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IC\WEB\FOTOS E IMÁGENES PARA WEB\HERRAMIENTA IFR\"/>
    </mc:Choice>
  </mc:AlternateContent>
  <bookViews>
    <workbookView xWindow="0" yWindow="0" windowWidth="16392" windowHeight="7728"/>
  </bookViews>
  <sheets>
    <sheet name="16-7" sheetId="14" r:id="rId1"/>
    <sheet name="CyF_Tot" sheetId="7" state="hidden" r:id="rId2"/>
    <sheet name="Fall_Hoy" sheetId="8" state="hidden" r:id="rId3"/>
    <sheet name="Cas_-14" sheetId="9" state="hidden" r:id="rId4"/>
    <sheet name="Cas_Hoy" sheetId="10" state="hidden" r:id="rId5"/>
  </sheets>
  <definedNames>
    <definedName name="_xlnm._FilterDatabase" localSheetId="0" hidden="1">'16-7'!$O$1:$O$981</definedName>
  </definedNames>
  <calcPr calcId="152511"/>
  <fileRecoveryPr autoRecover="0"/>
</workbook>
</file>

<file path=xl/calcChain.xml><?xml version="1.0" encoding="utf-8"?>
<calcChain xmlns="http://schemas.openxmlformats.org/spreadsheetml/2006/main">
  <c r="X39" i="10" l="1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AP43" i="10"/>
  <c r="AQ43" i="10"/>
  <c r="AR43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K54" i="10"/>
  <c r="AL54" i="10"/>
  <c r="AM54" i="10"/>
  <c r="AN54" i="10"/>
  <c r="AO54" i="10"/>
  <c r="AP54" i="10"/>
  <c r="AQ54" i="10"/>
  <c r="AR54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K55" i="10"/>
  <c r="AL55" i="10"/>
  <c r="AM55" i="10"/>
  <c r="AN55" i="10"/>
  <c r="AO55" i="10"/>
  <c r="AP55" i="10"/>
  <c r="AQ55" i="10"/>
  <c r="AR55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X172" i="10"/>
  <c r="Y172" i="10"/>
  <c r="Z172" i="10"/>
  <c r="AA172" i="10"/>
  <c r="AB172" i="10"/>
  <c r="AC172" i="10"/>
  <c r="AD172" i="10"/>
  <c r="AE172" i="10"/>
  <c r="AF172" i="10"/>
  <c r="AG172" i="10"/>
  <c r="AH172" i="10"/>
  <c r="AI172" i="10"/>
  <c r="AJ172" i="10"/>
  <c r="AK172" i="10"/>
  <c r="AL172" i="10"/>
  <c r="AM172" i="10"/>
  <c r="AN172" i="10"/>
  <c r="AO172" i="10"/>
  <c r="AP172" i="10"/>
  <c r="AQ172" i="10"/>
  <c r="AR172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X174" i="10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AQ115" i="9"/>
  <c r="AR115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AQ116" i="9"/>
  <c r="AR116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AJ117" i="9"/>
  <c r="AK117" i="9"/>
  <c r="AL117" i="9"/>
  <c r="AM117" i="9"/>
  <c r="AN117" i="9"/>
  <c r="AO117" i="9"/>
  <c r="AP117" i="9"/>
  <c r="AQ117" i="9"/>
  <c r="AR117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AJ118" i="9"/>
  <c r="AK118" i="9"/>
  <c r="AL118" i="9"/>
  <c r="AM118" i="9"/>
  <c r="AN118" i="9"/>
  <c r="AO118" i="9"/>
  <c r="AP118" i="9"/>
  <c r="AQ118" i="9"/>
  <c r="AR118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AM119" i="9"/>
  <c r="AN119" i="9"/>
  <c r="AO119" i="9"/>
  <c r="AP119" i="9"/>
  <c r="AQ119" i="9"/>
  <c r="AR119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AN120" i="9"/>
  <c r="AO120" i="9"/>
  <c r="AP120" i="9"/>
  <c r="AQ120" i="9"/>
  <c r="AR120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AJ121" i="9"/>
  <c r="AK121" i="9"/>
  <c r="AL121" i="9"/>
  <c r="AM121" i="9"/>
  <c r="AN121" i="9"/>
  <c r="AO121" i="9"/>
  <c r="AP121" i="9"/>
  <c r="AQ121" i="9"/>
  <c r="AR121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AJ122" i="9"/>
  <c r="AK122" i="9"/>
  <c r="AL122" i="9"/>
  <c r="AM122" i="9"/>
  <c r="AN122" i="9"/>
  <c r="AO122" i="9"/>
  <c r="AP122" i="9"/>
  <c r="AQ122" i="9"/>
  <c r="AR122" i="9"/>
  <c r="X123" i="9"/>
  <c r="Y123" i="9"/>
  <c r="Z123" i="9"/>
  <c r="AA123" i="9"/>
  <c r="AB123" i="9"/>
  <c r="AC123" i="9"/>
  <c r="AD123" i="9"/>
  <c r="AE123" i="9"/>
  <c r="AF123" i="9"/>
  <c r="AG123" i="9"/>
  <c r="AH123" i="9"/>
  <c r="AI123" i="9"/>
  <c r="AJ123" i="9"/>
  <c r="AK123" i="9"/>
  <c r="AL123" i="9"/>
  <c r="AM123" i="9"/>
  <c r="AN123" i="9"/>
  <c r="AO123" i="9"/>
  <c r="AP123" i="9"/>
  <c r="AQ123" i="9"/>
  <c r="AR123" i="9"/>
  <c r="X124" i="9"/>
  <c r="Y124" i="9"/>
  <c r="Z124" i="9"/>
  <c r="AA124" i="9"/>
  <c r="AB124" i="9"/>
  <c r="AC124" i="9"/>
  <c r="AD124" i="9"/>
  <c r="AE124" i="9"/>
  <c r="AF124" i="9"/>
  <c r="AG124" i="9"/>
  <c r="AH124" i="9"/>
  <c r="AI124" i="9"/>
  <c r="AJ124" i="9"/>
  <c r="AK124" i="9"/>
  <c r="AL124" i="9"/>
  <c r="AM124" i="9"/>
  <c r="AN124" i="9"/>
  <c r="AO124" i="9"/>
  <c r="AP124" i="9"/>
  <c r="AQ124" i="9"/>
  <c r="AR124" i="9"/>
  <c r="X125" i="9"/>
  <c r="Y125" i="9"/>
  <c r="Z125" i="9"/>
  <c r="AA125" i="9"/>
  <c r="AB125" i="9"/>
  <c r="AC125" i="9"/>
  <c r="AD125" i="9"/>
  <c r="AE125" i="9"/>
  <c r="AF125" i="9"/>
  <c r="AG125" i="9"/>
  <c r="AH125" i="9"/>
  <c r="AI125" i="9"/>
  <c r="AJ125" i="9"/>
  <c r="AK125" i="9"/>
  <c r="AL125" i="9"/>
  <c r="AM125" i="9"/>
  <c r="AN125" i="9"/>
  <c r="AO125" i="9"/>
  <c r="AP125" i="9"/>
  <c r="AQ125" i="9"/>
  <c r="AR125" i="9"/>
  <c r="X126" i="9"/>
  <c r="Y126" i="9"/>
  <c r="Z126" i="9"/>
  <c r="AA126" i="9"/>
  <c r="AB126" i="9"/>
  <c r="AC126" i="9"/>
  <c r="AD126" i="9"/>
  <c r="AE126" i="9"/>
  <c r="AF126" i="9"/>
  <c r="AG126" i="9"/>
  <c r="AH126" i="9"/>
  <c r="AI126" i="9"/>
  <c r="AJ126" i="9"/>
  <c r="AK126" i="9"/>
  <c r="AL126" i="9"/>
  <c r="AM126" i="9"/>
  <c r="AN126" i="9"/>
  <c r="AO126" i="9"/>
  <c r="AP126" i="9"/>
  <c r="AQ126" i="9"/>
  <c r="AR126" i="9"/>
  <c r="X127" i="9"/>
  <c r="Y127" i="9"/>
  <c r="Z127" i="9"/>
  <c r="AA127" i="9"/>
  <c r="AB127" i="9"/>
  <c r="AC127" i="9"/>
  <c r="AD127" i="9"/>
  <c r="AE127" i="9"/>
  <c r="AF127" i="9"/>
  <c r="AG127" i="9"/>
  <c r="AH127" i="9"/>
  <c r="AI127" i="9"/>
  <c r="AJ127" i="9"/>
  <c r="AK127" i="9"/>
  <c r="AL127" i="9"/>
  <c r="AM127" i="9"/>
  <c r="AN127" i="9"/>
  <c r="AO127" i="9"/>
  <c r="AP127" i="9"/>
  <c r="AQ127" i="9"/>
  <c r="AR127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AJ128" i="9"/>
  <c r="AK128" i="9"/>
  <c r="AL128" i="9"/>
  <c r="AM128" i="9"/>
  <c r="AN128" i="9"/>
  <c r="AO128" i="9"/>
  <c r="AP128" i="9"/>
  <c r="AQ128" i="9"/>
  <c r="AR128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AJ130" i="9"/>
  <c r="AK130" i="9"/>
  <c r="AL130" i="9"/>
  <c r="AM130" i="9"/>
  <c r="AN130" i="9"/>
  <c r="AO130" i="9"/>
  <c r="AP130" i="9"/>
  <c r="AQ130" i="9"/>
  <c r="AR130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AN134" i="9"/>
  <c r="AO134" i="9"/>
  <c r="AP134" i="9"/>
  <c r="AQ134" i="9"/>
  <c r="AR134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AJ135" i="9"/>
  <c r="AK135" i="9"/>
  <c r="AL135" i="9"/>
  <c r="AM135" i="9"/>
  <c r="AN135" i="9"/>
  <c r="AO135" i="9"/>
  <c r="AP135" i="9"/>
  <c r="AQ135" i="9"/>
  <c r="AR135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AJ136" i="9"/>
  <c r="AK136" i="9"/>
  <c r="AL136" i="9"/>
  <c r="AM136" i="9"/>
  <c r="AN136" i="9"/>
  <c r="AO136" i="9"/>
  <c r="AP136" i="9"/>
  <c r="AQ136" i="9"/>
  <c r="AR136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AJ137" i="9"/>
  <c r="AK137" i="9"/>
  <c r="AL137" i="9"/>
  <c r="AM137" i="9"/>
  <c r="AN137" i="9"/>
  <c r="AO137" i="9"/>
  <c r="AP137" i="9"/>
  <c r="AQ137" i="9"/>
  <c r="AR137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AN138" i="9"/>
  <c r="AO138" i="9"/>
  <c r="AP138" i="9"/>
  <c r="AQ138" i="9"/>
  <c r="AR138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AJ140" i="9"/>
  <c r="AK140" i="9"/>
  <c r="AL140" i="9"/>
  <c r="AM140" i="9"/>
  <c r="AN140" i="9"/>
  <c r="AO140" i="9"/>
  <c r="AP140" i="9"/>
  <c r="AQ140" i="9"/>
  <c r="AR140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AJ141" i="9"/>
  <c r="AK141" i="9"/>
  <c r="AL141" i="9"/>
  <c r="AM141" i="9"/>
  <c r="AN141" i="9"/>
  <c r="AO141" i="9"/>
  <c r="AP141" i="9"/>
  <c r="AQ141" i="9"/>
  <c r="AR141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AN143" i="9"/>
  <c r="AO143" i="9"/>
  <c r="AP143" i="9"/>
  <c r="AQ143" i="9"/>
  <c r="AR143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AN144" i="9"/>
  <c r="AO144" i="9"/>
  <c r="AP144" i="9"/>
  <c r="AQ144" i="9"/>
  <c r="AR144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AJ145" i="9"/>
  <c r="AK145" i="9"/>
  <c r="AL145" i="9"/>
  <c r="AM145" i="9"/>
  <c r="AN145" i="9"/>
  <c r="AO145" i="9"/>
  <c r="AP145" i="9"/>
  <c r="AQ145" i="9"/>
  <c r="AR145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AJ154" i="9"/>
  <c r="AK154" i="9"/>
  <c r="AL154" i="9"/>
  <c r="AM154" i="9"/>
  <c r="AN154" i="9"/>
  <c r="AO154" i="9"/>
  <c r="AP154" i="9"/>
  <c r="AQ154" i="9"/>
  <c r="AR154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AJ155" i="9"/>
  <c r="AK155" i="9"/>
  <c r="AL155" i="9"/>
  <c r="AM155" i="9"/>
  <c r="AN155" i="9"/>
  <c r="AO155" i="9"/>
  <c r="AP155" i="9"/>
  <c r="AQ155" i="9"/>
  <c r="AR155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X164" i="9"/>
  <c r="Y164" i="9"/>
  <c r="Z164" i="9"/>
  <c r="AA164" i="9"/>
  <c r="AB164" i="9"/>
  <c r="AC164" i="9"/>
  <c r="AD164" i="9"/>
  <c r="AE164" i="9"/>
  <c r="AF164" i="9"/>
  <c r="AG164" i="9"/>
  <c r="AH164" i="9"/>
  <c r="AI164" i="9"/>
  <c r="AJ164" i="9"/>
  <c r="AK164" i="9"/>
  <c r="AL164" i="9"/>
  <c r="AM164" i="9"/>
  <c r="AN164" i="9"/>
  <c r="AO164" i="9"/>
  <c r="AP164" i="9"/>
  <c r="AQ164" i="9"/>
  <c r="AR164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AJ165" i="9"/>
  <c r="AK165" i="9"/>
  <c r="AL165" i="9"/>
  <c r="AM165" i="9"/>
  <c r="AN165" i="9"/>
  <c r="AO165" i="9"/>
  <c r="AP165" i="9"/>
  <c r="AQ165" i="9"/>
  <c r="AR165" i="9"/>
  <c r="X166" i="9"/>
  <c r="Y166" i="9"/>
  <c r="Z166" i="9"/>
  <c r="AA166" i="9"/>
  <c r="AB166" i="9"/>
  <c r="AC166" i="9"/>
  <c r="AD166" i="9"/>
  <c r="AE166" i="9"/>
  <c r="AF166" i="9"/>
  <c r="AG166" i="9"/>
  <c r="AH166" i="9"/>
  <c r="AI166" i="9"/>
  <c r="AJ166" i="9"/>
  <c r="AK166" i="9"/>
  <c r="AL166" i="9"/>
  <c r="AM166" i="9"/>
  <c r="AN166" i="9"/>
  <c r="AO166" i="9"/>
  <c r="AP166" i="9"/>
  <c r="AQ166" i="9"/>
  <c r="AR166" i="9"/>
  <c r="X167" i="9"/>
  <c r="Y167" i="9"/>
  <c r="Z167" i="9"/>
  <c r="AA167" i="9"/>
  <c r="AB167" i="9"/>
  <c r="AC167" i="9"/>
  <c r="AD167" i="9"/>
  <c r="AE167" i="9"/>
  <c r="AF167" i="9"/>
  <c r="AG167" i="9"/>
  <c r="AH167" i="9"/>
  <c r="AI167" i="9"/>
  <c r="AJ167" i="9"/>
  <c r="AK167" i="9"/>
  <c r="AL167" i="9"/>
  <c r="AM167" i="9"/>
  <c r="AN167" i="9"/>
  <c r="AO167" i="9"/>
  <c r="AP167" i="9"/>
  <c r="AQ167" i="9"/>
  <c r="AR167" i="9"/>
  <c r="X168" i="9"/>
  <c r="Y168" i="9"/>
  <c r="Z168" i="9"/>
  <c r="AA168" i="9"/>
  <c r="AB168" i="9"/>
  <c r="AC168" i="9"/>
  <c r="AD168" i="9"/>
  <c r="AE168" i="9"/>
  <c r="AF168" i="9"/>
  <c r="AG168" i="9"/>
  <c r="AH168" i="9"/>
  <c r="AI168" i="9"/>
  <c r="AJ168" i="9"/>
  <c r="AK168" i="9"/>
  <c r="AL168" i="9"/>
  <c r="AM168" i="9"/>
  <c r="AN168" i="9"/>
  <c r="AO168" i="9"/>
  <c r="AP168" i="9"/>
  <c r="AQ168" i="9"/>
  <c r="AR168" i="9"/>
  <c r="X169" i="9"/>
  <c r="Y169" i="9"/>
  <c r="Z169" i="9"/>
  <c r="AA169" i="9"/>
  <c r="AB169" i="9"/>
  <c r="AC169" i="9"/>
  <c r="AD169" i="9"/>
  <c r="AE169" i="9"/>
  <c r="AF169" i="9"/>
  <c r="AG169" i="9"/>
  <c r="AH169" i="9"/>
  <c r="AI169" i="9"/>
  <c r="AJ169" i="9"/>
  <c r="AK169" i="9"/>
  <c r="AL169" i="9"/>
  <c r="AM169" i="9"/>
  <c r="AN169" i="9"/>
  <c r="AO169" i="9"/>
  <c r="AP169" i="9"/>
  <c r="AQ169" i="9"/>
  <c r="AR169" i="9"/>
  <c r="X170" i="9"/>
  <c r="Y170" i="9"/>
  <c r="Z170" i="9"/>
  <c r="AA170" i="9"/>
  <c r="AB170" i="9"/>
  <c r="AC170" i="9"/>
  <c r="AD170" i="9"/>
  <c r="AE170" i="9"/>
  <c r="AF170" i="9"/>
  <c r="AG170" i="9"/>
  <c r="AH170" i="9"/>
  <c r="AI170" i="9"/>
  <c r="AJ170" i="9"/>
  <c r="AK170" i="9"/>
  <c r="AL170" i="9"/>
  <c r="AM170" i="9"/>
  <c r="AN170" i="9"/>
  <c r="AO170" i="9"/>
  <c r="AP170" i="9"/>
  <c r="AQ170" i="9"/>
  <c r="AR170" i="9"/>
  <c r="X171" i="9"/>
  <c r="Y171" i="9"/>
  <c r="Z171" i="9"/>
  <c r="AA171" i="9"/>
  <c r="AB171" i="9"/>
  <c r="AC171" i="9"/>
  <c r="AD171" i="9"/>
  <c r="AE171" i="9"/>
  <c r="AF171" i="9"/>
  <c r="AG171" i="9"/>
  <c r="AH171" i="9"/>
  <c r="AI171" i="9"/>
  <c r="AJ171" i="9"/>
  <c r="AK171" i="9"/>
  <c r="AL171" i="9"/>
  <c r="AM171" i="9"/>
  <c r="AN171" i="9"/>
  <c r="AO171" i="9"/>
  <c r="AP171" i="9"/>
  <c r="AQ171" i="9"/>
  <c r="AR171" i="9"/>
  <c r="X172" i="9"/>
  <c r="Y172" i="9"/>
  <c r="Z172" i="9"/>
  <c r="AA172" i="9"/>
  <c r="AB172" i="9"/>
  <c r="AC172" i="9"/>
  <c r="AD172" i="9"/>
  <c r="AE172" i="9"/>
  <c r="AF172" i="9"/>
  <c r="AG172" i="9"/>
  <c r="AH172" i="9"/>
  <c r="AI172" i="9"/>
  <c r="AJ172" i="9"/>
  <c r="AK172" i="9"/>
  <c r="AL172" i="9"/>
  <c r="AM172" i="9"/>
  <c r="AN172" i="9"/>
  <c r="AO172" i="9"/>
  <c r="AP172" i="9"/>
  <c r="AQ172" i="9"/>
  <c r="AR172" i="9"/>
  <c r="X173" i="9"/>
  <c r="Y173" i="9"/>
  <c r="Z173" i="9"/>
  <c r="AA173" i="9"/>
  <c r="AB173" i="9"/>
  <c r="AC173" i="9"/>
  <c r="AD173" i="9"/>
  <c r="AE173" i="9"/>
  <c r="AF173" i="9"/>
  <c r="AG173" i="9"/>
  <c r="AH173" i="9"/>
  <c r="AI173" i="9"/>
  <c r="AJ173" i="9"/>
  <c r="AK173" i="9"/>
  <c r="AL173" i="9"/>
  <c r="AM173" i="9"/>
  <c r="AN173" i="9"/>
  <c r="AO173" i="9"/>
  <c r="AP173" i="9"/>
  <c r="AQ173" i="9"/>
  <c r="AR173" i="9"/>
  <c r="X174" i="9"/>
  <c r="Y174" i="9"/>
  <c r="Z174" i="9"/>
  <c r="AA174" i="9"/>
  <c r="AB174" i="9"/>
  <c r="AC174" i="9"/>
  <c r="AD174" i="9"/>
  <c r="AE174" i="9"/>
  <c r="AF174" i="9"/>
  <c r="AG174" i="9"/>
  <c r="AH174" i="9"/>
  <c r="AI174" i="9"/>
  <c r="AJ174" i="9"/>
  <c r="AK174" i="9"/>
  <c r="AL174" i="9"/>
  <c r="AM174" i="9"/>
  <c r="AN174" i="9"/>
  <c r="AO174" i="9"/>
  <c r="AP174" i="9"/>
  <c r="AQ174" i="9"/>
  <c r="AR174" i="9"/>
  <c r="AP38" i="9"/>
  <c r="AN38" i="9"/>
  <c r="AL38" i="9"/>
  <c r="AJ38" i="9"/>
  <c r="AH38" i="9"/>
  <c r="AF38" i="9"/>
  <c r="AD38" i="9"/>
  <c r="AB38" i="9"/>
  <c r="Z38" i="9"/>
  <c r="X38" i="9"/>
  <c r="AR38" i="9"/>
  <c r="AQ38" i="9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M39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M40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M42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M43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M44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M45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M52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M53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M55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M56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M57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M58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M59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M60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M61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M62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M78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M79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M81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M82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M94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BM105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AI116" i="8"/>
  <c r="AJ116" i="8"/>
  <c r="AK116" i="8"/>
  <c r="AL116" i="8"/>
  <c r="AM116" i="8"/>
  <c r="AN116" i="8"/>
  <c r="AO116" i="8"/>
  <c r="AP116" i="8"/>
  <c r="AQ116" i="8"/>
  <c r="AR116" i="8"/>
  <c r="AS116" i="8"/>
  <c r="AT116" i="8"/>
  <c r="AU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BH116" i="8"/>
  <c r="BI116" i="8"/>
  <c r="BJ116" i="8"/>
  <c r="BK116" i="8"/>
  <c r="BL116" i="8"/>
  <c r="BM116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AU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BH133" i="8"/>
  <c r="BI133" i="8"/>
  <c r="BJ133" i="8"/>
  <c r="BK133" i="8"/>
  <c r="BL133" i="8"/>
  <c r="BM133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AI135" i="8"/>
  <c r="AJ135" i="8"/>
  <c r="AK135" i="8"/>
  <c r="AL135" i="8"/>
  <c r="AM135" i="8"/>
  <c r="AN135" i="8"/>
  <c r="AO135" i="8"/>
  <c r="AP135" i="8"/>
  <c r="AQ135" i="8"/>
  <c r="AR135" i="8"/>
  <c r="AS135" i="8"/>
  <c r="AT135" i="8"/>
  <c r="AU135" i="8"/>
  <c r="AV135" i="8"/>
  <c r="AW135" i="8"/>
  <c r="AX135" i="8"/>
  <c r="AY135" i="8"/>
  <c r="AZ135" i="8"/>
  <c r="BA135" i="8"/>
  <c r="BB135" i="8"/>
  <c r="BC135" i="8"/>
  <c r="BD135" i="8"/>
  <c r="BE135" i="8"/>
  <c r="BF135" i="8"/>
  <c r="BG135" i="8"/>
  <c r="BH135" i="8"/>
  <c r="BI135" i="8"/>
  <c r="BJ135" i="8"/>
  <c r="BK135" i="8"/>
  <c r="BL135" i="8"/>
  <c r="BM135" i="8"/>
  <c r="AI136" i="8"/>
  <c r="AJ136" i="8"/>
  <c r="AK136" i="8"/>
  <c r="AL136" i="8"/>
  <c r="AM136" i="8"/>
  <c r="AN136" i="8"/>
  <c r="AO136" i="8"/>
  <c r="AP136" i="8"/>
  <c r="AQ136" i="8"/>
  <c r="AR136" i="8"/>
  <c r="AS136" i="8"/>
  <c r="AT136" i="8"/>
  <c r="AU136" i="8"/>
  <c r="AV136" i="8"/>
  <c r="AW136" i="8"/>
  <c r="AX136" i="8"/>
  <c r="AY136" i="8"/>
  <c r="AZ136" i="8"/>
  <c r="BA136" i="8"/>
  <c r="BB136" i="8"/>
  <c r="BC136" i="8"/>
  <c r="BD136" i="8"/>
  <c r="BE136" i="8"/>
  <c r="BF136" i="8"/>
  <c r="BG136" i="8"/>
  <c r="BH136" i="8"/>
  <c r="BI136" i="8"/>
  <c r="BJ136" i="8"/>
  <c r="BK136" i="8"/>
  <c r="BL136" i="8"/>
  <c r="BM136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AU137" i="8"/>
  <c r="AV137" i="8"/>
  <c r="AW137" i="8"/>
  <c r="AX137" i="8"/>
  <c r="AY137" i="8"/>
  <c r="AZ137" i="8"/>
  <c r="BA137" i="8"/>
  <c r="BB137" i="8"/>
  <c r="BC137" i="8"/>
  <c r="BD137" i="8"/>
  <c r="BE137" i="8"/>
  <c r="BF137" i="8"/>
  <c r="BG137" i="8"/>
  <c r="BH137" i="8"/>
  <c r="BI137" i="8"/>
  <c r="BJ137" i="8"/>
  <c r="BK137" i="8"/>
  <c r="BL137" i="8"/>
  <c r="BM137" i="8"/>
  <c r="AI138" i="8"/>
  <c r="AJ138" i="8"/>
  <c r="AK138" i="8"/>
  <c r="AL138" i="8"/>
  <c r="AM138" i="8"/>
  <c r="AN138" i="8"/>
  <c r="AO138" i="8"/>
  <c r="AP138" i="8"/>
  <c r="AQ138" i="8"/>
  <c r="AR138" i="8"/>
  <c r="AS138" i="8"/>
  <c r="AT138" i="8"/>
  <c r="AU138" i="8"/>
  <c r="AV138" i="8"/>
  <c r="AW138" i="8"/>
  <c r="AX138" i="8"/>
  <c r="AY138" i="8"/>
  <c r="AZ138" i="8"/>
  <c r="BA138" i="8"/>
  <c r="BB138" i="8"/>
  <c r="BC138" i="8"/>
  <c r="BD138" i="8"/>
  <c r="BE138" i="8"/>
  <c r="BF138" i="8"/>
  <c r="BG138" i="8"/>
  <c r="BH138" i="8"/>
  <c r="BI138" i="8"/>
  <c r="BJ138" i="8"/>
  <c r="BK138" i="8"/>
  <c r="BL138" i="8"/>
  <c r="BM138" i="8"/>
  <c r="AI139" i="8"/>
  <c r="AJ139" i="8"/>
  <c r="AK139" i="8"/>
  <c r="AL139" i="8"/>
  <c r="AM139" i="8"/>
  <c r="AN139" i="8"/>
  <c r="AO139" i="8"/>
  <c r="AP139" i="8"/>
  <c r="AQ139" i="8"/>
  <c r="AR139" i="8"/>
  <c r="AS139" i="8"/>
  <c r="AT139" i="8"/>
  <c r="AU139" i="8"/>
  <c r="AV139" i="8"/>
  <c r="AW139" i="8"/>
  <c r="AX139" i="8"/>
  <c r="AY139" i="8"/>
  <c r="AZ139" i="8"/>
  <c r="BA139" i="8"/>
  <c r="BB139" i="8"/>
  <c r="BC139" i="8"/>
  <c r="BD139" i="8"/>
  <c r="BE139" i="8"/>
  <c r="BF139" i="8"/>
  <c r="BG139" i="8"/>
  <c r="BH139" i="8"/>
  <c r="BI139" i="8"/>
  <c r="BJ139" i="8"/>
  <c r="BK139" i="8"/>
  <c r="BL139" i="8"/>
  <c r="BM139" i="8"/>
  <c r="AI140" i="8"/>
  <c r="AJ140" i="8"/>
  <c r="AK140" i="8"/>
  <c r="AL140" i="8"/>
  <c r="AM140" i="8"/>
  <c r="AN140" i="8"/>
  <c r="AO140" i="8"/>
  <c r="AP140" i="8"/>
  <c r="AQ140" i="8"/>
  <c r="AR140" i="8"/>
  <c r="AS140" i="8"/>
  <c r="AT140" i="8"/>
  <c r="AU140" i="8"/>
  <c r="AV140" i="8"/>
  <c r="AW140" i="8"/>
  <c r="AX140" i="8"/>
  <c r="AY140" i="8"/>
  <c r="AZ140" i="8"/>
  <c r="BA140" i="8"/>
  <c r="BB140" i="8"/>
  <c r="BC140" i="8"/>
  <c r="BD140" i="8"/>
  <c r="BE140" i="8"/>
  <c r="BF140" i="8"/>
  <c r="BG140" i="8"/>
  <c r="BH140" i="8"/>
  <c r="BI140" i="8"/>
  <c r="BJ140" i="8"/>
  <c r="BK140" i="8"/>
  <c r="BL140" i="8"/>
  <c r="BM140" i="8"/>
  <c r="AI141" i="8"/>
  <c r="AJ141" i="8"/>
  <c r="AK141" i="8"/>
  <c r="AL141" i="8"/>
  <c r="AM141" i="8"/>
  <c r="AN141" i="8"/>
  <c r="AO141" i="8"/>
  <c r="AP141" i="8"/>
  <c r="AQ141" i="8"/>
  <c r="AR141" i="8"/>
  <c r="AS141" i="8"/>
  <c r="AT141" i="8"/>
  <c r="AU141" i="8"/>
  <c r="AV141" i="8"/>
  <c r="AW141" i="8"/>
  <c r="AX141" i="8"/>
  <c r="AY141" i="8"/>
  <c r="AZ141" i="8"/>
  <c r="BA141" i="8"/>
  <c r="BB141" i="8"/>
  <c r="BC141" i="8"/>
  <c r="BD141" i="8"/>
  <c r="BE141" i="8"/>
  <c r="BF141" i="8"/>
  <c r="BG141" i="8"/>
  <c r="BH141" i="8"/>
  <c r="BI141" i="8"/>
  <c r="BJ141" i="8"/>
  <c r="BK141" i="8"/>
  <c r="BL141" i="8"/>
  <c r="BM141" i="8"/>
  <c r="AI142" i="8"/>
  <c r="AJ142" i="8"/>
  <c r="AK142" i="8"/>
  <c r="AL142" i="8"/>
  <c r="AM142" i="8"/>
  <c r="AN142" i="8"/>
  <c r="AO142" i="8"/>
  <c r="AP142" i="8"/>
  <c r="AQ142" i="8"/>
  <c r="AR142" i="8"/>
  <c r="AS142" i="8"/>
  <c r="AT142" i="8"/>
  <c r="AU142" i="8"/>
  <c r="AV142" i="8"/>
  <c r="AW142" i="8"/>
  <c r="AX142" i="8"/>
  <c r="AY142" i="8"/>
  <c r="AZ142" i="8"/>
  <c r="BA142" i="8"/>
  <c r="BB142" i="8"/>
  <c r="BC142" i="8"/>
  <c r="BD142" i="8"/>
  <c r="BE142" i="8"/>
  <c r="BF142" i="8"/>
  <c r="BG142" i="8"/>
  <c r="BH142" i="8"/>
  <c r="BI142" i="8"/>
  <c r="BJ142" i="8"/>
  <c r="BK142" i="8"/>
  <c r="BL142" i="8"/>
  <c r="BM142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BL143" i="8"/>
  <c r="BM143" i="8"/>
  <c r="AI144" i="8"/>
  <c r="AJ144" i="8"/>
  <c r="AK144" i="8"/>
  <c r="AL144" i="8"/>
  <c r="AM144" i="8"/>
  <c r="AN144" i="8"/>
  <c r="AO144" i="8"/>
  <c r="AP144" i="8"/>
  <c r="AQ144" i="8"/>
  <c r="AR144" i="8"/>
  <c r="AS144" i="8"/>
  <c r="AT144" i="8"/>
  <c r="AU144" i="8"/>
  <c r="AV144" i="8"/>
  <c r="AW144" i="8"/>
  <c r="AX144" i="8"/>
  <c r="AY144" i="8"/>
  <c r="AZ144" i="8"/>
  <c r="BA144" i="8"/>
  <c r="BB144" i="8"/>
  <c r="BC144" i="8"/>
  <c r="BD144" i="8"/>
  <c r="BE144" i="8"/>
  <c r="BF144" i="8"/>
  <c r="BG144" i="8"/>
  <c r="BH144" i="8"/>
  <c r="BI144" i="8"/>
  <c r="BJ144" i="8"/>
  <c r="BK144" i="8"/>
  <c r="BL144" i="8"/>
  <c r="BM144" i="8"/>
  <c r="AI145" i="8"/>
  <c r="AJ145" i="8"/>
  <c r="AK145" i="8"/>
  <c r="AL145" i="8"/>
  <c r="AM145" i="8"/>
  <c r="AN145" i="8"/>
  <c r="AO145" i="8"/>
  <c r="AP145" i="8"/>
  <c r="AQ145" i="8"/>
  <c r="AR145" i="8"/>
  <c r="AS145" i="8"/>
  <c r="AT145" i="8"/>
  <c r="AU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BH145" i="8"/>
  <c r="BI145" i="8"/>
  <c r="BJ145" i="8"/>
  <c r="BK145" i="8"/>
  <c r="BL145" i="8"/>
  <c r="BM145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AI154" i="8"/>
  <c r="AJ154" i="8"/>
  <c r="AK154" i="8"/>
  <c r="AL154" i="8"/>
  <c r="AM154" i="8"/>
  <c r="AN154" i="8"/>
  <c r="AO154" i="8"/>
  <c r="AP154" i="8"/>
  <c r="AQ154" i="8"/>
  <c r="AR154" i="8"/>
  <c r="AS154" i="8"/>
  <c r="AT154" i="8"/>
  <c r="AU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BH154" i="8"/>
  <c r="BI154" i="8"/>
  <c r="BJ154" i="8"/>
  <c r="BK154" i="8"/>
  <c r="BL154" i="8"/>
  <c r="BM154" i="8"/>
  <c r="AI155" i="8"/>
  <c r="AJ155" i="8"/>
  <c r="AK155" i="8"/>
  <c r="AL155" i="8"/>
  <c r="AM155" i="8"/>
  <c r="AN155" i="8"/>
  <c r="AO155" i="8"/>
  <c r="AP155" i="8"/>
  <c r="AQ155" i="8"/>
  <c r="AR155" i="8"/>
  <c r="AS155" i="8"/>
  <c r="AT155" i="8"/>
  <c r="AU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BH155" i="8"/>
  <c r="BI155" i="8"/>
  <c r="BJ155" i="8"/>
  <c r="BK155" i="8"/>
  <c r="BL155" i="8"/>
  <c r="BM155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AI164" i="8"/>
  <c r="AJ164" i="8"/>
  <c r="AK164" i="8"/>
  <c r="AL164" i="8"/>
  <c r="AM164" i="8"/>
  <c r="AN164" i="8"/>
  <c r="AO164" i="8"/>
  <c r="AP164" i="8"/>
  <c r="AQ164" i="8"/>
  <c r="AR164" i="8"/>
  <c r="AS164" i="8"/>
  <c r="AT164" i="8"/>
  <c r="AU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K164" i="8"/>
  <c r="BL164" i="8"/>
  <c r="BM164" i="8"/>
  <c r="AI165" i="8"/>
  <c r="AJ165" i="8"/>
  <c r="AK165" i="8"/>
  <c r="AL165" i="8"/>
  <c r="AM165" i="8"/>
  <c r="AN165" i="8"/>
  <c r="AO165" i="8"/>
  <c r="AP165" i="8"/>
  <c r="AQ165" i="8"/>
  <c r="AR165" i="8"/>
  <c r="AS165" i="8"/>
  <c r="AT165" i="8"/>
  <c r="AU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BH165" i="8"/>
  <c r="BI165" i="8"/>
  <c r="BJ165" i="8"/>
  <c r="BK165" i="8"/>
  <c r="BL165" i="8"/>
  <c r="BM165" i="8"/>
  <c r="AI166" i="8"/>
  <c r="AJ166" i="8"/>
  <c r="AK166" i="8"/>
  <c r="AL166" i="8"/>
  <c r="AM166" i="8"/>
  <c r="AN166" i="8"/>
  <c r="AO166" i="8"/>
  <c r="AP166" i="8"/>
  <c r="AQ166" i="8"/>
  <c r="AR166" i="8"/>
  <c r="AS166" i="8"/>
  <c r="AT166" i="8"/>
  <c r="AU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BH166" i="8"/>
  <c r="BI166" i="8"/>
  <c r="BJ166" i="8"/>
  <c r="BK166" i="8"/>
  <c r="BL166" i="8"/>
  <c r="BM166" i="8"/>
  <c r="AI167" i="8"/>
  <c r="AJ167" i="8"/>
  <c r="AK167" i="8"/>
  <c r="AL167" i="8"/>
  <c r="AM167" i="8"/>
  <c r="AN167" i="8"/>
  <c r="AO167" i="8"/>
  <c r="AP167" i="8"/>
  <c r="AQ167" i="8"/>
  <c r="AR167" i="8"/>
  <c r="AS167" i="8"/>
  <c r="AT167" i="8"/>
  <c r="AU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BH167" i="8"/>
  <c r="BI167" i="8"/>
  <c r="BJ167" i="8"/>
  <c r="BK167" i="8"/>
  <c r="BL167" i="8"/>
  <c r="BM167" i="8"/>
  <c r="AI168" i="8"/>
  <c r="AJ168" i="8"/>
  <c r="AK168" i="8"/>
  <c r="AL168" i="8"/>
  <c r="AM168" i="8"/>
  <c r="AN168" i="8"/>
  <c r="AO168" i="8"/>
  <c r="AP168" i="8"/>
  <c r="AQ168" i="8"/>
  <c r="AR168" i="8"/>
  <c r="AS168" i="8"/>
  <c r="AT168" i="8"/>
  <c r="AU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BH168" i="8"/>
  <c r="BI168" i="8"/>
  <c r="BJ168" i="8"/>
  <c r="BK168" i="8"/>
  <c r="BL168" i="8"/>
  <c r="BM168" i="8"/>
  <c r="AI169" i="8"/>
  <c r="AJ169" i="8"/>
  <c r="AK169" i="8"/>
  <c r="AL169" i="8"/>
  <c r="AM169" i="8"/>
  <c r="AN169" i="8"/>
  <c r="AO169" i="8"/>
  <c r="AP169" i="8"/>
  <c r="AQ169" i="8"/>
  <c r="AR169" i="8"/>
  <c r="AS169" i="8"/>
  <c r="AT169" i="8"/>
  <c r="AU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BH169" i="8"/>
  <c r="BI169" i="8"/>
  <c r="BJ169" i="8"/>
  <c r="BK169" i="8"/>
  <c r="BL169" i="8"/>
  <c r="BM169" i="8"/>
  <c r="AI170" i="8"/>
  <c r="AJ170" i="8"/>
  <c r="AK170" i="8"/>
  <c r="AL170" i="8"/>
  <c r="AM170" i="8"/>
  <c r="AN170" i="8"/>
  <c r="AO170" i="8"/>
  <c r="AP170" i="8"/>
  <c r="AQ170" i="8"/>
  <c r="AR170" i="8"/>
  <c r="AS170" i="8"/>
  <c r="AT170" i="8"/>
  <c r="AU170" i="8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BH170" i="8"/>
  <c r="BI170" i="8"/>
  <c r="BJ170" i="8"/>
  <c r="BK170" i="8"/>
  <c r="BL170" i="8"/>
  <c r="BM170" i="8"/>
  <c r="AI171" i="8"/>
  <c r="AJ171" i="8"/>
  <c r="AK171" i="8"/>
  <c r="AL171" i="8"/>
  <c r="AM171" i="8"/>
  <c r="AN171" i="8"/>
  <c r="AO171" i="8"/>
  <c r="AP171" i="8"/>
  <c r="AQ171" i="8"/>
  <c r="AR171" i="8"/>
  <c r="AS171" i="8"/>
  <c r="AT171" i="8"/>
  <c r="AU171" i="8"/>
  <c r="AV171" i="8"/>
  <c r="AW171" i="8"/>
  <c r="AX171" i="8"/>
  <c r="AY171" i="8"/>
  <c r="AZ171" i="8"/>
  <c r="BA171" i="8"/>
  <c r="BB171" i="8"/>
  <c r="BC171" i="8"/>
  <c r="BD171" i="8"/>
  <c r="BE171" i="8"/>
  <c r="BF171" i="8"/>
  <c r="BG171" i="8"/>
  <c r="BH171" i="8"/>
  <c r="BI171" i="8"/>
  <c r="BJ171" i="8"/>
  <c r="BK171" i="8"/>
  <c r="BL171" i="8"/>
  <c r="BM171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BL172" i="8"/>
  <c r="BM172" i="8"/>
  <c r="AI173" i="8"/>
  <c r="AJ173" i="8"/>
  <c r="AK173" i="8"/>
  <c r="AL173" i="8"/>
  <c r="AM173" i="8"/>
  <c r="AN173" i="8"/>
  <c r="AO173" i="8"/>
  <c r="AP173" i="8"/>
  <c r="AQ173" i="8"/>
  <c r="AR173" i="8"/>
  <c r="AS173" i="8"/>
  <c r="AT173" i="8"/>
  <c r="AU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BH173" i="8"/>
  <c r="BI173" i="8"/>
  <c r="BJ173" i="8"/>
  <c r="BK173" i="8"/>
  <c r="BL173" i="8"/>
  <c r="BM173" i="8"/>
  <c r="BM37" i="8"/>
  <c r="BL37" i="8"/>
  <c r="BK37" i="8"/>
  <c r="BJ37" i="8"/>
  <c r="BI37" i="8"/>
  <c r="BH37" i="8"/>
  <c r="BG37" i="8"/>
  <c r="BF37" i="8"/>
  <c r="BE37" i="8"/>
  <c r="BD37" i="8"/>
  <c r="BC37" i="8"/>
  <c r="BA37" i="8"/>
  <c r="AY37" i="8"/>
  <c r="AW37" i="8"/>
  <c r="AU37" i="8"/>
  <c r="AS37" i="8"/>
  <c r="AQ37" i="8"/>
  <c r="AO37" i="8"/>
  <c r="AM37" i="8"/>
  <c r="AK37" i="8"/>
  <c r="AI37" i="8"/>
  <c r="BB37" i="8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P7" i="9"/>
  <c r="AN7" i="9"/>
  <c r="AL7" i="9"/>
  <c r="AJ7" i="9"/>
  <c r="AH7" i="9"/>
  <c r="AF7" i="9"/>
  <c r="AD7" i="9"/>
  <c r="AB7" i="9"/>
  <c r="Z7" i="9"/>
  <c r="X7" i="9"/>
  <c r="AQ7" i="9"/>
  <c r="AR7" i="9"/>
  <c r="AI6" i="8"/>
  <c r="AJ6" i="8"/>
  <c r="AK6" i="8"/>
  <c r="AL6" i="8"/>
  <c r="AM6" i="8"/>
  <c r="AN6" i="8"/>
  <c r="AO6" i="8"/>
  <c r="AP6" i="8"/>
  <c r="AQ6" i="8"/>
  <c r="AR6" i="8"/>
  <c r="AS6" i="8"/>
  <c r="AT6" i="8"/>
  <c r="AU6" i="8"/>
  <c r="AV6" i="8"/>
  <c r="AW6" i="8"/>
  <c r="AX6" i="8"/>
  <c r="AY6" i="8"/>
  <c r="AZ6" i="8"/>
  <c r="BA6" i="8"/>
  <c r="BB6" i="8"/>
  <c r="BC6" i="8"/>
  <c r="BD6" i="8"/>
  <c r="BF6" i="8"/>
  <c r="BG6" i="8"/>
  <c r="BH6" i="8"/>
  <c r="BI6" i="8"/>
  <c r="BJ6" i="8"/>
  <c r="BK6" i="8"/>
  <c r="BL6" i="8"/>
  <c r="BM6" i="8"/>
  <c r="AI7" i="8"/>
  <c r="AJ7" i="8"/>
  <c r="AK7" i="8"/>
  <c r="AL7" i="8"/>
  <c r="AM7" i="8"/>
  <c r="AN7" i="8"/>
  <c r="AO7" i="8"/>
  <c r="AP7" i="8"/>
  <c r="AQ7" i="8"/>
  <c r="AR7" i="8"/>
  <c r="AS7" i="8"/>
  <c r="AT7" i="8"/>
  <c r="AU7" i="8"/>
  <c r="AV7" i="8"/>
  <c r="AW7" i="8"/>
  <c r="AX7" i="8"/>
  <c r="AY7" i="8"/>
  <c r="AZ7" i="8"/>
  <c r="BA7" i="8"/>
  <c r="BB7" i="8"/>
  <c r="BC7" i="8"/>
  <c r="BD7" i="8"/>
  <c r="BF7" i="8"/>
  <c r="BG7" i="8"/>
  <c r="BH7" i="8"/>
  <c r="BI7" i="8"/>
  <c r="BJ7" i="8"/>
  <c r="BK7" i="8"/>
  <c r="BL7" i="8"/>
  <c r="BM7" i="8"/>
  <c r="BM5" i="8"/>
  <c r="BL5" i="8"/>
  <c r="BK5" i="8"/>
  <c r="BJ5" i="8"/>
  <c r="BI5" i="8"/>
  <c r="BH5" i="8"/>
  <c r="BG5" i="8"/>
  <c r="BF5" i="8"/>
  <c r="BD5" i="8"/>
  <c r="BA5" i="8"/>
  <c r="AY5" i="8"/>
  <c r="AW5" i="8"/>
  <c r="AU5" i="8"/>
  <c r="AS5" i="8"/>
  <c r="AQ5" i="8"/>
  <c r="AO5" i="8"/>
  <c r="AM5" i="8"/>
  <c r="AK5" i="8"/>
  <c r="AI5" i="8"/>
  <c r="BB5" i="8"/>
  <c r="BC5" i="8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P13" i="10"/>
  <c r="AQ13" i="10"/>
  <c r="AR13" i="10"/>
  <c r="X13" i="10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H12" i="8"/>
  <c r="BI12" i="8"/>
  <c r="BJ12" i="8"/>
  <c r="BK12" i="8"/>
  <c r="BL12" i="8"/>
  <c r="BM12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H13" i="8"/>
  <c r="BI13" i="8"/>
  <c r="BJ13" i="8"/>
  <c r="BK13" i="8"/>
  <c r="BL13" i="8"/>
  <c r="BM13" i="8"/>
  <c r="BM11" i="8"/>
  <c r="BL11" i="8"/>
  <c r="BK11" i="8"/>
  <c r="BJ11" i="8"/>
  <c r="BI11" i="8"/>
  <c r="BH11" i="8"/>
  <c r="BF11" i="8"/>
  <c r="BE11" i="8"/>
  <c r="BD11" i="8"/>
  <c r="BA11" i="8"/>
  <c r="AY11" i="8"/>
  <c r="AW11" i="8"/>
  <c r="AU11" i="8"/>
  <c r="AS11" i="8"/>
  <c r="AQ11" i="8"/>
  <c r="AO11" i="8"/>
  <c r="AM11" i="8"/>
  <c r="AK11" i="8"/>
  <c r="AI11" i="8"/>
  <c r="BB11" i="8"/>
  <c r="BC11" i="8"/>
  <c r="AR19" i="9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G18" i="8"/>
  <c r="BH18" i="8"/>
  <c r="BI18" i="8"/>
  <c r="BJ18" i="8"/>
  <c r="BK18" i="8"/>
  <c r="BL18" i="8"/>
  <c r="BM18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G19" i="8"/>
  <c r="BH19" i="8"/>
  <c r="BI19" i="8"/>
  <c r="BJ19" i="8"/>
  <c r="BK19" i="8"/>
  <c r="BL19" i="8"/>
  <c r="BM19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G20" i="8"/>
  <c r="BH20" i="8"/>
  <c r="BI20" i="8"/>
  <c r="BJ20" i="8"/>
  <c r="BK20" i="8"/>
  <c r="BL20" i="8"/>
  <c r="BM20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G21" i="8"/>
  <c r="BH21" i="8"/>
  <c r="BI21" i="8"/>
  <c r="BJ21" i="8"/>
  <c r="BK21" i="8"/>
  <c r="BL21" i="8"/>
  <c r="BM21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G22" i="8"/>
  <c r="BH22" i="8"/>
  <c r="BI22" i="8"/>
  <c r="BJ22" i="8"/>
  <c r="BK22" i="8"/>
  <c r="BL22" i="8"/>
  <c r="BM22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G23" i="8"/>
  <c r="BH23" i="8"/>
  <c r="BI23" i="8"/>
  <c r="BJ23" i="8"/>
  <c r="BK23" i="8"/>
  <c r="BL23" i="8"/>
  <c r="BM23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G24" i="8"/>
  <c r="BH24" i="8"/>
  <c r="BI24" i="8"/>
  <c r="BJ24" i="8"/>
  <c r="BK24" i="8"/>
  <c r="BL24" i="8"/>
  <c r="BM24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G25" i="8"/>
  <c r="BH25" i="8"/>
  <c r="BI25" i="8"/>
  <c r="BJ25" i="8"/>
  <c r="BK25" i="8"/>
  <c r="BL25" i="8"/>
  <c r="BM25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G26" i="8"/>
  <c r="BH26" i="8"/>
  <c r="BI26" i="8"/>
  <c r="BJ26" i="8"/>
  <c r="BK26" i="8"/>
  <c r="BL26" i="8"/>
  <c r="BM26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Z27" i="8"/>
  <c r="BA27" i="8"/>
  <c r="BB27" i="8"/>
  <c r="BC27" i="8"/>
  <c r="BD27" i="8"/>
  <c r="BG27" i="8"/>
  <c r="BH27" i="8"/>
  <c r="BI27" i="8"/>
  <c r="BJ27" i="8"/>
  <c r="BK27" i="8"/>
  <c r="BL27" i="8"/>
  <c r="BM27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G28" i="8"/>
  <c r="BH28" i="8"/>
  <c r="BI28" i="8"/>
  <c r="BJ28" i="8"/>
  <c r="BK28" i="8"/>
  <c r="BL28" i="8"/>
  <c r="BM28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G29" i="8"/>
  <c r="BH29" i="8"/>
  <c r="BI29" i="8"/>
  <c r="BJ29" i="8"/>
  <c r="BK29" i="8"/>
  <c r="BL29" i="8"/>
  <c r="BM29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G30" i="8"/>
  <c r="BH30" i="8"/>
  <c r="BI30" i="8"/>
  <c r="BJ30" i="8"/>
  <c r="BK30" i="8"/>
  <c r="BL30" i="8"/>
  <c r="BM30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A31" i="8"/>
  <c r="BB31" i="8"/>
  <c r="BC31" i="8"/>
  <c r="BD31" i="8"/>
  <c r="BG31" i="8"/>
  <c r="BH31" i="8"/>
  <c r="BI31" i="8"/>
  <c r="BJ31" i="8"/>
  <c r="BK31" i="8"/>
  <c r="BL31" i="8"/>
  <c r="BM31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G32" i="8"/>
  <c r="BH32" i="8"/>
  <c r="BI32" i="8"/>
  <c r="BJ32" i="8"/>
  <c r="BK32" i="8"/>
  <c r="BL32" i="8"/>
  <c r="BM32" i="8"/>
  <c r="AI33" i="8"/>
  <c r="AJ33" i="8"/>
  <c r="AK33" i="8"/>
  <c r="AL33" i="8"/>
  <c r="AM33" i="8"/>
  <c r="AN33" i="8"/>
  <c r="AO33" i="8"/>
  <c r="AP33" i="8"/>
  <c r="AQ33" i="8"/>
  <c r="AR33" i="8"/>
  <c r="AS33" i="8"/>
  <c r="AT33" i="8"/>
  <c r="AU33" i="8"/>
  <c r="AV33" i="8"/>
  <c r="AW33" i="8"/>
  <c r="AX33" i="8"/>
  <c r="AY33" i="8"/>
  <c r="AZ33" i="8"/>
  <c r="BA33" i="8"/>
  <c r="BB33" i="8"/>
  <c r="BC33" i="8"/>
  <c r="BD33" i="8"/>
  <c r="BG33" i="8"/>
  <c r="BH33" i="8"/>
  <c r="BI33" i="8"/>
  <c r="BJ33" i="8"/>
  <c r="BK33" i="8"/>
  <c r="BL33" i="8"/>
  <c r="BM33" i="8"/>
  <c r="BM17" i="8"/>
  <c r="BL17" i="8"/>
  <c r="BK17" i="8"/>
  <c r="BJ17" i="8"/>
  <c r="BI17" i="8"/>
  <c r="BH17" i="8"/>
  <c r="BG17" i="8"/>
  <c r="BD17" i="8"/>
  <c r="BA17" i="8"/>
  <c r="AY17" i="8"/>
  <c r="AW17" i="8"/>
  <c r="AU17" i="8"/>
  <c r="AS17" i="8"/>
  <c r="AQ17" i="8"/>
  <c r="AO17" i="8"/>
  <c r="AM17" i="8"/>
  <c r="AK17" i="8"/>
  <c r="AI17" i="8"/>
  <c r="BB17" i="8"/>
  <c r="BC17" i="8"/>
  <c r="AZ37" i="8"/>
  <c r="AX37" i="8"/>
  <c r="AV37" i="8"/>
  <c r="AT37" i="8"/>
  <c r="AR37" i="8"/>
  <c r="AP37" i="8"/>
  <c r="AN37" i="8"/>
  <c r="AL37" i="8"/>
  <c r="AJ37" i="8"/>
  <c r="AZ5" i="8"/>
  <c r="AX5" i="8"/>
  <c r="AV5" i="8"/>
  <c r="AT5" i="8"/>
  <c r="AR5" i="8"/>
  <c r="AP5" i="8"/>
  <c r="AN5" i="8"/>
  <c r="AL5" i="8"/>
  <c r="AJ5" i="8"/>
  <c r="AZ11" i="8"/>
  <c r="AX11" i="8"/>
  <c r="AV11" i="8"/>
  <c r="AT11" i="8"/>
  <c r="AR11" i="8"/>
  <c r="AP11" i="8"/>
  <c r="AN11" i="8"/>
  <c r="AL11" i="8"/>
  <c r="AJ11" i="8"/>
  <c r="AR19" i="10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Z17" i="8"/>
  <c r="AX17" i="8"/>
  <c r="AV17" i="8"/>
  <c r="AT17" i="8"/>
  <c r="AR17" i="8"/>
  <c r="AP17" i="8"/>
  <c r="AN17" i="8"/>
  <c r="AL17" i="8"/>
  <c r="AJ17" i="8"/>
  <c r="Y34" i="7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AR31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AP35" i="10"/>
  <c r="AQ35" i="10"/>
  <c r="AR35" i="10"/>
  <c r="AP19" i="10"/>
  <c r="AQ19" i="10"/>
  <c r="AP19" i="9"/>
  <c r="AN19" i="9"/>
  <c r="AL19" i="9"/>
  <c r="AJ19" i="9"/>
  <c r="AH19" i="9"/>
  <c r="AF19" i="9"/>
  <c r="AD19" i="9"/>
  <c r="AB19" i="9"/>
  <c r="Z19" i="9"/>
  <c r="X19" i="9"/>
  <c r="AQ19" i="9"/>
  <c r="A3" i="7"/>
  <c r="AR13" i="9"/>
  <c r="AN19" i="10"/>
  <c r="AL19" i="10"/>
  <c r="AJ19" i="10"/>
  <c r="AH19" i="10"/>
  <c r="AF19" i="10"/>
  <c r="AD19" i="10"/>
  <c r="AB19" i="10"/>
  <c r="Z19" i="10"/>
  <c r="X19" i="10"/>
  <c r="Y38" i="9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P13" i="9"/>
  <c r="AN13" i="9"/>
  <c r="AL13" i="9"/>
  <c r="AJ13" i="9"/>
  <c r="AH13" i="9"/>
  <c r="AF13" i="9"/>
  <c r="AD13" i="9"/>
  <c r="AB13" i="9"/>
  <c r="Z13" i="9"/>
  <c r="X13" i="9"/>
  <c r="AQ13" i="9"/>
  <c r="Y13" i="9"/>
  <c r="AO19" i="10"/>
  <c r="AM19" i="10"/>
  <c r="AK19" i="10"/>
  <c r="AI19" i="10"/>
  <c r="AG19" i="10"/>
  <c r="AE19" i="10"/>
  <c r="AC19" i="10"/>
  <c r="AA19" i="10"/>
  <c r="Y19" i="10"/>
  <c r="K4" i="7"/>
  <c r="AA35" i="8" l="1"/>
  <c r="CW35" i="14" s="1"/>
  <c r="AE35" i="8"/>
  <c r="DA35" i="14" s="1"/>
  <c r="W36" i="8"/>
  <c r="CS36" i="14" s="1"/>
  <c r="X36" i="8"/>
  <c r="CT36" i="14" s="1"/>
  <c r="AB36" i="8"/>
  <c r="CX36" i="14" s="1"/>
  <c r="AF36" i="8"/>
  <c r="DB36" i="14" s="1"/>
  <c r="AC37" i="8"/>
  <c r="CY37" i="14" s="1"/>
  <c r="AF37" i="8"/>
  <c r="DB37" i="14" s="1"/>
  <c r="Z38" i="8"/>
  <c r="CV38" i="14" s="1"/>
  <c r="AD38" i="8"/>
  <c r="CZ38" i="14" s="1"/>
  <c r="W39" i="8"/>
  <c r="CS39" i="14" s="1"/>
  <c r="AA39" i="8"/>
  <c r="CW39" i="14" s="1"/>
  <c r="AD39" i="8"/>
  <c r="CZ39" i="14" s="1"/>
  <c r="X40" i="8"/>
  <c r="X41" i="8"/>
  <c r="CT41" i="14" s="1"/>
  <c r="Y41" i="8"/>
  <c r="CU41" i="14" s="1"/>
  <c r="AC41" i="8"/>
  <c r="CY41" i="14" s="1"/>
  <c r="Y42" i="8"/>
  <c r="CU42" i="14" s="1"/>
  <c r="Z42" i="8"/>
  <c r="CV42" i="14" s="1"/>
  <c r="AD42" i="8"/>
  <c r="CZ42" i="14" s="1"/>
  <c r="W43" i="8"/>
  <c r="CS43" i="14" s="1"/>
  <c r="AA43" i="8"/>
  <c r="CW43" i="14" s="1"/>
  <c r="AE43" i="8"/>
  <c r="DA43" i="14" s="1"/>
  <c r="W44" i="8"/>
  <c r="CS44" i="14" s="1"/>
  <c r="X44" i="8"/>
  <c r="CT44" i="14" s="1"/>
  <c r="AB44" i="8"/>
  <c r="CX44" i="14" s="1"/>
  <c r="AF44" i="8"/>
  <c r="DB44" i="14" s="1"/>
  <c r="X45" i="8"/>
  <c r="CT45" i="14" s="1"/>
  <c r="Y45" i="8"/>
  <c r="CU45" i="14" s="1"/>
  <c r="AC45" i="8"/>
  <c r="CY45" i="14" s="1"/>
  <c r="AF45" i="8"/>
  <c r="DB45" i="14" s="1"/>
  <c r="Z46" i="8"/>
  <c r="CV46" i="14" s="1"/>
  <c r="AD46" i="8"/>
  <c r="CZ46" i="14" s="1"/>
  <c r="W47" i="8"/>
  <c r="CS47" i="14" s="1"/>
  <c r="AA47" i="8"/>
  <c r="CW47" i="14" s="1"/>
  <c r="AD47" i="8"/>
  <c r="CZ47" i="14" s="1"/>
  <c r="X48" i="8"/>
  <c r="CT48" i="14" s="1"/>
  <c r="AB48" i="8"/>
  <c r="CX48" i="14" s="1"/>
  <c r="AE48" i="8"/>
  <c r="DA48" i="14" s="1"/>
  <c r="AF48" i="8"/>
  <c r="DB48" i="14" s="1"/>
  <c r="Y49" i="8"/>
  <c r="CU49" i="14" s="1"/>
  <c r="AB49" i="8"/>
  <c r="CX49" i="14" s="1"/>
  <c r="AC49" i="8"/>
  <c r="CY49" i="14" s="1"/>
  <c r="AF49" i="8"/>
  <c r="DB49" i="14" s="1"/>
  <c r="AA51" i="8"/>
  <c r="CW51" i="14" s="1"/>
  <c r="AE51" i="8"/>
  <c r="DA51" i="14" s="1"/>
  <c r="W52" i="8"/>
  <c r="CS52" i="14" s="1"/>
  <c r="X52" i="8"/>
  <c r="CT52" i="14" s="1"/>
  <c r="AB52" i="8"/>
  <c r="CX52" i="14" s="1"/>
  <c r="AF52" i="8"/>
  <c r="DB52" i="14" s="1"/>
  <c r="Y53" i="8"/>
  <c r="CU53" i="14" s="1"/>
  <c r="AC53" i="8"/>
  <c r="CY53" i="14" s="1"/>
  <c r="AF53" i="8"/>
  <c r="DB53" i="14" s="1"/>
  <c r="Z54" i="8"/>
  <c r="CV54" i="14" s="1"/>
  <c r="AD54" i="8"/>
  <c r="CZ54" i="14" s="1"/>
  <c r="W55" i="8"/>
  <c r="CS55" i="14" s="1"/>
  <c r="AA55" i="8"/>
  <c r="CW55" i="14" s="1"/>
  <c r="AD55" i="8"/>
  <c r="CZ55" i="14" s="1"/>
  <c r="AE55" i="8"/>
  <c r="DA55" i="14" s="1"/>
  <c r="X56" i="8"/>
  <c r="CT56" i="14" s="1"/>
  <c r="X57" i="8"/>
  <c r="CT57" i="14" s="1"/>
  <c r="Y57" i="8"/>
  <c r="CU57" i="14" s="1"/>
  <c r="AC57" i="8"/>
  <c r="CY57" i="14" s="1"/>
  <c r="Y58" i="8"/>
  <c r="CU58" i="14" s="1"/>
  <c r="Z58" i="8"/>
  <c r="CV58" i="14" s="1"/>
  <c r="AD58" i="8"/>
  <c r="CZ58" i="14" s="1"/>
  <c r="AA59" i="8"/>
  <c r="CW59" i="14" s="1"/>
  <c r="AE59" i="8"/>
  <c r="DA59" i="14" s="1"/>
  <c r="W60" i="8"/>
  <c r="CS60" i="14" s="1"/>
  <c r="X60" i="8"/>
  <c r="CT60" i="14" s="1"/>
  <c r="AB60" i="8"/>
  <c r="CX60" i="14" s="1"/>
  <c r="AF60" i="8"/>
  <c r="DB60" i="14" s="1"/>
  <c r="X61" i="8"/>
  <c r="CT61" i="14" s="1"/>
  <c r="AC61" i="8"/>
  <c r="CY61" i="14" s="1"/>
  <c r="AF61" i="8"/>
  <c r="DB61" i="14" s="1"/>
  <c r="Z62" i="8"/>
  <c r="CV62" i="14" s="1"/>
  <c r="AD62" i="8"/>
  <c r="CZ62" i="14" s="1"/>
  <c r="W63" i="8"/>
  <c r="CS63" i="14" s="1"/>
  <c r="AA63" i="8"/>
  <c r="CW63" i="14" s="1"/>
  <c r="AD63" i="8"/>
  <c r="CZ63" i="14" s="1"/>
  <c r="AE63" i="8"/>
  <c r="DA63" i="14" s="1"/>
  <c r="X64" i="8"/>
  <c r="CT64" i="14" s="1"/>
  <c r="AB64" i="8"/>
  <c r="CX64" i="14" s="1"/>
  <c r="AE64" i="8"/>
  <c r="DA64" i="14" s="1"/>
  <c r="Y65" i="8"/>
  <c r="CU65" i="14" s="1"/>
  <c r="AC65" i="8"/>
  <c r="CY65" i="14" s="1"/>
  <c r="AF65" i="8"/>
  <c r="DB65" i="14" s="1"/>
  <c r="W67" i="8"/>
  <c r="CS67" i="14" s="1"/>
  <c r="Z67" i="8"/>
  <c r="CV67" i="14" s="1"/>
  <c r="AA67" i="8"/>
  <c r="CW67" i="14" s="1"/>
  <c r="AE67" i="8"/>
  <c r="DA67" i="14" s="1"/>
  <c r="W68" i="8"/>
  <c r="CS68" i="14" s="1"/>
  <c r="X68" i="8"/>
  <c r="CT68" i="14" s="1"/>
  <c r="AA68" i="8"/>
  <c r="CW68" i="14" s="1"/>
  <c r="AE68" i="8"/>
  <c r="DA68" i="14" s="1"/>
  <c r="AB69" i="8"/>
  <c r="CX69" i="14" s="1"/>
  <c r="AC69" i="8"/>
  <c r="CY69" i="14" s="1"/>
  <c r="AF69" i="8"/>
  <c r="DB69" i="14" s="1"/>
  <c r="W71" i="8"/>
  <c r="CS71" i="14" s="1"/>
  <c r="AA71" i="8"/>
  <c r="CW71" i="14" s="1"/>
  <c r="W72" i="8"/>
  <c r="CS72" i="14" s="1"/>
  <c r="X72" i="8"/>
  <c r="CT72" i="14" s="1"/>
  <c r="X73" i="8"/>
  <c r="CT73" i="14" s="1"/>
  <c r="Y73" i="8"/>
  <c r="CU73" i="14" s="1"/>
  <c r="AB73" i="8"/>
  <c r="CX73" i="14" s="1"/>
  <c r="AC73" i="8"/>
  <c r="CY73" i="14" s="1"/>
  <c r="Y74" i="8"/>
  <c r="CU74" i="14" s="1"/>
  <c r="AC74" i="8"/>
  <c r="CY74" i="14" s="1"/>
  <c r="W75" i="8"/>
  <c r="CS75" i="14" s="1"/>
  <c r="AA75" i="8"/>
  <c r="CW75" i="14" s="1"/>
  <c r="AD75" i="8"/>
  <c r="CZ75" i="14" s="1"/>
  <c r="AE75" i="8"/>
  <c r="DA75" i="14" s="1"/>
  <c r="X76" i="8"/>
  <c r="CT76" i="14" s="1"/>
  <c r="X77" i="8"/>
  <c r="CT77" i="14" s="1"/>
  <c r="Y77" i="8"/>
  <c r="CU77" i="14" s="1"/>
  <c r="AC77" i="8"/>
  <c r="CY77" i="14" s="1"/>
  <c r="Y78" i="8"/>
  <c r="CU78" i="14" s="1"/>
  <c r="AC78" i="8"/>
  <c r="CY78" i="14" s="1"/>
  <c r="W79" i="8"/>
  <c r="CS79" i="14" s="1"/>
  <c r="Z79" i="8"/>
  <c r="CV79" i="14" s="1"/>
  <c r="AA79" i="8"/>
  <c r="CW79" i="14" s="1"/>
  <c r="AD79" i="8"/>
  <c r="CZ79" i="14" s="1"/>
  <c r="X80" i="8"/>
  <c r="CT80" i="14" s="1"/>
  <c r="AA80" i="8"/>
  <c r="CW80" i="14" s="1"/>
  <c r="AE80" i="8"/>
  <c r="DA80" i="14" s="1"/>
  <c r="Y81" i="8"/>
  <c r="CU81" i="14" s="1"/>
  <c r="AC81" i="8"/>
  <c r="CY81" i="14" s="1"/>
  <c r="AF81" i="8"/>
  <c r="DB81" i="14" s="1"/>
  <c r="Z83" i="8"/>
  <c r="CV83" i="14" s="1"/>
  <c r="AA83" i="8"/>
  <c r="CW83" i="14" s="1"/>
  <c r="AE83" i="8"/>
  <c r="DA83" i="14" s="1"/>
  <c r="W84" i="8"/>
  <c r="CS84" i="14" s="1"/>
  <c r="X84" i="8"/>
  <c r="CT84" i="14" s="1"/>
  <c r="AA84" i="8"/>
  <c r="CW84" i="14" s="1"/>
  <c r="AE84" i="8"/>
  <c r="DA84" i="14" s="1"/>
  <c r="Y85" i="8"/>
  <c r="CU85" i="14" s="1"/>
  <c r="AB85" i="8"/>
  <c r="CX85" i="14" s="1"/>
  <c r="AC85" i="8"/>
  <c r="CY85" i="14" s="1"/>
  <c r="AF85" i="8"/>
  <c r="DB85" i="14" s="1"/>
  <c r="W87" i="8"/>
  <c r="CS87" i="14" s="1"/>
  <c r="AA87" i="8"/>
  <c r="CW87" i="14" s="1"/>
  <c r="AE87" i="8"/>
  <c r="DA87" i="14" s="1"/>
  <c r="W88" i="8"/>
  <c r="CS88" i="14" s="1"/>
  <c r="X88" i="8"/>
  <c r="CT88" i="14" s="1"/>
  <c r="X89" i="8"/>
  <c r="CT89" i="14" s="1"/>
  <c r="Y89" i="8"/>
  <c r="CU89" i="14" s="1"/>
  <c r="AB89" i="8"/>
  <c r="CX89" i="14" s="1"/>
  <c r="AC89" i="8"/>
  <c r="CY89" i="14" s="1"/>
  <c r="Y90" i="8"/>
  <c r="CU90" i="14" s="1"/>
  <c r="AC90" i="8"/>
  <c r="CY90" i="14" s="1"/>
  <c r="AA91" i="8"/>
  <c r="CW91" i="14" s="1"/>
  <c r="AE91" i="8"/>
  <c r="DA91" i="14" s="1"/>
  <c r="X92" i="8"/>
  <c r="CT92" i="14" s="1"/>
  <c r="X93" i="8"/>
  <c r="CT93" i="14" s="1"/>
  <c r="AC93" i="8"/>
  <c r="CY93" i="14" s="1"/>
  <c r="W95" i="8"/>
  <c r="CS95" i="14" s="1"/>
  <c r="AA95" i="8"/>
  <c r="CW95" i="14" s="1"/>
  <c r="AE95" i="8"/>
  <c r="DA95" i="14" s="1"/>
  <c r="X96" i="8"/>
  <c r="CT96" i="14" s="1"/>
  <c r="Y97" i="8"/>
  <c r="CU97" i="14" s="1"/>
  <c r="AC97" i="8"/>
  <c r="CY97" i="14" s="1"/>
  <c r="W99" i="8"/>
  <c r="CS99" i="14" s="1"/>
  <c r="AA99" i="8"/>
  <c r="CW99" i="14" s="1"/>
  <c r="AE99" i="8"/>
  <c r="DA99" i="14" s="1"/>
  <c r="X100" i="8"/>
  <c r="CT100" i="14" s="1"/>
  <c r="AC101" i="8"/>
  <c r="CY101" i="14" s="1"/>
  <c r="W103" i="8"/>
  <c r="CS103" i="14" s="1"/>
  <c r="AA103" i="8"/>
  <c r="CW103" i="14" s="1"/>
  <c r="X104" i="8"/>
  <c r="CT104" i="14" s="1"/>
  <c r="X105" i="8"/>
  <c r="CT105" i="14" s="1"/>
  <c r="Y105" i="8"/>
  <c r="CU105" i="14" s="1"/>
  <c r="AC105" i="8"/>
  <c r="CY105" i="14" s="1"/>
  <c r="W170" i="8"/>
  <c r="AA170" i="8"/>
  <c r="AE170" i="8"/>
  <c r="X108" i="8"/>
  <c r="CT108" i="14" s="1"/>
  <c r="Y108" i="8"/>
  <c r="CU108" i="14" s="1"/>
  <c r="AC108" i="8"/>
  <c r="CY108" i="14" s="1"/>
  <c r="W110" i="8"/>
  <c r="CS110" i="14" s="1"/>
  <c r="AA110" i="8"/>
  <c r="CW110" i="14" s="1"/>
  <c r="AE110" i="8"/>
  <c r="DA110" i="14" s="1"/>
  <c r="X112" i="8"/>
  <c r="CT112" i="14" s="1"/>
  <c r="AC112" i="8"/>
  <c r="CY112" i="14" s="1"/>
  <c r="W114" i="8"/>
  <c r="CS114" i="14" s="1"/>
  <c r="AA114" i="8"/>
  <c r="CW114" i="14" s="1"/>
  <c r="X116" i="8"/>
  <c r="CT116" i="14" s="1"/>
  <c r="Y116" i="8"/>
  <c r="CU116" i="14" s="1"/>
  <c r="AC116" i="8"/>
  <c r="CY116" i="14" s="1"/>
  <c r="W118" i="8"/>
  <c r="CS118" i="14" s="1"/>
  <c r="AA118" i="8"/>
  <c r="CW118" i="14" s="1"/>
  <c r="AE118" i="8"/>
  <c r="DA118" i="14" s="1"/>
  <c r="X120" i="8"/>
  <c r="CT120" i="14" s="1"/>
  <c r="Y120" i="8"/>
  <c r="CU120" i="14" s="1"/>
  <c r="AC120" i="8"/>
  <c r="CY120" i="14" s="1"/>
  <c r="W122" i="8"/>
  <c r="CS122" i="14" s="1"/>
  <c r="AA122" i="8"/>
  <c r="CW122" i="14" s="1"/>
  <c r="AE122" i="8"/>
  <c r="DA122" i="14" s="1"/>
  <c r="X124" i="8"/>
  <c r="CT124" i="14" s="1"/>
  <c r="Y124" i="8"/>
  <c r="CU124" i="14" s="1"/>
  <c r="W126" i="8"/>
  <c r="CS126" i="14" s="1"/>
  <c r="AA126" i="8"/>
  <c r="CW126" i="14" s="1"/>
  <c r="AE126" i="8"/>
  <c r="DA126" i="14" s="1"/>
  <c r="X128" i="8"/>
  <c r="CT128" i="14" s="1"/>
  <c r="AC128" i="8"/>
  <c r="CY128" i="14" s="1"/>
  <c r="W130" i="8"/>
  <c r="CS130" i="14" s="1"/>
  <c r="AA130" i="8"/>
  <c r="CW130" i="14" s="1"/>
  <c r="AE130" i="8"/>
  <c r="DA130" i="14" s="1"/>
  <c r="X132" i="8"/>
  <c r="CT132" i="14" s="1"/>
  <c r="Y132" i="8"/>
  <c r="CU132" i="14" s="1"/>
  <c r="AC132" i="8"/>
  <c r="CY132" i="14" s="1"/>
  <c r="W134" i="8"/>
  <c r="CS134" i="14" s="1"/>
  <c r="AA134" i="8"/>
  <c r="CW134" i="14" s="1"/>
  <c r="AE134" i="8"/>
  <c r="DA134" i="14" s="1"/>
  <c r="X136" i="8"/>
  <c r="CT136" i="14" s="1"/>
  <c r="Y136" i="8"/>
  <c r="CU136" i="14" s="1"/>
  <c r="AC136" i="8"/>
  <c r="CY136" i="14" s="1"/>
  <c r="AA138" i="8"/>
  <c r="CW138" i="14" s="1"/>
  <c r="AE138" i="8"/>
  <c r="DA138" i="14" s="1"/>
  <c r="X140" i="8"/>
  <c r="CT140" i="14" s="1"/>
  <c r="Y140" i="8"/>
  <c r="CU140" i="14" s="1"/>
  <c r="W142" i="8"/>
  <c r="CS142" i="14" s="1"/>
  <c r="AA142" i="8"/>
  <c r="CW142" i="14" s="1"/>
  <c r="AE142" i="8"/>
  <c r="DA142" i="14" s="1"/>
  <c r="X144" i="8"/>
  <c r="CT144" i="14" s="1"/>
  <c r="Y144" i="8"/>
  <c r="CU144" i="14" s="1"/>
  <c r="AC144" i="8"/>
  <c r="CY144" i="14" s="1"/>
  <c r="W146" i="8"/>
  <c r="CS146" i="14" s="1"/>
  <c r="AA146" i="8"/>
  <c r="CW146" i="14" s="1"/>
  <c r="AE146" i="8"/>
  <c r="DA146" i="14" s="1"/>
  <c r="X148" i="8"/>
  <c r="CT148" i="14" s="1"/>
  <c r="Y148" i="8"/>
  <c r="CU148" i="14" s="1"/>
  <c r="AC148" i="8"/>
  <c r="CY148" i="14" s="1"/>
  <c r="W150" i="8"/>
  <c r="CS150" i="14" s="1"/>
  <c r="AA150" i="8"/>
  <c r="CW150" i="14" s="1"/>
  <c r="AE150" i="8"/>
  <c r="DA150" i="14" s="1"/>
  <c r="X152" i="8"/>
  <c r="CT152" i="14" s="1"/>
  <c r="Y152" i="8"/>
  <c r="CU152" i="14" s="1"/>
  <c r="AC152" i="8"/>
  <c r="CY152" i="14" s="1"/>
  <c r="AA154" i="8"/>
  <c r="CW154" i="14" s="1"/>
  <c r="AE154" i="8"/>
  <c r="DA154" i="14" s="1"/>
  <c r="X156" i="8"/>
  <c r="CT156" i="14" s="1"/>
  <c r="Y156" i="8"/>
  <c r="CU156" i="14" s="1"/>
  <c r="AC156" i="8"/>
  <c r="CY156" i="14" s="1"/>
  <c r="AA158" i="8"/>
  <c r="CW158" i="14" s="1"/>
  <c r="AE158" i="8"/>
  <c r="DA158" i="14" s="1"/>
  <c r="X160" i="8"/>
  <c r="CT160" i="14" s="1"/>
  <c r="X164" i="8"/>
  <c r="CT164" i="14" s="1"/>
  <c r="X168" i="8"/>
  <c r="CT168" i="14" s="1"/>
  <c r="X5" i="8"/>
  <c r="CT5" i="14" s="1"/>
  <c r="Y30" i="8"/>
  <c r="CU30" i="14" s="1"/>
  <c r="W35" i="8"/>
  <c r="CS35" i="14" s="1"/>
  <c r="Y37" i="8"/>
  <c r="CU37" i="14" s="1"/>
  <c r="AE39" i="8"/>
  <c r="DA39" i="14" s="1"/>
  <c r="AE47" i="8"/>
  <c r="DA47" i="14" s="1"/>
  <c r="W51" i="8"/>
  <c r="CS51" i="14" s="1"/>
  <c r="W59" i="8"/>
  <c r="CS59" i="14" s="1"/>
  <c r="Y61" i="8"/>
  <c r="CU61" i="14" s="1"/>
  <c r="Y69" i="8"/>
  <c r="CU69" i="14" s="1"/>
  <c r="AE71" i="8"/>
  <c r="DA71" i="14" s="1"/>
  <c r="AE79" i="8"/>
  <c r="DA79" i="14" s="1"/>
  <c r="W83" i="8"/>
  <c r="CS83" i="14" s="1"/>
  <c r="W91" i="8"/>
  <c r="CS91" i="14" s="1"/>
  <c r="Y93" i="8"/>
  <c r="CU93" i="14" s="1"/>
  <c r="Y101" i="8"/>
  <c r="CU101" i="14" s="1"/>
  <c r="AE103" i="8"/>
  <c r="DA103" i="14" s="1"/>
  <c r="Y112" i="8"/>
  <c r="CU112" i="14" s="1"/>
  <c r="AE114" i="8"/>
  <c r="DA114" i="14" s="1"/>
  <c r="AC124" i="8"/>
  <c r="CY124" i="14" s="1"/>
  <c r="Y128" i="8"/>
  <c r="CU128" i="14" s="1"/>
  <c r="W138" i="8"/>
  <c r="CS138" i="14" s="1"/>
  <c r="AC140" i="8"/>
  <c r="CY140" i="14" s="1"/>
  <c r="W154" i="8"/>
  <c r="CS154" i="14" s="1"/>
  <c r="Y7" i="9"/>
  <c r="AA7" i="9"/>
  <c r="AC7" i="9"/>
  <c r="AE7" i="9"/>
  <c r="AG7" i="9"/>
  <c r="AI7" i="9"/>
  <c r="AK7" i="9"/>
  <c r="AM7" i="9"/>
  <c r="AO7" i="9"/>
  <c r="CS34" i="14"/>
  <c r="CT34" i="14"/>
  <c r="CU34" i="14"/>
  <c r="CV34" i="14"/>
  <c r="CW34" i="14"/>
  <c r="CX34" i="14"/>
  <c r="CY34" i="14"/>
  <c r="CZ34" i="14"/>
  <c r="DA34" i="14"/>
  <c r="DB34" i="14"/>
  <c r="X13" i="8"/>
  <c r="CT13" i="14" s="1"/>
  <c r="Y13" i="8"/>
  <c r="CU13" i="14" s="1"/>
  <c r="X14" i="8"/>
  <c r="CT14" i="14" s="1"/>
  <c r="Y14" i="8"/>
  <c r="CU14" i="14" s="1"/>
  <c r="X15" i="8"/>
  <c r="CT15" i="14" s="1"/>
  <c r="Y15" i="8"/>
  <c r="CU15" i="14" s="1"/>
  <c r="X16" i="8"/>
  <c r="CT16" i="14" s="1"/>
  <c r="Y16" i="8"/>
  <c r="CU16" i="14" s="1"/>
  <c r="X17" i="8"/>
  <c r="CT17" i="14" s="1"/>
  <c r="Y17" i="8"/>
  <c r="CU17" i="14" s="1"/>
  <c r="X18" i="8"/>
  <c r="CT18" i="14" s="1"/>
  <c r="Y18" i="8"/>
  <c r="CU18" i="14" s="1"/>
  <c r="X19" i="8"/>
  <c r="CT19" i="14" s="1"/>
  <c r="Y19" i="8"/>
  <c r="CU19" i="14" s="1"/>
  <c r="X20" i="8"/>
  <c r="CT20" i="14" s="1"/>
  <c r="Y20" i="8"/>
  <c r="CU20" i="14" s="1"/>
  <c r="X21" i="8"/>
  <c r="CT21" i="14" s="1"/>
  <c r="Y21" i="8"/>
  <c r="CU21" i="14" s="1"/>
  <c r="X22" i="8"/>
  <c r="CT22" i="14" s="1"/>
  <c r="Y22" i="8"/>
  <c r="CU22" i="14" s="1"/>
  <c r="X23" i="8"/>
  <c r="CT23" i="14" s="1"/>
  <c r="Y23" i="8"/>
  <c r="CU23" i="14" s="1"/>
  <c r="X24" i="8"/>
  <c r="CT24" i="14" s="1"/>
  <c r="Y24" i="8"/>
  <c r="CU24" i="14" s="1"/>
  <c r="X25" i="8"/>
  <c r="CT25" i="14" s="1"/>
  <c r="Y25" i="8"/>
  <c r="CU25" i="14" s="1"/>
  <c r="X26" i="8"/>
  <c r="CT26" i="14" s="1"/>
  <c r="Y26" i="8"/>
  <c r="CU26" i="14" s="1"/>
  <c r="X27" i="8"/>
  <c r="CT27" i="14" s="1"/>
  <c r="Y27" i="8"/>
  <c r="CU27" i="14" s="1"/>
  <c r="X28" i="8"/>
  <c r="CT28" i="14" s="1"/>
  <c r="Y28" i="8"/>
  <c r="CU28" i="14" s="1"/>
  <c r="X29" i="8"/>
  <c r="CT29" i="14" s="1"/>
  <c r="Y29" i="8"/>
  <c r="CU29" i="14" s="1"/>
  <c r="X30" i="8"/>
  <c r="CT30" i="14" s="1"/>
  <c r="X31" i="8"/>
  <c r="CT31" i="14" s="1"/>
  <c r="Y31" i="8"/>
  <c r="CU31" i="14" s="1"/>
  <c r="X32" i="8"/>
  <c r="CT32" i="14" s="1"/>
  <c r="Y32" i="8"/>
  <c r="CU32" i="14" s="1"/>
  <c r="X33" i="8"/>
  <c r="CT33" i="14" s="1"/>
  <c r="Y33" i="8"/>
  <c r="CU33" i="14" s="1"/>
  <c r="X35" i="8"/>
  <c r="CT35" i="14" s="1"/>
  <c r="X37" i="8"/>
  <c r="CT37" i="14" s="1"/>
  <c r="X38" i="8"/>
  <c r="CT38" i="14" s="1"/>
  <c r="X39" i="8"/>
  <c r="CT39" i="14" s="1"/>
  <c r="X42" i="8"/>
  <c r="CT42" i="14" s="1"/>
  <c r="X43" i="8"/>
  <c r="CT43" i="14" s="1"/>
  <c r="X46" i="8"/>
  <c r="CT46" i="14" s="1"/>
  <c r="X47" i="8"/>
  <c r="CT47" i="14" s="1"/>
  <c r="X49" i="8"/>
  <c r="CT49" i="14" s="1"/>
  <c r="X50" i="8"/>
  <c r="CT50" i="14" s="1"/>
  <c r="X51" i="8"/>
  <c r="CT51" i="14" s="1"/>
  <c r="X53" i="8"/>
  <c r="CT53" i="14" s="1"/>
  <c r="X54" i="8"/>
  <c r="CT54" i="14" s="1"/>
  <c r="X55" i="8"/>
  <c r="CT55" i="14" s="1"/>
  <c r="X58" i="8"/>
  <c r="CT58" i="14" s="1"/>
  <c r="X59" i="8"/>
  <c r="CT59" i="14" s="1"/>
  <c r="X62" i="8"/>
  <c r="CT62" i="14" s="1"/>
  <c r="X63" i="8"/>
  <c r="CT63" i="14" s="1"/>
  <c r="X65" i="8"/>
  <c r="CT65" i="14" s="1"/>
  <c r="X66" i="8"/>
  <c r="CT66" i="14" s="1"/>
  <c r="X67" i="8"/>
  <c r="CT67" i="14" s="1"/>
  <c r="X69" i="8"/>
  <c r="CT69" i="14" s="1"/>
  <c r="X70" i="8"/>
  <c r="CT70" i="14" s="1"/>
  <c r="X71" i="8"/>
  <c r="CT71" i="14" s="1"/>
  <c r="X74" i="8"/>
  <c r="CT74" i="14" s="1"/>
  <c r="X75" i="8"/>
  <c r="CT75" i="14" s="1"/>
  <c r="X78" i="8"/>
  <c r="CT78" i="14" s="1"/>
  <c r="X79" i="8"/>
  <c r="CT79" i="14" s="1"/>
  <c r="X81" i="8"/>
  <c r="CT81" i="14" s="1"/>
  <c r="X82" i="8"/>
  <c r="CT82" i="14" s="1"/>
  <c r="X83" i="8"/>
  <c r="CT83" i="14" s="1"/>
  <c r="X85" i="8"/>
  <c r="CT85" i="14" s="1"/>
  <c r="X86" i="8"/>
  <c r="CT86" i="14" s="1"/>
  <c r="X87" i="8"/>
  <c r="CT87" i="14" s="1"/>
  <c r="X90" i="8"/>
  <c r="CT90" i="14" s="1"/>
  <c r="X91" i="8"/>
  <c r="CT91" i="14" s="1"/>
  <c r="X94" i="8"/>
  <c r="CT94" i="14" s="1"/>
  <c r="X95" i="8"/>
  <c r="CT95" i="14" s="1"/>
  <c r="X97" i="8"/>
  <c r="CT97" i="14" s="1"/>
  <c r="X98" i="8"/>
  <c r="CT98" i="14" s="1"/>
  <c r="X99" i="8"/>
  <c r="CT99" i="14" s="1"/>
  <c r="X101" i="8"/>
  <c r="CT101" i="14" s="1"/>
  <c r="X102" i="8"/>
  <c r="CT102" i="14" s="1"/>
  <c r="X103" i="8"/>
  <c r="CT103" i="14" s="1"/>
  <c r="X106" i="8"/>
  <c r="CT106" i="14" s="1"/>
  <c r="X107" i="8"/>
  <c r="CT107" i="14" s="1"/>
  <c r="X109" i="8"/>
  <c r="CT109" i="14" s="1"/>
  <c r="X110" i="8"/>
  <c r="CT110" i="14" s="1"/>
  <c r="X111" i="8"/>
  <c r="CT111" i="14" s="1"/>
  <c r="X113" i="8"/>
  <c r="CT113" i="14" s="1"/>
  <c r="X114" i="8"/>
  <c r="CT114" i="14" s="1"/>
  <c r="X115" i="8"/>
  <c r="CT115" i="14" s="1"/>
  <c r="X117" i="8"/>
  <c r="CT117" i="14" s="1"/>
  <c r="X118" i="8"/>
  <c r="CT118" i="14" s="1"/>
  <c r="X119" i="8"/>
  <c r="CT119" i="14" s="1"/>
  <c r="X121" i="8"/>
  <c r="CT121" i="14" s="1"/>
  <c r="X122" i="8"/>
  <c r="CT122" i="14" s="1"/>
  <c r="X123" i="8"/>
  <c r="CT123" i="14" s="1"/>
  <c r="X125" i="8"/>
  <c r="CT125" i="14" s="1"/>
  <c r="X126" i="8"/>
  <c r="CT126" i="14" s="1"/>
  <c r="X127" i="8"/>
  <c r="CT127" i="14" s="1"/>
  <c r="X129" i="8"/>
  <c r="CT129" i="14" s="1"/>
  <c r="X130" i="8"/>
  <c r="CT130" i="14" s="1"/>
  <c r="X131" i="8"/>
  <c r="CT131" i="14" s="1"/>
  <c r="X133" i="8"/>
  <c r="CT133" i="14" s="1"/>
  <c r="X134" i="8"/>
  <c r="CT134" i="14" s="1"/>
  <c r="X135" i="8"/>
  <c r="CT135" i="14" s="1"/>
  <c r="X137" i="8"/>
  <c r="CT137" i="14" s="1"/>
  <c r="X138" i="8"/>
  <c r="CT138" i="14" s="1"/>
  <c r="X139" i="8"/>
  <c r="CT139" i="14" s="1"/>
  <c r="X141" i="8"/>
  <c r="CT141" i="14" s="1"/>
  <c r="X142" i="8"/>
  <c r="CT142" i="14" s="1"/>
  <c r="X143" i="8"/>
  <c r="CT143" i="14" s="1"/>
  <c r="X145" i="8"/>
  <c r="CT145" i="14" s="1"/>
  <c r="X146" i="8"/>
  <c r="CT146" i="14" s="1"/>
  <c r="X147" i="8"/>
  <c r="CT147" i="14" s="1"/>
  <c r="X149" i="8"/>
  <c r="CT149" i="14" s="1"/>
  <c r="X150" i="8"/>
  <c r="CT150" i="14" s="1"/>
  <c r="X151" i="8"/>
  <c r="CT151" i="14" s="1"/>
  <c r="X153" i="8"/>
  <c r="CT153" i="14" s="1"/>
  <c r="X154" i="8"/>
  <c r="CT154" i="14" s="1"/>
  <c r="X155" i="8"/>
  <c r="CT155" i="14" s="1"/>
  <c r="X157" i="8"/>
  <c r="CT157" i="14" s="1"/>
  <c r="X158" i="8"/>
  <c r="CT158" i="14" s="1"/>
  <c r="X159" i="8"/>
  <c r="CT159" i="14" s="1"/>
  <c r="X161" i="8"/>
  <c r="CT161" i="14" s="1"/>
  <c r="X162" i="8"/>
  <c r="CT162" i="14" s="1"/>
  <c r="X163" i="8"/>
  <c r="CT163" i="14" s="1"/>
  <c r="X165" i="8"/>
  <c r="CT165" i="14" s="1"/>
  <c r="X166" i="8"/>
  <c r="CT166" i="14" s="1"/>
  <c r="X167" i="8"/>
  <c r="CT167" i="14" s="1"/>
  <c r="X169" i="8"/>
  <c r="CT169" i="14" s="1"/>
  <c r="X170" i="8"/>
  <c r="CT170" i="14" s="1"/>
  <c r="X12" i="8"/>
  <c r="X6" i="8"/>
  <c r="CT6" i="14" s="1"/>
  <c r="Y35" i="8"/>
  <c r="CU35" i="14" s="1"/>
  <c r="Z35" i="8"/>
  <c r="CV35" i="14" s="1"/>
  <c r="AB35" i="8"/>
  <c r="CX35" i="14" s="1"/>
  <c r="AC35" i="8"/>
  <c r="CY35" i="14" s="1"/>
  <c r="AD35" i="8"/>
  <c r="CZ35" i="14" s="1"/>
  <c r="AF35" i="8"/>
  <c r="DB35" i="14" s="1"/>
  <c r="Y36" i="8"/>
  <c r="CU36" i="14" s="1"/>
  <c r="Z36" i="8"/>
  <c r="CV36" i="14" s="1"/>
  <c r="AA36" i="8"/>
  <c r="CW36" i="14" s="1"/>
  <c r="AC36" i="8"/>
  <c r="CY36" i="14" s="1"/>
  <c r="AD36" i="8"/>
  <c r="CZ36" i="14" s="1"/>
  <c r="AE36" i="8"/>
  <c r="DA36" i="14" s="1"/>
  <c r="W37" i="8"/>
  <c r="CS37" i="14" s="1"/>
  <c r="Z37" i="8"/>
  <c r="CV37" i="14" s="1"/>
  <c r="AA37" i="8"/>
  <c r="CW37" i="14" s="1"/>
  <c r="AB37" i="8"/>
  <c r="CX37" i="14" s="1"/>
  <c r="AD37" i="8"/>
  <c r="CZ37" i="14" s="1"/>
  <c r="AE37" i="8"/>
  <c r="DA37" i="14" s="1"/>
  <c r="W38" i="8"/>
  <c r="CS38" i="14" s="1"/>
  <c r="Y38" i="8"/>
  <c r="CU38" i="14" s="1"/>
  <c r="AA38" i="8"/>
  <c r="CW38" i="14" s="1"/>
  <c r="AB38" i="8"/>
  <c r="CX38" i="14" s="1"/>
  <c r="AC38" i="8"/>
  <c r="CY38" i="14" s="1"/>
  <c r="AE38" i="8"/>
  <c r="DA38" i="14" s="1"/>
  <c r="AF38" i="8"/>
  <c r="DB38" i="14" s="1"/>
  <c r="Y39" i="8"/>
  <c r="CU39" i="14" s="1"/>
  <c r="Z39" i="8"/>
  <c r="CV39" i="14" s="1"/>
  <c r="AB39" i="8"/>
  <c r="CX39" i="14" s="1"/>
  <c r="AC39" i="8"/>
  <c r="CY39" i="14" s="1"/>
  <c r="AF39" i="8"/>
  <c r="DB39" i="14" s="1"/>
  <c r="W40" i="8"/>
  <c r="Y40" i="8"/>
  <c r="Z40" i="8"/>
  <c r="AA40" i="8"/>
  <c r="AB40" i="8"/>
  <c r="AC40" i="8"/>
  <c r="AD40" i="8"/>
  <c r="AE40" i="8"/>
  <c r="AF40" i="8"/>
  <c r="W41" i="8"/>
  <c r="CS41" i="14" s="1"/>
  <c r="Z41" i="8"/>
  <c r="CV41" i="14" s="1"/>
  <c r="AA41" i="8"/>
  <c r="CW41" i="14" s="1"/>
  <c r="AB41" i="8"/>
  <c r="CX41" i="14" s="1"/>
  <c r="AD41" i="8"/>
  <c r="CZ41" i="14" s="1"/>
  <c r="AE41" i="8"/>
  <c r="DA41" i="14" s="1"/>
  <c r="AF41" i="8"/>
  <c r="DB41" i="14" s="1"/>
  <c r="W42" i="8"/>
  <c r="CS42" i="14" s="1"/>
  <c r="AA42" i="8"/>
  <c r="CW42" i="14" s="1"/>
  <c r="AB42" i="8"/>
  <c r="CX42" i="14" s="1"/>
  <c r="AC42" i="8"/>
  <c r="CY42" i="14" s="1"/>
  <c r="AE42" i="8"/>
  <c r="DA42" i="14" s="1"/>
  <c r="AF42" i="8"/>
  <c r="DB42" i="14" s="1"/>
  <c r="Y43" i="8"/>
  <c r="CU43" i="14" s="1"/>
  <c r="Z43" i="8"/>
  <c r="CV43" i="14" s="1"/>
  <c r="AB43" i="8"/>
  <c r="CX43" i="14" s="1"/>
  <c r="AC43" i="8"/>
  <c r="CY43" i="14" s="1"/>
  <c r="AD43" i="8"/>
  <c r="CZ43" i="14" s="1"/>
  <c r="AF43" i="8"/>
  <c r="DB43" i="14" s="1"/>
  <c r="Y44" i="8"/>
  <c r="CU44" i="14" s="1"/>
  <c r="Z44" i="8"/>
  <c r="CV44" i="14" s="1"/>
  <c r="AA44" i="8"/>
  <c r="CW44" i="14" s="1"/>
  <c r="AC44" i="8"/>
  <c r="CY44" i="14" s="1"/>
  <c r="AD44" i="8"/>
  <c r="CZ44" i="14" s="1"/>
  <c r="AE44" i="8"/>
  <c r="DA44" i="14" s="1"/>
  <c r="W45" i="8"/>
  <c r="CS45" i="14" s="1"/>
  <c r="Z45" i="8"/>
  <c r="CV45" i="14" s="1"/>
  <c r="AA45" i="8"/>
  <c r="CW45" i="14" s="1"/>
  <c r="AB45" i="8"/>
  <c r="CX45" i="14" s="1"/>
  <c r="AD45" i="8"/>
  <c r="CZ45" i="14" s="1"/>
  <c r="AE45" i="8"/>
  <c r="DA45" i="14" s="1"/>
  <c r="W46" i="8"/>
  <c r="CS46" i="14" s="1"/>
  <c r="Y46" i="8"/>
  <c r="CU46" i="14" s="1"/>
  <c r="AA46" i="8"/>
  <c r="CW46" i="14" s="1"/>
  <c r="AB46" i="8"/>
  <c r="CX46" i="14" s="1"/>
  <c r="AC46" i="8"/>
  <c r="CY46" i="14" s="1"/>
  <c r="AE46" i="8"/>
  <c r="DA46" i="14" s="1"/>
  <c r="AF46" i="8"/>
  <c r="DB46" i="14" s="1"/>
  <c r="Y47" i="8"/>
  <c r="CU47" i="14" s="1"/>
  <c r="Z47" i="8"/>
  <c r="CV47" i="14" s="1"/>
  <c r="AB47" i="8"/>
  <c r="CX47" i="14" s="1"/>
  <c r="AC47" i="8"/>
  <c r="CY47" i="14" s="1"/>
  <c r="AF47" i="8"/>
  <c r="DB47" i="14" s="1"/>
  <c r="W48" i="8"/>
  <c r="CS48" i="14" s="1"/>
  <c r="Y48" i="8"/>
  <c r="CU48" i="14" s="1"/>
  <c r="Z48" i="8"/>
  <c r="CV48" i="14" s="1"/>
  <c r="AA48" i="8"/>
  <c r="CW48" i="14" s="1"/>
  <c r="AC48" i="8"/>
  <c r="CY48" i="14" s="1"/>
  <c r="AD48" i="8"/>
  <c r="CZ48" i="14" s="1"/>
  <c r="W49" i="8"/>
  <c r="CS49" i="14" s="1"/>
  <c r="Z49" i="8"/>
  <c r="CV49" i="14" s="1"/>
  <c r="AA49" i="8"/>
  <c r="CW49" i="14" s="1"/>
  <c r="AD49" i="8"/>
  <c r="CZ49" i="14" s="1"/>
  <c r="AE49" i="8"/>
  <c r="DA49" i="14" s="1"/>
  <c r="W50" i="8"/>
  <c r="CS50" i="14" s="1"/>
  <c r="Y50" i="8"/>
  <c r="CU50" i="14" s="1"/>
  <c r="Z50" i="8"/>
  <c r="CV50" i="14" s="1"/>
  <c r="AA50" i="8"/>
  <c r="CW50" i="14" s="1"/>
  <c r="AB50" i="8"/>
  <c r="CX50" i="14" s="1"/>
  <c r="AC50" i="8"/>
  <c r="CY50" i="14" s="1"/>
  <c r="AD50" i="8"/>
  <c r="CZ50" i="14" s="1"/>
  <c r="AE50" i="8"/>
  <c r="DA50" i="14" s="1"/>
  <c r="AF50" i="8"/>
  <c r="DB50" i="14" s="1"/>
  <c r="Y51" i="8"/>
  <c r="CU51" i="14" s="1"/>
  <c r="Z51" i="8"/>
  <c r="CV51" i="14" s="1"/>
  <c r="AB51" i="8"/>
  <c r="CX51" i="14" s="1"/>
  <c r="AC51" i="8"/>
  <c r="CY51" i="14" s="1"/>
  <c r="AD51" i="8"/>
  <c r="CZ51" i="14" s="1"/>
  <c r="AF51" i="8"/>
  <c r="DB51" i="14" s="1"/>
  <c r="Y52" i="8"/>
  <c r="CU52" i="14" s="1"/>
  <c r="Z52" i="8"/>
  <c r="CV52" i="14" s="1"/>
  <c r="AA52" i="8"/>
  <c r="CW52" i="14" s="1"/>
  <c r="AC52" i="8"/>
  <c r="CY52" i="14" s="1"/>
  <c r="AD52" i="8"/>
  <c r="CZ52" i="14" s="1"/>
  <c r="AE52" i="8"/>
  <c r="DA52" i="14" s="1"/>
  <c r="W53" i="8"/>
  <c r="CS53" i="14" s="1"/>
  <c r="Z53" i="8"/>
  <c r="CV53" i="14" s="1"/>
  <c r="AA53" i="8"/>
  <c r="CW53" i="14" s="1"/>
  <c r="AB53" i="8"/>
  <c r="CX53" i="14" s="1"/>
  <c r="AD53" i="8"/>
  <c r="CZ53" i="14" s="1"/>
  <c r="AE53" i="8"/>
  <c r="DA53" i="14" s="1"/>
  <c r="W54" i="8"/>
  <c r="CS54" i="14" s="1"/>
  <c r="Y54" i="8"/>
  <c r="CU54" i="14" s="1"/>
  <c r="AA54" i="8"/>
  <c r="CW54" i="14" s="1"/>
  <c r="AB54" i="8"/>
  <c r="CX54" i="14" s="1"/>
  <c r="AC54" i="8"/>
  <c r="CY54" i="14" s="1"/>
  <c r="AE54" i="8"/>
  <c r="DA54" i="14" s="1"/>
  <c r="AF54" i="8"/>
  <c r="DB54" i="14" s="1"/>
  <c r="Y55" i="8"/>
  <c r="CU55" i="14" s="1"/>
  <c r="Z55" i="8"/>
  <c r="CV55" i="14" s="1"/>
  <c r="AB55" i="8"/>
  <c r="CX55" i="14" s="1"/>
  <c r="AC55" i="8"/>
  <c r="CY55" i="14" s="1"/>
  <c r="AF55" i="8"/>
  <c r="DB55" i="14" s="1"/>
  <c r="W56" i="8"/>
  <c r="CS56" i="14" s="1"/>
  <c r="Y56" i="8"/>
  <c r="CU56" i="14" s="1"/>
  <c r="Z56" i="8"/>
  <c r="CV56" i="14" s="1"/>
  <c r="AA56" i="8"/>
  <c r="CW56" i="14" s="1"/>
  <c r="AB56" i="8"/>
  <c r="CX56" i="14" s="1"/>
  <c r="AC56" i="8"/>
  <c r="CY56" i="14" s="1"/>
  <c r="AD56" i="8"/>
  <c r="CZ56" i="14" s="1"/>
  <c r="AE56" i="8"/>
  <c r="DA56" i="14" s="1"/>
  <c r="AF56" i="8"/>
  <c r="DB56" i="14" s="1"/>
  <c r="W57" i="8"/>
  <c r="CS57" i="14" s="1"/>
  <c r="Z57" i="8"/>
  <c r="CV57" i="14" s="1"/>
  <c r="AA57" i="8"/>
  <c r="CW57" i="14" s="1"/>
  <c r="AB57" i="8"/>
  <c r="CX57" i="14" s="1"/>
  <c r="AD57" i="8"/>
  <c r="CZ57" i="14" s="1"/>
  <c r="AE57" i="8"/>
  <c r="DA57" i="14" s="1"/>
  <c r="AF57" i="8"/>
  <c r="DB57" i="14" s="1"/>
  <c r="W58" i="8"/>
  <c r="CS58" i="14" s="1"/>
  <c r="AA58" i="8"/>
  <c r="CW58" i="14" s="1"/>
  <c r="AB58" i="8"/>
  <c r="CX58" i="14" s="1"/>
  <c r="AC58" i="8"/>
  <c r="CY58" i="14" s="1"/>
  <c r="AE58" i="8"/>
  <c r="DA58" i="14" s="1"/>
  <c r="AF58" i="8"/>
  <c r="DB58" i="14" s="1"/>
  <c r="Y59" i="8"/>
  <c r="CU59" i="14" s="1"/>
  <c r="Z59" i="8"/>
  <c r="CV59" i="14" s="1"/>
  <c r="AB59" i="8"/>
  <c r="CX59" i="14" s="1"/>
  <c r="AC59" i="8"/>
  <c r="CY59" i="14" s="1"/>
  <c r="AD59" i="8"/>
  <c r="CZ59" i="14" s="1"/>
  <c r="AF59" i="8"/>
  <c r="DB59" i="14" s="1"/>
  <c r="Y60" i="8"/>
  <c r="CU60" i="14" s="1"/>
  <c r="Z60" i="8"/>
  <c r="CV60" i="14" s="1"/>
  <c r="AA60" i="8"/>
  <c r="CW60" i="14" s="1"/>
  <c r="AC60" i="8"/>
  <c r="CY60" i="14" s="1"/>
  <c r="AD60" i="8"/>
  <c r="CZ60" i="14" s="1"/>
  <c r="AE60" i="8"/>
  <c r="DA60" i="14" s="1"/>
  <c r="W61" i="8"/>
  <c r="CS61" i="14" s="1"/>
  <c r="Z61" i="8"/>
  <c r="CV61" i="14" s="1"/>
  <c r="AA61" i="8"/>
  <c r="CW61" i="14" s="1"/>
  <c r="AB61" i="8"/>
  <c r="CX61" i="14" s="1"/>
  <c r="AD61" i="8"/>
  <c r="CZ61" i="14" s="1"/>
  <c r="AE61" i="8"/>
  <c r="DA61" i="14" s="1"/>
  <c r="W62" i="8"/>
  <c r="CS62" i="14" s="1"/>
  <c r="Y62" i="8"/>
  <c r="CU62" i="14" s="1"/>
  <c r="AA62" i="8"/>
  <c r="CW62" i="14" s="1"/>
  <c r="AB62" i="8"/>
  <c r="CX62" i="14" s="1"/>
  <c r="AC62" i="8"/>
  <c r="CY62" i="14" s="1"/>
  <c r="AE62" i="8"/>
  <c r="DA62" i="14" s="1"/>
  <c r="AF62" i="8"/>
  <c r="DB62" i="14" s="1"/>
  <c r="Y63" i="8"/>
  <c r="CU63" i="14" s="1"/>
  <c r="Z63" i="8"/>
  <c r="CV63" i="14" s="1"/>
  <c r="AB63" i="8"/>
  <c r="CX63" i="14" s="1"/>
  <c r="AC63" i="8"/>
  <c r="CY63" i="14" s="1"/>
  <c r="AF63" i="8"/>
  <c r="DB63" i="14" s="1"/>
  <c r="W64" i="8"/>
  <c r="CS64" i="14" s="1"/>
  <c r="Y64" i="8"/>
  <c r="CU64" i="14" s="1"/>
  <c r="Z64" i="8"/>
  <c r="CV64" i="14" s="1"/>
  <c r="AA64" i="8"/>
  <c r="CW64" i="14" s="1"/>
  <c r="AC64" i="8"/>
  <c r="CY64" i="14" s="1"/>
  <c r="AD64" i="8"/>
  <c r="CZ64" i="14" s="1"/>
  <c r="AF64" i="8"/>
  <c r="DB64" i="14" s="1"/>
  <c r="W65" i="8"/>
  <c r="CS65" i="14" s="1"/>
  <c r="Z65" i="8"/>
  <c r="CV65" i="14" s="1"/>
  <c r="AA65" i="8"/>
  <c r="CW65" i="14" s="1"/>
  <c r="AB65" i="8"/>
  <c r="CX65" i="14" s="1"/>
  <c r="AD65" i="8"/>
  <c r="CZ65" i="14" s="1"/>
  <c r="AE65" i="8"/>
  <c r="DA65" i="14" s="1"/>
  <c r="W66" i="8"/>
  <c r="CS66" i="14" s="1"/>
  <c r="Y66" i="8"/>
  <c r="CU66" i="14" s="1"/>
  <c r="Z66" i="8"/>
  <c r="CV66" i="14" s="1"/>
  <c r="AA66" i="8"/>
  <c r="CW66" i="14" s="1"/>
  <c r="AB66" i="8"/>
  <c r="CX66" i="14" s="1"/>
  <c r="AC66" i="8"/>
  <c r="CY66" i="14" s="1"/>
  <c r="AD66" i="8"/>
  <c r="CZ66" i="14" s="1"/>
  <c r="AE66" i="8"/>
  <c r="DA66" i="14" s="1"/>
  <c r="AF66" i="8"/>
  <c r="DB66" i="14" s="1"/>
  <c r="Y67" i="8"/>
  <c r="CU67" i="14" s="1"/>
  <c r="AB67" i="8"/>
  <c r="CX67" i="14" s="1"/>
  <c r="AC67" i="8"/>
  <c r="CY67" i="14" s="1"/>
  <c r="AD67" i="8"/>
  <c r="CZ67" i="14" s="1"/>
  <c r="AF67" i="8"/>
  <c r="DB67" i="14" s="1"/>
  <c r="Y68" i="8"/>
  <c r="CU68" i="14" s="1"/>
  <c r="Z68" i="8"/>
  <c r="CV68" i="14" s="1"/>
  <c r="AB68" i="8"/>
  <c r="CX68" i="14" s="1"/>
  <c r="AC68" i="8"/>
  <c r="CY68" i="14" s="1"/>
  <c r="AD68" i="8"/>
  <c r="CZ68" i="14" s="1"/>
  <c r="AF68" i="8"/>
  <c r="DB68" i="14" s="1"/>
  <c r="W69" i="8"/>
  <c r="CS69" i="14" s="1"/>
  <c r="Z69" i="8"/>
  <c r="CV69" i="14" s="1"/>
  <c r="AA69" i="8"/>
  <c r="CW69" i="14" s="1"/>
  <c r="AD69" i="8"/>
  <c r="CZ69" i="14" s="1"/>
  <c r="AE69" i="8"/>
  <c r="DA69" i="14" s="1"/>
  <c r="W70" i="8"/>
  <c r="CS70" i="14" s="1"/>
  <c r="Y70" i="8"/>
  <c r="CU70" i="14" s="1"/>
  <c r="Z70" i="8"/>
  <c r="CV70" i="14" s="1"/>
  <c r="AA70" i="8"/>
  <c r="CW70" i="14" s="1"/>
  <c r="AB70" i="8"/>
  <c r="CX70" i="14" s="1"/>
  <c r="AC70" i="8"/>
  <c r="CY70" i="14" s="1"/>
  <c r="AD70" i="8"/>
  <c r="CZ70" i="14" s="1"/>
  <c r="AE70" i="8"/>
  <c r="DA70" i="14" s="1"/>
  <c r="AF70" i="8"/>
  <c r="DB70" i="14" s="1"/>
  <c r="Y71" i="8"/>
  <c r="CU71" i="14" s="1"/>
  <c r="Z71" i="8"/>
  <c r="CV71" i="14" s="1"/>
  <c r="AB71" i="8"/>
  <c r="CX71" i="14" s="1"/>
  <c r="AC71" i="8"/>
  <c r="CY71" i="14" s="1"/>
  <c r="AD71" i="8"/>
  <c r="CZ71" i="14" s="1"/>
  <c r="AF71" i="8"/>
  <c r="DB71" i="14" s="1"/>
  <c r="Y72" i="8"/>
  <c r="CU72" i="14" s="1"/>
  <c r="Z72" i="8"/>
  <c r="CV72" i="14" s="1"/>
  <c r="AA72" i="8"/>
  <c r="CW72" i="14" s="1"/>
  <c r="AB72" i="8"/>
  <c r="CX72" i="14" s="1"/>
  <c r="AC72" i="8"/>
  <c r="CY72" i="14" s="1"/>
  <c r="AD72" i="8"/>
  <c r="CZ72" i="14" s="1"/>
  <c r="AE72" i="8"/>
  <c r="DA72" i="14" s="1"/>
  <c r="AF72" i="8"/>
  <c r="DB72" i="14" s="1"/>
  <c r="W73" i="8"/>
  <c r="CS73" i="14" s="1"/>
  <c r="Z73" i="8"/>
  <c r="CV73" i="14" s="1"/>
  <c r="AA73" i="8"/>
  <c r="CW73" i="14" s="1"/>
  <c r="AD73" i="8"/>
  <c r="CZ73" i="14" s="1"/>
  <c r="AE73" i="8"/>
  <c r="DA73" i="14" s="1"/>
  <c r="AF73" i="8"/>
  <c r="DB73" i="14" s="1"/>
  <c r="W74" i="8"/>
  <c r="CS74" i="14" s="1"/>
  <c r="Z74" i="8"/>
  <c r="CV74" i="14" s="1"/>
  <c r="AA74" i="8"/>
  <c r="CW74" i="14" s="1"/>
  <c r="AB74" i="8"/>
  <c r="CX74" i="14" s="1"/>
  <c r="AD74" i="8"/>
  <c r="CZ74" i="14" s="1"/>
  <c r="AE74" i="8"/>
  <c r="DA74" i="14" s="1"/>
  <c r="AF74" i="8"/>
  <c r="DB74" i="14" s="1"/>
  <c r="Y75" i="8"/>
  <c r="CU75" i="14" s="1"/>
  <c r="Z75" i="8"/>
  <c r="CV75" i="14" s="1"/>
  <c r="AB75" i="8"/>
  <c r="CX75" i="14" s="1"/>
  <c r="AC75" i="8"/>
  <c r="CY75" i="14" s="1"/>
  <c r="AF75" i="8"/>
  <c r="DB75" i="14" s="1"/>
  <c r="W76" i="8"/>
  <c r="CS76" i="14" s="1"/>
  <c r="Y76" i="8"/>
  <c r="CU76" i="14" s="1"/>
  <c r="Z76" i="8"/>
  <c r="CV76" i="14" s="1"/>
  <c r="AA76" i="8"/>
  <c r="CW76" i="14" s="1"/>
  <c r="AB76" i="8"/>
  <c r="CX76" i="14" s="1"/>
  <c r="AC76" i="8"/>
  <c r="CY76" i="14" s="1"/>
  <c r="AD76" i="8"/>
  <c r="CZ76" i="14" s="1"/>
  <c r="AE76" i="8"/>
  <c r="DA76" i="14" s="1"/>
  <c r="AF76" i="8"/>
  <c r="DB76" i="14" s="1"/>
  <c r="W77" i="8"/>
  <c r="CS77" i="14" s="1"/>
  <c r="Z77" i="8"/>
  <c r="CV77" i="14" s="1"/>
  <c r="AA77" i="8"/>
  <c r="CW77" i="14" s="1"/>
  <c r="AB77" i="8"/>
  <c r="CX77" i="14" s="1"/>
  <c r="AD77" i="8"/>
  <c r="CZ77" i="14" s="1"/>
  <c r="AE77" i="8"/>
  <c r="DA77" i="14" s="1"/>
  <c r="AF77" i="8"/>
  <c r="DB77" i="14" s="1"/>
  <c r="W78" i="8"/>
  <c r="CS78" i="14" s="1"/>
  <c r="Z78" i="8"/>
  <c r="CV78" i="14" s="1"/>
  <c r="AA78" i="8"/>
  <c r="CW78" i="14" s="1"/>
  <c r="AB78" i="8"/>
  <c r="CX78" i="14" s="1"/>
  <c r="AD78" i="8"/>
  <c r="CZ78" i="14" s="1"/>
  <c r="AE78" i="8"/>
  <c r="DA78" i="14" s="1"/>
  <c r="AF78" i="8"/>
  <c r="DB78" i="14" s="1"/>
  <c r="Y79" i="8"/>
  <c r="CU79" i="14" s="1"/>
  <c r="AB79" i="8"/>
  <c r="CX79" i="14" s="1"/>
  <c r="AC79" i="8"/>
  <c r="CY79" i="14" s="1"/>
  <c r="AF79" i="8"/>
  <c r="DB79" i="14" s="1"/>
  <c r="W80" i="8"/>
  <c r="CS80" i="14" s="1"/>
  <c r="Y80" i="8"/>
  <c r="CU80" i="14" s="1"/>
  <c r="Z80" i="8"/>
  <c r="CV80" i="14" s="1"/>
  <c r="AB80" i="8"/>
  <c r="CX80" i="14" s="1"/>
  <c r="AC80" i="8"/>
  <c r="CY80" i="14" s="1"/>
  <c r="AD80" i="8"/>
  <c r="CZ80" i="14" s="1"/>
  <c r="AF80" i="8"/>
  <c r="DB80" i="14" s="1"/>
  <c r="W81" i="8"/>
  <c r="CS81" i="14" s="1"/>
  <c r="Z81" i="8"/>
  <c r="CV81" i="14" s="1"/>
  <c r="AA81" i="8"/>
  <c r="CW81" i="14" s="1"/>
  <c r="AB81" i="8"/>
  <c r="CX81" i="14" s="1"/>
  <c r="AD81" i="8"/>
  <c r="CZ81" i="14" s="1"/>
  <c r="AE81" i="8"/>
  <c r="DA81" i="14" s="1"/>
  <c r="W82" i="8"/>
  <c r="CS82" i="14" s="1"/>
  <c r="Y82" i="8"/>
  <c r="CU82" i="14" s="1"/>
  <c r="Z82" i="8"/>
  <c r="CV82" i="14" s="1"/>
  <c r="AA82" i="8"/>
  <c r="CW82" i="14" s="1"/>
  <c r="AB82" i="8"/>
  <c r="CX82" i="14" s="1"/>
  <c r="AC82" i="8"/>
  <c r="CY82" i="14" s="1"/>
  <c r="AD82" i="8"/>
  <c r="CZ82" i="14" s="1"/>
  <c r="AE82" i="8"/>
  <c r="DA82" i="14" s="1"/>
  <c r="AF82" i="8"/>
  <c r="DB82" i="14" s="1"/>
  <c r="Y83" i="8"/>
  <c r="CU83" i="14" s="1"/>
  <c r="AB83" i="8"/>
  <c r="CX83" i="14" s="1"/>
  <c r="AC83" i="8"/>
  <c r="CY83" i="14" s="1"/>
  <c r="AD83" i="8"/>
  <c r="CZ83" i="14" s="1"/>
  <c r="AF83" i="8"/>
  <c r="DB83" i="14" s="1"/>
  <c r="Y84" i="8"/>
  <c r="CU84" i="14" s="1"/>
  <c r="Z84" i="8"/>
  <c r="CV84" i="14" s="1"/>
  <c r="AB84" i="8"/>
  <c r="CX84" i="14" s="1"/>
  <c r="AC84" i="8"/>
  <c r="CY84" i="14" s="1"/>
  <c r="AD84" i="8"/>
  <c r="CZ84" i="14" s="1"/>
  <c r="AF84" i="8"/>
  <c r="DB84" i="14" s="1"/>
  <c r="W85" i="8"/>
  <c r="CS85" i="14" s="1"/>
  <c r="Z85" i="8"/>
  <c r="CV85" i="14" s="1"/>
  <c r="AA85" i="8"/>
  <c r="CW85" i="14" s="1"/>
  <c r="AD85" i="8"/>
  <c r="CZ85" i="14" s="1"/>
  <c r="AE85" i="8"/>
  <c r="DA85" i="14" s="1"/>
  <c r="W86" i="8"/>
  <c r="CS86" i="14" s="1"/>
  <c r="Y86" i="8"/>
  <c r="CU86" i="14" s="1"/>
  <c r="Z86" i="8"/>
  <c r="CV86" i="14" s="1"/>
  <c r="AA86" i="8"/>
  <c r="CW86" i="14" s="1"/>
  <c r="AB86" i="8"/>
  <c r="CX86" i="14" s="1"/>
  <c r="AC86" i="8"/>
  <c r="CY86" i="14" s="1"/>
  <c r="AD86" i="8"/>
  <c r="CZ86" i="14" s="1"/>
  <c r="AE86" i="8"/>
  <c r="DA86" i="14" s="1"/>
  <c r="AF86" i="8"/>
  <c r="DB86" i="14" s="1"/>
  <c r="Y87" i="8"/>
  <c r="CU87" i="14" s="1"/>
  <c r="Z87" i="8"/>
  <c r="CV87" i="14" s="1"/>
  <c r="AB87" i="8"/>
  <c r="CX87" i="14" s="1"/>
  <c r="AC87" i="8"/>
  <c r="CY87" i="14" s="1"/>
  <c r="AD87" i="8"/>
  <c r="CZ87" i="14" s="1"/>
  <c r="AF87" i="8"/>
  <c r="DB87" i="14" s="1"/>
  <c r="Y88" i="8"/>
  <c r="CU88" i="14" s="1"/>
  <c r="Z88" i="8"/>
  <c r="CV88" i="14" s="1"/>
  <c r="AA88" i="8"/>
  <c r="CW88" i="14" s="1"/>
  <c r="AB88" i="8"/>
  <c r="CX88" i="14" s="1"/>
  <c r="AC88" i="8"/>
  <c r="CY88" i="14" s="1"/>
  <c r="AD88" i="8"/>
  <c r="CZ88" i="14" s="1"/>
  <c r="AE88" i="8"/>
  <c r="DA88" i="14" s="1"/>
  <c r="AF88" i="8"/>
  <c r="DB88" i="14" s="1"/>
  <c r="W89" i="8"/>
  <c r="CS89" i="14" s="1"/>
  <c r="Z89" i="8"/>
  <c r="CV89" i="14" s="1"/>
  <c r="AA89" i="8"/>
  <c r="CW89" i="14" s="1"/>
  <c r="AD89" i="8"/>
  <c r="CZ89" i="14" s="1"/>
  <c r="AE89" i="8"/>
  <c r="DA89" i="14" s="1"/>
  <c r="AF89" i="8"/>
  <c r="DB89" i="14" s="1"/>
  <c r="W90" i="8"/>
  <c r="CS90" i="14" s="1"/>
  <c r="Z90" i="8"/>
  <c r="CV90" i="14" s="1"/>
  <c r="AA90" i="8"/>
  <c r="CW90" i="14" s="1"/>
  <c r="AB90" i="8"/>
  <c r="CX90" i="14" s="1"/>
  <c r="AD90" i="8"/>
  <c r="CZ90" i="14" s="1"/>
  <c r="AE90" i="8"/>
  <c r="DA90" i="14" s="1"/>
  <c r="AF90" i="8"/>
  <c r="DB90" i="14" s="1"/>
  <c r="Y91" i="8"/>
  <c r="CU91" i="14" s="1"/>
  <c r="Z91" i="8"/>
  <c r="CV91" i="14" s="1"/>
  <c r="AB91" i="8"/>
  <c r="CX91" i="14" s="1"/>
  <c r="AC91" i="8"/>
  <c r="CY91" i="14" s="1"/>
  <c r="AD91" i="8"/>
  <c r="CZ91" i="14" s="1"/>
  <c r="AF91" i="8"/>
  <c r="DB91" i="14" s="1"/>
  <c r="W92" i="8"/>
  <c r="CS92" i="14" s="1"/>
  <c r="Y92" i="8"/>
  <c r="CU92" i="14" s="1"/>
  <c r="Z92" i="8"/>
  <c r="CV92" i="14" s="1"/>
  <c r="AA92" i="8"/>
  <c r="CW92" i="14" s="1"/>
  <c r="AB92" i="8"/>
  <c r="CX92" i="14" s="1"/>
  <c r="AC92" i="8"/>
  <c r="CY92" i="14" s="1"/>
  <c r="AD92" i="8"/>
  <c r="CZ92" i="14" s="1"/>
  <c r="AE92" i="8"/>
  <c r="DA92" i="14" s="1"/>
  <c r="AF92" i="8"/>
  <c r="DB92" i="14" s="1"/>
  <c r="W93" i="8"/>
  <c r="CS93" i="14" s="1"/>
  <c r="Z93" i="8"/>
  <c r="CV93" i="14" s="1"/>
  <c r="AA93" i="8"/>
  <c r="CW93" i="14" s="1"/>
  <c r="AB93" i="8"/>
  <c r="CX93" i="14" s="1"/>
  <c r="AD93" i="8"/>
  <c r="CZ93" i="14" s="1"/>
  <c r="AE93" i="8"/>
  <c r="DA93" i="14" s="1"/>
  <c r="AF93" i="8"/>
  <c r="DB93" i="14" s="1"/>
  <c r="W94" i="8"/>
  <c r="CS94" i="14" s="1"/>
  <c r="Y94" i="8"/>
  <c r="CU94" i="14" s="1"/>
  <c r="Z94" i="8"/>
  <c r="CV94" i="14" s="1"/>
  <c r="AA94" i="8"/>
  <c r="CW94" i="14" s="1"/>
  <c r="AB94" i="8"/>
  <c r="CX94" i="14" s="1"/>
  <c r="AC94" i="8"/>
  <c r="CY94" i="14" s="1"/>
  <c r="AD94" i="8"/>
  <c r="CZ94" i="14" s="1"/>
  <c r="AE94" i="8"/>
  <c r="DA94" i="14" s="1"/>
  <c r="AF94" i="8"/>
  <c r="DB94" i="14" s="1"/>
  <c r="Y95" i="8"/>
  <c r="CU95" i="14" s="1"/>
  <c r="Z95" i="8"/>
  <c r="CV95" i="14" s="1"/>
  <c r="AB95" i="8"/>
  <c r="CX95" i="14" s="1"/>
  <c r="AC95" i="8"/>
  <c r="CY95" i="14" s="1"/>
  <c r="AD95" i="8"/>
  <c r="CZ95" i="14" s="1"/>
  <c r="AF95" i="8"/>
  <c r="DB95" i="14" s="1"/>
  <c r="W96" i="8"/>
  <c r="CS96" i="14" s="1"/>
  <c r="Y96" i="8"/>
  <c r="CU96" i="14" s="1"/>
  <c r="Z96" i="8"/>
  <c r="CV96" i="14" s="1"/>
  <c r="AA96" i="8"/>
  <c r="CW96" i="14" s="1"/>
  <c r="AB96" i="8"/>
  <c r="CX96" i="14" s="1"/>
  <c r="AC96" i="8"/>
  <c r="CY96" i="14" s="1"/>
  <c r="AD96" i="8"/>
  <c r="CZ96" i="14" s="1"/>
  <c r="AE96" i="8"/>
  <c r="DA96" i="14" s="1"/>
  <c r="AF96" i="8"/>
  <c r="DB96" i="14" s="1"/>
  <c r="W97" i="8"/>
  <c r="CS97" i="14" s="1"/>
  <c r="Z97" i="8"/>
  <c r="CV97" i="14" s="1"/>
  <c r="AA97" i="8"/>
  <c r="CW97" i="14" s="1"/>
  <c r="AB97" i="8"/>
  <c r="CX97" i="14" s="1"/>
  <c r="AD97" i="8"/>
  <c r="CZ97" i="14" s="1"/>
  <c r="AE97" i="8"/>
  <c r="DA97" i="14" s="1"/>
  <c r="AF97" i="8"/>
  <c r="DB97" i="14" s="1"/>
  <c r="W98" i="8"/>
  <c r="CS98" i="14" s="1"/>
  <c r="Y98" i="8"/>
  <c r="CU98" i="14" s="1"/>
  <c r="Z98" i="8"/>
  <c r="CV98" i="14" s="1"/>
  <c r="AA98" i="8"/>
  <c r="CW98" i="14" s="1"/>
  <c r="AB98" i="8"/>
  <c r="CX98" i="14" s="1"/>
  <c r="AC98" i="8"/>
  <c r="CY98" i="14" s="1"/>
  <c r="AD98" i="8"/>
  <c r="CZ98" i="14" s="1"/>
  <c r="AE98" i="8"/>
  <c r="DA98" i="14" s="1"/>
  <c r="AF98" i="8"/>
  <c r="DB98" i="14" s="1"/>
  <c r="Y99" i="8"/>
  <c r="CU99" i="14" s="1"/>
  <c r="Z99" i="8"/>
  <c r="CV99" i="14" s="1"/>
  <c r="AB99" i="8"/>
  <c r="CX99" i="14" s="1"/>
  <c r="AC99" i="8"/>
  <c r="CY99" i="14" s="1"/>
  <c r="AD99" i="8"/>
  <c r="CZ99" i="14" s="1"/>
  <c r="AF99" i="8"/>
  <c r="DB99" i="14" s="1"/>
  <c r="W100" i="8"/>
  <c r="CS100" i="14" s="1"/>
  <c r="Y100" i="8"/>
  <c r="CU100" i="14" s="1"/>
  <c r="Z100" i="8"/>
  <c r="CV100" i="14" s="1"/>
  <c r="AA100" i="8"/>
  <c r="CW100" i="14" s="1"/>
  <c r="AB100" i="8"/>
  <c r="CX100" i="14" s="1"/>
  <c r="AC100" i="8"/>
  <c r="CY100" i="14" s="1"/>
  <c r="AD100" i="8"/>
  <c r="CZ100" i="14" s="1"/>
  <c r="AE100" i="8"/>
  <c r="DA100" i="14" s="1"/>
  <c r="AF100" i="8"/>
  <c r="DB100" i="14" s="1"/>
  <c r="W101" i="8"/>
  <c r="CS101" i="14" s="1"/>
  <c r="Z101" i="8"/>
  <c r="CV101" i="14" s="1"/>
  <c r="AA101" i="8"/>
  <c r="CW101" i="14" s="1"/>
  <c r="AB101" i="8"/>
  <c r="CX101" i="14" s="1"/>
  <c r="AD101" i="8"/>
  <c r="CZ101" i="14" s="1"/>
  <c r="AE101" i="8"/>
  <c r="DA101" i="14" s="1"/>
  <c r="AF101" i="8"/>
  <c r="DB101" i="14" s="1"/>
  <c r="W102" i="8"/>
  <c r="CS102" i="14" s="1"/>
  <c r="Y102" i="8"/>
  <c r="CU102" i="14" s="1"/>
  <c r="Z102" i="8"/>
  <c r="CV102" i="14" s="1"/>
  <c r="AA102" i="8"/>
  <c r="CW102" i="14" s="1"/>
  <c r="AB102" i="8"/>
  <c r="CX102" i="14" s="1"/>
  <c r="AC102" i="8"/>
  <c r="CY102" i="14" s="1"/>
  <c r="AD102" i="8"/>
  <c r="CZ102" i="14" s="1"/>
  <c r="AE102" i="8"/>
  <c r="DA102" i="14" s="1"/>
  <c r="AF102" i="8"/>
  <c r="DB102" i="14" s="1"/>
  <c r="Y103" i="8"/>
  <c r="CU103" i="14" s="1"/>
  <c r="Z103" i="8"/>
  <c r="CV103" i="14" s="1"/>
  <c r="AB103" i="8"/>
  <c r="CX103" i="14" s="1"/>
  <c r="AC103" i="8"/>
  <c r="CY103" i="14" s="1"/>
  <c r="AD103" i="8"/>
  <c r="CZ103" i="14" s="1"/>
  <c r="AF103" i="8"/>
  <c r="DB103" i="14" s="1"/>
  <c r="W104" i="8"/>
  <c r="CS104" i="14" s="1"/>
  <c r="Y104" i="8"/>
  <c r="CU104" i="14" s="1"/>
  <c r="Z104" i="8"/>
  <c r="CV104" i="14" s="1"/>
  <c r="AA104" i="8"/>
  <c r="CW104" i="14" s="1"/>
  <c r="AB104" i="8"/>
  <c r="CX104" i="14" s="1"/>
  <c r="AC104" i="8"/>
  <c r="CY104" i="14" s="1"/>
  <c r="AD104" i="8"/>
  <c r="CZ104" i="14" s="1"/>
  <c r="AE104" i="8"/>
  <c r="DA104" i="14" s="1"/>
  <c r="AF104" i="8"/>
  <c r="DB104" i="14" s="1"/>
  <c r="W105" i="8"/>
  <c r="CS105" i="14" s="1"/>
  <c r="Z105" i="8"/>
  <c r="CV105" i="14" s="1"/>
  <c r="AA105" i="8"/>
  <c r="CW105" i="14" s="1"/>
  <c r="AB105" i="8"/>
  <c r="CX105" i="14" s="1"/>
  <c r="AD105" i="8"/>
  <c r="CZ105" i="14" s="1"/>
  <c r="AE105" i="8"/>
  <c r="DA105" i="14" s="1"/>
  <c r="AF105" i="8"/>
  <c r="DB105" i="14" s="1"/>
  <c r="W106" i="8"/>
  <c r="CS106" i="14" s="1"/>
  <c r="Y106" i="8"/>
  <c r="CU106" i="14" s="1"/>
  <c r="Z106" i="8"/>
  <c r="CV106" i="14" s="1"/>
  <c r="AA106" i="8"/>
  <c r="CW106" i="14" s="1"/>
  <c r="AB106" i="8"/>
  <c r="CX106" i="14" s="1"/>
  <c r="AC106" i="8"/>
  <c r="CY106" i="14" s="1"/>
  <c r="AD106" i="8"/>
  <c r="CZ106" i="14" s="1"/>
  <c r="AE106" i="8"/>
  <c r="DA106" i="14" s="1"/>
  <c r="AF106" i="8"/>
  <c r="DB106" i="14" s="1"/>
  <c r="Y170" i="8"/>
  <c r="CU170" i="14" s="1"/>
  <c r="Z170" i="8"/>
  <c r="CV170" i="14" s="1"/>
  <c r="AB170" i="8"/>
  <c r="CX170" i="14" s="1"/>
  <c r="AC170" i="8"/>
  <c r="CY170" i="14" s="1"/>
  <c r="AD170" i="8"/>
  <c r="CZ170" i="14" s="1"/>
  <c r="AF170" i="8"/>
  <c r="DB170" i="14" s="1"/>
  <c r="W107" i="8"/>
  <c r="CS107" i="14" s="1"/>
  <c r="Y107" i="8"/>
  <c r="CU107" i="14" s="1"/>
  <c r="Z107" i="8"/>
  <c r="CV107" i="14" s="1"/>
  <c r="AA107" i="8"/>
  <c r="CW107" i="14" s="1"/>
  <c r="AB107" i="8"/>
  <c r="CX107" i="14" s="1"/>
  <c r="AC107" i="8"/>
  <c r="CY107" i="14" s="1"/>
  <c r="AD107" i="8"/>
  <c r="CZ107" i="14" s="1"/>
  <c r="AE107" i="8"/>
  <c r="DA107" i="14" s="1"/>
  <c r="AF107" i="8"/>
  <c r="DB107" i="14" s="1"/>
  <c r="W108" i="8"/>
  <c r="CS108" i="14" s="1"/>
  <c r="Z108" i="8"/>
  <c r="CV108" i="14" s="1"/>
  <c r="AA108" i="8"/>
  <c r="CW108" i="14" s="1"/>
  <c r="AB108" i="8"/>
  <c r="CX108" i="14" s="1"/>
  <c r="AD108" i="8"/>
  <c r="CZ108" i="14" s="1"/>
  <c r="AE108" i="8"/>
  <c r="DA108" i="14" s="1"/>
  <c r="AF108" i="8"/>
  <c r="DB108" i="14" s="1"/>
  <c r="W109" i="8"/>
  <c r="CS109" i="14" s="1"/>
  <c r="Y109" i="8"/>
  <c r="CU109" i="14" s="1"/>
  <c r="Z109" i="8"/>
  <c r="CV109" i="14" s="1"/>
  <c r="AA109" i="8"/>
  <c r="CW109" i="14" s="1"/>
  <c r="AB109" i="8"/>
  <c r="CX109" i="14" s="1"/>
  <c r="AC109" i="8"/>
  <c r="CY109" i="14" s="1"/>
  <c r="AD109" i="8"/>
  <c r="CZ109" i="14" s="1"/>
  <c r="AE109" i="8"/>
  <c r="DA109" i="14" s="1"/>
  <c r="AF109" i="8"/>
  <c r="DB109" i="14" s="1"/>
  <c r="Y110" i="8"/>
  <c r="CU110" i="14" s="1"/>
  <c r="Z110" i="8"/>
  <c r="CV110" i="14" s="1"/>
  <c r="AB110" i="8"/>
  <c r="CX110" i="14" s="1"/>
  <c r="AC110" i="8"/>
  <c r="CY110" i="14" s="1"/>
  <c r="AD110" i="8"/>
  <c r="CZ110" i="14" s="1"/>
  <c r="AF110" i="8"/>
  <c r="DB110" i="14" s="1"/>
  <c r="W111" i="8"/>
  <c r="CS111" i="14" s="1"/>
  <c r="Y111" i="8"/>
  <c r="CU111" i="14" s="1"/>
  <c r="Z111" i="8"/>
  <c r="CV111" i="14" s="1"/>
  <c r="AA111" i="8"/>
  <c r="CW111" i="14" s="1"/>
  <c r="AB111" i="8"/>
  <c r="CX111" i="14" s="1"/>
  <c r="AC111" i="8"/>
  <c r="CY111" i="14" s="1"/>
  <c r="AD111" i="8"/>
  <c r="CZ111" i="14" s="1"/>
  <c r="AE111" i="8"/>
  <c r="DA111" i="14" s="1"/>
  <c r="AF111" i="8"/>
  <c r="DB111" i="14" s="1"/>
  <c r="W112" i="8"/>
  <c r="CS112" i="14" s="1"/>
  <c r="Z112" i="8"/>
  <c r="CV112" i="14" s="1"/>
  <c r="AA112" i="8"/>
  <c r="CW112" i="14" s="1"/>
  <c r="AB112" i="8"/>
  <c r="CX112" i="14" s="1"/>
  <c r="AD112" i="8"/>
  <c r="CZ112" i="14" s="1"/>
  <c r="AE112" i="8"/>
  <c r="DA112" i="14" s="1"/>
  <c r="AF112" i="8"/>
  <c r="DB112" i="14" s="1"/>
  <c r="W113" i="8"/>
  <c r="CS113" i="14" s="1"/>
  <c r="Y113" i="8"/>
  <c r="CU113" i="14" s="1"/>
  <c r="Z113" i="8"/>
  <c r="CV113" i="14" s="1"/>
  <c r="AA113" i="8"/>
  <c r="CW113" i="14" s="1"/>
  <c r="AB113" i="8"/>
  <c r="CX113" i="14" s="1"/>
  <c r="AC113" i="8"/>
  <c r="CY113" i="14" s="1"/>
  <c r="AD113" i="8"/>
  <c r="CZ113" i="14" s="1"/>
  <c r="AE113" i="8"/>
  <c r="DA113" i="14" s="1"/>
  <c r="AF113" i="8"/>
  <c r="DB113" i="14" s="1"/>
  <c r="Y114" i="8"/>
  <c r="CU114" i="14" s="1"/>
  <c r="Z114" i="8"/>
  <c r="CV114" i="14" s="1"/>
  <c r="AB114" i="8"/>
  <c r="CX114" i="14" s="1"/>
  <c r="AC114" i="8"/>
  <c r="CY114" i="14" s="1"/>
  <c r="AD114" i="8"/>
  <c r="CZ114" i="14" s="1"/>
  <c r="AF114" i="8"/>
  <c r="DB114" i="14" s="1"/>
  <c r="W115" i="8"/>
  <c r="CS115" i="14" s="1"/>
  <c r="Y115" i="8"/>
  <c r="CU115" i="14" s="1"/>
  <c r="Z115" i="8"/>
  <c r="CV115" i="14" s="1"/>
  <c r="AA115" i="8"/>
  <c r="CW115" i="14" s="1"/>
  <c r="AB115" i="8"/>
  <c r="CX115" i="14" s="1"/>
  <c r="AC115" i="8"/>
  <c r="CY115" i="14" s="1"/>
  <c r="AD115" i="8"/>
  <c r="CZ115" i="14" s="1"/>
  <c r="AE115" i="8"/>
  <c r="DA115" i="14" s="1"/>
  <c r="AF115" i="8"/>
  <c r="DB115" i="14" s="1"/>
  <c r="W116" i="8"/>
  <c r="CS116" i="14" s="1"/>
  <c r="Z116" i="8"/>
  <c r="CV116" i="14" s="1"/>
  <c r="AA116" i="8"/>
  <c r="CW116" i="14" s="1"/>
  <c r="AB116" i="8"/>
  <c r="CX116" i="14" s="1"/>
  <c r="AD116" i="8"/>
  <c r="CZ116" i="14" s="1"/>
  <c r="AE116" i="8"/>
  <c r="DA116" i="14" s="1"/>
  <c r="AF116" i="8"/>
  <c r="DB116" i="14" s="1"/>
  <c r="W117" i="8"/>
  <c r="CS117" i="14" s="1"/>
  <c r="Y117" i="8"/>
  <c r="CU117" i="14" s="1"/>
  <c r="Z117" i="8"/>
  <c r="CV117" i="14" s="1"/>
  <c r="AA117" i="8"/>
  <c r="CW117" i="14" s="1"/>
  <c r="AB117" i="8"/>
  <c r="CX117" i="14" s="1"/>
  <c r="AC117" i="8"/>
  <c r="CY117" i="14" s="1"/>
  <c r="AD117" i="8"/>
  <c r="CZ117" i="14" s="1"/>
  <c r="AE117" i="8"/>
  <c r="DA117" i="14" s="1"/>
  <c r="AF117" i="8"/>
  <c r="DB117" i="14" s="1"/>
  <c r="Y118" i="8"/>
  <c r="CU118" i="14" s="1"/>
  <c r="Z118" i="8"/>
  <c r="CV118" i="14" s="1"/>
  <c r="AB118" i="8"/>
  <c r="CX118" i="14" s="1"/>
  <c r="AC118" i="8"/>
  <c r="CY118" i="14" s="1"/>
  <c r="AD118" i="8"/>
  <c r="CZ118" i="14" s="1"/>
  <c r="AF118" i="8"/>
  <c r="DB118" i="14" s="1"/>
  <c r="W119" i="8"/>
  <c r="CS119" i="14" s="1"/>
  <c r="Y119" i="8"/>
  <c r="CU119" i="14" s="1"/>
  <c r="Z119" i="8"/>
  <c r="CV119" i="14" s="1"/>
  <c r="AA119" i="8"/>
  <c r="CW119" i="14" s="1"/>
  <c r="AB119" i="8"/>
  <c r="CX119" i="14" s="1"/>
  <c r="AC119" i="8"/>
  <c r="CY119" i="14" s="1"/>
  <c r="AD119" i="8"/>
  <c r="CZ119" i="14" s="1"/>
  <c r="AE119" i="8"/>
  <c r="DA119" i="14" s="1"/>
  <c r="AF119" i="8"/>
  <c r="DB119" i="14" s="1"/>
  <c r="W120" i="8"/>
  <c r="CS120" i="14" s="1"/>
  <c r="Z120" i="8"/>
  <c r="CV120" i="14" s="1"/>
  <c r="AA120" i="8"/>
  <c r="CW120" i="14" s="1"/>
  <c r="AB120" i="8"/>
  <c r="CX120" i="14" s="1"/>
  <c r="AD120" i="8"/>
  <c r="CZ120" i="14" s="1"/>
  <c r="AE120" i="8"/>
  <c r="DA120" i="14" s="1"/>
  <c r="AF120" i="8"/>
  <c r="DB120" i="14" s="1"/>
  <c r="W121" i="8"/>
  <c r="CS121" i="14" s="1"/>
  <c r="Y121" i="8"/>
  <c r="CU121" i="14" s="1"/>
  <c r="Z121" i="8"/>
  <c r="CV121" i="14" s="1"/>
  <c r="AA121" i="8"/>
  <c r="CW121" i="14" s="1"/>
  <c r="AB121" i="8"/>
  <c r="CX121" i="14" s="1"/>
  <c r="AC121" i="8"/>
  <c r="CY121" i="14" s="1"/>
  <c r="AD121" i="8"/>
  <c r="CZ121" i="14" s="1"/>
  <c r="AE121" i="8"/>
  <c r="DA121" i="14" s="1"/>
  <c r="AF121" i="8"/>
  <c r="DB121" i="14" s="1"/>
  <c r="Y122" i="8"/>
  <c r="CU122" i="14" s="1"/>
  <c r="Z122" i="8"/>
  <c r="CV122" i="14" s="1"/>
  <c r="AB122" i="8"/>
  <c r="CX122" i="14" s="1"/>
  <c r="AC122" i="8"/>
  <c r="CY122" i="14" s="1"/>
  <c r="AD122" i="8"/>
  <c r="CZ122" i="14" s="1"/>
  <c r="AF122" i="8"/>
  <c r="DB122" i="14" s="1"/>
  <c r="W123" i="8"/>
  <c r="CS123" i="14" s="1"/>
  <c r="Y123" i="8"/>
  <c r="CU123" i="14" s="1"/>
  <c r="Z123" i="8"/>
  <c r="CV123" i="14" s="1"/>
  <c r="AA123" i="8"/>
  <c r="CW123" i="14" s="1"/>
  <c r="AB123" i="8"/>
  <c r="CX123" i="14" s="1"/>
  <c r="AC123" i="8"/>
  <c r="CY123" i="14" s="1"/>
  <c r="AD123" i="8"/>
  <c r="CZ123" i="14" s="1"/>
  <c r="AE123" i="8"/>
  <c r="DA123" i="14" s="1"/>
  <c r="AF123" i="8"/>
  <c r="DB123" i="14" s="1"/>
  <c r="W124" i="8"/>
  <c r="CS124" i="14" s="1"/>
  <c r="Z124" i="8"/>
  <c r="CV124" i="14" s="1"/>
  <c r="AA124" i="8"/>
  <c r="CW124" i="14" s="1"/>
  <c r="AB124" i="8"/>
  <c r="CX124" i="14" s="1"/>
  <c r="AD124" i="8"/>
  <c r="CZ124" i="14" s="1"/>
  <c r="AE124" i="8"/>
  <c r="DA124" i="14" s="1"/>
  <c r="AF124" i="8"/>
  <c r="DB124" i="14" s="1"/>
  <c r="W125" i="8"/>
  <c r="CS125" i="14" s="1"/>
  <c r="Y125" i="8"/>
  <c r="CU125" i="14" s="1"/>
  <c r="Z125" i="8"/>
  <c r="CV125" i="14" s="1"/>
  <c r="AA125" i="8"/>
  <c r="CW125" i="14" s="1"/>
  <c r="AB125" i="8"/>
  <c r="CX125" i="14" s="1"/>
  <c r="AC125" i="8"/>
  <c r="CY125" i="14" s="1"/>
  <c r="AD125" i="8"/>
  <c r="CZ125" i="14" s="1"/>
  <c r="AE125" i="8"/>
  <c r="DA125" i="14" s="1"/>
  <c r="AF125" i="8"/>
  <c r="DB125" i="14" s="1"/>
  <c r="Y126" i="8"/>
  <c r="CU126" i="14" s="1"/>
  <c r="Z126" i="8"/>
  <c r="CV126" i="14" s="1"/>
  <c r="AB126" i="8"/>
  <c r="CX126" i="14" s="1"/>
  <c r="AC126" i="8"/>
  <c r="CY126" i="14" s="1"/>
  <c r="AD126" i="8"/>
  <c r="CZ126" i="14" s="1"/>
  <c r="AF126" i="8"/>
  <c r="DB126" i="14" s="1"/>
  <c r="W127" i="8"/>
  <c r="CS127" i="14" s="1"/>
  <c r="Y127" i="8"/>
  <c r="CU127" i="14" s="1"/>
  <c r="Z127" i="8"/>
  <c r="CV127" i="14" s="1"/>
  <c r="AA127" i="8"/>
  <c r="CW127" i="14" s="1"/>
  <c r="AB127" i="8"/>
  <c r="CX127" i="14" s="1"/>
  <c r="AC127" i="8"/>
  <c r="CY127" i="14" s="1"/>
  <c r="AD127" i="8"/>
  <c r="CZ127" i="14" s="1"/>
  <c r="AE127" i="8"/>
  <c r="DA127" i="14" s="1"/>
  <c r="AF127" i="8"/>
  <c r="DB127" i="14" s="1"/>
  <c r="W128" i="8"/>
  <c r="CS128" i="14" s="1"/>
  <c r="Z128" i="8"/>
  <c r="CV128" i="14" s="1"/>
  <c r="AA128" i="8"/>
  <c r="CW128" i="14" s="1"/>
  <c r="AB128" i="8"/>
  <c r="CX128" i="14" s="1"/>
  <c r="AD128" i="8"/>
  <c r="CZ128" i="14" s="1"/>
  <c r="AE128" i="8"/>
  <c r="DA128" i="14" s="1"/>
  <c r="AF128" i="8"/>
  <c r="DB128" i="14" s="1"/>
  <c r="W129" i="8"/>
  <c r="CS129" i="14" s="1"/>
  <c r="Y129" i="8"/>
  <c r="CU129" i="14" s="1"/>
  <c r="Z129" i="8"/>
  <c r="CV129" i="14" s="1"/>
  <c r="AA129" i="8"/>
  <c r="CW129" i="14" s="1"/>
  <c r="AB129" i="8"/>
  <c r="CX129" i="14" s="1"/>
  <c r="AC129" i="8"/>
  <c r="CY129" i="14" s="1"/>
  <c r="AD129" i="8"/>
  <c r="CZ129" i="14" s="1"/>
  <c r="AE129" i="8"/>
  <c r="DA129" i="14" s="1"/>
  <c r="AF129" i="8"/>
  <c r="DB129" i="14" s="1"/>
  <c r="Y130" i="8"/>
  <c r="CU130" i="14" s="1"/>
  <c r="Z130" i="8"/>
  <c r="CV130" i="14" s="1"/>
  <c r="AB130" i="8"/>
  <c r="CX130" i="14" s="1"/>
  <c r="AC130" i="8"/>
  <c r="CY130" i="14" s="1"/>
  <c r="AD130" i="8"/>
  <c r="CZ130" i="14" s="1"/>
  <c r="AF130" i="8"/>
  <c r="DB130" i="14" s="1"/>
  <c r="W131" i="8"/>
  <c r="CS131" i="14" s="1"/>
  <c r="Y131" i="8"/>
  <c r="CU131" i="14" s="1"/>
  <c r="Z131" i="8"/>
  <c r="CV131" i="14" s="1"/>
  <c r="AA131" i="8"/>
  <c r="CW131" i="14" s="1"/>
  <c r="AB131" i="8"/>
  <c r="CX131" i="14" s="1"/>
  <c r="AC131" i="8"/>
  <c r="CY131" i="14" s="1"/>
  <c r="AD131" i="8"/>
  <c r="CZ131" i="14" s="1"/>
  <c r="AE131" i="8"/>
  <c r="DA131" i="14" s="1"/>
  <c r="AF131" i="8"/>
  <c r="DB131" i="14" s="1"/>
  <c r="W132" i="8"/>
  <c r="CS132" i="14" s="1"/>
  <c r="Z132" i="8"/>
  <c r="CV132" i="14" s="1"/>
  <c r="AA132" i="8"/>
  <c r="CW132" i="14" s="1"/>
  <c r="AB132" i="8"/>
  <c r="CX132" i="14" s="1"/>
  <c r="AD132" i="8"/>
  <c r="CZ132" i="14" s="1"/>
  <c r="AE132" i="8"/>
  <c r="DA132" i="14" s="1"/>
  <c r="AF132" i="8"/>
  <c r="DB132" i="14" s="1"/>
  <c r="W133" i="8"/>
  <c r="CS133" i="14" s="1"/>
  <c r="Y133" i="8"/>
  <c r="CU133" i="14" s="1"/>
  <c r="Z133" i="8"/>
  <c r="CV133" i="14" s="1"/>
  <c r="AA133" i="8"/>
  <c r="CW133" i="14" s="1"/>
  <c r="AB133" i="8"/>
  <c r="CX133" i="14" s="1"/>
  <c r="AC133" i="8"/>
  <c r="CY133" i="14" s="1"/>
  <c r="AD133" i="8"/>
  <c r="CZ133" i="14" s="1"/>
  <c r="AE133" i="8"/>
  <c r="DA133" i="14" s="1"/>
  <c r="AF133" i="8"/>
  <c r="DB133" i="14" s="1"/>
  <c r="Y134" i="8"/>
  <c r="CU134" i="14" s="1"/>
  <c r="Z134" i="8"/>
  <c r="CV134" i="14" s="1"/>
  <c r="AB134" i="8"/>
  <c r="CX134" i="14" s="1"/>
  <c r="AC134" i="8"/>
  <c r="CY134" i="14" s="1"/>
  <c r="AD134" i="8"/>
  <c r="CZ134" i="14" s="1"/>
  <c r="AF134" i="8"/>
  <c r="DB134" i="14" s="1"/>
  <c r="W135" i="8"/>
  <c r="CS135" i="14" s="1"/>
  <c r="Y135" i="8"/>
  <c r="CU135" i="14" s="1"/>
  <c r="Z135" i="8"/>
  <c r="CV135" i="14" s="1"/>
  <c r="AA135" i="8"/>
  <c r="CW135" i="14" s="1"/>
  <c r="AB135" i="8"/>
  <c r="CX135" i="14" s="1"/>
  <c r="AC135" i="8"/>
  <c r="CY135" i="14" s="1"/>
  <c r="AD135" i="8"/>
  <c r="CZ135" i="14" s="1"/>
  <c r="AE135" i="8"/>
  <c r="DA135" i="14" s="1"/>
  <c r="AF135" i="8"/>
  <c r="DB135" i="14" s="1"/>
  <c r="W136" i="8"/>
  <c r="CS136" i="14" s="1"/>
  <c r="Z136" i="8"/>
  <c r="CV136" i="14" s="1"/>
  <c r="AA136" i="8"/>
  <c r="CW136" i="14" s="1"/>
  <c r="AB136" i="8"/>
  <c r="CX136" i="14" s="1"/>
  <c r="AD136" i="8"/>
  <c r="CZ136" i="14" s="1"/>
  <c r="AE136" i="8"/>
  <c r="DA136" i="14" s="1"/>
  <c r="AF136" i="8"/>
  <c r="DB136" i="14" s="1"/>
  <c r="W137" i="8"/>
  <c r="CS137" i="14" s="1"/>
  <c r="Y137" i="8"/>
  <c r="CU137" i="14" s="1"/>
  <c r="Z137" i="8"/>
  <c r="CV137" i="14" s="1"/>
  <c r="AA137" i="8"/>
  <c r="CW137" i="14" s="1"/>
  <c r="AB137" i="8"/>
  <c r="CX137" i="14" s="1"/>
  <c r="AC137" i="8"/>
  <c r="CY137" i="14" s="1"/>
  <c r="AD137" i="8"/>
  <c r="CZ137" i="14" s="1"/>
  <c r="AE137" i="8"/>
  <c r="DA137" i="14" s="1"/>
  <c r="AF137" i="8"/>
  <c r="DB137" i="14" s="1"/>
  <c r="Y138" i="8"/>
  <c r="CU138" i="14" s="1"/>
  <c r="Z138" i="8"/>
  <c r="CV138" i="14" s="1"/>
  <c r="AB138" i="8"/>
  <c r="CX138" i="14" s="1"/>
  <c r="AC138" i="8"/>
  <c r="CY138" i="14" s="1"/>
  <c r="AD138" i="8"/>
  <c r="CZ138" i="14" s="1"/>
  <c r="AF138" i="8"/>
  <c r="DB138" i="14" s="1"/>
  <c r="W139" i="8"/>
  <c r="CS139" i="14" s="1"/>
  <c r="Y139" i="8"/>
  <c r="CU139" i="14" s="1"/>
  <c r="Z139" i="8"/>
  <c r="CV139" i="14" s="1"/>
  <c r="AA139" i="8"/>
  <c r="CW139" i="14" s="1"/>
  <c r="AB139" i="8"/>
  <c r="CX139" i="14" s="1"/>
  <c r="AC139" i="8"/>
  <c r="CY139" i="14" s="1"/>
  <c r="AD139" i="8"/>
  <c r="CZ139" i="14" s="1"/>
  <c r="AE139" i="8"/>
  <c r="DA139" i="14" s="1"/>
  <c r="AF139" i="8"/>
  <c r="DB139" i="14" s="1"/>
  <c r="W140" i="8"/>
  <c r="CS140" i="14" s="1"/>
  <c r="Z140" i="8"/>
  <c r="CV140" i="14" s="1"/>
  <c r="AA140" i="8"/>
  <c r="CW140" i="14" s="1"/>
  <c r="AB140" i="8"/>
  <c r="CX140" i="14" s="1"/>
  <c r="AD140" i="8"/>
  <c r="CZ140" i="14" s="1"/>
  <c r="AE140" i="8"/>
  <c r="DA140" i="14" s="1"/>
  <c r="AF140" i="8"/>
  <c r="DB140" i="14" s="1"/>
  <c r="W141" i="8"/>
  <c r="CS141" i="14" s="1"/>
  <c r="Y141" i="8"/>
  <c r="CU141" i="14" s="1"/>
  <c r="Z141" i="8"/>
  <c r="CV141" i="14" s="1"/>
  <c r="AA141" i="8"/>
  <c r="CW141" i="14" s="1"/>
  <c r="AB141" i="8"/>
  <c r="CX141" i="14" s="1"/>
  <c r="AC141" i="8"/>
  <c r="CY141" i="14" s="1"/>
  <c r="AD141" i="8"/>
  <c r="CZ141" i="14" s="1"/>
  <c r="AE141" i="8"/>
  <c r="DA141" i="14" s="1"/>
  <c r="AF141" i="8"/>
  <c r="DB141" i="14" s="1"/>
  <c r="Y142" i="8"/>
  <c r="CU142" i="14" s="1"/>
  <c r="Z142" i="8"/>
  <c r="CV142" i="14" s="1"/>
  <c r="AB142" i="8"/>
  <c r="CX142" i="14" s="1"/>
  <c r="AC142" i="8"/>
  <c r="CY142" i="14" s="1"/>
  <c r="AD142" i="8"/>
  <c r="CZ142" i="14" s="1"/>
  <c r="AF142" i="8"/>
  <c r="DB142" i="14" s="1"/>
  <c r="W143" i="8"/>
  <c r="CS143" i="14" s="1"/>
  <c r="Y143" i="8"/>
  <c r="CU143" i="14" s="1"/>
  <c r="Z143" i="8"/>
  <c r="CV143" i="14" s="1"/>
  <c r="AA143" i="8"/>
  <c r="CW143" i="14" s="1"/>
  <c r="AB143" i="8"/>
  <c r="CX143" i="14" s="1"/>
  <c r="AC143" i="8"/>
  <c r="CY143" i="14" s="1"/>
  <c r="AD143" i="8"/>
  <c r="CZ143" i="14" s="1"/>
  <c r="AE143" i="8"/>
  <c r="DA143" i="14" s="1"/>
  <c r="AF143" i="8"/>
  <c r="DB143" i="14" s="1"/>
  <c r="W144" i="8"/>
  <c r="CS144" i="14" s="1"/>
  <c r="Z144" i="8"/>
  <c r="CV144" i="14" s="1"/>
  <c r="AA144" i="8"/>
  <c r="CW144" i="14" s="1"/>
  <c r="AB144" i="8"/>
  <c r="CX144" i="14" s="1"/>
  <c r="AD144" i="8"/>
  <c r="CZ144" i="14" s="1"/>
  <c r="AE144" i="8"/>
  <c r="DA144" i="14" s="1"/>
  <c r="AF144" i="8"/>
  <c r="DB144" i="14" s="1"/>
  <c r="W145" i="8"/>
  <c r="CS145" i="14" s="1"/>
  <c r="Y145" i="8"/>
  <c r="CU145" i="14" s="1"/>
  <c r="Z145" i="8"/>
  <c r="CV145" i="14" s="1"/>
  <c r="AA145" i="8"/>
  <c r="CW145" i="14" s="1"/>
  <c r="AB145" i="8"/>
  <c r="CX145" i="14" s="1"/>
  <c r="AC145" i="8"/>
  <c r="CY145" i="14" s="1"/>
  <c r="AD145" i="8"/>
  <c r="CZ145" i="14" s="1"/>
  <c r="AE145" i="8"/>
  <c r="DA145" i="14" s="1"/>
  <c r="AF145" i="8"/>
  <c r="DB145" i="14" s="1"/>
  <c r="Y146" i="8"/>
  <c r="CU146" i="14" s="1"/>
  <c r="Z146" i="8"/>
  <c r="CV146" i="14" s="1"/>
  <c r="AB146" i="8"/>
  <c r="CX146" i="14" s="1"/>
  <c r="AC146" i="8"/>
  <c r="CY146" i="14" s="1"/>
  <c r="AD146" i="8"/>
  <c r="CZ146" i="14" s="1"/>
  <c r="AF146" i="8"/>
  <c r="DB146" i="14" s="1"/>
  <c r="W147" i="8"/>
  <c r="CS147" i="14" s="1"/>
  <c r="Y147" i="8"/>
  <c r="CU147" i="14" s="1"/>
  <c r="Z147" i="8"/>
  <c r="CV147" i="14" s="1"/>
  <c r="AA147" i="8"/>
  <c r="CW147" i="14" s="1"/>
  <c r="AB147" i="8"/>
  <c r="CX147" i="14" s="1"/>
  <c r="AC147" i="8"/>
  <c r="CY147" i="14" s="1"/>
  <c r="AD147" i="8"/>
  <c r="CZ147" i="14" s="1"/>
  <c r="AE147" i="8"/>
  <c r="DA147" i="14" s="1"/>
  <c r="AF147" i="8"/>
  <c r="DB147" i="14" s="1"/>
  <c r="W148" i="8"/>
  <c r="CS148" i="14" s="1"/>
  <c r="Z148" i="8"/>
  <c r="CV148" i="14" s="1"/>
  <c r="AA148" i="8"/>
  <c r="CW148" i="14" s="1"/>
  <c r="AB148" i="8"/>
  <c r="CX148" i="14" s="1"/>
  <c r="AD148" i="8"/>
  <c r="CZ148" i="14" s="1"/>
  <c r="AE148" i="8"/>
  <c r="DA148" i="14" s="1"/>
  <c r="AF148" i="8"/>
  <c r="DB148" i="14" s="1"/>
  <c r="W149" i="8"/>
  <c r="CS149" i="14" s="1"/>
  <c r="Y149" i="8"/>
  <c r="CU149" i="14" s="1"/>
  <c r="Z149" i="8"/>
  <c r="CV149" i="14" s="1"/>
  <c r="AA149" i="8"/>
  <c r="CW149" i="14" s="1"/>
  <c r="AB149" i="8"/>
  <c r="CX149" i="14" s="1"/>
  <c r="AC149" i="8"/>
  <c r="CY149" i="14" s="1"/>
  <c r="AD149" i="8"/>
  <c r="CZ149" i="14" s="1"/>
  <c r="AE149" i="8"/>
  <c r="DA149" i="14" s="1"/>
  <c r="AF149" i="8"/>
  <c r="DB149" i="14" s="1"/>
  <c r="Y150" i="8"/>
  <c r="CU150" i="14" s="1"/>
  <c r="Z150" i="8"/>
  <c r="CV150" i="14" s="1"/>
  <c r="AB150" i="8"/>
  <c r="CX150" i="14" s="1"/>
  <c r="AC150" i="8"/>
  <c r="CY150" i="14" s="1"/>
  <c r="AD150" i="8"/>
  <c r="CZ150" i="14" s="1"/>
  <c r="AF150" i="8"/>
  <c r="DB150" i="14" s="1"/>
  <c r="W151" i="8"/>
  <c r="CS151" i="14" s="1"/>
  <c r="Y151" i="8"/>
  <c r="CU151" i="14" s="1"/>
  <c r="Z151" i="8"/>
  <c r="CV151" i="14" s="1"/>
  <c r="AA151" i="8"/>
  <c r="CW151" i="14" s="1"/>
  <c r="AB151" i="8"/>
  <c r="CX151" i="14" s="1"/>
  <c r="AC151" i="8"/>
  <c r="CY151" i="14" s="1"/>
  <c r="AD151" i="8"/>
  <c r="CZ151" i="14" s="1"/>
  <c r="AE151" i="8"/>
  <c r="DA151" i="14" s="1"/>
  <c r="AF151" i="8"/>
  <c r="DB151" i="14" s="1"/>
  <c r="W152" i="8"/>
  <c r="CS152" i="14" s="1"/>
  <c r="Z152" i="8"/>
  <c r="CV152" i="14" s="1"/>
  <c r="AA152" i="8"/>
  <c r="CW152" i="14" s="1"/>
  <c r="AB152" i="8"/>
  <c r="CX152" i="14" s="1"/>
  <c r="AD152" i="8"/>
  <c r="CZ152" i="14" s="1"/>
  <c r="AE152" i="8"/>
  <c r="DA152" i="14" s="1"/>
  <c r="AF152" i="8"/>
  <c r="DB152" i="14" s="1"/>
  <c r="W153" i="8"/>
  <c r="CS153" i="14" s="1"/>
  <c r="Y153" i="8"/>
  <c r="CU153" i="14" s="1"/>
  <c r="Z153" i="8"/>
  <c r="CV153" i="14" s="1"/>
  <c r="AA153" i="8"/>
  <c r="CW153" i="14" s="1"/>
  <c r="AB153" i="8"/>
  <c r="CX153" i="14" s="1"/>
  <c r="AC153" i="8"/>
  <c r="CY153" i="14" s="1"/>
  <c r="AD153" i="8"/>
  <c r="CZ153" i="14" s="1"/>
  <c r="AE153" i="8"/>
  <c r="DA153" i="14" s="1"/>
  <c r="AF153" i="8"/>
  <c r="DB153" i="14" s="1"/>
  <c r="Y154" i="8"/>
  <c r="CU154" i="14" s="1"/>
  <c r="Z154" i="8"/>
  <c r="CV154" i="14" s="1"/>
  <c r="AB154" i="8"/>
  <c r="CX154" i="14" s="1"/>
  <c r="AC154" i="8"/>
  <c r="CY154" i="14" s="1"/>
  <c r="AD154" i="8"/>
  <c r="CZ154" i="14" s="1"/>
  <c r="AF154" i="8"/>
  <c r="DB154" i="14" s="1"/>
  <c r="W155" i="8"/>
  <c r="CS155" i="14" s="1"/>
  <c r="Y155" i="8"/>
  <c r="CU155" i="14" s="1"/>
  <c r="Z155" i="8"/>
  <c r="CV155" i="14" s="1"/>
  <c r="AA155" i="8"/>
  <c r="CW155" i="14" s="1"/>
  <c r="AB155" i="8"/>
  <c r="CX155" i="14" s="1"/>
  <c r="AC155" i="8"/>
  <c r="CY155" i="14" s="1"/>
  <c r="AD155" i="8"/>
  <c r="CZ155" i="14" s="1"/>
  <c r="AE155" i="8"/>
  <c r="DA155" i="14" s="1"/>
  <c r="AF155" i="8"/>
  <c r="DB155" i="14" s="1"/>
  <c r="W156" i="8"/>
  <c r="CS156" i="14" s="1"/>
  <c r="Z156" i="8"/>
  <c r="CV156" i="14" s="1"/>
  <c r="AA156" i="8"/>
  <c r="CW156" i="14" s="1"/>
  <c r="AB156" i="8"/>
  <c r="CX156" i="14" s="1"/>
  <c r="AD156" i="8"/>
  <c r="CZ156" i="14" s="1"/>
  <c r="AE156" i="8"/>
  <c r="DA156" i="14" s="1"/>
  <c r="AF156" i="8"/>
  <c r="DB156" i="14" s="1"/>
  <c r="W157" i="8"/>
  <c r="CS157" i="14" s="1"/>
  <c r="Y157" i="8"/>
  <c r="CU157" i="14" s="1"/>
  <c r="Z157" i="8"/>
  <c r="CV157" i="14" s="1"/>
  <c r="AA157" i="8"/>
  <c r="CW157" i="14" s="1"/>
  <c r="AB157" i="8"/>
  <c r="CX157" i="14" s="1"/>
  <c r="AC157" i="8"/>
  <c r="CY157" i="14" s="1"/>
  <c r="AD157" i="8"/>
  <c r="CZ157" i="14" s="1"/>
  <c r="AE157" i="8"/>
  <c r="DA157" i="14" s="1"/>
  <c r="AF157" i="8"/>
  <c r="DB157" i="14" s="1"/>
  <c r="W158" i="8"/>
  <c r="CS158" i="14" s="1"/>
  <c r="Y158" i="8"/>
  <c r="CU158" i="14" s="1"/>
  <c r="Z158" i="8"/>
  <c r="CV158" i="14" s="1"/>
  <c r="AB158" i="8"/>
  <c r="CX158" i="14" s="1"/>
  <c r="AC158" i="8"/>
  <c r="CY158" i="14" s="1"/>
  <c r="AD158" i="8"/>
  <c r="CZ158" i="14" s="1"/>
  <c r="AF158" i="8"/>
  <c r="DB158" i="14" s="1"/>
  <c r="W159" i="8"/>
  <c r="CS159" i="14" s="1"/>
  <c r="Y159" i="8"/>
  <c r="CU159" i="14" s="1"/>
  <c r="Z159" i="8"/>
  <c r="CV159" i="14" s="1"/>
  <c r="AA159" i="8"/>
  <c r="CW159" i="14" s="1"/>
  <c r="AB159" i="8"/>
  <c r="CX159" i="14" s="1"/>
  <c r="AC159" i="8"/>
  <c r="CY159" i="14" s="1"/>
  <c r="AD159" i="8"/>
  <c r="CZ159" i="14" s="1"/>
  <c r="AE159" i="8"/>
  <c r="DA159" i="14" s="1"/>
  <c r="AF159" i="8"/>
  <c r="DB159" i="14" s="1"/>
  <c r="W160" i="8"/>
  <c r="CS160" i="14" s="1"/>
  <c r="Y160" i="8"/>
  <c r="CU160" i="14" s="1"/>
  <c r="Z160" i="8"/>
  <c r="CV160" i="14" s="1"/>
  <c r="AA160" i="8"/>
  <c r="CW160" i="14" s="1"/>
  <c r="AB160" i="8"/>
  <c r="CX160" i="14" s="1"/>
  <c r="AC160" i="8"/>
  <c r="CY160" i="14" s="1"/>
  <c r="AD160" i="8"/>
  <c r="CZ160" i="14" s="1"/>
  <c r="AE160" i="8"/>
  <c r="DA160" i="14" s="1"/>
  <c r="AF160" i="8"/>
  <c r="DB160" i="14" s="1"/>
  <c r="W161" i="8"/>
  <c r="CS161" i="14" s="1"/>
  <c r="Y161" i="8"/>
  <c r="CU161" i="14" s="1"/>
  <c r="Z161" i="8"/>
  <c r="CV161" i="14" s="1"/>
  <c r="AA161" i="8"/>
  <c r="CW161" i="14" s="1"/>
  <c r="AB161" i="8"/>
  <c r="CX161" i="14" s="1"/>
  <c r="AC161" i="8"/>
  <c r="CY161" i="14" s="1"/>
  <c r="AD161" i="8"/>
  <c r="CZ161" i="14" s="1"/>
  <c r="AE161" i="8"/>
  <c r="DA161" i="14" s="1"/>
  <c r="AF161" i="8"/>
  <c r="DB161" i="14" s="1"/>
  <c r="W162" i="8"/>
  <c r="CS162" i="14" s="1"/>
  <c r="Y162" i="8"/>
  <c r="CU162" i="14" s="1"/>
  <c r="Z162" i="8"/>
  <c r="CV162" i="14" s="1"/>
  <c r="AA162" i="8"/>
  <c r="CW162" i="14" s="1"/>
  <c r="AB162" i="8"/>
  <c r="CX162" i="14" s="1"/>
  <c r="AC162" i="8"/>
  <c r="CY162" i="14" s="1"/>
  <c r="AD162" i="8"/>
  <c r="CZ162" i="14" s="1"/>
  <c r="AE162" i="8"/>
  <c r="DA162" i="14" s="1"/>
  <c r="AF162" i="8"/>
  <c r="DB162" i="14" s="1"/>
  <c r="W163" i="8"/>
  <c r="CS163" i="14" s="1"/>
  <c r="Y163" i="8"/>
  <c r="CU163" i="14" s="1"/>
  <c r="Z163" i="8"/>
  <c r="CV163" i="14" s="1"/>
  <c r="AA163" i="8"/>
  <c r="CW163" i="14" s="1"/>
  <c r="AB163" i="8"/>
  <c r="CX163" i="14" s="1"/>
  <c r="AC163" i="8"/>
  <c r="CY163" i="14" s="1"/>
  <c r="AD163" i="8"/>
  <c r="CZ163" i="14" s="1"/>
  <c r="AE163" i="8"/>
  <c r="DA163" i="14" s="1"/>
  <c r="AF163" i="8"/>
  <c r="DB163" i="14" s="1"/>
  <c r="W164" i="8"/>
  <c r="CS164" i="14" s="1"/>
  <c r="Y164" i="8"/>
  <c r="CU164" i="14" s="1"/>
  <c r="Z164" i="8"/>
  <c r="CV164" i="14" s="1"/>
  <c r="AA164" i="8"/>
  <c r="CW164" i="14" s="1"/>
  <c r="AB164" i="8"/>
  <c r="CX164" i="14" s="1"/>
  <c r="AC164" i="8"/>
  <c r="CY164" i="14" s="1"/>
  <c r="AD164" i="8"/>
  <c r="CZ164" i="14" s="1"/>
  <c r="AE164" i="8"/>
  <c r="DA164" i="14" s="1"/>
  <c r="AF164" i="8"/>
  <c r="DB164" i="14" s="1"/>
  <c r="W165" i="8"/>
  <c r="CS165" i="14" s="1"/>
  <c r="Y165" i="8"/>
  <c r="CU165" i="14" s="1"/>
  <c r="Z165" i="8"/>
  <c r="CV165" i="14" s="1"/>
  <c r="AA165" i="8"/>
  <c r="CW165" i="14" s="1"/>
  <c r="AB165" i="8"/>
  <c r="CX165" i="14" s="1"/>
  <c r="AC165" i="8"/>
  <c r="CY165" i="14" s="1"/>
  <c r="AD165" i="8"/>
  <c r="CZ165" i="14" s="1"/>
  <c r="AE165" i="8"/>
  <c r="DA165" i="14" s="1"/>
  <c r="AF165" i="8"/>
  <c r="DB165" i="14" s="1"/>
  <c r="W166" i="8"/>
  <c r="CS166" i="14" s="1"/>
  <c r="Y166" i="8"/>
  <c r="CU166" i="14" s="1"/>
  <c r="Z166" i="8"/>
  <c r="CV166" i="14" s="1"/>
  <c r="AA166" i="8"/>
  <c r="CW166" i="14" s="1"/>
  <c r="AB166" i="8"/>
  <c r="CX166" i="14" s="1"/>
  <c r="AC166" i="8"/>
  <c r="CY166" i="14" s="1"/>
  <c r="AD166" i="8"/>
  <c r="CZ166" i="14" s="1"/>
  <c r="AE166" i="8"/>
  <c r="DA166" i="14" s="1"/>
  <c r="AF166" i="8"/>
  <c r="DB166" i="14" s="1"/>
  <c r="W167" i="8"/>
  <c r="CS167" i="14" s="1"/>
  <c r="Y167" i="8"/>
  <c r="CU167" i="14" s="1"/>
  <c r="Z167" i="8"/>
  <c r="CV167" i="14" s="1"/>
  <c r="AA167" i="8"/>
  <c r="CW167" i="14" s="1"/>
  <c r="AB167" i="8"/>
  <c r="CX167" i="14" s="1"/>
  <c r="AC167" i="8"/>
  <c r="CY167" i="14" s="1"/>
  <c r="AD167" i="8"/>
  <c r="CZ167" i="14" s="1"/>
  <c r="AE167" i="8"/>
  <c r="DA167" i="14" s="1"/>
  <c r="AF167" i="8"/>
  <c r="DB167" i="14" s="1"/>
  <c r="W168" i="8"/>
  <c r="CS168" i="14" s="1"/>
  <c r="Y168" i="8"/>
  <c r="CU168" i="14" s="1"/>
  <c r="Z168" i="8"/>
  <c r="CV168" i="14" s="1"/>
  <c r="AA168" i="8"/>
  <c r="CW168" i="14" s="1"/>
  <c r="AB168" i="8"/>
  <c r="CX168" i="14" s="1"/>
  <c r="AC168" i="8"/>
  <c r="CY168" i="14" s="1"/>
  <c r="AD168" i="8"/>
  <c r="CZ168" i="14" s="1"/>
  <c r="AE168" i="8"/>
  <c r="DA168" i="14" s="1"/>
  <c r="AF168" i="8"/>
  <c r="DB168" i="14" s="1"/>
  <c r="W169" i="8"/>
  <c r="CS169" i="14" s="1"/>
  <c r="Y169" i="8"/>
  <c r="Z169" i="8"/>
  <c r="AA169" i="8"/>
  <c r="CW169" i="14" s="1"/>
  <c r="AB169" i="8"/>
  <c r="CX169" i="14" s="1"/>
  <c r="AC169" i="8"/>
  <c r="AD169" i="8"/>
  <c r="AE169" i="8"/>
  <c r="DA169" i="14" s="1"/>
  <c r="AF169" i="8"/>
  <c r="DB169" i="14" s="1"/>
  <c r="AF5" i="8"/>
  <c r="AE5" i="8"/>
  <c r="DA5" i="14" s="1"/>
  <c r="AD5" i="8"/>
  <c r="CZ5" i="14" s="1"/>
  <c r="AC5" i="8"/>
  <c r="AB5" i="8"/>
  <c r="AA5" i="8"/>
  <c r="CW5" i="14" s="1"/>
  <c r="Z5" i="8"/>
  <c r="CV5" i="14" s="1"/>
  <c r="Y5" i="8"/>
  <c r="W5" i="8"/>
  <c r="W14" i="8"/>
  <c r="CS14" i="14" s="1"/>
  <c r="Z14" i="8"/>
  <c r="CV14" i="14" s="1"/>
  <c r="AA14" i="8"/>
  <c r="CW14" i="14" s="1"/>
  <c r="AB14" i="8"/>
  <c r="CX14" i="14" s="1"/>
  <c r="AC14" i="8"/>
  <c r="CY14" i="14" s="1"/>
  <c r="AD14" i="8"/>
  <c r="CZ14" i="14" s="1"/>
  <c r="AE14" i="8"/>
  <c r="DA14" i="14" s="1"/>
  <c r="AF14" i="8"/>
  <c r="DB14" i="14" s="1"/>
  <c r="W15" i="8"/>
  <c r="CS15" i="14" s="1"/>
  <c r="Z15" i="8"/>
  <c r="CV15" i="14" s="1"/>
  <c r="AA15" i="8"/>
  <c r="CW15" i="14" s="1"/>
  <c r="AB15" i="8"/>
  <c r="CX15" i="14" s="1"/>
  <c r="AC15" i="8"/>
  <c r="CY15" i="14" s="1"/>
  <c r="AD15" i="8"/>
  <c r="CZ15" i="14" s="1"/>
  <c r="AE15" i="8"/>
  <c r="DA15" i="14" s="1"/>
  <c r="AF15" i="8"/>
  <c r="DB15" i="14" s="1"/>
  <c r="W16" i="8"/>
  <c r="CS16" i="14" s="1"/>
  <c r="Z16" i="8"/>
  <c r="CV16" i="14" s="1"/>
  <c r="AA16" i="8"/>
  <c r="CW16" i="14" s="1"/>
  <c r="AB16" i="8"/>
  <c r="CX16" i="14" s="1"/>
  <c r="AC16" i="8"/>
  <c r="CY16" i="14" s="1"/>
  <c r="AD16" i="8"/>
  <c r="CZ16" i="14" s="1"/>
  <c r="AE16" i="8"/>
  <c r="DA16" i="14" s="1"/>
  <c r="AF16" i="8"/>
  <c r="DB16" i="14" s="1"/>
  <c r="W17" i="8"/>
  <c r="CS17" i="14" s="1"/>
  <c r="Z17" i="8"/>
  <c r="CV17" i="14" s="1"/>
  <c r="AA17" i="8"/>
  <c r="CW17" i="14" s="1"/>
  <c r="AB17" i="8"/>
  <c r="CX17" i="14" s="1"/>
  <c r="AC17" i="8"/>
  <c r="CY17" i="14" s="1"/>
  <c r="AD17" i="8"/>
  <c r="CZ17" i="14" s="1"/>
  <c r="AE17" i="8"/>
  <c r="DA17" i="14" s="1"/>
  <c r="AF17" i="8"/>
  <c r="DB17" i="14" s="1"/>
  <c r="W18" i="8"/>
  <c r="CS18" i="14" s="1"/>
  <c r="Z18" i="8"/>
  <c r="CV18" i="14" s="1"/>
  <c r="AA18" i="8"/>
  <c r="CW18" i="14" s="1"/>
  <c r="AB18" i="8"/>
  <c r="CX18" i="14" s="1"/>
  <c r="AC18" i="8"/>
  <c r="CY18" i="14" s="1"/>
  <c r="AD18" i="8"/>
  <c r="CZ18" i="14" s="1"/>
  <c r="AE18" i="8"/>
  <c r="DA18" i="14" s="1"/>
  <c r="AF18" i="8"/>
  <c r="DB18" i="14" s="1"/>
  <c r="W19" i="8"/>
  <c r="CS19" i="14" s="1"/>
  <c r="Z19" i="8"/>
  <c r="CV19" i="14" s="1"/>
  <c r="AA19" i="8"/>
  <c r="CW19" i="14" s="1"/>
  <c r="AB19" i="8"/>
  <c r="CX19" i="14" s="1"/>
  <c r="AC19" i="8"/>
  <c r="CY19" i="14" s="1"/>
  <c r="AD19" i="8"/>
  <c r="CZ19" i="14" s="1"/>
  <c r="AE19" i="8"/>
  <c r="DA19" i="14" s="1"/>
  <c r="AF19" i="8"/>
  <c r="DB19" i="14" s="1"/>
  <c r="W20" i="8"/>
  <c r="CS20" i="14" s="1"/>
  <c r="Z20" i="8"/>
  <c r="CV20" i="14" s="1"/>
  <c r="AA20" i="8"/>
  <c r="CW20" i="14" s="1"/>
  <c r="AB20" i="8"/>
  <c r="CX20" i="14" s="1"/>
  <c r="AC20" i="8"/>
  <c r="CY20" i="14" s="1"/>
  <c r="AD20" i="8"/>
  <c r="CZ20" i="14" s="1"/>
  <c r="AE20" i="8"/>
  <c r="DA20" i="14" s="1"/>
  <c r="AF20" i="8"/>
  <c r="DB20" i="14" s="1"/>
  <c r="W21" i="8"/>
  <c r="CS21" i="14" s="1"/>
  <c r="Z21" i="8"/>
  <c r="CV21" i="14" s="1"/>
  <c r="AA21" i="8"/>
  <c r="CW21" i="14" s="1"/>
  <c r="AB21" i="8"/>
  <c r="CX21" i="14" s="1"/>
  <c r="AC21" i="8"/>
  <c r="CY21" i="14" s="1"/>
  <c r="AD21" i="8"/>
  <c r="CZ21" i="14" s="1"/>
  <c r="AE21" i="8"/>
  <c r="DA21" i="14" s="1"/>
  <c r="AF21" i="8"/>
  <c r="DB21" i="14" s="1"/>
  <c r="W22" i="8"/>
  <c r="CS22" i="14" s="1"/>
  <c r="Z22" i="8"/>
  <c r="CV22" i="14" s="1"/>
  <c r="AA22" i="8"/>
  <c r="CW22" i="14" s="1"/>
  <c r="AB22" i="8"/>
  <c r="CX22" i="14" s="1"/>
  <c r="AC22" i="8"/>
  <c r="CY22" i="14" s="1"/>
  <c r="AD22" i="8"/>
  <c r="CZ22" i="14" s="1"/>
  <c r="AE22" i="8"/>
  <c r="DA22" i="14" s="1"/>
  <c r="AF22" i="8"/>
  <c r="DB22" i="14" s="1"/>
  <c r="W23" i="8"/>
  <c r="CS23" i="14" s="1"/>
  <c r="Z23" i="8"/>
  <c r="CV23" i="14" s="1"/>
  <c r="AA23" i="8"/>
  <c r="CW23" i="14" s="1"/>
  <c r="AB23" i="8"/>
  <c r="CX23" i="14" s="1"/>
  <c r="AC23" i="8"/>
  <c r="CY23" i="14" s="1"/>
  <c r="AD23" i="8"/>
  <c r="CZ23" i="14" s="1"/>
  <c r="AE23" i="8"/>
  <c r="DA23" i="14" s="1"/>
  <c r="AF23" i="8"/>
  <c r="DB23" i="14" s="1"/>
  <c r="W24" i="8"/>
  <c r="CS24" i="14" s="1"/>
  <c r="Z24" i="8"/>
  <c r="CV24" i="14" s="1"/>
  <c r="AA24" i="8"/>
  <c r="CW24" i="14" s="1"/>
  <c r="AB24" i="8"/>
  <c r="CX24" i="14" s="1"/>
  <c r="AC24" i="8"/>
  <c r="CY24" i="14" s="1"/>
  <c r="AD24" i="8"/>
  <c r="CZ24" i="14" s="1"/>
  <c r="AE24" i="8"/>
  <c r="DA24" i="14" s="1"/>
  <c r="AF24" i="8"/>
  <c r="DB24" i="14" s="1"/>
  <c r="W25" i="8"/>
  <c r="CS25" i="14" s="1"/>
  <c r="Z25" i="8"/>
  <c r="CV25" i="14" s="1"/>
  <c r="AA25" i="8"/>
  <c r="CW25" i="14" s="1"/>
  <c r="AB25" i="8"/>
  <c r="CX25" i="14" s="1"/>
  <c r="AC25" i="8"/>
  <c r="CY25" i="14" s="1"/>
  <c r="AD25" i="8"/>
  <c r="CZ25" i="14" s="1"/>
  <c r="AE25" i="8"/>
  <c r="DA25" i="14" s="1"/>
  <c r="AF25" i="8"/>
  <c r="DB25" i="14" s="1"/>
  <c r="W26" i="8"/>
  <c r="CS26" i="14" s="1"/>
  <c r="Z26" i="8"/>
  <c r="CV26" i="14" s="1"/>
  <c r="AA26" i="8"/>
  <c r="CW26" i="14" s="1"/>
  <c r="AB26" i="8"/>
  <c r="CX26" i="14" s="1"/>
  <c r="AC26" i="8"/>
  <c r="CY26" i="14" s="1"/>
  <c r="AD26" i="8"/>
  <c r="CZ26" i="14" s="1"/>
  <c r="AE26" i="8"/>
  <c r="DA26" i="14" s="1"/>
  <c r="AF26" i="8"/>
  <c r="DB26" i="14" s="1"/>
  <c r="W27" i="8"/>
  <c r="CS27" i="14" s="1"/>
  <c r="Z27" i="8"/>
  <c r="CV27" i="14" s="1"/>
  <c r="AA27" i="8"/>
  <c r="CW27" i="14" s="1"/>
  <c r="AB27" i="8"/>
  <c r="CX27" i="14" s="1"/>
  <c r="AC27" i="8"/>
  <c r="CY27" i="14" s="1"/>
  <c r="AD27" i="8"/>
  <c r="CZ27" i="14" s="1"/>
  <c r="AE27" i="8"/>
  <c r="DA27" i="14" s="1"/>
  <c r="AF27" i="8"/>
  <c r="DB27" i="14" s="1"/>
  <c r="W28" i="8"/>
  <c r="CS28" i="14" s="1"/>
  <c r="Z28" i="8"/>
  <c r="CV28" i="14" s="1"/>
  <c r="AA28" i="8"/>
  <c r="CW28" i="14" s="1"/>
  <c r="AB28" i="8"/>
  <c r="CX28" i="14" s="1"/>
  <c r="AC28" i="8"/>
  <c r="CY28" i="14" s="1"/>
  <c r="AD28" i="8"/>
  <c r="CZ28" i="14" s="1"/>
  <c r="AE28" i="8"/>
  <c r="DA28" i="14" s="1"/>
  <c r="AF28" i="8"/>
  <c r="DB28" i="14" s="1"/>
  <c r="W29" i="8"/>
  <c r="CS29" i="14" s="1"/>
  <c r="Z29" i="8"/>
  <c r="CV29" i="14" s="1"/>
  <c r="AA29" i="8"/>
  <c r="CW29" i="14" s="1"/>
  <c r="AB29" i="8"/>
  <c r="CX29" i="14" s="1"/>
  <c r="AC29" i="8"/>
  <c r="CY29" i="14" s="1"/>
  <c r="AD29" i="8"/>
  <c r="CZ29" i="14" s="1"/>
  <c r="AE29" i="8"/>
  <c r="DA29" i="14" s="1"/>
  <c r="AF29" i="8"/>
  <c r="DB29" i="14" s="1"/>
  <c r="W30" i="8"/>
  <c r="CS30" i="14" s="1"/>
  <c r="Z30" i="8"/>
  <c r="CV30" i="14" s="1"/>
  <c r="AA30" i="8"/>
  <c r="CW30" i="14" s="1"/>
  <c r="AB30" i="8"/>
  <c r="CX30" i="14" s="1"/>
  <c r="AC30" i="8"/>
  <c r="CY30" i="14" s="1"/>
  <c r="AD30" i="8"/>
  <c r="CZ30" i="14" s="1"/>
  <c r="AE30" i="8"/>
  <c r="DA30" i="14" s="1"/>
  <c r="AF30" i="8"/>
  <c r="DB30" i="14" s="1"/>
  <c r="W31" i="8"/>
  <c r="CS31" i="14" s="1"/>
  <c r="Z31" i="8"/>
  <c r="CV31" i="14" s="1"/>
  <c r="AA31" i="8"/>
  <c r="CW31" i="14" s="1"/>
  <c r="AB31" i="8"/>
  <c r="CX31" i="14" s="1"/>
  <c r="AC31" i="8"/>
  <c r="CY31" i="14" s="1"/>
  <c r="AD31" i="8"/>
  <c r="CZ31" i="14" s="1"/>
  <c r="AE31" i="8"/>
  <c r="DA31" i="14" s="1"/>
  <c r="AF31" i="8"/>
  <c r="DB31" i="14" s="1"/>
  <c r="W32" i="8"/>
  <c r="CS32" i="14" s="1"/>
  <c r="Z32" i="8"/>
  <c r="CV32" i="14" s="1"/>
  <c r="AA32" i="8"/>
  <c r="CW32" i="14" s="1"/>
  <c r="AB32" i="8"/>
  <c r="CX32" i="14" s="1"/>
  <c r="AC32" i="8"/>
  <c r="CY32" i="14" s="1"/>
  <c r="AD32" i="8"/>
  <c r="CZ32" i="14" s="1"/>
  <c r="AE32" i="8"/>
  <c r="DA32" i="14" s="1"/>
  <c r="AF32" i="8"/>
  <c r="DB32" i="14" s="1"/>
  <c r="W33" i="8"/>
  <c r="CS33" i="14" s="1"/>
  <c r="Z33" i="8"/>
  <c r="CV33" i="14" s="1"/>
  <c r="AA33" i="8"/>
  <c r="CW33" i="14" s="1"/>
  <c r="AB33" i="8"/>
  <c r="CX33" i="14" s="1"/>
  <c r="AC33" i="8"/>
  <c r="CY33" i="14" s="1"/>
  <c r="AD33" i="8"/>
  <c r="CZ33" i="14" s="1"/>
  <c r="AE33" i="8"/>
  <c r="DA33" i="14" s="1"/>
  <c r="AF33" i="8"/>
  <c r="DB33" i="14" s="1"/>
  <c r="AF13" i="8"/>
  <c r="DB13" i="14" s="1"/>
  <c r="AE13" i="8"/>
  <c r="DA13" i="14" s="1"/>
  <c r="AD13" i="8"/>
  <c r="CZ13" i="14" s="1"/>
  <c r="AC13" i="8"/>
  <c r="CY13" i="14" s="1"/>
  <c r="AB13" i="8"/>
  <c r="CX13" i="14" s="1"/>
  <c r="AA13" i="8"/>
  <c r="CW13" i="14" s="1"/>
  <c r="Z13" i="8"/>
  <c r="CV13" i="14" s="1"/>
  <c r="W13" i="8"/>
  <c r="CS13" i="14" s="1"/>
  <c r="W6" i="8"/>
  <c r="CS6" i="14" s="1"/>
  <c r="Y6" i="8"/>
  <c r="CU6" i="14" s="1"/>
  <c r="Z6" i="8"/>
  <c r="CV6" i="14" s="1"/>
  <c r="AA6" i="8"/>
  <c r="CW6" i="14" s="1"/>
  <c r="AB6" i="8"/>
  <c r="CX6" i="14" s="1"/>
  <c r="AC6" i="8"/>
  <c r="CY6" i="14" s="1"/>
  <c r="AD6" i="8"/>
  <c r="CZ6" i="14" s="1"/>
  <c r="AE6" i="8"/>
  <c r="DA6" i="14" s="1"/>
  <c r="AF6" i="8"/>
  <c r="DB6" i="14" s="1"/>
  <c r="AF12" i="8"/>
  <c r="AE12" i="8"/>
  <c r="AD12" i="8"/>
  <c r="AC12" i="8"/>
  <c r="AB12" i="8"/>
  <c r="AA12" i="8"/>
  <c r="Z12" i="8"/>
  <c r="Y12" i="8"/>
  <c r="W12" i="8"/>
  <c r="CI1" i="14"/>
  <c r="DA40" i="14" l="1"/>
  <c r="AE9" i="8"/>
  <c r="DA9" i="14" s="1"/>
  <c r="CW40" i="14"/>
  <c r="AA9" i="8"/>
  <c r="CW9" i="14" s="1"/>
  <c r="DB40" i="14"/>
  <c r="AF9" i="8"/>
  <c r="DB9" i="14" s="1"/>
  <c r="CX40" i="14"/>
  <c r="AB9" i="8"/>
  <c r="CX9" i="14" s="1"/>
  <c r="CS40" i="14"/>
  <c r="W9" i="8"/>
  <c r="CS9" i="14" s="1"/>
  <c r="CT40" i="14"/>
  <c r="X9" i="8"/>
  <c r="CT9" i="14" s="1"/>
  <c r="CY40" i="14"/>
  <c r="AC9" i="8"/>
  <c r="CY9" i="14" s="1"/>
  <c r="CU40" i="14"/>
  <c r="Y9" i="8"/>
  <c r="CU9" i="14" s="1"/>
  <c r="CZ40" i="14"/>
  <c r="AD9" i="8"/>
  <c r="CZ9" i="14" s="1"/>
  <c r="CV40" i="14"/>
  <c r="Z9" i="8"/>
  <c r="CV9" i="14" s="1"/>
  <c r="CN34" i="14"/>
  <c r="CM34" i="14"/>
  <c r="CF34" i="14"/>
  <c r="CE34" i="14"/>
  <c r="CP34" i="14"/>
  <c r="CO34" i="14"/>
  <c r="CH34" i="14"/>
  <c r="CG34" i="14"/>
  <c r="BZ34" i="14"/>
  <c r="BY34" i="14"/>
  <c r="CR34" i="14"/>
  <c r="CQ34" i="14"/>
  <c r="CJ34" i="14"/>
  <c r="CI34" i="14"/>
  <c r="CB34" i="14"/>
  <c r="CA34" i="14"/>
  <c r="CL34" i="14"/>
  <c r="CK34" i="14"/>
  <c r="CD34" i="14"/>
  <c r="CC34" i="14"/>
  <c r="X11" i="8"/>
  <c r="CT11" i="14" s="1"/>
  <c r="CS12" i="14"/>
  <c r="W11" i="8"/>
  <c r="CS11" i="14" s="1"/>
  <c r="CX12" i="14"/>
  <c r="AB11" i="8"/>
  <c r="CX11" i="14" s="1"/>
  <c r="DB12" i="14"/>
  <c r="AF11" i="8"/>
  <c r="DB11" i="14" s="1"/>
  <c r="CW12" i="14"/>
  <c r="AA11" i="8"/>
  <c r="CW11" i="14" s="1"/>
  <c r="DA12" i="14"/>
  <c r="AE11" i="8"/>
  <c r="DA11" i="14" s="1"/>
  <c r="CU5" i="14"/>
  <c r="Y4" i="8"/>
  <c r="CU4" i="14" s="1"/>
  <c r="CY5" i="14"/>
  <c r="AC4" i="8"/>
  <c r="CY4" i="14" s="1"/>
  <c r="AE10" i="8"/>
  <c r="DA10" i="14" s="1"/>
  <c r="DA170" i="14"/>
  <c r="AA10" i="8"/>
  <c r="CW10" i="14" s="1"/>
  <c r="CW170" i="14"/>
  <c r="Z4" i="8"/>
  <c r="CV4" i="14" s="1"/>
  <c r="CV12" i="14"/>
  <c r="AD11" i="8"/>
  <c r="CZ11" i="14" s="1"/>
  <c r="CZ12" i="14"/>
  <c r="CS5" i="14"/>
  <c r="W4" i="8"/>
  <c r="CS4" i="14" s="1"/>
  <c r="CX5" i="14"/>
  <c r="AB4" i="8"/>
  <c r="CX4" i="14" s="1"/>
  <c r="DB5" i="14"/>
  <c r="AF4" i="8"/>
  <c r="DB4" i="14" s="1"/>
  <c r="AC8" i="8"/>
  <c r="CY169" i="14"/>
  <c r="Y8" i="8"/>
  <c r="CU169" i="14"/>
  <c r="W10" i="8"/>
  <c r="CS10" i="14" s="1"/>
  <c r="CS170" i="14"/>
  <c r="CU12" i="14"/>
  <c r="Y11" i="8"/>
  <c r="CU11" i="14" s="1"/>
  <c r="CY12" i="14"/>
  <c r="AC11" i="8"/>
  <c r="CY11" i="14" s="1"/>
  <c r="AD8" i="8"/>
  <c r="CZ169" i="14"/>
  <c r="Z8" i="8"/>
  <c r="CV169" i="14"/>
  <c r="AA8" i="8"/>
  <c r="Z10" i="8"/>
  <c r="CV10" i="14" s="1"/>
  <c r="AE8" i="8"/>
  <c r="AC10" i="8"/>
  <c r="CY10" i="14" s="1"/>
  <c r="X4" i="8"/>
  <c r="CT4" i="14" s="1"/>
  <c r="CT12" i="14"/>
  <c r="AD10" i="8"/>
  <c r="CZ10" i="14" s="1"/>
  <c r="W8" i="8"/>
  <c r="Y10" i="8"/>
  <c r="CU10" i="14" s="1"/>
  <c r="AD4" i="8"/>
  <c r="CZ4" i="14" s="1"/>
  <c r="AE4" i="8"/>
  <c r="DA4" i="14" s="1"/>
  <c r="AA4" i="8"/>
  <c r="CW4" i="14" s="1"/>
  <c r="Z11" i="8"/>
  <c r="CV11" i="14" s="1"/>
  <c r="AF8" i="8"/>
  <c r="AB8" i="8"/>
  <c r="X8" i="8"/>
  <c r="AF10" i="8"/>
  <c r="DB10" i="14" s="1"/>
  <c r="AB10" i="8"/>
  <c r="CX10" i="14" s="1"/>
  <c r="X10" i="8"/>
  <c r="CT10" i="14" s="1"/>
  <c r="B5" i="8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BY5" i="14" l="1"/>
  <c r="AB7" i="8"/>
  <c r="CX7" i="14" s="1"/>
  <c r="CX8" i="14"/>
  <c r="AE7" i="8"/>
  <c r="DA7" i="14" s="1"/>
  <c r="DA8" i="14"/>
  <c r="Z7" i="8"/>
  <c r="CV7" i="14" s="1"/>
  <c r="CV8" i="14"/>
  <c r="AC7" i="8"/>
  <c r="CY7" i="14" s="1"/>
  <c r="CY8" i="14"/>
  <c r="X7" i="8"/>
  <c r="CT7" i="14" s="1"/>
  <c r="CT8" i="14"/>
  <c r="W7" i="8"/>
  <c r="CS7" i="14" s="1"/>
  <c r="CS8" i="14"/>
  <c r="AA7" i="8"/>
  <c r="CW7" i="14" s="1"/>
  <c r="CW8" i="14"/>
  <c r="AD7" i="8"/>
  <c r="CZ7" i="14" s="1"/>
  <c r="CZ8" i="14"/>
  <c r="Y7" i="8"/>
  <c r="CU7" i="14" s="1"/>
  <c r="CU8" i="14"/>
  <c r="AF7" i="8"/>
  <c r="DB7" i="14" s="1"/>
  <c r="DB8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AK10" i="14"/>
  <c r="AK11" i="14"/>
  <c r="AK8" i="14"/>
  <c r="X180" i="10" l="1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X194" i="10"/>
  <c r="Y194" i="10"/>
  <c r="Z194" i="10"/>
  <c r="AA194" i="10"/>
  <c r="AB194" i="10"/>
  <c r="AC194" i="10"/>
  <c r="AD194" i="10"/>
  <c r="AE194" i="10"/>
  <c r="AF194" i="10"/>
  <c r="AG194" i="10"/>
  <c r="AH194" i="10"/>
  <c r="AI194" i="10"/>
  <c r="AJ194" i="10"/>
  <c r="AK194" i="10"/>
  <c r="AL194" i="10"/>
  <c r="AM194" i="10"/>
  <c r="AN194" i="10"/>
  <c r="AO194" i="10"/>
  <c r="AP194" i="10"/>
  <c r="AQ194" i="10"/>
  <c r="AR194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AP179" i="10"/>
  <c r="AR179" i="10"/>
  <c r="AI227" i="8"/>
  <c r="AJ227" i="8"/>
  <c r="AK227" i="8"/>
  <c r="AL227" i="8"/>
  <c r="AM227" i="8"/>
  <c r="AN227" i="8"/>
  <c r="AO227" i="8"/>
  <c r="AP227" i="8"/>
  <c r="AQ227" i="8"/>
  <c r="AR227" i="8"/>
  <c r="AS227" i="8"/>
  <c r="AT227" i="8"/>
  <c r="AU227" i="8"/>
  <c r="AV227" i="8"/>
  <c r="AW227" i="8"/>
  <c r="AX227" i="8"/>
  <c r="AY227" i="8"/>
  <c r="AZ227" i="8"/>
  <c r="BA227" i="8"/>
  <c r="BB227" i="8"/>
  <c r="BC227" i="8"/>
  <c r="AI228" i="8"/>
  <c r="AJ228" i="8"/>
  <c r="AK228" i="8"/>
  <c r="AL228" i="8"/>
  <c r="AM228" i="8"/>
  <c r="AN228" i="8"/>
  <c r="AO228" i="8"/>
  <c r="AP228" i="8"/>
  <c r="AQ228" i="8"/>
  <c r="AR228" i="8"/>
  <c r="AS228" i="8"/>
  <c r="AT228" i="8"/>
  <c r="AU228" i="8"/>
  <c r="AV228" i="8"/>
  <c r="AW228" i="8"/>
  <c r="AX228" i="8"/>
  <c r="AY228" i="8"/>
  <c r="AZ228" i="8"/>
  <c r="BA228" i="8"/>
  <c r="BB228" i="8"/>
  <c r="BC228" i="8"/>
  <c r="AI229" i="8"/>
  <c r="T160" i="8" s="1"/>
  <c r="CQ160" i="14" s="1"/>
  <c r="AJ229" i="8"/>
  <c r="AK229" i="8"/>
  <c r="AL229" i="8"/>
  <c r="AM229" i="8"/>
  <c r="AN229" i="8"/>
  <c r="AO229" i="8"/>
  <c r="AP229" i="8"/>
  <c r="AQ229" i="8"/>
  <c r="AR229" i="8"/>
  <c r="AS229" i="8"/>
  <c r="AT229" i="8"/>
  <c r="AU229" i="8"/>
  <c r="AV229" i="8"/>
  <c r="AW229" i="8"/>
  <c r="AX229" i="8"/>
  <c r="AY229" i="8"/>
  <c r="AZ229" i="8"/>
  <c r="BA229" i="8"/>
  <c r="BB229" i="8"/>
  <c r="BC229" i="8"/>
  <c r="AI230" i="8"/>
  <c r="AJ230" i="8"/>
  <c r="AK230" i="8"/>
  <c r="AL230" i="8"/>
  <c r="AM230" i="8"/>
  <c r="AN230" i="8"/>
  <c r="AO230" i="8"/>
  <c r="AP230" i="8"/>
  <c r="AQ230" i="8"/>
  <c r="AR230" i="8"/>
  <c r="AS230" i="8"/>
  <c r="AT230" i="8"/>
  <c r="AU230" i="8"/>
  <c r="AV230" i="8"/>
  <c r="AW230" i="8"/>
  <c r="AX230" i="8"/>
  <c r="AY230" i="8"/>
  <c r="AZ230" i="8"/>
  <c r="BA230" i="8"/>
  <c r="BB230" i="8"/>
  <c r="BC230" i="8"/>
  <c r="AI231" i="8"/>
  <c r="AJ231" i="8"/>
  <c r="AK231" i="8"/>
  <c r="AL231" i="8"/>
  <c r="AM231" i="8"/>
  <c r="AN231" i="8"/>
  <c r="AO231" i="8"/>
  <c r="AP231" i="8"/>
  <c r="AQ231" i="8"/>
  <c r="AR231" i="8"/>
  <c r="AS231" i="8"/>
  <c r="AT231" i="8"/>
  <c r="AU231" i="8"/>
  <c r="AV231" i="8"/>
  <c r="AW231" i="8"/>
  <c r="AX231" i="8"/>
  <c r="AY231" i="8"/>
  <c r="AZ231" i="8"/>
  <c r="BA231" i="8"/>
  <c r="BB231" i="8"/>
  <c r="BC231" i="8"/>
  <c r="AI232" i="8"/>
  <c r="AJ232" i="8"/>
  <c r="AK232" i="8"/>
  <c r="AL232" i="8"/>
  <c r="AM232" i="8"/>
  <c r="AN232" i="8"/>
  <c r="AO232" i="8"/>
  <c r="AP232" i="8"/>
  <c r="AQ232" i="8"/>
  <c r="AR232" i="8"/>
  <c r="AS232" i="8"/>
  <c r="AT232" i="8"/>
  <c r="AU232" i="8"/>
  <c r="AV232" i="8"/>
  <c r="AW232" i="8"/>
  <c r="AX232" i="8"/>
  <c r="AY232" i="8"/>
  <c r="AZ232" i="8"/>
  <c r="BA232" i="8"/>
  <c r="BB232" i="8"/>
  <c r="BC232" i="8"/>
  <c r="AI233" i="8"/>
  <c r="AJ233" i="8"/>
  <c r="AK233" i="8"/>
  <c r="AL233" i="8"/>
  <c r="AM233" i="8"/>
  <c r="AN233" i="8"/>
  <c r="AO233" i="8"/>
  <c r="AP233" i="8"/>
  <c r="AQ233" i="8"/>
  <c r="AR233" i="8"/>
  <c r="AS233" i="8"/>
  <c r="AT233" i="8"/>
  <c r="AU233" i="8"/>
  <c r="AV233" i="8"/>
  <c r="AW233" i="8"/>
  <c r="AX233" i="8"/>
  <c r="AY233" i="8"/>
  <c r="AZ233" i="8"/>
  <c r="BA233" i="8"/>
  <c r="BB233" i="8"/>
  <c r="BC233" i="8"/>
  <c r="AI234" i="8"/>
  <c r="AJ234" i="8"/>
  <c r="AK234" i="8"/>
  <c r="AL234" i="8"/>
  <c r="AM234" i="8"/>
  <c r="AN234" i="8"/>
  <c r="AO234" i="8"/>
  <c r="AP234" i="8"/>
  <c r="AQ234" i="8"/>
  <c r="AR234" i="8"/>
  <c r="AS234" i="8"/>
  <c r="AT234" i="8"/>
  <c r="AU234" i="8"/>
  <c r="AV234" i="8"/>
  <c r="AW234" i="8"/>
  <c r="AX234" i="8"/>
  <c r="AY234" i="8"/>
  <c r="AZ234" i="8"/>
  <c r="BA234" i="8"/>
  <c r="BB234" i="8"/>
  <c r="BC234" i="8"/>
  <c r="AI235" i="8"/>
  <c r="AJ235" i="8"/>
  <c r="AK235" i="8"/>
  <c r="AL235" i="8"/>
  <c r="AM235" i="8"/>
  <c r="AN235" i="8"/>
  <c r="AO235" i="8"/>
  <c r="AP235" i="8"/>
  <c r="AQ235" i="8"/>
  <c r="AR235" i="8"/>
  <c r="AS235" i="8"/>
  <c r="AT235" i="8"/>
  <c r="AU235" i="8"/>
  <c r="AV235" i="8"/>
  <c r="AW235" i="8"/>
  <c r="AX235" i="8"/>
  <c r="AY235" i="8"/>
  <c r="AZ235" i="8"/>
  <c r="BA235" i="8"/>
  <c r="BB235" i="8"/>
  <c r="BC235" i="8"/>
  <c r="AI236" i="8"/>
  <c r="AJ236" i="8"/>
  <c r="AK236" i="8"/>
  <c r="AL236" i="8"/>
  <c r="AM236" i="8"/>
  <c r="AN236" i="8"/>
  <c r="AO236" i="8"/>
  <c r="AP236" i="8"/>
  <c r="AQ236" i="8"/>
  <c r="AR236" i="8"/>
  <c r="AS236" i="8"/>
  <c r="AT236" i="8"/>
  <c r="AU236" i="8"/>
  <c r="AV236" i="8"/>
  <c r="AW236" i="8"/>
  <c r="AX236" i="8"/>
  <c r="AY236" i="8"/>
  <c r="AZ236" i="8"/>
  <c r="BA236" i="8"/>
  <c r="BB236" i="8"/>
  <c r="BC236" i="8"/>
  <c r="AI237" i="8"/>
  <c r="H160" i="8" s="1"/>
  <c r="CE160" i="14" s="1"/>
  <c r="AJ237" i="8"/>
  <c r="AK237" i="8"/>
  <c r="AL237" i="8"/>
  <c r="AM237" i="8"/>
  <c r="AN237" i="8"/>
  <c r="AO237" i="8"/>
  <c r="AP237" i="8"/>
  <c r="AQ237" i="8"/>
  <c r="AR237" i="8"/>
  <c r="AS237" i="8"/>
  <c r="AT237" i="8"/>
  <c r="AU237" i="8"/>
  <c r="AV237" i="8"/>
  <c r="AW237" i="8"/>
  <c r="AX237" i="8"/>
  <c r="AY237" i="8"/>
  <c r="AZ237" i="8"/>
  <c r="BA237" i="8"/>
  <c r="BB237" i="8"/>
  <c r="BC237" i="8"/>
  <c r="AI238" i="8"/>
  <c r="AJ238" i="8"/>
  <c r="AK238" i="8"/>
  <c r="AL238" i="8"/>
  <c r="AM238" i="8"/>
  <c r="AN238" i="8"/>
  <c r="AO238" i="8"/>
  <c r="AP238" i="8"/>
  <c r="AQ238" i="8"/>
  <c r="AR238" i="8"/>
  <c r="AS238" i="8"/>
  <c r="AT238" i="8"/>
  <c r="AU238" i="8"/>
  <c r="AV238" i="8"/>
  <c r="AW238" i="8"/>
  <c r="AX238" i="8"/>
  <c r="AY238" i="8"/>
  <c r="AZ238" i="8"/>
  <c r="BA238" i="8"/>
  <c r="BB238" i="8"/>
  <c r="BC238" i="8"/>
  <c r="AI239" i="8"/>
  <c r="AJ239" i="8"/>
  <c r="AK239" i="8"/>
  <c r="AL239" i="8"/>
  <c r="AM239" i="8"/>
  <c r="AN239" i="8"/>
  <c r="AO239" i="8"/>
  <c r="AP239" i="8"/>
  <c r="AQ239" i="8"/>
  <c r="AR239" i="8"/>
  <c r="AS239" i="8"/>
  <c r="AT239" i="8"/>
  <c r="AU239" i="8"/>
  <c r="AV239" i="8"/>
  <c r="AW239" i="8"/>
  <c r="AX239" i="8"/>
  <c r="AY239" i="8"/>
  <c r="AZ239" i="8"/>
  <c r="BA239" i="8"/>
  <c r="BB239" i="8"/>
  <c r="BC239" i="8"/>
  <c r="AI240" i="8"/>
  <c r="AJ240" i="8"/>
  <c r="AK240" i="8"/>
  <c r="AL240" i="8"/>
  <c r="AM240" i="8"/>
  <c r="AN240" i="8"/>
  <c r="AO240" i="8"/>
  <c r="AP240" i="8"/>
  <c r="AQ240" i="8"/>
  <c r="AR240" i="8"/>
  <c r="AS240" i="8"/>
  <c r="AT240" i="8"/>
  <c r="AU240" i="8"/>
  <c r="AV240" i="8"/>
  <c r="AW240" i="8"/>
  <c r="AX240" i="8"/>
  <c r="AY240" i="8"/>
  <c r="AZ240" i="8"/>
  <c r="BA240" i="8"/>
  <c r="BB240" i="8"/>
  <c r="BC240" i="8"/>
  <c r="AI241" i="8"/>
  <c r="AJ241" i="8"/>
  <c r="AK241" i="8"/>
  <c r="AL241" i="8"/>
  <c r="AM241" i="8"/>
  <c r="AN241" i="8"/>
  <c r="AO241" i="8"/>
  <c r="AP241" i="8"/>
  <c r="AQ241" i="8"/>
  <c r="AR241" i="8"/>
  <c r="AS241" i="8"/>
  <c r="AT241" i="8"/>
  <c r="AU241" i="8"/>
  <c r="AV241" i="8"/>
  <c r="AW241" i="8"/>
  <c r="AX241" i="8"/>
  <c r="AY241" i="8"/>
  <c r="AZ241" i="8"/>
  <c r="BA241" i="8"/>
  <c r="BB241" i="8"/>
  <c r="BC241" i="8"/>
  <c r="AI242" i="8"/>
  <c r="AJ242" i="8"/>
  <c r="AK242" i="8"/>
  <c r="AL242" i="8"/>
  <c r="AM242" i="8"/>
  <c r="AN242" i="8"/>
  <c r="AO242" i="8"/>
  <c r="AP242" i="8"/>
  <c r="AQ242" i="8"/>
  <c r="AR242" i="8"/>
  <c r="AS242" i="8"/>
  <c r="AT242" i="8"/>
  <c r="AU242" i="8"/>
  <c r="AV242" i="8"/>
  <c r="AW242" i="8"/>
  <c r="AX242" i="8"/>
  <c r="AY242" i="8"/>
  <c r="AZ242" i="8"/>
  <c r="BA242" i="8"/>
  <c r="BB242" i="8"/>
  <c r="BC242" i="8"/>
  <c r="BA226" i="8"/>
  <c r="AQ226" i="8"/>
  <c r="AO226" i="8"/>
  <c r="AM226" i="8"/>
  <c r="AK226" i="8"/>
  <c r="AI226" i="8"/>
  <c r="B160" i="8" s="1"/>
  <c r="BY160" i="14" s="1"/>
  <c r="BB226" i="8"/>
  <c r="AZ226" i="8"/>
  <c r="AX226" i="8"/>
  <c r="AV226" i="8"/>
  <c r="AT226" i="8"/>
  <c r="AR226" i="8"/>
  <c r="AP226" i="8"/>
  <c r="AN226" i="8"/>
  <c r="AL226" i="8"/>
  <c r="AJ226" i="8"/>
  <c r="BC226" i="8"/>
  <c r="LS34" i="14"/>
  <c r="LR34" i="14"/>
  <c r="LS4" i="14"/>
  <c r="LR4" i="14"/>
  <c r="LQ36" i="14"/>
  <c r="LS36" i="14" s="1"/>
  <c r="LQ37" i="14"/>
  <c r="LS37" i="14" s="1"/>
  <c r="LQ38" i="14"/>
  <c r="LS38" i="14" s="1"/>
  <c r="LQ39" i="14"/>
  <c r="LS39" i="14" s="1"/>
  <c r="LQ40" i="14"/>
  <c r="LQ41" i="14"/>
  <c r="LS41" i="14" s="1"/>
  <c r="LQ42" i="14"/>
  <c r="LS42" i="14" s="1"/>
  <c r="LQ43" i="14"/>
  <c r="LS43" i="14" s="1"/>
  <c r="LQ44" i="14"/>
  <c r="LS44" i="14" s="1"/>
  <c r="LQ45" i="14"/>
  <c r="LS45" i="14" s="1"/>
  <c r="LQ46" i="14"/>
  <c r="LS46" i="14" s="1"/>
  <c r="LQ47" i="14"/>
  <c r="LS47" i="14" s="1"/>
  <c r="LQ48" i="14"/>
  <c r="LS48" i="14" s="1"/>
  <c r="LQ49" i="14"/>
  <c r="LS49" i="14" s="1"/>
  <c r="LQ50" i="14"/>
  <c r="LS50" i="14" s="1"/>
  <c r="LQ51" i="14"/>
  <c r="LS51" i="14" s="1"/>
  <c r="LQ52" i="14"/>
  <c r="LS52" i="14" s="1"/>
  <c r="LQ53" i="14"/>
  <c r="LS53" i="14" s="1"/>
  <c r="LQ54" i="14"/>
  <c r="LS54" i="14" s="1"/>
  <c r="LQ55" i="14"/>
  <c r="LS55" i="14" s="1"/>
  <c r="LQ56" i="14"/>
  <c r="LS56" i="14" s="1"/>
  <c r="LQ57" i="14"/>
  <c r="LS57" i="14" s="1"/>
  <c r="LQ58" i="14"/>
  <c r="LS58" i="14" s="1"/>
  <c r="LQ59" i="14"/>
  <c r="LS59" i="14" s="1"/>
  <c r="LQ60" i="14"/>
  <c r="LS60" i="14" s="1"/>
  <c r="LQ61" i="14"/>
  <c r="LS61" i="14" s="1"/>
  <c r="LQ62" i="14"/>
  <c r="LS62" i="14" s="1"/>
  <c r="LQ63" i="14"/>
  <c r="LS63" i="14" s="1"/>
  <c r="LQ64" i="14"/>
  <c r="LS64" i="14" s="1"/>
  <c r="LQ65" i="14"/>
  <c r="LS65" i="14" s="1"/>
  <c r="LQ66" i="14"/>
  <c r="LS66" i="14" s="1"/>
  <c r="LQ67" i="14"/>
  <c r="LS67" i="14" s="1"/>
  <c r="LQ68" i="14"/>
  <c r="LS68" i="14" s="1"/>
  <c r="LQ69" i="14"/>
  <c r="LS69" i="14" s="1"/>
  <c r="LQ70" i="14"/>
  <c r="LS70" i="14" s="1"/>
  <c r="LQ71" i="14"/>
  <c r="LS71" i="14" s="1"/>
  <c r="LQ72" i="14"/>
  <c r="LS72" i="14" s="1"/>
  <c r="LQ73" i="14"/>
  <c r="LS73" i="14" s="1"/>
  <c r="LQ74" i="14"/>
  <c r="LS74" i="14" s="1"/>
  <c r="LQ75" i="14"/>
  <c r="LS75" i="14" s="1"/>
  <c r="LQ76" i="14"/>
  <c r="LS76" i="14" s="1"/>
  <c r="LQ77" i="14"/>
  <c r="LS77" i="14" s="1"/>
  <c r="LQ78" i="14"/>
  <c r="LS78" i="14" s="1"/>
  <c r="LQ79" i="14"/>
  <c r="LS79" i="14" s="1"/>
  <c r="LQ80" i="14"/>
  <c r="LS80" i="14" s="1"/>
  <c r="LQ81" i="14"/>
  <c r="LS81" i="14" s="1"/>
  <c r="LQ82" i="14"/>
  <c r="LS82" i="14" s="1"/>
  <c r="LQ83" i="14"/>
  <c r="LS83" i="14" s="1"/>
  <c r="LQ84" i="14"/>
  <c r="LS84" i="14" s="1"/>
  <c r="LQ85" i="14"/>
  <c r="LS85" i="14" s="1"/>
  <c r="LQ86" i="14"/>
  <c r="LS86" i="14" s="1"/>
  <c r="LQ87" i="14"/>
  <c r="LS87" i="14" s="1"/>
  <c r="LQ88" i="14"/>
  <c r="LS88" i="14" s="1"/>
  <c r="LQ89" i="14"/>
  <c r="LS89" i="14" s="1"/>
  <c r="LQ90" i="14"/>
  <c r="LS90" i="14" s="1"/>
  <c r="LQ91" i="14"/>
  <c r="LS91" i="14" s="1"/>
  <c r="LQ92" i="14"/>
  <c r="LS92" i="14" s="1"/>
  <c r="LQ93" i="14"/>
  <c r="LS93" i="14" s="1"/>
  <c r="LQ94" i="14"/>
  <c r="LS94" i="14" s="1"/>
  <c r="LQ95" i="14"/>
  <c r="LS95" i="14" s="1"/>
  <c r="LQ96" i="14"/>
  <c r="LS96" i="14" s="1"/>
  <c r="LQ97" i="14"/>
  <c r="LS97" i="14" s="1"/>
  <c r="LQ98" i="14"/>
  <c r="LS98" i="14" s="1"/>
  <c r="LQ99" i="14"/>
  <c r="LS99" i="14" s="1"/>
  <c r="LQ100" i="14"/>
  <c r="LS100" i="14" s="1"/>
  <c r="LQ101" i="14"/>
  <c r="LS101" i="14" s="1"/>
  <c r="LQ102" i="14"/>
  <c r="LS102" i="14" s="1"/>
  <c r="LQ103" i="14"/>
  <c r="LS103" i="14" s="1"/>
  <c r="LQ104" i="14"/>
  <c r="LS104" i="14" s="1"/>
  <c r="LQ105" i="14"/>
  <c r="LS105" i="14" s="1"/>
  <c r="LQ106" i="14"/>
  <c r="LS106" i="14" s="1"/>
  <c r="LQ107" i="14"/>
  <c r="LS107" i="14" s="1"/>
  <c r="LQ108" i="14"/>
  <c r="LS108" i="14" s="1"/>
  <c r="LQ109" i="14"/>
  <c r="LS109" i="14" s="1"/>
  <c r="LQ110" i="14"/>
  <c r="LS110" i="14" s="1"/>
  <c r="LQ111" i="14"/>
  <c r="LS111" i="14" s="1"/>
  <c r="LQ112" i="14"/>
  <c r="LS112" i="14" s="1"/>
  <c r="LQ113" i="14"/>
  <c r="LS113" i="14" s="1"/>
  <c r="LQ114" i="14"/>
  <c r="LS114" i="14" s="1"/>
  <c r="LQ115" i="14"/>
  <c r="LS115" i="14" s="1"/>
  <c r="LQ116" i="14"/>
  <c r="LS116" i="14" s="1"/>
  <c r="LQ117" i="14"/>
  <c r="LS117" i="14" s="1"/>
  <c r="LQ118" i="14"/>
  <c r="LS118" i="14" s="1"/>
  <c r="LQ119" i="14"/>
  <c r="LS119" i="14" s="1"/>
  <c r="LQ120" i="14"/>
  <c r="LS120" i="14" s="1"/>
  <c r="LQ121" i="14"/>
  <c r="LS121" i="14" s="1"/>
  <c r="LQ122" i="14"/>
  <c r="LS122" i="14" s="1"/>
  <c r="LQ123" i="14"/>
  <c r="LS123" i="14" s="1"/>
  <c r="LQ124" i="14"/>
  <c r="LS124" i="14" s="1"/>
  <c r="LQ125" i="14"/>
  <c r="LS125" i="14" s="1"/>
  <c r="LQ126" i="14"/>
  <c r="LS126" i="14" s="1"/>
  <c r="LQ127" i="14"/>
  <c r="LS127" i="14" s="1"/>
  <c r="LQ128" i="14"/>
  <c r="LS128" i="14" s="1"/>
  <c r="LQ129" i="14"/>
  <c r="LS129" i="14" s="1"/>
  <c r="LQ130" i="14"/>
  <c r="LS130" i="14" s="1"/>
  <c r="LQ131" i="14"/>
  <c r="LS131" i="14" s="1"/>
  <c r="LQ132" i="14"/>
  <c r="LS132" i="14" s="1"/>
  <c r="LQ133" i="14"/>
  <c r="LS133" i="14" s="1"/>
  <c r="LQ134" i="14"/>
  <c r="LS134" i="14" s="1"/>
  <c r="LQ135" i="14"/>
  <c r="LS135" i="14" s="1"/>
  <c r="LQ136" i="14"/>
  <c r="LS136" i="14" s="1"/>
  <c r="LQ137" i="14"/>
  <c r="LS137" i="14" s="1"/>
  <c r="LQ138" i="14"/>
  <c r="LS138" i="14" s="1"/>
  <c r="LQ139" i="14"/>
  <c r="LS139" i="14" s="1"/>
  <c r="LQ140" i="14"/>
  <c r="LS140" i="14" s="1"/>
  <c r="LQ141" i="14"/>
  <c r="LS141" i="14" s="1"/>
  <c r="LQ142" i="14"/>
  <c r="LS142" i="14" s="1"/>
  <c r="LQ143" i="14"/>
  <c r="LS143" i="14" s="1"/>
  <c r="LQ144" i="14"/>
  <c r="LS144" i="14" s="1"/>
  <c r="LQ145" i="14"/>
  <c r="LS145" i="14" s="1"/>
  <c r="LQ146" i="14"/>
  <c r="LS146" i="14" s="1"/>
  <c r="LQ147" i="14"/>
  <c r="LS147" i="14" s="1"/>
  <c r="LQ148" i="14"/>
  <c r="LS148" i="14" s="1"/>
  <c r="LQ149" i="14"/>
  <c r="LS149" i="14" s="1"/>
  <c r="LQ150" i="14"/>
  <c r="LS150" i="14" s="1"/>
  <c r="LQ151" i="14"/>
  <c r="LS151" i="14" s="1"/>
  <c r="LQ152" i="14"/>
  <c r="LS152" i="14" s="1"/>
  <c r="LQ153" i="14"/>
  <c r="LS153" i="14" s="1"/>
  <c r="LQ154" i="14"/>
  <c r="LS154" i="14" s="1"/>
  <c r="LQ155" i="14"/>
  <c r="LS155" i="14" s="1"/>
  <c r="LQ156" i="14"/>
  <c r="LS156" i="14" s="1"/>
  <c r="LQ157" i="14"/>
  <c r="LS157" i="14" s="1"/>
  <c r="LQ158" i="14"/>
  <c r="LS158" i="14" s="1"/>
  <c r="LQ159" i="14"/>
  <c r="LS159" i="14" s="1"/>
  <c r="LQ160" i="14"/>
  <c r="LS160" i="14" s="1"/>
  <c r="LQ161" i="14"/>
  <c r="LS161" i="14" s="1"/>
  <c r="LQ162" i="14"/>
  <c r="LS162" i="14" s="1"/>
  <c r="LQ163" i="14"/>
  <c r="LS163" i="14" s="1"/>
  <c r="LQ164" i="14"/>
  <c r="LS164" i="14" s="1"/>
  <c r="LQ165" i="14"/>
  <c r="LS165" i="14" s="1"/>
  <c r="LQ166" i="14"/>
  <c r="LS166" i="14" s="1"/>
  <c r="LQ167" i="14"/>
  <c r="LS167" i="14" s="1"/>
  <c r="LQ168" i="14"/>
  <c r="LS168" i="14" s="1"/>
  <c r="LQ169" i="14"/>
  <c r="LS169" i="14" s="1"/>
  <c r="LQ170" i="14"/>
  <c r="LS170" i="14" s="1"/>
  <c r="LP36" i="14"/>
  <c r="LR36" i="14" s="1"/>
  <c r="LP37" i="14"/>
  <c r="LR37" i="14" s="1"/>
  <c r="LP38" i="14"/>
  <c r="LR38" i="14" s="1"/>
  <c r="LP39" i="14"/>
  <c r="LR39" i="14" s="1"/>
  <c r="LP40" i="14"/>
  <c r="LP41" i="14"/>
  <c r="LR41" i="14" s="1"/>
  <c r="LP42" i="14"/>
  <c r="LR42" i="14" s="1"/>
  <c r="LP43" i="14"/>
  <c r="LR43" i="14" s="1"/>
  <c r="LP44" i="14"/>
  <c r="LR44" i="14" s="1"/>
  <c r="LP45" i="14"/>
  <c r="LR45" i="14" s="1"/>
  <c r="LP46" i="14"/>
  <c r="LR46" i="14" s="1"/>
  <c r="LP47" i="14"/>
  <c r="LR47" i="14" s="1"/>
  <c r="LP48" i="14"/>
  <c r="LR48" i="14" s="1"/>
  <c r="LP49" i="14"/>
  <c r="LR49" i="14" s="1"/>
  <c r="LP50" i="14"/>
  <c r="LR50" i="14" s="1"/>
  <c r="LP51" i="14"/>
  <c r="LR51" i="14" s="1"/>
  <c r="LP52" i="14"/>
  <c r="LR52" i="14" s="1"/>
  <c r="LP53" i="14"/>
  <c r="LR53" i="14" s="1"/>
  <c r="LP54" i="14"/>
  <c r="LR54" i="14" s="1"/>
  <c r="LP55" i="14"/>
  <c r="LR55" i="14" s="1"/>
  <c r="LP56" i="14"/>
  <c r="LR56" i="14" s="1"/>
  <c r="LP57" i="14"/>
  <c r="LR57" i="14" s="1"/>
  <c r="LP58" i="14"/>
  <c r="LR58" i="14" s="1"/>
  <c r="LP59" i="14"/>
  <c r="LR59" i="14" s="1"/>
  <c r="LP60" i="14"/>
  <c r="LR60" i="14" s="1"/>
  <c r="LP61" i="14"/>
  <c r="LR61" i="14" s="1"/>
  <c r="LP62" i="14"/>
  <c r="LR62" i="14" s="1"/>
  <c r="LP63" i="14"/>
  <c r="LR63" i="14" s="1"/>
  <c r="LP64" i="14"/>
  <c r="LR64" i="14" s="1"/>
  <c r="LP65" i="14"/>
  <c r="LR65" i="14" s="1"/>
  <c r="LP66" i="14"/>
  <c r="LR66" i="14" s="1"/>
  <c r="LP67" i="14"/>
  <c r="LR67" i="14" s="1"/>
  <c r="LP68" i="14"/>
  <c r="LR68" i="14" s="1"/>
  <c r="LP69" i="14"/>
  <c r="LR69" i="14" s="1"/>
  <c r="LP70" i="14"/>
  <c r="LR70" i="14" s="1"/>
  <c r="LP71" i="14"/>
  <c r="LR71" i="14" s="1"/>
  <c r="LP72" i="14"/>
  <c r="LR72" i="14" s="1"/>
  <c r="LP73" i="14"/>
  <c r="LR73" i="14" s="1"/>
  <c r="LP74" i="14"/>
  <c r="LR74" i="14" s="1"/>
  <c r="LP75" i="14"/>
  <c r="LR75" i="14" s="1"/>
  <c r="LP76" i="14"/>
  <c r="LR76" i="14" s="1"/>
  <c r="LP77" i="14"/>
  <c r="LR77" i="14" s="1"/>
  <c r="LP78" i="14"/>
  <c r="LR78" i="14" s="1"/>
  <c r="LP79" i="14"/>
  <c r="LR79" i="14" s="1"/>
  <c r="LP80" i="14"/>
  <c r="LR80" i="14" s="1"/>
  <c r="LP81" i="14"/>
  <c r="LR81" i="14" s="1"/>
  <c r="LP82" i="14"/>
  <c r="LR82" i="14" s="1"/>
  <c r="LP83" i="14"/>
  <c r="LR83" i="14" s="1"/>
  <c r="LP84" i="14"/>
  <c r="LR84" i="14" s="1"/>
  <c r="LP85" i="14"/>
  <c r="LR85" i="14" s="1"/>
  <c r="LP86" i="14"/>
  <c r="LR86" i="14" s="1"/>
  <c r="LP87" i="14"/>
  <c r="LR87" i="14" s="1"/>
  <c r="LP88" i="14"/>
  <c r="LR88" i="14" s="1"/>
  <c r="LP89" i="14"/>
  <c r="LR89" i="14" s="1"/>
  <c r="LP90" i="14"/>
  <c r="LR90" i="14" s="1"/>
  <c r="LP91" i="14"/>
  <c r="LR91" i="14" s="1"/>
  <c r="LP92" i="14"/>
  <c r="LR92" i="14" s="1"/>
  <c r="LP93" i="14"/>
  <c r="LR93" i="14" s="1"/>
  <c r="LP94" i="14"/>
  <c r="LR94" i="14" s="1"/>
  <c r="LP95" i="14"/>
  <c r="LR95" i="14" s="1"/>
  <c r="LP96" i="14"/>
  <c r="LR96" i="14" s="1"/>
  <c r="LP97" i="14"/>
  <c r="LR97" i="14" s="1"/>
  <c r="LP98" i="14"/>
  <c r="LR98" i="14" s="1"/>
  <c r="LP99" i="14"/>
  <c r="LR99" i="14" s="1"/>
  <c r="LP100" i="14"/>
  <c r="LR100" i="14" s="1"/>
  <c r="LP101" i="14"/>
  <c r="LR101" i="14" s="1"/>
  <c r="LP102" i="14"/>
  <c r="LR102" i="14" s="1"/>
  <c r="LP103" i="14"/>
  <c r="LR103" i="14" s="1"/>
  <c r="LP104" i="14"/>
  <c r="LR104" i="14" s="1"/>
  <c r="LP105" i="14"/>
  <c r="LR105" i="14" s="1"/>
  <c r="LP106" i="14"/>
  <c r="LR106" i="14" s="1"/>
  <c r="LP107" i="14"/>
  <c r="LR107" i="14" s="1"/>
  <c r="LP108" i="14"/>
  <c r="LR108" i="14" s="1"/>
  <c r="LP109" i="14"/>
  <c r="LR109" i="14" s="1"/>
  <c r="LP110" i="14"/>
  <c r="LR110" i="14" s="1"/>
  <c r="LP111" i="14"/>
  <c r="LR111" i="14" s="1"/>
  <c r="LP112" i="14"/>
  <c r="LR112" i="14" s="1"/>
  <c r="LP113" i="14"/>
  <c r="LR113" i="14" s="1"/>
  <c r="LP114" i="14"/>
  <c r="LR114" i="14" s="1"/>
  <c r="LP115" i="14"/>
  <c r="LR115" i="14" s="1"/>
  <c r="LP116" i="14"/>
  <c r="LR116" i="14" s="1"/>
  <c r="LP117" i="14"/>
  <c r="LR117" i="14" s="1"/>
  <c r="LP118" i="14"/>
  <c r="LR118" i="14" s="1"/>
  <c r="LP119" i="14"/>
  <c r="LR119" i="14" s="1"/>
  <c r="LP120" i="14"/>
  <c r="LR120" i="14" s="1"/>
  <c r="LP121" i="14"/>
  <c r="LR121" i="14" s="1"/>
  <c r="LP122" i="14"/>
  <c r="LR122" i="14" s="1"/>
  <c r="LP123" i="14"/>
  <c r="LR123" i="14" s="1"/>
  <c r="LP124" i="14"/>
  <c r="LR124" i="14" s="1"/>
  <c r="LP125" i="14"/>
  <c r="LR125" i="14" s="1"/>
  <c r="LP126" i="14"/>
  <c r="LR126" i="14" s="1"/>
  <c r="LP127" i="14"/>
  <c r="LR127" i="14" s="1"/>
  <c r="LP128" i="14"/>
  <c r="LR128" i="14" s="1"/>
  <c r="LP129" i="14"/>
  <c r="LR129" i="14" s="1"/>
  <c r="LP130" i="14"/>
  <c r="LR130" i="14" s="1"/>
  <c r="LP131" i="14"/>
  <c r="LR131" i="14" s="1"/>
  <c r="LP132" i="14"/>
  <c r="LR132" i="14" s="1"/>
  <c r="LP133" i="14"/>
  <c r="LR133" i="14" s="1"/>
  <c r="LP134" i="14"/>
  <c r="LR134" i="14" s="1"/>
  <c r="LP135" i="14"/>
  <c r="LR135" i="14" s="1"/>
  <c r="LP136" i="14"/>
  <c r="LR136" i="14" s="1"/>
  <c r="LP137" i="14"/>
  <c r="LR137" i="14" s="1"/>
  <c r="LP138" i="14"/>
  <c r="LR138" i="14" s="1"/>
  <c r="LP139" i="14"/>
  <c r="LR139" i="14" s="1"/>
  <c r="LP140" i="14"/>
  <c r="LR140" i="14" s="1"/>
  <c r="LP141" i="14"/>
  <c r="LR141" i="14" s="1"/>
  <c r="LP142" i="14"/>
  <c r="LR142" i="14" s="1"/>
  <c r="LP143" i="14"/>
  <c r="LR143" i="14" s="1"/>
  <c r="LP144" i="14"/>
  <c r="LR144" i="14" s="1"/>
  <c r="LP145" i="14"/>
  <c r="LR145" i="14" s="1"/>
  <c r="LP146" i="14"/>
  <c r="LR146" i="14" s="1"/>
  <c r="LP147" i="14"/>
  <c r="LR147" i="14" s="1"/>
  <c r="LP148" i="14"/>
  <c r="LR148" i="14" s="1"/>
  <c r="LP149" i="14"/>
  <c r="LR149" i="14" s="1"/>
  <c r="LP150" i="14"/>
  <c r="LR150" i="14" s="1"/>
  <c r="LP151" i="14"/>
  <c r="LR151" i="14" s="1"/>
  <c r="LP152" i="14"/>
  <c r="LR152" i="14" s="1"/>
  <c r="LP153" i="14"/>
  <c r="LR153" i="14" s="1"/>
  <c r="LP154" i="14"/>
  <c r="LR154" i="14" s="1"/>
  <c r="LP155" i="14"/>
  <c r="LR155" i="14" s="1"/>
  <c r="LP156" i="14"/>
  <c r="LR156" i="14" s="1"/>
  <c r="LP157" i="14"/>
  <c r="LR157" i="14" s="1"/>
  <c r="LP158" i="14"/>
  <c r="LR158" i="14" s="1"/>
  <c r="LP159" i="14"/>
  <c r="LR159" i="14" s="1"/>
  <c r="LP160" i="14"/>
  <c r="LR160" i="14" s="1"/>
  <c r="LP161" i="14"/>
  <c r="LR161" i="14" s="1"/>
  <c r="LP162" i="14"/>
  <c r="LR162" i="14" s="1"/>
  <c r="LP163" i="14"/>
  <c r="LR163" i="14" s="1"/>
  <c r="LP164" i="14"/>
  <c r="LR164" i="14" s="1"/>
  <c r="LP165" i="14"/>
  <c r="LR165" i="14" s="1"/>
  <c r="LP166" i="14"/>
  <c r="LR166" i="14" s="1"/>
  <c r="LP167" i="14"/>
  <c r="LR167" i="14" s="1"/>
  <c r="LP168" i="14"/>
  <c r="LR168" i="14" s="1"/>
  <c r="LP169" i="14"/>
  <c r="LR169" i="14" s="1"/>
  <c r="LP170" i="14"/>
  <c r="LR170" i="14" s="1"/>
  <c r="LQ35" i="14"/>
  <c r="LP35" i="14"/>
  <c r="LQ5" i="14"/>
  <c r="LS5" i="14" s="1"/>
  <c r="AY226" i="8"/>
  <c r="AW226" i="8"/>
  <c r="AU226" i="8"/>
  <c r="AS226" i="8"/>
  <c r="C160" i="8"/>
  <c r="BZ160" i="14" s="1"/>
  <c r="K160" i="8"/>
  <c r="CH160" i="14" s="1"/>
  <c r="P160" i="8"/>
  <c r="CM160" i="14" s="1"/>
  <c r="S160" i="8"/>
  <c r="CP160" i="14" s="1"/>
  <c r="Y19" i="9"/>
  <c r="JP34" i="14"/>
  <c r="JQ34" i="14"/>
  <c r="JR34" i="14"/>
  <c r="JS34" i="14"/>
  <c r="JT34" i="14"/>
  <c r="JU34" i="14"/>
  <c r="JV34" i="14"/>
  <c r="JW34" i="14"/>
  <c r="JX34" i="14"/>
  <c r="JY34" i="14"/>
  <c r="JZ34" i="14"/>
  <c r="KA34" i="14"/>
  <c r="KB34" i="14"/>
  <c r="KC34" i="14"/>
  <c r="KD34" i="14"/>
  <c r="KE34" i="14"/>
  <c r="KF34" i="14"/>
  <c r="KG34" i="14"/>
  <c r="KH34" i="14"/>
  <c r="KI34" i="14"/>
  <c r="JP155" i="14"/>
  <c r="JQ155" i="14"/>
  <c r="JR155" i="14"/>
  <c r="JS155" i="14"/>
  <c r="JT155" i="14"/>
  <c r="JU155" i="14"/>
  <c r="JV155" i="14"/>
  <c r="JW155" i="14"/>
  <c r="JX155" i="14"/>
  <c r="JY155" i="14"/>
  <c r="JZ155" i="14"/>
  <c r="KA155" i="14"/>
  <c r="KB155" i="14"/>
  <c r="KC155" i="14"/>
  <c r="KD155" i="14"/>
  <c r="KE155" i="14"/>
  <c r="KF155" i="14"/>
  <c r="KG155" i="14"/>
  <c r="KH155" i="14"/>
  <c r="KI155" i="14"/>
  <c r="F160" i="8" l="1"/>
  <c r="CC160" i="14" s="1"/>
  <c r="O160" i="8"/>
  <c r="CL160" i="14" s="1"/>
  <c r="G160" i="8"/>
  <c r="CD160" i="14" s="1"/>
  <c r="R160" i="8"/>
  <c r="CO160" i="14" s="1"/>
  <c r="J160" i="8"/>
  <c r="CG160" i="14" s="1"/>
  <c r="D135" i="8"/>
  <c r="CA135" i="14" s="1"/>
  <c r="H135" i="8"/>
  <c r="CE135" i="14" s="1"/>
  <c r="L135" i="8"/>
  <c r="CI135" i="14" s="1"/>
  <c r="P135" i="8"/>
  <c r="CM135" i="14" s="1"/>
  <c r="T135" i="8"/>
  <c r="CQ135" i="14" s="1"/>
  <c r="G135" i="8"/>
  <c r="CD135" i="14" s="1"/>
  <c r="K135" i="8"/>
  <c r="CH135" i="14" s="1"/>
  <c r="O135" i="8"/>
  <c r="CL135" i="14" s="1"/>
  <c r="C135" i="8"/>
  <c r="BZ135" i="14" s="1"/>
  <c r="B135" i="8"/>
  <c r="BY135" i="14" s="1"/>
  <c r="F135" i="8"/>
  <c r="CC135" i="14" s="1"/>
  <c r="J135" i="8"/>
  <c r="CG135" i="14" s="1"/>
  <c r="N135" i="8"/>
  <c r="CK135" i="14" s="1"/>
  <c r="R135" i="8"/>
  <c r="CO135" i="14" s="1"/>
  <c r="M135" i="8"/>
  <c r="CJ135" i="14" s="1"/>
  <c r="U135" i="8"/>
  <c r="CR135" i="14" s="1"/>
  <c r="B26" i="8"/>
  <c r="BY26" i="14" s="1"/>
  <c r="E135" i="8"/>
  <c r="CB135" i="14" s="1"/>
  <c r="I135" i="8"/>
  <c r="CF135" i="14" s="1"/>
  <c r="Q135" i="8"/>
  <c r="CN135" i="14" s="1"/>
  <c r="S135" i="8"/>
  <c r="CP135" i="14" s="1"/>
  <c r="U160" i="8"/>
  <c r="CR160" i="14" s="1"/>
  <c r="M160" i="8"/>
  <c r="CJ160" i="14" s="1"/>
  <c r="E160" i="8"/>
  <c r="CB160" i="14" s="1"/>
  <c r="N160" i="8"/>
  <c r="CK160" i="14" s="1"/>
  <c r="L160" i="8"/>
  <c r="CI160" i="14" s="1"/>
  <c r="D160" i="8"/>
  <c r="CA160" i="14" s="1"/>
  <c r="Q160" i="8"/>
  <c r="CN160" i="14" s="1"/>
  <c r="I160" i="8"/>
  <c r="CF160" i="14" s="1"/>
  <c r="LS35" i="14"/>
  <c r="LQ10" i="14"/>
  <c r="LS10" i="14" s="1"/>
  <c r="LR35" i="14"/>
  <c r="LP10" i="14"/>
  <c r="LR40" i="14"/>
  <c r="LP9" i="14"/>
  <c r="LP8" i="14"/>
  <c r="LR8" i="14" s="1"/>
  <c r="LS40" i="14"/>
  <c r="LQ8" i="14"/>
  <c r="LS8" i="14" s="1"/>
  <c r="LQ9" i="14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AN181" i="9"/>
  <c r="AO181" i="9"/>
  <c r="AP181" i="9"/>
  <c r="AQ181" i="9"/>
  <c r="AR181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AJ185" i="9"/>
  <c r="AK185" i="9"/>
  <c r="AL185" i="9"/>
  <c r="AM185" i="9"/>
  <c r="AN185" i="9"/>
  <c r="AO185" i="9"/>
  <c r="AP185" i="9"/>
  <c r="AQ185" i="9"/>
  <c r="AR185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AJ186" i="9"/>
  <c r="AK186" i="9"/>
  <c r="AL186" i="9"/>
  <c r="AM186" i="9"/>
  <c r="AN186" i="9"/>
  <c r="AO186" i="9"/>
  <c r="AP186" i="9"/>
  <c r="AQ186" i="9"/>
  <c r="AR186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AJ187" i="9"/>
  <c r="AK187" i="9"/>
  <c r="AL187" i="9"/>
  <c r="AM187" i="9"/>
  <c r="AN187" i="9"/>
  <c r="AO187" i="9"/>
  <c r="AP187" i="9"/>
  <c r="AQ187" i="9"/>
  <c r="AR187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AJ188" i="9"/>
  <c r="AK188" i="9"/>
  <c r="AL188" i="9"/>
  <c r="AM188" i="9"/>
  <c r="AN188" i="9"/>
  <c r="AO188" i="9"/>
  <c r="AP188" i="9"/>
  <c r="AQ188" i="9"/>
  <c r="AR188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AN189" i="9"/>
  <c r="AO189" i="9"/>
  <c r="AP189" i="9"/>
  <c r="AQ189" i="9"/>
  <c r="AR189" i="9"/>
  <c r="X190" i="9"/>
  <c r="Y190" i="9"/>
  <c r="Z190" i="9"/>
  <c r="AA190" i="9"/>
  <c r="AB190" i="9"/>
  <c r="AC190" i="9"/>
  <c r="AD190" i="9"/>
  <c r="AE190" i="9"/>
  <c r="AF190" i="9"/>
  <c r="AG190" i="9"/>
  <c r="AH190" i="9"/>
  <c r="AI190" i="9"/>
  <c r="AJ190" i="9"/>
  <c r="AK190" i="9"/>
  <c r="AL190" i="9"/>
  <c r="AM190" i="9"/>
  <c r="AN190" i="9"/>
  <c r="AO190" i="9"/>
  <c r="AP190" i="9"/>
  <c r="AQ190" i="9"/>
  <c r="AR190" i="9"/>
  <c r="X191" i="9"/>
  <c r="Y191" i="9"/>
  <c r="Z191" i="9"/>
  <c r="AA191" i="9"/>
  <c r="AB191" i="9"/>
  <c r="AC191" i="9"/>
  <c r="AD191" i="9"/>
  <c r="AE191" i="9"/>
  <c r="AF191" i="9"/>
  <c r="AG191" i="9"/>
  <c r="AH191" i="9"/>
  <c r="AI191" i="9"/>
  <c r="AJ191" i="9"/>
  <c r="AK191" i="9"/>
  <c r="AL191" i="9"/>
  <c r="AM191" i="9"/>
  <c r="AN191" i="9"/>
  <c r="AO191" i="9"/>
  <c r="AP191" i="9"/>
  <c r="AQ191" i="9"/>
  <c r="AR191" i="9"/>
  <c r="X192" i="9"/>
  <c r="Y192" i="9"/>
  <c r="Z192" i="9"/>
  <c r="AA192" i="9"/>
  <c r="AB192" i="9"/>
  <c r="AC192" i="9"/>
  <c r="AD192" i="9"/>
  <c r="AE192" i="9"/>
  <c r="AF192" i="9"/>
  <c r="AG192" i="9"/>
  <c r="AH192" i="9"/>
  <c r="AI192" i="9"/>
  <c r="AJ192" i="9"/>
  <c r="AK192" i="9"/>
  <c r="AL192" i="9"/>
  <c r="AM192" i="9"/>
  <c r="AN192" i="9"/>
  <c r="AO192" i="9"/>
  <c r="AP192" i="9"/>
  <c r="AQ192" i="9"/>
  <c r="AR192" i="9"/>
  <c r="X193" i="9"/>
  <c r="Y193" i="9"/>
  <c r="Z193" i="9"/>
  <c r="AA193" i="9"/>
  <c r="AB193" i="9"/>
  <c r="AC193" i="9"/>
  <c r="AD193" i="9"/>
  <c r="AE193" i="9"/>
  <c r="AF193" i="9"/>
  <c r="AG193" i="9"/>
  <c r="AH193" i="9"/>
  <c r="AI193" i="9"/>
  <c r="AJ193" i="9"/>
  <c r="AK193" i="9"/>
  <c r="AL193" i="9"/>
  <c r="AM193" i="9"/>
  <c r="AN193" i="9"/>
  <c r="AO193" i="9"/>
  <c r="AP193" i="9"/>
  <c r="AQ193" i="9"/>
  <c r="AR193" i="9"/>
  <c r="X194" i="9"/>
  <c r="Y194" i="9"/>
  <c r="Z194" i="9"/>
  <c r="AA194" i="9"/>
  <c r="AB194" i="9"/>
  <c r="AC194" i="9"/>
  <c r="AD194" i="9"/>
  <c r="AE194" i="9"/>
  <c r="AF194" i="9"/>
  <c r="AG194" i="9"/>
  <c r="AH194" i="9"/>
  <c r="AI194" i="9"/>
  <c r="AJ194" i="9"/>
  <c r="AK194" i="9"/>
  <c r="AL194" i="9"/>
  <c r="AM194" i="9"/>
  <c r="AN194" i="9"/>
  <c r="AO194" i="9"/>
  <c r="AP194" i="9"/>
  <c r="AQ194" i="9"/>
  <c r="AR194" i="9"/>
  <c r="X195" i="9"/>
  <c r="Y195" i="9"/>
  <c r="Z195" i="9"/>
  <c r="AA195" i="9"/>
  <c r="AB195" i="9"/>
  <c r="AC195" i="9"/>
  <c r="AD195" i="9"/>
  <c r="AE195" i="9"/>
  <c r="AF195" i="9"/>
  <c r="AG195" i="9"/>
  <c r="AH195" i="9"/>
  <c r="AI195" i="9"/>
  <c r="AJ195" i="9"/>
  <c r="AK195" i="9"/>
  <c r="AL195" i="9"/>
  <c r="AM195" i="9"/>
  <c r="AN195" i="9"/>
  <c r="AO195" i="9"/>
  <c r="AP195" i="9"/>
  <c r="AQ195" i="9"/>
  <c r="AR195" i="9"/>
  <c r="AP179" i="9"/>
  <c r="AN179" i="9"/>
  <c r="AL179" i="9"/>
  <c r="AJ179" i="9"/>
  <c r="AH179" i="9"/>
  <c r="AF179" i="9"/>
  <c r="AD179" i="9"/>
  <c r="AB179" i="9"/>
  <c r="Z179" i="9"/>
  <c r="X179" i="9"/>
  <c r="AQ179" i="9"/>
  <c r="AR179" i="9"/>
  <c r="X179" i="10" l="1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Q179" i="10"/>
  <c r="B224" i="8"/>
  <c r="B236" i="8"/>
  <c r="B226" i="8"/>
  <c r="U231" i="8"/>
  <c r="S188" i="7"/>
  <c r="B188" i="7" s="1"/>
  <c r="B171" i="7"/>
  <c r="K188" i="7"/>
  <c r="M188" i="7"/>
  <c r="O188" i="7"/>
  <c r="Q188" i="7"/>
  <c r="T188" i="7"/>
  <c r="U188" i="7"/>
  <c r="V188" i="7"/>
  <c r="C36" i="8"/>
  <c r="BZ36" i="14" s="1"/>
  <c r="G36" i="8"/>
  <c r="CD36" i="14" s="1"/>
  <c r="K36" i="8"/>
  <c r="CH36" i="14" s="1"/>
  <c r="O36" i="8"/>
  <c r="CL36" i="14" s="1"/>
  <c r="S36" i="8"/>
  <c r="CP36" i="14" s="1"/>
  <c r="E38" i="8"/>
  <c r="CB38" i="14" s="1"/>
  <c r="I38" i="8"/>
  <c r="CF38" i="14" s="1"/>
  <c r="M38" i="8"/>
  <c r="CJ38" i="14" s="1"/>
  <c r="Q38" i="8"/>
  <c r="CN38" i="14" s="1"/>
  <c r="U38" i="8"/>
  <c r="CR38" i="14" s="1"/>
  <c r="D39" i="8"/>
  <c r="CA39" i="14" s="1"/>
  <c r="H39" i="8"/>
  <c r="CE39" i="14" s="1"/>
  <c r="L39" i="8"/>
  <c r="CI39" i="14" s="1"/>
  <c r="P39" i="8"/>
  <c r="CM39" i="14" s="1"/>
  <c r="T39" i="8"/>
  <c r="CQ39" i="14" s="1"/>
  <c r="C40" i="8"/>
  <c r="G40" i="8"/>
  <c r="K40" i="8"/>
  <c r="O40" i="8"/>
  <c r="S40" i="8"/>
  <c r="E42" i="8"/>
  <c r="CB42" i="14" s="1"/>
  <c r="I42" i="8"/>
  <c r="CF42" i="14" s="1"/>
  <c r="M42" i="8"/>
  <c r="CJ42" i="14" s="1"/>
  <c r="Q42" i="8"/>
  <c r="CN42" i="14" s="1"/>
  <c r="U42" i="8"/>
  <c r="CR42" i="14" s="1"/>
  <c r="D43" i="8"/>
  <c r="CA43" i="14" s="1"/>
  <c r="H43" i="8"/>
  <c r="CE43" i="14" s="1"/>
  <c r="L43" i="8"/>
  <c r="CI43" i="14" s="1"/>
  <c r="P43" i="8"/>
  <c r="CM43" i="14" s="1"/>
  <c r="T43" i="8"/>
  <c r="CQ43" i="14" s="1"/>
  <c r="C44" i="8"/>
  <c r="BZ44" i="14" s="1"/>
  <c r="G44" i="8"/>
  <c r="CD44" i="14" s="1"/>
  <c r="K44" i="8"/>
  <c r="CH44" i="14" s="1"/>
  <c r="O44" i="8"/>
  <c r="CL44" i="14" s="1"/>
  <c r="S44" i="8"/>
  <c r="CP44" i="14" s="1"/>
  <c r="E46" i="8"/>
  <c r="CB46" i="14" s="1"/>
  <c r="I46" i="8"/>
  <c r="CF46" i="14" s="1"/>
  <c r="C48" i="8"/>
  <c r="BZ48" i="14" s="1"/>
  <c r="G48" i="8"/>
  <c r="CD48" i="14" s="1"/>
  <c r="K48" i="8"/>
  <c r="CH48" i="14" s="1"/>
  <c r="B233" i="8"/>
  <c r="B234" i="8"/>
  <c r="B235" i="8"/>
  <c r="B237" i="8"/>
  <c r="B238" i="8"/>
  <c r="B225" i="8"/>
  <c r="R226" i="8"/>
  <c r="B227" i="8"/>
  <c r="B228" i="8"/>
  <c r="B229" i="8"/>
  <c r="B230" i="8"/>
  <c r="B231" i="8"/>
  <c r="B232" i="8"/>
  <c r="B36" i="8"/>
  <c r="BY36" i="14" s="1"/>
  <c r="D36" i="8"/>
  <c r="CA36" i="14" s="1"/>
  <c r="E36" i="8"/>
  <c r="CB36" i="14" s="1"/>
  <c r="F36" i="8"/>
  <c r="CC36" i="14" s="1"/>
  <c r="H36" i="8"/>
  <c r="CE36" i="14" s="1"/>
  <c r="I36" i="8"/>
  <c r="CF36" i="14" s="1"/>
  <c r="J36" i="8"/>
  <c r="CG36" i="14" s="1"/>
  <c r="L36" i="8"/>
  <c r="CI36" i="14" s="1"/>
  <c r="M36" i="8"/>
  <c r="CJ36" i="14" s="1"/>
  <c r="N36" i="8"/>
  <c r="CK36" i="14" s="1"/>
  <c r="P36" i="8"/>
  <c r="CM36" i="14" s="1"/>
  <c r="Q36" i="8"/>
  <c r="CN36" i="14" s="1"/>
  <c r="R36" i="8"/>
  <c r="CO36" i="14" s="1"/>
  <c r="T36" i="8"/>
  <c r="CQ36" i="14" s="1"/>
  <c r="U36" i="8"/>
  <c r="CR36" i="14" s="1"/>
  <c r="B37" i="8"/>
  <c r="BY37" i="14" s="1"/>
  <c r="C37" i="8"/>
  <c r="BZ37" i="14" s="1"/>
  <c r="D37" i="8"/>
  <c r="CA37" i="14" s="1"/>
  <c r="E37" i="8"/>
  <c r="CB37" i="14" s="1"/>
  <c r="F37" i="8"/>
  <c r="CC37" i="14" s="1"/>
  <c r="G37" i="8"/>
  <c r="CD37" i="14" s="1"/>
  <c r="H37" i="8"/>
  <c r="CE37" i="14" s="1"/>
  <c r="I37" i="8"/>
  <c r="CF37" i="14" s="1"/>
  <c r="J37" i="8"/>
  <c r="CG37" i="14" s="1"/>
  <c r="K37" i="8"/>
  <c r="CH37" i="14" s="1"/>
  <c r="L37" i="8"/>
  <c r="CI37" i="14" s="1"/>
  <c r="M37" i="8"/>
  <c r="CJ37" i="14" s="1"/>
  <c r="N37" i="8"/>
  <c r="CK37" i="14" s="1"/>
  <c r="O37" i="8"/>
  <c r="CL37" i="14" s="1"/>
  <c r="P37" i="8"/>
  <c r="CM37" i="14" s="1"/>
  <c r="Q37" i="8"/>
  <c r="CN37" i="14" s="1"/>
  <c r="R37" i="8"/>
  <c r="CO37" i="14" s="1"/>
  <c r="S37" i="8"/>
  <c r="CP37" i="14" s="1"/>
  <c r="T37" i="8"/>
  <c r="CQ37" i="14" s="1"/>
  <c r="U37" i="8"/>
  <c r="CR37" i="14" s="1"/>
  <c r="B38" i="8"/>
  <c r="BY38" i="14" s="1"/>
  <c r="C38" i="8"/>
  <c r="BZ38" i="14" s="1"/>
  <c r="D38" i="8"/>
  <c r="CA38" i="14" s="1"/>
  <c r="F38" i="8"/>
  <c r="CC38" i="14" s="1"/>
  <c r="G38" i="8"/>
  <c r="CD38" i="14" s="1"/>
  <c r="H38" i="8"/>
  <c r="CE38" i="14" s="1"/>
  <c r="J38" i="8"/>
  <c r="CG38" i="14" s="1"/>
  <c r="K38" i="8"/>
  <c r="CH38" i="14" s="1"/>
  <c r="L38" i="8"/>
  <c r="CI38" i="14" s="1"/>
  <c r="N38" i="8"/>
  <c r="CK38" i="14" s="1"/>
  <c r="O38" i="8"/>
  <c r="CL38" i="14" s="1"/>
  <c r="P38" i="8"/>
  <c r="CM38" i="14" s="1"/>
  <c r="R38" i="8"/>
  <c r="CO38" i="14" s="1"/>
  <c r="S38" i="8"/>
  <c r="CP38" i="14" s="1"/>
  <c r="T38" i="8"/>
  <c r="CQ38" i="14" s="1"/>
  <c r="B39" i="8"/>
  <c r="BY39" i="14" s="1"/>
  <c r="C39" i="8"/>
  <c r="BZ39" i="14" s="1"/>
  <c r="E39" i="8"/>
  <c r="CB39" i="14" s="1"/>
  <c r="F39" i="8"/>
  <c r="CC39" i="14" s="1"/>
  <c r="G39" i="8"/>
  <c r="CD39" i="14" s="1"/>
  <c r="I39" i="8"/>
  <c r="CF39" i="14" s="1"/>
  <c r="J39" i="8"/>
  <c r="CG39" i="14" s="1"/>
  <c r="K39" i="8"/>
  <c r="CH39" i="14" s="1"/>
  <c r="M39" i="8"/>
  <c r="CJ39" i="14" s="1"/>
  <c r="N39" i="8"/>
  <c r="CK39" i="14" s="1"/>
  <c r="O39" i="8"/>
  <c r="CL39" i="14" s="1"/>
  <c r="Q39" i="8"/>
  <c r="CN39" i="14" s="1"/>
  <c r="R39" i="8"/>
  <c r="CO39" i="14" s="1"/>
  <c r="S39" i="8"/>
  <c r="CP39" i="14" s="1"/>
  <c r="U39" i="8"/>
  <c r="CR39" i="14" s="1"/>
  <c r="B40" i="8"/>
  <c r="D40" i="8"/>
  <c r="E40" i="8"/>
  <c r="F40" i="8"/>
  <c r="H40" i="8"/>
  <c r="I40" i="8"/>
  <c r="J40" i="8"/>
  <c r="L40" i="8"/>
  <c r="M40" i="8"/>
  <c r="N40" i="8"/>
  <c r="P40" i="8"/>
  <c r="Q40" i="8"/>
  <c r="R40" i="8"/>
  <c r="T40" i="8"/>
  <c r="U40" i="8"/>
  <c r="B41" i="8"/>
  <c r="BY41" i="14" s="1"/>
  <c r="C41" i="8"/>
  <c r="BZ41" i="14" s="1"/>
  <c r="D41" i="8"/>
  <c r="CA41" i="14" s="1"/>
  <c r="E41" i="8"/>
  <c r="CB41" i="14" s="1"/>
  <c r="F41" i="8"/>
  <c r="CC41" i="14" s="1"/>
  <c r="G41" i="8"/>
  <c r="CD41" i="14" s="1"/>
  <c r="H41" i="8"/>
  <c r="CE41" i="14" s="1"/>
  <c r="I41" i="8"/>
  <c r="CF41" i="14" s="1"/>
  <c r="J41" i="8"/>
  <c r="CG41" i="14" s="1"/>
  <c r="K41" i="8"/>
  <c r="CH41" i="14" s="1"/>
  <c r="L41" i="8"/>
  <c r="CI41" i="14" s="1"/>
  <c r="M41" i="8"/>
  <c r="CJ41" i="14" s="1"/>
  <c r="N41" i="8"/>
  <c r="CK41" i="14" s="1"/>
  <c r="O41" i="8"/>
  <c r="CL41" i="14" s="1"/>
  <c r="P41" i="8"/>
  <c r="CM41" i="14" s="1"/>
  <c r="Q41" i="8"/>
  <c r="CN41" i="14" s="1"/>
  <c r="R41" i="8"/>
  <c r="CO41" i="14" s="1"/>
  <c r="S41" i="8"/>
  <c r="CP41" i="14" s="1"/>
  <c r="T41" i="8"/>
  <c r="CQ41" i="14" s="1"/>
  <c r="U41" i="8"/>
  <c r="CR41" i="14" s="1"/>
  <c r="B42" i="8"/>
  <c r="BY42" i="14" s="1"/>
  <c r="C42" i="8"/>
  <c r="BZ42" i="14" s="1"/>
  <c r="D42" i="8"/>
  <c r="CA42" i="14" s="1"/>
  <c r="F42" i="8"/>
  <c r="CC42" i="14" s="1"/>
  <c r="G42" i="8"/>
  <c r="CD42" i="14" s="1"/>
  <c r="H42" i="8"/>
  <c r="CE42" i="14" s="1"/>
  <c r="J42" i="8"/>
  <c r="CG42" i="14" s="1"/>
  <c r="K42" i="8"/>
  <c r="CH42" i="14" s="1"/>
  <c r="L42" i="8"/>
  <c r="CI42" i="14" s="1"/>
  <c r="N42" i="8"/>
  <c r="CK42" i="14" s="1"/>
  <c r="O42" i="8"/>
  <c r="CL42" i="14" s="1"/>
  <c r="P42" i="8"/>
  <c r="CM42" i="14" s="1"/>
  <c r="R42" i="8"/>
  <c r="CO42" i="14" s="1"/>
  <c r="S42" i="8"/>
  <c r="CP42" i="14" s="1"/>
  <c r="T42" i="8"/>
  <c r="CQ42" i="14" s="1"/>
  <c r="B43" i="8"/>
  <c r="BY43" i="14" s="1"/>
  <c r="C43" i="8"/>
  <c r="BZ43" i="14" s="1"/>
  <c r="E43" i="8"/>
  <c r="CB43" i="14" s="1"/>
  <c r="F43" i="8"/>
  <c r="CC43" i="14" s="1"/>
  <c r="G43" i="8"/>
  <c r="CD43" i="14" s="1"/>
  <c r="I43" i="8"/>
  <c r="CF43" i="14" s="1"/>
  <c r="J43" i="8"/>
  <c r="CG43" i="14" s="1"/>
  <c r="K43" i="8"/>
  <c r="CH43" i="14" s="1"/>
  <c r="M43" i="8"/>
  <c r="CJ43" i="14" s="1"/>
  <c r="N43" i="8"/>
  <c r="CK43" i="14" s="1"/>
  <c r="O43" i="8"/>
  <c r="CL43" i="14" s="1"/>
  <c r="Q43" i="8"/>
  <c r="CN43" i="14" s="1"/>
  <c r="R43" i="8"/>
  <c r="CO43" i="14" s="1"/>
  <c r="S43" i="8"/>
  <c r="CP43" i="14" s="1"/>
  <c r="U43" i="8"/>
  <c r="CR43" i="14" s="1"/>
  <c r="B44" i="8"/>
  <c r="BY44" i="14" s="1"/>
  <c r="D44" i="8"/>
  <c r="CA44" i="14" s="1"/>
  <c r="E44" i="8"/>
  <c r="CB44" i="14" s="1"/>
  <c r="F44" i="8"/>
  <c r="CC44" i="14" s="1"/>
  <c r="H44" i="8"/>
  <c r="CE44" i="14" s="1"/>
  <c r="I44" i="8"/>
  <c r="CF44" i="14" s="1"/>
  <c r="J44" i="8"/>
  <c r="CG44" i="14" s="1"/>
  <c r="L44" i="8"/>
  <c r="CI44" i="14" s="1"/>
  <c r="M44" i="8"/>
  <c r="CJ44" i="14" s="1"/>
  <c r="N44" i="8"/>
  <c r="CK44" i="14" s="1"/>
  <c r="P44" i="8"/>
  <c r="CM44" i="14" s="1"/>
  <c r="Q44" i="8"/>
  <c r="CN44" i="14" s="1"/>
  <c r="R44" i="8"/>
  <c r="CO44" i="14" s="1"/>
  <c r="T44" i="8"/>
  <c r="CQ44" i="14" s="1"/>
  <c r="U44" i="8"/>
  <c r="CR44" i="14" s="1"/>
  <c r="B45" i="8"/>
  <c r="BY45" i="14" s="1"/>
  <c r="C45" i="8"/>
  <c r="BZ45" i="14" s="1"/>
  <c r="D45" i="8"/>
  <c r="CA45" i="14" s="1"/>
  <c r="E45" i="8"/>
  <c r="CB45" i="14" s="1"/>
  <c r="F45" i="8"/>
  <c r="CC45" i="14" s="1"/>
  <c r="G45" i="8"/>
  <c r="CD45" i="14" s="1"/>
  <c r="H45" i="8"/>
  <c r="CE45" i="14" s="1"/>
  <c r="I45" i="8"/>
  <c r="CF45" i="14" s="1"/>
  <c r="J45" i="8"/>
  <c r="CG45" i="14" s="1"/>
  <c r="K45" i="8"/>
  <c r="CH45" i="14" s="1"/>
  <c r="L45" i="8"/>
  <c r="CI45" i="14" s="1"/>
  <c r="M45" i="8"/>
  <c r="CJ45" i="14" s="1"/>
  <c r="N45" i="8"/>
  <c r="CK45" i="14" s="1"/>
  <c r="O45" i="8"/>
  <c r="CL45" i="14" s="1"/>
  <c r="P45" i="8"/>
  <c r="CM45" i="14" s="1"/>
  <c r="Q45" i="8"/>
  <c r="CN45" i="14" s="1"/>
  <c r="R45" i="8"/>
  <c r="CO45" i="14" s="1"/>
  <c r="S45" i="8"/>
  <c r="CP45" i="14" s="1"/>
  <c r="T45" i="8"/>
  <c r="CQ45" i="14" s="1"/>
  <c r="U45" i="8"/>
  <c r="CR45" i="14" s="1"/>
  <c r="B46" i="8"/>
  <c r="BY46" i="14" s="1"/>
  <c r="C46" i="8"/>
  <c r="BZ46" i="14" s="1"/>
  <c r="D46" i="8"/>
  <c r="CA46" i="14" s="1"/>
  <c r="F46" i="8"/>
  <c r="CC46" i="14" s="1"/>
  <c r="G46" i="8"/>
  <c r="CD46" i="14" s="1"/>
  <c r="H46" i="8"/>
  <c r="CE46" i="14" s="1"/>
  <c r="J46" i="8"/>
  <c r="CG46" i="14" s="1"/>
  <c r="K46" i="8"/>
  <c r="CH46" i="14" s="1"/>
  <c r="L46" i="8"/>
  <c r="CI46" i="14" s="1"/>
  <c r="M46" i="8"/>
  <c r="CJ46" i="14" s="1"/>
  <c r="N46" i="8"/>
  <c r="CK46" i="14" s="1"/>
  <c r="O46" i="8"/>
  <c r="CL46" i="14" s="1"/>
  <c r="P46" i="8"/>
  <c r="CM46" i="14" s="1"/>
  <c r="Q46" i="8"/>
  <c r="CN46" i="14" s="1"/>
  <c r="R46" i="8"/>
  <c r="CO46" i="14" s="1"/>
  <c r="S46" i="8"/>
  <c r="CP46" i="14" s="1"/>
  <c r="T46" i="8"/>
  <c r="CQ46" i="14" s="1"/>
  <c r="U46" i="8"/>
  <c r="CR46" i="14" s="1"/>
  <c r="B47" i="8"/>
  <c r="BY47" i="14" s="1"/>
  <c r="C47" i="8"/>
  <c r="BZ47" i="14" s="1"/>
  <c r="D47" i="8"/>
  <c r="CA47" i="14" s="1"/>
  <c r="E47" i="8"/>
  <c r="CB47" i="14" s="1"/>
  <c r="F47" i="8"/>
  <c r="CC47" i="14" s="1"/>
  <c r="G47" i="8"/>
  <c r="CD47" i="14" s="1"/>
  <c r="H47" i="8"/>
  <c r="CE47" i="14" s="1"/>
  <c r="I47" i="8"/>
  <c r="CF47" i="14" s="1"/>
  <c r="J47" i="8"/>
  <c r="CG47" i="14" s="1"/>
  <c r="K47" i="8"/>
  <c r="CH47" i="14" s="1"/>
  <c r="L47" i="8"/>
  <c r="CI47" i="14" s="1"/>
  <c r="M47" i="8"/>
  <c r="CJ47" i="14" s="1"/>
  <c r="N47" i="8"/>
  <c r="CK47" i="14" s="1"/>
  <c r="O47" i="8"/>
  <c r="CL47" i="14" s="1"/>
  <c r="P47" i="8"/>
  <c r="CM47" i="14" s="1"/>
  <c r="Q47" i="8"/>
  <c r="CN47" i="14" s="1"/>
  <c r="R47" i="8"/>
  <c r="CO47" i="14" s="1"/>
  <c r="S47" i="8"/>
  <c r="CP47" i="14" s="1"/>
  <c r="T47" i="8"/>
  <c r="CQ47" i="14" s="1"/>
  <c r="U47" i="8"/>
  <c r="CR47" i="14" s="1"/>
  <c r="B48" i="8"/>
  <c r="BY48" i="14" s="1"/>
  <c r="D48" i="8"/>
  <c r="CA48" i="14" s="1"/>
  <c r="E48" i="8"/>
  <c r="CB48" i="14" s="1"/>
  <c r="F48" i="8"/>
  <c r="CC48" i="14" s="1"/>
  <c r="H48" i="8"/>
  <c r="CE48" i="14" s="1"/>
  <c r="I48" i="8"/>
  <c r="CF48" i="14" s="1"/>
  <c r="J48" i="8"/>
  <c r="CG48" i="14" s="1"/>
  <c r="L48" i="8"/>
  <c r="CI48" i="14" s="1"/>
  <c r="M48" i="8"/>
  <c r="CJ48" i="14" s="1"/>
  <c r="N48" i="8"/>
  <c r="CK48" i="14" s="1"/>
  <c r="O48" i="8"/>
  <c r="CL48" i="14" s="1"/>
  <c r="P48" i="8"/>
  <c r="CM48" i="14" s="1"/>
  <c r="Q48" i="8"/>
  <c r="CN48" i="14" s="1"/>
  <c r="R48" i="8"/>
  <c r="CO48" i="14" s="1"/>
  <c r="S48" i="8"/>
  <c r="CP48" i="14" s="1"/>
  <c r="T48" i="8"/>
  <c r="CQ48" i="14" s="1"/>
  <c r="U48" i="8"/>
  <c r="CR48" i="14" s="1"/>
  <c r="B49" i="8"/>
  <c r="BY49" i="14" s="1"/>
  <c r="C49" i="8"/>
  <c r="BZ49" i="14" s="1"/>
  <c r="D49" i="8"/>
  <c r="CA49" i="14" s="1"/>
  <c r="E49" i="8"/>
  <c r="CB49" i="14" s="1"/>
  <c r="F49" i="8"/>
  <c r="CC49" i="14" s="1"/>
  <c r="G49" i="8"/>
  <c r="CD49" i="14" s="1"/>
  <c r="H49" i="8"/>
  <c r="CE49" i="14" s="1"/>
  <c r="I49" i="8"/>
  <c r="CF49" i="14" s="1"/>
  <c r="J49" i="8"/>
  <c r="CG49" i="14" s="1"/>
  <c r="K49" i="8"/>
  <c r="CH49" i="14" s="1"/>
  <c r="L49" i="8"/>
  <c r="CI49" i="14" s="1"/>
  <c r="M49" i="8"/>
  <c r="CJ49" i="14" s="1"/>
  <c r="N49" i="8"/>
  <c r="CK49" i="14" s="1"/>
  <c r="O49" i="8"/>
  <c r="CL49" i="14" s="1"/>
  <c r="P49" i="8"/>
  <c r="CM49" i="14" s="1"/>
  <c r="Q49" i="8"/>
  <c r="CN49" i="14" s="1"/>
  <c r="R49" i="8"/>
  <c r="CO49" i="14" s="1"/>
  <c r="S49" i="8"/>
  <c r="CP49" i="14" s="1"/>
  <c r="T49" i="8"/>
  <c r="CQ49" i="14" s="1"/>
  <c r="U49" i="8"/>
  <c r="CR49" i="14" s="1"/>
  <c r="B50" i="8"/>
  <c r="BY50" i="14" s="1"/>
  <c r="C50" i="8"/>
  <c r="BZ50" i="14" s="1"/>
  <c r="D50" i="8"/>
  <c r="CA50" i="14" s="1"/>
  <c r="E50" i="8"/>
  <c r="CB50" i="14" s="1"/>
  <c r="F50" i="8"/>
  <c r="CC50" i="14" s="1"/>
  <c r="G50" i="8"/>
  <c r="CD50" i="14" s="1"/>
  <c r="H50" i="8"/>
  <c r="CE50" i="14" s="1"/>
  <c r="I50" i="8"/>
  <c r="CF50" i="14" s="1"/>
  <c r="J50" i="8"/>
  <c r="CG50" i="14" s="1"/>
  <c r="K50" i="8"/>
  <c r="CH50" i="14" s="1"/>
  <c r="L50" i="8"/>
  <c r="CI50" i="14" s="1"/>
  <c r="M50" i="8"/>
  <c r="CJ50" i="14" s="1"/>
  <c r="N50" i="8"/>
  <c r="CK50" i="14" s="1"/>
  <c r="O50" i="8"/>
  <c r="CL50" i="14" s="1"/>
  <c r="P50" i="8"/>
  <c r="CM50" i="14" s="1"/>
  <c r="Q50" i="8"/>
  <c r="CN50" i="14" s="1"/>
  <c r="R50" i="8"/>
  <c r="CO50" i="14" s="1"/>
  <c r="S50" i="8"/>
  <c r="CP50" i="14" s="1"/>
  <c r="T50" i="8"/>
  <c r="CQ50" i="14" s="1"/>
  <c r="U50" i="8"/>
  <c r="CR50" i="14" s="1"/>
  <c r="B51" i="8"/>
  <c r="BY51" i="14" s="1"/>
  <c r="C51" i="8"/>
  <c r="BZ51" i="14" s="1"/>
  <c r="D51" i="8"/>
  <c r="CA51" i="14" s="1"/>
  <c r="E51" i="8"/>
  <c r="CB51" i="14" s="1"/>
  <c r="F51" i="8"/>
  <c r="CC51" i="14" s="1"/>
  <c r="G51" i="8"/>
  <c r="CD51" i="14" s="1"/>
  <c r="H51" i="8"/>
  <c r="CE51" i="14" s="1"/>
  <c r="I51" i="8"/>
  <c r="CF51" i="14" s="1"/>
  <c r="J51" i="8"/>
  <c r="CG51" i="14" s="1"/>
  <c r="K51" i="8"/>
  <c r="CH51" i="14" s="1"/>
  <c r="L51" i="8"/>
  <c r="CI51" i="14" s="1"/>
  <c r="M51" i="8"/>
  <c r="CJ51" i="14" s="1"/>
  <c r="N51" i="8"/>
  <c r="CK51" i="14" s="1"/>
  <c r="O51" i="8"/>
  <c r="CL51" i="14" s="1"/>
  <c r="P51" i="8"/>
  <c r="CM51" i="14" s="1"/>
  <c r="Q51" i="8"/>
  <c r="CN51" i="14" s="1"/>
  <c r="R51" i="8"/>
  <c r="CO51" i="14" s="1"/>
  <c r="S51" i="8"/>
  <c r="CP51" i="14" s="1"/>
  <c r="T51" i="8"/>
  <c r="CQ51" i="14" s="1"/>
  <c r="U51" i="8"/>
  <c r="CR51" i="14" s="1"/>
  <c r="B52" i="8"/>
  <c r="BY52" i="14" s="1"/>
  <c r="C52" i="8"/>
  <c r="BZ52" i="14" s="1"/>
  <c r="D52" i="8"/>
  <c r="CA52" i="14" s="1"/>
  <c r="E52" i="8"/>
  <c r="CB52" i="14" s="1"/>
  <c r="F52" i="8"/>
  <c r="CC52" i="14" s="1"/>
  <c r="G52" i="8"/>
  <c r="CD52" i="14" s="1"/>
  <c r="H52" i="8"/>
  <c r="CE52" i="14" s="1"/>
  <c r="I52" i="8"/>
  <c r="CF52" i="14" s="1"/>
  <c r="J52" i="8"/>
  <c r="CG52" i="14" s="1"/>
  <c r="K52" i="8"/>
  <c r="CH52" i="14" s="1"/>
  <c r="L52" i="8"/>
  <c r="CI52" i="14" s="1"/>
  <c r="M52" i="8"/>
  <c r="CJ52" i="14" s="1"/>
  <c r="N52" i="8"/>
  <c r="CK52" i="14" s="1"/>
  <c r="O52" i="8"/>
  <c r="CL52" i="14" s="1"/>
  <c r="P52" i="8"/>
  <c r="CM52" i="14" s="1"/>
  <c r="Q52" i="8"/>
  <c r="CN52" i="14" s="1"/>
  <c r="R52" i="8"/>
  <c r="CO52" i="14" s="1"/>
  <c r="S52" i="8"/>
  <c r="CP52" i="14" s="1"/>
  <c r="T52" i="8"/>
  <c r="CQ52" i="14" s="1"/>
  <c r="U52" i="8"/>
  <c r="CR52" i="14" s="1"/>
  <c r="B53" i="8"/>
  <c r="BY53" i="14" s="1"/>
  <c r="C53" i="8"/>
  <c r="BZ53" i="14" s="1"/>
  <c r="D53" i="8"/>
  <c r="CA53" i="14" s="1"/>
  <c r="E53" i="8"/>
  <c r="CB53" i="14" s="1"/>
  <c r="F53" i="8"/>
  <c r="CC53" i="14" s="1"/>
  <c r="G53" i="8"/>
  <c r="CD53" i="14" s="1"/>
  <c r="H53" i="8"/>
  <c r="CE53" i="14" s="1"/>
  <c r="I53" i="8"/>
  <c r="CF53" i="14" s="1"/>
  <c r="J53" i="8"/>
  <c r="CG53" i="14" s="1"/>
  <c r="K53" i="8"/>
  <c r="CH53" i="14" s="1"/>
  <c r="L53" i="8"/>
  <c r="CI53" i="14" s="1"/>
  <c r="M53" i="8"/>
  <c r="CJ53" i="14" s="1"/>
  <c r="N53" i="8"/>
  <c r="CK53" i="14" s="1"/>
  <c r="O53" i="8"/>
  <c r="CL53" i="14" s="1"/>
  <c r="P53" i="8"/>
  <c r="CM53" i="14" s="1"/>
  <c r="Q53" i="8"/>
  <c r="CN53" i="14" s="1"/>
  <c r="R53" i="8"/>
  <c r="CO53" i="14" s="1"/>
  <c r="S53" i="8"/>
  <c r="CP53" i="14" s="1"/>
  <c r="T53" i="8"/>
  <c r="CQ53" i="14" s="1"/>
  <c r="U53" i="8"/>
  <c r="CR53" i="14" s="1"/>
  <c r="B54" i="8"/>
  <c r="BY54" i="14" s="1"/>
  <c r="C54" i="8"/>
  <c r="BZ54" i="14" s="1"/>
  <c r="D54" i="8"/>
  <c r="CA54" i="14" s="1"/>
  <c r="E54" i="8"/>
  <c r="CB54" i="14" s="1"/>
  <c r="F54" i="8"/>
  <c r="CC54" i="14" s="1"/>
  <c r="G54" i="8"/>
  <c r="CD54" i="14" s="1"/>
  <c r="H54" i="8"/>
  <c r="CE54" i="14" s="1"/>
  <c r="I54" i="8"/>
  <c r="CF54" i="14" s="1"/>
  <c r="J54" i="8"/>
  <c r="CG54" i="14" s="1"/>
  <c r="K54" i="8"/>
  <c r="CH54" i="14" s="1"/>
  <c r="L54" i="8"/>
  <c r="CI54" i="14" s="1"/>
  <c r="M54" i="8"/>
  <c r="CJ54" i="14" s="1"/>
  <c r="N54" i="8"/>
  <c r="CK54" i="14" s="1"/>
  <c r="O54" i="8"/>
  <c r="CL54" i="14" s="1"/>
  <c r="P54" i="8"/>
  <c r="CM54" i="14" s="1"/>
  <c r="Q54" i="8"/>
  <c r="CN54" i="14" s="1"/>
  <c r="R54" i="8"/>
  <c r="CO54" i="14" s="1"/>
  <c r="S54" i="8"/>
  <c r="CP54" i="14" s="1"/>
  <c r="T54" i="8"/>
  <c r="CQ54" i="14" s="1"/>
  <c r="U54" i="8"/>
  <c r="CR54" i="14" s="1"/>
  <c r="B55" i="8"/>
  <c r="BY55" i="14" s="1"/>
  <c r="C55" i="8"/>
  <c r="BZ55" i="14" s="1"/>
  <c r="D55" i="8"/>
  <c r="CA55" i="14" s="1"/>
  <c r="E55" i="8"/>
  <c r="CB55" i="14" s="1"/>
  <c r="F55" i="8"/>
  <c r="CC55" i="14" s="1"/>
  <c r="G55" i="8"/>
  <c r="CD55" i="14" s="1"/>
  <c r="H55" i="8"/>
  <c r="CE55" i="14" s="1"/>
  <c r="I55" i="8"/>
  <c r="CF55" i="14" s="1"/>
  <c r="J55" i="8"/>
  <c r="CG55" i="14" s="1"/>
  <c r="K55" i="8"/>
  <c r="CH55" i="14" s="1"/>
  <c r="L55" i="8"/>
  <c r="CI55" i="14" s="1"/>
  <c r="M55" i="8"/>
  <c r="CJ55" i="14" s="1"/>
  <c r="N55" i="8"/>
  <c r="CK55" i="14" s="1"/>
  <c r="O55" i="8"/>
  <c r="CL55" i="14" s="1"/>
  <c r="P55" i="8"/>
  <c r="CM55" i="14" s="1"/>
  <c r="Q55" i="8"/>
  <c r="CN55" i="14" s="1"/>
  <c r="R55" i="8"/>
  <c r="CO55" i="14" s="1"/>
  <c r="S55" i="8"/>
  <c r="CP55" i="14" s="1"/>
  <c r="T55" i="8"/>
  <c r="CQ55" i="14" s="1"/>
  <c r="U55" i="8"/>
  <c r="CR55" i="14" s="1"/>
  <c r="B56" i="8"/>
  <c r="BY56" i="14" s="1"/>
  <c r="C56" i="8"/>
  <c r="BZ56" i="14" s="1"/>
  <c r="D56" i="8"/>
  <c r="CA56" i="14" s="1"/>
  <c r="E56" i="8"/>
  <c r="CB56" i="14" s="1"/>
  <c r="F56" i="8"/>
  <c r="CC56" i="14" s="1"/>
  <c r="G56" i="8"/>
  <c r="CD56" i="14" s="1"/>
  <c r="H56" i="8"/>
  <c r="CE56" i="14" s="1"/>
  <c r="I56" i="8"/>
  <c r="CF56" i="14" s="1"/>
  <c r="J56" i="8"/>
  <c r="CG56" i="14" s="1"/>
  <c r="K56" i="8"/>
  <c r="CH56" i="14" s="1"/>
  <c r="L56" i="8"/>
  <c r="CI56" i="14" s="1"/>
  <c r="M56" i="8"/>
  <c r="CJ56" i="14" s="1"/>
  <c r="N56" i="8"/>
  <c r="CK56" i="14" s="1"/>
  <c r="O56" i="8"/>
  <c r="CL56" i="14" s="1"/>
  <c r="P56" i="8"/>
  <c r="CM56" i="14" s="1"/>
  <c r="Q56" i="8"/>
  <c r="CN56" i="14" s="1"/>
  <c r="R56" i="8"/>
  <c r="CO56" i="14" s="1"/>
  <c r="S56" i="8"/>
  <c r="CP56" i="14" s="1"/>
  <c r="T56" i="8"/>
  <c r="CQ56" i="14" s="1"/>
  <c r="U56" i="8"/>
  <c r="CR56" i="14" s="1"/>
  <c r="B57" i="8"/>
  <c r="BY57" i="14" s="1"/>
  <c r="C57" i="8"/>
  <c r="BZ57" i="14" s="1"/>
  <c r="D57" i="8"/>
  <c r="CA57" i="14" s="1"/>
  <c r="E57" i="8"/>
  <c r="CB57" i="14" s="1"/>
  <c r="F57" i="8"/>
  <c r="CC57" i="14" s="1"/>
  <c r="G57" i="8"/>
  <c r="CD57" i="14" s="1"/>
  <c r="H57" i="8"/>
  <c r="CE57" i="14" s="1"/>
  <c r="I57" i="8"/>
  <c r="CF57" i="14" s="1"/>
  <c r="J57" i="8"/>
  <c r="CG57" i="14" s="1"/>
  <c r="K57" i="8"/>
  <c r="CH57" i="14" s="1"/>
  <c r="L57" i="8"/>
  <c r="CI57" i="14" s="1"/>
  <c r="M57" i="8"/>
  <c r="CJ57" i="14" s="1"/>
  <c r="N57" i="8"/>
  <c r="CK57" i="14" s="1"/>
  <c r="O57" i="8"/>
  <c r="CL57" i="14" s="1"/>
  <c r="P57" i="8"/>
  <c r="CM57" i="14" s="1"/>
  <c r="Q57" i="8"/>
  <c r="CN57" i="14" s="1"/>
  <c r="R57" i="8"/>
  <c r="CO57" i="14" s="1"/>
  <c r="S57" i="8"/>
  <c r="CP57" i="14" s="1"/>
  <c r="T57" i="8"/>
  <c r="CQ57" i="14" s="1"/>
  <c r="U57" i="8"/>
  <c r="CR57" i="14" s="1"/>
  <c r="B58" i="8"/>
  <c r="BY58" i="14" s="1"/>
  <c r="C58" i="8"/>
  <c r="BZ58" i="14" s="1"/>
  <c r="D58" i="8"/>
  <c r="CA58" i="14" s="1"/>
  <c r="E58" i="8"/>
  <c r="CB58" i="14" s="1"/>
  <c r="F58" i="8"/>
  <c r="CC58" i="14" s="1"/>
  <c r="G58" i="8"/>
  <c r="CD58" i="14" s="1"/>
  <c r="H58" i="8"/>
  <c r="CE58" i="14" s="1"/>
  <c r="I58" i="8"/>
  <c r="CF58" i="14" s="1"/>
  <c r="J58" i="8"/>
  <c r="CG58" i="14" s="1"/>
  <c r="K58" i="8"/>
  <c r="CH58" i="14" s="1"/>
  <c r="L58" i="8"/>
  <c r="CI58" i="14" s="1"/>
  <c r="M58" i="8"/>
  <c r="CJ58" i="14" s="1"/>
  <c r="N58" i="8"/>
  <c r="CK58" i="14" s="1"/>
  <c r="O58" i="8"/>
  <c r="CL58" i="14" s="1"/>
  <c r="P58" i="8"/>
  <c r="CM58" i="14" s="1"/>
  <c r="Q58" i="8"/>
  <c r="CN58" i="14" s="1"/>
  <c r="R58" i="8"/>
  <c r="CO58" i="14" s="1"/>
  <c r="S58" i="8"/>
  <c r="CP58" i="14" s="1"/>
  <c r="T58" i="8"/>
  <c r="CQ58" i="14" s="1"/>
  <c r="U58" i="8"/>
  <c r="CR58" i="14" s="1"/>
  <c r="B59" i="8"/>
  <c r="BY59" i="14" s="1"/>
  <c r="C59" i="8"/>
  <c r="BZ59" i="14" s="1"/>
  <c r="D59" i="8"/>
  <c r="CA59" i="14" s="1"/>
  <c r="E59" i="8"/>
  <c r="CB59" i="14" s="1"/>
  <c r="F59" i="8"/>
  <c r="CC59" i="14" s="1"/>
  <c r="G59" i="8"/>
  <c r="CD59" i="14" s="1"/>
  <c r="H59" i="8"/>
  <c r="CE59" i="14" s="1"/>
  <c r="I59" i="8"/>
  <c r="CF59" i="14" s="1"/>
  <c r="J59" i="8"/>
  <c r="CG59" i="14" s="1"/>
  <c r="K59" i="8"/>
  <c r="CH59" i="14" s="1"/>
  <c r="L59" i="8"/>
  <c r="CI59" i="14" s="1"/>
  <c r="M59" i="8"/>
  <c r="CJ59" i="14" s="1"/>
  <c r="N59" i="8"/>
  <c r="CK59" i="14" s="1"/>
  <c r="O59" i="8"/>
  <c r="CL59" i="14" s="1"/>
  <c r="P59" i="8"/>
  <c r="CM59" i="14" s="1"/>
  <c r="Q59" i="8"/>
  <c r="CN59" i="14" s="1"/>
  <c r="R59" i="8"/>
  <c r="CO59" i="14" s="1"/>
  <c r="S59" i="8"/>
  <c r="CP59" i="14" s="1"/>
  <c r="T59" i="8"/>
  <c r="CQ59" i="14" s="1"/>
  <c r="U59" i="8"/>
  <c r="CR59" i="14" s="1"/>
  <c r="B60" i="8"/>
  <c r="BY60" i="14" s="1"/>
  <c r="C60" i="8"/>
  <c r="BZ60" i="14" s="1"/>
  <c r="D60" i="8"/>
  <c r="CA60" i="14" s="1"/>
  <c r="E60" i="8"/>
  <c r="CB60" i="14" s="1"/>
  <c r="F60" i="8"/>
  <c r="CC60" i="14" s="1"/>
  <c r="G60" i="8"/>
  <c r="CD60" i="14" s="1"/>
  <c r="H60" i="8"/>
  <c r="CE60" i="14" s="1"/>
  <c r="I60" i="8"/>
  <c r="CF60" i="14" s="1"/>
  <c r="J60" i="8"/>
  <c r="CG60" i="14" s="1"/>
  <c r="K60" i="8"/>
  <c r="CH60" i="14" s="1"/>
  <c r="L60" i="8"/>
  <c r="CI60" i="14" s="1"/>
  <c r="M60" i="8"/>
  <c r="CJ60" i="14" s="1"/>
  <c r="N60" i="8"/>
  <c r="CK60" i="14" s="1"/>
  <c r="O60" i="8"/>
  <c r="CL60" i="14" s="1"/>
  <c r="P60" i="8"/>
  <c r="CM60" i="14" s="1"/>
  <c r="Q60" i="8"/>
  <c r="CN60" i="14" s="1"/>
  <c r="R60" i="8"/>
  <c r="CO60" i="14" s="1"/>
  <c r="S60" i="8"/>
  <c r="CP60" i="14" s="1"/>
  <c r="T60" i="8"/>
  <c r="CQ60" i="14" s="1"/>
  <c r="U60" i="8"/>
  <c r="CR60" i="14" s="1"/>
  <c r="B61" i="8"/>
  <c r="BY61" i="14" s="1"/>
  <c r="C61" i="8"/>
  <c r="BZ61" i="14" s="1"/>
  <c r="D61" i="8"/>
  <c r="CA61" i="14" s="1"/>
  <c r="E61" i="8"/>
  <c r="CB61" i="14" s="1"/>
  <c r="F61" i="8"/>
  <c r="CC61" i="14" s="1"/>
  <c r="G61" i="8"/>
  <c r="CD61" i="14" s="1"/>
  <c r="H61" i="8"/>
  <c r="CE61" i="14" s="1"/>
  <c r="I61" i="8"/>
  <c r="CF61" i="14" s="1"/>
  <c r="J61" i="8"/>
  <c r="CG61" i="14" s="1"/>
  <c r="K61" i="8"/>
  <c r="CH61" i="14" s="1"/>
  <c r="L61" i="8"/>
  <c r="CI61" i="14" s="1"/>
  <c r="M61" i="8"/>
  <c r="CJ61" i="14" s="1"/>
  <c r="N61" i="8"/>
  <c r="CK61" i="14" s="1"/>
  <c r="O61" i="8"/>
  <c r="CL61" i="14" s="1"/>
  <c r="P61" i="8"/>
  <c r="CM61" i="14" s="1"/>
  <c r="Q61" i="8"/>
  <c r="CN61" i="14" s="1"/>
  <c r="R61" i="8"/>
  <c r="CO61" i="14" s="1"/>
  <c r="S61" i="8"/>
  <c r="CP61" i="14" s="1"/>
  <c r="T61" i="8"/>
  <c r="CQ61" i="14" s="1"/>
  <c r="U61" i="8"/>
  <c r="CR61" i="14" s="1"/>
  <c r="B62" i="8"/>
  <c r="BY62" i="14" s="1"/>
  <c r="C62" i="8"/>
  <c r="BZ62" i="14" s="1"/>
  <c r="D62" i="8"/>
  <c r="CA62" i="14" s="1"/>
  <c r="E62" i="8"/>
  <c r="CB62" i="14" s="1"/>
  <c r="F62" i="8"/>
  <c r="CC62" i="14" s="1"/>
  <c r="G62" i="8"/>
  <c r="CD62" i="14" s="1"/>
  <c r="H62" i="8"/>
  <c r="CE62" i="14" s="1"/>
  <c r="I62" i="8"/>
  <c r="CF62" i="14" s="1"/>
  <c r="J62" i="8"/>
  <c r="CG62" i="14" s="1"/>
  <c r="K62" i="8"/>
  <c r="CH62" i="14" s="1"/>
  <c r="L62" i="8"/>
  <c r="CI62" i="14" s="1"/>
  <c r="M62" i="8"/>
  <c r="CJ62" i="14" s="1"/>
  <c r="N62" i="8"/>
  <c r="CK62" i="14" s="1"/>
  <c r="O62" i="8"/>
  <c r="CL62" i="14" s="1"/>
  <c r="P62" i="8"/>
  <c r="CM62" i="14" s="1"/>
  <c r="Q62" i="8"/>
  <c r="CN62" i="14" s="1"/>
  <c r="R62" i="8"/>
  <c r="CO62" i="14" s="1"/>
  <c r="S62" i="8"/>
  <c r="CP62" i="14" s="1"/>
  <c r="T62" i="8"/>
  <c r="CQ62" i="14" s="1"/>
  <c r="U62" i="8"/>
  <c r="CR62" i="14" s="1"/>
  <c r="B63" i="8"/>
  <c r="BY63" i="14" s="1"/>
  <c r="C63" i="8"/>
  <c r="BZ63" i="14" s="1"/>
  <c r="D63" i="8"/>
  <c r="CA63" i="14" s="1"/>
  <c r="E63" i="8"/>
  <c r="CB63" i="14" s="1"/>
  <c r="F63" i="8"/>
  <c r="CC63" i="14" s="1"/>
  <c r="G63" i="8"/>
  <c r="CD63" i="14" s="1"/>
  <c r="H63" i="8"/>
  <c r="CE63" i="14" s="1"/>
  <c r="I63" i="8"/>
  <c r="CF63" i="14" s="1"/>
  <c r="J63" i="8"/>
  <c r="CG63" i="14" s="1"/>
  <c r="K63" i="8"/>
  <c r="CH63" i="14" s="1"/>
  <c r="L63" i="8"/>
  <c r="CI63" i="14" s="1"/>
  <c r="M63" i="8"/>
  <c r="CJ63" i="14" s="1"/>
  <c r="N63" i="8"/>
  <c r="CK63" i="14" s="1"/>
  <c r="O63" i="8"/>
  <c r="CL63" i="14" s="1"/>
  <c r="P63" i="8"/>
  <c r="CM63" i="14" s="1"/>
  <c r="Q63" i="8"/>
  <c r="CN63" i="14" s="1"/>
  <c r="R63" i="8"/>
  <c r="CO63" i="14" s="1"/>
  <c r="S63" i="8"/>
  <c r="CP63" i="14" s="1"/>
  <c r="T63" i="8"/>
  <c r="CQ63" i="14" s="1"/>
  <c r="U63" i="8"/>
  <c r="CR63" i="14" s="1"/>
  <c r="B64" i="8"/>
  <c r="BY64" i="14" s="1"/>
  <c r="C64" i="8"/>
  <c r="BZ64" i="14" s="1"/>
  <c r="D64" i="8"/>
  <c r="CA64" i="14" s="1"/>
  <c r="E64" i="8"/>
  <c r="CB64" i="14" s="1"/>
  <c r="F64" i="8"/>
  <c r="CC64" i="14" s="1"/>
  <c r="G64" i="8"/>
  <c r="CD64" i="14" s="1"/>
  <c r="H64" i="8"/>
  <c r="CE64" i="14" s="1"/>
  <c r="I64" i="8"/>
  <c r="CF64" i="14" s="1"/>
  <c r="J64" i="8"/>
  <c r="CG64" i="14" s="1"/>
  <c r="K64" i="8"/>
  <c r="CH64" i="14" s="1"/>
  <c r="L64" i="8"/>
  <c r="CI64" i="14" s="1"/>
  <c r="M64" i="8"/>
  <c r="CJ64" i="14" s="1"/>
  <c r="N64" i="8"/>
  <c r="CK64" i="14" s="1"/>
  <c r="O64" i="8"/>
  <c r="CL64" i="14" s="1"/>
  <c r="P64" i="8"/>
  <c r="CM64" i="14" s="1"/>
  <c r="Q64" i="8"/>
  <c r="CN64" i="14" s="1"/>
  <c r="R64" i="8"/>
  <c r="CO64" i="14" s="1"/>
  <c r="S64" i="8"/>
  <c r="CP64" i="14" s="1"/>
  <c r="T64" i="8"/>
  <c r="CQ64" i="14" s="1"/>
  <c r="U64" i="8"/>
  <c r="CR64" i="14" s="1"/>
  <c r="B65" i="8"/>
  <c r="BY65" i="14" s="1"/>
  <c r="C65" i="8"/>
  <c r="BZ65" i="14" s="1"/>
  <c r="D65" i="8"/>
  <c r="CA65" i="14" s="1"/>
  <c r="E65" i="8"/>
  <c r="CB65" i="14" s="1"/>
  <c r="F65" i="8"/>
  <c r="CC65" i="14" s="1"/>
  <c r="G65" i="8"/>
  <c r="CD65" i="14" s="1"/>
  <c r="H65" i="8"/>
  <c r="CE65" i="14" s="1"/>
  <c r="I65" i="8"/>
  <c r="CF65" i="14" s="1"/>
  <c r="J65" i="8"/>
  <c r="CG65" i="14" s="1"/>
  <c r="K65" i="8"/>
  <c r="CH65" i="14" s="1"/>
  <c r="L65" i="8"/>
  <c r="CI65" i="14" s="1"/>
  <c r="M65" i="8"/>
  <c r="CJ65" i="14" s="1"/>
  <c r="N65" i="8"/>
  <c r="CK65" i="14" s="1"/>
  <c r="O65" i="8"/>
  <c r="CL65" i="14" s="1"/>
  <c r="P65" i="8"/>
  <c r="CM65" i="14" s="1"/>
  <c r="Q65" i="8"/>
  <c r="CN65" i="14" s="1"/>
  <c r="R65" i="8"/>
  <c r="CO65" i="14" s="1"/>
  <c r="S65" i="8"/>
  <c r="CP65" i="14" s="1"/>
  <c r="T65" i="8"/>
  <c r="CQ65" i="14" s="1"/>
  <c r="U65" i="8"/>
  <c r="CR65" i="14" s="1"/>
  <c r="B66" i="8"/>
  <c r="BY66" i="14" s="1"/>
  <c r="C66" i="8"/>
  <c r="BZ66" i="14" s="1"/>
  <c r="D66" i="8"/>
  <c r="CA66" i="14" s="1"/>
  <c r="E66" i="8"/>
  <c r="CB66" i="14" s="1"/>
  <c r="F66" i="8"/>
  <c r="CC66" i="14" s="1"/>
  <c r="G66" i="8"/>
  <c r="CD66" i="14" s="1"/>
  <c r="H66" i="8"/>
  <c r="CE66" i="14" s="1"/>
  <c r="I66" i="8"/>
  <c r="CF66" i="14" s="1"/>
  <c r="J66" i="8"/>
  <c r="CG66" i="14" s="1"/>
  <c r="K66" i="8"/>
  <c r="CH66" i="14" s="1"/>
  <c r="L66" i="8"/>
  <c r="CI66" i="14" s="1"/>
  <c r="M66" i="8"/>
  <c r="CJ66" i="14" s="1"/>
  <c r="N66" i="8"/>
  <c r="CK66" i="14" s="1"/>
  <c r="O66" i="8"/>
  <c r="CL66" i="14" s="1"/>
  <c r="P66" i="8"/>
  <c r="CM66" i="14" s="1"/>
  <c r="Q66" i="8"/>
  <c r="CN66" i="14" s="1"/>
  <c r="R66" i="8"/>
  <c r="CO66" i="14" s="1"/>
  <c r="S66" i="8"/>
  <c r="CP66" i="14" s="1"/>
  <c r="T66" i="8"/>
  <c r="CQ66" i="14" s="1"/>
  <c r="U66" i="8"/>
  <c r="CR66" i="14" s="1"/>
  <c r="B67" i="8"/>
  <c r="BY67" i="14" s="1"/>
  <c r="C67" i="8"/>
  <c r="BZ67" i="14" s="1"/>
  <c r="D67" i="8"/>
  <c r="CA67" i="14" s="1"/>
  <c r="E67" i="8"/>
  <c r="CB67" i="14" s="1"/>
  <c r="F67" i="8"/>
  <c r="CC67" i="14" s="1"/>
  <c r="G67" i="8"/>
  <c r="CD67" i="14" s="1"/>
  <c r="H67" i="8"/>
  <c r="CE67" i="14" s="1"/>
  <c r="I67" i="8"/>
  <c r="CF67" i="14" s="1"/>
  <c r="J67" i="8"/>
  <c r="CG67" i="14" s="1"/>
  <c r="K67" i="8"/>
  <c r="CH67" i="14" s="1"/>
  <c r="L67" i="8"/>
  <c r="CI67" i="14" s="1"/>
  <c r="M67" i="8"/>
  <c r="CJ67" i="14" s="1"/>
  <c r="N67" i="8"/>
  <c r="CK67" i="14" s="1"/>
  <c r="O67" i="8"/>
  <c r="CL67" i="14" s="1"/>
  <c r="P67" i="8"/>
  <c r="CM67" i="14" s="1"/>
  <c r="Q67" i="8"/>
  <c r="CN67" i="14" s="1"/>
  <c r="R67" i="8"/>
  <c r="CO67" i="14" s="1"/>
  <c r="S67" i="8"/>
  <c r="CP67" i="14" s="1"/>
  <c r="T67" i="8"/>
  <c r="CQ67" i="14" s="1"/>
  <c r="U67" i="8"/>
  <c r="CR67" i="14" s="1"/>
  <c r="B68" i="8"/>
  <c r="BY68" i="14" s="1"/>
  <c r="C68" i="8"/>
  <c r="BZ68" i="14" s="1"/>
  <c r="D68" i="8"/>
  <c r="CA68" i="14" s="1"/>
  <c r="E68" i="8"/>
  <c r="CB68" i="14" s="1"/>
  <c r="F68" i="8"/>
  <c r="CC68" i="14" s="1"/>
  <c r="G68" i="8"/>
  <c r="CD68" i="14" s="1"/>
  <c r="H68" i="8"/>
  <c r="CE68" i="14" s="1"/>
  <c r="I68" i="8"/>
  <c r="CF68" i="14" s="1"/>
  <c r="J68" i="8"/>
  <c r="CG68" i="14" s="1"/>
  <c r="K68" i="8"/>
  <c r="CH68" i="14" s="1"/>
  <c r="L68" i="8"/>
  <c r="CI68" i="14" s="1"/>
  <c r="M68" i="8"/>
  <c r="CJ68" i="14" s="1"/>
  <c r="N68" i="8"/>
  <c r="CK68" i="14" s="1"/>
  <c r="O68" i="8"/>
  <c r="CL68" i="14" s="1"/>
  <c r="P68" i="8"/>
  <c r="CM68" i="14" s="1"/>
  <c r="Q68" i="8"/>
  <c r="CN68" i="14" s="1"/>
  <c r="R68" i="8"/>
  <c r="CO68" i="14" s="1"/>
  <c r="S68" i="8"/>
  <c r="CP68" i="14" s="1"/>
  <c r="T68" i="8"/>
  <c r="CQ68" i="14" s="1"/>
  <c r="U68" i="8"/>
  <c r="CR68" i="14" s="1"/>
  <c r="B69" i="8"/>
  <c r="BY69" i="14" s="1"/>
  <c r="C69" i="8"/>
  <c r="BZ69" i="14" s="1"/>
  <c r="D69" i="8"/>
  <c r="CA69" i="14" s="1"/>
  <c r="E69" i="8"/>
  <c r="CB69" i="14" s="1"/>
  <c r="F69" i="8"/>
  <c r="CC69" i="14" s="1"/>
  <c r="G69" i="8"/>
  <c r="CD69" i="14" s="1"/>
  <c r="H69" i="8"/>
  <c r="CE69" i="14" s="1"/>
  <c r="I69" i="8"/>
  <c r="CF69" i="14" s="1"/>
  <c r="J69" i="8"/>
  <c r="CG69" i="14" s="1"/>
  <c r="K69" i="8"/>
  <c r="CH69" i="14" s="1"/>
  <c r="L69" i="8"/>
  <c r="CI69" i="14" s="1"/>
  <c r="M69" i="8"/>
  <c r="CJ69" i="14" s="1"/>
  <c r="N69" i="8"/>
  <c r="CK69" i="14" s="1"/>
  <c r="O69" i="8"/>
  <c r="CL69" i="14" s="1"/>
  <c r="P69" i="8"/>
  <c r="CM69" i="14" s="1"/>
  <c r="Q69" i="8"/>
  <c r="CN69" i="14" s="1"/>
  <c r="R69" i="8"/>
  <c r="CO69" i="14" s="1"/>
  <c r="S69" i="8"/>
  <c r="CP69" i="14" s="1"/>
  <c r="T69" i="8"/>
  <c r="CQ69" i="14" s="1"/>
  <c r="U69" i="8"/>
  <c r="CR69" i="14" s="1"/>
  <c r="B70" i="8"/>
  <c r="BY70" i="14" s="1"/>
  <c r="C70" i="8"/>
  <c r="BZ70" i="14" s="1"/>
  <c r="D70" i="8"/>
  <c r="CA70" i="14" s="1"/>
  <c r="E70" i="8"/>
  <c r="CB70" i="14" s="1"/>
  <c r="F70" i="8"/>
  <c r="CC70" i="14" s="1"/>
  <c r="G70" i="8"/>
  <c r="CD70" i="14" s="1"/>
  <c r="H70" i="8"/>
  <c r="CE70" i="14" s="1"/>
  <c r="I70" i="8"/>
  <c r="CF70" i="14" s="1"/>
  <c r="J70" i="8"/>
  <c r="CG70" i="14" s="1"/>
  <c r="K70" i="8"/>
  <c r="CH70" i="14" s="1"/>
  <c r="L70" i="8"/>
  <c r="CI70" i="14" s="1"/>
  <c r="M70" i="8"/>
  <c r="CJ70" i="14" s="1"/>
  <c r="N70" i="8"/>
  <c r="CK70" i="14" s="1"/>
  <c r="O70" i="8"/>
  <c r="CL70" i="14" s="1"/>
  <c r="P70" i="8"/>
  <c r="CM70" i="14" s="1"/>
  <c r="Q70" i="8"/>
  <c r="CN70" i="14" s="1"/>
  <c r="R70" i="8"/>
  <c r="CO70" i="14" s="1"/>
  <c r="S70" i="8"/>
  <c r="CP70" i="14" s="1"/>
  <c r="T70" i="8"/>
  <c r="CQ70" i="14" s="1"/>
  <c r="U70" i="8"/>
  <c r="CR70" i="14" s="1"/>
  <c r="B71" i="8"/>
  <c r="BY71" i="14" s="1"/>
  <c r="C71" i="8"/>
  <c r="BZ71" i="14" s="1"/>
  <c r="D71" i="8"/>
  <c r="CA71" i="14" s="1"/>
  <c r="E71" i="8"/>
  <c r="CB71" i="14" s="1"/>
  <c r="F71" i="8"/>
  <c r="CC71" i="14" s="1"/>
  <c r="G71" i="8"/>
  <c r="CD71" i="14" s="1"/>
  <c r="H71" i="8"/>
  <c r="CE71" i="14" s="1"/>
  <c r="I71" i="8"/>
  <c r="CF71" i="14" s="1"/>
  <c r="J71" i="8"/>
  <c r="CG71" i="14" s="1"/>
  <c r="K71" i="8"/>
  <c r="CH71" i="14" s="1"/>
  <c r="L71" i="8"/>
  <c r="CI71" i="14" s="1"/>
  <c r="M71" i="8"/>
  <c r="CJ71" i="14" s="1"/>
  <c r="N71" i="8"/>
  <c r="CK71" i="14" s="1"/>
  <c r="O71" i="8"/>
  <c r="CL71" i="14" s="1"/>
  <c r="P71" i="8"/>
  <c r="CM71" i="14" s="1"/>
  <c r="Q71" i="8"/>
  <c r="CN71" i="14" s="1"/>
  <c r="R71" i="8"/>
  <c r="CO71" i="14" s="1"/>
  <c r="S71" i="8"/>
  <c r="CP71" i="14" s="1"/>
  <c r="T71" i="8"/>
  <c r="CQ71" i="14" s="1"/>
  <c r="U71" i="8"/>
  <c r="CR71" i="14" s="1"/>
  <c r="B72" i="8"/>
  <c r="BY72" i="14" s="1"/>
  <c r="C72" i="8"/>
  <c r="BZ72" i="14" s="1"/>
  <c r="D72" i="8"/>
  <c r="CA72" i="14" s="1"/>
  <c r="E72" i="8"/>
  <c r="CB72" i="14" s="1"/>
  <c r="F72" i="8"/>
  <c r="CC72" i="14" s="1"/>
  <c r="G72" i="8"/>
  <c r="CD72" i="14" s="1"/>
  <c r="H72" i="8"/>
  <c r="CE72" i="14" s="1"/>
  <c r="I72" i="8"/>
  <c r="CF72" i="14" s="1"/>
  <c r="J72" i="8"/>
  <c r="CG72" i="14" s="1"/>
  <c r="K72" i="8"/>
  <c r="CH72" i="14" s="1"/>
  <c r="L72" i="8"/>
  <c r="CI72" i="14" s="1"/>
  <c r="M72" i="8"/>
  <c r="CJ72" i="14" s="1"/>
  <c r="N72" i="8"/>
  <c r="CK72" i="14" s="1"/>
  <c r="O72" i="8"/>
  <c r="CL72" i="14" s="1"/>
  <c r="P72" i="8"/>
  <c r="CM72" i="14" s="1"/>
  <c r="Q72" i="8"/>
  <c r="CN72" i="14" s="1"/>
  <c r="R72" i="8"/>
  <c r="CO72" i="14" s="1"/>
  <c r="S72" i="8"/>
  <c r="CP72" i="14" s="1"/>
  <c r="T72" i="8"/>
  <c r="CQ72" i="14" s="1"/>
  <c r="U72" i="8"/>
  <c r="CR72" i="14" s="1"/>
  <c r="B73" i="8"/>
  <c r="BY73" i="14" s="1"/>
  <c r="C73" i="8"/>
  <c r="BZ73" i="14" s="1"/>
  <c r="D73" i="8"/>
  <c r="CA73" i="14" s="1"/>
  <c r="E73" i="8"/>
  <c r="CB73" i="14" s="1"/>
  <c r="F73" i="8"/>
  <c r="CC73" i="14" s="1"/>
  <c r="G73" i="8"/>
  <c r="CD73" i="14" s="1"/>
  <c r="H73" i="8"/>
  <c r="CE73" i="14" s="1"/>
  <c r="I73" i="8"/>
  <c r="CF73" i="14" s="1"/>
  <c r="J73" i="8"/>
  <c r="CG73" i="14" s="1"/>
  <c r="K73" i="8"/>
  <c r="CH73" i="14" s="1"/>
  <c r="L73" i="8"/>
  <c r="CI73" i="14" s="1"/>
  <c r="M73" i="8"/>
  <c r="CJ73" i="14" s="1"/>
  <c r="N73" i="8"/>
  <c r="CK73" i="14" s="1"/>
  <c r="O73" i="8"/>
  <c r="CL73" i="14" s="1"/>
  <c r="P73" i="8"/>
  <c r="CM73" i="14" s="1"/>
  <c r="Q73" i="8"/>
  <c r="CN73" i="14" s="1"/>
  <c r="R73" i="8"/>
  <c r="CO73" i="14" s="1"/>
  <c r="S73" i="8"/>
  <c r="CP73" i="14" s="1"/>
  <c r="T73" i="8"/>
  <c r="CQ73" i="14" s="1"/>
  <c r="U73" i="8"/>
  <c r="CR73" i="14" s="1"/>
  <c r="B74" i="8"/>
  <c r="BY74" i="14" s="1"/>
  <c r="C74" i="8"/>
  <c r="BZ74" i="14" s="1"/>
  <c r="D74" i="8"/>
  <c r="CA74" i="14" s="1"/>
  <c r="E74" i="8"/>
  <c r="CB74" i="14" s="1"/>
  <c r="F74" i="8"/>
  <c r="CC74" i="14" s="1"/>
  <c r="G74" i="8"/>
  <c r="CD74" i="14" s="1"/>
  <c r="H74" i="8"/>
  <c r="CE74" i="14" s="1"/>
  <c r="I74" i="8"/>
  <c r="CF74" i="14" s="1"/>
  <c r="J74" i="8"/>
  <c r="CG74" i="14" s="1"/>
  <c r="K74" i="8"/>
  <c r="CH74" i="14" s="1"/>
  <c r="L74" i="8"/>
  <c r="CI74" i="14" s="1"/>
  <c r="M74" i="8"/>
  <c r="CJ74" i="14" s="1"/>
  <c r="N74" i="8"/>
  <c r="CK74" i="14" s="1"/>
  <c r="O74" i="8"/>
  <c r="CL74" i="14" s="1"/>
  <c r="P74" i="8"/>
  <c r="CM74" i="14" s="1"/>
  <c r="Q74" i="8"/>
  <c r="CN74" i="14" s="1"/>
  <c r="R74" i="8"/>
  <c r="CO74" i="14" s="1"/>
  <c r="S74" i="8"/>
  <c r="CP74" i="14" s="1"/>
  <c r="T74" i="8"/>
  <c r="CQ74" i="14" s="1"/>
  <c r="U74" i="8"/>
  <c r="CR74" i="14" s="1"/>
  <c r="B75" i="8"/>
  <c r="BY75" i="14" s="1"/>
  <c r="C75" i="8"/>
  <c r="BZ75" i="14" s="1"/>
  <c r="D75" i="8"/>
  <c r="CA75" i="14" s="1"/>
  <c r="E75" i="8"/>
  <c r="CB75" i="14" s="1"/>
  <c r="F75" i="8"/>
  <c r="CC75" i="14" s="1"/>
  <c r="G75" i="8"/>
  <c r="CD75" i="14" s="1"/>
  <c r="H75" i="8"/>
  <c r="CE75" i="14" s="1"/>
  <c r="I75" i="8"/>
  <c r="CF75" i="14" s="1"/>
  <c r="J75" i="8"/>
  <c r="CG75" i="14" s="1"/>
  <c r="K75" i="8"/>
  <c r="CH75" i="14" s="1"/>
  <c r="L75" i="8"/>
  <c r="CI75" i="14" s="1"/>
  <c r="M75" i="8"/>
  <c r="CJ75" i="14" s="1"/>
  <c r="N75" i="8"/>
  <c r="CK75" i="14" s="1"/>
  <c r="O75" i="8"/>
  <c r="CL75" i="14" s="1"/>
  <c r="P75" i="8"/>
  <c r="CM75" i="14" s="1"/>
  <c r="Q75" i="8"/>
  <c r="CN75" i="14" s="1"/>
  <c r="R75" i="8"/>
  <c r="CO75" i="14" s="1"/>
  <c r="S75" i="8"/>
  <c r="CP75" i="14" s="1"/>
  <c r="T75" i="8"/>
  <c r="CQ75" i="14" s="1"/>
  <c r="U75" i="8"/>
  <c r="CR75" i="14" s="1"/>
  <c r="B76" i="8"/>
  <c r="BY76" i="14" s="1"/>
  <c r="C76" i="8"/>
  <c r="BZ76" i="14" s="1"/>
  <c r="D76" i="8"/>
  <c r="CA76" i="14" s="1"/>
  <c r="E76" i="8"/>
  <c r="CB76" i="14" s="1"/>
  <c r="F76" i="8"/>
  <c r="CC76" i="14" s="1"/>
  <c r="G76" i="8"/>
  <c r="CD76" i="14" s="1"/>
  <c r="H76" i="8"/>
  <c r="CE76" i="14" s="1"/>
  <c r="I76" i="8"/>
  <c r="CF76" i="14" s="1"/>
  <c r="J76" i="8"/>
  <c r="CG76" i="14" s="1"/>
  <c r="K76" i="8"/>
  <c r="CH76" i="14" s="1"/>
  <c r="L76" i="8"/>
  <c r="CI76" i="14" s="1"/>
  <c r="M76" i="8"/>
  <c r="CJ76" i="14" s="1"/>
  <c r="N76" i="8"/>
  <c r="CK76" i="14" s="1"/>
  <c r="O76" i="8"/>
  <c r="CL76" i="14" s="1"/>
  <c r="P76" i="8"/>
  <c r="CM76" i="14" s="1"/>
  <c r="Q76" i="8"/>
  <c r="CN76" i="14" s="1"/>
  <c r="R76" i="8"/>
  <c r="CO76" i="14" s="1"/>
  <c r="S76" i="8"/>
  <c r="CP76" i="14" s="1"/>
  <c r="T76" i="8"/>
  <c r="CQ76" i="14" s="1"/>
  <c r="U76" i="8"/>
  <c r="CR76" i="14" s="1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B78" i="8"/>
  <c r="BY78" i="14" s="1"/>
  <c r="C78" i="8"/>
  <c r="BZ78" i="14" s="1"/>
  <c r="D78" i="8"/>
  <c r="CA78" i="14" s="1"/>
  <c r="E78" i="8"/>
  <c r="CB78" i="14" s="1"/>
  <c r="F78" i="8"/>
  <c r="CC78" i="14" s="1"/>
  <c r="G78" i="8"/>
  <c r="CD78" i="14" s="1"/>
  <c r="H78" i="8"/>
  <c r="CE78" i="14" s="1"/>
  <c r="I78" i="8"/>
  <c r="CF78" i="14" s="1"/>
  <c r="J78" i="8"/>
  <c r="CG78" i="14" s="1"/>
  <c r="K78" i="8"/>
  <c r="CH78" i="14" s="1"/>
  <c r="L78" i="8"/>
  <c r="CI78" i="14" s="1"/>
  <c r="M78" i="8"/>
  <c r="CJ78" i="14" s="1"/>
  <c r="N78" i="8"/>
  <c r="CK78" i="14" s="1"/>
  <c r="O78" i="8"/>
  <c r="CL78" i="14" s="1"/>
  <c r="P78" i="8"/>
  <c r="CM78" i="14" s="1"/>
  <c r="Q78" i="8"/>
  <c r="CN78" i="14" s="1"/>
  <c r="R78" i="8"/>
  <c r="CO78" i="14" s="1"/>
  <c r="S78" i="8"/>
  <c r="CP78" i="14" s="1"/>
  <c r="T78" i="8"/>
  <c r="CQ78" i="14" s="1"/>
  <c r="U78" i="8"/>
  <c r="CR78" i="14" s="1"/>
  <c r="B79" i="8"/>
  <c r="BY79" i="14" s="1"/>
  <c r="C79" i="8"/>
  <c r="BZ79" i="14" s="1"/>
  <c r="D79" i="8"/>
  <c r="CA79" i="14" s="1"/>
  <c r="E79" i="8"/>
  <c r="CB79" i="14" s="1"/>
  <c r="F79" i="8"/>
  <c r="CC79" i="14" s="1"/>
  <c r="G79" i="8"/>
  <c r="CD79" i="14" s="1"/>
  <c r="H79" i="8"/>
  <c r="CE79" i="14" s="1"/>
  <c r="I79" i="8"/>
  <c r="CF79" i="14" s="1"/>
  <c r="J79" i="8"/>
  <c r="CG79" i="14" s="1"/>
  <c r="K79" i="8"/>
  <c r="CH79" i="14" s="1"/>
  <c r="L79" i="8"/>
  <c r="CI79" i="14" s="1"/>
  <c r="M79" i="8"/>
  <c r="CJ79" i="14" s="1"/>
  <c r="N79" i="8"/>
  <c r="CK79" i="14" s="1"/>
  <c r="O79" i="8"/>
  <c r="CL79" i="14" s="1"/>
  <c r="P79" i="8"/>
  <c r="CM79" i="14" s="1"/>
  <c r="Q79" i="8"/>
  <c r="CN79" i="14" s="1"/>
  <c r="R79" i="8"/>
  <c r="CO79" i="14" s="1"/>
  <c r="S79" i="8"/>
  <c r="CP79" i="14" s="1"/>
  <c r="T79" i="8"/>
  <c r="CQ79" i="14" s="1"/>
  <c r="U79" i="8"/>
  <c r="CR79" i="14" s="1"/>
  <c r="B80" i="8"/>
  <c r="BY80" i="14" s="1"/>
  <c r="C80" i="8"/>
  <c r="BZ80" i="14" s="1"/>
  <c r="D80" i="8"/>
  <c r="CA80" i="14" s="1"/>
  <c r="E80" i="8"/>
  <c r="CB80" i="14" s="1"/>
  <c r="F80" i="8"/>
  <c r="CC80" i="14" s="1"/>
  <c r="G80" i="8"/>
  <c r="CD80" i="14" s="1"/>
  <c r="H80" i="8"/>
  <c r="CE80" i="14" s="1"/>
  <c r="I80" i="8"/>
  <c r="CF80" i="14" s="1"/>
  <c r="J80" i="8"/>
  <c r="CG80" i="14" s="1"/>
  <c r="K80" i="8"/>
  <c r="CH80" i="14" s="1"/>
  <c r="L80" i="8"/>
  <c r="CI80" i="14" s="1"/>
  <c r="M80" i="8"/>
  <c r="CJ80" i="14" s="1"/>
  <c r="N80" i="8"/>
  <c r="CK80" i="14" s="1"/>
  <c r="O80" i="8"/>
  <c r="CL80" i="14" s="1"/>
  <c r="P80" i="8"/>
  <c r="CM80" i="14" s="1"/>
  <c r="Q80" i="8"/>
  <c r="CN80" i="14" s="1"/>
  <c r="R80" i="8"/>
  <c r="CO80" i="14" s="1"/>
  <c r="S80" i="8"/>
  <c r="CP80" i="14" s="1"/>
  <c r="T80" i="8"/>
  <c r="CQ80" i="14" s="1"/>
  <c r="U80" i="8"/>
  <c r="CR80" i="14" s="1"/>
  <c r="B81" i="8"/>
  <c r="BY81" i="14" s="1"/>
  <c r="C81" i="8"/>
  <c r="BZ81" i="14" s="1"/>
  <c r="D81" i="8"/>
  <c r="CA81" i="14" s="1"/>
  <c r="E81" i="8"/>
  <c r="CB81" i="14" s="1"/>
  <c r="F81" i="8"/>
  <c r="CC81" i="14" s="1"/>
  <c r="G81" i="8"/>
  <c r="CD81" i="14" s="1"/>
  <c r="H81" i="8"/>
  <c r="CE81" i="14" s="1"/>
  <c r="I81" i="8"/>
  <c r="CF81" i="14" s="1"/>
  <c r="J81" i="8"/>
  <c r="CG81" i="14" s="1"/>
  <c r="K81" i="8"/>
  <c r="CH81" i="14" s="1"/>
  <c r="L81" i="8"/>
  <c r="CI81" i="14" s="1"/>
  <c r="M81" i="8"/>
  <c r="CJ81" i="14" s="1"/>
  <c r="N81" i="8"/>
  <c r="CK81" i="14" s="1"/>
  <c r="O81" i="8"/>
  <c r="CL81" i="14" s="1"/>
  <c r="P81" i="8"/>
  <c r="CM81" i="14" s="1"/>
  <c r="Q81" i="8"/>
  <c r="CN81" i="14" s="1"/>
  <c r="R81" i="8"/>
  <c r="CO81" i="14" s="1"/>
  <c r="S81" i="8"/>
  <c r="CP81" i="14" s="1"/>
  <c r="T81" i="8"/>
  <c r="CQ81" i="14" s="1"/>
  <c r="U81" i="8"/>
  <c r="CR81" i="14" s="1"/>
  <c r="B82" i="8"/>
  <c r="BY82" i="14" s="1"/>
  <c r="C82" i="8"/>
  <c r="BZ82" i="14" s="1"/>
  <c r="D82" i="8"/>
  <c r="CA82" i="14" s="1"/>
  <c r="E82" i="8"/>
  <c r="CB82" i="14" s="1"/>
  <c r="F82" i="8"/>
  <c r="CC82" i="14" s="1"/>
  <c r="G82" i="8"/>
  <c r="CD82" i="14" s="1"/>
  <c r="H82" i="8"/>
  <c r="CE82" i="14" s="1"/>
  <c r="I82" i="8"/>
  <c r="CF82" i="14" s="1"/>
  <c r="J82" i="8"/>
  <c r="CG82" i="14" s="1"/>
  <c r="K82" i="8"/>
  <c r="CH82" i="14" s="1"/>
  <c r="L82" i="8"/>
  <c r="CI82" i="14" s="1"/>
  <c r="M82" i="8"/>
  <c r="CJ82" i="14" s="1"/>
  <c r="N82" i="8"/>
  <c r="CK82" i="14" s="1"/>
  <c r="O82" i="8"/>
  <c r="CL82" i="14" s="1"/>
  <c r="P82" i="8"/>
  <c r="CM82" i="14" s="1"/>
  <c r="Q82" i="8"/>
  <c r="CN82" i="14" s="1"/>
  <c r="R82" i="8"/>
  <c r="CO82" i="14" s="1"/>
  <c r="S82" i="8"/>
  <c r="CP82" i="14" s="1"/>
  <c r="T82" i="8"/>
  <c r="CQ82" i="14" s="1"/>
  <c r="U82" i="8"/>
  <c r="CR82" i="14" s="1"/>
  <c r="B83" i="8"/>
  <c r="BY83" i="14" s="1"/>
  <c r="C83" i="8"/>
  <c r="BZ83" i="14" s="1"/>
  <c r="D83" i="8"/>
  <c r="CA83" i="14" s="1"/>
  <c r="E83" i="8"/>
  <c r="CB83" i="14" s="1"/>
  <c r="F83" i="8"/>
  <c r="CC83" i="14" s="1"/>
  <c r="G83" i="8"/>
  <c r="CD83" i="14" s="1"/>
  <c r="H83" i="8"/>
  <c r="CE83" i="14" s="1"/>
  <c r="I83" i="8"/>
  <c r="CF83" i="14" s="1"/>
  <c r="J83" i="8"/>
  <c r="CG83" i="14" s="1"/>
  <c r="K83" i="8"/>
  <c r="CH83" i="14" s="1"/>
  <c r="L83" i="8"/>
  <c r="CI83" i="14" s="1"/>
  <c r="M83" i="8"/>
  <c r="CJ83" i="14" s="1"/>
  <c r="N83" i="8"/>
  <c r="CK83" i="14" s="1"/>
  <c r="O83" i="8"/>
  <c r="CL83" i="14" s="1"/>
  <c r="P83" i="8"/>
  <c r="CM83" i="14" s="1"/>
  <c r="Q83" i="8"/>
  <c r="CN83" i="14" s="1"/>
  <c r="R83" i="8"/>
  <c r="CO83" i="14" s="1"/>
  <c r="S83" i="8"/>
  <c r="CP83" i="14" s="1"/>
  <c r="T83" i="8"/>
  <c r="CQ83" i="14" s="1"/>
  <c r="U83" i="8"/>
  <c r="CR83" i="14" s="1"/>
  <c r="B84" i="8"/>
  <c r="BY84" i="14" s="1"/>
  <c r="C84" i="8"/>
  <c r="BZ84" i="14" s="1"/>
  <c r="D84" i="8"/>
  <c r="CA84" i="14" s="1"/>
  <c r="E84" i="8"/>
  <c r="CB84" i="14" s="1"/>
  <c r="F84" i="8"/>
  <c r="CC84" i="14" s="1"/>
  <c r="G84" i="8"/>
  <c r="CD84" i="14" s="1"/>
  <c r="H84" i="8"/>
  <c r="CE84" i="14" s="1"/>
  <c r="I84" i="8"/>
  <c r="CF84" i="14" s="1"/>
  <c r="J84" i="8"/>
  <c r="CG84" i="14" s="1"/>
  <c r="K84" i="8"/>
  <c r="CH84" i="14" s="1"/>
  <c r="L84" i="8"/>
  <c r="CI84" i="14" s="1"/>
  <c r="M84" i="8"/>
  <c r="CJ84" i="14" s="1"/>
  <c r="N84" i="8"/>
  <c r="CK84" i="14" s="1"/>
  <c r="O84" i="8"/>
  <c r="CL84" i="14" s="1"/>
  <c r="P84" i="8"/>
  <c r="CM84" i="14" s="1"/>
  <c r="Q84" i="8"/>
  <c r="CN84" i="14" s="1"/>
  <c r="R84" i="8"/>
  <c r="CO84" i="14" s="1"/>
  <c r="S84" i="8"/>
  <c r="CP84" i="14" s="1"/>
  <c r="T84" i="8"/>
  <c r="CQ84" i="14" s="1"/>
  <c r="U84" i="8"/>
  <c r="CR84" i="14" s="1"/>
  <c r="B85" i="8"/>
  <c r="BY85" i="14" s="1"/>
  <c r="C85" i="8"/>
  <c r="BZ85" i="14" s="1"/>
  <c r="D85" i="8"/>
  <c r="CA85" i="14" s="1"/>
  <c r="E85" i="8"/>
  <c r="CB85" i="14" s="1"/>
  <c r="F85" i="8"/>
  <c r="CC85" i="14" s="1"/>
  <c r="G85" i="8"/>
  <c r="CD85" i="14" s="1"/>
  <c r="H85" i="8"/>
  <c r="CE85" i="14" s="1"/>
  <c r="I85" i="8"/>
  <c r="CF85" i="14" s="1"/>
  <c r="J85" i="8"/>
  <c r="CG85" i="14" s="1"/>
  <c r="K85" i="8"/>
  <c r="CH85" i="14" s="1"/>
  <c r="L85" i="8"/>
  <c r="CI85" i="14" s="1"/>
  <c r="M85" i="8"/>
  <c r="CJ85" i="14" s="1"/>
  <c r="N85" i="8"/>
  <c r="CK85" i="14" s="1"/>
  <c r="O85" i="8"/>
  <c r="CL85" i="14" s="1"/>
  <c r="P85" i="8"/>
  <c r="CM85" i="14" s="1"/>
  <c r="Q85" i="8"/>
  <c r="CN85" i="14" s="1"/>
  <c r="R85" i="8"/>
  <c r="CO85" i="14" s="1"/>
  <c r="S85" i="8"/>
  <c r="CP85" i="14" s="1"/>
  <c r="T85" i="8"/>
  <c r="CQ85" i="14" s="1"/>
  <c r="U85" i="8"/>
  <c r="CR85" i="14" s="1"/>
  <c r="B86" i="8"/>
  <c r="BY86" i="14" s="1"/>
  <c r="C86" i="8"/>
  <c r="BZ86" i="14" s="1"/>
  <c r="D86" i="8"/>
  <c r="CA86" i="14" s="1"/>
  <c r="E86" i="8"/>
  <c r="CB86" i="14" s="1"/>
  <c r="F86" i="8"/>
  <c r="CC86" i="14" s="1"/>
  <c r="G86" i="8"/>
  <c r="CD86" i="14" s="1"/>
  <c r="H86" i="8"/>
  <c r="CE86" i="14" s="1"/>
  <c r="I86" i="8"/>
  <c r="CF86" i="14" s="1"/>
  <c r="J86" i="8"/>
  <c r="CG86" i="14" s="1"/>
  <c r="K86" i="8"/>
  <c r="CH86" i="14" s="1"/>
  <c r="L86" i="8"/>
  <c r="CI86" i="14" s="1"/>
  <c r="M86" i="8"/>
  <c r="CJ86" i="14" s="1"/>
  <c r="N86" i="8"/>
  <c r="CK86" i="14" s="1"/>
  <c r="O86" i="8"/>
  <c r="CL86" i="14" s="1"/>
  <c r="P86" i="8"/>
  <c r="CM86" i="14" s="1"/>
  <c r="Q86" i="8"/>
  <c r="CN86" i="14" s="1"/>
  <c r="R86" i="8"/>
  <c r="CO86" i="14" s="1"/>
  <c r="S86" i="8"/>
  <c r="CP86" i="14" s="1"/>
  <c r="T86" i="8"/>
  <c r="CQ86" i="14" s="1"/>
  <c r="U86" i="8"/>
  <c r="CR86" i="14" s="1"/>
  <c r="B87" i="8"/>
  <c r="BY87" i="14" s="1"/>
  <c r="C87" i="8"/>
  <c r="BZ87" i="14" s="1"/>
  <c r="D87" i="8"/>
  <c r="CA87" i="14" s="1"/>
  <c r="E87" i="8"/>
  <c r="CB87" i="14" s="1"/>
  <c r="F87" i="8"/>
  <c r="CC87" i="14" s="1"/>
  <c r="G87" i="8"/>
  <c r="CD87" i="14" s="1"/>
  <c r="H87" i="8"/>
  <c r="CE87" i="14" s="1"/>
  <c r="I87" i="8"/>
  <c r="CF87" i="14" s="1"/>
  <c r="J87" i="8"/>
  <c r="CG87" i="14" s="1"/>
  <c r="K87" i="8"/>
  <c r="CH87" i="14" s="1"/>
  <c r="L87" i="8"/>
  <c r="CI87" i="14" s="1"/>
  <c r="M87" i="8"/>
  <c r="CJ87" i="14" s="1"/>
  <c r="N87" i="8"/>
  <c r="CK87" i="14" s="1"/>
  <c r="O87" i="8"/>
  <c r="CL87" i="14" s="1"/>
  <c r="P87" i="8"/>
  <c r="CM87" i="14" s="1"/>
  <c r="Q87" i="8"/>
  <c r="CN87" i="14" s="1"/>
  <c r="R87" i="8"/>
  <c r="CO87" i="14" s="1"/>
  <c r="S87" i="8"/>
  <c r="CP87" i="14" s="1"/>
  <c r="T87" i="8"/>
  <c r="CQ87" i="14" s="1"/>
  <c r="U87" i="8"/>
  <c r="CR87" i="14" s="1"/>
  <c r="B88" i="8"/>
  <c r="BY88" i="14" s="1"/>
  <c r="C88" i="8"/>
  <c r="BZ88" i="14" s="1"/>
  <c r="D88" i="8"/>
  <c r="CA88" i="14" s="1"/>
  <c r="E88" i="8"/>
  <c r="CB88" i="14" s="1"/>
  <c r="F88" i="8"/>
  <c r="CC88" i="14" s="1"/>
  <c r="G88" i="8"/>
  <c r="CD88" i="14" s="1"/>
  <c r="H88" i="8"/>
  <c r="CE88" i="14" s="1"/>
  <c r="I88" i="8"/>
  <c r="CF88" i="14" s="1"/>
  <c r="J88" i="8"/>
  <c r="CG88" i="14" s="1"/>
  <c r="K88" i="8"/>
  <c r="CH88" i="14" s="1"/>
  <c r="L88" i="8"/>
  <c r="CI88" i="14" s="1"/>
  <c r="M88" i="8"/>
  <c r="CJ88" i="14" s="1"/>
  <c r="N88" i="8"/>
  <c r="CK88" i="14" s="1"/>
  <c r="O88" i="8"/>
  <c r="CL88" i="14" s="1"/>
  <c r="P88" i="8"/>
  <c r="CM88" i="14" s="1"/>
  <c r="Q88" i="8"/>
  <c r="CN88" i="14" s="1"/>
  <c r="R88" i="8"/>
  <c r="CO88" i="14" s="1"/>
  <c r="S88" i="8"/>
  <c r="CP88" i="14" s="1"/>
  <c r="T88" i="8"/>
  <c r="CQ88" i="14" s="1"/>
  <c r="U88" i="8"/>
  <c r="CR88" i="14" s="1"/>
  <c r="B89" i="8"/>
  <c r="BY89" i="14" s="1"/>
  <c r="C89" i="8"/>
  <c r="BZ89" i="14" s="1"/>
  <c r="D89" i="8"/>
  <c r="CA89" i="14" s="1"/>
  <c r="E89" i="8"/>
  <c r="CB89" i="14" s="1"/>
  <c r="F89" i="8"/>
  <c r="CC89" i="14" s="1"/>
  <c r="G89" i="8"/>
  <c r="CD89" i="14" s="1"/>
  <c r="H89" i="8"/>
  <c r="CE89" i="14" s="1"/>
  <c r="I89" i="8"/>
  <c r="CF89" i="14" s="1"/>
  <c r="J89" i="8"/>
  <c r="CG89" i="14" s="1"/>
  <c r="K89" i="8"/>
  <c r="CH89" i="14" s="1"/>
  <c r="L89" i="8"/>
  <c r="CI89" i="14" s="1"/>
  <c r="M89" i="8"/>
  <c r="CJ89" i="14" s="1"/>
  <c r="N89" i="8"/>
  <c r="CK89" i="14" s="1"/>
  <c r="O89" i="8"/>
  <c r="CL89" i="14" s="1"/>
  <c r="P89" i="8"/>
  <c r="CM89" i="14" s="1"/>
  <c r="Q89" i="8"/>
  <c r="CN89" i="14" s="1"/>
  <c r="R89" i="8"/>
  <c r="CO89" i="14" s="1"/>
  <c r="S89" i="8"/>
  <c r="CP89" i="14" s="1"/>
  <c r="T89" i="8"/>
  <c r="CQ89" i="14" s="1"/>
  <c r="U89" i="8"/>
  <c r="CR89" i="14" s="1"/>
  <c r="B90" i="8"/>
  <c r="BY90" i="14" s="1"/>
  <c r="C90" i="8"/>
  <c r="BZ90" i="14" s="1"/>
  <c r="D90" i="8"/>
  <c r="CA90" i="14" s="1"/>
  <c r="E90" i="8"/>
  <c r="CB90" i="14" s="1"/>
  <c r="F90" i="8"/>
  <c r="CC90" i="14" s="1"/>
  <c r="G90" i="8"/>
  <c r="CD90" i="14" s="1"/>
  <c r="H90" i="8"/>
  <c r="CE90" i="14" s="1"/>
  <c r="I90" i="8"/>
  <c r="CF90" i="14" s="1"/>
  <c r="J90" i="8"/>
  <c r="CG90" i="14" s="1"/>
  <c r="K90" i="8"/>
  <c r="CH90" i="14" s="1"/>
  <c r="L90" i="8"/>
  <c r="CI90" i="14" s="1"/>
  <c r="M90" i="8"/>
  <c r="CJ90" i="14" s="1"/>
  <c r="N90" i="8"/>
  <c r="CK90" i="14" s="1"/>
  <c r="O90" i="8"/>
  <c r="CL90" i="14" s="1"/>
  <c r="P90" i="8"/>
  <c r="CM90" i="14" s="1"/>
  <c r="Q90" i="8"/>
  <c r="CN90" i="14" s="1"/>
  <c r="R90" i="8"/>
  <c r="CO90" i="14" s="1"/>
  <c r="S90" i="8"/>
  <c r="CP90" i="14" s="1"/>
  <c r="T90" i="8"/>
  <c r="CQ90" i="14" s="1"/>
  <c r="U90" i="8"/>
  <c r="CR90" i="14" s="1"/>
  <c r="B91" i="8"/>
  <c r="BY91" i="14" s="1"/>
  <c r="C91" i="8"/>
  <c r="BZ91" i="14" s="1"/>
  <c r="D91" i="8"/>
  <c r="CA91" i="14" s="1"/>
  <c r="E91" i="8"/>
  <c r="CB91" i="14" s="1"/>
  <c r="F91" i="8"/>
  <c r="CC91" i="14" s="1"/>
  <c r="G91" i="8"/>
  <c r="CD91" i="14" s="1"/>
  <c r="H91" i="8"/>
  <c r="CE91" i="14" s="1"/>
  <c r="I91" i="8"/>
  <c r="CF91" i="14" s="1"/>
  <c r="J91" i="8"/>
  <c r="CG91" i="14" s="1"/>
  <c r="K91" i="8"/>
  <c r="CH91" i="14" s="1"/>
  <c r="L91" i="8"/>
  <c r="CI91" i="14" s="1"/>
  <c r="M91" i="8"/>
  <c r="CJ91" i="14" s="1"/>
  <c r="N91" i="8"/>
  <c r="CK91" i="14" s="1"/>
  <c r="O91" i="8"/>
  <c r="CL91" i="14" s="1"/>
  <c r="P91" i="8"/>
  <c r="CM91" i="14" s="1"/>
  <c r="Q91" i="8"/>
  <c r="CN91" i="14" s="1"/>
  <c r="R91" i="8"/>
  <c r="CO91" i="14" s="1"/>
  <c r="S91" i="8"/>
  <c r="CP91" i="14" s="1"/>
  <c r="T91" i="8"/>
  <c r="CQ91" i="14" s="1"/>
  <c r="U91" i="8"/>
  <c r="CR91" i="14" s="1"/>
  <c r="B92" i="8"/>
  <c r="BY92" i="14" s="1"/>
  <c r="C92" i="8"/>
  <c r="BZ92" i="14" s="1"/>
  <c r="D92" i="8"/>
  <c r="CA92" i="14" s="1"/>
  <c r="E92" i="8"/>
  <c r="CB92" i="14" s="1"/>
  <c r="F92" i="8"/>
  <c r="CC92" i="14" s="1"/>
  <c r="G92" i="8"/>
  <c r="CD92" i="14" s="1"/>
  <c r="H92" i="8"/>
  <c r="CE92" i="14" s="1"/>
  <c r="I92" i="8"/>
  <c r="CF92" i="14" s="1"/>
  <c r="J92" i="8"/>
  <c r="CG92" i="14" s="1"/>
  <c r="K92" i="8"/>
  <c r="CH92" i="14" s="1"/>
  <c r="L92" i="8"/>
  <c r="CI92" i="14" s="1"/>
  <c r="M92" i="8"/>
  <c r="CJ92" i="14" s="1"/>
  <c r="N92" i="8"/>
  <c r="CK92" i="14" s="1"/>
  <c r="O92" i="8"/>
  <c r="CL92" i="14" s="1"/>
  <c r="P92" i="8"/>
  <c r="CM92" i="14" s="1"/>
  <c r="Q92" i="8"/>
  <c r="CN92" i="14" s="1"/>
  <c r="R92" i="8"/>
  <c r="CO92" i="14" s="1"/>
  <c r="S92" i="8"/>
  <c r="CP92" i="14" s="1"/>
  <c r="T92" i="8"/>
  <c r="CQ92" i="14" s="1"/>
  <c r="U92" i="8"/>
  <c r="CR92" i="14" s="1"/>
  <c r="B93" i="8"/>
  <c r="BY93" i="14" s="1"/>
  <c r="C93" i="8"/>
  <c r="BZ93" i="14" s="1"/>
  <c r="D93" i="8"/>
  <c r="CA93" i="14" s="1"/>
  <c r="E93" i="8"/>
  <c r="CB93" i="14" s="1"/>
  <c r="F93" i="8"/>
  <c r="CC93" i="14" s="1"/>
  <c r="G93" i="8"/>
  <c r="CD93" i="14" s="1"/>
  <c r="H93" i="8"/>
  <c r="CE93" i="14" s="1"/>
  <c r="I93" i="8"/>
  <c r="CF93" i="14" s="1"/>
  <c r="J93" i="8"/>
  <c r="CG93" i="14" s="1"/>
  <c r="K93" i="8"/>
  <c r="CH93" i="14" s="1"/>
  <c r="L93" i="8"/>
  <c r="CI93" i="14" s="1"/>
  <c r="M93" i="8"/>
  <c r="CJ93" i="14" s="1"/>
  <c r="N93" i="8"/>
  <c r="CK93" i="14" s="1"/>
  <c r="O93" i="8"/>
  <c r="CL93" i="14" s="1"/>
  <c r="P93" i="8"/>
  <c r="CM93" i="14" s="1"/>
  <c r="Q93" i="8"/>
  <c r="CN93" i="14" s="1"/>
  <c r="R93" i="8"/>
  <c r="CO93" i="14" s="1"/>
  <c r="S93" i="8"/>
  <c r="CP93" i="14" s="1"/>
  <c r="T93" i="8"/>
  <c r="CQ93" i="14" s="1"/>
  <c r="U93" i="8"/>
  <c r="CR93" i="14" s="1"/>
  <c r="B94" i="8"/>
  <c r="BY94" i="14" s="1"/>
  <c r="C94" i="8"/>
  <c r="BZ94" i="14" s="1"/>
  <c r="D94" i="8"/>
  <c r="CA94" i="14" s="1"/>
  <c r="E94" i="8"/>
  <c r="CB94" i="14" s="1"/>
  <c r="F94" i="8"/>
  <c r="CC94" i="14" s="1"/>
  <c r="G94" i="8"/>
  <c r="CD94" i="14" s="1"/>
  <c r="H94" i="8"/>
  <c r="CE94" i="14" s="1"/>
  <c r="I94" i="8"/>
  <c r="CF94" i="14" s="1"/>
  <c r="J94" i="8"/>
  <c r="CG94" i="14" s="1"/>
  <c r="K94" i="8"/>
  <c r="CH94" i="14" s="1"/>
  <c r="L94" i="8"/>
  <c r="CI94" i="14" s="1"/>
  <c r="M94" i="8"/>
  <c r="CJ94" i="14" s="1"/>
  <c r="N94" i="8"/>
  <c r="CK94" i="14" s="1"/>
  <c r="O94" i="8"/>
  <c r="CL94" i="14" s="1"/>
  <c r="P94" i="8"/>
  <c r="CM94" i="14" s="1"/>
  <c r="Q94" i="8"/>
  <c r="CN94" i="14" s="1"/>
  <c r="R94" i="8"/>
  <c r="CO94" i="14" s="1"/>
  <c r="S94" i="8"/>
  <c r="CP94" i="14" s="1"/>
  <c r="T94" i="8"/>
  <c r="CQ94" i="14" s="1"/>
  <c r="U94" i="8"/>
  <c r="CR94" i="14" s="1"/>
  <c r="B95" i="8"/>
  <c r="BY95" i="14" s="1"/>
  <c r="C95" i="8"/>
  <c r="BZ95" i="14" s="1"/>
  <c r="D95" i="8"/>
  <c r="CA95" i="14" s="1"/>
  <c r="E95" i="8"/>
  <c r="CB95" i="14" s="1"/>
  <c r="F95" i="8"/>
  <c r="CC95" i="14" s="1"/>
  <c r="G95" i="8"/>
  <c r="CD95" i="14" s="1"/>
  <c r="H95" i="8"/>
  <c r="CE95" i="14" s="1"/>
  <c r="I95" i="8"/>
  <c r="CF95" i="14" s="1"/>
  <c r="J95" i="8"/>
  <c r="CG95" i="14" s="1"/>
  <c r="K95" i="8"/>
  <c r="CH95" i="14" s="1"/>
  <c r="L95" i="8"/>
  <c r="CI95" i="14" s="1"/>
  <c r="M95" i="8"/>
  <c r="CJ95" i="14" s="1"/>
  <c r="N95" i="8"/>
  <c r="CK95" i="14" s="1"/>
  <c r="O95" i="8"/>
  <c r="CL95" i="14" s="1"/>
  <c r="P95" i="8"/>
  <c r="CM95" i="14" s="1"/>
  <c r="Q95" i="8"/>
  <c r="CN95" i="14" s="1"/>
  <c r="R95" i="8"/>
  <c r="CO95" i="14" s="1"/>
  <c r="S95" i="8"/>
  <c r="CP95" i="14" s="1"/>
  <c r="T95" i="8"/>
  <c r="CQ95" i="14" s="1"/>
  <c r="U95" i="8"/>
  <c r="CR95" i="14" s="1"/>
  <c r="B96" i="8"/>
  <c r="BY96" i="14" s="1"/>
  <c r="C96" i="8"/>
  <c r="BZ96" i="14" s="1"/>
  <c r="D96" i="8"/>
  <c r="CA96" i="14" s="1"/>
  <c r="E96" i="8"/>
  <c r="CB96" i="14" s="1"/>
  <c r="F96" i="8"/>
  <c r="CC96" i="14" s="1"/>
  <c r="G96" i="8"/>
  <c r="CD96" i="14" s="1"/>
  <c r="H96" i="8"/>
  <c r="CE96" i="14" s="1"/>
  <c r="I96" i="8"/>
  <c r="CF96" i="14" s="1"/>
  <c r="J96" i="8"/>
  <c r="CG96" i="14" s="1"/>
  <c r="K96" i="8"/>
  <c r="CH96" i="14" s="1"/>
  <c r="L96" i="8"/>
  <c r="CI96" i="14" s="1"/>
  <c r="M96" i="8"/>
  <c r="CJ96" i="14" s="1"/>
  <c r="N96" i="8"/>
  <c r="CK96" i="14" s="1"/>
  <c r="O96" i="8"/>
  <c r="CL96" i="14" s="1"/>
  <c r="P96" i="8"/>
  <c r="CM96" i="14" s="1"/>
  <c r="Q96" i="8"/>
  <c r="CN96" i="14" s="1"/>
  <c r="R96" i="8"/>
  <c r="CO96" i="14" s="1"/>
  <c r="S96" i="8"/>
  <c r="CP96" i="14" s="1"/>
  <c r="T96" i="8"/>
  <c r="CQ96" i="14" s="1"/>
  <c r="U96" i="8"/>
  <c r="CR96" i="14" s="1"/>
  <c r="B97" i="8"/>
  <c r="BY97" i="14" s="1"/>
  <c r="C97" i="8"/>
  <c r="BZ97" i="14" s="1"/>
  <c r="D97" i="8"/>
  <c r="CA97" i="14" s="1"/>
  <c r="E97" i="8"/>
  <c r="CB97" i="14" s="1"/>
  <c r="F97" i="8"/>
  <c r="CC97" i="14" s="1"/>
  <c r="G97" i="8"/>
  <c r="CD97" i="14" s="1"/>
  <c r="H97" i="8"/>
  <c r="CE97" i="14" s="1"/>
  <c r="I97" i="8"/>
  <c r="CF97" i="14" s="1"/>
  <c r="J97" i="8"/>
  <c r="CG97" i="14" s="1"/>
  <c r="K97" i="8"/>
  <c r="CH97" i="14" s="1"/>
  <c r="L97" i="8"/>
  <c r="CI97" i="14" s="1"/>
  <c r="M97" i="8"/>
  <c r="CJ97" i="14" s="1"/>
  <c r="N97" i="8"/>
  <c r="CK97" i="14" s="1"/>
  <c r="O97" i="8"/>
  <c r="CL97" i="14" s="1"/>
  <c r="P97" i="8"/>
  <c r="CM97" i="14" s="1"/>
  <c r="Q97" i="8"/>
  <c r="CN97" i="14" s="1"/>
  <c r="R97" i="8"/>
  <c r="CO97" i="14" s="1"/>
  <c r="S97" i="8"/>
  <c r="CP97" i="14" s="1"/>
  <c r="T97" i="8"/>
  <c r="CQ97" i="14" s="1"/>
  <c r="U97" i="8"/>
  <c r="CR97" i="14" s="1"/>
  <c r="B98" i="8"/>
  <c r="BY98" i="14" s="1"/>
  <c r="C98" i="8"/>
  <c r="BZ98" i="14" s="1"/>
  <c r="D98" i="8"/>
  <c r="CA98" i="14" s="1"/>
  <c r="E98" i="8"/>
  <c r="CB98" i="14" s="1"/>
  <c r="F98" i="8"/>
  <c r="CC98" i="14" s="1"/>
  <c r="G98" i="8"/>
  <c r="CD98" i="14" s="1"/>
  <c r="H98" i="8"/>
  <c r="CE98" i="14" s="1"/>
  <c r="I98" i="8"/>
  <c r="CF98" i="14" s="1"/>
  <c r="J98" i="8"/>
  <c r="CG98" i="14" s="1"/>
  <c r="K98" i="8"/>
  <c r="CH98" i="14" s="1"/>
  <c r="L98" i="8"/>
  <c r="CI98" i="14" s="1"/>
  <c r="M98" i="8"/>
  <c r="CJ98" i="14" s="1"/>
  <c r="N98" i="8"/>
  <c r="CK98" i="14" s="1"/>
  <c r="O98" i="8"/>
  <c r="CL98" i="14" s="1"/>
  <c r="P98" i="8"/>
  <c r="CM98" i="14" s="1"/>
  <c r="Q98" i="8"/>
  <c r="CN98" i="14" s="1"/>
  <c r="R98" i="8"/>
  <c r="CO98" i="14" s="1"/>
  <c r="S98" i="8"/>
  <c r="CP98" i="14" s="1"/>
  <c r="T98" i="8"/>
  <c r="CQ98" i="14" s="1"/>
  <c r="U98" i="8"/>
  <c r="CR98" i="14" s="1"/>
  <c r="B99" i="8"/>
  <c r="BY99" i="14" s="1"/>
  <c r="C99" i="8"/>
  <c r="BZ99" i="14" s="1"/>
  <c r="D99" i="8"/>
  <c r="CA99" i="14" s="1"/>
  <c r="E99" i="8"/>
  <c r="CB99" i="14" s="1"/>
  <c r="F99" i="8"/>
  <c r="CC99" i="14" s="1"/>
  <c r="G99" i="8"/>
  <c r="CD99" i="14" s="1"/>
  <c r="H99" i="8"/>
  <c r="CE99" i="14" s="1"/>
  <c r="I99" i="8"/>
  <c r="CF99" i="14" s="1"/>
  <c r="J99" i="8"/>
  <c r="CG99" i="14" s="1"/>
  <c r="K99" i="8"/>
  <c r="CH99" i="14" s="1"/>
  <c r="L99" i="8"/>
  <c r="CI99" i="14" s="1"/>
  <c r="M99" i="8"/>
  <c r="CJ99" i="14" s="1"/>
  <c r="N99" i="8"/>
  <c r="CK99" i="14" s="1"/>
  <c r="O99" i="8"/>
  <c r="CL99" i="14" s="1"/>
  <c r="P99" i="8"/>
  <c r="CM99" i="14" s="1"/>
  <c r="Q99" i="8"/>
  <c r="CN99" i="14" s="1"/>
  <c r="R99" i="8"/>
  <c r="CO99" i="14" s="1"/>
  <c r="S99" i="8"/>
  <c r="CP99" i="14" s="1"/>
  <c r="T99" i="8"/>
  <c r="CQ99" i="14" s="1"/>
  <c r="U99" i="8"/>
  <c r="CR99" i="14" s="1"/>
  <c r="B100" i="8"/>
  <c r="BY100" i="14" s="1"/>
  <c r="C100" i="8"/>
  <c r="BZ100" i="14" s="1"/>
  <c r="D100" i="8"/>
  <c r="CA100" i="14" s="1"/>
  <c r="E100" i="8"/>
  <c r="CB100" i="14" s="1"/>
  <c r="F100" i="8"/>
  <c r="CC100" i="14" s="1"/>
  <c r="G100" i="8"/>
  <c r="CD100" i="14" s="1"/>
  <c r="H100" i="8"/>
  <c r="CE100" i="14" s="1"/>
  <c r="I100" i="8"/>
  <c r="CF100" i="14" s="1"/>
  <c r="J100" i="8"/>
  <c r="CG100" i="14" s="1"/>
  <c r="K100" i="8"/>
  <c r="CH100" i="14" s="1"/>
  <c r="L100" i="8"/>
  <c r="CI100" i="14" s="1"/>
  <c r="M100" i="8"/>
  <c r="CJ100" i="14" s="1"/>
  <c r="N100" i="8"/>
  <c r="CK100" i="14" s="1"/>
  <c r="O100" i="8"/>
  <c r="CL100" i="14" s="1"/>
  <c r="P100" i="8"/>
  <c r="CM100" i="14" s="1"/>
  <c r="Q100" i="8"/>
  <c r="CN100" i="14" s="1"/>
  <c r="R100" i="8"/>
  <c r="CO100" i="14" s="1"/>
  <c r="S100" i="8"/>
  <c r="CP100" i="14" s="1"/>
  <c r="T100" i="8"/>
  <c r="CQ100" i="14" s="1"/>
  <c r="U100" i="8"/>
  <c r="CR100" i="14" s="1"/>
  <c r="B101" i="8"/>
  <c r="BY101" i="14" s="1"/>
  <c r="C101" i="8"/>
  <c r="BZ101" i="14" s="1"/>
  <c r="D101" i="8"/>
  <c r="CA101" i="14" s="1"/>
  <c r="E101" i="8"/>
  <c r="CB101" i="14" s="1"/>
  <c r="F101" i="8"/>
  <c r="CC101" i="14" s="1"/>
  <c r="G101" i="8"/>
  <c r="CD101" i="14" s="1"/>
  <c r="H101" i="8"/>
  <c r="CE101" i="14" s="1"/>
  <c r="I101" i="8"/>
  <c r="CF101" i="14" s="1"/>
  <c r="J101" i="8"/>
  <c r="CG101" i="14" s="1"/>
  <c r="K101" i="8"/>
  <c r="CH101" i="14" s="1"/>
  <c r="L101" i="8"/>
  <c r="CI101" i="14" s="1"/>
  <c r="M101" i="8"/>
  <c r="CJ101" i="14" s="1"/>
  <c r="N101" i="8"/>
  <c r="CK101" i="14" s="1"/>
  <c r="O101" i="8"/>
  <c r="CL101" i="14" s="1"/>
  <c r="P101" i="8"/>
  <c r="CM101" i="14" s="1"/>
  <c r="Q101" i="8"/>
  <c r="CN101" i="14" s="1"/>
  <c r="R101" i="8"/>
  <c r="CO101" i="14" s="1"/>
  <c r="S101" i="8"/>
  <c r="CP101" i="14" s="1"/>
  <c r="T101" i="8"/>
  <c r="CQ101" i="14" s="1"/>
  <c r="U101" i="8"/>
  <c r="CR101" i="14" s="1"/>
  <c r="B102" i="8"/>
  <c r="BY102" i="14" s="1"/>
  <c r="C102" i="8"/>
  <c r="BZ102" i="14" s="1"/>
  <c r="D102" i="8"/>
  <c r="CA102" i="14" s="1"/>
  <c r="E102" i="8"/>
  <c r="CB102" i="14" s="1"/>
  <c r="F102" i="8"/>
  <c r="CC102" i="14" s="1"/>
  <c r="G102" i="8"/>
  <c r="CD102" i="14" s="1"/>
  <c r="H102" i="8"/>
  <c r="CE102" i="14" s="1"/>
  <c r="I102" i="8"/>
  <c r="CF102" i="14" s="1"/>
  <c r="J102" i="8"/>
  <c r="CG102" i="14" s="1"/>
  <c r="K102" i="8"/>
  <c r="CH102" i="14" s="1"/>
  <c r="L102" i="8"/>
  <c r="CI102" i="14" s="1"/>
  <c r="M102" i="8"/>
  <c r="CJ102" i="14" s="1"/>
  <c r="N102" i="8"/>
  <c r="CK102" i="14" s="1"/>
  <c r="O102" i="8"/>
  <c r="CL102" i="14" s="1"/>
  <c r="P102" i="8"/>
  <c r="CM102" i="14" s="1"/>
  <c r="Q102" i="8"/>
  <c r="CN102" i="14" s="1"/>
  <c r="R102" i="8"/>
  <c r="CO102" i="14" s="1"/>
  <c r="S102" i="8"/>
  <c r="CP102" i="14" s="1"/>
  <c r="T102" i="8"/>
  <c r="CQ102" i="14" s="1"/>
  <c r="U102" i="8"/>
  <c r="CR102" i="14" s="1"/>
  <c r="B103" i="8"/>
  <c r="BY103" i="14" s="1"/>
  <c r="C103" i="8"/>
  <c r="BZ103" i="14" s="1"/>
  <c r="D103" i="8"/>
  <c r="CA103" i="14" s="1"/>
  <c r="E103" i="8"/>
  <c r="CB103" i="14" s="1"/>
  <c r="F103" i="8"/>
  <c r="CC103" i="14" s="1"/>
  <c r="G103" i="8"/>
  <c r="CD103" i="14" s="1"/>
  <c r="H103" i="8"/>
  <c r="CE103" i="14" s="1"/>
  <c r="I103" i="8"/>
  <c r="CF103" i="14" s="1"/>
  <c r="J103" i="8"/>
  <c r="CG103" i="14" s="1"/>
  <c r="K103" i="8"/>
  <c r="CH103" i="14" s="1"/>
  <c r="L103" i="8"/>
  <c r="CI103" i="14" s="1"/>
  <c r="M103" i="8"/>
  <c r="CJ103" i="14" s="1"/>
  <c r="N103" i="8"/>
  <c r="CK103" i="14" s="1"/>
  <c r="O103" i="8"/>
  <c r="CL103" i="14" s="1"/>
  <c r="P103" i="8"/>
  <c r="CM103" i="14" s="1"/>
  <c r="Q103" i="8"/>
  <c r="CN103" i="14" s="1"/>
  <c r="R103" i="8"/>
  <c r="CO103" i="14" s="1"/>
  <c r="S103" i="8"/>
  <c r="CP103" i="14" s="1"/>
  <c r="T103" i="8"/>
  <c r="CQ103" i="14" s="1"/>
  <c r="U103" i="8"/>
  <c r="CR103" i="14" s="1"/>
  <c r="B104" i="8"/>
  <c r="BY104" i="14" s="1"/>
  <c r="C104" i="8"/>
  <c r="BZ104" i="14" s="1"/>
  <c r="D104" i="8"/>
  <c r="CA104" i="14" s="1"/>
  <c r="E104" i="8"/>
  <c r="CB104" i="14" s="1"/>
  <c r="F104" i="8"/>
  <c r="CC104" i="14" s="1"/>
  <c r="G104" i="8"/>
  <c r="CD104" i="14" s="1"/>
  <c r="H104" i="8"/>
  <c r="CE104" i="14" s="1"/>
  <c r="I104" i="8"/>
  <c r="CF104" i="14" s="1"/>
  <c r="J104" i="8"/>
  <c r="CG104" i="14" s="1"/>
  <c r="K104" i="8"/>
  <c r="CH104" i="14" s="1"/>
  <c r="L104" i="8"/>
  <c r="CI104" i="14" s="1"/>
  <c r="M104" i="8"/>
  <c r="CJ104" i="14" s="1"/>
  <c r="N104" i="8"/>
  <c r="CK104" i="14" s="1"/>
  <c r="O104" i="8"/>
  <c r="CL104" i="14" s="1"/>
  <c r="P104" i="8"/>
  <c r="CM104" i="14" s="1"/>
  <c r="Q104" i="8"/>
  <c r="CN104" i="14" s="1"/>
  <c r="R104" i="8"/>
  <c r="CO104" i="14" s="1"/>
  <c r="S104" i="8"/>
  <c r="CP104" i="14" s="1"/>
  <c r="T104" i="8"/>
  <c r="CQ104" i="14" s="1"/>
  <c r="U104" i="8"/>
  <c r="CR104" i="14" s="1"/>
  <c r="B105" i="8"/>
  <c r="BY105" i="14" s="1"/>
  <c r="C105" i="8"/>
  <c r="BZ105" i="14" s="1"/>
  <c r="D105" i="8"/>
  <c r="CA105" i="14" s="1"/>
  <c r="E105" i="8"/>
  <c r="CB105" i="14" s="1"/>
  <c r="F105" i="8"/>
  <c r="CC105" i="14" s="1"/>
  <c r="G105" i="8"/>
  <c r="CD105" i="14" s="1"/>
  <c r="H105" i="8"/>
  <c r="CE105" i="14" s="1"/>
  <c r="I105" i="8"/>
  <c r="CF105" i="14" s="1"/>
  <c r="J105" i="8"/>
  <c r="CG105" i="14" s="1"/>
  <c r="K105" i="8"/>
  <c r="CH105" i="14" s="1"/>
  <c r="L105" i="8"/>
  <c r="CI105" i="14" s="1"/>
  <c r="M105" i="8"/>
  <c r="CJ105" i="14" s="1"/>
  <c r="N105" i="8"/>
  <c r="CK105" i="14" s="1"/>
  <c r="O105" i="8"/>
  <c r="CL105" i="14" s="1"/>
  <c r="P105" i="8"/>
  <c r="CM105" i="14" s="1"/>
  <c r="Q105" i="8"/>
  <c r="CN105" i="14" s="1"/>
  <c r="R105" i="8"/>
  <c r="CO105" i="14" s="1"/>
  <c r="S105" i="8"/>
  <c r="CP105" i="14" s="1"/>
  <c r="T105" i="8"/>
  <c r="CQ105" i="14" s="1"/>
  <c r="U105" i="8"/>
  <c r="CR105" i="14" s="1"/>
  <c r="B106" i="8"/>
  <c r="BY106" i="14" s="1"/>
  <c r="C106" i="8"/>
  <c r="BZ106" i="14" s="1"/>
  <c r="D106" i="8"/>
  <c r="CA106" i="14" s="1"/>
  <c r="E106" i="8"/>
  <c r="CB106" i="14" s="1"/>
  <c r="F106" i="8"/>
  <c r="CC106" i="14" s="1"/>
  <c r="G106" i="8"/>
  <c r="CD106" i="14" s="1"/>
  <c r="H106" i="8"/>
  <c r="CE106" i="14" s="1"/>
  <c r="I106" i="8"/>
  <c r="CF106" i="14" s="1"/>
  <c r="J106" i="8"/>
  <c r="CG106" i="14" s="1"/>
  <c r="K106" i="8"/>
  <c r="CH106" i="14" s="1"/>
  <c r="L106" i="8"/>
  <c r="CI106" i="14" s="1"/>
  <c r="M106" i="8"/>
  <c r="CJ106" i="14" s="1"/>
  <c r="N106" i="8"/>
  <c r="CK106" i="14" s="1"/>
  <c r="O106" i="8"/>
  <c r="CL106" i="14" s="1"/>
  <c r="P106" i="8"/>
  <c r="CM106" i="14" s="1"/>
  <c r="Q106" i="8"/>
  <c r="CN106" i="14" s="1"/>
  <c r="R106" i="8"/>
  <c r="CO106" i="14" s="1"/>
  <c r="S106" i="8"/>
  <c r="CP106" i="14" s="1"/>
  <c r="T106" i="8"/>
  <c r="CQ106" i="14" s="1"/>
  <c r="U106" i="8"/>
  <c r="CR106" i="14" s="1"/>
  <c r="B170" i="8"/>
  <c r="BY170" i="14" s="1"/>
  <c r="C170" i="8"/>
  <c r="BZ170" i="14" s="1"/>
  <c r="D170" i="8"/>
  <c r="CA170" i="14" s="1"/>
  <c r="E170" i="8"/>
  <c r="CB170" i="14" s="1"/>
  <c r="F170" i="8"/>
  <c r="CC170" i="14" s="1"/>
  <c r="G170" i="8"/>
  <c r="CD170" i="14" s="1"/>
  <c r="H170" i="8"/>
  <c r="CE170" i="14" s="1"/>
  <c r="I170" i="8"/>
  <c r="CF170" i="14" s="1"/>
  <c r="J170" i="8"/>
  <c r="CG170" i="14" s="1"/>
  <c r="K170" i="8"/>
  <c r="CH170" i="14" s="1"/>
  <c r="L170" i="8"/>
  <c r="CI170" i="14" s="1"/>
  <c r="M170" i="8"/>
  <c r="CJ170" i="14" s="1"/>
  <c r="N170" i="8"/>
  <c r="CK170" i="14" s="1"/>
  <c r="O170" i="8"/>
  <c r="CL170" i="14" s="1"/>
  <c r="P170" i="8"/>
  <c r="CM170" i="14" s="1"/>
  <c r="Q170" i="8"/>
  <c r="CN170" i="14" s="1"/>
  <c r="R170" i="8"/>
  <c r="CO170" i="14" s="1"/>
  <c r="S170" i="8"/>
  <c r="CP170" i="14" s="1"/>
  <c r="T170" i="8"/>
  <c r="CQ170" i="14" s="1"/>
  <c r="U170" i="8"/>
  <c r="CR170" i="14" s="1"/>
  <c r="B107" i="8"/>
  <c r="BY107" i="14" s="1"/>
  <c r="C107" i="8"/>
  <c r="BZ107" i="14" s="1"/>
  <c r="D107" i="8"/>
  <c r="CA107" i="14" s="1"/>
  <c r="E107" i="8"/>
  <c r="CB107" i="14" s="1"/>
  <c r="F107" i="8"/>
  <c r="CC107" i="14" s="1"/>
  <c r="G107" i="8"/>
  <c r="CD107" i="14" s="1"/>
  <c r="H107" i="8"/>
  <c r="CE107" i="14" s="1"/>
  <c r="I107" i="8"/>
  <c r="CF107" i="14" s="1"/>
  <c r="J107" i="8"/>
  <c r="CG107" i="14" s="1"/>
  <c r="K107" i="8"/>
  <c r="CH107" i="14" s="1"/>
  <c r="L107" i="8"/>
  <c r="CI107" i="14" s="1"/>
  <c r="M107" i="8"/>
  <c r="CJ107" i="14" s="1"/>
  <c r="N107" i="8"/>
  <c r="CK107" i="14" s="1"/>
  <c r="O107" i="8"/>
  <c r="CL107" i="14" s="1"/>
  <c r="P107" i="8"/>
  <c r="CM107" i="14" s="1"/>
  <c r="Q107" i="8"/>
  <c r="CN107" i="14" s="1"/>
  <c r="R107" i="8"/>
  <c r="CO107" i="14" s="1"/>
  <c r="S107" i="8"/>
  <c r="CP107" i="14" s="1"/>
  <c r="T107" i="8"/>
  <c r="CQ107" i="14" s="1"/>
  <c r="U107" i="8"/>
  <c r="CR107" i="14" s="1"/>
  <c r="B108" i="8"/>
  <c r="BY108" i="14" s="1"/>
  <c r="C108" i="8"/>
  <c r="BZ108" i="14" s="1"/>
  <c r="D108" i="8"/>
  <c r="CA108" i="14" s="1"/>
  <c r="E108" i="8"/>
  <c r="CB108" i="14" s="1"/>
  <c r="F108" i="8"/>
  <c r="CC108" i="14" s="1"/>
  <c r="G108" i="8"/>
  <c r="CD108" i="14" s="1"/>
  <c r="H108" i="8"/>
  <c r="CE108" i="14" s="1"/>
  <c r="I108" i="8"/>
  <c r="CF108" i="14" s="1"/>
  <c r="J108" i="8"/>
  <c r="CG108" i="14" s="1"/>
  <c r="K108" i="8"/>
  <c r="CH108" i="14" s="1"/>
  <c r="L108" i="8"/>
  <c r="CI108" i="14" s="1"/>
  <c r="M108" i="8"/>
  <c r="CJ108" i="14" s="1"/>
  <c r="N108" i="8"/>
  <c r="CK108" i="14" s="1"/>
  <c r="O108" i="8"/>
  <c r="CL108" i="14" s="1"/>
  <c r="P108" i="8"/>
  <c r="CM108" i="14" s="1"/>
  <c r="Q108" i="8"/>
  <c r="CN108" i="14" s="1"/>
  <c r="R108" i="8"/>
  <c r="CO108" i="14" s="1"/>
  <c r="S108" i="8"/>
  <c r="CP108" i="14" s="1"/>
  <c r="T108" i="8"/>
  <c r="CQ108" i="14" s="1"/>
  <c r="U108" i="8"/>
  <c r="CR108" i="14" s="1"/>
  <c r="B109" i="8"/>
  <c r="BY109" i="14" s="1"/>
  <c r="C109" i="8"/>
  <c r="BZ109" i="14" s="1"/>
  <c r="D109" i="8"/>
  <c r="CA109" i="14" s="1"/>
  <c r="E109" i="8"/>
  <c r="CB109" i="14" s="1"/>
  <c r="F109" i="8"/>
  <c r="CC109" i="14" s="1"/>
  <c r="G109" i="8"/>
  <c r="CD109" i="14" s="1"/>
  <c r="H109" i="8"/>
  <c r="CE109" i="14" s="1"/>
  <c r="I109" i="8"/>
  <c r="CF109" i="14" s="1"/>
  <c r="J109" i="8"/>
  <c r="CG109" i="14" s="1"/>
  <c r="K109" i="8"/>
  <c r="CH109" i="14" s="1"/>
  <c r="L109" i="8"/>
  <c r="CI109" i="14" s="1"/>
  <c r="M109" i="8"/>
  <c r="CJ109" i="14" s="1"/>
  <c r="N109" i="8"/>
  <c r="CK109" i="14" s="1"/>
  <c r="O109" i="8"/>
  <c r="CL109" i="14" s="1"/>
  <c r="P109" i="8"/>
  <c r="CM109" i="14" s="1"/>
  <c r="Q109" i="8"/>
  <c r="CN109" i="14" s="1"/>
  <c r="R109" i="8"/>
  <c r="CO109" i="14" s="1"/>
  <c r="S109" i="8"/>
  <c r="CP109" i="14" s="1"/>
  <c r="T109" i="8"/>
  <c r="CQ109" i="14" s="1"/>
  <c r="U109" i="8"/>
  <c r="CR109" i="14" s="1"/>
  <c r="B110" i="8"/>
  <c r="BY110" i="14" s="1"/>
  <c r="C110" i="8"/>
  <c r="BZ110" i="14" s="1"/>
  <c r="D110" i="8"/>
  <c r="CA110" i="14" s="1"/>
  <c r="E110" i="8"/>
  <c r="CB110" i="14" s="1"/>
  <c r="F110" i="8"/>
  <c r="CC110" i="14" s="1"/>
  <c r="G110" i="8"/>
  <c r="CD110" i="14" s="1"/>
  <c r="H110" i="8"/>
  <c r="CE110" i="14" s="1"/>
  <c r="I110" i="8"/>
  <c r="CF110" i="14" s="1"/>
  <c r="J110" i="8"/>
  <c r="CG110" i="14" s="1"/>
  <c r="K110" i="8"/>
  <c r="CH110" i="14" s="1"/>
  <c r="L110" i="8"/>
  <c r="CI110" i="14" s="1"/>
  <c r="M110" i="8"/>
  <c r="CJ110" i="14" s="1"/>
  <c r="N110" i="8"/>
  <c r="CK110" i="14" s="1"/>
  <c r="O110" i="8"/>
  <c r="CL110" i="14" s="1"/>
  <c r="P110" i="8"/>
  <c r="CM110" i="14" s="1"/>
  <c r="Q110" i="8"/>
  <c r="CN110" i="14" s="1"/>
  <c r="R110" i="8"/>
  <c r="CO110" i="14" s="1"/>
  <c r="S110" i="8"/>
  <c r="CP110" i="14" s="1"/>
  <c r="T110" i="8"/>
  <c r="CQ110" i="14" s="1"/>
  <c r="U110" i="8"/>
  <c r="CR110" i="14" s="1"/>
  <c r="B111" i="8"/>
  <c r="BY111" i="14" s="1"/>
  <c r="C111" i="8"/>
  <c r="BZ111" i="14" s="1"/>
  <c r="D111" i="8"/>
  <c r="CA111" i="14" s="1"/>
  <c r="E111" i="8"/>
  <c r="CB111" i="14" s="1"/>
  <c r="F111" i="8"/>
  <c r="CC111" i="14" s="1"/>
  <c r="G111" i="8"/>
  <c r="CD111" i="14" s="1"/>
  <c r="H111" i="8"/>
  <c r="CE111" i="14" s="1"/>
  <c r="I111" i="8"/>
  <c r="CF111" i="14" s="1"/>
  <c r="J111" i="8"/>
  <c r="CG111" i="14" s="1"/>
  <c r="K111" i="8"/>
  <c r="CH111" i="14" s="1"/>
  <c r="L111" i="8"/>
  <c r="CI111" i="14" s="1"/>
  <c r="M111" i="8"/>
  <c r="CJ111" i="14" s="1"/>
  <c r="N111" i="8"/>
  <c r="CK111" i="14" s="1"/>
  <c r="O111" i="8"/>
  <c r="CL111" i="14" s="1"/>
  <c r="P111" i="8"/>
  <c r="CM111" i="14" s="1"/>
  <c r="Q111" i="8"/>
  <c r="CN111" i="14" s="1"/>
  <c r="R111" i="8"/>
  <c r="CO111" i="14" s="1"/>
  <c r="S111" i="8"/>
  <c r="CP111" i="14" s="1"/>
  <c r="T111" i="8"/>
  <c r="CQ111" i="14" s="1"/>
  <c r="U111" i="8"/>
  <c r="CR111" i="14" s="1"/>
  <c r="B112" i="8"/>
  <c r="BY112" i="14" s="1"/>
  <c r="C112" i="8"/>
  <c r="BZ112" i="14" s="1"/>
  <c r="D112" i="8"/>
  <c r="CA112" i="14" s="1"/>
  <c r="E112" i="8"/>
  <c r="CB112" i="14" s="1"/>
  <c r="F112" i="8"/>
  <c r="CC112" i="14" s="1"/>
  <c r="G112" i="8"/>
  <c r="CD112" i="14" s="1"/>
  <c r="H112" i="8"/>
  <c r="CE112" i="14" s="1"/>
  <c r="I112" i="8"/>
  <c r="CF112" i="14" s="1"/>
  <c r="J112" i="8"/>
  <c r="CG112" i="14" s="1"/>
  <c r="K112" i="8"/>
  <c r="CH112" i="14" s="1"/>
  <c r="L112" i="8"/>
  <c r="CI112" i="14" s="1"/>
  <c r="M112" i="8"/>
  <c r="CJ112" i="14" s="1"/>
  <c r="N112" i="8"/>
  <c r="CK112" i="14" s="1"/>
  <c r="O112" i="8"/>
  <c r="CL112" i="14" s="1"/>
  <c r="P112" i="8"/>
  <c r="CM112" i="14" s="1"/>
  <c r="Q112" i="8"/>
  <c r="CN112" i="14" s="1"/>
  <c r="R112" i="8"/>
  <c r="CO112" i="14" s="1"/>
  <c r="S112" i="8"/>
  <c r="CP112" i="14" s="1"/>
  <c r="T112" i="8"/>
  <c r="CQ112" i="14" s="1"/>
  <c r="U112" i="8"/>
  <c r="CR112" i="14" s="1"/>
  <c r="B113" i="8"/>
  <c r="BY113" i="14" s="1"/>
  <c r="C113" i="8"/>
  <c r="BZ113" i="14" s="1"/>
  <c r="D113" i="8"/>
  <c r="CA113" i="14" s="1"/>
  <c r="E113" i="8"/>
  <c r="CB113" i="14" s="1"/>
  <c r="F113" i="8"/>
  <c r="CC113" i="14" s="1"/>
  <c r="G113" i="8"/>
  <c r="CD113" i="14" s="1"/>
  <c r="H113" i="8"/>
  <c r="CE113" i="14" s="1"/>
  <c r="I113" i="8"/>
  <c r="CF113" i="14" s="1"/>
  <c r="J113" i="8"/>
  <c r="CG113" i="14" s="1"/>
  <c r="K113" i="8"/>
  <c r="CH113" i="14" s="1"/>
  <c r="L113" i="8"/>
  <c r="CI113" i="14" s="1"/>
  <c r="M113" i="8"/>
  <c r="CJ113" i="14" s="1"/>
  <c r="N113" i="8"/>
  <c r="CK113" i="14" s="1"/>
  <c r="O113" i="8"/>
  <c r="CL113" i="14" s="1"/>
  <c r="P113" i="8"/>
  <c r="CM113" i="14" s="1"/>
  <c r="Q113" i="8"/>
  <c r="CN113" i="14" s="1"/>
  <c r="R113" i="8"/>
  <c r="CO113" i="14" s="1"/>
  <c r="S113" i="8"/>
  <c r="CP113" i="14" s="1"/>
  <c r="T113" i="8"/>
  <c r="CQ113" i="14" s="1"/>
  <c r="U113" i="8"/>
  <c r="CR113" i="14" s="1"/>
  <c r="B114" i="8"/>
  <c r="BY114" i="14" s="1"/>
  <c r="C114" i="8"/>
  <c r="BZ114" i="14" s="1"/>
  <c r="D114" i="8"/>
  <c r="CA114" i="14" s="1"/>
  <c r="E114" i="8"/>
  <c r="CB114" i="14" s="1"/>
  <c r="F114" i="8"/>
  <c r="CC114" i="14" s="1"/>
  <c r="G114" i="8"/>
  <c r="CD114" i="14" s="1"/>
  <c r="H114" i="8"/>
  <c r="CE114" i="14" s="1"/>
  <c r="I114" i="8"/>
  <c r="CF114" i="14" s="1"/>
  <c r="J114" i="8"/>
  <c r="CG114" i="14" s="1"/>
  <c r="K114" i="8"/>
  <c r="CH114" i="14" s="1"/>
  <c r="L114" i="8"/>
  <c r="CI114" i="14" s="1"/>
  <c r="M114" i="8"/>
  <c r="CJ114" i="14" s="1"/>
  <c r="N114" i="8"/>
  <c r="CK114" i="14" s="1"/>
  <c r="O114" i="8"/>
  <c r="CL114" i="14" s="1"/>
  <c r="P114" i="8"/>
  <c r="CM114" i="14" s="1"/>
  <c r="Q114" i="8"/>
  <c r="CN114" i="14" s="1"/>
  <c r="R114" i="8"/>
  <c r="CO114" i="14" s="1"/>
  <c r="S114" i="8"/>
  <c r="CP114" i="14" s="1"/>
  <c r="T114" i="8"/>
  <c r="CQ114" i="14" s="1"/>
  <c r="U114" i="8"/>
  <c r="CR114" i="14" s="1"/>
  <c r="B115" i="8"/>
  <c r="BY115" i="14" s="1"/>
  <c r="C115" i="8"/>
  <c r="BZ115" i="14" s="1"/>
  <c r="D115" i="8"/>
  <c r="CA115" i="14" s="1"/>
  <c r="E115" i="8"/>
  <c r="CB115" i="14" s="1"/>
  <c r="F115" i="8"/>
  <c r="CC115" i="14" s="1"/>
  <c r="G115" i="8"/>
  <c r="CD115" i="14" s="1"/>
  <c r="H115" i="8"/>
  <c r="CE115" i="14" s="1"/>
  <c r="I115" i="8"/>
  <c r="CF115" i="14" s="1"/>
  <c r="J115" i="8"/>
  <c r="CG115" i="14" s="1"/>
  <c r="K115" i="8"/>
  <c r="CH115" i="14" s="1"/>
  <c r="L115" i="8"/>
  <c r="CI115" i="14" s="1"/>
  <c r="M115" i="8"/>
  <c r="CJ115" i="14" s="1"/>
  <c r="N115" i="8"/>
  <c r="CK115" i="14" s="1"/>
  <c r="O115" i="8"/>
  <c r="CL115" i="14" s="1"/>
  <c r="P115" i="8"/>
  <c r="CM115" i="14" s="1"/>
  <c r="Q115" i="8"/>
  <c r="CN115" i="14" s="1"/>
  <c r="R115" i="8"/>
  <c r="CO115" i="14" s="1"/>
  <c r="S115" i="8"/>
  <c r="CP115" i="14" s="1"/>
  <c r="T115" i="8"/>
  <c r="CQ115" i="14" s="1"/>
  <c r="U115" i="8"/>
  <c r="CR115" i="14" s="1"/>
  <c r="B116" i="8"/>
  <c r="BY116" i="14" s="1"/>
  <c r="C116" i="8"/>
  <c r="BZ116" i="14" s="1"/>
  <c r="D116" i="8"/>
  <c r="CA116" i="14" s="1"/>
  <c r="E116" i="8"/>
  <c r="CB116" i="14" s="1"/>
  <c r="F116" i="8"/>
  <c r="CC116" i="14" s="1"/>
  <c r="G116" i="8"/>
  <c r="CD116" i="14" s="1"/>
  <c r="H116" i="8"/>
  <c r="CE116" i="14" s="1"/>
  <c r="I116" i="8"/>
  <c r="CF116" i="14" s="1"/>
  <c r="J116" i="8"/>
  <c r="CG116" i="14" s="1"/>
  <c r="K116" i="8"/>
  <c r="CH116" i="14" s="1"/>
  <c r="L116" i="8"/>
  <c r="CI116" i="14" s="1"/>
  <c r="M116" i="8"/>
  <c r="CJ116" i="14" s="1"/>
  <c r="N116" i="8"/>
  <c r="CK116" i="14" s="1"/>
  <c r="O116" i="8"/>
  <c r="CL116" i="14" s="1"/>
  <c r="P116" i="8"/>
  <c r="CM116" i="14" s="1"/>
  <c r="Q116" i="8"/>
  <c r="CN116" i="14" s="1"/>
  <c r="R116" i="8"/>
  <c r="CO116" i="14" s="1"/>
  <c r="S116" i="8"/>
  <c r="CP116" i="14" s="1"/>
  <c r="T116" i="8"/>
  <c r="CQ116" i="14" s="1"/>
  <c r="U116" i="8"/>
  <c r="CR116" i="14" s="1"/>
  <c r="B117" i="8"/>
  <c r="BY117" i="14" s="1"/>
  <c r="C117" i="8"/>
  <c r="BZ117" i="14" s="1"/>
  <c r="D117" i="8"/>
  <c r="CA117" i="14" s="1"/>
  <c r="E117" i="8"/>
  <c r="CB117" i="14" s="1"/>
  <c r="F117" i="8"/>
  <c r="CC117" i="14" s="1"/>
  <c r="G117" i="8"/>
  <c r="CD117" i="14" s="1"/>
  <c r="H117" i="8"/>
  <c r="CE117" i="14" s="1"/>
  <c r="I117" i="8"/>
  <c r="CF117" i="14" s="1"/>
  <c r="J117" i="8"/>
  <c r="CG117" i="14" s="1"/>
  <c r="K117" i="8"/>
  <c r="CH117" i="14" s="1"/>
  <c r="L117" i="8"/>
  <c r="CI117" i="14" s="1"/>
  <c r="M117" i="8"/>
  <c r="CJ117" i="14" s="1"/>
  <c r="N117" i="8"/>
  <c r="CK117" i="14" s="1"/>
  <c r="O117" i="8"/>
  <c r="CL117" i="14" s="1"/>
  <c r="P117" i="8"/>
  <c r="CM117" i="14" s="1"/>
  <c r="Q117" i="8"/>
  <c r="CN117" i="14" s="1"/>
  <c r="R117" i="8"/>
  <c r="CO117" i="14" s="1"/>
  <c r="S117" i="8"/>
  <c r="CP117" i="14" s="1"/>
  <c r="T117" i="8"/>
  <c r="CQ117" i="14" s="1"/>
  <c r="U117" i="8"/>
  <c r="CR117" i="14" s="1"/>
  <c r="B118" i="8"/>
  <c r="BY118" i="14" s="1"/>
  <c r="C118" i="8"/>
  <c r="BZ118" i="14" s="1"/>
  <c r="D118" i="8"/>
  <c r="CA118" i="14" s="1"/>
  <c r="E118" i="8"/>
  <c r="CB118" i="14" s="1"/>
  <c r="F118" i="8"/>
  <c r="CC118" i="14" s="1"/>
  <c r="G118" i="8"/>
  <c r="CD118" i="14" s="1"/>
  <c r="H118" i="8"/>
  <c r="CE118" i="14" s="1"/>
  <c r="I118" i="8"/>
  <c r="CF118" i="14" s="1"/>
  <c r="J118" i="8"/>
  <c r="CG118" i="14" s="1"/>
  <c r="K118" i="8"/>
  <c r="CH118" i="14" s="1"/>
  <c r="L118" i="8"/>
  <c r="CI118" i="14" s="1"/>
  <c r="M118" i="8"/>
  <c r="CJ118" i="14" s="1"/>
  <c r="N118" i="8"/>
  <c r="CK118" i="14" s="1"/>
  <c r="O118" i="8"/>
  <c r="CL118" i="14" s="1"/>
  <c r="P118" i="8"/>
  <c r="CM118" i="14" s="1"/>
  <c r="Q118" i="8"/>
  <c r="CN118" i="14" s="1"/>
  <c r="R118" i="8"/>
  <c r="CO118" i="14" s="1"/>
  <c r="S118" i="8"/>
  <c r="CP118" i="14" s="1"/>
  <c r="T118" i="8"/>
  <c r="CQ118" i="14" s="1"/>
  <c r="U118" i="8"/>
  <c r="CR118" i="14" s="1"/>
  <c r="B119" i="8"/>
  <c r="BY119" i="14" s="1"/>
  <c r="C119" i="8"/>
  <c r="BZ119" i="14" s="1"/>
  <c r="D119" i="8"/>
  <c r="CA119" i="14" s="1"/>
  <c r="E119" i="8"/>
  <c r="CB119" i="14" s="1"/>
  <c r="F119" i="8"/>
  <c r="CC119" i="14" s="1"/>
  <c r="G119" i="8"/>
  <c r="CD119" i="14" s="1"/>
  <c r="H119" i="8"/>
  <c r="CE119" i="14" s="1"/>
  <c r="I119" i="8"/>
  <c r="CF119" i="14" s="1"/>
  <c r="J119" i="8"/>
  <c r="CG119" i="14" s="1"/>
  <c r="K119" i="8"/>
  <c r="CH119" i="14" s="1"/>
  <c r="L119" i="8"/>
  <c r="CI119" i="14" s="1"/>
  <c r="M119" i="8"/>
  <c r="CJ119" i="14" s="1"/>
  <c r="N119" i="8"/>
  <c r="CK119" i="14" s="1"/>
  <c r="O119" i="8"/>
  <c r="CL119" i="14" s="1"/>
  <c r="P119" i="8"/>
  <c r="CM119" i="14" s="1"/>
  <c r="Q119" i="8"/>
  <c r="CN119" i="14" s="1"/>
  <c r="R119" i="8"/>
  <c r="CO119" i="14" s="1"/>
  <c r="S119" i="8"/>
  <c r="CP119" i="14" s="1"/>
  <c r="T119" i="8"/>
  <c r="CQ119" i="14" s="1"/>
  <c r="U119" i="8"/>
  <c r="CR119" i="14" s="1"/>
  <c r="B120" i="8"/>
  <c r="BY120" i="14" s="1"/>
  <c r="C120" i="8"/>
  <c r="BZ120" i="14" s="1"/>
  <c r="D120" i="8"/>
  <c r="CA120" i="14" s="1"/>
  <c r="E120" i="8"/>
  <c r="CB120" i="14" s="1"/>
  <c r="F120" i="8"/>
  <c r="CC120" i="14" s="1"/>
  <c r="G120" i="8"/>
  <c r="CD120" i="14" s="1"/>
  <c r="H120" i="8"/>
  <c r="CE120" i="14" s="1"/>
  <c r="I120" i="8"/>
  <c r="CF120" i="14" s="1"/>
  <c r="J120" i="8"/>
  <c r="CG120" i="14" s="1"/>
  <c r="K120" i="8"/>
  <c r="CH120" i="14" s="1"/>
  <c r="L120" i="8"/>
  <c r="CI120" i="14" s="1"/>
  <c r="M120" i="8"/>
  <c r="CJ120" i="14" s="1"/>
  <c r="N120" i="8"/>
  <c r="CK120" i="14" s="1"/>
  <c r="O120" i="8"/>
  <c r="CL120" i="14" s="1"/>
  <c r="P120" i="8"/>
  <c r="CM120" i="14" s="1"/>
  <c r="Q120" i="8"/>
  <c r="CN120" i="14" s="1"/>
  <c r="R120" i="8"/>
  <c r="CO120" i="14" s="1"/>
  <c r="S120" i="8"/>
  <c r="CP120" i="14" s="1"/>
  <c r="T120" i="8"/>
  <c r="CQ120" i="14" s="1"/>
  <c r="U120" i="8"/>
  <c r="CR120" i="14" s="1"/>
  <c r="B121" i="8"/>
  <c r="BY121" i="14" s="1"/>
  <c r="C121" i="8"/>
  <c r="BZ121" i="14" s="1"/>
  <c r="D121" i="8"/>
  <c r="CA121" i="14" s="1"/>
  <c r="E121" i="8"/>
  <c r="CB121" i="14" s="1"/>
  <c r="F121" i="8"/>
  <c r="CC121" i="14" s="1"/>
  <c r="G121" i="8"/>
  <c r="CD121" i="14" s="1"/>
  <c r="H121" i="8"/>
  <c r="CE121" i="14" s="1"/>
  <c r="I121" i="8"/>
  <c r="CF121" i="14" s="1"/>
  <c r="J121" i="8"/>
  <c r="CG121" i="14" s="1"/>
  <c r="K121" i="8"/>
  <c r="CH121" i="14" s="1"/>
  <c r="L121" i="8"/>
  <c r="CI121" i="14" s="1"/>
  <c r="M121" i="8"/>
  <c r="CJ121" i="14" s="1"/>
  <c r="N121" i="8"/>
  <c r="CK121" i="14" s="1"/>
  <c r="O121" i="8"/>
  <c r="CL121" i="14" s="1"/>
  <c r="P121" i="8"/>
  <c r="CM121" i="14" s="1"/>
  <c r="Q121" i="8"/>
  <c r="CN121" i="14" s="1"/>
  <c r="R121" i="8"/>
  <c r="CO121" i="14" s="1"/>
  <c r="S121" i="8"/>
  <c r="CP121" i="14" s="1"/>
  <c r="T121" i="8"/>
  <c r="CQ121" i="14" s="1"/>
  <c r="U121" i="8"/>
  <c r="CR121" i="14" s="1"/>
  <c r="B122" i="8"/>
  <c r="BY122" i="14" s="1"/>
  <c r="C122" i="8"/>
  <c r="BZ122" i="14" s="1"/>
  <c r="D122" i="8"/>
  <c r="CA122" i="14" s="1"/>
  <c r="E122" i="8"/>
  <c r="CB122" i="14" s="1"/>
  <c r="F122" i="8"/>
  <c r="CC122" i="14" s="1"/>
  <c r="G122" i="8"/>
  <c r="CD122" i="14" s="1"/>
  <c r="H122" i="8"/>
  <c r="CE122" i="14" s="1"/>
  <c r="I122" i="8"/>
  <c r="CF122" i="14" s="1"/>
  <c r="J122" i="8"/>
  <c r="CG122" i="14" s="1"/>
  <c r="K122" i="8"/>
  <c r="CH122" i="14" s="1"/>
  <c r="L122" i="8"/>
  <c r="CI122" i="14" s="1"/>
  <c r="M122" i="8"/>
  <c r="CJ122" i="14" s="1"/>
  <c r="N122" i="8"/>
  <c r="CK122" i="14" s="1"/>
  <c r="O122" i="8"/>
  <c r="CL122" i="14" s="1"/>
  <c r="P122" i="8"/>
  <c r="CM122" i="14" s="1"/>
  <c r="Q122" i="8"/>
  <c r="CN122" i="14" s="1"/>
  <c r="R122" i="8"/>
  <c r="CO122" i="14" s="1"/>
  <c r="S122" i="8"/>
  <c r="CP122" i="14" s="1"/>
  <c r="T122" i="8"/>
  <c r="CQ122" i="14" s="1"/>
  <c r="U122" i="8"/>
  <c r="CR122" i="14" s="1"/>
  <c r="B123" i="8"/>
  <c r="BY123" i="14" s="1"/>
  <c r="C123" i="8"/>
  <c r="BZ123" i="14" s="1"/>
  <c r="D123" i="8"/>
  <c r="CA123" i="14" s="1"/>
  <c r="E123" i="8"/>
  <c r="CB123" i="14" s="1"/>
  <c r="F123" i="8"/>
  <c r="CC123" i="14" s="1"/>
  <c r="G123" i="8"/>
  <c r="CD123" i="14" s="1"/>
  <c r="H123" i="8"/>
  <c r="CE123" i="14" s="1"/>
  <c r="I123" i="8"/>
  <c r="CF123" i="14" s="1"/>
  <c r="J123" i="8"/>
  <c r="CG123" i="14" s="1"/>
  <c r="K123" i="8"/>
  <c r="CH123" i="14" s="1"/>
  <c r="L123" i="8"/>
  <c r="CI123" i="14" s="1"/>
  <c r="M123" i="8"/>
  <c r="CJ123" i="14" s="1"/>
  <c r="N123" i="8"/>
  <c r="CK123" i="14" s="1"/>
  <c r="O123" i="8"/>
  <c r="CL123" i="14" s="1"/>
  <c r="P123" i="8"/>
  <c r="CM123" i="14" s="1"/>
  <c r="Q123" i="8"/>
  <c r="CN123" i="14" s="1"/>
  <c r="R123" i="8"/>
  <c r="CO123" i="14" s="1"/>
  <c r="S123" i="8"/>
  <c r="CP123" i="14" s="1"/>
  <c r="T123" i="8"/>
  <c r="CQ123" i="14" s="1"/>
  <c r="U123" i="8"/>
  <c r="CR123" i="14" s="1"/>
  <c r="B124" i="8"/>
  <c r="BY124" i="14" s="1"/>
  <c r="C124" i="8"/>
  <c r="BZ124" i="14" s="1"/>
  <c r="D124" i="8"/>
  <c r="CA124" i="14" s="1"/>
  <c r="E124" i="8"/>
  <c r="CB124" i="14" s="1"/>
  <c r="F124" i="8"/>
  <c r="CC124" i="14" s="1"/>
  <c r="G124" i="8"/>
  <c r="CD124" i="14" s="1"/>
  <c r="H124" i="8"/>
  <c r="CE124" i="14" s="1"/>
  <c r="I124" i="8"/>
  <c r="CF124" i="14" s="1"/>
  <c r="J124" i="8"/>
  <c r="CG124" i="14" s="1"/>
  <c r="K124" i="8"/>
  <c r="CH124" i="14" s="1"/>
  <c r="L124" i="8"/>
  <c r="CI124" i="14" s="1"/>
  <c r="M124" i="8"/>
  <c r="CJ124" i="14" s="1"/>
  <c r="N124" i="8"/>
  <c r="CK124" i="14" s="1"/>
  <c r="O124" i="8"/>
  <c r="CL124" i="14" s="1"/>
  <c r="P124" i="8"/>
  <c r="CM124" i="14" s="1"/>
  <c r="Q124" i="8"/>
  <c r="CN124" i="14" s="1"/>
  <c r="R124" i="8"/>
  <c r="CO124" i="14" s="1"/>
  <c r="S124" i="8"/>
  <c r="CP124" i="14" s="1"/>
  <c r="T124" i="8"/>
  <c r="CQ124" i="14" s="1"/>
  <c r="U124" i="8"/>
  <c r="CR124" i="14" s="1"/>
  <c r="B125" i="8"/>
  <c r="BY125" i="14" s="1"/>
  <c r="C125" i="8"/>
  <c r="BZ125" i="14" s="1"/>
  <c r="D125" i="8"/>
  <c r="CA125" i="14" s="1"/>
  <c r="E125" i="8"/>
  <c r="CB125" i="14" s="1"/>
  <c r="F125" i="8"/>
  <c r="CC125" i="14" s="1"/>
  <c r="G125" i="8"/>
  <c r="CD125" i="14" s="1"/>
  <c r="H125" i="8"/>
  <c r="CE125" i="14" s="1"/>
  <c r="I125" i="8"/>
  <c r="CF125" i="14" s="1"/>
  <c r="J125" i="8"/>
  <c r="CG125" i="14" s="1"/>
  <c r="K125" i="8"/>
  <c r="CH125" i="14" s="1"/>
  <c r="L125" i="8"/>
  <c r="CI125" i="14" s="1"/>
  <c r="M125" i="8"/>
  <c r="CJ125" i="14" s="1"/>
  <c r="N125" i="8"/>
  <c r="CK125" i="14" s="1"/>
  <c r="O125" i="8"/>
  <c r="CL125" i="14" s="1"/>
  <c r="P125" i="8"/>
  <c r="CM125" i="14" s="1"/>
  <c r="Q125" i="8"/>
  <c r="CN125" i="14" s="1"/>
  <c r="R125" i="8"/>
  <c r="CO125" i="14" s="1"/>
  <c r="S125" i="8"/>
  <c r="CP125" i="14" s="1"/>
  <c r="T125" i="8"/>
  <c r="CQ125" i="14" s="1"/>
  <c r="U125" i="8"/>
  <c r="CR125" i="14" s="1"/>
  <c r="B126" i="8"/>
  <c r="BY126" i="14" s="1"/>
  <c r="C126" i="8"/>
  <c r="BZ126" i="14" s="1"/>
  <c r="D126" i="8"/>
  <c r="CA126" i="14" s="1"/>
  <c r="E126" i="8"/>
  <c r="CB126" i="14" s="1"/>
  <c r="F126" i="8"/>
  <c r="CC126" i="14" s="1"/>
  <c r="G126" i="8"/>
  <c r="CD126" i="14" s="1"/>
  <c r="H126" i="8"/>
  <c r="CE126" i="14" s="1"/>
  <c r="I126" i="8"/>
  <c r="CF126" i="14" s="1"/>
  <c r="J126" i="8"/>
  <c r="CG126" i="14" s="1"/>
  <c r="K126" i="8"/>
  <c r="CH126" i="14" s="1"/>
  <c r="L126" i="8"/>
  <c r="CI126" i="14" s="1"/>
  <c r="M126" i="8"/>
  <c r="CJ126" i="14" s="1"/>
  <c r="N126" i="8"/>
  <c r="CK126" i="14" s="1"/>
  <c r="O126" i="8"/>
  <c r="CL126" i="14" s="1"/>
  <c r="P126" i="8"/>
  <c r="CM126" i="14" s="1"/>
  <c r="Q126" i="8"/>
  <c r="CN126" i="14" s="1"/>
  <c r="R126" i="8"/>
  <c r="CO126" i="14" s="1"/>
  <c r="S126" i="8"/>
  <c r="CP126" i="14" s="1"/>
  <c r="T126" i="8"/>
  <c r="CQ126" i="14" s="1"/>
  <c r="U126" i="8"/>
  <c r="CR126" i="14" s="1"/>
  <c r="B127" i="8"/>
  <c r="BY127" i="14" s="1"/>
  <c r="C127" i="8"/>
  <c r="BZ127" i="14" s="1"/>
  <c r="D127" i="8"/>
  <c r="CA127" i="14" s="1"/>
  <c r="E127" i="8"/>
  <c r="CB127" i="14" s="1"/>
  <c r="F127" i="8"/>
  <c r="CC127" i="14" s="1"/>
  <c r="G127" i="8"/>
  <c r="CD127" i="14" s="1"/>
  <c r="H127" i="8"/>
  <c r="CE127" i="14" s="1"/>
  <c r="I127" i="8"/>
  <c r="CF127" i="14" s="1"/>
  <c r="J127" i="8"/>
  <c r="CG127" i="14" s="1"/>
  <c r="K127" i="8"/>
  <c r="CH127" i="14" s="1"/>
  <c r="L127" i="8"/>
  <c r="CI127" i="14" s="1"/>
  <c r="M127" i="8"/>
  <c r="CJ127" i="14" s="1"/>
  <c r="N127" i="8"/>
  <c r="CK127" i="14" s="1"/>
  <c r="O127" i="8"/>
  <c r="CL127" i="14" s="1"/>
  <c r="P127" i="8"/>
  <c r="CM127" i="14" s="1"/>
  <c r="Q127" i="8"/>
  <c r="CN127" i="14" s="1"/>
  <c r="R127" i="8"/>
  <c r="CO127" i="14" s="1"/>
  <c r="S127" i="8"/>
  <c r="CP127" i="14" s="1"/>
  <c r="T127" i="8"/>
  <c r="CQ127" i="14" s="1"/>
  <c r="U127" i="8"/>
  <c r="CR127" i="14" s="1"/>
  <c r="B128" i="8"/>
  <c r="BY128" i="14" s="1"/>
  <c r="C128" i="8"/>
  <c r="BZ128" i="14" s="1"/>
  <c r="D128" i="8"/>
  <c r="CA128" i="14" s="1"/>
  <c r="E128" i="8"/>
  <c r="CB128" i="14" s="1"/>
  <c r="F128" i="8"/>
  <c r="CC128" i="14" s="1"/>
  <c r="G128" i="8"/>
  <c r="CD128" i="14" s="1"/>
  <c r="H128" i="8"/>
  <c r="CE128" i="14" s="1"/>
  <c r="I128" i="8"/>
  <c r="CF128" i="14" s="1"/>
  <c r="J128" i="8"/>
  <c r="CG128" i="14" s="1"/>
  <c r="K128" i="8"/>
  <c r="CH128" i="14" s="1"/>
  <c r="L128" i="8"/>
  <c r="CI128" i="14" s="1"/>
  <c r="M128" i="8"/>
  <c r="CJ128" i="14" s="1"/>
  <c r="N128" i="8"/>
  <c r="CK128" i="14" s="1"/>
  <c r="O128" i="8"/>
  <c r="CL128" i="14" s="1"/>
  <c r="P128" i="8"/>
  <c r="CM128" i="14" s="1"/>
  <c r="Q128" i="8"/>
  <c r="CN128" i="14" s="1"/>
  <c r="R128" i="8"/>
  <c r="CO128" i="14" s="1"/>
  <c r="S128" i="8"/>
  <c r="CP128" i="14" s="1"/>
  <c r="T128" i="8"/>
  <c r="CQ128" i="14" s="1"/>
  <c r="U128" i="8"/>
  <c r="CR128" i="14" s="1"/>
  <c r="B129" i="8"/>
  <c r="BY129" i="14" s="1"/>
  <c r="C129" i="8"/>
  <c r="BZ129" i="14" s="1"/>
  <c r="D129" i="8"/>
  <c r="CA129" i="14" s="1"/>
  <c r="E129" i="8"/>
  <c r="CB129" i="14" s="1"/>
  <c r="F129" i="8"/>
  <c r="CC129" i="14" s="1"/>
  <c r="G129" i="8"/>
  <c r="CD129" i="14" s="1"/>
  <c r="H129" i="8"/>
  <c r="CE129" i="14" s="1"/>
  <c r="I129" i="8"/>
  <c r="CF129" i="14" s="1"/>
  <c r="J129" i="8"/>
  <c r="CG129" i="14" s="1"/>
  <c r="K129" i="8"/>
  <c r="CH129" i="14" s="1"/>
  <c r="L129" i="8"/>
  <c r="CI129" i="14" s="1"/>
  <c r="M129" i="8"/>
  <c r="CJ129" i="14" s="1"/>
  <c r="N129" i="8"/>
  <c r="CK129" i="14" s="1"/>
  <c r="O129" i="8"/>
  <c r="CL129" i="14" s="1"/>
  <c r="P129" i="8"/>
  <c r="CM129" i="14" s="1"/>
  <c r="Q129" i="8"/>
  <c r="CN129" i="14" s="1"/>
  <c r="R129" i="8"/>
  <c r="CO129" i="14" s="1"/>
  <c r="S129" i="8"/>
  <c r="CP129" i="14" s="1"/>
  <c r="T129" i="8"/>
  <c r="CQ129" i="14" s="1"/>
  <c r="U129" i="8"/>
  <c r="CR129" i="14" s="1"/>
  <c r="B130" i="8"/>
  <c r="BY130" i="14" s="1"/>
  <c r="C130" i="8"/>
  <c r="BZ130" i="14" s="1"/>
  <c r="D130" i="8"/>
  <c r="CA130" i="14" s="1"/>
  <c r="E130" i="8"/>
  <c r="CB130" i="14" s="1"/>
  <c r="F130" i="8"/>
  <c r="CC130" i="14" s="1"/>
  <c r="G130" i="8"/>
  <c r="CD130" i="14" s="1"/>
  <c r="H130" i="8"/>
  <c r="CE130" i="14" s="1"/>
  <c r="I130" i="8"/>
  <c r="CF130" i="14" s="1"/>
  <c r="J130" i="8"/>
  <c r="CG130" i="14" s="1"/>
  <c r="K130" i="8"/>
  <c r="CH130" i="14" s="1"/>
  <c r="L130" i="8"/>
  <c r="CI130" i="14" s="1"/>
  <c r="M130" i="8"/>
  <c r="CJ130" i="14" s="1"/>
  <c r="N130" i="8"/>
  <c r="CK130" i="14" s="1"/>
  <c r="O130" i="8"/>
  <c r="CL130" i="14" s="1"/>
  <c r="P130" i="8"/>
  <c r="CM130" i="14" s="1"/>
  <c r="Q130" i="8"/>
  <c r="CN130" i="14" s="1"/>
  <c r="R130" i="8"/>
  <c r="CO130" i="14" s="1"/>
  <c r="S130" i="8"/>
  <c r="CP130" i="14" s="1"/>
  <c r="T130" i="8"/>
  <c r="CQ130" i="14" s="1"/>
  <c r="U130" i="8"/>
  <c r="CR130" i="14" s="1"/>
  <c r="B131" i="8"/>
  <c r="BY131" i="14" s="1"/>
  <c r="C131" i="8"/>
  <c r="BZ131" i="14" s="1"/>
  <c r="D131" i="8"/>
  <c r="CA131" i="14" s="1"/>
  <c r="E131" i="8"/>
  <c r="CB131" i="14" s="1"/>
  <c r="F131" i="8"/>
  <c r="CC131" i="14" s="1"/>
  <c r="G131" i="8"/>
  <c r="CD131" i="14" s="1"/>
  <c r="H131" i="8"/>
  <c r="CE131" i="14" s="1"/>
  <c r="I131" i="8"/>
  <c r="CF131" i="14" s="1"/>
  <c r="J131" i="8"/>
  <c r="CG131" i="14" s="1"/>
  <c r="K131" i="8"/>
  <c r="CH131" i="14" s="1"/>
  <c r="L131" i="8"/>
  <c r="CI131" i="14" s="1"/>
  <c r="M131" i="8"/>
  <c r="CJ131" i="14" s="1"/>
  <c r="N131" i="8"/>
  <c r="CK131" i="14" s="1"/>
  <c r="O131" i="8"/>
  <c r="CL131" i="14" s="1"/>
  <c r="P131" i="8"/>
  <c r="CM131" i="14" s="1"/>
  <c r="Q131" i="8"/>
  <c r="CN131" i="14" s="1"/>
  <c r="R131" i="8"/>
  <c r="CO131" i="14" s="1"/>
  <c r="S131" i="8"/>
  <c r="CP131" i="14" s="1"/>
  <c r="T131" i="8"/>
  <c r="CQ131" i="14" s="1"/>
  <c r="U131" i="8"/>
  <c r="CR131" i="14" s="1"/>
  <c r="B132" i="8"/>
  <c r="BY132" i="14" s="1"/>
  <c r="C132" i="8"/>
  <c r="BZ132" i="14" s="1"/>
  <c r="D132" i="8"/>
  <c r="CA132" i="14" s="1"/>
  <c r="E132" i="8"/>
  <c r="CB132" i="14" s="1"/>
  <c r="F132" i="8"/>
  <c r="CC132" i="14" s="1"/>
  <c r="G132" i="8"/>
  <c r="CD132" i="14" s="1"/>
  <c r="H132" i="8"/>
  <c r="CE132" i="14" s="1"/>
  <c r="I132" i="8"/>
  <c r="CF132" i="14" s="1"/>
  <c r="J132" i="8"/>
  <c r="CG132" i="14" s="1"/>
  <c r="K132" i="8"/>
  <c r="CH132" i="14" s="1"/>
  <c r="L132" i="8"/>
  <c r="CI132" i="14" s="1"/>
  <c r="M132" i="8"/>
  <c r="CJ132" i="14" s="1"/>
  <c r="N132" i="8"/>
  <c r="CK132" i="14" s="1"/>
  <c r="O132" i="8"/>
  <c r="CL132" i="14" s="1"/>
  <c r="P132" i="8"/>
  <c r="CM132" i="14" s="1"/>
  <c r="Q132" i="8"/>
  <c r="CN132" i="14" s="1"/>
  <c r="R132" i="8"/>
  <c r="CO132" i="14" s="1"/>
  <c r="S132" i="8"/>
  <c r="CP132" i="14" s="1"/>
  <c r="T132" i="8"/>
  <c r="CQ132" i="14" s="1"/>
  <c r="U132" i="8"/>
  <c r="CR132" i="14" s="1"/>
  <c r="B133" i="8"/>
  <c r="BY133" i="14" s="1"/>
  <c r="C133" i="8"/>
  <c r="BZ133" i="14" s="1"/>
  <c r="D133" i="8"/>
  <c r="CA133" i="14" s="1"/>
  <c r="E133" i="8"/>
  <c r="CB133" i="14" s="1"/>
  <c r="F133" i="8"/>
  <c r="CC133" i="14" s="1"/>
  <c r="G133" i="8"/>
  <c r="CD133" i="14" s="1"/>
  <c r="H133" i="8"/>
  <c r="CE133" i="14" s="1"/>
  <c r="I133" i="8"/>
  <c r="CF133" i="14" s="1"/>
  <c r="J133" i="8"/>
  <c r="CG133" i="14" s="1"/>
  <c r="K133" i="8"/>
  <c r="CH133" i="14" s="1"/>
  <c r="L133" i="8"/>
  <c r="CI133" i="14" s="1"/>
  <c r="M133" i="8"/>
  <c r="CJ133" i="14" s="1"/>
  <c r="N133" i="8"/>
  <c r="CK133" i="14" s="1"/>
  <c r="O133" i="8"/>
  <c r="CL133" i="14" s="1"/>
  <c r="P133" i="8"/>
  <c r="CM133" i="14" s="1"/>
  <c r="Q133" i="8"/>
  <c r="CN133" i="14" s="1"/>
  <c r="R133" i="8"/>
  <c r="CO133" i="14" s="1"/>
  <c r="S133" i="8"/>
  <c r="CP133" i="14" s="1"/>
  <c r="T133" i="8"/>
  <c r="CQ133" i="14" s="1"/>
  <c r="U133" i="8"/>
  <c r="CR133" i="14" s="1"/>
  <c r="B134" i="8"/>
  <c r="BY134" i="14" s="1"/>
  <c r="C134" i="8"/>
  <c r="BZ134" i="14" s="1"/>
  <c r="D134" i="8"/>
  <c r="CA134" i="14" s="1"/>
  <c r="E134" i="8"/>
  <c r="CB134" i="14" s="1"/>
  <c r="F134" i="8"/>
  <c r="CC134" i="14" s="1"/>
  <c r="G134" i="8"/>
  <c r="CD134" i="14" s="1"/>
  <c r="H134" i="8"/>
  <c r="CE134" i="14" s="1"/>
  <c r="I134" i="8"/>
  <c r="CF134" i="14" s="1"/>
  <c r="J134" i="8"/>
  <c r="CG134" i="14" s="1"/>
  <c r="K134" i="8"/>
  <c r="CH134" i="14" s="1"/>
  <c r="L134" i="8"/>
  <c r="CI134" i="14" s="1"/>
  <c r="M134" i="8"/>
  <c r="CJ134" i="14" s="1"/>
  <c r="N134" i="8"/>
  <c r="CK134" i="14" s="1"/>
  <c r="O134" i="8"/>
  <c r="CL134" i="14" s="1"/>
  <c r="P134" i="8"/>
  <c r="CM134" i="14" s="1"/>
  <c r="Q134" i="8"/>
  <c r="CN134" i="14" s="1"/>
  <c r="R134" i="8"/>
  <c r="CO134" i="14" s="1"/>
  <c r="S134" i="8"/>
  <c r="CP134" i="14" s="1"/>
  <c r="T134" i="8"/>
  <c r="CQ134" i="14" s="1"/>
  <c r="U134" i="8"/>
  <c r="CR134" i="14" s="1"/>
  <c r="B136" i="8"/>
  <c r="BY136" i="14" s="1"/>
  <c r="C136" i="8"/>
  <c r="BZ136" i="14" s="1"/>
  <c r="D136" i="8"/>
  <c r="CA136" i="14" s="1"/>
  <c r="E136" i="8"/>
  <c r="CB136" i="14" s="1"/>
  <c r="F136" i="8"/>
  <c r="CC136" i="14" s="1"/>
  <c r="G136" i="8"/>
  <c r="CD136" i="14" s="1"/>
  <c r="H136" i="8"/>
  <c r="CE136" i="14" s="1"/>
  <c r="I136" i="8"/>
  <c r="CF136" i="14" s="1"/>
  <c r="J136" i="8"/>
  <c r="CG136" i="14" s="1"/>
  <c r="K136" i="8"/>
  <c r="CH136" i="14" s="1"/>
  <c r="L136" i="8"/>
  <c r="CI136" i="14" s="1"/>
  <c r="M136" i="8"/>
  <c r="CJ136" i="14" s="1"/>
  <c r="N136" i="8"/>
  <c r="CK136" i="14" s="1"/>
  <c r="O136" i="8"/>
  <c r="CL136" i="14" s="1"/>
  <c r="P136" i="8"/>
  <c r="CM136" i="14" s="1"/>
  <c r="Q136" i="8"/>
  <c r="CN136" i="14" s="1"/>
  <c r="R136" i="8"/>
  <c r="CO136" i="14" s="1"/>
  <c r="S136" i="8"/>
  <c r="CP136" i="14" s="1"/>
  <c r="T136" i="8"/>
  <c r="CQ136" i="14" s="1"/>
  <c r="U136" i="8"/>
  <c r="CR136" i="14" s="1"/>
  <c r="B137" i="8"/>
  <c r="BY137" i="14" s="1"/>
  <c r="C137" i="8"/>
  <c r="BZ137" i="14" s="1"/>
  <c r="D137" i="8"/>
  <c r="CA137" i="14" s="1"/>
  <c r="E137" i="8"/>
  <c r="CB137" i="14" s="1"/>
  <c r="F137" i="8"/>
  <c r="CC137" i="14" s="1"/>
  <c r="G137" i="8"/>
  <c r="CD137" i="14" s="1"/>
  <c r="H137" i="8"/>
  <c r="CE137" i="14" s="1"/>
  <c r="I137" i="8"/>
  <c r="CF137" i="14" s="1"/>
  <c r="J137" i="8"/>
  <c r="CG137" i="14" s="1"/>
  <c r="K137" i="8"/>
  <c r="CH137" i="14" s="1"/>
  <c r="L137" i="8"/>
  <c r="CI137" i="14" s="1"/>
  <c r="M137" i="8"/>
  <c r="CJ137" i="14" s="1"/>
  <c r="N137" i="8"/>
  <c r="CK137" i="14" s="1"/>
  <c r="O137" i="8"/>
  <c r="CL137" i="14" s="1"/>
  <c r="P137" i="8"/>
  <c r="CM137" i="14" s="1"/>
  <c r="Q137" i="8"/>
  <c r="CN137" i="14" s="1"/>
  <c r="R137" i="8"/>
  <c r="CO137" i="14" s="1"/>
  <c r="S137" i="8"/>
  <c r="CP137" i="14" s="1"/>
  <c r="T137" i="8"/>
  <c r="CQ137" i="14" s="1"/>
  <c r="U137" i="8"/>
  <c r="CR137" i="14" s="1"/>
  <c r="B138" i="8"/>
  <c r="BY138" i="14" s="1"/>
  <c r="C138" i="8"/>
  <c r="BZ138" i="14" s="1"/>
  <c r="D138" i="8"/>
  <c r="CA138" i="14" s="1"/>
  <c r="E138" i="8"/>
  <c r="CB138" i="14" s="1"/>
  <c r="F138" i="8"/>
  <c r="CC138" i="14" s="1"/>
  <c r="G138" i="8"/>
  <c r="CD138" i="14" s="1"/>
  <c r="H138" i="8"/>
  <c r="CE138" i="14" s="1"/>
  <c r="I138" i="8"/>
  <c r="CF138" i="14" s="1"/>
  <c r="J138" i="8"/>
  <c r="CG138" i="14" s="1"/>
  <c r="K138" i="8"/>
  <c r="CH138" i="14" s="1"/>
  <c r="L138" i="8"/>
  <c r="CI138" i="14" s="1"/>
  <c r="M138" i="8"/>
  <c r="CJ138" i="14" s="1"/>
  <c r="N138" i="8"/>
  <c r="CK138" i="14" s="1"/>
  <c r="O138" i="8"/>
  <c r="CL138" i="14" s="1"/>
  <c r="P138" i="8"/>
  <c r="CM138" i="14" s="1"/>
  <c r="Q138" i="8"/>
  <c r="CN138" i="14" s="1"/>
  <c r="R138" i="8"/>
  <c r="CO138" i="14" s="1"/>
  <c r="S138" i="8"/>
  <c r="CP138" i="14" s="1"/>
  <c r="T138" i="8"/>
  <c r="CQ138" i="14" s="1"/>
  <c r="U138" i="8"/>
  <c r="CR138" i="14" s="1"/>
  <c r="B139" i="8"/>
  <c r="BY139" i="14" s="1"/>
  <c r="C139" i="8"/>
  <c r="BZ139" i="14" s="1"/>
  <c r="D139" i="8"/>
  <c r="CA139" i="14" s="1"/>
  <c r="E139" i="8"/>
  <c r="CB139" i="14" s="1"/>
  <c r="F139" i="8"/>
  <c r="CC139" i="14" s="1"/>
  <c r="G139" i="8"/>
  <c r="CD139" i="14" s="1"/>
  <c r="H139" i="8"/>
  <c r="CE139" i="14" s="1"/>
  <c r="I139" i="8"/>
  <c r="CF139" i="14" s="1"/>
  <c r="J139" i="8"/>
  <c r="CG139" i="14" s="1"/>
  <c r="K139" i="8"/>
  <c r="CH139" i="14" s="1"/>
  <c r="L139" i="8"/>
  <c r="CI139" i="14" s="1"/>
  <c r="M139" i="8"/>
  <c r="CJ139" i="14" s="1"/>
  <c r="N139" i="8"/>
  <c r="CK139" i="14" s="1"/>
  <c r="O139" i="8"/>
  <c r="CL139" i="14" s="1"/>
  <c r="P139" i="8"/>
  <c r="CM139" i="14" s="1"/>
  <c r="Q139" i="8"/>
  <c r="CN139" i="14" s="1"/>
  <c r="R139" i="8"/>
  <c r="CO139" i="14" s="1"/>
  <c r="S139" i="8"/>
  <c r="CP139" i="14" s="1"/>
  <c r="T139" i="8"/>
  <c r="CQ139" i="14" s="1"/>
  <c r="U139" i="8"/>
  <c r="CR139" i="14" s="1"/>
  <c r="B140" i="8"/>
  <c r="BY140" i="14" s="1"/>
  <c r="C140" i="8"/>
  <c r="BZ140" i="14" s="1"/>
  <c r="D140" i="8"/>
  <c r="CA140" i="14" s="1"/>
  <c r="E140" i="8"/>
  <c r="CB140" i="14" s="1"/>
  <c r="F140" i="8"/>
  <c r="CC140" i="14" s="1"/>
  <c r="G140" i="8"/>
  <c r="CD140" i="14" s="1"/>
  <c r="H140" i="8"/>
  <c r="CE140" i="14" s="1"/>
  <c r="I140" i="8"/>
  <c r="CF140" i="14" s="1"/>
  <c r="J140" i="8"/>
  <c r="CG140" i="14" s="1"/>
  <c r="K140" i="8"/>
  <c r="CH140" i="14" s="1"/>
  <c r="L140" i="8"/>
  <c r="CI140" i="14" s="1"/>
  <c r="M140" i="8"/>
  <c r="CJ140" i="14" s="1"/>
  <c r="N140" i="8"/>
  <c r="CK140" i="14" s="1"/>
  <c r="O140" i="8"/>
  <c r="CL140" i="14" s="1"/>
  <c r="P140" i="8"/>
  <c r="CM140" i="14" s="1"/>
  <c r="Q140" i="8"/>
  <c r="CN140" i="14" s="1"/>
  <c r="R140" i="8"/>
  <c r="CO140" i="14" s="1"/>
  <c r="S140" i="8"/>
  <c r="CP140" i="14" s="1"/>
  <c r="T140" i="8"/>
  <c r="CQ140" i="14" s="1"/>
  <c r="U140" i="8"/>
  <c r="CR140" i="14" s="1"/>
  <c r="B141" i="8"/>
  <c r="BY141" i="14" s="1"/>
  <c r="C141" i="8"/>
  <c r="BZ141" i="14" s="1"/>
  <c r="D141" i="8"/>
  <c r="CA141" i="14" s="1"/>
  <c r="E141" i="8"/>
  <c r="CB141" i="14" s="1"/>
  <c r="F141" i="8"/>
  <c r="CC141" i="14" s="1"/>
  <c r="G141" i="8"/>
  <c r="CD141" i="14" s="1"/>
  <c r="H141" i="8"/>
  <c r="CE141" i="14" s="1"/>
  <c r="I141" i="8"/>
  <c r="CF141" i="14" s="1"/>
  <c r="J141" i="8"/>
  <c r="CG141" i="14" s="1"/>
  <c r="K141" i="8"/>
  <c r="CH141" i="14" s="1"/>
  <c r="L141" i="8"/>
  <c r="CI141" i="14" s="1"/>
  <c r="M141" i="8"/>
  <c r="CJ141" i="14" s="1"/>
  <c r="N141" i="8"/>
  <c r="CK141" i="14" s="1"/>
  <c r="O141" i="8"/>
  <c r="CL141" i="14" s="1"/>
  <c r="P141" i="8"/>
  <c r="CM141" i="14" s="1"/>
  <c r="Q141" i="8"/>
  <c r="CN141" i="14" s="1"/>
  <c r="R141" i="8"/>
  <c r="CO141" i="14" s="1"/>
  <c r="S141" i="8"/>
  <c r="CP141" i="14" s="1"/>
  <c r="T141" i="8"/>
  <c r="CQ141" i="14" s="1"/>
  <c r="U141" i="8"/>
  <c r="CR141" i="14" s="1"/>
  <c r="B142" i="8"/>
  <c r="BY142" i="14" s="1"/>
  <c r="C142" i="8"/>
  <c r="BZ142" i="14" s="1"/>
  <c r="D142" i="8"/>
  <c r="CA142" i="14" s="1"/>
  <c r="E142" i="8"/>
  <c r="CB142" i="14" s="1"/>
  <c r="F142" i="8"/>
  <c r="CC142" i="14" s="1"/>
  <c r="G142" i="8"/>
  <c r="CD142" i="14" s="1"/>
  <c r="H142" i="8"/>
  <c r="CE142" i="14" s="1"/>
  <c r="I142" i="8"/>
  <c r="CF142" i="14" s="1"/>
  <c r="J142" i="8"/>
  <c r="CG142" i="14" s="1"/>
  <c r="K142" i="8"/>
  <c r="CH142" i="14" s="1"/>
  <c r="L142" i="8"/>
  <c r="CI142" i="14" s="1"/>
  <c r="M142" i="8"/>
  <c r="CJ142" i="14" s="1"/>
  <c r="N142" i="8"/>
  <c r="CK142" i="14" s="1"/>
  <c r="O142" i="8"/>
  <c r="CL142" i="14" s="1"/>
  <c r="P142" i="8"/>
  <c r="CM142" i="14" s="1"/>
  <c r="Q142" i="8"/>
  <c r="CN142" i="14" s="1"/>
  <c r="R142" i="8"/>
  <c r="CO142" i="14" s="1"/>
  <c r="S142" i="8"/>
  <c r="CP142" i="14" s="1"/>
  <c r="T142" i="8"/>
  <c r="CQ142" i="14" s="1"/>
  <c r="U142" i="8"/>
  <c r="CR142" i="14" s="1"/>
  <c r="B143" i="8"/>
  <c r="BY143" i="14" s="1"/>
  <c r="C143" i="8"/>
  <c r="BZ143" i="14" s="1"/>
  <c r="D143" i="8"/>
  <c r="CA143" i="14" s="1"/>
  <c r="E143" i="8"/>
  <c r="CB143" i="14" s="1"/>
  <c r="F143" i="8"/>
  <c r="CC143" i="14" s="1"/>
  <c r="G143" i="8"/>
  <c r="CD143" i="14" s="1"/>
  <c r="H143" i="8"/>
  <c r="CE143" i="14" s="1"/>
  <c r="I143" i="8"/>
  <c r="CF143" i="14" s="1"/>
  <c r="J143" i="8"/>
  <c r="CG143" i="14" s="1"/>
  <c r="K143" i="8"/>
  <c r="CH143" i="14" s="1"/>
  <c r="L143" i="8"/>
  <c r="CI143" i="14" s="1"/>
  <c r="M143" i="8"/>
  <c r="CJ143" i="14" s="1"/>
  <c r="N143" i="8"/>
  <c r="CK143" i="14" s="1"/>
  <c r="O143" i="8"/>
  <c r="CL143" i="14" s="1"/>
  <c r="P143" i="8"/>
  <c r="CM143" i="14" s="1"/>
  <c r="Q143" i="8"/>
  <c r="CN143" i="14" s="1"/>
  <c r="R143" i="8"/>
  <c r="CO143" i="14" s="1"/>
  <c r="S143" i="8"/>
  <c r="CP143" i="14" s="1"/>
  <c r="T143" i="8"/>
  <c r="CQ143" i="14" s="1"/>
  <c r="U143" i="8"/>
  <c r="CR143" i="14" s="1"/>
  <c r="B144" i="8"/>
  <c r="BY144" i="14" s="1"/>
  <c r="C144" i="8"/>
  <c r="BZ144" i="14" s="1"/>
  <c r="D144" i="8"/>
  <c r="CA144" i="14" s="1"/>
  <c r="E144" i="8"/>
  <c r="CB144" i="14" s="1"/>
  <c r="F144" i="8"/>
  <c r="CC144" i="14" s="1"/>
  <c r="G144" i="8"/>
  <c r="CD144" i="14" s="1"/>
  <c r="H144" i="8"/>
  <c r="CE144" i="14" s="1"/>
  <c r="I144" i="8"/>
  <c r="CF144" i="14" s="1"/>
  <c r="J144" i="8"/>
  <c r="CG144" i="14" s="1"/>
  <c r="K144" i="8"/>
  <c r="CH144" i="14" s="1"/>
  <c r="L144" i="8"/>
  <c r="CI144" i="14" s="1"/>
  <c r="M144" i="8"/>
  <c r="CJ144" i="14" s="1"/>
  <c r="N144" i="8"/>
  <c r="CK144" i="14" s="1"/>
  <c r="O144" i="8"/>
  <c r="CL144" i="14" s="1"/>
  <c r="P144" i="8"/>
  <c r="CM144" i="14" s="1"/>
  <c r="Q144" i="8"/>
  <c r="CN144" i="14" s="1"/>
  <c r="R144" i="8"/>
  <c r="CO144" i="14" s="1"/>
  <c r="S144" i="8"/>
  <c r="CP144" i="14" s="1"/>
  <c r="T144" i="8"/>
  <c r="CQ144" i="14" s="1"/>
  <c r="U144" i="8"/>
  <c r="CR144" i="14" s="1"/>
  <c r="B145" i="8"/>
  <c r="BY145" i="14" s="1"/>
  <c r="C145" i="8"/>
  <c r="BZ145" i="14" s="1"/>
  <c r="D145" i="8"/>
  <c r="CA145" i="14" s="1"/>
  <c r="E145" i="8"/>
  <c r="CB145" i="14" s="1"/>
  <c r="F145" i="8"/>
  <c r="CC145" i="14" s="1"/>
  <c r="G145" i="8"/>
  <c r="CD145" i="14" s="1"/>
  <c r="H145" i="8"/>
  <c r="CE145" i="14" s="1"/>
  <c r="I145" i="8"/>
  <c r="CF145" i="14" s="1"/>
  <c r="J145" i="8"/>
  <c r="CG145" i="14" s="1"/>
  <c r="K145" i="8"/>
  <c r="CH145" i="14" s="1"/>
  <c r="L145" i="8"/>
  <c r="CI145" i="14" s="1"/>
  <c r="M145" i="8"/>
  <c r="CJ145" i="14" s="1"/>
  <c r="N145" i="8"/>
  <c r="CK145" i="14" s="1"/>
  <c r="O145" i="8"/>
  <c r="CL145" i="14" s="1"/>
  <c r="P145" i="8"/>
  <c r="CM145" i="14" s="1"/>
  <c r="Q145" i="8"/>
  <c r="CN145" i="14" s="1"/>
  <c r="R145" i="8"/>
  <c r="CO145" i="14" s="1"/>
  <c r="S145" i="8"/>
  <c r="CP145" i="14" s="1"/>
  <c r="T145" i="8"/>
  <c r="CQ145" i="14" s="1"/>
  <c r="U145" i="8"/>
  <c r="CR145" i="14" s="1"/>
  <c r="B146" i="8"/>
  <c r="BY146" i="14" s="1"/>
  <c r="C146" i="8"/>
  <c r="BZ146" i="14" s="1"/>
  <c r="D146" i="8"/>
  <c r="CA146" i="14" s="1"/>
  <c r="E146" i="8"/>
  <c r="CB146" i="14" s="1"/>
  <c r="F146" i="8"/>
  <c r="CC146" i="14" s="1"/>
  <c r="G146" i="8"/>
  <c r="CD146" i="14" s="1"/>
  <c r="H146" i="8"/>
  <c r="CE146" i="14" s="1"/>
  <c r="I146" i="8"/>
  <c r="CF146" i="14" s="1"/>
  <c r="J146" i="8"/>
  <c r="CG146" i="14" s="1"/>
  <c r="K146" i="8"/>
  <c r="CH146" i="14" s="1"/>
  <c r="L146" i="8"/>
  <c r="CI146" i="14" s="1"/>
  <c r="M146" i="8"/>
  <c r="CJ146" i="14" s="1"/>
  <c r="N146" i="8"/>
  <c r="CK146" i="14" s="1"/>
  <c r="O146" i="8"/>
  <c r="CL146" i="14" s="1"/>
  <c r="P146" i="8"/>
  <c r="CM146" i="14" s="1"/>
  <c r="Q146" i="8"/>
  <c r="CN146" i="14" s="1"/>
  <c r="R146" i="8"/>
  <c r="CO146" i="14" s="1"/>
  <c r="S146" i="8"/>
  <c r="CP146" i="14" s="1"/>
  <c r="T146" i="8"/>
  <c r="CQ146" i="14" s="1"/>
  <c r="U146" i="8"/>
  <c r="CR146" i="14" s="1"/>
  <c r="B147" i="8"/>
  <c r="BY147" i="14" s="1"/>
  <c r="C147" i="8"/>
  <c r="BZ147" i="14" s="1"/>
  <c r="D147" i="8"/>
  <c r="CA147" i="14" s="1"/>
  <c r="E147" i="8"/>
  <c r="CB147" i="14" s="1"/>
  <c r="F147" i="8"/>
  <c r="CC147" i="14" s="1"/>
  <c r="G147" i="8"/>
  <c r="CD147" i="14" s="1"/>
  <c r="H147" i="8"/>
  <c r="CE147" i="14" s="1"/>
  <c r="I147" i="8"/>
  <c r="CF147" i="14" s="1"/>
  <c r="J147" i="8"/>
  <c r="CG147" i="14" s="1"/>
  <c r="K147" i="8"/>
  <c r="CH147" i="14" s="1"/>
  <c r="L147" i="8"/>
  <c r="CI147" i="14" s="1"/>
  <c r="M147" i="8"/>
  <c r="CJ147" i="14" s="1"/>
  <c r="N147" i="8"/>
  <c r="CK147" i="14" s="1"/>
  <c r="O147" i="8"/>
  <c r="CL147" i="14" s="1"/>
  <c r="P147" i="8"/>
  <c r="CM147" i="14" s="1"/>
  <c r="Q147" i="8"/>
  <c r="CN147" i="14" s="1"/>
  <c r="R147" i="8"/>
  <c r="CO147" i="14" s="1"/>
  <c r="S147" i="8"/>
  <c r="CP147" i="14" s="1"/>
  <c r="T147" i="8"/>
  <c r="CQ147" i="14" s="1"/>
  <c r="U147" i="8"/>
  <c r="CR147" i="14" s="1"/>
  <c r="B148" i="8"/>
  <c r="BY148" i="14" s="1"/>
  <c r="C148" i="8"/>
  <c r="BZ148" i="14" s="1"/>
  <c r="D148" i="8"/>
  <c r="CA148" i="14" s="1"/>
  <c r="E148" i="8"/>
  <c r="CB148" i="14" s="1"/>
  <c r="F148" i="8"/>
  <c r="CC148" i="14" s="1"/>
  <c r="G148" i="8"/>
  <c r="CD148" i="14" s="1"/>
  <c r="H148" i="8"/>
  <c r="CE148" i="14" s="1"/>
  <c r="I148" i="8"/>
  <c r="CF148" i="14" s="1"/>
  <c r="J148" i="8"/>
  <c r="CG148" i="14" s="1"/>
  <c r="K148" i="8"/>
  <c r="CH148" i="14" s="1"/>
  <c r="L148" i="8"/>
  <c r="CI148" i="14" s="1"/>
  <c r="M148" i="8"/>
  <c r="CJ148" i="14" s="1"/>
  <c r="N148" i="8"/>
  <c r="CK148" i="14" s="1"/>
  <c r="O148" i="8"/>
  <c r="CL148" i="14" s="1"/>
  <c r="P148" i="8"/>
  <c r="CM148" i="14" s="1"/>
  <c r="Q148" i="8"/>
  <c r="CN148" i="14" s="1"/>
  <c r="R148" i="8"/>
  <c r="CO148" i="14" s="1"/>
  <c r="S148" i="8"/>
  <c r="CP148" i="14" s="1"/>
  <c r="T148" i="8"/>
  <c r="CQ148" i="14" s="1"/>
  <c r="U148" i="8"/>
  <c r="CR148" i="14" s="1"/>
  <c r="B149" i="8"/>
  <c r="BY149" i="14" s="1"/>
  <c r="C149" i="8"/>
  <c r="BZ149" i="14" s="1"/>
  <c r="D149" i="8"/>
  <c r="CA149" i="14" s="1"/>
  <c r="E149" i="8"/>
  <c r="CB149" i="14" s="1"/>
  <c r="F149" i="8"/>
  <c r="CC149" i="14" s="1"/>
  <c r="G149" i="8"/>
  <c r="CD149" i="14" s="1"/>
  <c r="H149" i="8"/>
  <c r="CE149" i="14" s="1"/>
  <c r="I149" i="8"/>
  <c r="CF149" i="14" s="1"/>
  <c r="J149" i="8"/>
  <c r="CG149" i="14" s="1"/>
  <c r="K149" i="8"/>
  <c r="CH149" i="14" s="1"/>
  <c r="L149" i="8"/>
  <c r="CI149" i="14" s="1"/>
  <c r="M149" i="8"/>
  <c r="CJ149" i="14" s="1"/>
  <c r="N149" i="8"/>
  <c r="CK149" i="14" s="1"/>
  <c r="O149" i="8"/>
  <c r="CL149" i="14" s="1"/>
  <c r="P149" i="8"/>
  <c r="CM149" i="14" s="1"/>
  <c r="Q149" i="8"/>
  <c r="CN149" i="14" s="1"/>
  <c r="R149" i="8"/>
  <c r="CO149" i="14" s="1"/>
  <c r="S149" i="8"/>
  <c r="CP149" i="14" s="1"/>
  <c r="T149" i="8"/>
  <c r="CQ149" i="14" s="1"/>
  <c r="U149" i="8"/>
  <c r="CR149" i="14" s="1"/>
  <c r="B150" i="8"/>
  <c r="BY150" i="14" s="1"/>
  <c r="C150" i="8"/>
  <c r="BZ150" i="14" s="1"/>
  <c r="D150" i="8"/>
  <c r="CA150" i="14" s="1"/>
  <c r="E150" i="8"/>
  <c r="CB150" i="14" s="1"/>
  <c r="F150" i="8"/>
  <c r="CC150" i="14" s="1"/>
  <c r="G150" i="8"/>
  <c r="CD150" i="14" s="1"/>
  <c r="H150" i="8"/>
  <c r="CE150" i="14" s="1"/>
  <c r="I150" i="8"/>
  <c r="CF150" i="14" s="1"/>
  <c r="J150" i="8"/>
  <c r="CG150" i="14" s="1"/>
  <c r="K150" i="8"/>
  <c r="CH150" i="14" s="1"/>
  <c r="L150" i="8"/>
  <c r="CI150" i="14" s="1"/>
  <c r="M150" i="8"/>
  <c r="CJ150" i="14" s="1"/>
  <c r="N150" i="8"/>
  <c r="CK150" i="14" s="1"/>
  <c r="O150" i="8"/>
  <c r="CL150" i="14" s="1"/>
  <c r="P150" i="8"/>
  <c r="CM150" i="14" s="1"/>
  <c r="Q150" i="8"/>
  <c r="CN150" i="14" s="1"/>
  <c r="R150" i="8"/>
  <c r="CO150" i="14" s="1"/>
  <c r="S150" i="8"/>
  <c r="CP150" i="14" s="1"/>
  <c r="T150" i="8"/>
  <c r="CQ150" i="14" s="1"/>
  <c r="U150" i="8"/>
  <c r="CR150" i="14" s="1"/>
  <c r="B151" i="8"/>
  <c r="BY151" i="14" s="1"/>
  <c r="C151" i="8"/>
  <c r="BZ151" i="14" s="1"/>
  <c r="D151" i="8"/>
  <c r="CA151" i="14" s="1"/>
  <c r="E151" i="8"/>
  <c r="CB151" i="14" s="1"/>
  <c r="F151" i="8"/>
  <c r="CC151" i="14" s="1"/>
  <c r="G151" i="8"/>
  <c r="CD151" i="14" s="1"/>
  <c r="H151" i="8"/>
  <c r="CE151" i="14" s="1"/>
  <c r="I151" i="8"/>
  <c r="CF151" i="14" s="1"/>
  <c r="J151" i="8"/>
  <c r="CG151" i="14" s="1"/>
  <c r="K151" i="8"/>
  <c r="CH151" i="14" s="1"/>
  <c r="L151" i="8"/>
  <c r="CI151" i="14" s="1"/>
  <c r="M151" i="8"/>
  <c r="CJ151" i="14" s="1"/>
  <c r="N151" i="8"/>
  <c r="CK151" i="14" s="1"/>
  <c r="O151" i="8"/>
  <c r="CL151" i="14" s="1"/>
  <c r="P151" i="8"/>
  <c r="CM151" i="14" s="1"/>
  <c r="Q151" i="8"/>
  <c r="CN151" i="14" s="1"/>
  <c r="R151" i="8"/>
  <c r="CO151" i="14" s="1"/>
  <c r="S151" i="8"/>
  <c r="CP151" i="14" s="1"/>
  <c r="T151" i="8"/>
  <c r="CQ151" i="14" s="1"/>
  <c r="U151" i="8"/>
  <c r="CR151" i="14" s="1"/>
  <c r="B152" i="8"/>
  <c r="BY152" i="14" s="1"/>
  <c r="C152" i="8"/>
  <c r="BZ152" i="14" s="1"/>
  <c r="D152" i="8"/>
  <c r="CA152" i="14" s="1"/>
  <c r="E152" i="8"/>
  <c r="CB152" i="14" s="1"/>
  <c r="F152" i="8"/>
  <c r="CC152" i="14" s="1"/>
  <c r="G152" i="8"/>
  <c r="CD152" i="14" s="1"/>
  <c r="H152" i="8"/>
  <c r="CE152" i="14" s="1"/>
  <c r="I152" i="8"/>
  <c r="CF152" i="14" s="1"/>
  <c r="J152" i="8"/>
  <c r="CG152" i="14" s="1"/>
  <c r="K152" i="8"/>
  <c r="CH152" i="14" s="1"/>
  <c r="L152" i="8"/>
  <c r="CI152" i="14" s="1"/>
  <c r="M152" i="8"/>
  <c r="CJ152" i="14" s="1"/>
  <c r="N152" i="8"/>
  <c r="CK152" i="14" s="1"/>
  <c r="O152" i="8"/>
  <c r="CL152" i="14" s="1"/>
  <c r="P152" i="8"/>
  <c r="CM152" i="14" s="1"/>
  <c r="Q152" i="8"/>
  <c r="CN152" i="14" s="1"/>
  <c r="R152" i="8"/>
  <c r="CO152" i="14" s="1"/>
  <c r="S152" i="8"/>
  <c r="CP152" i="14" s="1"/>
  <c r="T152" i="8"/>
  <c r="CQ152" i="14" s="1"/>
  <c r="U152" i="8"/>
  <c r="CR152" i="14" s="1"/>
  <c r="B153" i="8"/>
  <c r="BY153" i="14" s="1"/>
  <c r="C153" i="8"/>
  <c r="BZ153" i="14" s="1"/>
  <c r="D153" i="8"/>
  <c r="CA153" i="14" s="1"/>
  <c r="E153" i="8"/>
  <c r="CB153" i="14" s="1"/>
  <c r="F153" i="8"/>
  <c r="CC153" i="14" s="1"/>
  <c r="G153" i="8"/>
  <c r="CD153" i="14" s="1"/>
  <c r="H153" i="8"/>
  <c r="CE153" i="14" s="1"/>
  <c r="I153" i="8"/>
  <c r="CF153" i="14" s="1"/>
  <c r="J153" i="8"/>
  <c r="CG153" i="14" s="1"/>
  <c r="K153" i="8"/>
  <c r="CH153" i="14" s="1"/>
  <c r="L153" i="8"/>
  <c r="CI153" i="14" s="1"/>
  <c r="M153" i="8"/>
  <c r="CJ153" i="14" s="1"/>
  <c r="N153" i="8"/>
  <c r="CK153" i="14" s="1"/>
  <c r="O153" i="8"/>
  <c r="CL153" i="14" s="1"/>
  <c r="P153" i="8"/>
  <c r="CM153" i="14" s="1"/>
  <c r="Q153" i="8"/>
  <c r="CN153" i="14" s="1"/>
  <c r="R153" i="8"/>
  <c r="CO153" i="14" s="1"/>
  <c r="S153" i="8"/>
  <c r="CP153" i="14" s="1"/>
  <c r="T153" i="8"/>
  <c r="CQ153" i="14" s="1"/>
  <c r="U153" i="8"/>
  <c r="CR153" i="14" s="1"/>
  <c r="B154" i="8"/>
  <c r="BY154" i="14" s="1"/>
  <c r="C154" i="8"/>
  <c r="BZ154" i="14" s="1"/>
  <c r="D154" i="8"/>
  <c r="CA154" i="14" s="1"/>
  <c r="E154" i="8"/>
  <c r="CB154" i="14" s="1"/>
  <c r="F154" i="8"/>
  <c r="CC154" i="14" s="1"/>
  <c r="G154" i="8"/>
  <c r="CD154" i="14" s="1"/>
  <c r="H154" i="8"/>
  <c r="CE154" i="14" s="1"/>
  <c r="I154" i="8"/>
  <c r="CF154" i="14" s="1"/>
  <c r="J154" i="8"/>
  <c r="CG154" i="14" s="1"/>
  <c r="K154" i="8"/>
  <c r="CH154" i="14" s="1"/>
  <c r="L154" i="8"/>
  <c r="CI154" i="14" s="1"/>
  <c r="M154" i="8"/>
  <c r="CJ154" i="14" s="1"/>
  <c r="N154" i="8"/>
  <c r="CK154" i="14" s="1"/>
  <c r="O154" i="8"/>
  <c r="CL154" i="14" s="1"/>
  <c r="P154" i="8"/>
  <c r="CM154" i="14" s="1"/>
  <c r="Q154" i="8"/>
  <c r="CN154" i="14" s="1"/>
  <c r="R154" i="8"/>
  <c r="CO154" i="14" s="1"/>
  <c r="S154" i="8"/>
  <c r="CP154" i="14" s="1"/>
  <c r="T154" i="8"/>
  <c r="CQ154" i="14" s="1"/>
  <c r="U154" i="8"/>
  <c r="CR154" i="14" s="1"/>
  <c r="B155" i="8"/>
  <c r="BY155" i="14" s="1"/>
  <c r="C155" i="8"/>
  <c r="BZ155" i="14" s="1"/>
  <c r="D155" i="8"/>
  <c r="CA155" i="14" s="1"/>
  <c r="E155" i="8"/>
  <c r="CB155" i="14" s="1"/>
  <c r="F155" i="8"/>
  <c r="CC155" i="14" s="1"/>
  <c r="G155" i="8"/>
  <c r="CD155" i="14" s="1"/>
  <c r="H155" i="8"/>
  <c r="CE155" i="14" s="1"/>
  <c r="I155" i="8"/>
  <c r="CF155" i="14" s="1"/>
  <c r="J155" i="8"/>
  <c r="CG155" i="14" s="1"/>
  <c r="K155" i="8"/>
  <c r="CH155" i="14" s="1"/>
  <c r="L155" i="8"/>
  <c r="CI155" i="14" s="1"/>
  <c r="M155" i="8"/>
  <c r="CJ155" i="14" s="1"/>
  <c r="N155" i="8"/>
  <c r="CK155" i="14" s="1"/>
  <c r="O155" i="8"/>
  <c r="CL155" i="14" s="1"/>
  <c r="P155" i="8"/>
  <c r="CM155" i="14" s="1"/>
  <c r="Q155" i="8"/>
  <c r="CN155" i="14" s="1"/>
  <c r="R155" i="8"/>
  <c r="CO155" i="14" s="1"/>
  <c r="S155" i="8"/>
  <c r="CP155" i="14" s="1"/>
  <c r="T155" i="8"/>
  <c r="CQ155" i="14" s="1"/>
  <c r="U155" i="8"/>
  <c r="CR155" i="14" s="1"/>
  <c r="B156" i="8"/>
  <c r="BY156" i="14" s="1"/>
  <c r="C156" i="8"/>
  <c r="BZ156" i="14" s="1"/>
  <c r="D156" i="8"/>
  <c r="CA156" i="14" s="1"/>
  <c r="E156" i="8"/>
  <c r="CB156" i="14" s="1"/>
  <c r="F156" i="8"/>
  <c r="CC156" i="14" s="1"/>
  <c r="G156" i="8"/>
  <c r="CD156" i="14" s="1"/>
  <c r="H156" i="8"/>
  <c r="CE156" i="14" s="1"/>
  <c r="I156" i="8"/>
  <c r="CF156" i="14" s="1"/>
  <c r="J156" i="8"/>
  <c r="CG156" i="14" s="1"/>
  <c r="K156" i="8"/>
  <c r="CH156" i="14" s="1"/>
  <c r="L156" i="8"/>
  <c r="CI156" i="14" s="1"/>
  <c r="M156" i="8"/>
  <c r="CJ156" i="14" s="1"/>
  <c r="N156" i="8"/>
  <c r="CK156" i="14" s="1"/>
  <c r="O156" i="8"/>
  <c r="CL156" i="14" s="1"/>
  <c r="P156" i="8"/>
  <c r="CM156" i="14" s="1"/>
  <c r="Q156" i="8"/>
  <c r="CN156" i="14" s="1"/>
  <c r="R156" i="8"/>
  <c r="CO156" i="14" s="1"/>
  <c r="S156" i="8"/>
  <c r="CP156" i="14" s="1"/>
  <c r="T156" i="8"/>
  <c r="CQ156" i="14" s="1"/>
  <c r="U156" i="8"/>
  <c r="CR156" i="14" s="1"/>
  <c r="B157" i="8"/>
  <c r="BY157" i="14" s="1"/>
  <c r="C157" i="8"/>
  <c r="BZ157" i="14" s="1"/>
  <c r="D157" i="8"/>
  <c r="CA157" i="14" s="1"/>
  <c r="E157" i="8"/>
  <c r="CB157" i="14" s="1"/>
  <c r="F157" i="8"/>
  <c r="CC157" i="14" s="1"/>
  <c r="G157" i="8"/>
  <c r="CD157" i="14" s="1"/>
  <c r="H157" i="8"/>
  <c r="CE157" i="14" s="1"/>
  <c r="I157" i="8"/>
  <c r="CF157" i="14" s="1"/>
  <c r="J157" i="8"/>
  <c r="CG157" i="14" s="1"/>
  <c r="K157" i="8"/>
  <c r="CH157" i="14" s="1"/>
  <c r="L157" i="8"/>
  <c r="CI157" i="14" s="1"/>
  <c r="M157" i="8"/>
  <c r="CJ157" i="14" s="1"/>
  <c r="N157" i="8"/>
  <c r="CK157" i="14" s="1"/>
  <c r="O157" i="8"/>
  <c r="CL157" i="14" s="1"/>
  <c r="P157" i="8"/>
  <c r="CM157" i="14" s="1"/>
  <c r="Q157" i="8"/>
  <c r="CN157" i="14" s="1"/>
  <c r="R157" i="8"/>
  <c r="CO157" i="14" s="1"/>
  <c r="S157" i="8"/>
  <c r="CP157" i="14" s="1"/>
  <c r="T157" i="8"/>
  <c r="CQ157" i="14" s="1"/>
  <c r="U157" i="8"/>
  <c r="CR157" i="14" s="1"/>
  <c r="B158" i="8"/>
  <c r="BY158" i="14" s="1"/>
  <c r="C158" i="8"/>
  <c r="BZ158" i="14" s="1"/>
  <c r="D158" i="8"/>
  <c r="CA158" i="14" s="1"/>
  <c r="E158" i="8"/>
  <c r="CB158" i="14" s="1"/>
  <c r="F158" i="8"/>
  <c r="CC158" i="14" s="1"/>
  <c r="G158" i="8"/>
  <c r="CD158" i="14" s="1"/>
  <c r="H158" i="8"/>
  <c r="CE158" i="14" s="1"/>
  <c r="I158" i="8"/>
  <c r="CF158" i="14" s="1"/>
  <c r="J158" i="8"/>
  <c r="CG158" i="14" s="1"/>
  <c r="K158" i="8"/>
  <c r="CH158" i="14" s="1"/>
  <c r="L158" i="8"/>
  <c r="CI158" i="14" s="1"/>
  <c r="M158" i="8"/>
  <c r="CJ158" i="14" s="1"/>
  <c r="N158" i="8"/>
  <c r="CK158" i="14" s="1"/>
  <c r="O158" i="8"/>
  <c r="CL158" i="14" s="1"/>
  <c r="P158" i="8"/>
  <c r="CM158" i="14" s="1"/>
  <c r="Q158" i="8"/>
  <c r="CN158" i="14" s="1"/>
  <c r="R158" i="8"/>
  <c r="CO158" i="14" s="1"/>
  <c r="S158" i="8"/>
  <c r="CP158" i="14" s="1"/>
  <c r="T158" i="8"/>
  <c r="CQ158" i="14" s="1"/>
  <c r="U158" i="8"/>
  <c r="CR158" i="14" s="1"/>
  <c r="B159" i="8"/>
  <c r="BY159" i="14" s="1"/>
  <c r="C159" i="8"/>
  <c r="BZ159" i="14" s="1"/>
  <c r="D159" i="8"/>
  <c r="CA159" i="14" s="1"/>
  <c r="E159" i="8"/>
  <c r="CB159" i="14" s="1"/>
  <c r="F159" i="8"/>
  <c r="CC159" i="14" s="1"/>
  <c r="G159" i="8"/>
  <c r="CD159" i="14" s="1"/>
  <c r="H159" i="8"/>
  <c r="CE159" i="14" s="1"/>
  <c r="I159" i="8"/>
  <c r="CF159" i="14" s="1"/>
  <c r="J159" i="8"/>
  <c r="CG159" i="14" s="1"/>
  <c r="K159" i="8"/>
  <c r="CH159" i="14" s="1"/>
  <c r="L159" i="8"/>
  <c r="CI159" i="14" s="1"/>
  <c r="M159" i="8"/>
  <c r="CJ159" i="14" s="1"/>
  <c r="N159" i="8"/>
  <c r="CK159" i="14" s="1"/>
  <c r="O159" i="8"/>
  <c r="CL159" i="14" s="1"/>
  <c r="P159" i="8"/>
  <c r="CM159" i="14" s="1"/>
  <c r="Q159" i="8"/>
  <c r="CN159" i="14" s="1"/>
  <c r="R159" i="8"/>
  <c r="CO159" i="14" s="1"/>
  <c r="S159" i="8"/>
  <c r="CP159" i="14" s="1"/>
  <c r="T159" i="8"/>
  <c r="CQ159" i="14" s="1"/>
  <c r="U159" i="8"/>
  <c r="CR159" i="14" s="1"/>
  <c r="B161" i="8"/>
  <c r="BY161" i="14" s="1"/>
  <c r="C161" i="8"/>
  <c r="BZ161" i="14" s="1"/>
  <c r="D161" i="8"/>
  <c r="CA161" i="14" s="1"/>
  <c r="E161" i="8"/>
  <c r="CB161" i="14" s="1"/>
  <c r="F161" i="8"/>
  <c r="CC161" i="14" s="1"/>
  <c r="G161" i="8"/>
  <c r="CD161" i="14" s="1"/>
  <c r="H161" i="8"/>
  <c r="CE161" i="14" s="1"/>
  <c r="I161" i="8"/>
  <c r="CF161" i="14" s="1"/>
  <c r="J161" i="8"/>
  <c r="CG161" i="14" s="1"/>
  <c r="K161" i="8"/>
  <c r="CH161" i="14" s="1"/>
  <c r="L161" i="8"/>
  <c r="CI161" i="14" s="1"/>
  <c r="M161" i="8"/>
  <c r="CJ161" i="14" s="1"/>
  <c r="N161" i="8"/>
  <c r="CK161" i="14" s="1"/>
  <c r="O161" i="8"/>
  <c r="CL161" i="14" s="1"/>
  <c r="P161" i="8"/>
  <c r="CM161" i="14" s="1"/>
  <c r="Q161" i="8"/>
  <c r="CN161" i="14" s="1"/>
  <c r="R161" i="8"/>
  <c r="CO161" i="14" s="1"/>
  <c r="S161" i="8"/>
  <c r="CP161" i="14" s="1"/>
  <c r="T161" i="8"/>
  <c r="CQ161" i="14" s="1"/>
  <c r="U161" i="8"/>
  <c r="CR161" i="14" s="1"/>
  <c r="B162" i="8"/>
  <c r="BY162" i="14" s="1"/>
  <c r="C162" i="8"/>
  <c r="BZ162" i="14" s="1"/>
  <c r="D162" i="8"/>
  <c r="CA162" i="14" s="1"/>
  <c r="E162" i="8"/>
  <c r="CB162" i="14" s="1"/>
  <c r="F162" i="8"/>
  <c r="CC162" i="14" s="1"/>
  <c r="G162" i="8"/>
  <c r="CD162" i="14" s="1"/>
  <c r="H162" i="8"/>
  <c r="CE162" i="14" s="1"/>
  <c r="I162" i="8"/>
  <c r="CF162" i="14" s="1"/>
  <c r="J162" i="8"/>
  <c r="CG162" i="14" s="1"/>
  <c r="K162" i="8"/>
  <c r="CH162" i="14" s="1"/>
  <c r="L162" i="8"/>
  <c r="CI162" i="14" s="1"/>
  <c r="M162" i="8"/>
  <c r="CJ162" i="14" s="1"/>
  <c r="N162" i="8"/>
  <c r="CK162" i="14" s="1"/>
  <c r="O162" i="8"/>
  <c r="CL162" i="14" s="1"/>
  <c r="P162" i="8"/>
  <c r="CM162" i="14" s="1"/>
  <c r="Q162" i="8"/>
  <c r="CN162" i="14" s="1"/>
  <c r="R162" i="8"/>
  <c r="CO162" i="14" s="1"/>
  <c r="S162" i="8"/>
  <c r="CP162" i="14" s="1"/>
  <c r="T162" i="8"/>
  <c r="CQ162" i="14" s="1"/>
  <c r="U162" i="8"/>
  <c r="CR162" i="14" s="1"/>
  <c r="B163" i="8"/>
  <c r="BY163" i="14" s="1"/>
  <c r="C163" i="8"/>
  <c r="BZ163" i="14" s="1"/>
  <c r="D163" i="8"/>
  <c r="CA163" i="14" s="1"/>
  <c r="E163" i="8"/>
  <c r="CB163" i="14" s="1"/>
  <c r="F163" i="8"/>
  <c r="CC163" i="14" s="1"/>
  <c r="G163" i="8"/>
  <c r="CD163" i="14" s="1"/>
  <c r="H163" i="8"/>
  <c r="CE163" i="14" s="1"/>
  <c r="I163" i="8"/>
  <c r="CF163" i="14" s="1"/>
  <c r="J163" i="8"/>
  <c r="CG163" i="14" s="1"/>
  <c r="K163" i="8"/>
  <c r="CH163" i="14" s="1"/>
  <c r="L163" i="8"/>
  <c r="CI163" i="14" s="1"/>
  <c r="M163" i="8"/>
  <c r="CJ163" i="14" s="1"/>
  <c r="N163" i="8"/>
  <c r="CK163" i="14" s="1"/>
  <c r="O163" i="8"/>
  <c r="CL163" i="14" s="1"/>
  <c r="P163" i="8"/>
  <c r="CM163" i="14" s="1"/>
  <c r="Q163" i="8"/>
  <c r="CN163" i="14" s="1"/>
  <c r="R163" i="8"/>
  <c r="CO163" i="14" s="1"/>
  <c r="S163" i="8"/>
  <c r="CP163" i="14" s="1"/>
  <c r="T163" i="8"/>
  <c r="CQ163" i="14" s="1"/>
  <c r="U163" i="8"/>
  <c r="CR163" i="14" s="1"/>
  <c r="B164" i="8"/>
  <c r="BY164" i="14" s="1"/>
  <c r="C164" i="8"/>
  <c r="BZ164" i="14" s="1"/>
  <c r="D164" i="8"/>
  <c r="CA164" i="14" s="1"/>
  <c r="E164" i="8"/>
  <c r="CB164" i="14" s="1"/>
  <c r="F164" i="8"/>
  <c r="CC164" i="14" s="1"/>
  <c r="G164" i="8"/>
  <c r="CD164" i="14" s="1"/>
  <c r="H164" i="8"/>
  <c r="CE164" i="14" s="1"/>
  <c r="I164" i="8"/>
  <c r="CF164" i="14" s="1"/>
  <c r="J164" i="8"/>
  <c r="CG164" i="14" s="1"/>
  <c r="K164" i="8"/>
  <c r="CH164" i="14" s="1"/>
  <c r="L164" i="8"/>
  <c r="CI164" i="14" s="1"/>
  <c r="M164" i="8"/>
  <c r="CJ164" i="14" s="1"/>
  <c r="N164" i="8"/>
  <c r="CK164" i="14" s="1"/>
  <c r="O164" i="8"/>
  <c r="CL164" i="14" s="1"/>
  <c r="P164" i="8"/>
  <c r="CM164" i="14" s="1"/>
  <c r="Q164" i="8"/>
  <c r="CN164" i="14" s="1"/>
  <c r="R164" i="8"/>
  <c r="CO164" i="14" s="1"/>
  <c r="S164" i="8"/>
  <c r="CP164" i="14" s="1"/>
  <c r="T164" i="8"/>
  <c r="CQ164" i="14" s="1"/>
  <c r="U164" i="8"/>
  <c r="CR164" i="14" s="1"/>
  <c r="B165" i="8"/>
  <c r="BY165" i="14" s="1"/>
  <c r="C165" i="8"/>
  <c r="D165" i="8"/>
  <c r="E165" i="8"/>
  <c r="F165" i="8"/>
  <c r="CC165" i="14" s="1"/>
  <c r="G165" i="8"/>
  <c r="H165" i="8"/>
  <c r="I165" i="8"/>
  <c r="J165" i="8"/>
  <c r="CG165" i="14" s="1"/>
  <c r="K165" i="8"/>
  <c r="L165" i="8"/>
  <c r="M165" i="8"/>
  <c r="N165" i="8"/>
  <c r="CK165" i="14" s="1"/>
  <c r="O165" i="8"/>
  <c r="P165" i="8"/>
  <c r="Q165" i="8"/>
  <c r="R165" i="8"/>
  <c r="CO165" i="14" s="1"/>
  <c r="S165" i="8"/>
  <c r="T165" i="8"/>
  <c r="U165" i="8"/>
  <c r="B166" i="8"/>
  <c r="BY166" i="14" s="1"/>
  <c r="C166" i="8"/>
  <c r="BZ166" i="14" s="1"/>
  <c r="D166" i="8"/>
  <c r="CA166" i="14" s="1"/>
  <c r="E166" i="8"/>
  <c r="CB166" i="14" s="1"/>
  <c r="F166" i="8"/>
  <c r="CC166" i="14" s="1"/>
  <c r="G166" i="8"/>
  <c r="CD166" i="14" s="1"/>
  <c r="H166" i="8"/>
  <c r="CE166" i="14" s="1"/>
  <c r="I166" i="8"/>
  <c r="CF166" i="14" s="1"/>
  <c r="J166" i="8"/>
  <c r="CG166" i="14" s="1"/>
  <c r="K166" i="8"/>
  <c r="CH166" i="14" s="1"/>
  <c r="L166" i="8"/>
  <c r="CI166" i="14" s="1"/>
  <c r="M166" i="8"/>
  <c r="CJ166" i="14" s="1"/>
  <c r="N166" i="8"/>
  <c r="CK166" i="14" s="1"/>
  <c r="O166" i="8"/>
  <c r="CL166" i="14" s="1"/>
  <c r="P166" i="8"/>
  <c r="CM166" i="14" s="1"/>
  <c r="Q166" i="8"/>
  <c r="CN166" i="14" s="1"/>
  <c r="R166" i="8"/>
  <c r="CO166" i="14" s="1"/>
  <c r="S166" i="8"/>
  <c r="CP166" i="14" s="1"/>
  <c r="T166" i="8"/>
  <c r="CQ166" i="14" s="1"/>
  <c r="U166" i="8"/>
  <c r="CR166" i="14" s="1"/>
  <c r="B167" i="8"/>
  <c r="BY167" i="14" s="1"/>
  <c r="C167" i="8"/>
  <c r="BZ167" i="14" s="1"/>
  <c r="D167" i="8"/>
  <c r="CA167" i="14" s="1"/>
  <c r="E167" i="8"/>
  <c r="CB167" i="14" s="1"/>
  <c r="F167" i="8"/>
  <c r="CC167" i="14" s="1"/>
  <c r="G167" i="8"/>
  <c r="CD167" i="14" s="1"/>
  <c r="H167" i="8"/>
  <c r="CE167" i="14" s="1"/>
  <c r="I167" i="8"/>
  <c r="CF167" i="14" s="1"/>
  <c r="J167" i="8"/>
  <c r="CG167" i="14" s="1"/>
  <c r="K167" i="8"/>
  <c r="CH167" i="14" s="1"/>
  <c r="L167" i="8"/>
  <c r="CI167" i="14" s="1"/>
  <c r="M167" i="8"/>
  <c r="CJ167" i="14" s="1"/>
  <c r="N167" i="8"/>
  <c r="CK167" i="14" s="1"/>
  <c r="O167" i="8"/>
  <c r="CL167" i="14" s="1"/>
  <c r="P167" i="8"/>
  <c r="CM167" i="14" s="1"/>
  <c r="Q167" i="8"/>
  <c r="CN167" i="14" s="1"/>
  <c r="R167" i="8"/>
  <c r="CO167" i="14" s="1"/>
  <c r="S167" i="8"/>
  <c r="CP167" i="14" s="1"/>
  <c r="T167" i="8"/>
  <c r="CQ167" i="14" s="1"/>
  <c r="U167" i="8"/>
  <c r="CR167" i="14" s="1"/>
  <c r="B168" i="8"/>
  <c r="BY168" i="14" s="1"/>
  <c r="C168" i="8"/>
  <c r="BZ168" i="14" s="1"/>
  <c r="D168" i="8"/>
  <c r="CA168" i="14" s="1"/>
  <c r="E168" i="8"/>
  <c r="CB168" i="14" s="1"/>
  <c r="F168" i="8"/>
  <c r="CC168" i="14" s="1"/>
  <c r="G168" i="8"/>
  <c r="CD168" i="14" s="1"/>
  <c r="H168" i="8"/>
  <c r="CE168" i="14" s="1"/>
  <c r="I168" i="8"/>
  <c r="CF168" i="14" s="1"/>
  <c r="J168" i="8"/>
  <c r="CG168" i="14" s="1"/>
  <c r="K168" i="8"/>
  <c r="CH168" i="14" s="1"/>
  <c r="L168" i="8"/>
  <c r="CI168" i="14" s="1"/>
  <c r="M168" i="8"/>
  <c r="CJ168" i="14" s="1"/>
  <c r="N168" i="8"/>
  <c r="CK168" i="14" s="1"/>
  <c r="O168" i="8"/>
  <c r="CL168" i="14" s="1"/>
  <c r="P168" i="8"/>
  <c r="CM168" i="14" s="1"/>
  <c r="Q168" i="8"/>
  <c r="CN168" i="14" s="1"/>
  <c r="R168" i="8"/>
  <c r="CO168" i="14" s="1"/>
  <c r="S168" i="8"/>
  <c r="CP168" i="14" s="1"/>
  <c r="T168" i="8"/>
  <c r="CQ168" i="14" s="1"/>
  <c r="U168" i="8"/>
  <c r="CR168" i="14" s="1"/>
  <c r="B169" i="8"/>
  <c r="BY169" i="14" s="1"/>
  <c r="C169" i="8"/>
  <c r="BZ169" i="14" s="1"/>
  <c r="D169" i="8"/>
  <c r="CA169" i="14" s="1"/>
  <c r="E169" i="8"/>
  <c r="CB169" i="14" s="1"/>
  <c r="F169" i="8"/>
  <c r="CC169" i="14" s="1"/>
  <c r="G169" i="8"/>
  <c r="CD169" i="14" s="1"/>
  <c r="H169" i="8"/>
  <c r="CE169" i="14" s="1"/>
  <c r="I169" i="8"/>
  <c r="CF169" i="14" s="1"/>
  <c r="J169" i="8"/>
  <c r="CG169" i="14" s="1"/>
  <c r="K169" i="8"/>
  <c r="CH169" i="14" s="1"/>
  <c r="L169" i="8"/>
  <c r="CI169" i="14" s="1"/>
  <c r="M169" i="8"/>
  <c r="CJ169" i="14" s="1"/>
  <c r="N169" i="8"/>
  <c r="CK169" i="14" s="1"/>
  <c r="O169" i="8"/>
  <c r="CL169" i="14" s="1"/>
  <c r="P169" i="8"/>
  <c r="CM169" i="14" s="1"/>
  <c r="Q169" i="8"/>
  <c r="CN169" i="14" s="1"/>
  <c r="R169" i="8"/>
  <c r="CO169" i="14" s="1"/>
  <c r="S169" i="8"/>
  <c r="CP169" i="14" s="1"/>
  <c r="T169" i="8"/>
  <c r="CQ169" i="14" s="1"/>
  <c r="U169" i="8"/>
  <c r="CR169" i="14" s="1"/>
  <c r="AA19" i="9"/>
  <c r="AC19" i="9"/>
  <c r="AE19" i="9"/>
  <c r="AG19" i="9"/>
  <c r="AI19" i="9"/>
  <c r="AK19" i="9"/>
  <c r="AM19" i="9"/>
  <c r="AO19" i="9"/>
  <c r="B13" i="8"/>
  <c r="BY13" i="14" s="1"/>
  <c r="C13" i="8"/>
  <c r="BZ13" i="14" s="1"/>
  <c r="F13" i="8"/>
  <c r="CC13" i="14" s="1"/>
  <c r="H13" i="8"/>
  <c r="CE13" i="14" s="1"/>
  <c r="J13" i="8"/>
  <c r="CG13" i="14" s="1"/>
  <c r="K13" i="8"/>
  <c r="CH13" i="14" s="1"/>
  <c r="L13" i="8"/>
  <c r="CI13" i="14" s="1"/>
  <c r="N13" i="8"/>
  <c r="CK13" i="14" s="1"/>
  <c r="O13" i="8"/>
  <c r="CL13" i="14" s="1"/>
  <c r="P13" i="8"/>
  <c r="CM13" i="14" s="1"/>
  <c r="T13" i="8"/>
  <c r="CQ13" i="14" s="1"/>
  <c r="U13" i="8"/>
  <c r="CR13" i="14" s="1"/>
  <c r="LQ3" i="14"/>
  <c r="LO8" i="14"/>
  <c r="LO10" i="14"/>
  <c r="LO5" i="14"/>
  <c r="LO36" i="14"/>
  <c r="LO37" i="14"/>
  <c r="LO38" i="14"/>
  <c r="LO39" i="14"/>
  <c r="LO40" i="14"/>
  <c r="LO41" i="14"/>
  <c r="LO42" i="14"/>
  <c r="LO43" i="14"/>
  <c r="LO44" i="14"/>
  <c r="LO45" i="14"/>
  <c r="LO46" i="14"/>
  <c r="LO47" i="14"/>
  <c r="LO48" i="14"/>
  <c r="LO49" i="14"/>
  <c r="LO50" i="14"/>
  <c r="LO51" i="14"/>
  <c r="LO52" i="14"/>
  <c r="LO53" i="14"/>
  <c r="LO54" i="14"/>
  <c r="LO55" i="14"/>
  <c r="LO56" i="14"/>
  <c r="LO57" i="14"/>
  <c r="LO58" i="14"/>
  <c r="LO59" i="14"/>
  <c r="LO60" i="14"/>
  <c r="LO61" i="14"/>
  <c r="LO62" i="14"/>
  <c r="LO63" i="14"/>
  <c r="LO64" i="14"/>
  <c r="LO65" i="14"/>
  <c r="LO66" i="14"/>
  <c r="LO67" i="14"/>
  <c r="LO68" i="14"/>
  <c r="LO69" i="14"/>
  <c r="LO70" i="14"/>
  <c r="LO71" i="14"/>
  <c r="LO72" i="14"/>
  <c r="LO73" i="14"/>
  <c r="LO74" i="14"/>
  <c r="LO75" i="14"/>
  <c r="LO76" i="14"/>
  <c r="LO77" i="14"/>
  <c r="LO78" i="14"/>
  <c r="LO79" i="14"/>
  <c r="LO80" i="14"/>
  <c r="LO81" i="14"/>
  <c r="LO82" i="14"/>
  <c r="LO83" i="14"/>
  <c r="LO84" i="14"/>
  <c r="LO85" i="14"/>
  <c r="LO86" i="14"/>
  <c r="LO87" i="14"/>
  <c r="LO88" i="14"/>
  <c r="LO89" i="14"/>
  <c r="LO90" i="14"/>
  <c r="LO91" i="14"/>
  <c r="LO92" i="14"/>
  <c r="LO93" i="14"/>
  <c r="LO94" i="14"/>
  <c r="LO95" i="14"/>
  <c r="LO96" i="14"/>
  <c r="LO97" i="14"/>
  <c r="LO98" i="14"/>
  <c r="LO99" i="14"/>
  <c r="LO100" i="14"/>
  <c r="LO101" i="14"/>
  <c r="LO102" i="14"/>
  <c r="LO103" i="14"/>
  <c r="LO104" i="14"/>
  <c r="LO105" i="14"/>
  <c r="LO106" i="14"/>
  <c r="LO107" i="14"/>
  <c r="LO108" i="14"/>
  <c r="LO109" i="14"/>
  <c r="LO110" i="14"/>
  <c r="LO111" i="14"/>
  <c r="LO112" i="14"/>
  <c r="LO113" i="14"/>
  <c r="LO114" i="14"/>
  <c r="LO115" i="14"/>
  <c r="LO116" i="14"/>
  <c r="LO117" i="14"/>
  <c r="LO118" i="14"/>
  <c r="LO119" i="14"/>
  <c r="LO120" i="14"/>
  <c r="LO121" i="14"/>
  <c r="LO122" i="14"/>
  <c r="LO123" i="14"/>
  <c r="LO124" i="14"/>
  <c r="LO125" i="14"/>
  <c r="LO126" i="14"/>
  <c r="LO127" i="14"/>
  <c r="LO128" i="14"/>
  <c r="LO129" i="14"/>
  <c r="LO130" i="14"/>
  <c r="LO131" i="14"/>
  <c r="LO132" i="14"/>
  <c r="LO133" i="14"/>
  <c r="LO134" i="14"/>
  <c r="LO135" i="14"/>
  <c r="LO136" i="14"/>
  <c r="LO137" i="14"/>
  <c r="LO138" i="14"/>
  <c r="LO139" i="14"/>
  <c r="LO140" i="14"/>
  <c r="LO141" i="14"/>
  <c r="LO142" i="14"/>
  <c r="LO143" i="14"/>
  <c r="LO144" i="14"/>
  <c r="LO145" i="14"/>
  <c r="LO146" i="14"/>
  <c r="LO147" i="14"/>
  <c r="LO148" i="14"/>
  <c r="LO149" i="14"/>
  <c r="LO150" i="14"/>
  <c r="LO151" i="14"/>
  <c r="LO152" i="14"/>
  <c r="LO153" i="14"/>
  <c r="LO154" i="14"/>
  <c r="LO155" i="14"/>
  <c r="LO156" i="14"/>
  <c r="LO157" i="14"/>
  <c r="LO158" i="14"/>
  <c r="LO159" i="14"/>
  <c r="LO160" i="14"/>
  <c r="LO161" i="14"/>
  <c r="LO162" i="14"/>
  <c r="LO163" i="14"/>
  <c r="LO164" i="14"/>
  <c r="LO165" i="14"/>
  <c r="LO166" i="14"/>
  <c r="LO167" i="14"/>
  <c r="LO168" i="14"/>
  <c r="LO169" i="14"/>
  <c r="LO170" i="14"/>
  <c r="LO35" i="14"/>
  <c r="LR10" i="14"/>
  <c r="LP5" i="14"/>
  <c r="LR5" i="14" s="1"/>
  <c r="D13" i="8"/>
  <c r="CA13" i="14" s="1"/>
  <c r="E13" i="8"/>
  <c r="CB13" i="14" s="1"/>
  <c r="G13" i="8"/>
  <c r="CD13" i="14" s="1"/>
  <c r="I13" i="8"/>
  <c r="CF13" i="14" s="1"/>
  <c r="Q13" i="8"/>
  <c r="CN13" i="14" s="1"/>
  <c r="S13" i="8"/>
  <c r="CP13" i="14" s="1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AK9" i="14"/>
  <c r="B9" i="14"/>
  <c r="LS9" i="14" s="1"/>
  <c r="M13" i="8"/>
  <c r="CJ13" i="14" s="1"/>
  <c r="B35" i="7"/>
  <c r="C35" i="7"/>
  <c r="D35" i="7"/>
  <c r="E35" i="7"/>
  <c r="F35" i="7"/>
  <c r="G35" i="7"/>
  <c r="H35" i="7"/>
  <c r="I35" i="7"/>
  <c r="B36" i="7"/>
  <c r="C36" i="7"/>
  <c r="D36" i="7"/>
  <c r="E36" i="7"/>
  <c r="F36" i="7"/>
  <c r="G36" i="7"/>
  <c r="H36" i="7"/>
  <c r="I36" i="7"/>
  <c r="B37" i="7"/>
  <c r="C37" i="7"/>
  <c r="D37" i="7"/>
  <c r="E37" i="7"/>
  <c r="F37" i="7"/>
  <c r="G37" i="7"/>
  <c r="H37" i="7"/>
  <c r="I37" i="7"/>
  <c r="B38" i="7"/>
  <c r="C38" i="7"/>
  <c r="D38" i="7"/>
  <c r="E38" i="7"/>
  <c r="F38" i="7"/>
  <c r="G38" i="7"/>
  <c r="H38" i="7"/>
  <c r="I38" i="7"/>
  <c r="B39" i="7"/>
  <c r="C39" i="7"/>
  <c r="D39" i="7"/>
  <c r="E39" i="7"/>
  <c r="F39" i="7"/>
  <c r="G39" i="7"/>
  <c r="H39" i="7"/>
  <c r="I39" i="7"/>
  <c r="B40" i="7"/>
  <c r="C40" i="7"/>
  <c r="D40" i="7"/>
  <c r="E40" i="7"/>
  <c r="F40" i="7"/>
  <c r="G40" i="7"/>
  <c r="H40" i="7"/>
  <c r="I40" i="7"/>
  <c r="B41" i="7"/>
  <c r="C41" i="7"/>
  <c r="D41" i="7"/>
  <c r="E41" i="7"/>
  <c r="F41" i="7"/>
  <c r="G41" i="7"/>
  <c r="H41" i="7"/>
  <c r="I41" i="7"/>
  <c r="B42" i="7"/>
  <c r="C42" i="7"/>
  <c r="D42" i="7"/>
  <c r="E42" i="7"/>
  <c r="F42" i="7"/>
  <c r="G42" i="7"/>
  <c r="H42" i="7"/>
  <c r="I42" i="7"/>
  <c r="B43" i="7"/>
  <c r="C43" i="7"/>
  <c r="D43" i="7"/>
  <c r="E43" i="7"/>
  <c r="F43" i="7"/>
  <c r="G43" i="7"/>
  <c r="H43" i="7"/>
  <c r="I43" i="7"/>
  <c r="B44" i="7"/>
  <c r="C44" i="7"/>
  <c r="D44" i="7"/>
  <c r="E44" i="7"/>
  <c r="F44" i="7"/>
  <c r="G44" i="7"/>
  <c r="H44" i="7"/>
  <c r="I44" i="7"/>
  <c r="B45" i="7"/>
  <c r="C45" i="7"/>
  <c r="D45" i="7"/>
  <c r="E45" i="7"/>
  <c r="F45" i="7"/>
  <c r="G45" i="7"/>
  <c r="H45" i="7"/>
  <c r="I45" i="7"/>
  <c r="B46" i="7"/>
  <c r="C46" i="7"/>
  <c r="D46" i="7"/>
  <c r="E46" i="7"/>
  <c r="F46" i="7"/>
  <c r="G46" i="7"/>
  <c r="H46" i="7"/>
  <c r="I46" i="7"/>
  <c r="B47" i="7"/>
  <c r="C47" i="7"/>
  <c r="D47" i="7"/>
  <c r="E47" i="7"/>
  <c r="F47" i="7"/>
  <c r="G47" i="7"/>
  <c r="H47" i="7"/>
  <c r="I47" i="7"/>
  <c r="B48" i="7"/>
  <c r="C48" i="7"/>
  <c r="D48" i="7"/>
  <c r="E48" i="7"/>
  <c r="F48" i="7"/>
  <c r="G48" i="7"/>
  <c r="H48" i="7"/>
  <c r="I48" i="7"/>
  <c r="B49" i="7"/>
  <c r="C49" i="7"/>
  <c r="D49" i="7"/>
  <c r="E49" i="7"/>
  <c r="F49" i="7"/>
  <c r="G49" i="7"/>
  <c r="H49" i="7"/>
  <c r="I49" i="7"/>
  <c r="B50" i="7"/>
  <c r="C50" i="7"/>
  <c r="D50" i="7"/>
  <c r="E50" i="7"/>
  <c r="F50" i="7"/>
  <c r="G50" i="7"/>
  <c r="H50" i="7"/>
  <c r="I50" i="7"/>
  <c r="B51" i="7"/>
  <c r="C51" i="7"/>
  <c r="D51" i="7"/>
  <c r="E51" i="7"/>
  <c r="F51" i="7"/>
  <c r="G51" i="7"/>
  <c r="H51" i="7"/>
  <c r="I51" i="7"/>
  <c r="B52" i="7"/>
  <c r="C52" i="7"/>
  <c r="D52" i="7"/>
  <c r="E52" i="7"/>
  <c r="F52" i="7"/>
  <c r="G52" i="7"/>
  <c r="H52" i="7"/>
  <c r="I52" i="7"/>
  <c r="B53" i="7"/>
  <c r="C53" i="7"/>
  <c r="D53" i="7"/>
  <c r="E53" i="7"/>
  <c r="F53" i="7"/>
  <c r="G53" i="7"/>
  <c r="H53" i="7"/>
  <c r="I53" i="7"/>
  <c r="B54" i="7"/>
  <c r="C54" i="7"/>
  <c r="D54" i="7"/>
  <c r="E54" i="7"/>
  <c r="F54" i="7"/>
  <c r="G54" i="7"/>
  <c r="H54" i="7"/>
  <c r="I54" i="7"/>
  <c r="B55" i="7"/>
  <c r="C55" i="7"/>
  <c r="D55" i="7"/>
  <c r="E55" i="7"/>
  <c r="F55" i="7"/>
  <c r="G55" i="7"/>
  <c r="H55" i="7"/>
  <c r="I55" i="7"/>
  <c r="B56" i="7"/>
  <c r="C56" i="7"/>
  <c r="D56" i="7"/>
  <c r="E56" i="7"/>
  <c r="F56" i="7"/>
  <c r="G56" i="7"/>
  <c r="H56" i="7"/>
  <c r="I56" i="7"/>
  <c r="B57" i="7"/>
  <c r="C57" i="7"/>
  <c r="D57" i="7"/>
  <c r="E57" i="7"/>
  <c r="F57" i="7"/>
  <c r="G57" i="7"/>
  <c r="H57" i="7"/>
  <c r="I57" i="7"/>
  <c r="B58" i="7"/>
  <c r="C58" i="7"/>
  <c r="D58" i="7"/>
  <c r="E58" i="7"/>
  <c r="F58" i="7"/>
  <c r="G58" i="7"/>
  <c r="H58" i="7"/>
  <c r="I58" i="7"/>
  <c r="B59" i="7"/>
  <c r="C59" i="7"/>
  <c r="D59" i="7"/>
  <c r="E59" i="7"/>
  <c r="F59" i="7"/>
  <c r="G59" i="7"/>
  <c r="H59" i="7"/>
  <c r="I59" i="7"/>
  <c r="B60" i="7"/>
  <c r="C60" i="7"/>
  <c r="D60" i="7"/>
  <c r="E60" i="7"/>
  <c r="F60" i="7"/>
  <c r="G60" i="7"/>
  <c r="H60" i="7"/>
  <c r="I60" i="7"/>
  <c r="B61" i="7"/>
  <c r="C61" i="7"/>
  <c r="D61" i="7"/>
  <c r="E61" i="7"/>
  <c r="F61" i="7"/>
  <c r="G61" i="7"/>
  <c r="H61" i="7"/>
  <c r="I61" i="7"/>
  <c r="B62" i="7"/>
  <c r="C62" i="7"/>
  <c r="D62" i="7"/>
  <c r="E62" i="7"/>
  <c r="F62" i="7"/>
  <c r="G62" i="7"/>
  <c r="H62" i="7"/>
  <c r="I62" i="7"/>
  <c r="B63" i="7"/>
  <c r="C63" i="7"/>
  <c r="D63" i="7"/>
  <c r="E63" i="7"/>
  <c r="F63" i="7"/>
  <c r="G63" i="7"/>
  <c r="H63" i="7"/>
  <c r="I63" i="7"/>
  <c r="B64" i="7"/>
  <c r="C64" i="7"/>
  <c r="D64" i="7"/>
  <c r="E64" i="7"/>
  <c r="F64" i="7"/>
  <c r="G64" i="7"/>
  <c r="H64" i="7"/>
  <c r="I64" i="7"/>
  <c r="B65" i="7"/>
  <c r="C65" i="7"/>
  <c r="D65" i="7"/>
  <c r="E65" i="7"/>
  <c r="F65" i="7"/>
  <c r="G65" i="7"/>
  <c r="H65" i="7"/>
  <c r="I65" i="7"/>
  <c r="B66" i="7"/>
  <c r="C66" i="7"/>
  <c r="D66" i="7"/>
  <c r="E66" i="7"/>
  <c r="F66" i="7"/>
  <c r="G66" i="7"/>
  <c r="H66" i="7"/>
  <c r="I66" i="7"/>
  <c r="B67" i="7"/>
  <c r="C67" i="7"/>
  <c r="D67" i="7"/>
  <c r="E67" i="7"/>
  <c r="F67" i="7"/>
  <c r="G67" i="7"/>
  <c r="H67" i="7"/>
  <c r="I67" i="7"/>
  <c r="B68" i="7"/>
  <c r="C68" i="7"/>
  <c r="D68" i="7"/>
  <c r="E68" i="7"/>
  <c r="F68" i="7"/>
  <c r="G68" i="7"/>
  <c r="H68" i="7"/>
  <c r="I68" i="7"/>
  <c r="B69" i="7"/>
  <c r="C69" i="7"/>
  <c r="D69" i="7"/>
  <c r="E69" i="7"/>
  <c r="F69" i="7"/>
  <c r="G69" i="7"/>
  <c r="H69" i="7"/>
  <c r="I69" i="7"/>
  <c r="B70" i="7"/>
  <c r="C70" i="7"/>
  <c r="D70" i="7"/>
  <c r="E70" i="7"/>
  <c r="F70" i="7"/>
  <c r="G70" i="7"/>
  <c r="H70" i="7"/>
  <c r="I70" i="7"/>
  <c r="B71" i="7"/>
  <c r="C71" i="7"/>
  <c r="D71" i="7"/>
  <c r="E71" i="7"/>
  <c r="F71" i="7"/>
  <c r="G71" i="7"/>
  <c r="H71" i="7"/>
  <c r="I71" i="7"/>
  <c r="B72" i="7"/>
  <c r="C72" i="7"/>
  <c r="D72" i="7"/>
  <c r="E72" i="7"/>
  <c r="F72" i="7"/>
  <c r="G72" i="7"/>
  <c r="H72" i="7"/>
  <c r="I72" i="7"/>
  <c r="B73" i="7"/>
  <c r="C73" i="7"/>
  <c r="D73" i="7"/>
  <c r="E73" i="7"/>
  <c r="F73" i="7"/>
  <c r="G73" i="7"/>
  <c r="H73" i="7"/>
  <c r="I73" i="7"/>
  <c r="B74" i="7"/>
  <c r="C74" i="7"/>
  <c r="D74" i="7"/>
  <c r="E74" i="7"/>
  <c r="F74" i="7"/>
  <c r="G74" i="7"/>
  <c r="H74" i="7"/>
  <c r="I74" i="7"/>
  <c r="B75" i="7"/>
  <c r="C75" i="7"/>
  <c r="D75" i="7"/>
  <c r="E75" i="7"/>
  <c r="F75" i="7"/>
  <c r="G75" i="7"/>
  <c r="H75" i="7"/>
  <c r="I75" i="7"/>
  <c r="B76" i="7"/>
  <c r="C76" i="7"/>
  <c r="D76" i="7"/>
  <c r="E76" i="7"/>
  <c r="F76" i="7"/>
  <c r="G76" i="7"/>
  <c r="H76" i="7"/>
  <c r="I76" i="7"/>
  <c r="B77" i="7"/>
  <c r="C77" i="7"/>
  <c r="D77" i="7"/>
  <c r="E77" i="7"/>
  <c r="F77" i="7"/>
  <c r="G77" i="7"/>
  <c r="H77" i="7"/>
  <c r="I77" i="7"/>
  <c r="B78" i="7"/>
  <c r="C78" i="7"/>
  <c r="D78" i="7"/>
  <c r="E78" i="7"/>
  <c r="F78" i="7"/>
  <c r="G78" i="7"/>
  <c r="H78" i="7"/>
  <c r="I78" i="7"/>
  <c r="B79" i="7"/>
  <c r="C79" i="7"/>
  <c r="D79" i="7"/>
  <c r="E79" i="7"/>
  <c r="F79" i="7"/>
  <c r="G79" i="7"/>
  <c r="H79" i="7"/>
  <c r="I79" i="7"/>
  <c r="B80" i="7"/>
  <c r="C80" i="7"/>
  <c r="D80" i="7"/>
  <c r="E80" i="7"/>
  <c r="F80" i="7"/>
  <c r="G80" i="7"/>
  <c r="H80" i="7"/>
  <c r="I80" i="7"/>
  <c r="B81" i="7"/>
  <c r="C81" i="7"/>
  <c r="D81" i="7"/>
  <c r="E81" i="7"/>
  <c r="F81" i="7"/>
  <c r="G81" i="7"/>
  <c r="H81" i="7"/>
  <c r="I81" i="7"/>
  <c r="B82" i="7"/>
  <c r="C82" i="7"/>
  <c r="D82" i="7"/>
  <c r="E82" i="7"/>
  <c r="F82" i="7"/>
  <c r="G82" i="7"/>
  <c r="H82" i="7"/>
  <c r="I82" i="7"/>
  <c r="B83" i="7"/>
  <c r="C83" i="7"/>
  <c r="D83" i="7"/>
  <c r="E83" i="7"/>
  <c r="F83" i="7"/>
  <c r="G83" i="7"/>
  <c r="H83" i="7"/>
  <c r="I83" i="7"/>
  <c r="B84" i="7"/>
  <c r="C84" i="7"/>
  <c r="D84" i="7"/>
  <c r="E84" i="7"/>
  <c r="F84" i="7"/>
  <c r="G84" i="7"/>
  <c r="H84" i="7"/>
  <c r="I84" i="7"/>
  <c r="B85" i="7"/>
  <c r="C85" i="7"/>
  <c r="D85" i="7"/>
  <c r="E85" i="7"/>
  <c r="F85" i="7"/>
  <c r="G85" i="7"/>
  <c r="H85" i="7"/>
  <c r="I85" i="7"/>
  <c r="B86" i="7"/>
  <c r="C86" i="7"/>
  <c r="D86" i="7"/>
  <c r="E86" i="7"/>
  <c r="F86" i="7"/>
  <c r="G86" i="7"/>
  <c r="H86" i="7"/>
  <c r="I86" i="7"/>
  <c r="B87" i="7"/>
  <c r="C87" i="7"/>
  <c r="D87" i="7"/>
  <c r="E87" i="7"/>
  <c r="F87" i="7"/>
  <c r="G87" i="7"/>
  <c r="H87" i="7"/>
  <c r="I87" i="7"/>
  <c r="B88" i="7"/>
  <c r="C88" i="7"/>
  <c r="D88" i="7"/>
  <c r="E88" i="7"/>
  <c r="F88" i="7"/>
  <c r="G88" i="7"/>
  <c r="H88" i="7"/>
  <c r="I88" i="7"/>
  <c r="B89" i="7"/>
  <c r="C89" i="7"/>
  <c r="D89" i="7"/>
  <c r="E89" i="7"/>
  <c r="F89" i="7"/>
  <c r="G89" i="7"/>
  <c r="H89" i="7"/>
  <c r="I89" i="7"/>
  <c r="B90" i="7"/>
  <c r="C90" i="7"/>
  <c r="D90" i="7"/>
  <c r="E90" i="7"/>
  <c r="F90" i="7"/>
  <c r="G90" i="7"/>
  <c r="H90" i="7"/>
  <c r="I90" i="7"/>
  <c r="B91" i="7"/>
  <c r="C91" i="7"/>
  <c r="D91" i="7"/>
  <c r="E91" i="7"/>
  <c r="F91" i="7"/>
  <c r="G91" i="7"/>
  <c r="H91" i="7"/>
  <c r="I91" i="7"/>
  <c r="B92" i="7"/>
  <c r="C92" i="7"/>
  <c r="D92" i="7"/>
  <c r="E92" i="7"/>
  <c r="F92" i="7"/>
  <c r="G92" i="7"/>
  <c r="H92" i="7"/>
  <c r="I92" i="7"/>
  <c r="B93" i="7"/>
  <c r="C93" i="7"/>
  <c r="D93" i="7"/>
  <c r="E93" i="7"/>
  <c r="F93" i="7"/>
  <c r="G93" i="7"/>
  <c r="H93" i="7"/>
  <c r="I93" i="7"/>
  <c r="B94" i="7"/>
  <c r="C94" i="7"/>
  <c r="D94" i="7"/>
  <c r="E94" i="7"/>
  <c r="F94" i="7"/>
  <c r="G94" i="7"/>
  <c r="H94" i="7"/>
  <c r="I94" i="7"/>
  <c r="B95" i="7"/>
  <c r="C95" i="7"/>
  <c r="D95" i="7"/>
  <c r="E95" i="7"/>
  <c r="F95" i="7"/>
  <c r="G95" i="7"/>
  <c r="H95" i="7"/>
  <c r="I95" i="7"/>
  <c r="B96" i="7"/>
  <c r="C96" i="7"/>
  <c r="D96" i="7"/>
  <c r="E96" i="7"/>
  <c r="F96" i="7"/>
  <c r="G96" i="7"/>
  <c r="H96" i="7"/>
  <c r="I96" i="7"/>
  <c r="B97" i="7"/>
  <c r="C97" i="7"/>
  <c r="D97" i="7"/>
  <c r="E97" i="7"/>
  <c r="F97" i="7"/>
  <c r="G97" i="7"/>
  <c r="H97" i="7"/>
  <c r="I97" i="7"/>
  <c r="B98" i="7"/>
  <c r="C98" i="7"/>
  <c r="D98" i="7"/>
  <c r="E98" i="7"/>
  <c r="F98" i="7"/>
  <c r="G98" i="7"/>
  <c r="H98" i="7"/>
  <c r="I98" i="7"/>
  <c r="B99" i="7"/>
  <c r="C99" i="7"/>
  <c r="D99" i="7"/>
  <c r="E99" i="7"/>
  <c r="F99" i="7"/>
  <c r="G99" i="7"/>
  <c r="H99" i="7"/>
  <c r="I99" i="7"/>
  <c r="B100" i="7"/>
  <c r="C100" i="7"/>
  <c r="D100" i="7"/>
  <c r="E100" i="7"/>
  <c r="F100" i="7"/>
  <c r="G100" i="7"/>
  <c r="H100" i="7"/>
  <c r="I100" i="7"/>
  <c r="B101" i="7"/>
  <c r="C101" i="7"/>
  <c r="D101" i="7"/>
  <c r="E101" i="7"/>
  <c r="F101" i="7"/>
  <c r="G101" i="7"/>
  <c r="H101" i="7"/>
  <c r="I101" i="7"/>
  <c r="B102" i="7"/>
  <c r="C102" i="7"/>
  <c r="D102" i="7"/>
  <c r="E102" i="7"/>
  <c r="F102" i="7"/>
  <c r="G102" i="7"/>
  <c r="H102" i="7"/>
  <c r="I102" i="7"/>
  <c r="B103" i="7"/>
  <c r="C103" i="7"/>
  <c r="D103" i="7"/>
  <c r="E103" i="7"/>
  <c r="F103" i="7"/>
  <c r="G103" i="7"/>
  <c r="H103" i="7"/>
  <c r="I103" i="7"/>
  <c r="B104" i="7"/>
  <c r="C104" i="7"/>
  <c r="D104" i="7"/>
  <c r="E104" i="7"/>
  <c r="F104" i="7"/>
  <c r="G104" i="7"/>
  <c r="H104" i="7"/>
  <c r="I104" i="7"/>
  <c r="B105" i="7"/>
  <c r="C105" i="7"/>
  <c r="D105" i="7"/>
  <c r="E105" i="7"/>
  <c r="F105" i="7"/>
  <c r="G105" i="7"/>
  <c r="H105" i="7"/>
  <c r="I105" i="7"/>
  <c r="B106" i="7"/>
  <c r="C106" i="7"/>
  <c r="D106" i="7"/>
  <c r="E106" i="7"/>
  <c r="F106" i="7"/>
  <c r="G106" i="7"/>
  <c r="H106" i="7"/>
  <c r="I106" i="7"/>
  <c r="B107" i="7"/>
  <c r="C107" i="7"/>
  <c r="D107" i="7"/>
  <c r="E107" i="7"/>
  <c r="F107" i="7"/>
  <c r="G107" i="7"/>
  <c r="H107" i="7"/>
  <c r="I107" i="7"/>
  <c r="B108" i="7"/>
  <c r="C108" i="7"/>
  <c r="D108" i="7"/>
  <c r="E108" i="7"/>
  <c r="F108" i="7"/>
  <c r="G108" i="7"/>
  <c r="H108" i="7"/>
  <c r="I108" i="7"/>
  <c r="B109" i="7"/>
  <c r="C109" i="7"/>
  <c r="D109" i="7"/>
  <c r="E109" i="7"/>
  <c r="F109" i="7"/>
  <c r="G109" i="7"/>
  <c r="H109" i="7"/>
  <c r="I109" i="7"/>
  <c r="B110" i="7"/>
  <c r="C110" i="7"/>
  <c r="D110" i="7"/>
  <c r="E110" i="7"/>
  <c r="F110" i="7"/>
  <c r="G110" i="7"/>
  <c r="H110" i="7"/>
  <c r="I110" i="7"/>
  <c r="B111" i="7"/>
  <c r="C111" i="7"/>
  <c r="D111" i="7"/>
  <c r="E111" i="7"/>
  <c r="F111" i="7"/>
  <c r="G111" i="7"/>
  <c r="H111" i="7"/>
  <c r="I111" i="7"/>
  <c r="B112" i="7"/>
  <c r="C112" i="7"/>
  <c r="D112" i="7"/>
  <c r="E112" i="7"/>
  <c r="F112" i="7"/>
  <c r="G112" i="7"/>
  <c r="H112" i="7"/>
  <c r="I112" i="7"/>
  <c r="B113" i="7"/>
  <c r="C113" i="7"/>
  <c r="D113" i="7"/>
  <c r="E113" i="7"/>
  <c r="F113" i="7"/>
  <c r="G113" i="7"/>
  <c r="H113" i="7"/>
  <c r="I113" i="7"/>
  <c r="B114" i="7"/>
  <c r="C114" i="7"/>
  <c r="D114" i="7"/>
  <c r="E114" i="7"/>
  <c r="F114" i="7"/>
  <c r="G114" i="7"/>
  <c r="H114" i="7"/>
  <c r="I114" i="7"/>
  <c r="B115" i="7"/>
  <c r="C115" i="7"/>
  <c r="D115" i="7"/>
  <c r="E115" i="7"/>
  <c r="F115" i="7"/>
  <c r="G115" i="7"/>
  <c r="H115" i="7"/>
  <c r="I115" i="7"/>
  <c r="B116" i="7"/>
  <c r="C116" i="7"/>
  <c r="D116" i="7"/>
  <c r="E116" i="7"/>
  <c r="F116" i="7"/>
  <c r="G116" i="7"/>
  <c r="H116" i="7"/>
  <c r="I116" i="7"/>
  <c r="B117" i="7"/>
  <c r="C117" i="7"/>
  <c r="D117" i="7"/>
  <c r="E117" i="7"/>
  <c r="F117" i="7"/>
  <c r="G117" i="7"/>
  <c r="H117" i="7"/>
  <c r="I117" i="7"/>
  <c r="B118" i="7"/>
  <c r="C118" i="7"/>
  <c r="D118" i="7"/>
  <c r="E118" i="7"/>
  <c r="F118" i="7"/>
  <c r="G118" i="7"/>
  <c r="H118" i="7"/>
  <c r="I118" i="7"/>
  <c r="B119" i="7"/>
  <c r="C119" i="7"/>
  <c r="D119" i="7"/>
  <c r="E119" i="7"/>
  <c r="F119" i="7"/>
  <c r="G119" i="7"/>
  <c r="H119" i="7"/>
  <c r="I119" i="7"/>
  <c r="B120" i="7"/>
  <c r="C120" i="7"/>
  <c r="D120" i="7"/>
  <c r="E120" i="7"/>
  <c r="F120" i="7"/>
  <c r="G120" i="7"/>
  <c r="H120" i="7"/>
  <c r="I120" i="7"/>
  <c r="B121" i="7"/>
  <c r="C121" i="7"/>
  <c r="D121" i="7"/>
  <c r="E121" i="7"/>
  <c r="F121" i="7"/>
  <c r="G121" i="7"/>
  <c r="H121" i="7"/>
  <c r="I121" i="7"/>
  <c r="B122" i="7"/>
  <c r="C122" i="7"/>
  <c r="D122" i="7"/>
  <c r="E122" i="7"/>
  <c r="F122" i="7"/>
  <c r="G122" i="7"/>
  <c r="H122" i="7"/>
  <c r="I122" i="7"/>
  <c r="B123" i="7"/>
  <c r="C123" i="7"/>
  <c r="D123" i="7"/>
  <c r="E123" i="7"/>
  <c r="F123" i="7"/>
  <c r="G123" i="7"/>
  <c r="H123" i="7"/>
  <c r="I123" i="7"/>
  <c r="B124" i="7"/>
  <c r="C124" i="7"/>
  <c r="D124" i="7"/>
  <c r="E124" i="7"/>
  <c r="F124" i="7"/>
  <c r="G124" i="7"/>
  <c r="H124" i="7"/>
  <c r="I124" i="7"/>
  <c r="B125" i="7"/>
  <c r="C125" i="7"/>
  <c r="D125" i="7"/>
  <c r="E125" i="7"/>
  <c r="F125" i="7"/>
  <c r="G125" i="7"/>
  <c r="H125" i="7"/>
  <c r="I125" i="7"/>
  <c r="B126" i="7"/>
  <c r="C126" i="7"/>
  <c r="D126" i="7"/>
  <c r="E126" i="7"/>
  <c r="F126" i="7"/>
  <c r="G126" i="7"/>
  <c r="H126" i="7"/>
  <c r="I126" i="7"/>
  <c r="B127" i="7"/>
  <c r="C127" i="7"/>
  <c r="D127" i="7"/>
  <c r="E127" i="7"/>
  <c r="F127" i="7"/>
  <c r="G127" i="7"/>
  <c r="H127" i="7"/>
  <c r="I127" i="7"/>
  <c r="B128" i="7"/>
  <c r="C128" i="7"/>
  <c r="D128" i="7"/>
  <c r="E128" i="7"/>
  <c r="F128" i="7"/>
  <c r="G128" i="7"/>
  <c r="H128" i="7"/>
  <c r="I128" i="7"/>
  <c r="B129" i="7"/>
  <c r="C129" i="7"/>
  <c r="D129" i="7"/>
  <c r="E129" i="7"/>
  <c r="F129" i="7"/>
  <c r="G129" i="7"/>
  <c r="H129" i="7"/>
  <c r="I129" i="7"/>
  <c r="B130" i="7"/>
  <c r="C130" i="7"/>
  <c r="D130" i="7"/>
  <c r="E130" i="7"/>
  <c r="F130" i="7"/>
  <c r="G130" i="7"/>
  <c r="H130" i="7"/>
  <c r="I130" i="7"/>
  <c r="B131" i="7"/>
  <c r="C131" i="7"/>
  <c r="D131" i="7"/>
  <c r="E131" i="7"/>
  <c r="F131" i="7"/>
  <c r="G131" i="7"/>
  <c r="H131" i="7"/>
  <c r="I131" i="7"/>
  <c r="B132" i="7"/>
  <c r="C132" i="7"/>
  <c r="D132" i="7"/>
  <c r="E132" i="7"/>
  <c r="F132" i="7"/>
  <c r="G132" i="7"/>
  <c r="H132" i="7"/>
  <c r="I132" i="7"/>
  <c r="B133" i="7"/>
  <c r="C133" i="7"/>
  <c r="D133" i="7"/>
  <c r="E133" i="7"/>
  <c r="F133" i="7"/>
  <c r="G133" i="7"/>
  <c r="H133" i="7"/>
  <c r="I133" i="7"/>
  <c r="B134" i="7"/>
  <c r="C134" i="7"/>
  <c r="D134" i="7"/>
  <c r="E134" i="7"/>
  <c r="F134" i="7"/>
  <c r="G134" i="7"/>
  <c r="H134" i="7"/>
  <c r="I134" i="7"/>
  <c r="B135" i="7"/>
  <c r="C135" i="7"/>
  <c r="D135" i="7"/>
  <c r="E135" i="7"/>
  <c r="F135" i="7"/>
  <c r="G135" i="7"/>
  <c r="H135" i="7"/>
  <c r="I135" i="7"/>
  <c r="B136" i="7"/>
  <c r="C136" i="7"/>
  <c r="D136" i="7"/>
  <c r="E136" i="7"/>
  <c r="F136" i="7"/>
  <c r="G136" i="7"/>
  <c r="H136" i="7"/>
  <c r="I136" i="7"/>
  <c r="B137" i="7"/>
  <c r="C137" i="7"/>
  <c r="D137" i="7"/>
  <c r="E137" i="7"/>
  <c r="F137" i="7"/>
  <c r="G137" i="7"/>
  <c r="H137" i="7"/>
  <c r="I137" i="7"/>
  <c r="B138" i="7"/>
  <c r="C138" i="7"/>
  <c r="D138" i="7"/>
  <c r="E138" i="7"/>
  <c r="F138" i="7"/>
  <c r="G138" i="7"/>
  <c r="H138" i="7"/>
  <c r="I138" i="7"/>
  <c r="B139" i="7"/>
  <c r="C139" i="7"/>
  <c r="D139" i="7"/>
  <c r="E139" i="7"/>
  <c r="F139" i="7"/>
  <c r="G139" i="7"/>
  <c r="H139" i="7"/>
  <c r="I139" i="7"/>
  <c r="B140" i="7"/>
  <c r="C140" i="7"/>
  <c r="D140" i="7"/>
  <c r="E140" i="7"/>
  <c r="F140" i="7"/>
  <c r="G140" i="7"/>
  <c r="H140" i="7"/>
  <c r="I140" i="7"/>
  <c r="B141" i="7"/>
  <c r="C141" i="7"/>
  <c r="D141" i="7"/>
  <c r="E141" i="7"/>
  <c r="F141" i="7"/>
  <c r="G141" i="7"/>
  <c r="H141" i="7"/>
  <c r="I141" i="7"/>
  <c r="B142" i="7"/>
  <c r="C142" i="7"/>
  <c r="D142" i="7"/>
  <c r="E142" i="7"/>
  <c r="F142" i="7"/>
  <c r="G142" i="7"/>
  <c r="H142" i="7"/>
  <c r="I142" i="7"/>
  <c r="B143" i="7"/>
  <c r="C143" i="7"/>
  <c r="D143" i="7"/>
  <c r="E143" i="7"/>
  <c r="F143" i="7"/>
  <c r="G143" i="7"/>
  <c r="H143" i="7"/>
  <c r="I143" i="7"/>
  <c r="B144" i="7"/>
  <c r="C144" i="7"/>
  <c r="D144" i="7"/>
  <c r="E144" i="7"/>
  <c r="F144" i="7"/>
  <c r="G144" i="7"/>
  <c r="H144" i="7"/>
  <c r="I144" i="7"/>
  <c r="B145" i="7"/>
  <c r="C145" i="7"/>
  <c r="D145" i="7"/>
  <c r="E145" i="7"/>
  <c r="F145" i="7"/>
  <c r="G145" i="7"/>
  <c r="H145" i="7"/>
  <c r="I145" i="7"/>
  <c r="B146" i="7"/>
  <c r="C146" i="7"/>
  <c r="D146" i="7"/>
  <c r="E146" i="7"/>
  <c r="F146" i="7"/>
  <c r="G146" i="7"/>
  <c r="H146" i="7"/>
  <c r="I146" i="7"/>
  <c r="B147" i="7"/>
  <c r="C147" i="7"/>
  <c r="D147" i="7"/>
  <c r="E147" i="7"/>
  <c r="F147" i="7"/>
  <c r="G147" i="7"/>
  <c r="H147" i="7"/>
  <c r="I147" i="7"/>
  <c r="B148" i="7"/>
  <c r="C148" i="7"/>
  <c r="D148" i="7"/>
  <c r="E148" i="7"/>
  <c r="F148" i="7"/>
  <c r="G148" i="7"/>
  <c r="H148" i="7"/>
  <c r="I148" i="7"/>
  <c r="B149" i="7"/>
  <c r="C149" i="7"/>
  <c r="D149" i="7"/>
  <c r="E149" i="7"/>
  <c r="F149" i="7"/>
  <c r="G149" i="7"/>
  <c r="H149" i="7"/>
  <c r="I149" i="7"/>
  <c r="B150" i="7"/>
  <c r="C150" i="7"/>
  <c r="D150" i="7"/>
  <c r="E150" i="7"/>
  <c r="F150" i="7"/>
  <c r="G150" i="7"/>
  <c r="H150" i="7"/>
  <c r="I150" i="7"/>
  <c r="B151" i="7"/>
  <c r="C151" i="7"/>
  <c r="D151" i="7"/>
  <c r="E151" i="7"/>
  <c r="F151" i="7"/>
  <c r="G151" i="7"/>
  <c r="H151" i="7"/>
  <c r="I151" i="7"/>
  <c r="B152" i="7"/>
  <c r="C152" i="7"/>
  <c r="D152" i="7"/>
  <c r="E152" i="7"/>
  <c r="F152" i="7"/>
  <c r="G152" i="7"/>
  <c r="H152" i="7"/>
  <c r="I152" i="7"/>
  <c r="B153" i="7"/>
  <c r="C153" i="7"/>
  <c r="D153" i="7"/>
  <c r="E153" i="7"/>
  <c r="F153" i="7"/>
  <c r="G153" i="7"/>
  <c r="H153" i="7"/>
  <c r="I153" i="7"/>
  <c r="B154" i="7"/>
  <c r="C154" i="7"/>
  <c r="D154" i="7"/>
  <c r="E154" i="7"/>
  <c r="F154" i="7"/>
  <c r="G154" i="7"/>
  <c r="H154" i="7"/>
  <c r="I154" i="7"/>
  <c r="B155" i="7"/>
  <c r="C155" i="7"/>
  <c r="D155" i="7"/>
  <c r="E155" i="7"/>
  <c r="F155" i="7"/>
  <c r="G155" i="7"/>
  <c r="H155" i="7"/>
  <c r="I155" i="7"/>
  <c r="B156" i="7"/>
  <c r="C156" i="7"/>
  <c r="D156" i="7"/>
  <c r="E156" i="7"/>
  <c r="F156" i="7"/>
  <c r="G156" i="7"/>
  <c r="H156" i="7"/>
  <c r="I156" i="7"/>
  <c r="B157" i="7"/>
  <c r="C157" i="7"/>
  <c r="D157" i="7"/>
  <c r="E157" i="7"/>
  <c r="F157" i="7"/>
  <c r="G157" i="7"/>
  <c r="H157" i="7"/>
  <c r="I157" i="7"/>
  <c r="B158" i="7"/>
  <c r="C158" i="7"/>
  <c r="D158" i="7"/>
  <c r="E158" i="7"/>
  <c r="F158" i="7"/>
  <c r="G158" i="7"/>
  <c r="H158" i="7"/>
  <c r="I158" i="7"/>
  <c r="B159" i="7"/>
  <c r="C159" i="7"/>
  <c r="D159" i="7"/>
  <c r="E159" i="7"/>
  <c r="F159" i="7"/>
  <c r="G159" i="7"/>
  <c r="H159" i="7"/>
  <c r="I159" i="7"/>
  <c r="B160" i="7"/>
  <c r="C160" i="7"/>
  <c r="D160" i="7"/>
  <c r="E160" i="7"/>
  <c r="F160" i="7"/>
  <c r="G160" i="7"/>
  <c r="H160" i="7"/>
  <c r="I160" i="7"/>
  <c r="B161" i="7"/>
  <c r="C161" i="7"/>
  <c r="D161" i="7"/>
  <c r="E161" i="7"/>
  <c r="F161" i="7"/>
  <c r="G161" i="7"/>
  <c r="H161" i="7"/>
  <c r="I161" i="7"/>
  <c r="B162" i="7"/>
  <c r="C162" i="7"/>
  <c r="D162" i="7"/>
  <c r="E162" i="7"/>
  <c r="F162" i="7"/>
  <c r="G162" i="7"/>
  <c r="H162" i="7"/>
  <c r="I162" i="7"/>
  <c r="B163" i="7"/>
  <c r="C163" i="7"/>
  <c r="D163" i="7"/>
  <c r="E163" i="7"/>
  <c r="F163" i="7"/>
  <c r="G163" i="7"/>
  <c r="H163" i="7"/>
  <c r="I163" i="7"/>
  <c r="B164" i="7"/>
  <c r="C164" i="7"/>
  <c r="D164" i="7"/>
  <c r="E164" i="7"/>
  <c r="F164" i="7"/>
  <c r="G164" i="7"/>
  <c r="H164" i="7"/>
  <c r="I164" i="7"/>
  <c r="B165" i="7"/>
  <c r="C165" i="7"/>
  <c r="D165" i="7"/>
  <c r="E165" i="7"/>
  <c r="F165" i="7"/>
  <c r="G165" i="7"/>
  <c r="H165" i="7"/>
  <c r="I165" i="7"/>
  <c r="B166" i="7"/>
  <c r="C166" i="7"/>
  <c r="D166" i="7"/>
  <c r="E166" i="7"/>
  <c r="F166" i="7"/>
  <c r="G166" i="7"/>
  <c r="H166" i="7"/>
  <c r="I166" i="7"/>
  <c r="B167" i="7"/>
  <c r="C167" i="7"/>
  <c r="D167" i="7"/>
  <c r="E167" i="7"/>
  <c r="F167" i="7"/>
  <c r="G167" i="7"/>
  <c r="H167" i="7"/>
  <c r="I167" i="7"/>
  <c r="B168" i="7"/>
  <c r="C168" i="7"/>
  <c r="D168" i="7"/>
  <c r="E168" i="7"/>
  <c r="F168" i="7"/>
  <c r="G168" i="7"/>
  <c r="H168" i="7"/>
  <c r="I168" i="7"/>
  <c r="B169" i="7"/>
  <c r="C169" i="7"/>
  <c r="D169" i="7"/>
  <c r="E169" i="7"/>
  <c r="F169" i="7"/>
  <c r="G169" i="7"/>
  <c r="H169" i="7"/>
  <c r="I169" i="7"/>
  <c r="R13" i="8"/>
  <c r="CO13" i="14" s="1"/>
  <c r="M4" i="7"/>
  <c r="O4" i="7"/>
  <c r="Q4" i="7"/>
  <c r="S4" i="7"/>
  <c r="T4" i="7"/>
  <c r="U4" i="7"/>
  <c r="V4" i="7"/>
  <c r="CR165" i="14" l="1"/>
  <c r="CN165" i="14"/>
  <c r="CJ165" i="14"/>
  <c r="CF165" i="14"/>
  <c r="CB165" i="14"/>
  <c r="CR77" i="14"/>
  <c r="CN77" i="14"/>
  <c r="CJ77" i="14"/>
  <c r="CF77" i="14"/>
  <c r="CB77" i="14"/>
  <c r="U9" i="8"/>
  <c r="CR9" i="14" s="1"/>
  <c r="CR40" i="14"/>
  <c r="P9" i="8"/>
  <c r="CM9" i="14" s="1"/>
  <c r="CM40" i="14"/>
  <c r="J9" i="8"/>
  <c r="CG9" i="14" s="1"/>
  <c r="CG40" i="14"/>
  <c r="E9" i="8"/>
  <c r="CB9" i="14" s="1"/>
  <c r="CB40" i="14"/>
  <c r="G9" i="8"/>
  <c r="CD9" i="14" s="1"/>
  <c r="CD40" i="14"/>
  <c r="CO77" i="14"/>
  <c r="CK77" i="14"/>
  <c r="CG77" i="14"/>
  <c r="CC77" i="14"/>
  <c r="BY77" i="14"/>
  <c r="Q9" i="8"/>
  <c r="CN9" i="14" s="1"/>
  <c r="CN40" i="14"/>
  <c r="L9" i="8"/>
  <c r="CI9" i="14" s="1"/>
  <c r="CI40" i="14"/>
  <c r="F9" i="8"/>
  <c r="CC9" i="14" s="1"/>
  <c r="CC40" i="14"/>
  <c r="K9" i="8"/>
  <c r="CH9" i="14" s="1"/>
  <c r="CH40" i="14"/>
  <c r="CP165" i="14"/>
  <c r="CL165" i="14"/>
  <c r="CH165" i="14"/>
  <c r="CD165" i="14"/>
  <c r="BZ165" i="14"/>
  <c r="CP77" i="14"/>
  <c r="CL77" i="14"/>
  <c r="CH77" i="14"/>
  <c r="CD77" i="14"/>
  <c r="BZ77" i="14"/>
  <c r="R9" i="8"/>
  <c r="CO9" i="14" s="1"/>
  <c r="CO40" i="14"/>
  <c r="M9" i="8"/>
  <c r="CJ9" i="14" s="1"/>
  <c r="CJ40" i="14"/>
  <c r="H9" i="8"/>
  <c r="CE9" i="14" s="1"/>
  <c r="CE40" i="14"/>
  <c r="B9" i="8"/>
  <c r="BY9" i="14" s="1"/>
  <c r="BY40" i="14"/>
  <c r="O9" i="8"/>
  <c r="CL9" i="14" s="1"/>
  <c r="CL40" i="14"/>
  <c r="CQ165" i="14"/>
  <c r="CM165" i="14"/>
  <c r="CI165" i="14"/>
  <c r="CE165" i="14"/>
  <c r="CA165" i="14"/>
  <c r="CQ77" i="14"/>
  <c r="CM77" i="14"/>
  <c r="CI77" i="14"/>
  <c r="CE77" i="14"/>
  <c r="CA77" i="14"/>
  <c r="T9" i="8"/>
  <c r="CQ9" i="14" s="1"/>
  <c r="CQ40" i="14"/>
  <c r="N9" i="8"/>
  <c r="CK9" i="14" s="1"/>
  <c r="CK40" i="14"/>
  <c r="I9" i="8"/>
  <c r="CF9" i="14" s="1"/>
  <c r="CF40" i="14"/>
  <c r="D9" i="8"/>
  <c r="CA9" i="14" s="1"/>
  <c r="CA40" i="14"/>
  <c r="S9" i="8"/>
  <c r="CP9" i="14" s="1"/>
  <c r="CP40" i="14"/>
  <c r="C9" i="8"/>
  <c r="BZ9" i="14" s="1"/>
  <c r="BZ40" i="14"/>
  <c r="LO9" i="14"/>
  <c r="LR9" i="14"/>
  <c r="HT88" i="14"/>
  <c r="F88" i="14" s="1"/>
  <c r="IT9" i="14"/>
  <c r="IS9" i="14"/>
  <c r="IO9" i="14"/>
  <c r="IK9" i="14"/>
  <c r="IP9" i="14"/>
  <c r="IL9" i="14"/>
  <c r="IA9" i="14"/>
  <c r="IQ9" i="14"/>
  <c r="IM9" i="14"/>
  <c r="II9" i="14"/>
  <c r="IE9" i="14"/>
  <c r="IR9" i="14"/>
  <c r="IN9" i="14"/>
  <c r="IJ9" i="14"/>
  <c r="IF9" i="14"/>
  <c r="IB9" i="14"/>
  <c r="IG9" i="14"/>
  <c r="IC9" i="14"/>
  <c r="IH9" i="14"/>
  <c r="ID9" i="14"/>
  <c r="E9" i="14" l="1"/>
  <c r="JF1" i="14"/>
  <c r="IA37" i="14"/>
  <c r="IB37" i="14"/>
  <c r="IC37" i="14"/>
  <c r="ID37" i="14"/>
  <c r="IE37" i="14"/>
  <c r="IF37" i="14"/>
  <c r="IG37" i="14"/>
  <c r="IH37" i="14"/>
  <c r="II37" i="14"/>
  <c r="IJ37" i="14"/>
  <c r="IK37" i="14"/>
  <c r="IL37" i="14"/>
  <c r="IM37" i="14"/>
  <c r="IN37" i="14"/>
  <c r="IO37" i="14"/>
  <c r="IP37" i="14"/>
  <c r="IQ37" i="14"/>
  <c r="IR37" i="14"/>
  <c r="IS37" i="14"/>
  <c r="IT37" i="14"/>
  <c r="IA38" i="14"/>
  <c r="IB38" i="14"/>
  <c r="IC38" i="14"/>
  <c r="ID38" i="14"/>
  <c r="IE38" i="14"/>
  <c r="IF38" i="14"/>
  <c r="IG38" i="14"/>
  <c r="IH38" i="14"/>
  <c r="II38" i="14"/>
  <c r="IJ38" i="14"/>
  <c r="IK38" i="14"/>
  <c r="IL38" i="14"/>
  <c r="IM38" i="14"/>
  <c r="IN38" i="14"/>
  <c r="IO38" i="14"/>
  <c r="IP38" i="14"/>
  <c r="IQ38" i="14"/>
  <c r="IR38" i="14"/>
  <c r="IS38" i="14"/>
  <c r="IT38" i="14"/>
  <c r="IA39" i="14"/>
  <c r="IB39" i="14"/>
  <c r="IC39" i="14"/>
  <c r="ID39" i="14"/>
  <c r="IE39" i="14"/>
  <c r="IF39" i="14"/>
  <c r="IG39" i="14"/>
  <c r="IH39" i="14"/>
  <c r="II39" i="14"/>
  <c r="IJ39" i="14"/>
  <c r="IK39" i="14"/>
  <c r="IL39" i="14"/>
  <c r="IM39" i="14"/>
  <c r="IN39" i="14"/>
  <c r="IO39" i="14"/>
  <c r="IP39" i="14"/>
  <c r="IQ39" i="14"/>
  <c r="IR39" i="14"/>
  <c r="IS39" i="14"/>
  <c r="IT39" i="14"/>
  <c r="IA40" i="14"/>
  <c r="IB40" i="14"/>
  <c r="IC40" i="14"/>
  <c r="ID40" i="14"/>
  <c r="IE40" i="14"/>
  <c r="IF40" i="14"/>
  <c r="IG40" i="14"/>
  <c r="IH40" i="14"/>
  <c r="II40" i="14"/>
  <c r="IJ40" i="14"/>
  <c r="IK40" i="14"/>
  <c r="IL40" i="14"/>
  <c r="IM40" i="14"/>
  <c r="IN40" i="14"/>
  <c r="IO40" i="14"/>
  <c r="IP40" i="14"/>
  <c r="IQ40" i="14"/>
  <c r="IR40" i="14"/>
  <c r="IS40" i="14"/>
  <c r="IT40" i="14"/>
  <c r="IA41" i="14"/>
  <c r="IB41" i="14"/>
  <c r="IC41" i="14"/>
  <c r="ID41" i="14"/>
  <c r="IE41" i="14"/>
  <c r="IF41" i="14"/>
  <c r="IG41" i="14"/>
  <c r="IH41" i="14"/>
  <c r="II41" i="14"/>
  <c r="IJ41" i="14"/>
  <c r="IK41" i="14"/>
  <c r="IL41" i="14"/>
  <c r="IM41" i="14"/>
  <c r="IN41" i="14"/>
  <c r="IO41" i="14"/>
  <c r="IP41" i="14"/>
  <c r="IQ41" i="14"/>
  <c r="IR41" i="14"/>
  <c r="IS41" i="14"/>
  <c r="IT41" i="14"/>
  <c r="IA42" i="14"/>
  <c r="IB42" i="14"/>
  <c r="IC42" i="14"/>
  <c r="ID42" i="14"/>
  <c r="IE42" i="14"/>
  <c r="IF42" i="14"/>
  <c r="IG42" i="14"/>
  <c r="IH42" i="14"/>
  <c r="II42" i="14"/>
  <c r="IJ42" i="14"/>
  <c r="IK42" i="14"/>
  <c r="IL42" i="14"/>
  <c r="IM42" i="14"/>
  <c r="IN42" i="14"/>
  <c r="IO42" i="14"/>
  <c r="IP42" i="14"/>
  <c r="IQ42" i="14"/>
  <c r="IR42" i="14"/>
  <c r="IS42" i="14"/>
  <c r="IT42" i="14"/>
  <c r="IA43" i="14"/>
  <c r="IB43" i="14"/>
  <c r="IC43" i="14"/>
  <c r="ID43" i="14"/>
  <c r="IE43" i="14"/>
  <c r="IF43" i="14"/>
  <c r="IG43" i="14"/>
  <c r="IH43" i="14"/>
  <c r="II43" i="14"/>
  <c r="IJ43" i="14"/>
  <c r="IK43" i="14"/>
  <c r="IL43" i="14"/>
  <c r="IM43" i="14"/>
  <c r="IN43" i="14"/>
  <c r="IO43" i="14"/>
  <c r="IP43" i="14"/>
  <c r="IQ43" i="14"/>
  <c r="IR43" i="14"/>
  <c r="IS43" i="14"/>
  <c r="IT43" i="14"/>
  <c r="IA44" i="14"/>
  <c r="IB44" i="14"/>
  <c r="IC44" i="14"/>
  <c r="ID44" i="14"/>
  <c r="IE44" i="14"/>
  <c r="IF44" i="14"/>
  <c r="IG44" i="14"/>
  <c r="IH44" i="14"/>
  <c r="II44" i="14"/>
  <c r="IJ44" i="14"/>
  <c r="IK44" i="14"/>
  <c r="IL44" i="14"/>
  <c r="IM44" i="14"/>
  <c r="IN44" i="14"/>
  <c r="IO44" i="14"/>
  <c r="IP44" i="14"/>
  <c r="IQ44" i="14"/>
  <c r="IR44" i="14"/>
  <c r="IS44" i="14"/>
  <c r="IT44" i="14"/>
  <c r="IA45" i="14"/>
  <c r="IB45" i="14"/>
  <c r="IC45" i="14"/>
  <c r="ID45" i="14"/>
  <c r="IE45" i="14"/>
  <c r="IF45" i="14"/>
  <c r="IG45" i="14"/>
  <c r="IH45" i="14"/>
  <c r="II45" i="14"/>
  <c r="IJ45" i="14"/>
  <c r="IK45" i="14"/>
  <c r="IL45" i="14"/>
  <c r="IM45" i="14"/>
  <c r="IN45" i="14"/>
  <c r="IO45" i="14"/>
  <c r="IP45" i="14"/>
  <c r="IQ45" i="14"/>
  <c r="IR45" i="14"/>
  <c r="IS45" i="14"/>
  <c r="IT45" i="14"/>
  <c r="IA46" i="14"/>
  <c r="IB46" i="14"/>
  <c r="IC46" i="14"/>
  <c r="ID46" i="14"/>
  <c r="IE46" i="14"/>
  <c r="IF46" i="14"/>
  <c r="IG46" i="14"/>
  <c r="IH46" i="14"/>
  <c r="II46" i="14"/>
  <c r="IJ46" i="14"/>
  <c r="IK46" i="14"/>
  <c r="IL46" i="14"/>
  <c r="IM46" i="14"/>
  <c r="IN46" i="14"/>
  <c r="IO46" i="14"/>
  <c r="IP46" i="14"/>
  <c r="IQ46" i="14"/>
  <c r="IR46" i="14"/>
  <c r="IS46" i="14"/>
  <c r="IT46" i="14"/>
  <c r="IA47" i="14"/>
  <c r="IB47" i="14"/>
  <c r="IC47" i="14"/>
  <c r="ID47" i="14"/>
  <c r="IE47" i="14"/>
  <c r="IF47" i="14"/>
  <c r="IG47" i="14"/>
  <c r="IH47" i="14"/>
  <c r="II47" i="14"/>
  <c r="IJ47" i="14"/>
  <c r="IK47" i="14"/>
  <c r="IL47" i="14"/>
  <c r="IM47" i="14"/>
  <c r="IN47" i="14"/>
  <c r="IO47" i="14"/>
  <c r="IP47" i="14"/>
  <c r="IQ47" i="14"/>
  <c r="IR47" i="14"/>
  <c r="IS47" i="14"/>
  <c r="IT47" i="14"/>
  <c r="IA48" i="14"/>
  <c r="IB48" i="14"/>
  <c r="IC48" i="14"/>
  <c r="ID48" i="14"/>
  <c r="IE48" i="14"/>
  <c r="IF48" i="14"/>
  <c r="IG48" i="14"/>
  <c r="IH48" i="14"/>
  <c r="II48" i="14"/>
  <c r="IJ48" i="14"/>
  <c r="IK48" i="14"/>
  <c r="IL48" i="14"/>
  <c r="IM48" i="14"/>
  <c r="IN48" i="14"/>
  <c r="IO48" i="14"/>
  <c r="IP48" i="14"/>
  <c r="IQ48" i="14"/>
  <c r="IR48" i="14"/>
  <c r="IS48" i="14"/>
  <c r="IT48" i="14"/>
  <c r="IA49" i="14"/>
  <c r="IB49" i="14"/>
  <c r="IC49" i="14"/>
  <c r="ID49" i="14"/>
  <c r="IE49" i="14"/>
  <c r="IF49" i="14"/>
  <c r="IG49" i="14"/>
  <c r="IH49" i="14"/>
  <c r="II49" i="14"/>
  <c r="IJ49" i="14"/>
  <c r="IK49" i="14"/>
  <c r="IL49" i="14"/>
  <c r="IM49" i="14"/>
  <c r="IN49" i="14"/>
  <c r="IO49" i="14"/>
  <c r="IP49" i="14"/>
  <c r="IQ49" i="14"/>
  <c r="IR49" i="14"/>
  <c r="IS49" i="14"/>
  <c r="IT49" i="14"/>
  <c r="IA50" i="14"/>
  <c r="IB50" i="14"/>
  <c r="IC50" i="14"/>
  <c r="ID50" i="14"/>
  <c r="IE50" i="14"/>
  <c r="IF50" i="14"/>
  <c r="IG50" i="14"/>
  <c r="IH50" i="14"/>
  <c r="II50" i="14"/>
  <c r="IJ50" i="14"/>
  <c r="IK50" i="14"/>
  <c r="IL50" i="14"/>
  <c r="IM50" i="14"/>
  <c r="IN50" i="14"/>
  <c r="IO50" i="14"/>
  <c r="IP50" i="14"/>
  <c r="IQ50" i="14"/>
  <c r="IR50" i="14"/>
  <c r="IS50" i="14"/>
  <c r="IT50" i="14"/>
  <c r="IA51" i="14"/>
  <c r="IB51" i="14"/>
  <c r="IC51" i="14"/>
  <c r="ID51" i="14"/>
  <c r="IE51" i="14"/>
  <c r="IF51" i="14"/>
  <c r="IG51" i="14"/>
  <c r="IH51" i="14"/>
  <c r="II51" i="14"/>
  <c r="IJ51" i="14"/>
  <c r="IK51" i="14"/>
  <c r="IL51" i="14"/>
  <c r="IM51" i="14"/>
  <c r="IN51" i="14"/>
  <c r="IO51" i="14"/>
  <c r="IP51" i="14"/>
  <c r="IQ51" i="14"/>
  <c r="IR51" i="14"/>
  <c r="IS51" i="14"/>
  <c r="IT51" i="14"/>
  <c r="IA52" i="14"/>
  <c r="IB52" i="14"/>
  <c r="IC52" i="14"/>
  <c r="ID52" i="14"/>
  <c r="IE52" i="14"/>
  <c r="IF52" i="14"/>
  <c r="IG52" i="14"/>
  <c r="IH52" i="14"/>
  <c r="II52" i="14"/>
  <c r="IJ52" i="14"/>
  <c r="IK52" i="14"/>
  <c r="IL52" i="14"/>
  <c r="IM52" i="14"/>
  <c r="IN52" i="14"/>
  <c r="IO52" i="14"/>
  <c r="IP52" i="14"/>
  <c r="IQ52" i="14"/>
  <c r="IR52" i="14"/>
  <c r="IS52" i="14"/>
  <c r="IT52" i="14"/>
  <c r="IA53" i="14"/>
  <c r="IB53" i="14"/>
  <c r="IC53" i="14"/>
  <c r="ID53" i="14"/>
  <c r="IE53" i="14"/>
  <c r="IF53" i="14"/>
  <c r="IG53" i="14"/>
  <c r="IH53" i="14"/>
  <c r="II53" i="14"/>
  <c r="IJ53" i="14"/>
  <c r="IK53" i="14"/>
  <c r="IL53" i="14"/>
  <c r="IM53" i="14"/>
  <c r="IN53" i="14"/>
  <c r="IO53" i="14"/>
  <c r="IP53" i="14"/>
  <c r="IQ53" i="14"/>
  <c r="IR53" i="14"/>
  <c r="IS53" i="14"/>
  <c r="IT53" i="14"/>
  <c r="IA54" i="14"/>
  <c r="IB54" i="14"/>
  <c r="IC54" i="14"/>
  <c r="ID54" i="14"/>
  <c r="IE54" i="14"/>
  <c r="IF54" i="14"/>
  <c r="IG54" i="14"/>
  <c r="IH54" i="14"/>
  <c r="II54" i="14"/>
  <c r="IJ54" i="14"/>
  <c r="IK54" i="14"/>
  <c r="IL54" i="14"/>
  <c r="IM54" i="14"/>
  <c r="IN54" i="14"/>
  <c r="IO54" i="14"/>
  <c r="IP54" i="14"/>
  <c r="IQ54" i="14"/>
  <c r="IR54" i="14"/>
  <c r="IS54" i="14"/>
  <c r="IT54" i="14"/>
  <c r="IA55" i="14"/>
  <c r="IB55" i="14"/>
  <c r="IC55" i="14"/>
  <c r="ID55" i="14"/>
  <c r="IE55" i="14"/>
  <c r="IF55" i="14"/>
  <c r="IG55" i="14"/>
  <c r="IH55" i="14"/>
  <c r="II55" i="14"/>
  <c r="IJ55" i="14"/>
  <c r="IK55" i="14"/>
  <c r="IL55" i="14"/>
  <c r="IM55" i="14"/>
  <c r="IN55" i="14"/>
  <c r="IO55" i="14"/>
  <c r="IP55" i="14"/>
  <c r="IQ55" i="14"/>
  <c r="IR55" i="14"/>
  <c r="IS55" i="14"/>
  <c r="IT55" i="14"/>
  <c r="IA56" i="14"/>
  <c r="IB56" i="14"/>
  <c r="IC56" i="14"/>
  <c r="ID56" i="14"/>
  <c r="IE56" i="14"/>
  <c r="IF56" i="14"/>
  <c r="IG56" i="14"/>
  <c r="IH56" i="14"/>
  <c r="II56" i="14"/>
  <c r="IJ56" i="14"/>
  <c r="IK56" i="14"/>
  <c r="IL56" i="14"/>
  <c r="IM56" i="14"/>
  <c r="IN56" i="14"/>
  <c r="IO56" i="14"/>
  <c r="IP56" i="14"/>
  <c r="IQ56" i="14"/>
  <c r="IR56" i="14"/>
  <c r="IS56" i="14"/>
  <c r="IT56" i="14"/>
  <c r="IA57" i="14"/>
  <c r="IB57" i="14"/>
  <c r="IC57" i="14"/>
  <c r="ID57" i="14"/>
  <c r="IE57" i="14"/>
  <c r="IF57" i="14"/>
  <c r="IG57" i="14"/>
  <c r="IH57" i="14"/>
  <c r="II57" i="14"/>
  <c r="IJ57" i="14"/>
  <c r="IK57" i="14"/>
  <c r="IL57" i="14"/>
  <c r="IM57" i="14"/>
  <c r="IN57" i="14"/>
  <c r="IO57" i="14"/>
  <c r="IP57" i="14"/>
  <c r="IQ57" i="14"/>
  <c r="IR57" i="14"/>
  <c r="IS57" i="14"/>
  <c r="IT57" i="14"/>
  <c r="IA58" i="14"/>
  <c r="IB58" i="14"/>
  <c r="IC58" i="14"/>
  <c r="ID58" i="14"/>
  <c r="IE58" i="14"/>
  <c r="IF58" i="14"/>
  <c r="IG58" i="14"/>
  <c r="IH58" i="14"/>
  <c r="II58" i="14"/>
  <c r="IJ58" i="14"/>
  <c r="IK58" i="14"/>
  <c r="IL58" i="14"/>
  <c r="IM58" i="14"/>
  <c r="IN58" i="14"/>
  <c r="IO58" i="14"/>
  <c r="IP58" i="14"/>
  <c r="IQ58" i="14"/>
  <c r="IR58" i="14"/>
  <c r="IS58" i="14"/>
  <c r="IT58" i="14"/>
  <c r="IA59" i="14"/>
  <c r="IB59" i="14"/>
  <c r="IC59" i="14"/>
  <c r="ID59" i="14"/>
  <c r="IE59" i="14"/>
  <c r="IF59" i="14"/>
  <c r="IG59" i="14"/>
  <c r="IH59" i="14"/>
  <c r="II59" i="14"/>
  <c r="IJ59" i="14"/>
  <c r="IK59" i="14"/>
  <c r="IL59" i="14"/>
  <c r="IM59" i="14"/>
  <c r="IN59" i="14"/>
  <c r="IO59" i="14"/>
  <c r="IP59" i="14"/>
  <c r="IQ59" i="14"/>
  <c r="IR59" i="14"/>
  <c r="IS59" i="14"/>
  <c r="IT59" i="14"/>
  <c r="IA60" i="14"/>
  <c r="IB60" i="14"/>
  <c r="IC60" i="14"/>
  <c r="ID60" i="14"/>
  <c r="IE60" i="14"/>
  <c r="IF60" i="14"/>
  <c r="IG60" i="14"/>
  <c r="IH60" i="14"/>
  <c r="II60" i="14"/>
  <c r="IJ60" i="14"/>
  <c r="IK60" i="14"/>
  <c r="IL60" i="14"/>
  <c r="IM60" i="14"/>
  <c r="IN60" i="14"/>
  <c r="IO60" i="14"/>
  <c r="IP60" i="14"/>
  <c r="IQ60" i="14"/>
  <c r="IR60" i="14"/>
  <c r="IS60" i="14"/>
  <c r="IT60" i="14"/>
  <c r="IA61" i="14"/>
  <c r="IB61" i="14"/>
  <c r="IC61" i="14"/>
  <c r="ID61" i="14"/>
  <c r="IE61" i="14"/>
  <c r="IF61" i="14"/>
  <c r="IG61" i="14"/>
  <c r="IH61" i="14"/>
  <c r="II61" i="14"/>
  <c r="IJ61" i="14"/>
  <c r="IK61" i="14"/>
  <c r="IL61" i="14"/>
  <c r="IM61" i="14"/>
  <c r="IN61" i="14"/>
  <c r="IO61" i="14"/>
  <c r="IP61" i="14"/>
  <c r="IQ61" i="14"/>
  <c r="IR61" i="14"/>
  <c r="IS61" i="14"/>
  <c r="IT61" i="14"/>
  <c r="IA62" i="14"/>
  <c r="IB62" i="14"/>
  <c r="IC62" i="14"/>
  <c r="ID62" i="14"/>
  <c r="IE62" i="14"/>
  <c r="IF62" i="14"/>
  <c r="IG62" i="14"/>
  <c r="IH62" i="14"/>
  <c r="II62" i="14"/>
  <c r="IJ62" i="14"/>
  <c r="IK62" i="14"/>
  <c r="IL62" i="14"/>
  <c r="IM62" i="14"/>
  <c r="IN62" i="14"/>
  <c r="IO62" i="14"/>
  <c r="IP62" i="14"/>
  <c r="IQ62" i="14"/>
  <c r="IR62" i="14"/>
  <c r="IS62" i="14"/>
  <c r="IT62" i="14"/>
  <c r="IA63" i="14"/>
  <c r="IB63" i="14"/>
  <c r="IC63" i="14"/>
  <c r="ID63" i="14"/>
  <c r="IE63" i="14"/>
  <c r="IF63" i="14"/>
  <c r="IG63" i="14"/>
  <c r="IH63" i="14"/>
  <c r="II63" i="14"/>
  <c r="IJ63" i="14"/>
  <c r="IK63" i="14"/>
  <c r="IL63" i="14"/>
  <c r="IM63" i="14"/>
  <c r="IN63" i="14"/>
  <c r="IO63" i="14"/>
  <c r="IP63" i="14"/>
  <c r="IQ63" i="14"/>
  <c r="IR63" i="14"/>
  <c r="IS63" i="14"/>
  <c r="IT63" i="14"/>
  <c r="IA64" i="14"/>
  <c r="IB64" i="14"/>
  <c r="IC64" i="14"/>
  <c r="ID64" i="14"/>
  <c r="IE64" i="14"/>
  <c r="IF64" i="14"/>
  <c r="IG64" i="14"/>
  <c r="IH64" i="14"/>
  <c r="II64" i="14"/>
  <c r="IJ64" i="14"/>
  <c r="IK64" i="14"/>
  <c r="IL64" i="14"/>
  <c r="IM64" i="14"/>
  <c r="IN64" i="14"/>
  <c r="IO64" i="14"/>
  <c r="IP64" i="14"/>
  <c r="IQ64" i="14"/>
  <c r="IR64" i="14"/>
  <c r="IS64" i="14"/>
  <c r="IT64" i="14"/>
  <c r="IA65" i="14"/>
  <c r="IB65" i="14"/>
  <c r="IC65" i="14"/>
  <c r="ID65" i="14"/>
  <c r="IE65" i="14"/>
  <c r="IF65" i="14"/>
  <c r="IG65" i="14"/>
  <c r="IH65" i="14"/>
  <c r="II65" i="14"/>
  <c r="IJ65" i="14"/>
  <c r="IK65" i="14"/>
  <c r="IL65" i="14"/>
  <c r="IM65" i="14"/>
  <c r="IN65" i="14"/>
  <c r="IO65" i="14"/>
  <c r="IP65" i="14"/>
  <c r="IQ65" i="14"/>
  <c r="IR65" i="14"/>
  <c r="IS65" i="14"/>
  <c r="IT65" i="14"/>
  <c r="IA66" i="14"/>
  <c r="IB66" i="14"/>
  <c r="IC66" i="14"/>
  <c r="ID66" i="14"/>
  <c r="IE66" i="14"/>
  <c r="IF66" i="14"/>
  <c r="IG66" i="14"/>
  <c r="IH66" i="14"/>
  <c r="II66" i="14"/>
  <c r="IJ66" i="14"/>
  <c r="IK66" i="14"/>
  <c r="IL66" i="14"/>
  <c r="IM66" i="14"/>
  <c r="IN66" i="14"/>
  <c r="IO66" i="14"/>
  <c r="IP66" i="14"/>
  <c r="IQ66" i="14"/>
  <c r="IR66" i="14"/>
  <c r="IS66" i="14"/>
  <c r="IT66" i="14"/>
  <c r="IA67" i="14"/>
  <c r="IB67" i="14"/>
  <c r="IC67" i="14"/>
  <c r="ID67" i="14"/>
  <c r="IE67" i="14"/>
  <c r="IF67" i="14"/>
  <c r="IG67" i="14"/>
  <c r="IH67" i="14"/>
  <c r="II67" i="14"/>
  <c r="IJ67" i="14"/>
  <c r="IK67" i="14"/>
  <c r="IL67" i="14"/>
  <c r="IM67" i="14"/>
  <c r="IN67" i="14"/>
  <c r="IO67" i="14"/>
  <c r="IP67" i="14"/>
  <c r="IQ67" i="14"/>
  <c r="IR67" i="14"/>
  <c r="IS67" i="14"/>
  <c r="IT67" i="14"/>
  <c r="IA68" i="14"/>
  <c r="IB68" i="14"/>
  <c r="IC68" i="14"/>
  <c r="ID68" i="14"/>
  <c r="IE68" i="14"/>
  <c r="IF68" i="14"/>
  <c r="IG68" i="14"/>
  <c r="IH68" i="14"/>
  <c r="II68" i="14"/>
  <c r="IJ68" i="14"/>
  <c r="IK68" i="14"/>
  <c r="IL68" i="14"/>
  <c r="IM68" i="14"/>
  <c r="IN68" i="14"/>
  <c r="IO68" i="14"/>
  <c r="IP68" i="14"/>
  <c r="IQ68" i="14"/>
  <c r="IR68" i="14"/>
  <c r="IS68" i="14"/>
  <c r="IT68" i="14"/>
  <c r="IA69" i="14"/>
  <c r="IB69" i="14"/>
  <c r="IC69" i="14"/>
  <c r="ID69" i="14"/>
  <c r="IE69" i="14"/>
  <c r="IF69" i="14"/>
  <c r="IG69" i="14"/>
  <c r="IH69" i="14"/>
  <c r="II69" i="14"/>
  <c r="IJ69" i="14"/>
  <c r="IK69" i="14"/>
  <c r="IL69" i="14"/>
  <c r="IM69" i="14"/>
  <c r="IN69" i="14"/>
  <c r="IO69" i="14"/>
  <c r="IP69" i="14"/>
  <c r="IQ69" i="14"/>
  <c r="IR69" i="14"/>
  <c r="IS69" i="14"/>
  <c r="IT69" i="14"/>
  <c r="IA70" i="14"/>
  <c r="IB70" i="14"/>
  <c r="IC70" i="14"/>
  <c r="ID70" i="14"/>
  <c r="IE70" i="14"/>
  <c r="IF70" i="14"/>
  <c r="IG70" i="14"/>
  <c r="IH70" i="14"/>
  <c r="II70" i="14"/>
  <c r="IJ70" i="14"/>
  <c r="IK70" i="14"/>
  <c r="IL70" i="14"/>
  <c r="IM70" i="14"/>
  <c r="IN70" i="14"/>
  <c r="IO70" i="14"/>
  <c r="IP70" i="14"/>
  <c r="IQ70" i="14"/>
  <c r="IR70" i="14"/>
  <c r="IS70" i="14"/>
  <c r="IT70" i="14"/>
  <c r="IA71" i="14"/>
  <c r="IB71" i="14"/>
  <c r="IC71" i="14"/>
  <c r="ID71" i="14"/>
  <c r="IE71" i="14"/>
  <c r="IF71" i="14"/>
  <c r="IG71" i="14"/>
  <c r="IH71" i="14"/>
  <c r="II71" i="14"/>
  <c r="IJ71" i="14"/>
  <c r="IK71" i="14"/>
  <c r="IL71" i="14"/>
  <c r="IM71" i="14"/>
  <c r="IN71" i="14"/>
  <c r="IO71" i="14"/>
  <c r="IP71" i="14"/>
  <c r="IQ71" i="14"/>
  <c r="IR71" i="14"/>
  <c r="IS71" i="14"/>
  <c r="IT71" i="14"/>
  <c r="IA72" i="14"/>
  <c r="IB72" i="14"/>
  <c r="IC72" i="14"/>
  <c r="ID72" i="14"/>
  <c r="IE72" i="14"/>
  <c r="IF72" i="14"/>
  <c r="IG72" i="14"/>
  <c r="IH72" i="14"/>
  <c r="II72" i="14"/>
  <c r="IJ72" i="14"/>
  <c r="IK72" i="14"/>
  <c r="IL72" i="14"/>
  <c r="IM72" i="14"/>
  <c r="IN72" i="14"/>
  <c r="IO72" i="14"/>
  <c r="IP72" i="14"/>
  <c r="IQ72" i="14"/>
  <c r="IR72" i="14"/>
  <c r="IS72" i="14"/>
  <c r="IT72" i="14"/>
  <c r="IA73" i="14"/>
  <c r="IB73" i="14"/>
  <c r="IC73" i="14"/>
  <c r="ID73" i="14"/>
  <c r="IE73" i="14"/>
  <c r="IF73" i="14"/>
  <c r="IG73" i="14"/>
  <c r="IH73" i="14"/>
  <c r="II73" i="14"/>
  <c r="IJ73" i="14"/>
  <c r="IK73" i="14"/>
  <c r="IL73" i="14"/>
  <c r="IM73" i="14"/>
  <c r="IN73" i="14"/>
  <c r="IO73" i="14"/>
  <c r="IP73" i="14"/>
  <c r="IQ73" i="14"/>
  <c r="IR73" i="14"/>
  <c r="IS73" i="14"/>
  <c r="IT73" i="14"/>
  <c r="IA74" i="14"/>
  <c r="IB74" i="14"/>
  <c r="IC74" i="14"/>
  <c r="ID74" i="14"/>
  <c r="IE74" i="14"/>
  <c r="IF74" i="14"/>
  <c r="IG74" i="14"/>
  <c r="IH74" i="14"/>
  <c r="II74" i="14"/>
  <c r="IJ74" i="14"/>
  <c r="IK74" i="14"/>
  <c r="IL74" i="14"/>
  <c r="IM74" i="14"/>
  <c r="IN74" i="14"/>
  <c r="IO74" i="14"/>
  <c r="IP74" i="14"/>
  <c r="IQ74" i="14"/>
  <c r="IR74" i="14"/>
  <c r="IS74" i="14"/>
  <c r="IT74" i="14"/>
  <c r="IA75" i="14"/>
  <c r="IB75" i="14"/>
  <c r="IC75" i="14"/>
  <c r="ID75" i="14"/>
  <c r="IE75" i="14"/>
  <c r="IF75" i="14"/>
  <c r="IG75" i="14"/>
  <c r="IH75" i="14"/>
  <c r="II75" i="14"/>
  <c r="IJ75" i="14"/>
  <c r="IK75" i="14"/>
  <c r="IL75" i="14"/>
  <c r="IM75" i="14"/>
  <c r="IN75" i="14"/>
  <c r="IO75" i="14"/>
  <c r="IP75" i="14"/>
  <c r="IQ75" i="14"/>
  <c r="IR75" i="14"/>
  <c r="IS75" i="14"/>
  <c r="IT75" i="14"/>
  <c r="IA76" i="14"/>
  <c r="IB76" i="14"/>
  <c r="IC76" i="14"/>
  <c r="ID76" i="14"/>
  <c r="IE76" i="14"/>
  <c r="IF76" i="14"/>
  <c r="IG76" i="14"/>
  <c r="IH76" i="14"/>
  <c r="II76" i="14"/>
  <c r="IJ76" i="14"/>
  <c r="IK76" i="14"/>
  <c r="IL76" i="14"/>
  <c r="IM76" i="14"/>
  <c r="IN76" i="14"/>
  <c r="IO76" i="14"/>
  <c r="IP76" i="14"/>
  <c r="IQ76" i="14"/>
  <c r="IR76" i="14"/>
  <c r="IS76" i="14"/>
  <c r="IT76" i="14"/>
  <c r="IA77" i="14"/>
  <c r="IB77" i="14"/>
  <c r="IC77" i="14"/>
  <c r="ID77" i="14"/>
  <c r="IE77" i="14"/>
  <c r="IF77" i="14"/>
  <c r="IG77" i="14"/>
  <c r="IH77" i="14"/>
  <c r="II77" i="14"/>
  <c r="IJ77" i="14"/>
  <c r="IK77" i="14"/>
  <c r="IL77" i="14"/>
  <c r="IM77" i="14"/>
  <c r="IN77" i="14"/>
  <c r="IO77" i="14"/>
  <c r="IP77" i="14"/>
  <c r="IQ77" i="14"/>
  <c r="IR77" i="14"/>
  <c r="IS77" i="14"/>
  <c r="IT77" i="14"/>
  <c r="IA78" i="14"/>
  <c r="IB78" i="14"/>
  <c r="IC78" i="14"/>
  <c r="ID78" i="14"/>
  <c r="IE78" i="14"/>
  <c r="IF78" i="14"/>
  <c r="IG78" i="14"/>
  <c r="IH78" i="14"/>
  <c r="II78" i="14"/>
  <c r="IJ78" i="14"/>
  <c r="IK78" i="14"/>
  <c r="IL78" i="14"/>
  <c r="IM78" i="14"/>
  <c r="IN78" i="14"/>
  <c r="IO78" i="14"/>
  <c r="IP78" i="14"/>
  <c r="IQ78" i="14"/>
  <c r="IR78" i="14"/>
  <c r="IS78" i="14"/>
  <c r="IT78" i="14"/>
  <c r="IA79" i="14"/>
  <c r="IB79" i="14"/>
  <c r="IC79" i="14"/>
  <c r="ID79" i="14"/>
  <c r="IE79" i="14"/>
  <c r="IF79" i="14"/>
  <c r="IG79" i="14"/>
  <c r="IH79" i="14"/>
  <c r="II79" i="14"/>
  <c r="IJ79" i="14"/>
  <c r="IK79" i="14"/>
  <c r="IL79" i="14"/>
  <c r="IM79" i="14"/>
  <c r="IN79" i="14"/>
  <c r="IO79" i="14"/>
  <c r="IP79" i="14"/>
  <c r="IQ79" i="14"/>
  <c r="IR79" i="14"/>
  <c r="IS79" i="14"/>
  <c r="IT79" i="14"/>
  <c r="IA80" i="14"/>
  <c r="IB80" i="14"/>
  <c r="IC80" i="14"/>
  <c r="ID80" i="14"/>
  <c r="IE80" i="14"/>
  <c r="IF80" i="14"/>
  <c r="IG80" i="14"/>
  <c r="IH80" i="14"/>
  <c r="II80" i="14"/>
  <c r="IJ80" i="14"/>
  <c r="IK80" i="14"/>
  <c r="IL80" i="14"/>
  <c r="IM80" i="14"/>
  <c r="IN80" i="14"/>
  <c r="IO80" i="14"/>
  <c r="IP80" i="14"/>
  <c r="IQ80" i="14"/>
  <c r="IR80" i="14"/>
  <c r="IS80" i="14"/>
  <c r="IT80" i="14"/>
  <c r="IA81" i="14"/>
  <c r="IB81" i="14"/>
  <c r="IC81" i="14"/>
  <c r="ID81" i="14"/>
  <c r="IE81" i="14"/>
  <c r="IF81" i="14"/>
  <c r="IG81" i="14"/>
  <c r="IH81" i="14"/>
  <c r="II81" i="14"/>
  <c r="IJ81" i="14"/>
  <c r="IK81" i="14"/>
  <c r="IL81" i="14"/>
  <c r="IM81" i="14"/>
  <c r="IN81" i="14"/>
  <c r="IO81" i="14"/>
  <c r="IP81" i="14"/>
  <c r="IQ81" i="14"/>
  <c r="IR81" i="14"/>
  <c r="IS81" i="14"/>
  <c r="IT81" i="14"/>
  <c r="IA82" i="14"/>
  <c r="IB82" i="14"/>
  <c r="IC82" i="14"/>
  <c r="ID82" i="14"/>
  <c r="IE82" i="14"/>
  <c r="IF82" i="14"/>
  <c r="IG82" i="14"/>
  <c r="IH82" i="14"/>
  <c r="II82" i="14"/>
  <c r="IJ82" i="14"/>
  <c r="IK82" i="14"/>
  <c r="IL82" i="14"/>
  <c r="IM82" i="14"/>
  <c r="IN82" i="14"/>
  <c r="IO82" i="14"/>
  <c r="IP82" i="14"/>
  <c r="IQ82" i="14"/>
  <c r="IR82" i="14"/>
  <c r="IS82" i="14"/>
  <c r="IT82" i="14"/>
  <c r="IA83" i="14"/>
  <c r="IB83" i="14"/>
  <c r="IC83" i="14"/>
  <c r="ID83" i="14"/>
  <c r="IE83" i="14"/>
  <c r="IF83" i="14"/>
  <c r="IG83" i="14"/>
  <c r="IH83" i="14"/>
  <c r="II83" i="14"/>
  <c r="IJ83" i="14"/>
  <c r="IK83" i="14"/>
  <c r="IL83" i="14"/>
  <c r="IM83" i="14"/>
  <c r="IN83" i="14"/>
  <c r="IO83" i="14"/>
  <c r="IP83" i="14"/>
  <c r="IQ83" i="14"/>
  <c r="IR83" i="14"/>
  <c r="IS83" i="14"/>
  <c r="IT83" i="14"/>
  <c r="IA84" i="14"/>
  <c r="IB84" i="14"/>
  <c r="IC84" i="14"/>
  <c r="ID84" i="14"/>
  <c r="IE84" i="14"/>
  <c r="IF84" i="14"/>
  <c r="IG84" i="14"/>
  <c r="IH84" i="14"/>
  <c r="II84" i="14"/>
  <c r="IJ84" i="14"/>
  <c r="IK84" i="14"/>
  <c r="IL84" i="14"/>
  <c r="IM84" i="14"/>
  <c r="IN84" i="14"/>
  <c r="IO84" i="14"/>
  <c r="IP84" i="14"/>
  <c r="IQ84" i="14"/>
  <c r="IR84" i="14"/>
  <c r="IS84" i="14"/>
  <c r="IT84" i="14"/>
  <c r="IA85" i="14"/>
  <c r="IB85" i="14"/>
  <c r="IC85" i="14"/>
  <c r="ID85" i="14"/>
  <c r="IE85" i="14"/>
  <c r="IF85" i="14"/>
  <c r="IG85" i="14"/>
  <c r="IH85" i="14"/>
  <c r="II85" i="14"/>
  <c r="IJ85" i="14"/>
  <c r="IK85" i="14"/>
  <c r="IL85" i="14"/>
  <c r="IM85" i="14"/>
  <c r="IN85" i="14"/>
  <c r="IO85" i="14"/>
  <c r="IP85" i="14"/>
  <c r="IQ85" i="14"/>
  <c r="IR85" i="14"/>
  <c r="IS85" i="14"/>
  <c r="IT85" i="14"/>
  <c r="IA86" i="14"/>
  <c r="IB86" i="14"/>
  <c r="IC86" i="14"/>
  <c r="ID86" i="14"/>
  <c r="IE86" i="14"/>
  <c r="IF86" i="14"/>
  <c r="IG86" i="14"/>
  <c r="IH86" i="14"/>
  <c r="II86" i="14"/>
  <c r="IJ86" i="14"/>
  <c r="IK86" i="14"/>
  <c r="IL86" i="14"/>
  <c r="IM86" i="14"/>
  <c r="IN86" i="14"/>
  <c r="IO86" i="14"/>
  <c r="IP86" i="14"/>
  <c r="IQ86" i="14"/>
  <c r="IR86" i="14"/>
  <c r="IS86" i="14"/>
  <c r="IT86" i="14"/>
  <c r="IA87" i="14"/>
  <c r="IB87" i="14"/>
  <c r="IC87" i="14"/>
  <c r="ID87" i="14"/>
  <c r="IE87" i="14"/>
  <c r="IF87" i="14"/>
  <c r="IG87" i="14"/>
  <c r="IH87" i="14"/>
  <c r="II87" i="14"/>
  <c r="IJ87" i="14"/>
  <c r="IK87" i="14"/>
  <c r="IL87" i="14"/>
  <c r="IM87" i="14"/>
  <c r="IN87" i="14"/>
  <c r="IO87" i="14"/>
  <c r="IP87" i="14"/>
  <c r="IQ87" i="14"/>
  <c r="IR87" i="14"/>
  <c r="IS87" i="14"/>
  <c r="IT87" i="14"/>
  <c r="IA88" i="14"/>
  <c r="IB88" i="14"/>
  <c r="IC88" i="14"/>
  <c r="ID88" i="14"/>
  <c r="IE88" i="14"/>
  <c r="IF88" i="14"/>
  <c r="IG88" i="14"/>
  <c r="IH88" i="14"/>
  <c r="II88" i="14"/>
  <c r="IJ88" i="14"/>
  <c r="IK88" i="14"/>
  <c r="IL88" i="14"/>
  <c r="IM88" i="14"/>
  <c r="IN88" i="14"/>
  <c r="IO88" i="14"/>
  <c r="IP88" i="14"/>
  <c r="IQ88" i="14"/>
  <c r="IR88" i="14"/>
  <c r="IS88" i="14"/>
  <c r="IT88" i="14"/>
  <c r="IA89" i="14"/>
  <c r="IB89" i="14"/>
  <c r="IC89" i="14"/>
  <c r="ID89" i="14"/>
  <c r="IE89" i="14"/>
  <c r="IF89" i="14"/>
  <c r="IG89" i="14"/>
  <c r="IH89" i="14"/>
  <c r="II89" i="14"/>
  <c r="IJ89" i="14"/>
  <c r="IK89" i="14"/>
  <c r="IL89" i="14"/>
  <c r="IM89" i="14"/>
  <c r="IN89" i="14"/>
  <c r="IO89" i="14"/>
  <c r="IP89" i="14"/>
  <c r="IQ89" i="14"/>
  <c r="IR89" i="14"/>
  <c r="IS89" i="14"/>
  <c r="IT89" i="14"/>
  <c r="IA90" i="14"/>
  <c r="IB90" i="14"/>
  <c r="IC90" i="14"/>
  <c r="ID90" i="14"/>
  <c r="IE90" i="14"/>
  <c r="IF90" i="14"/>
  <c r="IG90" i="14"/>
  <c r="IH90" i="14"/>
  <c r="II90" i="14"/>
  <c r="IJ90" i="14"/>
  <c r="IK90" i="14"/>
  <c r="IL90" i="14"/>
  <c r="IM90" i="14"/>
  <c r="IN90" i="14"/>
  <c r="IO90" i="14"/>
  <c r="IP90" i="14"/>
  <c r="IQ90" i="14"/>
  <c r="IR90" i="14"/>
  <c r="IS90" i="14"/>
  <c r="IT90" i="14"/>
  <c r="IA91" i="14"/>
  <c r="IB91" i="14"/>
  <c r="IC91" i="14"/>
  <c r="ID91" i="14"/>
  <c r="IE91" i="14"/>
  <c r="IF91" i="14"/>
  <c r="IG91" i="14"/>
  <c r="IH91" i="14"/>
  <c r="II91" i="14"/>
  <c r="IJ91" i="14"/>
  <c r="IK91" i="14"/>
  <c r="IL91" i="14"/>
  <c r="IM91" i="14"/>
  <c r="IN91" i="14"/>
  <c r="IO91" i="14"/>
  <c r="IP91" i="14"/>
  <c r="IQ91" i="14"/>
  <c r="IR91" i="14"/>
  <c r="IS91" i="14"/>
  <c r="IT91" i="14"/>
  <c r="IA92" i="14"/>
  <c r="IB92" i="14"/>
  <c r="IC92" i="14"/>
  <c r="ID92" i="14"/>
  <c r="IE92" i="14"/>
  <c r="IF92" i="14"/>
  <c r="IG92" i="14"/>
  <c r="IH92" i="14"/>
  <c r="II92" i="14"/>
  <c r="IJ92" i="14"/>
  <c r="IK92" i="14"/>
  <c r="IL92" i="14"/>
  <c r="IM92" i="14"/>
  <c r="IN92" i="14"/>
  <c r="IO92" i="14"/>
  <c r="IP92" i="14"/>
  <c r="IQ92" i="14"/>
  <c r="IR92" i="14"/>
  <c r="IS92" i="14"/>
  <c r="IT92" i="14"/>
  <c r="IA93" i="14"/>
  <c r="IB93" i="14"/>
  <c r="IC93" i="14"/>
  <c r="ID93" i="14"/>
  <c r="IE93" i="14"/>
  <c r="IF93" i="14"/>
  <c r="IG93" i="14"/>
  <c r="IH93" i="14"/>
  <c r="II93" i="14"/>
  <c r="IJ93" i="14"/>
  <c r="IK93" i="14"/>
  <c r="IL93" i="14"/>
  <c r="IM93" i="14"/>
  <c r="IN93" i="14"/>
  <c r="IO93" i="14"/>
  <c r="IP93" i="14"/>
  <c r="IQ93" i="14"/>
  <c r="IR93" i="14"/>
  <c r="IS93" i="14"/>
  <c r="IT93" i="14"/>
  <c r="IA94" i="14"/>
  <c r="IB94" i="14"/>
  <c r="IC94" i="14"/>
  <c r="ID94" i="14"/>
  <c r="IE94" i="14"/>
  <c r="IF94" i="14"/>
  <c r="IG94" i="14"/>
  <c r="IH94" i="14"/>
  <c r="II94" i="14"/>
  <c r="IJ94" i="14"/>
  <c r="IK94" i="14"/>
  <c r="IL94" i="14"/>
  <c r="IM94" i="14"/>
  <c r="IN94" i="14"/>
  <c r="IO94" i="14"/>
  <c r="IP94" i="14"/>
  <c r="IQ94" i="14"/>
  <c r="IR94" i="14"/>
  <c r="IS94" i="14"/>
  <c r="IT94" i="14"/>
  <c r="IA95" i="14"/>
  <c r="IB95" i="14"/>
  <c r="IC95" i="14"/>
  <c r="ID95" i="14"/>
  <c r="IE95" i="14"/>
  <c r="IF95" i="14"/>
  <c r="IG95" i="14"/>
  <c r="IH95" i="14"/>
  <c r="II95" i="14"/>
  <c r="IJ95" i="14"/>
  <c r="IK95" i="14"/>
  <c r="IL95" i="14"/>
  <c r="IM95" i="14"/>
  <c r="IN95" i="14"/>
  <c r="IO95" i="14"/>
  <c r="IP95" i="14"/>
  <c r="IQ95" i="14"/>
  <c r="IR95" i="14"/>
  <c r="IS95" i="14"/>
  <c r="IT95" i="14"/>
  <c r="IA96" i="14"/>
  <c r="IB96" i="14"/>
  <c r="IC96" i="14"/>
  <c r="ID96" i="14"/>
  <c r="IE96" i="14"/>
  <c r="IF96" i="14"/>
  <c r="IG96" i="14"/>
  <c r="IH96" i="14"/>
  <c r="II96" i="14"/>
  <c r="IJ96" i="14"/>
  <c r="IK96" i="14"/>
  <c r="IL96" i="14"/>
  <c r="IM96" i="14"/>
  <c r="IN96" i="14"/>
  <c r="IO96" i="14"/>
  <c r="IP96" i="14"/>
  <c r="IQ96" i="14"/>
  <c r="IR96" i="14"/>
  <c r="IS96" i="14"/>
  <c r="IT96" i="14"/>
  <c r="IA97" i="14"/>
  <c r="IB97" i="14"/>
  <c r="IC97" i="14"/>
  <c r="ID97" i="14"/>
  <c r="IE97" i="14"/>
  <c r="IF97" i="14"/>
  <c r="IG97" i="14"/>
  <c r="IH97" i="14"/>
  <c r="II97" i="14"/>
  <c r="IJ97" i="14"/>
  <c r="IK97" i="14"/>
  <c r="IL97" i="14"/>
  <c r="IM97" i="14"/>
  <c r="IN97" i="14"/>
  <c r="IO97" i="14"/>
  <c r="IP97" i="14"/>
  <c r="IQ97" i="14"/>
  <c r="IR97" i="14"/>
  <c r="IS97" i="14"/>
  <c r="IT97" i="14"/>
  <c r="IA98" i="14"/>
  <c r="IB98" i="14"/>
  <c r="IC98" i="14"/>
  <c r="ID98" i="14"/>
  <c r="IE98" i="14"/>
  <c r="IF98" i="14"/>
  <c r="IG98" i="14"/>
  <c r="IH98" i="14"/>
  <c r="II98" i="14"/>
  <c r="IJ98" i="14"/>
  <c r="IK98" i="14"/>
  <c r="IL98" i="14"/>
  <c r="IM98" i="14"/>
  <c r="IN98" i="14"/>
  <c r="IO98" i="14"/>
  <c r="IP98" i="14"/>
  <c r="IQ98" i="14"/>
  <c r="IR98" i="14"/>
  <c r="IS98" i="14"/>
  <c r="IT98" i="14"/>
  <c r="IA99" i="14"/>
  <c r="IB99" i="14"/>
  <c r="IC99" i="14"/>
  <c r="ID99" i="14"/>
  <c r="IE99" i="14"/>
  <c r="IF99" i="14"/>
  <c r="IG99" i="14"/>
  <c r="IH99" i="14"/>
  <c r="II99" i="14"/>
  <c r="IJ99" i="14"/>
  <c r="IK99" i="14"/>
  <c r="IL99" i="14"/>
  <c r="IM99" i="14"/>
  <c r="IN99" i="14"/>
  <c r="IO99" i="14"/>
  <c r="IP99" i="14"/>
  <c r="IQ99" i="14"/>
  <c r="IR99" i="14"/>
  <c r="IS99" i="14"/>
  <c r="IT99" i="14"/>
  <c r="IA100" i="14"/>
  <c r="IB100" i="14"/>
  <c r="IC100" i="14"/>
  <c r="ID100" i="14"/>
  <c r="IE100" i="14"/>
  <c r="IF100" i="14"/>
  <c r="IG100" i="14"/>
  <c r="IH100" i="14"/>
  <c r="II100" i="14"/>
  <c r="IJ100" i="14"/>
  <c r="IK100" i="14"/>
  <c r="IL100" i="14"/>
  <c r="IM100" i="14"/>
  <c r="IN100" i="14"/>
  <c r="IO100" i="14"/>
  <c r="IP100" i="14"/>
  <c r="IQ100" i="14"/>
  <c r="IR100" i="14"/>
  <c r="IS100" i="14"/>
  <c r="IT100" i="14"/>
  <c r="IA101" i="14"/>
  <c r="IB101" i="14"/>
  <c r="IC101" i="14"/>
  <c r="ID101" i="14"/>
  <c r="IE101" i="14"/>
  <c r="IF101" i="14"/>
  <c r="IG101" i="14"/>
  <c r="IH101" i="14"/>
  <c r="II101" i="14"/>
  <c r="IJ101" i="14"/>
  <c r="IK101" i="14"/>
  <c r="IL101" i="14"/>
  <c r="IM101" i="14"/>
  <c r="IN101" i="14"/>
  <c r="IO101" i="14"/>
  <c r="IP101" i="14"/>
  <c r="IQ101" i="14"/>
  <c r="IR101" i="14"/>
  <c r="IS101" i="14"/>
  <c r="IT101" i="14"/>
  <c r="IA102" i="14"/>
  <c r="IB102" i="14"/>
  <c r="IC102" i="14"/>
  <c r="ID102" i="14"/>
  <c r="IE102" i="14"/>
  <c r="IF102" i="14"/>
  <c r="IG102" i="14"/>
  <c r="IH102" i="14"/>
  <c r="II102" i="14"/>
  <c r="IJ102" i="14"/>
  <c r="IK102" i="14"/>
  <c r="IL102" i="14"/>
  <c r="IM102" i="14"/>
  <c r="IN102" i="14"/>
  <c r="IO102" i="14"/>
  <c r="IP102" i="14"/>
  <c r="IQ102" i="14"/>
  <c r="IR102" i="14"/>
  <c r="IS102" i="14"/>
  <c r="IT102" i="14"/>
  <c r="IA103" i="14"/>
  <c r="IB103" i="14"/>
  <c r="IC103" i="14"/>
  <c r="ID103" i="14"/>
  <c r="IE103" i="14"/>
  <c r="IF103" i="14"/>
  <c r="IG103" i="14"/>
  <c r="IH103" i="14"/>
  <c r="II103" i="14"/>
  <c r="IJ103" i="14"/>
  <c r="IK103" i="14"/>
  <c r="IL103" i="14"/>
  <c r="IM103" i="14"/>
  <c r="IN103" i="14"/>
  <c r="IO103" i="14"/>
  <c r="IP103" i="14"/>
  <c r="IQ103" i="14"/>
  <c r="IR103" i="14"/>
  <c r="IS103" i="14"/>
  <c r="IT103" i="14"/>
  <c r="IA104" i="14"/>
  <c r="IB104" i="14"/>
  <c r="IC104" i="14"/>
  <c r="ID104" i="14"/>
  <c r="IE104" i="14"/>
  <c r="IF104" i="14"/>
  <c r="IG104" i="14"/>
  <c r="IH104" i="14"/>
  <c r="II104" i="14"/>
  <c r="IJ104" i="14"/>
  <c r="IK104" i="14"/>
  <c r="IL104" i="14"/>
  <c r="IM104" i="14"/>
  <c r="IN104" i="14"/>
  <c r="IO104" i="14"/>
  <c r="IP104" i="14"/>
  <c r="IQ104" i="14"/>
  <c r="IR104" i="14"/>
  <c r="IS104" i="14"/>
  <c r="IT104" i="14"/>
  <c r="IA105" i="14"/>
  <c r="IB105" i="14"/>
  <c r="IC105" i="14"/>
  <c r="ID105" i="14"/>
  <c r="IE105" i="14"/>
  <c r="IF105" i="14"/>
  <c r="IG105" i="14"/>
  <c r="IH105" i="14"/>
  <c r="II105" i="14"/>
  <c r="IJ105" i="14"/>
  <c r="IK105" i="14"/>
  <c r="IL105" i="14"/>
  <c r="IM105" i="14"/>
  <c r="IN105" i="14"/>
  <c r="IO105" i="14"/>
  <c r="IP105" i="14"/>
  <c r="IQ105" i="14"/>
  <c r="IR105" i="14"/>
  <c r="IS105" i="14"/>
  <c r="IT105" i="14"/>
  <c r="IA106" i="14"/>
  <c r="IB106" i="14"/>
  <c r="IC106" i="14"/>
  <c r="ID106" i="14"/>
  <c r="IE106" i="14"/>
  <c r="IF106" i="14"/>
  <c r="IG106" i="14"/>
  <c r="IH106" i="14"/>
  <c r="II106" i="14"/>
  <c r="IJ106" i="14"/>
  <c r="IK106" i="14"/>
  <c r="IL106" i="14"/>
  <c r="IM106" i="14"/>
  <c r="IN106" i="14"/>
  <c r="IO106" i="14"/>
  <c r="IP106" i="14"/>
  <c r="IQ106" i="14"/>
  <c r="IR106" i="14"/>
  <c r="IS106" i="14"/>
  <c r="IT106" i="14"/>
  <c r="IA107" i="14"/>
  <c r="IB107" i="14"/>
  <c r="IC107" i="14"/>
  <c r="ID107" i="14"/>
  <c r="IE107" i="14"/>
  <c r="IF107" i="14"/>
  <c r="IG107" i="14"/>
  <c r="IH107" i="14"/>
  <c r="II107" i="14"/>
  <c r="IJ107" i="14"/>
  <c r="IK107" i="14"/>
  <c r="IL107" i="14"/>
  <c r="IM107" i="14"/>
  <c r="IN107" i="14"/>
  <c r="IO107" i="14"/>
  <c r="IP107" i="14"/>
  <c r="IQ107" i="14"/>
  <c r="IR107" i="14"/>
  <c r="IS107" i="14"/>
  <c r="IT107" i="14"/>
  <c r="IA108" i="14"/>
  <c r="IB108" i="14"/>
  <c r="IC108" i="14"/>
  <c r="ID108" i="14"/>
  <c r="IE108" i="14"/>
  <c r="IF108" i="14"/>
  <c r="IG108" i="14"/>
  <c r="IH108" i="14"/>
  <c r="II108" i="14"/>
  <c r="IJ108" i="14"/>
  <c r="IK108" i="14"/>
  <c r="IL108" i="14"/>
  <c r="IM108" i="14"/>
  <c r="IN108" i="14"/>
  <c r="IO108" i="14"/>
  <c r="IP108" i="14"/>
  <c r="IQ108" i="14"/>
  <c r="IR108" i="14"/>
  <c r="IS108" i="14"/>
  <c r="IT108" i="14"/>
  <c r="IA109" i="14"/>
  <c r="IB109" i="14"/>
  <c r="IC109" i="14"/>
  <c r="ID109" i="14"/>
  <c r="IE109" i="14"/>
  <c r="IF109" i="14"/>
  <c r="IG109" i="14"/>
  <c r="IH109" i="14"/>
  <c r="II109" i="14"/>
  <c r="IJ109" i="14"/>
  <c r="IK109" i="14"/>
  <c r="IL109" i="14"/>
  <c r="IM109" i="14"/>
  <c r="IN109" i="14"/>
  <c r="IO109" i="14"/>
  <c r="IP109" i="14"/>
  <c r="IQ109" i="14"/>
  <c r="IR109" i="14"/>
  <c r="IS109" i="14"/>
  <c r="IT109" i="14"/>
  <c r="IA110" i="14"/>
  <c r="IB110" i="14"/>
  <c r="IC110" i="14"/>
  <c r="ID110" i="14"/>
  <c r="IE110" i="14"/>
  <c r="IF110" i="14"/>
  <c r="IG110" i="14"/>
  <c r="IH110" i="14"/>
  <c r="II110" i="14"/>
  <c r="IJ110" i="14"/>
  <c r="IK110" i="14"/>
  <c r="IL110" i="14"/>
  <c r="IM110" i="14"/>
  <c r="IN110" i="14"/>
  <c r="IO110" i="14"/>
  <c r="IP110" i="14"/>
  <c r="IQ110" i="14"/>
  <c r="IR110" i="14"/>
  <c r="IS110" i="14"/>
  <c r="IT110" i="14"/>
  <c r="IA111" i="14"/>
  <c r="IB111" i="14"/>
  <c r="IC111" i="14"/>
  <c r="ID111" i="14"/>
  <c r="IE111" i="14"/>
  <c r="IF111" i="14"/>
  <c r="IG111" i="14"/>
  <c r="IH111" i="14"/>
  <c r="II111" i="14"/>
  <c r="IJ111" i="14"/>
  <c r="IK111" i="14"/>
  <c r="IL111" i="14"/>
  <c r="IM111" i="14"/>
  <c r="IN111" i="14"/>
  <c r="IO111" i="14"/>
  <c r="IP111" i="14"/>
  <c r="IQ111" i="14"/>
  <c r="IR111" i="14"/>
  <c r="IS111" i="14"/>
  <c r="IT111" i="14"/>
  <c r="IA112" i="14"/>
  <c r="IB112" i="14"/>
  <c r="IC112" i="14"/>
  <c r="ID112" i="14"/>
  <c r="IE112" i="14"/>
  <c r="IF112" i="14"/>
  <c r="IG112" i="14"/>
  <c r="IH112" i="14"/>
  <c r="II112" i="14"/>
  <c r="IJ112" i="14"/>
  <c r="IK112" i="14"/>
  <c r="IL112" i="14"/>
  <c r="IM112" i="14"/>
  <c r="IN112" i="14"/>
  <c r="IO112" i="14"/>
  <c r="IP112" i="14"/>
  <c r="IQ112" i="14"/>
  <c r="IR112" i="14"/>
  <c r="IS112" i="14"/>
  <c r="IT112" i="14"/>
  <c r="IA113" i="14"/>
  <c r="IB113" i="14"/>
  <c r="IC113" i="14"/>
  <c r="ID113" i="14"/>
  <c r="IE113" i="14"/>
  <c r="IF113" i="14"/>
  <c r="IG113" i="14"/>
  <c r="IH113" i="14"/>
  <c r="II113" i="14"/>
  <c r="IJ113" i="14"/>
  <c r="IK113" i="14"/>
  <c r="IL113" i="14"/>
  <c r="IM113" i="14"/>
  <c r="IN113" i="14"/>
  <c r="IO113" i="14"/>
  <c r="IP113" i="14"/>
  <c r="IQ113" i="14"/>
  <c r="IR113" i="14"/>
  <c r="IS113" i="14"/>
  <c r="IT113" i="14"/>
  <c r="IA114" i="14"/>
  <c r="IB114" i="14"/>
  <c r="IC114" i="14"/>
  <c r="ID114" i="14"/>
  <c r="IE114" i="14"/>
  <c r="IF114" i="14"/>
  <c r="IG114" i="14"/>
  <c r="IH114" i="14"/>
  <c r="II114" i="14"/>
  <c r="IJ114" i="14"/>
  <c r="IK114" i="14"/>
  <c r="IL114" i="14"/>
  <c r="IM114" i="14"/>
  <c r="IN114" i="14"/>
  <c r="IO114" i="14"/>
  <c r="IP114" i="14"/>
  <c r="IQ114" i="14"/>
  <c r="IR114" i="14"/>
  <c r="IS114" i="14"/>
  <c r="IT114" i="14"/>
  <c r="IA115" i="14"/>
  <c r="IB115" i="14"/>
  <c r="IC115" i="14"/>
  <c r="ID115" i="14"/>
  <c r="IE115" i="14"/>
  <c r="IF115" i="14"/>
  <c r="IG115" i="14"/>
  <c r="IH115" i="14"/>
  <c r="II115" i="14"/>
  <c r="IJ115" i="14"/>
  <c r="IK115" i="14"/>
  <c r="IL115" i="14"/>
  <c r="IM115" i="14"/>
  <c r="IN115" i="14"/>
  <c r="IO115" i="14"/>
  <c r="IP115" i="14"/>
  <c r="IQ115" i="14"/>
  <c r="IR115" i="14"/>
  <c r="IS115" i="14"/>
  <c r="IT115" i="14"/>
  <c r="IA116" i="14"/>
  <c r="IB116" i="14"/>
  <c r="IC116" i="14"/>
  <c r="ID116" i="14"/>
  <c r="IE116" i="14"/>
  <c r="IF116" i="14"/>
  <c r="IG116" i="14"/>
  <c r="IH116" i="14"/>
  <c r="II116" i="14"/>
  <c r="IJ116" i="14"/>
  <c r="IK116" i="14"/>
  <c r="IL116" i="14"/>
  <c r="IM116" i="14"/>
  <c r="IN116" i="14"/>
  <c r="IO116" i="14"/>
  <c r="IP116" i="14"/>
  <c r="IQ116" i="14"/>
  <c r="IR116" i="14"/>
  <c r="IS116" i="14"/>
  <c r="IT116" i="14"/>
  <c r="IA117" i="14"/>
  <c r="IB117" i="14"/>
  <c r="IC117" i="14"/>
  <c r="ID117" i="14"/>
  <c r="IE117" i="14"/>
  <c r="IF117" i="14"/>
  <c r="IG117" i="14"/>
  <c r="IH117" i="14"/>
  <c r="II117" i="14"/>
  <c r="IJ117" i="14"/>
  <c r="IK117" i="14"/>
  <c r="IL117" i="14"/>
  <c r="IM117" i="14"/>
  <c r="IN117" i="14"/>
  <c r="IO117" i="14"/>
  <c r="IP117" i="14"/>
  <c r="IQ117" i="14"/>
  <c r="IR117" i="14"/>
  <c r="IS117" i="14"/>
  <c r="IT117" i="14"/>
  <c r="IA118" i="14"/>
  <c r="IB118" i="14"/>
  <c r="IC118" i="14"/>
  <c r="ID118" i="14"/>
  <c r="IE118" i="14"/>
  <c r="IF118" i="14"/>
  <c r="IG118" i="14"/>
  <c r="IH118" i="14"/>
  <c r="II118" i="14"/>
  <c r="IJ118" i="14"/>
  <c r="IK118" i="14"/>
  <c r="IL118" i="14"/>
  <c r="IM118" i="14"/>
  <c r="IN118" i="14"/>
  <c r="IO118" i="14"/>
  <c r="IP118" i="14"/>
  <c r="IQ118" i="14"/>
  <c r="IR118" i="14"/>
  <c r="IS118" i="14"/>
  <c r="IT118" i="14"/>
  <c r="IA119" i="14"/>
  <c r="IB119" i="14"/>
  <c r="IC119" i="14"/>
  <c r="ID119" i="14"/>
  <c r="IE119" i="14"/>
  <c r="IF119" i="14"/>
  <c r="IG119" i="14"/>
  <c r="IH119" i="14"/>
  <c r="II119" i="14"/>
  <c r="IJ119" i="14"/>
  <c r="IK119" i="14"/>
  <c r="IL119" i="14"/>
  <c r="IM119" i="14"/>
  <c r="IN119" i="14"/>
  <c r="IO119" i="14"/>
  <c r="IP119" i="14"/>
  <c r="IQ119" i="14"/>
  <c r="IR119" i="14"/>
  <c r="IS119" i="14"/>
  <c r="IT119" i="14"/>
  <c r="IA120" i="14"/>
  <c r="IB120" i="14"/>
  <c r="IC120" i="14"/>
  <c r="ID120" i="14"/>
  <c r="IE120" i="14"/>
  <c r="IF120" i="14"/>
  <c r="IG120" i="14"/>
  <c r="IH120" i="14"/>
  <c r="II120" i="14"/>
  <c r="IJ120" i="14"/>
  <c r="IK120" i="14"/>
  <c r="IL120" i="14"/>
  <c r="IM120" i="14"/>
  <c r="IN120" i="14"/>
  <c r="IO120" i="14"/>
  <c r="IP120" i="14"/>
  <c r="IQ120" i="14"/>
  <c r="IR120" i="14"/>
  <c r="IS120" i="14"/>
  <c r="IT120" i="14"/>
  <c r="IA121" i="14"/>
  <c r="IB121" i="14"/>
  <c r="IC121" i="14"/>
  <c r="ID121" i="14"/>
  <c r="IE121" i="14"/>
  <c r="IF121" i="14"/>
  <c r="IG121" i="14"/>
  <c r="IH121" i="14"/>
  <c r="II121" i="14"/>
  <c r="IJ121" i="14"/>
  <c r="IK121" i="14"/>
  <c r="IL121" i="14"/>
  <c r="IM121" i="14"/>
  <c r="IN121" i="14"/>
  <c r="IO121" i="14"/>
  <c r="IP121" i="14"/>
  <c r="IQ121" i="14"/>
  <c r="IR121" i="14"/>
  <c r="IS121" i="14"/>
  <c r="IT121" i="14"/>
  <c r="IA122" i="14"/>
  <c r="IB122" i="14"/>
  <c r="IC122" i="14"/>
  <c r="ID122" i="14"/>
  <c r="IE122" i="14"/>
  <c r="IF122" i="14"/>
  <c r="IG122" i="14"/>
  <c r="IH122" i="14"/>
  <c r="II122" i="14"/>
  <c r="IJ122" i="14"/>
  <c r="IK122" i="14"/>
  <c r="IL122" i="14"/>
  <c r="IM122" i="14"/>
  <c r="IN122" i="14"/>
  <c r="IO122" i="14"/>
  <c r="IP122" i="14"/>
  <c r="IQ122" i="14"/>
  <c r="IR122" i="14"/>
  <c r="IS122" i="14"/>
  <c r="IT122" i="14"/>
  <c r="IA123" i="14"/>
  <c r="IB123" i="14"/>
  <c r="IC123" i="14"/>
  <c r="ID123" i="14"/>
  <c r="IE123" i="14"/>
  <c r="IF123" i="14"/>
  <c r="IG123" i="14"/>
  <c r="IH123" i="14"/>
  <c r="II123" i="14"/>
  <c r="IJ123" i="14"/>
  <c r="IK123" i="14"/>
  <c r="IL123" i="14"/>
  <c r="IM123" i="14"/>
  <c r="IN123" i="14"/>
  <c r="IO123" i="14"/>
  <c r="IP123" i="14"/>
  <c r="IQ123" i="14"/>
  <c r="IR123" i="14"/>
  <c r="IS123" i="14"/>
  <c r="IT123" i="14"/>
  <c r="IA124" i="14"/>
  <c r="IB124" i="14"/>
  <c r="IC124" i="14"/>
  <c r="ID124" i="14"/>
  <c r="IE124" i="14"/>
  <c r="IF124" i="14"/>
  <c r="IG124" i="14"/>
  <c r="IH124" i="14"/>
  <c r="II124" i="14"/>
  <c r="IJ124" i="14"/>
  <c r="IK124" i="14"/>
  <c r="IL124" i="14"/>
  <c r="IM124" i="14"/>
  <c r="IN124" i="14"/>
  <c r="IO124" i="14"/>
  <c r="IP124" i="14"/>
  <c r="IQ124" i="14"/>
  <c r="IR124" i="14"/>
  <c r="IS124" i="14"/>
  <c r="IT124" i="14"/>
  <c r="IA125" i="14"/>
  <c r="IB125" i="14"/>
  <c r="IC125" i="14"/>
  <c r="ID125" i="14"/>
  <c r="IE125" i="14"/>
  <c r="IF125" i="14"/>
  <c r="IG125" i="14"/>
  <c r="IH125" i="14"/>
  <c r="II125" i="14"/>
  <c r="IJ125" i="14"/>
  <c r="IK125" i="14"/>
  <c r="IL125" i="14"/>
  <c r="IM125" i="14"/>
  <c r="IN125" i="14"/>
  <c r="IO125" i="14"/>
  <c r="IP125" i="14"/>
  <c r="IQ125" i="14"/>
  <c r="IR125" i="14"/>
  <c r="IS125" i="14"/>
  <c r="IT125" i="14"/>
  <c r="IA126" i="14"/>
  <c r="IB126" i="14"/>
  <c r="IC126" i="14"/>
  <c r="ID126" i="14"/>
  <c r="IE126" i="14"/>
  <c r="IF126" i="14"/>
  <c r="IG126" i="14"/>
  <c r="IH126" i="14"/>
  <c r="II126" i="14"/>
  <c r="IJ126" i="14"/>
  <c r="IK126" i="14"/>
  <c r="IL126" i="14"/>
  <c r="IM126" i="14"/>
  <c r="IN126" i="14"/>
  <c r="IO126" i="14"/>
  <c r="IP126" i="14"/>
  <c r="IQ126" i="14"/>
  <c r="IR126" i="14"/>
  <c r="IS126" i="14"/>
  <c r="IT126" i="14"/>
  <c r="IA127" i="14"/>
  <c r="IB127" i="14"/>
  <c r="IC127" i="14"/>
  <c r="ID127" i="14"/>
  <c r="IE127" i="14"/>
  <c r="IF127" i="14"/>
  <c r="IG127" i="14"/>
  <c r="IH127" i="14"/>
  <c r="II127" i="14"/>
  <c r="IJ127" i="14"/>
  <c r="IK127" i="14"/>
  <c r="IL127" i="14"/>
  <c r="IM127" i="14"/>
  <c r="IN127" i="14"/>
  <c r="IO127" i="14"/>
  <c r="IP127" i="14"/>
  <c r="IQ127" i="14"/>
  <c r="IR127" i="14"/>
  <c r="IS127" i="14"/>
  <c r="IT127" i="14"/>
  <c r="IA128" i="14"/>
  <c r="IB128" i="14"/>
  <c r="IC128" i="14"/>
  <c r="ID128" i="14"/>
  <c r="IE128" i="14"/>
  <c r="IF128" i="14"/>
  <c r="IG128" i="14"/>
  <c r="IH128" i="14"/>
  <c r="II128" i="14"/>
  <c r="IJ128" i="14"/>
  <c r="IK128" i="14"/>
  <c r="IL128" i="14"/>
  <c r="IM128" i="14"/>
  <c r="IN128" i="14"/>
  <c r="IO128" i="14"/>
  <c r="IP128" i="14"/>
  <c r="IQ128" i="14"/>
  <c r="IR128" i="14"/>
  <c r="IS128" i="14"/>
  <c r="IT128" i="14"/>
  <c r="IA129" i="14"/>
  <c r="IB129" i="14"/>
  <c r="IC129" i="14"/>
  <c r="ID129" i="14"/>
  <c r="IE129" i="14"/>
  <c r="IF129" i="14"/>
  <c r="IG129" i="14"/>
  <c r="IH129" i="14"/>
  <c r="II129" i="14"/>
  <c r="IJ129" i="14"/>
  <c r="IK129" i="14"/>
  <c r="IL129" i="14"/>
  <c r="IM129" i="14"/>
  <c r="IN129" i="14"/>
  <c r="IO129" i="14"/>
  <c r="IP129" i="14"/>
  <c r="IQ129" i="14"/>
  <c r="IR129" i="14"/>
  <c r="IS129" i="14"/>
  <c r="IT129" i="14"/>
  <c r="IA130" i="14"/>
  <c r="IB130" i="14"/>
  <c r="IC130" i="14"/>
  <c r="ID130" i="14"/>
  <c r="IE130" i="14"/>
  <c r="IF130" i="14"/>
  <c r="IG130" i="14"/>
  <c r="IH130" i="14"/>
  <c r="II130" i="14"/>
  <c r="IJ130" i="14"/>
  <c r="IK130" i="14"/>
  <c r="IL130" i="14"/>
  <c r="IM130" i="14"/>
  <c r="IN130" i="14"/>
  <c r="IO130" i="14"/>
  <c r="IP130" i="14"/>
  <c r="IQ130" i="14"/>
  <c r="IR130" i="14"/>
  <c r="IS130" i="14"/>
  <c r="IT130" i="14"/>
  <c r="IA131" i="14"/>
  <c r="IB131" i="14"/>
  <c r="IC131" i="14"/>
  <c r="ID131" i="14"/>
  <c r="IE131" i="14"/>
  <c r="IF131" i="14"/>
  <c r="IG131" i="14"/>
  <c r="IH131" i="14"/>
  <c r="II131" i="14"/>
  <c r="IJ131" i="14"/>
  <c r="IK131" i="14"/>
  <c r="IL131" i="14"/>
  <c r="IM131" i="14"/>
  <c r="IN131" i="14"/>
  <c r="IO131" i="14"/>
  <c r="IP131" i="14"/>
  <c r="IQ131" i="14"/>
  <c r="IR131" i="14"/>
  <c r="IS131" i="14"/>
  <c r="IT131" i="14"/>
  <c r="IA132" i="14"/>
  <c r="IB132" i="14"/>
  <c r="IC132" i="14"/>
  <c r="ID132" i="14"/>
  <c r="IE132" i="14"/>
  <c r="IF132" i="14"/>
  <c r="IG132" i="14"/>
  <c r="IH132" i="14"/>
  <c r="II132" i="14"/>
  <c r="IJ132" i="14"/>
  <c r="IK132" i="14"/>
  <c r="IL132" i="14"/>
  <c r="IM132" i="14"/>
  <c r="IN132" i="14"/>
  <c r="IO132" i="14"/>
  <c r="IP132" i="14"/>
  <c r="IQ132" i="14"/>
  <c r="IR132" i="14"/>
  <c r="IS132" i="14"/>
  <c r="IT132" i="14"/>
  <c r="IA133" i="14"/>
  <c r="IB133" i="14"/>
  <c r="IC133" i="14"/>
  <c r="ID133" i="14"/>
  <c r="IE133" i="14"/>
  <c r="IF133" i="14"/>
  <c r="IG133" i="14"/>
  <c r="IH133" i="14"/>
  <c r="II133" i="14"/>
  <c r="IJ133" i="14"/>
  <c r="IK133" i="14"/>
  <c r="IL133" i="14"/>
  <c r="IM133" i="14"/>
  <c r="IN133" i="14"/>
  <c r="IO133" i="14"/>
  <c r="IP133" i="14"/>
  <c r="IQ133" i="14"/>
  <c r="IR133" i="14"/>
  <c r="IS133" i="14"/>
  <c r="IT133" i="14"/>
  <c r="IA134" i="14"/>
  <c r="IB134" i="14"/>
  <c r="IC134" i="14"/>
  <c r="ID134" i="14"/>
  <c r="IE134" i="14"/>
  <c r="IF134" i="14"/>
  <c r="IG134" i="14"/>
  <c r="IH134" i="14"/>
  <c r="II134" i="14"/>
  <c r="IJ134" i="14"/>
  <c r="IK134" i="14"/>
  <c r="IL134" i="14"/>
  <c r="IM134" i="14"/>
  <c r="IN134" i="14"/>
  <c r="IO134" i="14"/>
  <c r="IP134" i="14"/>
  <c r="IQ134" i="14"/>
  <c r="IR134" i="14"/>
  <c r="IS134" i="14"/>
  <c r="IT134" i="14"/>
  <c r="IA135" i="14"/>
  <c r="IB135" i="14"/>
  <c r="IC135" i="14"/>
  <c r="ID135" i="14"/>
  <c r="IE135" i="14"/>
  <c r="IF135" i="14"/>
  <c r="IG135" i="14"/>
  <c r="IH135" i="14"/>
  <c r="II135" i="14"/>
  <c r="IJ135" i="14"/>
  <c r="IK135" i="14"/>
  <c r="IL135" i="14"/>
  <c r="IM135" i="14"/>
  <c r="IN135" i="14"/>
  <c r="IO135" i="14"/>
  <c r="IP135" i="14"/>
  <c r="IQ135" i="14"/>
  <c r="IR135" i="14"/>
  <c r="IS135" i="14"/>
  <c r="IT135" i="14"/>
  <c r="IA136" i="14"/>
  <c r="IB136" i="14"/>
  <c r="IC136" i="14"/>
  <c r="ID136" i="14"/>
  <c r="IE136" i="14"/>
  <c r="IF136" i="14"/>
  <c r="IG136" i="14"/>
  <c r="IH136" i="14"/>
  <c r="II136" i="14"/>
  <c r="IJ136" i="14"/>
  <c r="IK136" i="14"/>
  <c r="IL136" i="14"/>
  <c r="IM136" i="14"/>
  <c r="IN136" i="14"/>
  <c r="IO136" i="14"/>
  <c r="IP136" i="14"/>
  <c r="IQ136" i="14"/>
  <c r="IR136" i="14"/>
  <c r="IS136" i="14"/>
  <c r="IT136" i="14"/>
  <c r="IA137" i="14"/>
  <c r="IB137" i="14"/>
  <c r="IC137" i="14"/>
  <c r="ID137" i="14"/>
  <c r="IE137" i="14"/>
  <c r="IF137" i="14"/>
  <c r="IG137" i="14"/>
  <c r="IH137" i="14"/>
  <c r="II137" i="14"/>
  <c r="IJ137" i="14"/>
  <c r="IK137" i="14"/>
  <c r="IL137" i="14"/>
  <c r="IM137" i="14"/>
  <c r="IN137" i="14"/>
  <c r="IO137" i="14"/>
  <c r="IP137" i="14"/>
  <c r="IQ137" i="14"/>
  <c r="IR137" i="14"/>
  <c r="IS137" i="14"/>
  <c r="IT137" i="14"/>
  <c r="IA138" i="14"/>
  <c r="IB138" i="14"/>
  <c r="IC138" i="14"/>
  <c r="ID138" i="14"/>
  <c r="IE138" i="14"/>
  <c r="IF138" i="14"/>
  <c r="IG138" i="14"/>
  <c r="IH138" i="14"/>
  <c r="II138" i="14"/>
  <c r="IJ138" i="14"/>
  <c r="IK138" i="14"/>
  <c r="IL138" i="14"/>
  <c r="IM138" i="14"/>
  <c r="IN138" i="14"/>
  <c r="IO138" i="14"/>
  <c r="IP138" i="14"/>
  <c r="IQ138" i="14"/>
  <c r="IR138" i="14"/>
  <c r="IS138" i="14"/>
  <c r="IT138" i="14"/>
  <c r="IA139" i="14"/>
  <c r="IB139" i="14"/>
  <c r="IC139" i="14"/>
  <c r="ID139" i="14"/>
  <c r="IE139" i="14"/>
  <c r="IF139" i="14"/>
  <c r="IG139" i="14"/>
  <c r="IH139" i="14"/>
  <c r="II139" i="14"/>
  <c r="IJ139" i="14"/>
  <c r="IK139" i="14"/>
  <c r="IL139" i="14"/>
  <c r="IM139" i="14"/>
  <c r="IN139" i="14"/>
  <c r="IO139" i="14"/>
  <c r="IP139" i="14"/>
  <c r="IQ139" i="14"/>
  <c r="IR139" i="14"/>
  <c r="IS139" i="14"/>
  <c r="IT139" i="14"/>
  <c r="IA140" i="14"/>
  <c r="IB140" i="14"/>
  <c r="IC140" i="14"/>
  <c r="ID140" i="14"/>
  <c r="IE140" i="14"/>
  <c r="IF140" i="14"/>
  <c r="IG140" i="14"/>
  <c r="IH140" i="14"/>
  <c r="II140" i="14"/>
  <c r="IJ140" i="14"/>
  <c r="IK140" i="14"/>
  <c r="IL140" i="14"/>
  <c r="IM140" i="14"/>
  <c r="IN140" i="14"/>
  <c r="IO140" i="14"/>
  <c r="IP140" i="14"/>
  <c r="IQ140" i="14"/>
  <c r="IR140" i="14"/>
  <c r="IS140" i="14"/>
  <c r="IT140" i="14"/>
  <c r="IA141" i="14"/>
  <c r="IB141" i="14"/>
  <c r="IC141" i="14"/>
  <c r="ID141" i="14"/>
  <c r="IE141" i="14"/>
  <c r="IF141" i="14"/>
  <c r="IG141" i="14"/>
  <c r="IH141" i="14"/>
  <c r="II141" i="14"/>
  <c r="IJ141" i="14"/>
  <c r="IK141" i="14"/>
  <c r="IL141" i="14"/>
  <c r="IM141" i="14"/>
  <c r="IN141" i="14"/>
  <c r="IO141" i="14"/>
  <c r="IP141" i="14"/>
  <c r="IQ141" i="14"/>
  <c r="IR141" i="14"/>
  <c r="IS141" i="14"/>
  <c r="IT141" i="14"/>
  <c r="IA142" i="14"/>
  <c r="IB142" i="14"/>
  <c r="IC142" i="14"/>
  <c r="ID142" i="14"/>
  <c r="IE142" i="14"/>
  <c r="IF142" i="14"/>
  <c r="IG142" i="14"/>
  <c r="IH142" i="14"/>
  <c r="II142" i="14"/>
  <c r="IJ142" i="14"/>
  <c r="IK142" i="14"/>
  <c r="IL142" i="14"/>
  <c r="IM142" i="14"/>
  <c r="IN142" i="14"/>
  <c r="IO142" i="14"/>
  <c r="IP142" i="14"/>
  <c r="IQ142" i="14"/>
  <c r="IR142" i="14"/>
  <c r="IS142" i="14"/>
  <c r="IT142" i="14"/>
  <c r="IA143" i="14"/>
  <c r="IB143" i="14"/>
  <c r="IC143" i="14"/>
  <c r="ID143" i="14"/>
  <c r="IE143" i="14"/>
  <c r="IF143" i="14"/>
  <c r="IG143" i="14"/>
  <c r="IH143" i="14"/>
  <c r="II143" i="14"/>
  <c r="IJ143" i="14"/>
  <c r="IK143" i="14"/>
  <c r="IL143" i="14"/>
  <c r="IM143" i="14"/>
  <c r="IN143" i="14"/>
  <c r="IO143" i="14"/>
  <c r="IP143" i="14"/>
  <c r="IQ143" i="14"/>
  <c r="IR143" i="14"/>
  <c r="IS143" i="14"/>
  <c r="IT143" i="14"/>
  <c r="IA144" i="14"/>
  <c r="IB144" i="14"/>
  <c r="IC144" i="14"/>
  <c r="ID144" i="14"/>
  <c r="IE144" i="14"/>
  <c r="IF144" i="14"/>
  <c r="IG144" i="14"/>
  <c r="IH144" i="14"/>
  <c r="II144" i="14"/>
  <c r="IJ144" i="14"/>
  <c r="IK144" i="14"/>
  <c r="IL144" i="14"/>
  <c r="IM144" i="14"/>
  <c r="IN144" i="14"/>
  <c r="IO144" i="14"/>
  <c r="IP144" i="14"/>
  <c r="IQ144" i="14"/>
  <c r="IR144" i="14"/>
  <c r="IS144" i="14"/>
  <c r="IT144" i="14"/>
  <c r="IA145" i="14"/>
  <c r="IB145" i="14"/>
  <c r="IC145" i="14"/>
  <c r="ID145" i="14"/>
  <c r="IE145" i="14"/>
  <c r="IF145" i="14"/>
  <c r="IG145" i="14"/>
  <c r="IH145" i="14"/>
  <c r="II145" i="14"/>
  <c r="IJ145" i="14"/>
  <c r="IK145" i="14"/>
  <c r="IL145" i="14"/>
  <c r="IM145" i="14"/>
  <c r="IN145" i="14"/>
  <c r="IO145" i="14"/>
  <c r="IP145" i="14"/>
  <c r="IQ145" i="14"/>
  <c r="IR145" i="14"/>
  <c r="IS145" i="14"/>
  <c r="IT145" i="14"/>
  <c r="IA146" i="14"/>
  <c r="IB146" i="14"/>
  <c r="IC146" i="14"/>
  <c r="ID146" i="14"/>
  <c r="IE146" i="14"/>
  <c r="IF146" i="14"/>
  <c r="IG146" i="14"/>
  <c r="IH146" i="14"/>
  <c r="II146" i="14"/>
  <c r="IJ146" i="14"/>
  <c r="IK146" i="14"/>
  <c r="IL146" i="14"/>
  <c r="IM146" i="14"/>
  <c r="IN146" i="14"/>
  <c r="IO146" i="14"/>
  <c r="IP146" i="14"/>
  <c r="IQ146" i="14"/>
  <c r="IR146" i="14"/>
  <c r="IS146" i="14"/>
  <c r="IT146" i="14"/>
  <c r="IA147" i="14"/>
  <c r="IB147" i="14"/>
  <c r="IC147" i="14"/>
  <c r="ID147" i="14"/>
  <c r="IE147" i="14"/>
  <c r="IF147" i="14"/>
  <c r="IG147" i="14"/>
  <c r="IH147" i="14"/>
  <c r="II147" i="14"/>
  <c r="IJ147" i="14"/>
  <c r="IK147" i="14"/>
  <c r="IL147" i="14"/>
  <c r="IM147" i="14"/>
  <c r="IN147" i="14"/>
  <c r="IO147" i="14"/>
  <c r="IP147" i="14"/>
  <c r="IQ147" i="14"/>
  <c r="IR147" i="14"/>
  <c r="IS147" i="14"/>
  <c r="IT147" i="14"/>
  <c r="IA148" i="14"/>
  <c r="IB148" i="14"/>
  <c r="IC148" i="14"/>
  <c r="ID148" i="14"/>
  <c r="IE148" i="14"/>
  <c r="IF148" i="14"/>
  <c r="IG148" i="14"/>
  <c r="IH148" i="14"/>
  <c r="II148" i="14"/>
  <c r="IJ148" i="14"/>
  <c r="IK148" i="14"/>
  <c r="IL148" i="14"/>
  <c r="IM148" i="14"/>
  <c r="IN148" i="14"/>
  <c r="IO148" i="14"/>
  <c r="IP148" i="14"/>
  <c r="IQ148" i="14"/>
  <c r="IR148" i="14"/>
  <c r="IS148" i="14"/>
  <c r="IT148" i="14"/>
  <c r="IA149" i="14"/>
  <c r="IB149" i="14"/>
  <c r="IC149" i="14"/>
  <c r="ID149" i="14"/>
  <c r="IE149" i="14"/>
  <c r="IF149" i="14"/>
  <c r="IG149" i="14"/>
  <c r="IH149" i="14"/>
  <c r="II149" i="14"/>
  <c r="IJ149" i="14"/>
  <c r="IK149" i="14"/>
  <c r="IL149" i="14"/>
  <c r="IM149" i="14"/>
  <c r="IN149" i="14"/>
  <c r="IO149" i="14"/>
  <c r="IP149" i="14"/>
  <c r="IQ149" i="14"/>
  <c r="IR149" i="14"/>
  <c r="IS149" i="14"/>
  <c r="IT149" i="14"/>
  <c r="IA150" i="14"/>
  <c r="IB150" i="14"/>
  <c r="IC150" i="14"/>
  <c r="ID150" i="14"/>
  <c r="IE150" i="14"/>
  <c r="IF150" i="14"/>
  <c r="IG150" i="14"/>
  <c r="IH150" i="14"/>
  <c r="II150" i="14"/>
  <c r="IJ150" i="14"/>
  <c r="IK150" i="14"/>
  <c r="IL150" i="14"/>
  <c r="IM150" i="14"/>
  <c r="IN150" i="14"/>
  <c r="IO150" i="14"/>
  <c r="IP150" i="14"/>
  <c r="IQ150" i="14"/>
  <c r="IR150" i="14"/>
  <c r="IS150" i="14"/>
  <c r="IT150" i="14"/>
  <c r="IA151" i="14"/>
  <c r="IB151" i="14"/>
  <c r="IC151" i="14"/>
  <c r="ID151" i="14"/>
  <c r="IE151" i="14"/>
  <c r="IF151" i="14"/>
  <c r="IG151" i="14"/>
  <c r="IH151" i="14"/>
  <c r="II151" i="14"/>
  <c r="IJ151" i="14"/>
  <c r="IK151" i="14"/>
  <c r="IL151" i="14"/>
  <c r="IM151" i="14"/>
  <c r="IN151" i="14"/>
  <c r="IO151" i="14"/>
  <c r="IP151" i="14"/>
  <c r="IQ151" i="14"/>
  <c r="IR151" i="14"/>
  <c r="IS151" i="14"/>
  <c r="IT151" i="14"/>
  <c r="IA152" i="14"/>
  <c r="IB152" i="14"/>
  <c r="IC152" i="14"/>
  <c r="ID152" i="14"/>
  <c r="IE152" i="14"/>
  <c r="IF152" i="14"/>
  <c r="IG152" i="14"/>
  <c r="IH152" i="14"/>
  <c r="II152" i="14"/>
  <c r="IJ152" i="14"/>
  <c r="IK152" i="14"/>
  <c r="IL152" i="14"/>
  <c r="IM152" i="14"/>
  <c r="IN152" i="14"/>
  <c r="IO152" i="14"/>
  <c r="IP152" i="14"/>
  <c r="IQ152" i="14"/>
  <c r="IR152" i="14"/>
  <c r="IS152" i="14"/>
  <c r="IT152" i="14"/>
  <c r="IA153" i="14"/>
  <c r="IB153" i="14"/>
  <c r="IC153" i="14"/>
  <c r="ID153" i="14"/>
  <c r="IE153" i="14"/>
  <c r="IF153" i="14"/>
  <c r="IG153" i="14"/>
  <c r="IH153" i="14"/>
  <c r="II153" i="14"/>
  <c r="IJ153" i="14"/>
  <c r="IK153" i="14"/>
  <c r="IL153" i="14"/>
  <c r="IM153" i="14"/>
  <c r="IN153" i="14"/>
  <c r="IO153" i="14"/>
  <c r="IP153" i="14"/>
  <c r="IQ153" i="14"/>
  <c r="IR153" i="14"/>
  <c r="IS153" i="14"/>
  <c r="IT153" i="14"/>
  <c r="IA154" i="14"/>
  <c r="IB154" i="14"/>
  <c r="IC154" i="14"/>
  <c r="ID154" i="14"/>
  <c r="IE154" i="14"/>
  <c r="IF154" i="14"/>
  <c r="IG154" i="14"/>
  <c r="IH154" i="14"/>
  <c r="II154" i="14"/>
  <c r="IJ154" i="14"/>
  <c r="IK154" i="14"/>
  <c r="IL154" i="14"/>
  <c r="IM154" i="14"/>
  <c r="IN154" i="14"/>
  <c r="IO154" i="14"/>
  <c r="IP154" i="14"/>
  <c r="IQ154" i="14"/>
  <c r="IR154" i="14"/>
  <c r="IS154" i="14"/>
  <c r="IT154" i="14"/>
  <c r="IA155" i="14"/>
  <c r="IB155" i="14"/>
  <c r="IC155" i="14"/>
  <c r="ID155" i="14"/>
  <c r="IE155" i="14"/>
  <c r="IF155" i="14"/>
  <c r="IG155" i="14"/>
  <c r="IH155" i="14"/>
  <c r="II155" i="14"/>
  <c r="IJ155" i="14"/>
  <c r="IK155" i="14"/>
  <c r="IL155" i="14"/>
  <c r="IM155" i="14"/>
  <c r="IN155" i="14"/>
  <c r="IO155" i="14"/>
  <c r="IP155" i="14"/>
  <c r="IQ155" i="14"/>
  <c r="IR155" i="14"/>
  <c r="IS155" i="14"/>
  <c r="IT155" i="14"/>
  <c r="IA156" i="14"/>
  <c r="IB156" i="14"/>
  <c r="IC156" i="14"/>
  <c r="ID156" i="14"/>
  <c r="IE156" i="14"/>
  <c r="IF156" i="14"/>
  <c r="IG156" i="14"/>
  <c r="IH156" i="14"/>
  <c r="II156" i="14"/>
  <c r="IJ156" i="14"/>
  <c r="IK156" i="14"/>
  <c r="IL156" i="14"/>
  <c r="IM156" i="14"/>
  <c r="IN156" i="14"/>
  <c r="IO156" i="14"/>
  <c r="IP156" i="14"/>
  <c r="IQ156" i="14"/>
  <c r="IR156" i="14"/>
  <c r="IS156" i="14"/>
  <c r="IT156" i="14"/>
  <c r="IA157" i="14"/>
  <c r="IB157" i="14"/>
  <c r="IC157" i="14"/>
  <c r="ID157" i="14"/>
  <c r="IE157" i="14"/>
  <c r="IF157" i="14"/>
  <c r="IG157" i="14"/>
  <c r="IH157" i="14"/>
  <c r="II157" i="14"/>
  <c r="IJ157" i="14"/>
  <c r="IK157" i="14"/>
  <c r="IL157" i="14"/>
  <c r="IM157" i="14"/>
  <c r="IN157" i="14"/>
  <c r="IO157" i="14"/>
  <c r="IP157" i="14"/>
  <c r="IQ157" i="14"/>
  <c r="IR157" i="14"/>
  <c r="IS157" i="14"/>
  <c r="IT157" i="14"/>
  <c r="IA158" i="14"/>
  <c r="IB158" i="14"/>
  <c r="IC158" i="14"/>
  <c r="ID158" i="14"/>
  <c r="IE158" i="14"/>
  <c r="IF158" i="14"/>
  <c r="IG158" i="14"/>
  <c r="IH158" i="14"/>
  <c r="II158" i="14"/>
  <c r="IJ158" i="14"/>
  <c r="IK158" i="14"/>
  <c r="IL158" i="14"/>
  <c r="IM158" i="14"/>
  <c r="IN158" i="14"/>
  <c r="IO158" i="14"/>
  <c r="IP158" i="14"/>
  <c r="IQ158" i="14"/>
  <c r="IR158" i="14"/>
  <c r="IS158" i="14"/>
  <c r="IT158" i="14"/>
  <c r="IA159" i="14"/>
  <c r="IB159" i="14"/>
  <c r="IC159" i="14"/>
  <c r="ID159" i="14"/>
  <c r="IE159" i="14"/>
  <c r="IF159" i="14"/>
  <c r="IG159" i="14"/>
  <c r="IH159" i="14"/>
  <c r="II159" i="14"/>
  <c r="IJ159" i="14"/>
  <c r="IK159" i="14"/>
  <c r="IL159" i="14"/>
  <c r="IM159" i="14"/>
  <c r="IN159" i="14"/>
  <c r="IO159" i="14"/>
  <c r="IP159" i="14"/>
  <c r="IQ159" i="14"/>
  <c r="IR159" i="14"/>
  <c r="IS159" i="14"/>
  <c r="IT159" i="14"/>
  <c r="IA160" i="14"/>
  <c r="IB160" i="14"/>
  <c r="IC160" i="14"/>
  <c r="ID160" i="14"/>
  <c r="IE160" i="14"/>
  <c r="IF160" i="14"/>
  <c r="IG160" i="14"/>
  <c r="IH160" i="14"/>
  <c r="II160" i="14"/>
  <c r="IJ160" i="14"/>
  <c r="IK160" i="14"/>
  <c r="IL160" i="14"/>
  <c r="IM160" i="14"/>
  <c r="IN160" i="14"/>
  <c r="IO160" i="14"/>
  <c r="IP160" i="14"/>
  <c r="IQ160" i="14"/>
  <c r="IR160" i="14"/>
  <c r="IS160" i="14"/>
  <c r="IT160" i="14"/>
  <c r="IA161" i="14"/>
  <c r="IB161" i="14"/>
  <c r="IC161" i="14"/>
  <c r="ID161" i="14"/>
  <c r="IE161" i="14"/>
  <c r="IF161" i="14"/>
  <c r="IG161" i="14"/>
  <c r="IH161" i="14"/>
  <c r="II161" i="14"/>
  <c r="IJ161" i="14"/>
  <c r="IK161" i="14"/>
  <c r="IL161" i="14"/>
  <c r="IM161" i="14"/>
  <c r="IN161" i="14"/>
  <c r="IO161" i="14"/>
  <c r="IP161" i="14"/>
  <c r="IQ161" i="14"/>
  <c r="IR161" i="14"/>
  <c r="IS161" i="14"/>
  <c r="IT161" i="14"/>
  <c r="IA162" i="14"/>
  <c r="IB162" i="14"/>
  <c r="IC162" i="14"/>
  <c r="ID162" i="14"/>
  <c r="IE162" i="14"/>
  <c r="IF162" i="14"/>
  <c r="IG162" i="14"/>
  <c r="IH162" i="14"/>
  <c r="II162" i="14"/>
  <c r="IJ162" i="14"/>
  <c r="IK162" i="14"/>
  <c r="IL162" i="14"/>
  <c r="IM162" i="14"/>
  <c r="IN162" i="14"/>
  <c r="IO162" i="14"/>
  <c r="IP162" i="14"/>
  <c r="IQ162" i="14"/>
  <c r="IR162" i="14"/>
  <c r="IS162" i="14"/>
  <c r="IT162" i="14"/>
  <c r="IA163" i="14"/>
  <c r="IB163" i="14"/>
  <c r="IC163" i="14"/>
  <c r="ID163" i="14"/>
  <c r="IE163" i="14"/>
  <c r="IF163" i="14"/>
  <c r="IG163" i="14"/>
  <c r="IH163" i="14"/>
  <c r="II163" i="14"/>
  <c r="IJ163" i="14"/>
  <c r="IK163" i="14"/>
  <c r="IL163" i="14"/>
  <c r="IM163" i="14"/>
  <c r="IN163" i="14"/>
  <c r="IO163" i="14"/>
  <c r="IP163" i="14"/>
  <c r="IQ163" i="14"/>
  <c r="IR163" i="14"/>
  <c r="IS163" i="14"/>
  <c r="IT163" i="14"/>
  <c r="IA164" i="14"/>
  <c r="IB164" i="14"/>
  <c r="IC164" i="14"/>
  <c r="ID164" i="14"/>
  <c r="IE164" i="14"/>
  <c r="IF164" i="14"/>
  <c r="IG164" i="14"/>
  <c r="IH164" i="14"/>
  <c r="II164" i="14"/>
  <c r="IJ164" i="14"/>
  <c r="IK164" i="14"/>
  <c r="IL164" i="14"/>
  <c r="IM164" i="14"/>
  <c r="IN164" i="14"/>
  <c r="IO164" i="14"/>
  <c r="IP164" i="14"/>
  <c r="IQ164" i="14"/>
  <c r="IR164" i="14"/>
  <c r="IS164" i="14"/>
  <c r="IT164" i="14"/>
  <c r="IA165" i="14"/>
  <c r="IB165" i="14"/>
  <c r="IC165" i="14"/>
  <c r="ID165" i="14"/>
  <c r="IE165" i="14"/>
  <c r="IF165" i="14"/>
  <c r="IG165" i="14"/>
  <c r="IH165" i="14"/>
  <c r="II165" i="14"/>
  <c r="IJ165" i="14"/>
  <c r="IK165" i="14"/>
  <c r="IL165" i="14"/>
  <c r="IM165" i="14"/>
  <c r="IN165" i="14"/>
  <c r="IO165" i="14"/>
  <c r="IP165" i="14"/>
  <c r="IQ165" i="14"/>
  <c r="IR165" i="14"/>
  <c r="IS165" i="14"/>
  <c r="IT165" i="14"/>
  <c r="IA166" i="14"/>
  <c r="IB166" i="14"/>
  <c r="IC166" i="14"/>
  <c r="ID166" i="14"/>
  <c r="IE166" i="14"/>
  <c r="IF166" i="14"/>
  <c r="IG166" i="14"/>
  <c r="IH166" i="14"/>
  <c r="II166" i="14"/>
  <c r="IJ166" i="14"/>
  <c r="IK166" i="14"/>
  <c r="IL166" i="14"/>
  <c r="IM166" i="14"/>
  <c r="IN166" i="14"/>
  <c r="IO166" i="14"/>
  <c r="IP166" i="14"/>
  <c r="IQ166" i="14"/>
  <c r="IR166" i="14"/>
  <c r="IS166" i="14"/>
  <c r="IT166" i="14"/>
  <c r="IA167" i="14"/>
  <c r="IB167" i="14"/>
  <c r="IC167" i="14"/>
  <c r="ID167" i="14"/>
  <c r="IE167" i="14"/>
  <c r="IF167" i="14"/>
  <c r="IG167" i="14"/>
  <c r="IH167" i="14"/>
  <c r="II167" i="14"/>
  <c r="IJ167" i="14"/>
  <c r="IK167" i="14"/>
  <c r="IL167" i="14"/>
  <c r="IM167" i="14"/>
  <c r="IN167" i="14"/>
  <c r="IO167" i="14"/>
  <c r="IP167" i="14"/>
  <c r="IQ167" i="14"/>
  <c r="IR167" i="14"/>
  <c r="IS167" i="14"/>
  <c r="IT167" i="14"/>
  <c r="IA168" i="14"/>
  <c r="IB168" i="14"/>
  <c r="IC168" i="14"/>
  <c r="ID168" i="14"/>
  <c r="IE168" i="14"/>
  <c r="IF168" i="14"/>
  <c r="IG168" i="14"/>
  <c r="IH168" i="14"/>
  <c r="II168" i="14"/>
  <c r="IJ168" i="14"/>
  <c r="IK168" i="14"/>
  <c r="IL168" i="14"/>
  <c r="IM168" i="14"/>
  <c r="IN168" i="14"/>
  <c r="IO168" i="14"/>
  <c r="IP168" i="14"/>
  <c r="IQ168" i="14"/>
  <c r="IR168" i="14"/>
  <c r="IS168" i="14"/>
  <c r="IT168" i="14"/>
  <c r="IA169" i="14"/>
  <c r="IB169" i="14"/>
  <c r="IC169" i="14"/>
  <c r="ID169" i="14"/>
  <c r="IE169" i="14"/>
  <c r="IF169" i="14"/>
  <c r="IG169" i="14"/>
  <c r="IH169" i="14"/>
  <c r="II169" i="14"/>
  <c r="IJ169" i="14"/>
  <c r="IK169" i="14"/>
  <c r="IL169" i="14"/>
  <c r="IM169" i="14"/>
  <c r="IN169" i="14"/>
  <c r="IO169" i="14"/>
  <c r="IP169" i="14"/>
  <c r="IQ169" i="14"/>
  <c r="IR169" i="14"/>
  <c r="IS169" i="14"/>
  <c r="IT169" i="14"/>
  <c r="IA170" i="14"/>
  <c r="IB170" i="14"/>
  <c r="IC170" i="14"/>
  <c r="ID170" i="14"/>
  <c r="IE170" i="14"/>
  <c r="IF170" i="14"/>
  <c r="IG170" i="14"/>
  <c r="IH170" i="14"/>
  <c r="II170" i="14"/>
  <c r="IJ170" i="14"/>
  <c r="IK170" i="14"/>
  <c r="IL170" i="14"/>
  <c r="IM170" i="14"/>
  <c r="IN170" i="14"/>
  <c r="IO170" i="14"/>
  <c r="IP170" i="14"/>
  <c r="IQ170" i="14"/>
  <c r="IR170" i="14"/>
  <c r="IS170" i="14"/>
  <c r="IT170" i="14"/>
  <c r="IA36" i="14"/>
  <c r="IB36" i="14"/>
  <c r="IC36" i="14"/>
  <c r="ID36" i="14"/>
  <c r="IE36" i="14"/>
  <c r="IF36" i="14"/>
  <c r="IG36" i="14"/>
  <c r="IH36" i="14"/>
  <c r="II36" i="14"/>
  <c r="IJ36" i="14"/>
  <c r="IK36" i="14"/>
  <c r="IL36" i="14"/>
  <c r="IM36" i="14"/>
  <c r="IN36" i="14"/>
  <c r="IO36" i="14"/>
  <c r="IP36" i="14"/>
  <c r="IQ36" i="14"/>
  <c r="IR36" i="14"/>
  <c r="IS36" i="14"/>
  <c r="IT36" i="14"/>
  <c r="IT35" i="14"/>
  <c r="IS35" i="14"/>
  <c r="IR35" i="14"/>
  <c r="IQ35" i="14"/>
  <c r="IP35" i="14"/>
  <c r="IO35" i="14"/>
  <c r="IN35" i="14"/>
  <c r="IM35" i="14"/>
  <c r="IL35" i="14"/>
  <c r="IK35" i="14"/>
  <c r="IJ35" i="14"/>
  <c r="II35" i="14"/>
  <c r="IH35" i="14"/>
  <c r="IG35" i="14"/>
  <c r="IF35" i="14"/>
  <c r="IE35" i="14"/>
  <c r="ID35" i="14"/>
  <c r="IC35" i="14"/>
  <c r="IB35" i="14"/>
  <c r="IA35" i="14"/>
  <c r="C181" i="10" l="1"/>
  <c r="E181" i="10"/>
  <c r="G181" i="10"/>
  <c r="I181" i="10"/>
  <c r="K181" i="10"/>
  <c r="M181" i="10"/>
  <c r="O181" i="10"/>
  <c r="Q181" i="10"/>
  <c r="S181" i="10"/>
  <c r="U181" i="10"/>
  <c r="C183" i="10"/>
  <c r="E183" i="10"/>
  <c r="G183" i="10"/>
  <c r="I183" i="10"/>
  <c r="K183" i="10"/>
  <c r="M183" i="10"/>
  <c r="O183" i="10"/>
  <c r="Q183" i="10"/>
  <c r="S183" i="10"/>
  <c r="U183" i="10"/>
  <c r="C185" i="10"/>
  <c r="E185" i="10"/>
  <c r="G185" i="10"/>
  <c r="I185" i="10"/>
  <c r="K185" i="10"/>
  <c r="M185" i="10"/>
  <c r="O185" i="10"/>
  <c r="Q185" i="10"/>
  <c r="S185" i="10"/>
  <c r="U185" i="10"/>
  <c r="D180" i="10"/>
  <c r="F180" i="10"/>
  <c r="H180" i="10"/>
  <c r="J180" i="10"/>
  <c r="L180" i="10"/>
  <c r="N180" i="10"/>
  <c r="P180" i="10"/>
  <c r="R180" i="10"/>
  <c r="T180" i="10"/>
  <c r="B180" i="10"/>
  <c r="C173" i="10"/>
  <c r="E173" i="10"/>
  <c r="G173" i="10"/>
  <c r="I173" i="10"/>
  <c r="K173" i="10"/>
  <c r="M173" i="10"/>
  <c r="O173" i="10"/>
  <c r="Q173" i="10"/>
  <c r="S173" i="10"/>
  <c r="U173" i="10"/>
  <c r="C175" i="10"/>
  <c r="E175" i="10"/>
  <c r="G175" i="10"/>
  <c r="I175" i="10"/>
  <c r="K175" i="10"/>
  <c r="M175" i="10"/>
  <c r="O175" i="10"/>
  <c r="Q175" i="10"/>
  <c r="S175" i="10"/>
  <c r="U175" i="10"/>
  <c r="C177" i="10"/>
  <c r="E177" i="10"/>
  <c r="G177" i="10"/>
  <c r="I177" i="10"/>
  <c r="K177" i="10"/>
  <c r="M177" i="10"/>
  <c r="O177" i="10"/>
  <c r="Q177" i="10"/>
  <c r="S177" i="10"/>
  <c r="U177" i="10"/>
  <c r="C179" i="10"/>
  <c r="E179" i="10"/>
  <c r="G179" i="10"/>
  <c r="I179" i="10"/>
  <c r="K179" i="10"/>
  <c r="M179" i="10"/>
  <c r="O179" i="10"/>
  <c r="Q179" i="10"/>
  <c r="S179" i="10"/>
  <c r="U179" i="10"/>
  <c r="D172" i="10"/>
  <c r="F172" i="10"/>
  <c r="H172" i="10"/>
  <c r="J172" i="10"/>
  <c r="L172" i="10"/>
  <c r="N172" i="10"/>
  <c r="P172" i="10"/>
  <c r="R172" i="10"/>
  <c r="T172" i="10"/>
  <c r="B172" i="10"/>
  <c r="D171" i="10"/>
  <c r="H171" i="10"/>
  <c r="L171" i="10"/>
  <c r="P171" i="10"/>
  <c r="T171" i="10"/>
  <c r="B171" i="10"/>
  <c r="C171" i="10"/>
  <c r="E171" i="10"/>
  <c r="F171" i="10"/>
  <c r="G171" i="10"/>
  <c r="I171" i="10"/>
  <c r="J171" i="10"/>
  <c r="K171" i="10"/>
  <c r="M171" i="10"/>
  <c r="N171" i="10"/>
  <c r="O171" i="10"/>
  <c r="Q171" i="10"/>
  <c r="R171" i="10"/>
  <c r="S171" i="10"/>
  <c r="U171" i="10"/>
  <c r="C180" i="10"/>
  <c r="E180" i="10"/>
  <c r="G180" i="10"/>
  <c r="I180" i="10"/>
  <c r="K180" i="10"/>
  <c r="M180" i="10"/>
  <c r="O180" i="10"/>
  <c r="Q180" i="10"/>
  <c r="S180" i="10"/>
  <c r="U180" i="10"/>
  <c r="B181" i="10"/>
  <c r="D181" i="10"/>
  <c r="F181" i="10"/>
  <c r="H181" i="10"/>
  <c r="J181" i="10"/>
  <c r="L181" i="10"/>
  <c r="N181" i="10"/>
  <c r="P181" i="10"/>
  <c r="R181" i="10"/>
  <c r="T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B183" i="10"/>
  <c r="D183" i="10"/>
  <c r="F183" i="10"/>
  <c r="H183" i="10"/>
  <c r="J183" i="10"/>
  <c r="L183" i="10"/>
  <c r="N183" i="10"/>
  <c r="P183" i="10"/>
  <c r="R183" i="10"/>
  <c r="T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B185" i="10"/>
  <c r="D185" i="10"/>
  <c r="F185" i="10"/>
  <c r="H185" i="10"/>
  <c r="J185" i="10"/>
  <c r="L185" i="10"/>
  <c r="N185" i="10"/>
  <c r="P185" i="10"/>
  <c r="R185" i="10"/>
  <c r="T185" i="10"/>
  <c r="C172" i="10"/>
  <c r="E172" i="10"/>
  <c r="G172" i="10"/>
  <c r="I172" i="10"/>
  <c r="K172" i="10"/>
  <c r="M172" i="10"/>
  <c r="O172" i="10"/>
  <c r="Q172" i="10"/>
  <c r="S172" i="10"/>
  <c r="U172" i="10"/>
  <c r="B173" i="10"/>
  <c r="D173" i="10"/>
  <c r="F173" i="10"/>
  <c r="H173" i="10"/>
  <c r="J173" i="10"/>
  <c r="L173" i="10"/>
  <c r="N173" i="10"/>
  <c r="P173" i="10"/>
  <c r="R173" i="10"/>
  <c r="T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B175" i="10"/>
  <c r="D175" i="10"/>
  <c r="F175" i="10"/>
  <c r="H175" i="10"/>
  <c r="J175" i="10"/>
  <c r="L175" i="10"/>
  <c r="N175" i="10"/>
  <c r="P175" i="10"/>
  <c r="R175" i="10"/>
  <c r="T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B177" i="10"/>
  <c r="D177" i="10"/>
  <c r="F177" i="10"/>
  <c r="H177" i="10"/>
  <c r="J177" i="10"/>
  <c r="L177" i="10"/>
  <c r="N177" i="10"/>
  <c r="P177" i="10"/>
  <c r="R177" i="10"/>
  <c r="T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B179" i="10"/>
  <c r="D179" i="10"/>
  <c r="F179" i="10"/>
  <c r="H179" i="10"/>
  <c r="J179" i="10"/>
  <c r="L179" i="10"/>
  <c r="N179" i="10"/>
  <c r="P179" i="10"/>
  <c r="R179" i="10"/>
  <c r="T179" i="10"/>
  <c r="T187" i="10"/>
  <c r="U187" i="10"/>
  <c r="T187" i="9"/>
  <c r="T222" i="8"/>
  <c r="U222" i="8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A38" i="9"/>
  <c r="AC38" i="9"/>
  <c r="AE38" i="9"/>
  <c r="AG38" i="9"/>
  <c r="AI38" i="9"/>
  <c r="AK38" i="9"/>
  <c r="AM38" i="9"/>
  <c r="AO38" i="9"/>
  <c r="B171" i="9"/>
  <c r="C34" i="14"/>
  <c r="D34" i="14"/>
  <c r="U187" i="9"/>
  <c r="AO179" i="9"/>
  <c r="S187" i="9" s="1"/>
  <c r="R187" i="9"/>
  <c r="P187" i="9"/>
  <c r="N187" i="9"/>
  <c r="L187" i="9"/>
  <c r="J187" i="9"/>
  <c r="F187" i="9"/>
  <c r="B187" i="9"/>
  <c r="H188" i="7"/>
  <c r="G188" i="7"/>
  <c r="F188" i="7"/>
  <c r="C188" i="7"/>
  <c r="D188" i="7"/>
  <c r="E188" i="7"/>
  <c r="I188" i="7"/>
  <c r="H187" i="9"/>
  <c r="D187" i="9"/>
  <c r="AC179" i="9"/>
  <c r="G187" i="9" s="1"/>
  <c r="AA179" i="9"/>
  <c r="E187" i="9" s="1"/>
  <c r="Y179" i="9"/>
  <c r="C187" i="9" s="1"/>
  <c r="AE179" i="9"/>
  <c r="I187" i="9" s="1"/>
  <c r="AG179" i="9"/>
  <c r="K187" i="9" s="1"/>
  <c r="AI179" i="9"/>
  <c r="M187" i="9" s="1"/>
  <c r="AK179" i="9"/>
  <c r="O187" i="9" s="1"/>
  <c r="AM179" i="9"/>
  <c r="Q187" i="9" s="1"/>
  <c r="B222" i="8"/>
  <c r="C222" i="8"/>
  <c r="E222" i="8"/>
  <c r="F222" i="8"/>
  <c r="G222" i="8"/>
  <c r="H222" i="8"/>
  <c r="J222" i="8"/>
  <c r="K222" i="8"/>
  <c r="L222" i="8"/>
  <c r="M222" i="8"/>
  <c r="N222" i="8"/>
  <c r="O222" i="8"/>
  <c r="P222" i="8"/>
  <c r="Q222" i="8"/>
  <c r="R222" i="8"/>
  <c r="S222" i="8"/>
  <c r="D222" i="8"/>
  <c r="I222" i="8"/>
  <c r="B6" i="7"/>
  <c r="C6" i="7"/>
  <c r="D6" i="7"/>
  <c r="E6" i="7"/>
  <c r="F6" i="7"/>
  <c r="G6" i="7"/>
  <c r="H6" i="7"/>
  <c r="I6" i="7"/>
  <c r="C171" i="7"/>
  <c r="D171" i="7"/>
  <c r="E171" i="7"/>
  <c r="F171" i="7"/>
  <c r="G171" i="7"/>
  <c r="H171" i="7"/>
  <c r="I171" i="7"/>
  <c r="AA13" i="9" l="1"/>
  <c r="A3" i="10"/>
  <c r="A3" i="9"/>
  <c r="A3" i="8"/>
  <c r="F182" i="7"/>
  <c r="G182" i="7"/>
  <c r="H182" i="7"/>
  <c r="I182" i="7"/>
  <c r="F183" i="7"/>
  <c r="G183" i="7"/>
  <c r="H183" i="7"/>
  <c r="I183" i="7"/>
  <c r="F184" i="7"/>
  <c r="G184" i="7"/>
  <c r="H184" i="7"/>
  <c r="I184" i="7"/>
  <c r="F185" i="7"/>
  <c r="G185" i="7"/>
  <c r="H185" i="7"/>
  <c r="I185" i="7"/>
  <c r="F186" i="7"/>
  <c r="G186" i="7"/>
  <c r="H186" i="7"/>
  <c r="I186" i="7"/>
  <c r="I181" i="7"/>
  <c r="H181" i="7"/>
  <c r="G181" i="7"/>
  <c r="F181" i="7"/>
  <c r="F174" i="7"/>
  <c r="G174" i="7"/>
  <c r="H174" i="7"/>
  <c r="I174" i="7"/>
  <c r="F175" i="7"/>
  <c r="G175" i="7"/>
  <c r="H175" i="7"/>
  <c r="I175" i="7"/>
  <c r="F176" i="7"/>
  <c r="G176" i="7"/>
  <c r="H176" i="7"/>
  <c r="I176" i="7"/>
  <c r="F177" i="7"/>
  <c r="G177" i="7"/>
  <c r="H177" i="7"/>
  <c r="I177" i="7"/>
  <c r="F178" i="7"/>
  <c r="G178" i="7"/>
  <c r="H178" i="7"/>
  <c r="I178" i="7"/>
  <c r="F179" i="7"/>
  <c r="G179" i="7"/>
  <c r="H179" i="7"/>
  <c r="I179" i="7"/>
  <c r="F180" i="7"/>
  <c r="G180" i="7"/>
  <c r="H180" i="7"/>
  <c r="I180" i="7"/>
  <c r="I173" i="7"/>
  <c r="H173" i="7"/>
  <c r="G173" i="7"/>
  <c r="F173" i="7"/>
  <c r="I172" i="7"/>
  <c r="H172" i="7"/>
  <c r="G172" i="7"/>
  <c r="F172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C181" i="7"/>
  <c r="D181" i="7"/>
  <c r="E181" i="7"/>
  <c r="B181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C173" i="7"/>
  <c r="D173" i="7"/>
  <c r="E173" i="7"/>
  <c r="B173" i="7"/>
  <c r="C172" i="7"/>
  <c r="D172" i="7"/>
  <c r="E172" i="7"/>
  <c r="B172" i="7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T171" i="9"/>
  <c r="R171" i="9"/>
  <c r="P171" i="9"/>
  <c r="N171" i="9"/>
  <c r="L171" i="9"/>
  <c r="J171" i="9"/>
  <c r="H171" i="9"/>
  <c r="F171" i="9"/>
  <c r="D171" i="9"/>
  <c r="U171" i="9"/>
  <c r="S171" i="9"/>
  <c r="Q171" i="9"/>
  <c r="O171" i="9"/>
  <c r="M171" i="9"/>
  <c r="K171" i="9"/>
  <c r="I171" i="9"/>
  <c r="G171" i="9"/>
  <c r="E171" i="9"/>
  <c r="C171" i="9"/>
  <c r="D224" i="8"/>
  <c r="D225" i="8"/>
  <c r="E225" i="8"/>
  <c r="I225" i="8"/>
  <c r="M225" i="8"/>
  <c r="Q225" i="8"/>
  <c r="U225" i="8"/>
  <c r="D226" i="8"/>
  <c r="E226" i="8"/>
  <c r="F226" i="8"/>
  <c r="I226" i="8"/>
  <c r="J226" i="8"/>
  <c r="M226" i="8"/>
  <c r="N226" i="8"/>
  <c r="Q226" i="8"/>
  <c r="U226" i="8"/>
  <c r="D227" i="8"/>
  <c r="E227" i="8"/>
  <c r="F227" i="8"/>
  <c r="G227" i="8"/>
  <c r="I227" i="8"/>
  <c r="J227" i="8"/>
  <c r="K227" i="8"/>
  <c r="M227" i="8"/>
  <c r="N227" i="8"/>
  <c r="O227" i="8"/>
  <c r="Q227" i="8"/>
  <c r="R227" i="8"/>
  <c r="S227" i="8"/>
  <c r="U227" i="8"/>
  <c r="D228" i="8"/>
  <c r="D229" i="8"/>
  <c r="E229" i="8"/>
  <c r="I229" i="8"/>
  <c r="M229" i="8"/>
  <c r="Q229" i="8"/>
  <c r="U229" i="8"/>
  <c r="D230" i="8"/>
  <c r="E230" i="8"/>
  <c r="F230" i="8"/>
  <c r="I230" i="8"/>
  <c r="J230" i="8"/>
  <c r="M230" i="8"/>
  <c r="N230" i="8"/>
  <c r="Q230" i="8"/>
  <c r="R230" i="8"/>
  <c r="U230" i="8"/>
  <c r="D231" i="8"/>
  <c r="E231" i="8"/>
  <c r="F231" i="8"/>
  <c r="G231" i="8"/>
  <c r="I231" i="8"/>
  <c r="J231" i="8"/>
  <c r="K231" i="8"/>
  <c r="M231" i="8"/>
  <c r="N231" i="8"/>
  <c r="O231" i="8"/>
  <c r="Q231" i="8"/>
  <c r="R231" i="8"/>
  <c r="S231" i="8"/>
  <c r="D232" i="8"/>
  <c r="D233" i="8"/>
  <c r="E233" i="8"/>
  <c r="I233" i="8"/>
  <c r="M233" i="8"/>
  <c r="Q233" i="8"/>
  <c r="U233" i="8"/>
  <c r="D234" i="8"/>
  <c r="E234" i="8"/>
  <c r="F234" i="8"/>
  <c r="I234" i="8"/>
  <c r="J234" i="8"/>
  <c r="M234" i="8"/>
  <c r="N234" i="8"/>
  <c r="Q234" i="8"/>
  <c r="R234" i="8"/>
  <c r="U234" i="8"/>
  <c r="D235" i="8"/>
  <c r="E235" i="8"/>
  <c r="F235" i="8"/>
  <c r="G235" i="8"/>
  <c r="I235" i="8"/>
  <c r="J235" i="8"/>
  <c r="K235" i="8"/>
  <c r="M235" i="8"/>
  <c r="N235" i="8"/>
  <c r="O235" i="8"/>
  <c r="Q235" i="8"/>
  <c r="R235" i="8"/>
  <c r="S235" i="8"/>
  <c r="U235" i="8"/>
  <c r="D236" i="8"/>
  <c r="D237" i="8"/>
  <c r="E237" i="8"/>
  <c r="I237" i="8"/>
  <c r="M237" i="8"/>
  <c r="Q237" i="8"/>
  <c r="U237" i="8"/>
  <c r="D238" i="8"/>
  <c r="E238" i="8"/>
  <c r="F238" i="8"/>
  <c r="I238" i="8"/>
  <c r="J238" i="8"/>
  <c r="M238" i="8"/>
  <c r="N238" i="8"/>
  <c r="Q238" i="8"/>
  <c r="R238" i="8"/>
  <c r="U238" i="8"/>
  <c r="C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C233" i="8"/>
  <c r="F233" i="8"/>
  <c r="G233" i="8"/>
  <c r="H233" i="8"/>
  <c r="J233" i="8"/>
  <c r="K233" i="8"/>
  <c r="L233" i="8"/>
  <c r="N233" i="8"/>
  <c r="O233" i="8"/>
  <c r="P233" i="8"/>
  <c r="R233" i="8"/>
  <c r="S233" i="8"/>
  <c r="T233" i="8"/>
  <c r="C234" i="8"/>
  <c r="G234" i="8"/>
  <c r="H234" i="8"/>
  <c r="K234" i="8"/>
  <c r="L234" i="8"/>
  <c r="O234" i="8"/>
  <c r="P234" i="8"/>
  <c r="S234" i="8"/>
  <c r="T234" i="8"/>
  <c r="C235" i="8"/>
  <c r="H235" i="8"/>
  <c r="L235" i="8"/>
  <c r="P235" i="8"/>
  <c r="T235" i="8"/>
  <c r="C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C237" i="8"/>
  <c r="F237" i="8"/>
  <c r="G237" i="8"/>
  <c r="H237" i="8"/>
  <c r="J237" i="8"/>
  <c r="K237" i="8"/>
  <c r="L237" i="8"/>
  <c r="N237" i="8"/>
  <c r="O237" i="8"/>
  <c r="P237" i="8"/>
  <c r="R237" i="8"/>
  <c r="S237" i="8"/>
  <c r="T237" i="8"/>
  <c r="C238" i="8"/>
  <c r="G238" i="8"/>
  <c r="H238" i="8"/>
  <c r="K238" i="8"/>
  <c r="L238" i="8"/>
  <c r="O238" i="8"/>
  <c r="P238" i="8"/>
  <c r="S238" i="8"/>
  <c r="T238" i="8"/>
  <c r="C225" i="8"/>
  <c r="F225" i="8"/>
  <c r="G225" i="8"/>
  <c r="H225" i="8"/>
  <c r="J225" i="8"/>
  <c r="K225" i="8"/>
  <c r="L225" i="8"/>
  <c r="N225" i="8"/>
  <c r="O225" i="8"/>
  <c r="P225" i="8"/>
  <c r="R225" i="8"/>
  <c r="S225" i="8"/>
  <c r="T225" i="8"/>
  <c r="C226" i="8"/>
  <c r="G226" i="8"/>
  <c r="H226" i="8"/>
  <c r="K226" i="8"/>
  <c r="L226" i="8"/>
  <c r="O226" i="8"/>
  <c r="P226" i="8"/>
  <c r="S226" i="8"/>
  <c r="T226" i="8"/>
  <c r="C227" i="8"/>
  <c r="H227" i="8"/>
  <c r="L227" i="8"/>
  <c r="P227" i="8"/>
  <c r="T227" i="8"/>
  <c r="C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C229" i="8"/>
  <c r="F229" i="8"/>
  <c r="G229" i="8"/>
  <c r="H229" i="8"/>
  <c r="J229" i="8"/>
  <c r="K229" i="8"/>
  <c r="L229" i="8"/>
  <c r="N229" i="8"/>
  <c r="O229" i="8"/>
  <c r="P229" i="8"/>
  <c r="R229" i="8"/>
  <c r="S229" i="8"/>
  <c r="T229" i="8"/>
  <c r="C230" i="8"/>
  <c r="G230" i="8"/>
  <c r="H230" i="8"/>
  <c r="K230" i="8"/>
  <c r="L230" i="8"/>
  <c r="O230" i="8"/>
  <c r="P230" i="8"/>
  <c r="S230" i="8"/>
  <c r="T230" i="8"/>
  <c r="C231" i="8"/>
  <c r="H231" i="8"/>
  <c r="L231" i="8"/>
  <c r="P231" i="8"/>
  <c r="T231" i="8"/>
  <c r="C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E169" i="14" l="1"/>
  <c r="E168" i="14"/>
  <c r="E167" i="14"/>
  <c r="E166" i="14"/>
  <c r="LD165" i="14"/>
  <c r="KI165" i="14" s="1"/>
  <c r="LB165" i="14"/>
  <c r="KG165" i="14" s="1"/>
  <c r="KZ165" i="14"/>
  <c r="KE165" i="14" s="1"/>
  <c r="KX165" i="14"/>
  <c r="KC165" i="14" s="1"/>
  <c r="KV165" i="14"/>
  <c r="KA165" i="14" s="1"/>
  <c r="KT165" i="14"/>
  <c r="JY165" i="14" s="1"/>
  <c r="KR165" i="14"/>
  <c r="JW165" i="14" s="1"/>
  <c r="KP165" i="14"/>
  <c r="JU165" i="14" s="1"/>
  <c r="KN165" i="14"/>
  <c r="JS165" i="14" s="1"/>
  <c r="KL165" i="14"/>
  <c r="JQ165" i="14" s="1"/>
  <c r="E165" i="14"/>
  <c r="E164" i="14"/>
  <c r="E163" i="14"/>
  <c r="E162" i="14"/>
  <c r="E161" i="14"/>
  <c r="LD160" i="14"/>
  <c r="KI160" i="14" s="1"/>
  <c r="LB160" i="14"/>
  <c r="KG160" i="14" s="1"/>
  <c r="KZ160" i="14"/>
  <c r="KE160" i="14" s="1"/>
  <c r="KX160" i="14"/>
  <c r="KC160" i="14" s="1"/>
  <c r="KV160" i="14"/>
  <c r="KA160" i="14" s="1"/>
  <c r="KT160" i="14"/>
  <c r="JY160" i="14" s="1"/>
  <c r="KR160" i="14"/>
  <c r="JW160" i="14" s="1"/>
  <c r="KP160" i="14"/>
  <c r="JU160" i="14" s="1"/>
  <c r="KN160" i="14"/>
  <c r="JS160" i="14" s="1"/>
  <c r="KL160" i="14"/>
  <c r="JQ160" i="14" s="1"/>
  <c r="E160" i="14"/>
  <c r="E159" i="14"/>
  <c r="E158" i="14"/>
  <c r="E157" i="14"/>
  <c r="E156" i="14"/>
  <c r="E154" i="14"/>
  <c r="E153" i="14"/>
  <c r="E152" i="14"/>
  <c r="E151" i="14"/>
  <c r="E150" i="14"/>
  <c r="E149" i="14"/>
  <c r="LD148" i="14"/>
  <c r="KI148" i="14" s="1"/>
  <c r="LB148" i="14"/>
  <c r="KG148" i="14" s="1"/>
  <c r="KZ148" i="14"/>
  <c r="KE148" i="14" s="1"/>
  <c r="KX148" i="14"/>
  <c r="KC148" i="14" s="1"/>
  <c r="KV148" i="14"/>
  <c r="KA148" i="14" s="1"/>
  <c r="KT148" i="14"/>
  <c r="JY148" i="14" s="1"/>
  <c r="KR148" i="14"/>
  <c r="JW148" i="14" s="1"/>
  <c r="KP148" i="14"/>
  <c r="JU148" i="14" s="1"/>
  <c r="KN148" i="14"/>
  <c r="JS148" i="14" s="1"/>
  <c r="KL148" i="14"/>
  <c r="JQ148" i="14" s="1"/>
  <c r="E148" i="14"/>
  <c r="E147" i="14"/>
  <c r="E146" i="14"/>
  <c r="E145" i="14"/>
  <c r="LD144" i="14"/>
  <c r="KI144" i="14" s="1"/>
  <c r="LB144" i="14"/>
  <c r="KG144" i="14" s="1"/>
  <c r="KZ144" i="14"/>
  <c r="KE144" i="14" s="1"/>
  <c r="KX144" i="14"/>
  <c r="KC144" i="14" s="1"/>
  <c r="KV144" i="14"/>
  <c r="KA144" i="14" s="1"/>
  <c r="KT144" i="14"/>
  <c r="JY144" i="14" s="1"/>
  <c r="KR144" i="14"/>
  <c r="JW144" i="14" s="1"/>
  <c r="KP144" i="14"/>
  <c r="JU144" i="14" s="1"/>
  <c r="KN144" i="14"/>
  <c r="JS144" i="14" s="1"/>
  <c r="KL144" i="14"/>
  <c r="JQ144" i="14" s="1"/>
  <c r="E144" i="14"/>
  <c r="E143" i="14"/>
  <c r="E142" i="14"/>
  <c r="E141" i="14"/>
  <c r="E140" i="14"/>
  <c r="LD139" i="14"/>
  <c r="KI139" i="14" s="1"/>
  <c r="LB139" i="14"/>
  <c r="KG139" i="14" s="1"/>
  <c r="KZ139" i="14"/>
  <c r="KE139" i="14" s="1"/>
  <c r="KX139" i="14"/>
  <c r="KC139" i="14" s="1"/>
  <c r="KV139" i="14"/>
  <c r="KA139" i="14" s="1"/>
  <c r="KT139" i="14"/>
  <c r="JY139" i="14" s="1"/>
  <c r="KR139" i="14"/>
  <c r="JW139" i="14" s="1"/>
  <c r="KP139" i="14"/>
  <c r="JU139" i="14" s="1"/>
  <c r="KN139" i="14"/>
  <c r="JS139" i="14" s="1"/>
  <c r="KL139" i="14"/>
  <c r="JQ139" i="14" s="1"/>
  <c r="E139" i="14"/>
  <c r="E138" i="14"/>
  <c r="E137" i="14"/>
  <c r="E136" i="14"/>
  <c r="LD135" i="14"/>
  <c r="KI135" i="14" s="1"/>
  <c r="LB135" i="14"/>
  <c r="KG135" i="14" s="1"/>
  <c r="KZ135" i="14"/>
  <c r="KE135" i="14" s="1"/>
  <c r="KX135" i="14"/>
  <c r="KC135" i="14" s="1"/>
  <c r="KV135" i="14"/>
  <c r="KA135" i="14" s="1"/>
  <c r="KT135" i="14"/>
  <c r="JY135" i="14" s="1"/>
  <c r="KR135" i="14"/>
  <c r="JW135" i="14" s="1"/>
  <c r="KP135" i="14"/>
  <c r="JU135" i="14" s="1"/>
  <c r="KN135" i="14"/>
  <c r="JS135" i="14" s="1"/>
  <c r="KL135" i="14"/>
  <c r="JQ135" i="14" s="1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LD120" i="14"/>
  <c r="KI120" i="14" s="1"/>
  <c r="LB120" i="14"/>
  <c r="KG120" i="14" s="1"/>
  <c r="KZ120" i="14"/>
  <c r="KE120" i="14" s="1"/>
  <c r="KX120" i="14"/>
  <c r="KC120" i="14" s="1"/>
  <c r="KV120" i="14"/>
  <c r="KA120" i="14" s="1"/>
  <c r="KT120" i="14"/>
  <c r="JY120" i="14" s="1"/>
  <c r="KR120" i="14"/>
  <c r="JW120" i="14" s="1"/>
  <c r="KP120" i="14"/>
  <c r="JU120" i="14" s="1"/>
  <c r="KN120" i="14"/>
  <c r="JS120" i="14" s="1"/>
  <c r="KL120" i="14"/>
  <c r="JQ120" i="14" s="1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LD94" i="14"/>
  <c r="KI94" i="14" s="1"/>
  <c r="LB94" i="14"/>
  <c r="KG94" i="14" s="1"/>
  <c r="KZ94" i="14"/>
  <c r="KE94" i="14" s="1"/>
  <c r="KX94" i="14"/>
  <c r="KC94" i="14" s="1"/>
  <c r="KV94" i="14"/>
  <c r="KA94" i="14" s="1"/>
  <c r="KT94" i="14"/>
  <c r="JY94" i="14" s="1"/>
  <c r="KR94" i="14"/>
  <c r="JW94" i="14" s="1"/>
  <c r="KP94" i="14"/>
  <c r="JU94" i="14" s="1"/>
  <c r="KN94" i="14"/>
  <c r="JS94" i="14" s="1"/>
  <c r="KL94" i="14"/>
  <c r="JQ94" i="14" s="1"/>
  <c r="E94" i="14"/>
  <c r="E93" i="14"/>
  <c r="E92" i="14"/>
  <c r="E91" i="14"/>
  <c r="E90" i="14"/>
  <c r="E89" i="14"/>
  <c r="HS88" i="14"/>
  <c r="LD88" i="14"/>
  <c r="KI88" i="14" s="1"/>
  <c r="LB88" i="14"/>
  <c r="KG88" i="14" s="1"/>
  <c r="KZ88" i="14"/>
  <c r="KE88" i="14" s="1"/>
  <c r="KX88" i="14"/>
  <c r="KC88" i="14" s="1"/>
  <c r="KV88" i="14"/>
  <c r="KA88" i="14" s="1"/>
  <c r="KT88" i="14"/>
  <c r="JY88" i="14" s="1"/>
  <c r="KR88" i="14"/>
  <c r="JW88" i="14" s="1"/>
  <c r="KP88" i="14"/>
  <c r="JU88" i="14" s="1"/>
  <c r="KN88" i="14"/>
  <c r="JS88" i="14" s="1"/>
  <c r="KL88" i="14"/>
  <c r="JQ88" i="14" s="1"/>
  <c r="E88" i="14"/>
  <c r="E87" i="14"/>
  <c r="E86" i="14"/>
  <c r="E85" i="14"/>
  <c r="LD84" i="14"/>
  <c r="KI84" i="14" s="1"/>
  <c r="LB84" i="14"/>
  <c r="KG84" i="14" s="1"/>
  <c r="KZ84" i="14"/>
  <c r="KE84" i="14" s="1"/>
  <c r="KX84" i="14"/>
  <c r="KC84" i="14" s="1"/>
  <c r="KV84" i="14"/>
  <c r="KA84" i="14" s="1"/>
  <c r="KT84" i="14"/>
  <c r="JY84" i="14" s="1"/>
  <c r="KR84" i="14"/>
  <c r="JW84" i="14" s="1"/>
  <c r="KP84" i="14"/>
  <c r="JU84" i="14" s="1"/>
  <c r="KN84" i="14"/>
  <c r="JS84" i="14" s="1"/>
  <c r="KL84" i="14"/>
  <c r="JQ84" i="14" s="1"/>
  <c r="E84" i="14"/>
  <c r="E83" i="14"/>
  <c r="E82" i="14"/>
  <c r="E81" i="14"/>
  <c r="E80" i="14"/>
  <c r="E79" i="14"/>
  <c r="E78" i="14"/>
  <c r="LD77" i="14"/>
  <c r="KI77" i="14" s="1"/>
  <c r="LB77" i="14"/>
  <c r="KG77" i="14" s="1"/>
  <c r="KZ77" i="14"/>
  <c r="KE77" i="14" s="1"/>
  <c r="KX77" i="14"/>
  <c r="KC77" i="14" s="1"/>
  <c r="KV77" i="14"/>
  <c r="KA77" i="14" s="1"/>
  <c r="KT77" i="14"/>
  <c r="JY77" i="14" s="1"/>
  <c r="KR77" i="14"/>
  <c r="JW77" i="14" s="1"/>
  <c r="KP77" i="14"/>
  <c r="JU77" i="14" s="1"/>
  <c r="KN77" i="14"/>
  <c r="JS77" i="14" s="1"/>
  <c r="KL77" i="14"/>
  <c r="JQ77" i="14" s="1"/>
  <c r="E77" i="14"/>
  <c r="E76" i="14"/>
  <c r="E75" i="14"/>
  <c r="E74" i="14"/>
  <c r="E73" i="14"/>
  <c r="E72" i="14"/>
  <c r="E71" i="14"/>
  <c r="E70" i="14"/>
  <c r="LD69" i="14"/>
  <c r="KI69" i="14" s="1"/>
  <c r="LB69" i="14"/>
  <c r="KG69" i="14" s="1"/>
  <c r="KZ69" i="14"/>
  <c r="KE69" i="14" s="1"/>
  <c r="KX69" i="14"/>
  <c r="KC69" i="14" s="1"/>
  <c r="KV69" i="14"/>
  <c r="KA69" i="14" s="1"/>
  <c r="KT69" i="14"/>
  <c r="JY69" i="14" s="1"/>
  <c r="KR69" i="14"/>
  <c r="JW69" i="14" s="1"/>
  <c r="KP69" i="14"/>
  <c r="JU69" i="14" s="1"/>
  <c r="KN69" i="14"/>
  <c r="JS69" i="14" s="1"/>
  <c r="KL69" i="14"/>
  <c r="JQ69" i="14" s="1"/>
  <c r="E69" i="14"/>
  <c r="E68" i="14"/>
  <c r="E67" i="14"/>
  <c r="LD66" i="14"/>
  <c r="KI66" i="14" s="1"/>
  <c r="LB66" i="14"/>
  <c r="KG66" i="14" s="1"/>
  <c r="KZ66" i="14"/>
  <c r="KE66" i="14" s="1"/>
  <c r="KX66" i="14"/>
  <c r="KC66" i="14" s="1"/>
  <c r="KV66" i="14"/>
  <c r="KA66" i="14" s="1"/>
  <c r="KT66" i="14"/>
  <c r="JY66" i="14" s="1"/>
  <c r="KR66" i="14"/>
  <c r="JW66" i="14" s="1"/>
  <c r="KP66" i="14"/>
  <c r="JU66" i="14" s="1"/>
  <c r="KN66" i="14"/>
  <c r="JS66" i="14" s="1"/>
  <c r="KL66" i="14"/>
  <c r="JQ66" i="14" s="1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LD37" i="14"/>
  <c r="KI37" i="14" s="1"/>
  <c r="LB37" i="14"/>
  <c r="KG37" i="14" s="1"/>
  <c r="KZ37" i="14"/>
  <c r="KE37" i="14" s="1"/>
  <c r="KX37" i="14"/>
  <c r="KC37" i="14" s="1"/>
  <c r="KV37" i="14"/>
  <c r="KA37" i="14" s="1"/>
  <c r="KT37" i="14"/>
  <c r="JY37" i="14" s="1"/>
  <c r="KR37" i="14"/>
  <c r="JW37" i="14" s="1"/>
  <c r="KP37" i="14"/>
  <c r="JU37" i="14" s="1"/>
  <c r="KN37" i="14"/>
  <c r="JS37" i="14" s="1"/>
  <c r="KL37" i="14"/>
  <c r="JQ37" i="14" s="1"/>
  <c r="E37" i="14"/>
  <c r="E36" i="14"/>
  <c r="E35" i="14"/>
  <c r="DR34" i="14"/>
  <c r="DP34" i="14"/>
  <c r="E34" i="14"/>
  <c r="IT33" i="14"/>
  <c r="IS33" i="14"/>
  <c r="IR33" i="14"/>
  <c r="IQ33" i="14"/>
  <c r="IP33" i="14"/>
  <c r="IO33" i="14"/>
  <c r="IN33" i="14"/>
  <c r="IM33" i="14"/>
  <c r="IL33" i="14"/>
  <c r="IK33" i="14"/>
  <c r="IJ33" i="14"/>
  <c r="II33" i="14"/>
  <c r="IH33" i="14"/>
  <c r="IG33" i="14"/>
  <c r="IF33" i="14"/>
  <c r="IE33" i="14"/>
  <c r="ID33" i="14"/>
  <c r="IC33" i="14"/>
  <c r="IB33" i="14"/>
  <c r="IA33" i="14"/>
  <c r="IT32" i="14"/>
  <c r="IS32" i="14"/>
  <c r="IR32" i="14"/>
  <c r="IQ32" i="14"/>
  <c r="IP32" i="14"/>
  <c r="IO32" i="14"/>
  <c r="IN32" i="14"/>
  <c r="IM32" i="14"/>
  <c r="IL32" i="14"/>
  <c r="IK32" i="14"/>
  <c r="IJ32" i="14"/>
  <c r="II32" i="14"/>
  <c r="IH32" i="14"/>
  <c r="IG32" i="14"/>
  <c r="IF32" i="14"/>
  <c r="IE32" i="14"/>
  <c r="ID32" i="14"/>
  <c r="IC32" i="14"/>
  <c r="IB32" i="14"/>
  <c r="IA32" i="14"/>
  <c r="IT31" i="14"/>
  <c r="IS31" i="14"/>
  <c r="IR31" i="14"/>
  <c r="IQ31" i="14"/>
  <c r="IP31" i="14"/>
  <c r="IO31" i="14"/>
  <c r="IN31" i="14"/>
  <c r="IM31" i="14"/>
  <c r="IL31" i="14"/>
  <c r="IK31" i="14"/>
  <c r="IJ31" i="14"/>
  <c r="II31" i="14"/>
  <c r="IH31" i="14"/>
  <c r="IG31" i="14"/>
  <c r="IF31" i="14"/>
  <c r="IE31" i="14"/>
  <c r="ID31" i="14"/>
  <c r="IC31" i="14"/>
  <c r="IB31" i="14"/>
  <c r="IA31" i="14"/>
  <c r="IT30" i="14"/>
  <c r="IS30" i="14"/>
  <c r="IR30" i="14"/>
  <c r="IQ30" i="14"/>
  <c r="IP30" i="14"/>
  <c r="IO30" i="14"/>
  <c r="IN30" i="14"/>
  <c r="IM30" i="14"/>
  <c r="IL30" i="14"/>
  <c r="IK30" i="14"/>
  <c r="IJ30" i="14"/>
  <c r="II30" i="14"/>
  <c r="IH30" i="14"/>
  <c r="IG30" i="14"/>
  <c r="IF30" i="14"/>
  <c r="IE30" i="14"/>
  <c r="ID30" i="14"/>
  <c r="IC30" i="14"/>
  <c r="IB30" i="14"/>
  <c r="IA30" i="14"/>
  <c r="IT29" i="14"/>
  <c r="IS29" i="14"/>
  <c r="IR29" i="14"/>
  <c r="IQ29" i="14"/>
  <c r="IP29" i="14"/>
  <c r="IO29" i="14"/>
  <c r="IN29" i="14"/>
  <c r="IM29" i="14"/>
  <c r="IL29" i="14"/>
  <c r="IK29" i="14"/>
  <c r="IJ29" i="14"/>
  <c r="II29" i="14"/>
  <c r="IH29" i="14"/>
  <c r="IG29" i="14"/>
  <c r="IF29" i="14"/>
  <c r="IE29" i="14"/>
  <c r="ID29" i="14"/>
  <c r="IC29" i="14"/>
  <c r="IB29" i="14"/>
  <c r="IA29" i="14"/>
  <c r="IT28" i="14"/>
  <c r="IS28" i="14"/>
  <c r="IR28" i="14"/>
  <c r="IQ28" i="14"/>
  <c r="IP28" i="14"/>
  <c r="IO28" i="14"/>
  <c r="IN28" i="14"/>
  <c r="IM28" i="14"/>
  <c r="IL28" i="14"/>
  <c r="IK28" i="14"/>
  <c r="IJ28" i="14"/>
  <c r="II28" i="14"/>
  <c r="IH28" i="14"/>
  <c r="IG28" i="14"/>
  <c r="IF28" i="14"/>
  <c r="IE28" i="14"/>
  <c r="ID28" i="14"/>
  <c r="IC28" i="14"/>
  <c r="IB28" i="14"/>
  <c r="IA28" i="14"/>
  <c r="IT27" i="14"/>
  <c r="IS27" i="14"/>
  <c r="IR27" i="14"/>
  <c r="IQ27" i="14"/>
  <c r="IP27" i="14"/>
  <c r="IO27" i="14"/>
  <c r="IN27" i="14"/>
  <c r="IM27" i="14"/>
  <c r="IL27" i="14"/>
  <c r="IK27" i="14"/>
  <c r="IJ27" i="14"/>
  <c r="II27" i="14"/>
  <c r="IH27" i="14"/>
  <c r="IG27" i="14"/>
  <c r="IF27" i="14"/>
  <c r="IE27" i="14"/>
  <c r="ID27" i="14"/>
  <c r="IC27" i="14"/>
  <c r="IB27" i="14"/>
  <c r="IA27" i="14"/>
  <c r="IT26" i="14"/>
  <c r="IS26" i="14"/>
  <c r="IR26" i="14"/>
  <c r="IQ26" i="14"/>
  <c r="IP26" i="14"/>
  <c r="IO26" i="14"/>
  <c r="IN26" i="14"/>
  <c r="IM26" i="14"/>
  <c r="IL26" i="14"/>
  <c r="IK26" i="14"/>
  <c r="IJ26" i="14"/>
  <c r="II26" i="14"/>
  <c r="IH26" i="14"/>
  <c r="IG26" i="14"/>
  <c r="IF26" i="14"/>
  <c r="IE26" i="14"/>
  <c r="ID26" i="14"/>
  <c r="IC26" i="14"/>
  <c r="IB26" i="14"/>
  <c r="IA26" i="14"/>
  <c r="IT25" i="14"/>
  <c r="IS25" i="14"/>
  <c r="IR25" i="14"/>
  <c r="IQ25" i="14"/>
  <c r="IP25" i="14"/>
  <c r="IO25" i="14"/>
  <c r="IN25" i="14"/>
  <c r="IM25" i="14"/>
  <c r="IL25" i="14"/>
  <c r="IK25" i="14"/>
  <c r="IJ25" i="14"/>
  <c r="II25" i="14"/>
  <c r="IH25" i="14"/>
  <c r="IG25" i="14"/>
  <c r="IF25" i="14"/>
  <c r="IE25" i="14"/>
  <c r="ID25" i="14"/>
  <c r="IC25" i="14"/>
  <c r="IB25" i="14"/>
  <c r="IA25" i="14"/>
  <c r="IT24" i="14"/>
  <c r="IS24" i="14"/>
  <c r="IR24" i="14"/>
  <c r="IQ24" i="14"/>
  <c r="IP24" i="14"/>
  <c r="IO24" i="14"/>
  <c r="IN24" i="14"/>
  <c r="IM24" i="14"/>
  <c r="IL24" i="14"/>
  <c r="IK24" i="14"/>
  <c r="IJ24" i="14"/>
  <c r="II24" i="14"/>
  <c r="IH24" i="14"/>
  <c r="IG24" i="14"/>
  <c r="IF24" i="14"/>
  <c r="IE24" i="14"/>
  <c r="ID24" i="14"/>
  <c r="IC24" i="14"/>
  <c r="IB24" i="14"/>
  <c r="IA24" i="14"/>
  <c r="IT23" i="14"/>
  <c r="IS23" i="14"/>
  <c r="IR23" i="14"/>
  <c r="IQ23" i="14"/>
  <c r="IP23" i="14"/>
  <c r="IO23" i="14"/>
  <c r="IN23" i="14"/>
  <c r="IM23" i="14"/>
  <c r="IL23" i="14"/>
  <c r="IK23" i="14"/>
  <c r="IJ23" i="14"/>
  <c r="II23" i="14"/>
  <c r="IH23" i="14"/>
  <c r="IG23" i="14"/>
  <c r="IF23" i="14"/>
  <c r="IE23" i="14"/>
  <c r="ID23" i="14"/>
  <c r="IC23" i="14"/>
  <c r="IB23" i="14"/>
  <c r="IA23" i="14"/>
  <c r="IT22" i="14"/>
  <c r="IS22" i="14"/>
  <c r="IR22" i="14"/>
  <c r="IQ22" i="14"/>
  <c r="IP22" i="14"/>
  <c r="IO22" i="14"/>
  <c r="IN22" i="14"/>
  <c r="IM22" i="14"/>
  <c r="IL22" i="14"/>
  <c r="IK22" i="14"/>
  <c r="IJ22" i="14"/>
  <c r="II22" i="14"/>
  <c r="IH22" i="14"/>
  <c r="IG22" i="14"/>
  <c r="IF22" i="14"/>
  <c r="IE22" i="14"/>
  <c r="ID22" i="14"/>
  <c r="IC22" i="14"/>
  <c r="IB22" i="14"/>
  <c r="IA22" i="14"/>
  <c r="IT21" i="14"/>
  <c r="IS21" i="14"/>
  <c r="IR21" i="14"/>
  <c r="IQ21" i="14"/>
  <c r="IP21" i="14"/>
  <c r="IO21" i="14"/>
  <c r="IN21" i="14"/>
  <c r="IM21" i="14"/>
  <c r="IL21" i="14"/>
  <c r="IK21" i="14"/>
  <c r="IJ21" i="14"/>
  <c r="II21" i="14"/>
  <c r="IH21" i="14"/>
  <c r="IG21" i="14"/>
  <c r="IF21" i="14"/>
  <c r="IE21" i="14"/>
  <c r="ID21" i="14"/>
  <c r="IC21" i="14"/>
  <c r="IB21" i="14"/>
  <c r="IA21" i="14"/>
  <c r="IT20" i="14"/>
  <c r="IS20" i="14"/>
  <c r="IR20" i="14"/>
  <c r="IQ20" i="14"/>
  <c r="IP20" i="14"/>
  <c r="IO20" i="14"/>
  <c r="IN20" i="14"/>
  <c r="IM20" i="14"/>
  <c r="IL20" i="14"/>
  <c r="IK20" i="14"/>
  <c r="IJ20" i="14"/>
  <c r="II20" i="14"/>
  <c r="IH20" i="14"/>
  <c r="IG20" i="14"/>
  <c r="IF20" i="14"/>
  <c r="IE20" i="14"/>
  <c r="ID20" i="14"/>
  <c r="IC20" i="14"/>
  <c r="IB20" i="14"/>
  <c r="IA20" i="14"/>
  <c r="IT19" i="14"/>
  <c r="IS19" i="14"/>
  <c r="IR19" i="14"/>
  <c r="IQ19" i="14"/>
  <c r="IP19" i="14"/>
  <c r="IO19" i="14"/>
  <c r="IN19" i="14"/>
  <c r="IM19" i="14"/>
  <c r="IL19" i="14"/>
  <c r="IK19" i="14"/>
  <c r="IJ19" i="14"/>
  <c r="II19" i="14"/>
  <c r="IH19" i="14"/>
  <c r="IG19" i="14"/>
  <c r="IF19" i="14"/>
  <c r="IE19" i="14"/>
  <c r="ID19" i="14"/>
  <c r="IC19" i="14"/>
  <c r="IB19" i="14"/>
  <c r="IA19" i="14"/>
  <c r="IT18" i="14"/>
  <c r="IS18" i="14"/>
  <c r="IR18" i="14"/>
  <c r="IQ18" i="14"/>
  <c r="IP18" i="14"/>
  <c r="IO18" i="14"/>
  <c r="IN18" i="14"/>
  <c r="IM18" i="14"/>
  <c r="IL18" i="14"/>
  <c r="IK18" i="14"/>
  <c r="IJ18" i="14"/>
  <c r="II18" i="14"/>
  <c r="IH18" i="14"/>
  <c r="IG18" i="14"/>
  <c r="IF18" i="14"/>
  <c r="IE18" i="14"/>
  <c r="ID18" i="14"/>
  <c r="IC18" i="14"/>
  <c r="IB18" i="14"/>
  <c r="IA18" i="14"/>
  <c r="IT17" i="14"/>
  <c r="IS17" i="14"/>
  <c r="IR17" i="14"/>
  <c r="IQ17" i="14"/>
  <c r="IP17" i="14"/>
  <c r="IO17" i="14"/>
  <c r="IN17" i="14"/>
  <c r="IM17" i="14"/>
  <c r="IL17" i="14"/>
  <c r="IK17" i="14"/>
  <c r="IJ17" i="14"/>
  <c r="II17" i="14"/>
  <c r="IH17" i="14"/>
  <c r="IG17" i="14"/>
  <c r="IF17" i="14"/>
  <c r="IE17" i="14"/>
  <c r="ID17" i="14"/>
  <c r="IC17" i="14"/>
  <c r="IB17" i="14"/>
  <c r="IA17" i="14"/>
  <c r="IT16" i="14"/>
  <c r="IS16" i="14"/>
  <c r="IR16" i="14"/>
  <c r="IQ16" i="14"/>
  <c r="IP16" i="14"/>
  <c r="IO16" i="14"/>
  <c r="IN16" i="14"/>
  <c r="IM16" i="14"/>
  <c r="IL16" i="14"/>
  <c r="IK16" i="14"/>
  <c r="IJ16" i="14"/>
  <c r="II16" i="14"/>
  <c r="IH16" i="14"/>
  <c r="IG16" i="14"/>
  <c r="IF16" i="14"/>
  <c r="IE16" i="14"/>
  <c r="ID16" i="14"/>
  <c r="IC16" i="14"/>
  <c r="IB16" i="14"/>
  <c r="IA16" i="14"/>
  <c r="IT15" i="14"/>
  <c r="IS15" i="14"/>
  <c r="IR15" i="14"/>
  <c r="IQ15" i="14"/>
  <c r="IP15" i="14"/>
  <c r="IO15" i="14"/>
  <c r="IN15" i="14"/>
  <c r="IM15" i="14"/>
  <c r="IL15" i="14"/>
  <c r="IK15" i="14"/>
  <c r="IJ15" i="14"/>
  <c r="II15" i="14"/>
  <c r="IH15" i="14"/>
  <c r="IG15" i="14"/>
  <c r="IF15" i="14"/>
  <c r="IE15" i="14"/>
  <c r="ID15" i="14"/>
  <c r="IC15" i="14"/>
  <c r="IB15" i="14"/>
  <c r="IA15" i="14"/>
  <c r="IT14" i="14"/>
  <c r="IS14" i="14"/>
  <c r="IR14" i="14"/>
  <c r="IQ14" i="14"/>
  <c r="IP14" i="14"/>
  <c r="IO14" i="14"/>
  <c r="IN14" i="14"/>
  <c r="IM14" i="14"/>
  <c r="IL14" i="14"/>
  <c r="IK14" i="14"/>
  <c r="IJ14" i="14"/>
  <c r="II14" i="14"/>
  <c r="IH14" i="14"/>
  <c r="IG14" i="14"/>
  <c r="IF14" i="14"/>
  <c r="IE14" i="14"/>
  <c r="ID14" i="14"/>
  <c r="IC14" i="14"/>
  <c r="IB14" i="14"/>
  <c r="IA14" i="14"/>
  <c r="IT13" i="14"/>
  <c r="IS13" i="14"/>
  <c r="IR13" i="14"/>
  <c r="IQ13" i="14"/>
  <c r="IP13" i="14"/>
  <c r="IO13" i="14"/>
  <c r="IN13" i="14"/>
  <c r="IM13" i="14"/>
  <c r="IL13" i="14"/>
  <c r="IK13" i="14"/>
  <c r="IJ13" i="14"/>
  <c r="II13" i="14"/>
  <c r="IH13" i="14"/>
  <c r="IG13" i="14"/>
  <c r="IF13" i="14"/>
  <c r="IE13" i="14"/>
  <c r="ID13" i="14"/>
  <c r="IC13" i="14"/>
  <c r="IB13" i="14"/>
  <c r="IA13" i="14"/>
  <c r="LD13" i="14"/>
  <c r="KI13" i="14" s="1"/>
  <c r="LB13" i="14"/>
  <c r="KG13" i="14" s="1"/>
  <c r="KZ13" i="14"/>
  <c r="KE13" i="14" s="1"/>
  <c r="KX13" i="14"/>
  <c r="KC13" i="14" s="1"/>
  <c r="KV13" i="14"/>
  <c r="KA13" i="14" s="1"/>
  <c r="KT13" i="14"/>
  <c r="JY13" i="14" s="1"/>
  <c r="KR13" i="14"/>
  <c r="JW13" i="14" s="1"/>
  <c r="KP13" i="14"/>
  <c r="JU13" i="14" s="1"/>
  <c r="KN13" i="14"/>
  <c r="JS13" i="14" s="1"/>
  <c r="KL13" i="14"/>
  <c r="JQ13" i="14" s="1"/>
  <c r="IT12" i="14"/>
  <c r="IS12" i="14"/>
  <c r="IR12" i="14"/>
  <c r="IQ12" i="14"/>
  <c r="IP12" i="14"/>
  <c r="IO12" i="14"/>
  <c r="IN12" i="14"/>
  <c r="IM12" i="14"/>
  <c r="IL12" i="14"/>
  <c r="IK12" i="14"/>
  <c r="IJ12" i="14"/>
  <c r="II12" i="14"/>
  <c r="IH12" i="14"/>
  <c r="IG12" i="14"/>
  <c r="IF12" i="14"/>
  <c r="IE12" i="14"/>
  <c r="ID12" i="14"/>
  <c r="IC12" i="14"/>
  <c r="IB12" i="14"/>
  <c r="IA12" i="14"/>
  <c r="B11" i="14"/>
  <c r="ID10" i="14"/>
  <c r="IC10" i="14"/>
  <c r="IB10" i="14"/>
  <c r="IA10" i="14"/>
  <c r="BD8" i="14"/>
  <c r="BC8" i="14"/>
  <c r="BB8" i="14"/>
  <c r="BA8" i="14"/>
  <c r="AZ8" i="14"/>
  <c r="AZ7" i="14" s="1"/>
  <c r="AY8" i="14"/>
  <c r="AX8" i="14"/>
  <c r="AW8" i="14"/>
  <c r="AV8" i="14"/>
  <c r="AU8" i="14"/>
  <c r="AT8" i="14"/>
  <c r="AS8" i="14"/>
  <c r="AR8" i="14"/>
  <c r="AQ8" i="14"/>
  <c r="AP8" i="14"/>
  <c r="AO8" i="14"/>
  <c r="AN8" i="14"/>
  <c r="ID8" i="14" s="1"/>
  <c r="AM8" i="14"/>
  <c r="IC8" i="14" s="1"/>
  <c r="AL8" i="14"/>
  <c r="IB8" i="14" s="1"/>
  <c r="IA8" i="14"/>
  <c r="B6" i="14"/>
  <c r="IN6" i="14" s="1"/>
  <c r="IT5" i="14"/>
  <c r="IS5" i="14"/>
  <c r="IR5" i="14"/>
  <c r="IQ5" i="14"/>
  <c r="IP5" i="14"/>
  <c r="IO5" i="14"/>
  <c r="IN5" i="14"/>
  <c r="IM5" i="14"/>
  <c r="IL5" i="14"/>
  <c r="IK5" i="14"/>
  <c r="IJ5" i="14"/>
  <c r="II5" i="14"/>
  <c r="IH5" i="14"/>
  <c r="IG5" i="14"/>
  <c r="IF5" i="14"/>
  <c r="IE5" i="14"/>
  <c r="ID5" i="14"/>
  <c r="IC5" i="14"/>
  <c r="IB5" i="14"/>
  <c r="IA5" i="14"/>
  <c r="IT4" i="14"/>
  <c r="IS4" i="14"/>
  <c r="IR4" i="14"/>
  <c r="IQ4" i="14"/>
  <c r="IP4" i="14"/>
  <c r="IO4" i="14"/>
  <c r="IN4" i="14"/>
  <c r="IM4" i="14"/>
  <c r="IL4" i="14"/>
  <c r="IK4" i="14"/>
  <c r="IJ4" i="14"/>
  <c r="II4" i="14"/>
  <c r="IH4" i="14"/>
  <c r="IG4" i="14"/>
  <c r="IF4" i="14"/>
  <c r="IE4" i="14"/>
  <c r="ID4" i="14"/>
  <c r="IC4" i="14"/>
  <c r="IB4" i="14"/>
  <c r="IA4" i="14"/>
  <c r="HZ3" i="14"/>
  <c r="HY3" i="14"/>
  <c r="HX3" i="14"/>
  <c r="HW3" i="14"/>
  <c r="HV3" i="14"/>
  <c r="HU3" i="14"/>
  <c r="HT3" i="14"/>
  <c r="HS3" i="14"/>
  <c r="AA3" i="14"/>
  <c r="S3" i="14"/>
  <c r="M3" i="14"/>
  <c r="J3" i="14"/>
  <c r="I3" i="14"/>
  <c r="H3" i="14"/>
  <c r="F3" i="14"/>
  <c r="HJ1" i="14"/>
  <c r="GO1" i="14"/>
  <c r="EG1" i="14"/>
  <c r="DN1" i="14"/>
  <c r="KM13" i="14" l="1"/>
  <c r="JR13" i="14" s="1"/>
  <c r="KQ13" i="14"/>
  <c r="JV13" i="14" s="1"/>
  <c r="KU13" i="14"/>
  <c r="JZ13" i="14" s="1"/>
  <c r="KY13" i="14"/>
  <c r="KD13" i="14" s="1"/>
  <c r="LC13" i="14"/>
  <c r="KH13" i="14" s="1"/>
  <c r="KM37" i="14"/>
  <c r="JR37" i="14" s="1"/>
  <c r="KQ37" i="14"/>
  <c r="JV37" i="14" s="1"/>
  <c r="KU37" i="14"/>
  <c r="JZ37" i="14" s="1"/>
  <c r="KY37" i="14"/>
  <c r="KD37" i="14" s="1"/>
  <c r="LC37" i="14"/>
  <c r="KH37" i="14" s="1"/>
  <c r="KM69" i="14"/>
  <c r="JR69" i="14" s="1"/>
  <c r="KQ69" i="14"/>
  <c r="JV69" i="14" s="1"/>
  <c r="KU69" i="14"/>
  <c r="JZ69" i="14" s="1"/>
  <c r="KY69" i="14"/>
  <c r="KD69" i="14" s="1"/>
  <c r="LC69" i="14"/>
  <c r="KH69" i="14" s="1"/>
  <c r="KM77" i="14"/>
  <c r="JR77" i="14" s="1"/>
  <c r="KQ77" i="14"/>
  <c r="JV77" i="14" s="1"/>
  <c r="KU77" i="14"/>
  <c r="JZ77" i="14" s="1"/>
  <c r="KY77" i="14"/>
  <c r="KD77" i="14" s="1"/>
  <c r="LC77" i="14"/>
  <c r="KH77" i="14" s="1"/>
  <c r="KK94" i="14"/>
  <c r="JP94" i="14" s="1"/>
  <c r="KO94" i="14"/>
  <c r="JT94" i="14" s="1"/>
  <c r="KS94" i="14"/>
  <c r="JX94" i="14" s="1"/>
  <c r="KW94" i="14"/>
  <c r="KB94" i="14" s="1"/>
  <c r="LA94" i="14"/>
  <c r="KF94" i="14" s="1"/>
  <c r="KM120" i="14"/>
  <c r="JR120" i="14" s="1"/>
  <c r="KQ120" i="14"/>
  <c r="JV120" i="14" s="1"/>
  <c r="KU120" i="14"/>
  <c r="JZ120" i="14" s="1"/>
  <c r="KY120" i="14"/>
  <c r="KD120" i="14" s="1"/>
  <c r="LC120" i="14"/>
  <c r="KH120" i="14" s="1"/>
  <c r="KM144" i="14"/>
  <c r="JR144" i="14" s="1"/>
  <c r="KQ144" i="14"/>
  <c r="JV144" i="14" s="1"/>
  <c r="KU144" i="14"/>
  <c r="JZ144" i="14" s="1"/>
  <c r="KY144" i="14"/>
  <c r="KD144" i="14" s="1"/>
  <c r="LC144" i="14"/>
  <c r="KH144" i="14" s="1"/>
  <c r="KM148" i="14"/>
  <c r="JR148" i="14" s="1"/>
  <c r="KQ148" i="14"/>
  <c r="JV148" i="14" s="1"/>
  <c r="KU148" i="14"/>
  <c r="JZ148" i="14" s="1"/>
  <c r="KY148" i="14"/>
  <c r="KD148" i="14" s="1"/>
  <c r="LC148" i="14"/>
  <c r="KH148" i="14" s="1"/>
  <c r="KM165" i="14"/>
  <c r="JR165" i="14" s="1"/>
  <c r="KQ165" i="14"/>
  <c r="JV165" i="14" s="1"/>
  <c r="KU165" i="14"/>
  <c r="JZ165" i="14" s="1"/>
  <c r="KY165" i="14"/>
  <c r="KD165" i="14" s="1"/>
  <c r="LC165" i="14"/>
  <c r="KH165" i="14" s="1"/>
  <c r="DO34" i="14"/>
  <c r="FW34" i="14" s="1"/>
  <c r="KK66" i="14"/>
  <c r="JP66" i="14" s="1"/>
  <c r="KO66" i="14"/>
  <c r="JT66" i="14" s="1"/>
  <c r="KS66" i="14"/>
  <c r="JX66" i="14" s="1"/>
  <c r="KW66" i="14"/>
  <c r="KB66" i="14" s="1"/>
  <c r="LA66" i="14"/>
  <c r="KF66" i="14" s="1"/>
  <c r="KM84" i="14"/>
  <c r="JR84" i="14" s="1"/>
  <c r="KQ84" i="14"/>
  <c r="JV84" i="14" s="1"/>
  <c r="KU84" i="14"/>
  <c r="JZ84" i="14" s="1"/>
  <c r="KY84" i="14"/>
  <c r="KD84" i="14" s="1"/>
  <c r="LC84" i="14"/>
  <c r="KH84" i="14" s="1"/>
  <c r="KM88" i="14"/>
  <c r="JR88" i="14" s="1"/>
  <c r="KQ88" i="14"/>
  <c r="JV88" i="14" s="1"/>
  <c r="KU88" i="14"/>
  <c r="JZ88" i="14" s="1"/>
  <c r="KY88" i="14"/>
  <c r="KD88" i="14" s="1"/>
  <c r="LC88" i="14"/>
  <c r="KH88" i="14" s="1"/>
  <c r="KM135" i="14"/>
  <c r="JR135" i="14" s="1"/>
  <c r="KQ135" i="14"/>
  <c r="JV135" i="14" s="1"/>
  <c r="KU135" i="14"/>
  <c r="JZ135" i="14" s="1"/>
  <c r="KY135" i="14"/>
  <c r="KD135" i="14" s="1"/>
  <c r="LC135" i="14"/>
  <c r="KH135" i="14" s="1"/>
  <c r="KM139" i="14"/>
  <c r="JR139" i="14" s="1"/>
  <c r="KQ139" i="14"/>
  <c r="JV139" i="14" s="1"/>
  <c r="KU139" i="14"/>
  <c r="JZ139" i="14" s="1"/>
  <c r="KY139" i="14"/>
  <c r="KD139" i="14" s="1"/>
  <c r="LC139" i="14"/>
  <c r="KH139" i="14" s="1"/>
  <c r="KM160" i="14"/>
  <c r="JR160" i="14" s="1"/>
  <c r="KQ160" i="14"/>
  <c r="JV160" i="14" s="1"/>
  <c r="KU160" i="14"/>
  <c r="JZ160" i="14" s="1"/>
  <c r="KY160" i="14"/>
  <c r="KD160" i="14" s="1"/>
  <c r="LC160" i="14"/>
  <c r="KH160" i="14" s="1"/>
  <c r="KK13" i="14"/>
  <c r="JP13" i="14" s="1"/>
  <c r="KO13" i="14"/>
  <c r="JT13" i="14" s="1"/>
  <c r="KS13" i="14"/>
  <c r="JX13" i="14" s="1"/>
  <c r="KW13" i="14"/>
  <c r="KB13" i="14" s="1"/>
  <c r="LA13" i="14"/>
  <c r="KF13" i="14" s="1"/>
  <c r="KK37" i="14"/>
  <c r="JP37" i="14" s="1"/>
  <c r="KO37" i="14"/>
  <c r="JT37" i="14" s="1"/>
  <c r="KS37" i="14"/>
  <c r="JX37" i="14" s="1"/>
  <c r="KW37" i="14"/>
  <c r="KB37" i="14" s="1"/>
  <c r="LA37" i="14"/>
  <c r="KF37" i="14" s="1"/>
  <c r="KK69" i="14"/>
  <c r="JP69" i="14" s="1"/>
  <c r="KO69" i="14"/>
  <c r="JT69" i="14" s="1"/>
  <c r="KS69" i="14"/>
  <c r="JX69" i="14" s="1"/>
  <c r="KW69" i="14"/>
  <c r="KB69" i="14" s="1"/>
  <c r="LA69" i="14"/>
  <c r="KF69" i="14" s="1"/>
  <c r="KK77" i="14"/>
  <c r="JP77" i="14" s="1"/>
  <c r="KO77" i="14"/>
  <c r="JT77" i="14" s="1"/>
  <c r="KS77" i="14"/>
  <c r="JX77" i="14" s="1"/>
  <c r="KW77" i="14"/>
  <c r="KB77" i="14" s="1"/>
  <c r="LA77" i="14"/>
  <c r="KF77" i="14" s="1"/>
  <c r="KM94" i="14"/>
  <c r="JR94" i="14" s="1"/>
  <c r="KQ94" i="14"/>
  <c r="JV94" i="14" s="1"/>
  <c r="KU94" i="14"/>
  <c r="JZ94" i="14" s="1"/>
  <c r="KY94" i="14"/>
  <c r="KD94" i="14" s="1"/>
  <c r="LC94" i="14"/>
  <c r="KH94" i="14" s="1"/>
  <c r="KK120" i="14"/>
  <c r="JP120" i="14" s="1"/>
  <c r="KO120" i="14"/>
  <c r="JT120" i="14" s="1"/>
  <c r="KS120" i="14"/>
  <c r="JX120" i="14" s="1"/>
  <c r="KW120" i="14"/>
  <c r="KB120" i="14" s="1"/>
  <c r="LA120" i="14"/>
  <c r="KF120" i="14" s="1"/>
  <c r="KK144" i="14"/>
  <c r="JP144" i="14" s="1"/>
  <c r="KO144" i="14"/>
  <c r="JT144" i="14" s="1"/>
  <c r="KS144" i="14"/>
  <c r="JX144" i="14" s="1"/>
  <c r="KW144" i="14"/>
  <c r="KB144" i="14" s="1"/>
  <c r="LA144" i="14"/>
  <c r="KF144" i="14" s="1"/>
  <c r="KK148" i="14"/>
  <c r="JP148" i="14" s="1"/>
  <c r="KO148" i="14"/>
  <c r="JT148" i="14" s="1"/>
  <c r="KS148" i="14"/>
  <c r="JX148" i="14" s="1"/>
  <c r="KW148" i="14"/>
  <c r="KB148" i="14" s="1"/>
  <c r="LA148" i="14"/>
  <c r="KF148" i="14" s="1"/>
  <c r="KK165" i="14"/>
  <c r="JP165" i="14" s="1"/>
  <c r="KO165" i="14"/>
  <c r="JT165" i="14" s="1"/>
  <c r="KS165" i="14"/>
  <c r="JX165" i="14" s="1"/>
  <c r="KW165" i="14"/>
  <c r="KB165" i="14" s="1"/>
  <c r="LA165" i="14"/>
  <c r="KF165" i="14" s="1"/>
  <c r="DQ34" i="14"/>
  <c r="DC34" i="14" s="1"/>
  <c r="KM66" i="14"/>
  <c r="JR66" i="14" s="1"/>
  <c r="KQ66" i="14"/>
  <c r="JV66" i="14" s="1"/>
  <c r="KU66" i="14"/>
  <c r="JZ66" i="14" s="1"/>
  <c r="KY66" i="14"/>
  <c r="KD66" i="14" s="1"/>
  <c r="LC66" i="14"/>
  <c r="KH66" i="14" s="1"/>
  <c r="KK84" i="14"/>
  <c r="JP84" i="14" s="1"/>
  <c r="KO84" i="14"/>
  <c r="JT84" i="14" s="1"/>
  <c r="KS84" i="14"/>
  <c r="JX84" i="14" s="1"/>
  <c r="KW84" i="14"/>
  <c r="KB84" i="14" s="1"/>
  <c r="LA84" i="14"/>
  <c r="KF84" i="14" s="1"/>
  <c r="KK88" i="14"/>
  <c r="JP88" i="14" s="1"/>
  <c r="KO88" i="14"/>
  <c r="JT88" i="14" s="1"/>
  <c r="KS88" i="14"/>
  <c r="JX88" i="14" s="1"/>
  <c r="KW88" i="14"/>
  <c r="KB88" i="14" s="1"/>
  <c r="LA88" i="14"/>
  <c r="KF88" i="14" s="1"/>
  <c r="KK135" i="14"/>
  <c r="JP135" i="14" s="1"/>
  <c r="KO135" i="14"/>
  <c r="JT135" i="14" s="1"/>
  <c r="KS135" i="14"/>
  <c r="JX135" i="14" s="1"/>
  <c r="KW135" i="14"/>
  <c r="KB135" i="14" s="1"/>
  <c r="LA135" i="14"/>
  <c r="KF135" i="14" s="1"/>
  <c r="KK139" i="14"/>
  <c r="JP139" i="14" s="1"/>
  <c r="KO139" i="14"/>
  <c r="JT139" i="14" s="1"/>
  <c r="KS139" i="14"/>
  <c r="JX139" i="14" s="1"/>
  <c r="KW139" i="14"/>
  <c r="KB139" i="14" s="1"/>
  <c r="LA139" i="14"/>
  <c r="KF139" i="14" s="1"/>
  <c r="KK160" i="14"/>
  <c r="JP160" i="14" s="1"/>
  <c r="KO160" i="14"/>
  <c r="JT160" i="14" s="1"/>
  <c r="KS160" i="14"/>
  <c r="JX160" i="14" s="1"/>
  <c r="KW160" i="14"/>
  <c r="KB160" i="14" s="1"/>
  <c r="LA160" i="14"/>
  <c r="KF160" i="14" s="1"/>
  <c r="LL77" i="14"/>
  <c r="LG77" i="14"/>
  <c r="LH135" i="14"/>
  <c r="LH160" i="14"/>
  <c r="LG165" i="14"/>
  <c r="LL165" i="14"/>
  <c r="LF77" i="14"/>
  <c r="LJ77" i="14"/>
  <c r="LL135" i="14"/>
  <c r="LG135" i="14"/>
  <c r="LL160" i="14"/>
  <c r="LG160" i="14"/>
  <c r="LF165" i="14"/>
  <c r="LJ165" i="14"/>
  <c r="LE77" i="14"/>
  <c r="LK77" i="14"/>
  <c r="LI77" i="14"/>
  <c r="LM77" i="14"/>
  <c r="LF135" i="14"/>
  <c r="LJ135" i="14"/>
  <c r="LF160" i="14"/>
  <c r="LJ160" i="14"/>
  <c r="LK165" i="14"/>
  <c r="LE165" i="14"/>
  <c r="LI165" i="14"/>
  <c r="LM165" i="14"/>
  <c r="LH77" i="14"/>
  <c r="LE135" i="14"/>
  <c r="LK135" i="14"/>
  <c r="LI135" i="14"/>
  <c r="LM135" i="14"/>
  <c r="LK160" i="14"/>
  <c r="LE160" i="14"/>
  <c r="LI160" i="14"/>
  <c r="LM160" i="14"/>
  <c r="LH165" i="14"/>
  <c r="LG37" i="14"/>
  <c r="LL37" i="14"/>
  <c r="LF66" i="14"/>
  <c r="LJ66" i="14"/>
  <c r="LG69" i="14"/>
  <c r="LL69" i="14"/>
  <c r="LH84" i="14"/>
  <c r="LH88" i="14"/>
  <c r="LE94" i="14"/>
  <c r="LK94" i="14"/>
  <c r="LI94" i="14"/>
  <c r="LM94" i="14"/>
  <c r="LG120" i="14"/>
  <c r="LL120" i="14"/>
  <c r="LH139" i="14"/>
  <c r="LG144" i="14"/>
  <c r="LL144" i="14"/>
  <c r="LG148" i="14"/>
  <c r="LL148" i="14"/>
  <c r="LF37" i="14"/>
  <c r="LJ37" i="14"/>
  <c r="LE66" i="14"/>
  <c r="LK66" i="14"/>
  <c r="LI66" i="14"/>
  <c r="LM66" i="14"/>
  <c r="LF69" i="14"/>
  <c r="LJ69" i="14"/>
  <c r="LG84" i="14"/>
  <c r="LL84" i="14"/>
  <c r="LG88" i="14"/>
  <c r="LL88" i="14"/>
  <c r="LH94" i="14"/>
  <c r="LF120" i="14"/>
  <c r="LJ120" i="14"/>
  <c r="LL139" i="14"/>
  <c r="LG139" i="14"/>
  <c r="LF144" i="14"/>
  <c r="LJ144" i="14"/>
  <c r="LF148" i="14"/>
  <c r="LJ148" i="14"/>
  <c r="LE37" i="14"/>
  <c r="LK37" i="14"/>
  <c r="LI37" i="14"/>
  <c r="LM37" i="14"/>
  <c r="LH66" i="14"/>
  <c r="LE69" i="14"/>
  <c r="LK69" i="14"/>
  <c r="LI69" i="14"/>
  <c r="LM69" i="14"/>
  <c r="LF84" i="14"/>
  <c r="LJ84" i="14"/>
  <c r="LF88" i="14"/>
  <c r="LJ88" i="14"/>
  <c r="LL94" i="14"/>
  <c r="LG94" i="14"/>
  <c r="LK120" i="14"/>
  <c r="LE120" i="14"/>
  <c r="LM120" i="14"/>
  <c r="LI120" i="14"/>
  <c r="LF139" i="14"/>
  <c r="LJ139" i="14"/>
  <c r="LK144" i="14"/>
  <c r="LE144" i="14"/>
  <c r="LI144" i="14"/>
  <c r="LM144" i="14"/>
  <c r="LK148" i="14"/>
  <c r="LE148" i="14"/>
  <c r="LM148" i="14"/>
  <c r="LI148" i="14"/>
  <c r="LH37" i="14"/>
  <c r="LL66" i="14"/>
  <c r="LG66" i="14"/>
  <c r="LH69" i="14"/>
  <c r="LK84" i="14"/>
  <c r="LE84" i="14"/>
  <c r="LM84" i="14"/>
  <c r="LI84" i="14"/>
  <c r="LK88" i="14"/>
  <c r="LE88" i="14"/>
  <c r="LM88" i="14"/>
  <c r="LI88" i="14"/>
  <c r="LF94" i="14"/>
  <c r="LJ94" i="14"/>
  <c r="LH120" i="14"/>
  <c r="LK139" i="14"/>
  <c r="LE139" i="14"/>
  <c r="LI139" i="14"/>
  <c r="LM139" i="14"/>
  <c r="LH144" i="14"/>
  <c r="LH148" i="14"/>
  <c r="LL13" i="14"/>
  <c r="LK13" i="14"/>
  <c r="LM13" i="14"/>
  <c r="LG13" i="14"/>
  <c r="LF13" i="14"/>
  <c r="LJ13" i="14"/>
  <c r="LE13" i="14"/>
  <c r="LI13" i="14"/>
  <c r="LH13" i="14"/>
  <c r="E31" i="14"/>
  <c r="DG34" i="14"/>
  <c r="FO34" i="14" s="1"/>
  <c r="DK34" i="14"/>
  <c r="FS34" i="14" s="1"/>
  <c r="DS34" i="14"/>
  <c r="GA34" i="14" s="1"/>
  <c r="DJ34" i="14"/>
  <c r="FR34" i="14" s="1"/>
  <c r="DN34" i="14"/>
  <c r="FV34" i="14" s="1"/>
  <c r="DV34" i="14"/>
  <c r="GD34" i="14" s="1"/>
  <c r="DI34" i="14"/>
  <c r="FQ34" i="14" s="1"/>
  <c r="DM34" i="14"/>
  <c r="FU34" i="14" s="1"/>
  <c r="DU34" i="14"/>
  <c r="GC34" i="14" s="1"/>
  <c r="DH34" i="14"/>
  <c r="FP34" i="14" s="1"/>
  <c r="DL34" i="14"/>
  <c r="FT34" i="14" s="1"/>
  <c r="DT34" i="14"/>
  <c r="GB34" i="14" s="1"/>
  <c r="BA7" i="14"/>
  <c r="E16" i="14"/>
  <c r="E24" i="14"/>
  <c r="E12" i="14"/>
  <c r="E5" i="14"/>
  <c r="DD34" i="14"/>
  <c r="FZ34" i="14"/>
  <c r="DF34" i="14"/>
  <c r="FX34" i="14"/>
  <c r="E4" i="14"/>
  <c r="E18" i="14"/>
  <c r="E29" i="14"/>
  <c r="E14" i="14"/>
  <c r="E22" i="14"/>
  <c r="E32" i="14"/>
  <c r="E20" i="14"/>
  <c r="E30" i="14"/>
  <c r="IK8" i="14"/>
  <c r="IO8" i="14"/>
  <c r="II10" i="14"/>
  <c r="IG11" i="14"/>
  <c r="IK11" i="14"/>
  <c r="II8" i="14"/>
  <c r="IP7" i="14"/>
  <c r="IH8" i="14"/>
  <c r="IL8" i="14"/>
  <c r="IP8" i="14"/>
  <c r="IT8" i="14"/>
  <c r="IF10" i="14"/>
  <c r="IJ10" i="14"/>
  <c r="IN10" i="14"/>
  <c r="IR10" i="14"/>
  <c r="IH11" i="14"/>
  <c r="IL11" i="14"/>
  <c r="IP11" i="14"/>
  <c r="IT11" i="14"/>
  <c r="ID11" i="14"/>
  <c r="E13" i="14"/>
  <c r="E15" i="14"/>
  <c r="E17" i="14"/>
  <c r="E19" i="14"/>
  <c r="E21" i="14"/>
  <c r="E23" i="14"/>
  <c r="E25" i="14"/>
  <c r="E26" i="14"/>
  <c r="IE10" i="14"/>
  <c r="IG8" i="14"/>
  <c r="IS8" i="14"/>
  <c r="IQ10" i="14"/>
  <c r="IS11" i="14"/>
  <c r="IF8" i="14"/>
  <c r="IJ8" i="14"/>
  <c r="IN8" i="14"/>
  <c r="IR8" i="14"/>
  <c r="IH10" i="14"/>
  <c r="IL10" i="14"/>
  <c r="IP10" i="14"/>
  <c r="IT10" i="14"/>
  <c r="IF11" i="14"/>
  <c r="IJ11" i="14"/>
  <c r="IN11" i="14"/>
  <c r="IR11" i="14"/>
  <c r="IC11" i="14"/>
  <c r="IB11" i="14"/>
  <c r="E28" i="14"/>
  <c r="IM10" i="14"/>
  <c r="IO11" i="14"/>
  <c r="IE8" i="14"/>
  <c r="IM8" i="14"/>
  <c r="IQ8" i="14"/>
  <c r="IG10" i="14"/>
  <c r="IK10" i="14"/>
  <c r="IO10" i="14"/>
  <c r="IS10" i="14"/>
  <c r="IE11" i="14"/>
  <c r="II11" i="14"/>
  <c r="IM11" i="14"/>
  <c r="IQ11" i="14"/>
  <c r="IA11" i="14"/>
  <c r="E27" i="14"/>
  <c r="AO7" i="14"/>
  <c r="AW7" i="14"/>
  <c r="AS7" i="14"/>
  <c r="AK7" i="14"/>
  <c r="IA7" i="14" s="1"/>
  <c r="E170" i="14"/>
  <c r="AN7" i="14"/>
  <c r="ID7" i="14" s="1"/>
  <c r="AV7" i="14"/>
  <c r="AR7" i="14"/>
  <c r="BD7" i="14"/>
  <c r="BB7" i="14"/>
  <c r="IB6" i="14"/>
  <c r="IF6" i="14"/>
  <c r="IJ6" i="14"/>
  <c r="IR6" i="14"/>
  <c r="IA6" i="14"/>
  <c r="IE6" i="14"/>
  <c r="II6" i="14"/>
  <c r="IM6" i="14"/>
  <c r="IQ6" i="14"/>
  <c r="AM7" i="14"/>
  <c r="IC7" i="14" s="1"/>
  <c r="AQ7" i="14"/>
  <c r="AU7" i="14"/>
  <c r="AY7" i="14"/>
  <c r="BC7" i="14"/>
  <c r="ID6" i="14"/>
  <c r="IH6" i="14"/>
  <c r="IL6" i="14"/>
  <c r="IP6" i="14"/>
  <c r="IT6" i="14"/>
  <c r="AL7" i="14"/>
  <c r="AP7" i="14"/>
  <c r="AT7" i="14"/>
  <c r="AX7" i="14"/>
  <c r="IC6" i="14"/>
  <c r="IG6" i="14"/>
  <c r="IK6" i="14"/>
  <c r="IO6" i="14"/>
  <c r="IS6" i="14"/>
  <c r="E33" i="14"/>
  <c r="FY34" i="14" l="1"/>
  <c r="FK34" i="14" s="1"/>
  <c r="DE34" i="14"/>
  <c r="IB7" i="14"/>
  <c r="FM34" i="14"/>
  <c r="FN34" i="14"/>
  <c r="FL34" i="14"/>
  <c r="IQ7" i="14"/>
  <c r="E11" i="14"/>
  <c r="E10" i="14"/>
  <c r="E8" i="14"/>
  <c r="IH7" i="14"/>
  <c r="IN7" i="14"/>
  <c r="IO7" i="14"/>
  <c r="IR7" i="14"/>
  <c r="IL7" i="14"/>
  <c r="II7" i="14"/>
  <c r="IF7" i="14"/>
  <c r="IG7" i="14"/>
  <c r="IT7" i="14"/>
  <c r="IE7" i="14"/>
  <c r="IS7" i="14"/>
  <c r="IJ7" i="14"/>
  <c r="IK7" i="14"/>
  <c r="IM7" i="14"/>
  <c r="E6" i="14"/>
  <c r="E7" i="14" l="1"/>
  <c r="C11" i="10" l="1"/>
  <c r="G11" i="10"/>
  <c r="K11" i="10"/>
  <c r="B6" i="10"/>
  <c r="F6" i="10"/>
  <c r="J6" i="10"/>
  <c r="N6" i="10"/>
  <c r="R6" i="10"/>
  <c r="E12" i="10"/>
  <c r="I12" i="10"/>
  <c r="M12" i="10"/>
  <c r="Q12" i="10"/>
  <c r="U12" i="10"/>
  <c r="D13" i="10"/>
  <c r="H13" i="10"/>
  <c r="L13" i="10"/>
  <c r="P13" i="10"/>
  <c r="T13" i="10"/>
  <c r="C14" i="10"/>
  <c r="G14" i="10"/>
  <c r="K14" i="10"/>
  <c r="O14" i="10"/>
  <c r="S14" i="10"/>
  <c r="F15" i="10"/>
  <c r="J15" i="10"/>
  <c r="N15" i="10"/>
  <c r="R15" i="10"/>
  <c r="M16" i="10"/>
  <c r="Q16" i="10"/>
  <c r="U16" i="10"/>
  <c r="D17" i="10"/>
  <c r="H17" i="10"/>
  <c r="L17" i="10"/>
  <c r="P17" i="10"/>
  <c r="T17" i="10"/>
  <c r="C18" i="10"/>
  <c r="G18" i="10"/>
  <c r="S18" i="10"/>
  <c r="B19" i="10"/>
  <c r="F19" i="10"/>
  <c r="R19" i="10"/>
  <c r="E20" i="10"/>
  <c r="I20" i="10"/>
  <c r="M20" i="10"/>
  <c r="Q20" i="10"/>
  <c r="U20" i="10"/>
  <c r="D21" i="10"/>
  <c r="H21" i="10"/>
  <c r="T21" i="10"/>
  <c r="C22" i="10"/>
  <c r="O22" i="10"/>
  <c r="S22" i="10"/>
  <c r="F23" i="10"/>
  <c r="J23" i="10"/>
  <c r="E24" i="10"/>
  <c r="I24" i="10"/>
  <c r="M24" i="10"/>
  <c r="Q24" i="10"/>
  <c r="U24" i="10"/>
  <c r="D25" i="10"/>
  <c r="H25" i="10"/>
  <c r="T25" i="10"/>
  <c r="C26" i="10"/>
  <c r="O26" i="10"/>
  <c r="S26" i="10"/>
  <c r="F27" i="10"/>
  <c r="J27" i="10"/>
  <c r="E28" i="10"/>
  <c r="I28" i="10"/>
  <c r="M28" i="10"/>
  <c r="Q28" i="10"/>
  <c r="U28" i="10"/>
  <c r="D29" i="10"/>
  <c r="H29" i="10"/>
  <c r="T29" i="10"/>
  <c r="C30" i="10"/>
  <c r="O30" i="10"/>
  <c r="S30" i="10"/>
  <c r="E31" i="10"/>
  <c r="I31" i="10"/>
  <c r="M31" i="10"/>
  <c r="Q31" i="10"/>
  <c r="U31" i="10"/>
  <c r="H32" i="10"/>
  <c r="L32" i="10"/>
  <c r="P32" i="10"/>
  <c r="T32" i="10"/>
  <c r="C34" i="10"/>
  <c r="K34" i="10"/>
  <c r="O34" i="10"/>
  <c r="B35" i="10"/>
  <c r="F35" i="10"/>
  <c r="R35" i="10"/>
  <c r="E36" i="10"/>
  <c r="I36" i="10"/>
  <c r="M36" i="10"/>
  <c r="Q36" i="10"/>
  <c r="U36" i="10"/>
  <c r="D37" i="10"/>
  <c r="H37" i="10"/>
  <c r="T37" i="10"/>
  <c r="C38" i="10"/>
  <c r="O38" i="10"/>
  <c r="S38" i="10"/>
  <c r="F39" i="10"/>
  <c r="J39" i="10"/>
  <c r="E40" i="10"/>
  <c r="I40" i="10"/>
  <c r="M40" i="10"/>
  <c r="Q40" i="10"/>
  <c r="U40" i="10"/>
  <c r="D41" i="10"/>
  <c r="H41" i="10"/>
  <c r="T41" i="10"/>
  <c r="C42" i="10"/>
  <c r="O42" i="10"/>
  <c r="S42" i="10"/>
  <c r="F43" i="10"/>
  <c r="J43" i="10"/>
  <c r="E44" i="10"/>
  <c r="I44" i="10"/>
  <c r="M44" i="10"/>
  <c r="Q44" i="10"/>
  <c r="U44" i="10"/>
  <c r="D45" i="10"/>
  <c r="H45" i="10"/>
  <c r="T45" i="10"/>
  <c r="C46" i="10"/>
  <c r="O46" i="10"/>
  <c r="S46" i="10"/>
  <c r="F47" i="10"/>
  <c r="J47" i="10"/>
  <c r="E48" i="10"/>
  <c r="I48" i="10"/>
  <c r="M48" i="10"/>
  <c r="Q48" i="10"/>
  <c r="U48" i="10"/>
  <c r="D49" i="10"/>
  <c r="H49" i="10"/>
  <c r="T49" i="10"/>
  <c r="C50" i="10"/>
  <c r="O50" i="10"/>
  <c r="S50" i="10"/>
  <c r="F51" i="10"/>
  <c r="J51" i="10"/>
  <c r="E52" i="10"/>
  <c r="I52" i="10"/>
  <c r="M52" i="10"/>
  <c r="Q52" i="10"/>
  <c r="U52" i="10"/>
  <c r="D53" i="10"/>
  <c r="H53" i="10"/>
  <c r="T53" i="10"/>
  <c r="C54" i="10"/>
  <c r="O54" i="10"/>
  <c r="S54" i="10"/>
  <c r="F55" i="10"/>
  <c r="J55" i="10"/>
  <c r="E56" i="10"/>
  <c r="I56" i="10"/>
  <c r="M56" i="10"/>
  <c r="Q56" i="10"/>
  <c r="U56" i="10"/>
  <c r="D57" i="10"/>
  <c r="H57" i="10"/>
  <c r="T57" i="10"/>
  <c r="C58" i="10"/>
  <c r="O58" i="10"/>
  <c r="S58" i="10"/>
  <c r="F59" i="10"/>
  <c r="J59" i="10"/>
  <c r="E60" i="10"/>
  <c r="I60" i="10"/>
  <c r="M60" i="10"/>
  <c r="Q60" i="10"/>
  <c r="U60" i="10"/>
  <c r="D61" i="10"/>
  <c r="H61" i="10"/>
  <c r="T61" i="10"/>
  <c r="C62" i="10"/>
  <c r="O62" i="10"/>
  <c r="S62" i="10"/>
  <c r="F63" i="10"/>
  <c r="J63" i="10"/>
  <c r="N63" i="10"/>
  <c r="D65" i="10"/>
  <c r="H65" i="10"/>
  <c r="L65" i="10"/>
  <c r="P65" i="10"/>
  <c r="T65" i="10"/>
  <c r="C66" i="10"/>
  <c r="G66" i="10"/>
  <c r="B67" i="10"/>
  <c r="N67" i="10"/>
  <c r="E68" i="10"/>
  <c r="I68" i="10"/>
  <c r="Q68" i="10"/>
  <c r="U68" i="10"/>
  <c r="D69" i="10"/>
  <c r="H69" i="10"/>
  <c r="C70" i="10"/>
  <c r="G70" i="10"/>
  <c r="K70" i="10"/>
  <c r="B71" i="10"/>
  <c r="F71" i="10"/>
  <c r="N71" i="10"/>
  <c r="R71" i="10"/>
  <c r="I72" i="10"/>
  <c r="M72" i="10"/>
  <c r="Q72" i="10"/>
  <c r="D73" i="10"/>
  <c r="H73" i="10"/>
  <c r="P73" i="10"/>
  <c r="T73" i="10"/>
  <c r="C74" i="10"/>
  <c r="G74" i="10"/>
  <c r="O74" i="10"/>
  <c r="S74" i="10"/>
  <c r="B75" i="10"/>
  <c r="F75" i="10"/>
  <c r="J75" i="10"/>
  <c r="N75" i="10"/>
  <c r="R75" i="10"/>
  <c r="I76" i="10"/>
  <c r="M76" i="10"/>
  <c r="Q76" i="10"/>
  <c r="D77" i="10"/>
  <c r="L77" i="10"/>
  <c r="P77" i="10"/>
  <c r="T77" i="10"/>
  <c r="C78" i="10"/>
  <c r="G78" i="10"/>
  <c r="O78" i="10"/>
  <c r="S78" i="10"/>
  <c r="B79" i="10"/>
  <c r="F79" i="10"/>
  <c r="J79" i="10"/>
  <c r="N79" i="10"/>
  <c r="R79" i="10"/>
  <c r="I80" i="10"/>
  <c r="M80" i="10"/>
  <c r="Q80" i="10"/>
  <c r="D81" i="10"/>
  <c r="L81" i="10"/>
  <c r="P81" i="10"/>
  <c r="T81" i="10"/>
  <c r="C82" i="10"/>
  <c r="G82" i="10"/>
  <c r="O82" i="10"/>
  <c r="S82" i="10"/>
  <c r="B83" i="10"/>
  <c r="F83" i="10"/>
  <c r="J83" i="10"/>
  <c r="N83" i="10"/>
  <c r="R83" i="10"/>
  <c r="E84" i="10"/>
  <c r="I84" i="10"/>
  <c r="M84" i="10"/>
  <c r="Q84" i="10"/>
  <c r="U84" i="10"/>
  <c r="D85" i="10"/>
  <c r="L85" i="10"/>
  <c r="P85" i="10"/>
  <c r="T85" i="10"/>
  <c r="C86" i="10"/>
  <c r="G86" i="10"/>
  <c r="B87" i="10"/>
  <c r="F87" i="10"/>
  <c r="J87" i="10"/>
  <c r="N87" i="10"/>
  <c r="R87" i="10"/>
  <c r="E88" i="10"/>
  <c r="I88" i="10"/>
  <c r="M88" i="10"/>
  <c r="Q88" i="10"/>
  <c r="U88" i="10"/>
  <c r="H89" i="10"/>
  <c r="L89" i="10"/>
  <c r="P89" i="10"/>
  <c r="T89" i="10"/>
  <c r="K90" i="10"/>
  <c r="O90" i="10"/>
  <c r="S90" i="10"/>
  <c r="B91" i="10"/>
  <c r="F91" i="10"/>
  <c r="N91" i="10"/>
  <c r="R91" i="10"/>
  <c r="E92" i="10"/>
  <c r="I92" i="10"/>
  <c r="M92" i="10"/>
  <c r="Q92" i="10"/>
  <c r="U92" i="10"/>
  <c r="D93" i="10"/>
  <c r="L93" i="10"/>
  <c r="T93" i="10"/>
  <c r="C94" i="10"/>
  <c r="G94" i="10"/>
  <c r="K94" i="10"/>
  <c r="O94" i="10"/>
  <c r="S94" i="10"/>
  <c r="J95" i="10"/>
  <c r="N95" i="10"/>
  <c r="R95" i="10"/>
  <c r="E96" i="10"/>
  <c r="I96" i="10"/>
  <c r="M96" i="10"/>
  <c r="Q96" i="10"/>
  <c r="U96" i="10"/>
  <c r="L97" i="10"/>
  <c r="P97" i="10"/>
  <c r="T97" i="10"/>
  <c r="K98" i="10"/>
  <c r="O98" i="10"/>
  <c r="S98" i="10"/>
  <c r="B99" i="10"/>
  <c r="F99" i="10"/>
  <c r="J99" i="10"/>
  <c r="N99" i="10"/>
  <c r="R99" i="10"/>
  <c r="E100" i="10"/>
  <c r="I100" i="10"/>
  <c r="M100" i="10"/>
  <c r="Q100" i="10"/>
  <c r="U100" i="10"/>
  <c r="H101" i="10"/>
  <c r="L101" i="10"/>
  <c r="T101" i="10"/>
  <c r="K102" i="10"/>
  <c r="O102" i="10"/>
  <c r="S102" i="10"/>
  <c r="F103" i="10"/>
  <c r="J103" i="10"/>
  <c r="N103" i="10"/>
  <c r="R103" i="10"/>
  <c r="E104" i="10"/>
  <c r="I104" i="10"/>
  <c r="M104" i="10"/>
  <c r="Q104" i="10"/>
  <c r="U104" i="10"/>
  <c r="D105" i="10"/>
  <c r="H105" i="10"/>
  <c r="L105" i="10"/>
  <c r="P105" i="10"/>
  <c r="C169" i="10"/>
  <c r="G169" i="10"/>
  <c r="K169" i="10"/>
  <c r="O169" i="10"/>
  <c r="S169" i="10"/>
  <c r="B106" i="10"/>
  <c r="J106" i="10"/>
  <c r="N106" i="10"/>
  <c r="R106" i="10"/>
  <c r="M107" i="10"/>
  <c r="Q107" i="10"/>
  <c r="U107" i="10"/>
  <c r="D108" i="10"/>
  <c r="H108" i="10"/>
  <c r="L108" i="10"/>
  <c r="P108" i="10"/>
  <c r="T108" i="10"/>
  <c r="C109" i="10"/>
  <c r="G109" i="10"/>
  <c r="K109" i="10"/>
  <c r="O109" i="10"/>
  <c r="S109" i="10"/>
  <c r="B110" i="10"/>
  <c r="N110" i="10"/>
  <c r="R110" i="10"/>
  <c r="E111" i="10"/>
  <c r="I111" i="10"/>
  <c r="M111" i="10"/>
  <c r="Q111" i="10"/>
  <c r="U111" i="10"/>
  <c r="D112" i="10"/>
  <c r="H112" i="10"/>
  <c r="L112" i="10"/>
  <c r="P112" i="10"/>
  <c r="T112" i="10"/>
  <c r="C113" i="10"/>
  <c r="G113" i="10"/>
  <c r="K113" i="10"/>
  <c r="O113" i="10"/>
  <c r="S113" i="10"/>
  <c r="B114" i="10"/>
  <c r="J114" i="10"/>
  <c r="N114" i="10"/>
  <c r="R114" i="10"/>
  <c r="M115" i="10"/>
  <c r="Q115" i="10"/>
  <c r="U115" i="10"/>
  <c r="D116" i="10"/>
  <c r="H116" i="10"/>
  <c r="L116" i="10"/>
  <c r="P116" i="10"/>
  <c r="T116" i="10"/>
  <c r="C117" i="10"/>
  <c r="G117" i="10"/>
  <c r="K117" i="10"/>
  <c r="B118" i="10"/>
  <c r="F118" i="10"/>
  <c r="J118" i="10"/>
  <c r="E119" i="10"/>
  <c r="I119" i="10"/>
  <c r="M119" i="10"/>
  <c r="Q119" i="10"/>
  <c r="U119" i="10"/>
  <c r="D120" i="10"/>
  <c r="H120" i="10"/>
  <c r="T120" i="10"/>
  <c r="G121" i="10"/>
  <c r="K121" i="10"/>
  <c r="O121" i="10"/>
  <c r="S121" i="10"/>
  <c r="B122" i="10"/>
  <c r="F122" i="10"/>
  <c r="J122" i="10"/>
  <c r="N122" i="10"/>
  <c r="R122" i="10"/>
  <c r="E123" i="10"/>
  <c r="I123" i="10"/>
  <c r="M123" i="10"/>
  <c r="Q123" i="10"/>
  <c r="U123" i="10"/>
  <c r="D124" i="10"/>
  <c r="H124" i="10"/>
  <c r="L124" i="10"/>
  <c r="P124" i="10"/>
  <c r="T124" i="10"/>
  <c r="C125" i="10"/>
  <c r="G125" i="10"/>
  <c r="K125" i="10"/>
  <c r="O125" i="10"/>
  <c r="S125" i="10"/>
  <c r="B126" i="10"/>
  <c r="F126" i="10"/>
  <c r="J126" i="10"/>
  <c r="N126" i="10"/>
  <c r="R126" i="10"/>
  <c r="E127" i="10"/>
  <c r="I127" i="10"/>
  <c r="M127" i="10"/>
  <c r="Q127" i="10"/>
  <c r="U127" i="10"/>
  <c r="D128" i="10"/>
  <c r="H128" i="10"/>
  <c r="L128" i="10"/>
  <c r="P128" i="10"/>
  <c r="T128" i="10"/>
  <c r="C129" i="10"/>
  <c r="G129" i="10"/>
  <c r="K129" i="10"/>
  <c r="O129" i="10"/>
  <c r="S129" i="10"/>
  <c r="B130" i="10"/>
  <c r="F130" i="10"/>
  <c r="J130" i="10"/>
  <c r="N130" i="10"/>
  <c r="R130" i="10"/>
  <c r="E131" i="10"/>
  <c r="I131" i="10"/>
  <c r="M131" i="10"/>
  <c r="Q131" i="10"/>
  <c r="U131" i="10"/>
  <c r="D132" i="10"/>
  <c r="H132" i="10"/>
  <c r="L132" i="10"/>
  <c r="P132" i="10"/>
  <c r="T132" i="10"/>
  <c r="C133" i="10"/>
  <c r="G133" i="10"/>
  <c r="K133" i="10"/>
  <c r="O133" i="10"/>
  <c r="S133" i="10"/>
  <c r="B134" i="10"/>
  <c r="F134" i="10"/>
  <c r="J134" i="10"/>
  <c r="N134" i="10"/>
  <c r="R134" i="10"/>
  <c r="E135" i="10"/>
  <c r="I135" i="10"/>
  <c r="M135" i="10"/>
  <c r="Q135" i="10"/>
  <c r="U135" i="10"/>
  <c r="D136" i="10"/>
  <c r="H136" i="10"/>
  <c r="L136" i="10"/>
  <c r="P136" i="10"/>
  <c r="T136" i="10"/>
  <c r="C137" i="10"/>
  <c r="G137" i="10"/>
  <c r="K137" i="10"/>
  <c r="O137" i="10"/>
  <c r="S137" i="10"/>
  <c r="B138" i="10"/>
  <c r="F138" i="10"/>
  <c r="J138" i="10"/>
  <c r="N138" i="10"/>
  <c r="R138" i="10"/>
  <c r="E139" i="10"/>
  <c r="I139" i="10"/>
  <c r="M139" i="10"/>
  <c r="Q139" i="10"/>
  <c r="U139" i="10"/>
  <c r="D140" i="10"/>
  <c r="H140" i="10"/>
  <c r="L140" i="10"/>
  <c r="P140" i="10"/>
  <c r="T140" i="10"/>
  <c r="C141" i="10"/>
  <c r="G141" i="10"/>
  <c r="K141" i="10"/>
  <c r="O141" i="10"/>
  <c r="S141" i="10"/>
  <c r="B142" i="10"/>
  <c r="F142" i="10"/>
  <c r="J142" i="10"/>
  <c r="N142" i="10"/>
  <c r="R142" i="10"/>
  <c r="E143" i="10"/>
  <c r="I143" i="10"/>
  <c r="M143" i="10"/>
  <c r="Q143" i="10"/>
  <c r="U143" i="10"/>
  <c r="D144" i="10"/>
  <c r="H144" i="10"/>
  <c r="L144" i="10"/>
  <c r="P144" i="10"/>
  <c r="T144" i="10"/>
  <c r="C145" i="10"/>
  <c r="G145" i="10"/>
  <c r="K145" i="10"/>
  <c r="O145" i="10"/>
  <c r="S145" i="10"/>
  <c r="B146" i="10"/>
  <c r="F146" i="10"/>
  <c r="J146" i="10"/>
  <c r="N146" i="10"/>
  <c r="R146" i="10"/>
  <c r="E147" i="10"/>
  <c r="I147" i="10"/>
  <c r="M147" i="10"/>
  <c r="Q147" i="10"/>
  <c r="U147" i="10"/>
  <c r="D148" i="10"/>
  <c r="H148" i="10"/>
  <c r="L148" i="10"/>
  <c r="P148" i="10"/>
  <c r="T148" i="10"/>
  <c r="C149" i="10"/>
  <c r="G149" i="10"/>
  <c r="K149" i="10"/>
  <c r="O149" i="10"/>
  <c r="S149" i="10"/>
  <c r="B150" i="10"/>
  <c r="F150" i="10"/>
  <c r="J150" i="10"/>
  <c r="N150" i="10"/>
  <c r="R150" i="10"/>
  <c r="E151" i="10"/>
  <c r="I151" i="10"/>
  <c r="M151" i="10"/>
  <c r="Q151" i="10"/>
  <c r="U151" i="10"/>
  <c r="D152" i="10"/>
  <c r="H152" i="10"/>
  <c r="L152" i="10"/>
  <c r="P152" i="10"/>
  <c r="T152" i="10"/>
  <c r="C153" i="10"/>
  <c r="G153" i="10"/>
  <c r="K153" i="10"/>
  <c r="O153" i="10"/>
  <c r="S153" i="10"/>
  <c r="B154" i="10"/>
  <c r="F154" i="10"/>
  <c r="J154" i="10"/>
  <c r="N154" i="10"/>
  <c r="R154" i="10"/>
  <c r="E155" i="10"/>
  <c r="I155" i="10"/>
  <c r="M155" i="10"/>
  <c r="Q155" i="10"/>
  <c r="U155" i="10"/>
  <c r="D156" i="10"/>
  <c r="H156" i="10"/>
  <c r="L156" i="10"/>
  <c r="P156" i="10"/>
  <c r="T156" i="10"/>
  <c r="C157" i="10"/>
  <c r="G157" i="10"/>
  <c r="K157" i="10"/>
  <c r="O157" i="10"/>
  <c r="S157" i="10"/>
  <c r="B158" i="10"/>
  <c r="F158" i="10"/>
  <c r="J158" i="10"/>
  <c r="N158" i="10"/>
  <c r="R158" i="10"/>
  <c r="E159" i="10"/>
  <c r="I159" i="10"/>
  <c r="M159" i="10"/>
  <c r="Q159" i="10"/>
  <c r="U159" i="10"/>
  <c r="D160" i="10"/>
  <c r="H160" i="10"/>
  <c r="L160" i="10"/>
  <c r="P160" i="10"/>
  <c r="T160" i="10"/>
  <c r="C161" i="10"/>
  <c r="G161" i="10"/>
  <c r="K161" i="10"/>
  <c r="O161" i="10"/>
  <c r="S161" i="10"/>
  <c r="B162" i="10"/>
  <c r="F162" i="10"/>
  <c r="J162" i="10"/>
  <c r="N162" i="10"/>
  <c r="R162" i="10"/>
  <c r="E163" i="10"/>
  <c r="I163" i="10"/>
  <c r="M163" i="10"/>
  <c r="Q163" i="10"/>
  <c r="U163" i="10"/>
  <c r="D164" i="10"/>
  <c r="H164" i="10"/>
  <c r="L164" i="10"/>
  <c r="P164" i="10"/>
  <c r="T164" i="10"/>
  <c r="C165" i="10"/>
  <c r="G165" i="10"/>
  <c r="K165" i="10"/>
  <c r="O165" i="10"/>
  <c r="S165" i="10"/>
  <c r="B166" i="10"/>
  <c r="F166" i="10"/>
  <c r="J166" i="10"/>
  <c r="N166" i="10"/>
  <c r="R166" i="10"/>
  <c r="E167" i="10"/>
  <c r="I167" i="10"/>
  <c r="M167" i="10"/>
  <c r="Q167" i="10"/>
  <c r="U167" i="10"/>
  <c r="D168" i="10"/>
  <c r="H168" i="10"/>
  <c r="L168" i="10"/>
  <c r="P168" i="10"/>
  <c r="T168" i="10"/>
  <c r="B5" i="10"/>
  <c r="Q87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R87" i="9"/>
  <c r="S87" i="9"/>
  <c r="T87" i="9"/>
  <c r="U87" i="9"/>
  <c r="D169" i="9"/>
  <c r="E169" i="9"/>
  <c r="I169" i="9"/>
  <c r="L169" i="9"/>
  <c r="M169" i="9"/>
  <c r="P169" i="9"/>
  <c r="Q169" i="9"/>
  <c r="T169" i="9"/>
  <c r="U169" i="9"/>
  <c r="AO13" i="9"/>
  <c r="AM13" i="9"/>
  <c r="AK13" i="9"/>
  <c r="AI13" i="9"/>
  <c r="AG13" i="9"/>
  <c r="AE13" i="9"/>
  <c r="AC13" i="9"/>
  <c r="B6" i="8"/>
  <c r="BY6" i="14" s="1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E87" i="10"/>
  <c r="I87" i="10"/>
  <c r="M87" i="10"/>
  <c r="Q87" i="10"/>
  <c r="U87" i="10"/>
  <c r="C87" i="10"/>
  <c r="D87" i="10"/>
  <c r="G87" i="10"/>
  <c r="H87" i="10"/>
  <c r="K87" i="10"/>
  <c r="L87" i="10"/>
  <c r="O87" i="10"/>
  <c r="P87" i="10"/>
  <c r="S87" i="10"/>
  <c r="T87" i="10"/>
  <c r="B169" i="10"/>
  <c r="D169" i="10"/>
  <c r="E169" i="10"/>
  <c r="F169" i="10"/>
  <c r="H169" i="10"/>
  <c r="I169" i="10"/>
  <c r="J169" i="10"/>
  <c r="L169" i="10"/>
  <c r="M169" i="10"/>
  <c r="N169" i="10"/>
  <c r="P169" i="10"/>
  <c r="Q169" i="10"/>
  <c r="R169" i="10"/>
  <c r="T169" i="10"/>
  <c r="U169" i="10"/>
  <c r="N163" i="10"/>
  <c r="R163" i="10"/>
  <c r="B167" i="10"/>
  <c r="F167" i="10"/>
  <c r="J167" i="10"/>
  <c r="N167" i="10"/>
  <c r="R167" i="10"/>
  <c r="B168" i="10"/>
  <c r="F168" i="10"/>
  <c r="J168" i="10"/>
  <c r="N168" i="10"/>
  <c r="Q168" i="10"/>
  <c r="U168" i="10"/>
  <c r="S168" i="10"/>
  <c r="R168" i="10"/>
  <c r="O168" i="10"/>
  <c r="M168" i="10"/>
  <c r="K168" i="10"/>
  <c r="I168" i="10"/>
  <c r="G168" i="10"/>
  <c r="E168" i="10"/>
  <c r="C168" i="10"/>
  <c r="T167" i="10"/>
  <c r="S167" i="10"/>
  <c r="P167" i="10"/>
  <c r="O167" i="10"/>
  <c r="L167" i="10"/>
  <c r="K167" i="10"/>
  <c r="H167" i="10"/>
  <c r="G167" i="10"/>
  <c r="D167" i="10"/>
  <c r="C167" i="10"/>
  <c r="U166" i="10"/>
  <c r="T166" i="10"/>
  <c r="S166" i="10"/>
  <c r="Q166" i="10"/>
  <c r="P166" i="10"/>
  <c r="O166" i="10"/>
  <c r="M166" i="10"/>
  <c r="L166" i="10"/>
  <c r="K166" i="10"/>
  <c r="I166" i="10"/>
  <c r="H166" i="10"/>
  <c r="G166" i="10"/>
  <c r="E166" i="10"/>
  <c r="D166" i="10"/>
  <c r="C166" i="10"/>
  <c r="U165" i="10"/>
  <c r="T165" i="10"/>
  <c r="R165" i="10"/>
  <c r="Q165" i="10"/>
  <c r="P165" i="10"/>
  <c r="N165" i="10"/>
  <c r="M165" i="10"/>
  <c r="L165" i="10"/>
  <c r="J165" i="10"/>
  <c r="I165" i="10"/>
  <c r="H165" i="10"/>
  <c r="F165" i="10"/>
  <c r="E165" i="10"/>
  <c r="D165" i="10"/>
  <c r="B165" i="10"/>
  <c r="U164" i="10"/>
  <c r="S164" i="10"/>
  <c r="R164" i="10"/>
  <c r="Q164" i="10"/>
  <c r="O164" i="10"/>
  <c r="N164" i="10"/>
  <c r="M164" i="10"/>
  <c r="K164" i="10"/>
  <c r="J164" i="10"/>
  <c r="I164" i="10"/>
  <c r="G164" i="10"/>
  <c r="F164" i="10"/>
  <c r="E164" i="10"/>
  <c r="C164" i="10"/>
  <c r="B164" i="10"/>
  <c r="T163" i="10"/>
  <c r="S163" i="10"/>
  <c r="P163" i="10"/>
  <c r="O163" i="10"/>
  <c r="L163" i="10"/>
  <c r="K163" i="10"/>
  <c r="J163" i="10"/>
  <c r="H163" i="10"/>
  <c r="G163" i="10"/>
  <c r="F163" i="10"/>
  <c r="D163" i="10"/>
  <c r="C163" i="10"/>
  <c r="B163" i="10"/>
  <c r="U162" i="10"/>
  <c r="T162" i="10"/>
  <c r="S162" i="10"/>
  <c r="Q162" i="10"/>
  <c r="P162" i="10"/>
  <c r="O162" i="10"/>
  <c r="M162" i="10"/>
  <c r="L162" i="10"/>
  <c r="K162" i="10"/>
  <c r="I162" i="10"/>
  <c r="H162" i="10"/>
  <c r="G162" i="10"/>
  <c r="E162" i="10"/>
  <c r="D162" i="10"/>
  <c r="C162" i="10"/>
  <c r="U161" i="10"/>
  <c r="T161" i="10"/>
  <c r="R161" i="10"/>
  <c r="Q161" i="10"/>
  <c r="P161" i="10"/>
  <c r="N161" i="10"/>
  <c r="M161" i="10"/>
  <c r="L161" i="10"/>
  <c r="J161" i="10"/>
  <c r="I161" i="10"/>
  <c r="H161" i="10"/>
  <c r="F161" i="10"/>
  <c r="E161" i="10"/>
  <c r="D161" i="10"/>
  <c r="B161" i="10"/>
  <c r="U160" i="10"/>
  <c r="S160" i="10"/>
  <c r="R160" i="10"/>
  <c r="Q160" i="10"/>
  <c r="O160" i="10"/>
  <c r="N160" i="10"/>
  <c r="M160" i="10"/>
  <c r="K160" i="10"/>
  <c r="J160" i="10"/>
  <c r="I160" i="10"/>
  <c r="G160" i="10"/>
  <c r="F160" i="10"/>
  <c r="E160" i="10"/>
  <c r="C160" i="10"/>
  <c r="B160" i="10"/>
  <c r="T159" i="10"/>
  <c r="S159" i="10"/>
  <c r="R159" i="10"/>
  <c r="P159" i="10"/>
  <c r="O159" i="10"/>
  <c r="N159" i="10"/>
  <c r="L159" i="10"/>
  <c r="K159" i="10"/>
  <c r="J159" i="10"/>
  <c r="H159" i="10"/>
  <c r="G159" i="10"/>
  <c r="F159" i="10"/>
  <c r="D159" i="10"/>
  <c r="C159" i="10"/>
  <c r="B159" i="10"/>
  <c r="U158" i="10"/>
  <c r="T158" i="10"/>
  <c r="S158" i="10"/>
  <c r="Q158" i="10"/>
  <c r="P158" i="10"/>
  <c r="O158" i="10"/>
  <c r="M158" i="10"/>
  <c r="L158" i="10"/>
  <c r="K158" i="10"/>
  <c r="I158" i="10"/>
  <c r="H158" i="10"/>
  <c r="G158" i="10"/>
  <c r="E158" i="10"/>
  <c r="D158" i="10"/>
  <c r="C158" i="10"/>
  <c r="U157" i="10"/>
  <c r="T157" i="10"/>
  <c r="R157" i="10"/>
  <c r="Q157" i="10"/>
  <c r="P157" i="10"/>
  <c r="N157" i="10"/>
  <c r="M157" i="10"/>
  <c r="L157" i="10"/>
  <c r="J157" i="10"/>
  <c r="I157" i="10"/>
  <c r="H157" i="10"/>
  <c r="F157" i="10"/>
  <c r="E157" i="10"/>
  <c r="D157" i="10"/>
  <c r="B157" i="10"/>
  <c r="U156" i="10"/>
  <c r="S156" i="10"/>
  <c r="R156" i="10"/>
  <c r="Q156" i="10"/>
  <c r="O156" i="10"/>
  <c r="N156" i="10"/>
  <c r="M156" i="10"/>
  <c r="K156" i="10"/>
  <c r="J156" i="10"/>
  <c r="I156" i="10"/>
  <c r="G156" i="10"/>
  <c r="F156" i="10"/>
  <c r="E156" i="10"/>
  <c r="C156" i="10"/>
  <c r="B156" i="10"/>
  <c r="T155" i="10"/>
  <c r="S155" i="10"/>
  <c r="R155" i="10"/>
  <c r="P155" i="10"/>
  <c r="O155" i="10"/>
  <c r="N155" i="10"/>
  <c r="L155" i="10"/>
  <c r="K155" i="10"/>
  <c r="J155" i="10"/>
  <c r="H155" i="10"/>
  <c r="G155" i="10"/>
  <c r="F155" i="10"/>
  <c r="D155" i="10"/>
  <c r="C155" i="10"/>
  <c r="B155" i="10"/>
  <c r="U154" i="10"/>
  <c r="T154" i="10"/>
  <c r="S154" i="10"/>
  <c r="Q154" i="10"/>
  <c r="P154" i="10"/>
  <c r="O154" i="10"/>
  <c r="M154" i="10"/>
  <c r="L154" i="10"/>
  <c r="K154" i="10"/>
  <c r="I154" i="10"/>
  <c r="H154" i="10"/>
  <c r="G154" i="10"/>
  <c r="E154" i="10"/>
  <c r="D154" i="10"/>
  <c r="C154" i="10"/>
  <c r="U153" i="10"/>
  <c r="T153" i="10"/>
  <c r="R153" i="10"/>
  <c r="Q153" i="10"/>
  <c r="P153" i="10"/>
  <c r="N153" i="10"/>
  <c r="M153" i="10"/>
  <c r="L153" i="10"/>
  <c r="J153" i="10"/>
  <c r="I153" i="10"/>
  <c r="H153" i="10"/>
  <c r="F153" i="10"/>
  <c r="E153" i="10"/>
  <c r="D153" i="10"/>
  <c r="B153" i="10"/>
  <c r="U152" i="10"/>
  <c r="S152" i="10"/>
  <c r="R152" i="10"/>
  <c r="Q152" i="10"/>
  <c r="O152" i="10"/>
  <c r="N152" i="10"/>
  <c r="M152" i="10"/>
  <c r="K152" i="10"/>
  <c r="J152" i="10"/>
  <c r="I152" i="10"/>
  <c r="G152" i="10"/>
  <c r="F152" i="10"/>
  <c r="E152" i="10"/>
  <c r="C152" i="10"/>
  <c r="B152" i="10"/>
  <c r="T151" i="10"/>
  <c r="S151" i="10"/>
  <c r="R151" i="10"/>
  <c r="P151" i="10"/>
  <c r="O151" i="10"/>
  <c r="N151" i="10"/>
  <c r="L151" i="10"/>
  <c r="K151" i="10"/>
  <c r="J151" i="10"/>
  <c r="H151" i="10"/>
  <c r="G151" i="10"/>
  <c r="F151" i="10"/>
  <c r="D151" i="10"/>
  <c r="C151" i="10"/>
  <c r="B151" i="10"/>
  <c r="U150" i="10"/>
  <c r="T150" i="10"/>
  <c r="S150" i="10"/>
  <c r="Q150" i="10"/>
  <c r="P150" i="10"/>
  <c r="O150" i="10"/>
  <c r="M150" i="10"/>
  <c r="L150" i="10"/>
  <c r="K150" i="10"/>
  <c r="I150" i="10"/>
  <c r="H150" i="10"/>
  <c r="G150" i="10"/>
  <c r="E150" i="10"/>
  <c r="D150" i="10"/>
  <c r="C150" i="10"/>
  <c r="U149" i="10"/>
  <c r="T149" i="10"/>
  <c r="R149" i="10"/>
  <c r="Q149" i="10"/>
  <c r="P149" i="10"/>
  <c r="N149" i="10"/>
  <c r="M149" i="10"/>
  <c r="L149" i="10"/>
  <c r="J149" i="10"/>
  <c r="I149" i="10"/>
  <c r="H149" i="10"/>
  <c r="F149" i="10"/>
  <c r="E149" i="10"/>
  <c r="D149" i="10"/>
  <c r="B149" i="10"/>
  <c r="U148" i="10"/>
  <c r="S148" i="10"/>
  <c r="R148" i="10"/>
  <c r="Q148" i="10"/>
  <c r="O148" i="10"/>
  <c r="N148" i="10"/>
  <c r="M148" i="10"/>
  <c r="K148" i="10"/>
  <c r="J148" i="10"/>
  <c r="I148" i="10"/>
  <c r="G148" i="10"/>
  <c r="F148" i="10"/>
  <c r="E148" i="10"/>
  <c r="C148" i="10"/>
  <c r="B148" i="10"/>
  <c r="T147" i="10"/>
  <c r="S147" i="10"/>
  <c r="R147" i="10"/>
  <c r="P147" i="10"/>
  <c r="O147" i="10"/>
  <c r="N147" i="10"/>
  <c r="L147" i="10"/>
  <c r="K147" i="10"/>
  <c r="J147" i="10"/>
  <c r="H147" i="10"/>
  <c r="G147" i="10"/>
  <c r="F147" i="10"/>
  <c r="D147" i="10"/>
  <c r="C147" i="10"/>
  <c r="B147" i="10"/>
  <c r="U146" i="10"/>
  <c r="T146" i="10"/>
  <c r="S146" i="10"/>
  <c r="Q146" i="10"/>
  <c r="P146" i="10"/>
  <c r="O146" i="10"/>
  <c r="M146" i="10"/>
  <c r="L146" i="10"/>
  <c r="K146" i="10"/>
  <c r="I146" i="10"/>
  <c r="H146" i="10"/>
  <c r="G146" i="10"/>
  <c r="E146" i="10"/>
  <c r="D146" i="10"/>
  <c r="C146" i="10"/>
  <c r="U145" i="10"/>
  <c r="T145" i="10"/>
  <c r="R145" i="10"/>
  <c r="Q145" i="10"/>
  <c r="P145" i="10"/>
  <c r="N145" i="10"/>
  <c r="M145" i="10"/>
  <c r="L145" i="10"/>
  <c r="J145" i="10"/>
  <c r="I145" i="10"/>
  <c r="H145" i="10"/>
  <c r="F145" i="10"/>
  <c r="E145" i="10"/>
  <c r="D145" i="10"/>
  <c r="B145" i="10"/>
  <c r="U144" i="10"/>
  <c r="S144" i="10"/>
  <c r="R144" i="10"/>
  <c r="Q144" i="10"/>
  <c r="O144" i="10"/>
  <c r="N144" i="10"/>
  <c r="M144" i="10"/>
  <c r="K144" i="10"/>
  <c r="J144" i="10"/>
  <c r="I144" i="10"/>
  <c r="G144" i="10"/>
  <c r="F144" i="10"/>
  <c r="E144" i="10"/>
  <c r="C144" i="10"/>
  <c r="B144" i="10"/>
  <c r="T143" i="10"/>
  <c r="S143" i="10"/>
  <c r="R143" i="10"/>
  <c r="P143" i="10"/>
  <c r="O143" i="10"/>
  <c r="N143" i="10"/>
  <c r="L143" i="10"/>
  <c r="K143" i="10"/>
  <c r="J143" i="10"/>
  <c r="H143" i="10"/>
  <c r="G143" i="10"/>
  <c r="F143" i="10"/>
  <c r="D143" i="10"/>
  <c r="C143" i="10"/>
  <c r="B143" i="10"/>
  <c r="U142" i="10"/>
  <c r="T142" i="10"/>
  <c r="S142" i="10"/>
  <c r="Q142" i="10"/>
  <c r="P142" i="10"/>
  <c r="O142" i="10"/>
  <c r="M142" i="10"/>
  <c r="L142" i="10"/>
  <c r="K142" i="10"/>
  <c r="I142" i="10"/>
  <c r="H142" i="10"/>
  <c r="G142" i="10"/>
  <c r="E142" i="10"/>
  <c r="D142" i="10"/>
  <c r="C142" i="10"/>
  <c r="U141" i="10"/>
  <c r="T141" i="10"/>
  <c r="R141" i="10"/>
  <c r="Q141" i="10"/>
  <c r="P141" i="10"/>
  <c r="N141" i="10"/>
  <c r="M141" i="10"/>
  <c r="L141" i="10"/>
  <c r="J141" i="10"/>
  <c r="I141" i="10"/>
  <c r="H141" i="10"/>
  <c r="F141" i="10"/>
  <c r="E141" i="10"/>
  <c r="D141" i="10"/>
  <c r="B141" i="10"/>
  <c r="U140" i="10"/>
  <c r="S140" i="10"/>
  <c r="R140" i="10"/>
  <c r="Q140" i="10"/>
  <c r="O140" i="10"/>
  <c r="N140" i="10"/>
  <c r="M140" i="10"/>
  <c r="K140" i="10"/>
  <c r="J140" i="10"/>
  <c r="I140" i="10"/>
  <c r="G140" i="10"/>
  <c r="F140" i="10"/>
  <c r="E140" i="10"/>
  <c r="C140" i="10"/>
  <c r="B140" i="10"/>
  <c r="T139" i="10"/>
  <c r="S139" i="10"/>
  <c r="R139" i="10"/>
  <c r="P139" i="10"/>
  <c r="O139" i="10"/>
  <c r="N139" i="10"/>
  <c r="L139" i="10"/>
  <c r="K139" i="10"/>
  <c r="J139" i="10"/>
  <c r="H139" i="10"/>
  <c r="G139" i="10"/>
  <c r="F139" i="10"/>
  <c r="D139" i="10"/>
  <c r="C139" i="10"/>
  <c r="B139" i="10"/>
  <c r="U138" i="10"/>
  <c r="T138" i="10"/>
  <c r="S138" i="10"/>
  <c r="Q138" i="10"/>
  <c r="P138" i="10"/>
  <c r="O138" i="10"/>
  <c r="M138" i="10"/>
  <c r="L138" i="10"/>
  <c r="K138" i="10"/>
  <c r="I138" i="10"/>
  <c r="H138" i="10"/>
  <c r="G138" i="10"/>
  <c r="E138" i="10"/>
  <c r="D138" i="10"/>
  <c r="C138" i="10"/>
  <c r="U137" i="10"/>
  <c r="T137" i="10"/>
  <c r="R137" i="10"/>
  <c r="Q137" i="10"/>
  <c r="P137" i="10"/>
  <c r="N137" i="10"/>
  <c r="M137" i="10"/>
  <c r="L137" i="10"/>
  <c r="J137" i="10"/>
  <c r="I137" i="10"/>
  <c r="H137" i="10"/>
  <c r="F137" i="10"/>
  <c r="E137" i="10"/>
  <c r="D137" i="10"/>
  <c r="B137" i="10"/>
  <c r="U136" i="10"/>
  <c r="S136" i="10"/>
  <c r="R136" i="10"/>
  <c r="Q136" i="10"/>
  <c r="O136" i="10"/>
  <c r="N136" i="10"/>
  <c r="M136" i="10"/>
  <c r="K136" i="10"/>
  <c r="J136" i="10"/>
  <c r="I136" i="10"/>
  <c r="G136" i="10"/>
  <c r="F136" i="10"/>
  <c r="E136" i="10"/>
  <c r="C136" i="10"/>
  <c r="B136" i="10"/>
  <c r="I134" i="10"/>
  <c r="E134" i="10"/>
  <c r="T135" i="10"/>
  <c r="S135" i="10"/>
  <c r="R135" i="10"/>
  <c r="P135" i="10"/>
  <c r="O135" i="10"/>
  <c r="N135" i="10"/>
  <c r="L135" i="10"/>
  <c r="K135" i="10"/>
  <c r="J135" i="10"/>
  <c r="H135" i="10"/>
  <c r="G135" i="10"/>
  <c r="F135" i="10"/>
  <c r="D135" i="10"/>
  <c r="C135" i="10"/>
  <c r="B135" i="10"/>
  <c r="J133" i="10"/>
  <c r="B133" i="10"/>
  <c r="U134" i="10"/>
  <c r="T134" i="10"/>
  <c r="S134" i="10"/>
  <c r="Q134" i="10"/>
  <c r="P134" i="10"/>
  <c r="O134" i="10"/>
  <c r="M134" i="10"/>
  <c r="L134" i="10"/>
  <c r="K134" i="10"/>
  <c r="H134" i="10"/>
  <c r="G134" i="10"/>
  <c r="D134" i="10"/>
  <c r="C134" i="10"/>
  <c r="U133" i="10"/>
  <c r="T133" i="10"/>
  <c r="R133" i="10"/>
  <c r="Q133" i="10"/>
  <c r="P133" i="10"/>
  <c r="N133" i="10"/>
  <c r="M133" i="10"/>
  <c r="L133" i="10"/>
  <c r="I133" i="10"/>
  <c r="H133" i="10"/>
  <c r="F133" i="10"/>
  <c r="E133" i="10"/>
  <c r="D133" i="10"/>
  <c r="T131" i="10"/>
  <c r="D131" i="10"/>
  <c r="U132" i="10"/>
  <c r="S132" i="10"/>
  <c r="R132" i="10"/>
  <c r="Q132" i="10"/>
  <c r="O132" i="10"/>
  <c r="N132" i="10"/>
  <c r="M132" i="10"/>
  <c r="K132" i="10"/>
  <c r="J132" i="10"/>
  <c r="I132" i="10"/>
  <c r="G132" i="10"/>
  <c r="F132" i="10"/>
  <c r="E132" i="10"/>
  <c r="C132" i="10"/>
  <c r="B132" i="10"/>
  <c r="M130" i="10"/>
  <c r="S131" i="10"/>
  <c r="R131" i="10"/>
  <c r="P131" i="10"/>
  <c r="O131" i="10"/>
  <c r="N131" i="10"/>
  <c r="L131" i="10"/>
  <c r="K131" i="10"/>
  <c r="J131" i="10"/>
  <c r="H131" i="10"/>
  <c r="G131" i="10"/>
  <c r="F131" i="10"/>
  <c r="C131" i="10"/>
  <c r="B131" i="10"/>
  <c r="R129" i="10"/>
  <c r="U130" i="10"/>
  <c r="T130" i="10"/>
  <c r="S130" i="10"/>
  <c r="Q130" i="10"/>
  <c r="P130" i="10"/>
  <c r="O130" i="10"/>
  <c r="L130" i="10"/>
  <c r="K130" i="10"/>
  <c r="I130" i="10"/>
  <c r="H130" i="10"/>
  <c r="G130" i="10"/>
  <c r="E130" i="10"/>
  <c r="D130" i="10"/>
  <c r="C130" i="10"/>
  <c r="O128" i="10"/>
  <c r="G128" i="10"/>
  <c r="U129" i="10"/>
  <c r="T129" i="10"/>
  <c r="Q129" i="10"/>
  <c r="P129" i="10"/>
  <c r="N129" i="10"/>
  <c r="M129" i="10"/>
  <c r="L129" i="10"/>
  <c r="J129" i="10"/>
  <c r="I129" i="10"/>
  <c r="H129" i="10"/>
  <c r="F129" i="10"/>
  <c r="E129" i="10"/>
  <c r="D129" i="10"/>
  <c r="B129" i="10"/>
  <c r="T127" i="10"/>
  <c r="H127" i="10"/>
  <c r="U128" i="10"/>
  <c r="S128" i="10"/>
  <c r="R128" i="10"/>
  <c r="Q128" i="10"/>
  <c r="N128" i="10"/>
  <c r="M128" i="10"/>
  <c r="K128" i="10"/>
  <c r="J128" i="10"/>
  <c r="I128" i="10"/>
  <c r="F128" i="10"/>
  <c r="E128" i="10"/>
  <c r="C128" i="10"/>
  <c r="B128" i="10"/>
  <c r="U126" i="10"/>
  <c r="S127" i="10"/>
  <c r="R127" i="10"/>
  <c r="P127" i="10"/>
  <c r="O127" i="10"/>
  <c r="N127" i="10"/>
  <c r="L127" i="10"/>
  <c r="K127" i="10"/>
  <c r="J127" i="10"/>
  <c r="G127" i="10"/>
  <c r="F127" i="10"/>
  <c r="D127" i="10"/>
  <c r="C127" i="10"/>
  <c r="B127" i="10"/>
  <c r="T126" i="10"/>
  <c r="S126" i="10"/>
  <c r="Q126" i="10"/>
  <c r="P126" i="10"/>
  <c r="O126" i="10"/>
  <c r="M126" i="10"/>
  <c r="L126" i="10"/>
  <c r="K126" i="10"/>
  <c r="I126" i="10"/>
  <c r="H126" i="10"/>
  <c r="G126" i="10"/>
  <c r="E126" i="10"/>
  <c r="D126" i="10"/>
  <c r="C126" i="10"/>
  <c r="U125" i="10"/>
  <c r="T125" i="10"/>
  <c r="R125" i="10"/>
  <c r="Q125" i="10"/>
  <c r="P125" i="10"/>
  <c r="N125" i="10"/>
  <c r="M125" i="10"/>
  <c r="L125" i="10"/>
  <c r="J125" i="10"/>
  <c r="I125" i="10"/>
  <c r="H125" i="10"/>
  <c r="F125" i="10"/>
  <c r="E125" i="10"/>
  <c r="D125" i="10"/>
  <c r="B125" i="10"/>
  <c r="H123" i="10"/>
  <c r="U124" i="10"/>
  <c r="S124" i="10"/>
  <c r="R124" i="10"/>
  <c r="Q124" i="10"/>
  <c r="O124" i="10"/>
  <c r="N124" i="10"/>
  <c r="M124" i="10"/>
  <c r="K124" i="10"/>
  <c r="J124" i="10"/>
  <c r="I124" i="10"/>
  <c r="G124" i="10"/>
  <c r="F124" i="10"/>
  <c r="E124" i="10"/>
  <c r="C124" i="10"/>
  <c r="B124" i="10"/>
  <c r="T123" i="10"/>
  <c r="S123" i="10"/>
  <c r="R123" i="10"/>
  <c r="P123" i="10"/>
  <c r="O123" i="10"/>
  <c r="N123" i="10"/>
  <c r="L123" i="10"/>
  <c r="K123" i="10"/>
  <c r="J123" i="10"/>
  <c r="G123" i="10"/>
  <c r="F123" i="10"/>
  <c r="D123" i="10"/>
  <c r="C123" i="10"/>
  <c r="B123" i="10"/>
  <c r="R121" i="10"/>
  <c r="F121" i="10"/>
  <c r="U122" i="10"/>
  <c r="T122" i="10"/>
  <c r="S122" i="10"/>
  <c r="Q122" i="10"/>
  <c r="P122" i="10"/>
  <c r="O122" i="10"/>
  <c r="M122" i="10"/>
  <c r="L122" i="10"/>
  <c r="K122" i="10"/>
  <c r="I122" i="10"/>
  <c r="H122" i="10"/>
  <c r="G122" i="10"/>
  <c r="E122" i="10"/>
  <c r="D122" i="10"/>
  <c r="C122" i="10"/>
  <c r="S120" i="10"/>
  <c r="K120" i="10"/>
  <c r="C120" i="10"/>
  <c r="U121" i="10"/>
  <c r="T121" i="10"/>
  <c r="Q121" i="10"/>
  <c r="P121" i="10"/>
  <c r="N121" i="10"/>
  <c r="M121" i="10"/>
  <c r="L121" i="10"/>
  <c r="J121" i="10"/>
  <c r="I121" i="10"/>
  <c r="H121" i="10"/>
  <c r="E121" i="10"/>
  <c r="D121" i="10"/>
  <c r="C121" i="10"/>
  <c r="B121" i="10"/>
  <c r="D119" i="10"/>
  <c r="U120" i="10"/>
  <c r="R120" i="10"/>
  <c r="Q120" i="10"/>
  <c r="P120" i="10"/>
  <c r="O120" i="10"/>
  <c r="N120" i="10"/>
  <c r="M120" i="10"/>
  <c r="L120" i="10"/>
  <c r="J120" i="10"/>
  <c r="I120" i="10"/>
  <c r="G120" i="10"/>
  <c r="F120" i="10"/>
  <c r="E120" i="10"/>
  <c r="B120" i="10"/>
  <c r="T119" i="10"/>
  <c r="S119" i="10"/>
  <c r="R119" i="10"/>
  <c r="P119" i="10"/>
  <c r="O119" i="10"/>
  <c r="N119" i="10"/>
  <c r="L119" i="10"/>
  <c r="K119" i="10"/>
  <c r="J119" i="10"/>
  <c r="H119" i="10"/>
  <c r="G119" i="10"/>
  <c r="F119" i="10"/>
  <c r="C119" i="10"/>
  <c r="B119" i="10"/>
  <c r="L117" i="10"/>
  <c r="U118" i="10"/>
  <c r="T118" i="10"/>
  <c r="S118" i="10"/>
  <c r="R118" i="10"/>
  <c r="Q118" i="10"/>
  <c r="P118" i="10"/>
  <c r="O118" i="10"/>
  <c r="N118" i="10"/>
  <c r="M118" i="10"/>
  <c r="L118" i="10"/>
  <c r="K118" i="10"/>
  <c r="I118" i="10"/>
  <c r="H118" i="10"/>
  <c r="G118" i="10"/>
  <c r="E118" i="10"/>
  <c r="D118" i="10"/>
  <c r="C118" i="10"/>
  <c r="U116" i="10"/>
  <c r="E116" i="10"/>
  <c r="U117" i="10"/>
  <c r="T117" i="10"/>
  <c r="S117" i="10"/>
  <c r="R117" i="10"/>
  <c r="Q117" i="10"/>
  <c r="P117" i="10"/>
  <c r="O117" i="10"/>
  <c r="N117" i="10"/>
  <c r="M117" i="10"/>
  <c r="J117" i="10"/>
  <c r="I117" i="10"/>
  <c r="H117" i="10"/>
  <c r="F117" i="10"/>
  <c r="E117" i="10"/>
  <c r="D117" i="10"/>
  <c r="B117" i="10"/>
  <c r="J115" i="10"/>
  <c r="B115" i="10"/>
  <c r="S116" i="10"/>
  <c r="R116" i="10"/>
  <c r="Q116" i="10"/>
  <c r="O116" i="10"/>
  <c r="N116" i="10"/>
  <c r="M116" i="10"/>
  <c r="K116" i="10"/>
  <c r="J116" i="10"/>
  <c r="I116" i="10"/>
  <c r="G116" i="10"/>
  <c r="F116" i="10"/>
  <c r="C116" i="10"/>
  <c r="B116" i="10"/>
  <c r="S114" i="10"/>
  <c r="K114" i="10"/>
  <c r="G114" i="10"/>
  <c r="C114" i="10"/>
  <c r="T115" i="10"/>
  <c r="S115" i="10"/>
  <c r="R115" i="10"/>
  <c r="P115" i="10"/>
  <c r="O115" i="10"/>
  <c r="N115" i="10"/>
  <c r="L115" i="10"/>
  <c r="K115" i="10"/>
  <c r="I115" i="10"/>
  <c r="H115" i="10"/>
  <c r="G115" i="10"/>
  <c r="F115" i="10"/>
  <c r="E115" i="10"/>
  <c r="D115" i="10"/>
  <c r="C115" i="10"/>
  <c r="P113" i="10"/>
  <c r="U114" i="10"/>
  <c r="T114" i="10"/>
  <c r="Q114" i="10"/>
  <c r="P114" i="10"/>
  <c r="O114" i="10"/>
  <c r="M114" i="10"/>
  <c r="L114" i="10"/>
  <c r="I114" i="10"/>
  <c r="H114" i="10"/>
  <c r="F114" i="10"/>
  <c r="E114" i="10"/>
  <c r="D114" i="10"/>
  <c r="I112" i="10"/>
  <c r="U113" i="10"/>
  <c r="T113" i="10"/>
  <c r="R113" i="10"/>
  <c r="Q113" i="10"/>
  <c r="N113" i="10"/>
  <c r="M113" i="10"/>
  <c r="L113" i="10"/>
  <c r="J113" i="10"/>
  <c r="I113" i="10"/>
  <c r="H113" i="10"/>
  <c r="F113" i="10"/>
  <c r="E113" i="10"/>
  <c r="D113" i="10"/>
  <c r="B113" i="10"/>
  <c r="R111" i="10"/>
  <c r="B111" i="10"/>
  <c r="U112" i="10"/>
  <c r="S112" i="10"/>
  <c r="R112" i="10"/>
  <c r="Q112" i="10"/>
  <c r="O112" i="10"/>
  <c r="N112" i="10"/>
  <c r="M112" i="10"/>
  <c r="K112" i="10"/>
  <c r="J112" i="10"/>
  <c r="G112" i="10"/>
  <c r="F112" i="10"/>
  <c r="E112" i="10"/>
  <c r="C112" i="10"/>
  <c r="B112" i="10"/>
  <c r="K110" i="10"/>
  <c r="T111" i="10"/>
  <c r="S111" i="10"/>
  <c r="P111" i="10"/>
  <c r="O111" i="10"/>
  <c r="N111" i="10"/>
  <c r="L111" i="10"/>
  <c r="K111" i="10"/>
  <c r="J111" i="10"/>
  <c r="H111" i="10"/>
  <c r="G111" i="10"/>
  <c r="F111" i="10"/>
  <c r="D111" i="10"/>
  <c r="C111" i="10"/>
  <c r="L109" i="10"/>
  <c r="U110" i="10"/>
  <c r="T110" i="10"/>
  <c r="S110" i="10"/>
  <c r="Q110" i="10"/>
  <c r="P110" i="10"/>
  <c r="O110" i="10"/>
  <c r="M110" i="10"/>
  <c r="L110" i="10"/>
  <c r="J110" i="10"/>
  <c r="I110" i="10"/>
  <c r="H110" i="10"/>
  <c r="G110" i="10"/>
  <c r="F110" i="10"/>
  <c r="E110" i="10"/>
  <c r="D110" i="10"/>
  <c r="C110" i="10"/>
  <c r="U109" i="10"/>
  <c r="T109" i="10"/>
  <c r="R109" i="10"/>
  <c r="Q109" i="10"/>
  <c r="P109" i="10"/>
  <c r="N109" i="10"/>
  <c r="M109" i="10"/>
  <c r="J109" i="10"/>
  <c r="I109" i="10"/>
  <c r="H109" i="10"/>
  <c r="F109" i="10"/>
  <c r="E109" i="10"/>
  <c r="D109" i="10"/>
  <c r="B109" i="10"/>
  <c r="J107" i="10"/>
  <c r="U108" i="10"/>
  <c r="S108" i="10"/>
  <c r="R108" i="10"/>
  <c r="Q108" i="10"/>
  <c r="O108" i="10"/>
  <c r="N108" i="10"/>
  <c r="M108" i="10"/>
  <c r="K108" i="10"/>
  <c r="J108" i="10"/>
  <c r="I108" i="10"/>
  <c r="G108" i="10"/>
  <c r="F108" i="10"/>
  <c r="E108" i="10"/>
  <c r="C108" i="10"/>
  <c r="B108" i="10"/>
  <c r="F106" i="10"/>
  <c r="T107" i="10"/>
  <c r="S107" i="10"/>
  <c r="R107" i="10"/>
  <c r="P107" i="10"/>
  <c r="O107" i="10"/>
  <c r="N107" i="10"/>
  <c r="L107" i="10"/>
  <c r="K107" i="10"/>
  <c r="I107" i="10"/>
  <c r="H107" i="10"/>
  <c r="G107" i="10"/>
  <c r="F107" i="10"/>
  <c r="E107" i="10"/>
  <c r="D107" i="10"/>
  <c r="C107" i="10"/>
  <c r="B107" i="10"/>
  <c r="T105" i="10"/>
  <c r="U106" i="10"/>
  <c r="T106" i="10"/>
  <c r="S106" i="10"/>
  <c r="Q106" i="10"/>
  <c r="P106" i="10"/>
  <c r="O106" i="10"/>
  <c r="M106" i="10"/>
  <c r="L106" i="10"/>
  <c r="K106" i="10"/>
  <c r="I106" i="10"/>
  <c r="H106" i="10"/>
  <c r="G106" i="10"/>
  <c r="E106" i="10"/>
  <c r="D106" i="10"/>
  <c r="C106" i="10"/>
  <c r="B103" i="10"/>
  <c r="U105" i="10"/>
  <c r="S105" i="10"/>
  <c r="R105" i="10"/>
  <c r="Q105" i="10"/>
  <c r="O105" i="10"/>
  <c r="N105" i="10"/>
  <c r="M105" i="10"/>
  <c r="K105" i="10"/>
  <c r="J105" i="10"/>
  <c r="I105" i="10"/>
  <c r="G105" i="10"/>
  <c r="F105" i="10"/>
  <c r="E105" i="10"/>
  <c r="C105" i="10"/>
  <c r="B105" i="10"/>
  <c r="T104" i="10"/>
  <c r="S104" i="10"/>
  <c r="R104" i="10"/>
  <c r="P104" i="10"/>
  <c r="O104" i="10"/>
  <c r="N104" i="10"/>
  <c r="L104" i="10"/>
  <c r="K104" i="10"/>
  <c r="J104" i="10"/>
  <c r="H104" i="10"/>
  <c r="G104" i="10"/>
  <c r="F104" i="10"/>
  <c r="D104" i="10"/>
  <c r="C104" i="10"/>
  <c r="B104" i="10"/>
  <c r="D101" i="10"/>
  <c r="U103" i="10"/>
  <c r="T103" i="10"/>
  <c r="S103" i="10"/>
  <c r="Q103" i="10"/>
  <c r="P103" i="10"/>
  <c r="O103" i="10"/>
  <c r="M103" i="10"/>
  <c r="L103" i="10"/>
  <c r="K103" i="10"/>
  <c r="I103" i="10"/>
  <c r="H103" i="10"/>
  <c r="G103" i="10"/>
  <c r="E103" i="10"/>
  <c r="D103" i="10"/>
  <c r="C103" i="10"/>
  <c r="U102" i="10"/>
  <c r="T102" i="10"/>
  <c r="R102" i="10"/>
  <c r="Q102" i="10"/>
  <c r="P102" i="10"/>
  <c r="N102" i="10"/>
  <c r="M102" i="10"/>
  <c r="L102" i="10"/>
  <c r="J102" i="10"/>
  <c r="I102" i="10"/>
  <c r="H102" i="10"/>
  <c r="G102" i="10"/>
  <c r="F102" i="10"/>
  <c r="E102" i="10"/>
  <c r="D102" i="10"/>
  <c r="C102" i="10"/>
  <c r="B102" i="10"/>
  <c r="U101" i="10"/>
  <c r="S101" i="10"/>
  <c r="R101" i="10"/>
  <c r="Q101" i="10"/>
  <c r="P101" i="10"/>
  <c r="O101" i="10"/>
  <c r="N101" i="10"/>
  <c r="M101" i="10"/>
  <c r="K101" i="10"/>
  <c r="J101" i="10"/>
  <c r="I101" i="10"/>
  <c r="G101" i="10"/>
  <c r="F101" i="10"/>
  <c r="E101" i="10"/>
  <c r="C101" i="10"/>
  <c r="B101" i="10"/>
  <c r="T100" i="10"/>
  <c r="S100" i="10"/>
  <c r="R100" i="10"/>
  <c r="P100" i="10"/>
  <c r="O100" i="10"/>
  <c r="N100" i="10"/>
  <c r="L100" i="10"/>
  <c r="K100" i="10"/>
  <c r="J100" i="10"/>
  <c r="H100" i="10"/>
  <c r="G100" i="10"/>
  <c r="F100" i="10"/>
  <c r="D100" i="10"/>
  <c r="C100" i="10"/>
  <c r="B100" i="10"/>
  <c r="D97" i="10"/>
  <c r="U99" i="10"/>
  <c r="T99" i="10"/>
  <c r="S99" i="10"/>
  <c r="Q99" i="10"/>
  <c r="P99" i="10"/>
  <c r="O99" i="10"/>
  <c r="M99" i="10"/>
  <c r="L99" i="10"/>
  <c r="K99" i="10"/>
  <c r="I99" i="10"/>
  <c r="H99" i="10"/>
  <c r="G99" i="10"/>
  <c r="E99" i="10"/>
  <c r="D99" i="10"/>
  <c r="C99" i="10"/>
  <c r="U98" i="10"/>
  <c r="T98" i="10"/>
  <c r="R98" i="10"/>
  <c r="Q98" i="10"/>
  <c r="P98" i="10"/>
  <c r="N98" i="10"/>
  <c r="M98" i="10"/>
  <c r="L98" i="10"/>
  <c r="J98" i="10"/>
  <c r="I98" i="10"/>
  <c r="H98" i="10"/>
  <c r="G98" i="10"/>
  <c r="F98" i="10"/>
  <c r="E98" i="10"/>
  <c r="D98" i="10"/>
  <c r="C98" i="10"/>
  <c r="B98" i="10"/>
  <c r="B95" i="10"/>
  <c r="U97" i="10"/>
  <c r="S97" i="10"/>
  <c r="R97" i="10"/>
  <c r="Q97" i="10"/>
  <c r="O97" i="10"/>
  <c r="N97" i="10"/>
  <c r="M97" i="10"/>
  <c r="K97" i="10"/>
  <c r="J97" i="10"/>
  <c r="I97" i="10"/>
  <c r="H97" i="10"/>
  <c r="G97" i="10"/>
  <c r="F97" i="10"/>
  <c r="E97" i="10"/>
  <c r="C97" i="10"/>
  <c r="B97" i="10"/>
  <c r="T96" i="10"/>
  <c r="S96" i="10"/>
  <c r="R96" i="10"/>
  <c r="P96" i="10"/>
  <c r="O96" i="10"/>
  <c r="N96" i="10"/>
  <c r="L96" i="10"/>
  <c r="K96" i="10"/>
  <c r="J96" i="10"/>
  <c r="H96" i="10"/>
  <c r="G96" i="10"/>
  <c r="F96" i="10"/>
  <c r="D96" i="10"/>
  <c r="C96" i="10"/>
  <c r="B96" i="10"/>
  <c r="P93" i="10"/>
  <c r="U95" i="10"/>
  <c r="T95" i="10"/>
  <c r="S95" i="10"/>
  <c r="Q95" i="10"/>
  <c r="P95" i="10"/>
  <c r="O95" i="10"/>
  <c r="M95" i="10"/>
  <c r="L95" i="10"/>
  <c r="K95" i="10"/>
  <c r="I95" i="10"/>
  <c r="H95" i="10"/>
  <c r="G95" i="10"/>
  <c r="F95" i="10"/>
  <c r="E95" i="10"/>
  <c r="D95" i="10"/>
  <c r="C95" i="10"/>
  <c r="U94" i="10"/>
  <c r="T94" i="10"/>
  <c r="R94" i="10"/>
  <c r="Q94" i="10"/>
  <c r="P94" i="10"/>
  <c r="N94" i="10"/>
  <c r="M94" i="10"/>
  <c r="L94" i="10"/>
  <c r="J94" i="10"/>
  <c r="I94" i="10"/>
  <c r="H94" i="10"/>
  <c r="F94" i="10"/>
  <c r="E94" i="10"/>
  <c r="D94" i="10"/>
  <c r="B94" i="10"/>
  <c r="J91" i="10"/>
  <c r="U93" i="10"/>
  <c r="S93" i="10"/>
  <c r="R93" i="10"/>
  <c r="Q93" i="10"/>
  <c r="O93" i="10"/>
  <c r="N93" i="10"/>
  <c r="M93" i="10"/>
  <c r="K93" i="10"/>
  <c r="J93" i="10"/>
  <c r="I93" i="10"/>
  <c r="H93" i="10"/>
  <c r="G93" i="10"/>
  <c r="F93" i="10"/>
  <c r="E93" i="10"/>
  <c r="C93" i="10"/>
  <c r="B93" i="10"/>
  <c r="T92" i="10"/>
  <c r="S92" i="10"/>
  <c r="R92" i="10"/>
  <c r="P92" i="10"/>
  <c r="O92" i="10"/>
  <c r="N92" i="10"/>
  <c r="L92" i="10"/>
  <c r="K92" i="10"/>
  <c r="J92" i="10"/>
  <c r="H92" i="10"/>
  <c r="G92" i="10"/>
  <c r="F92" i="10"/>
  <c r="D92" i="10"/>
  <c r="C92" i="10"/>
  <c r="B92" i="10"/>
  <c r="D89" i="10"/>
  <c r="U91" i="10"/>
  <c r="T91" i="10"/>
  <c r="S91" i="10"/>
  <c r="Q91" i="10"/>
  <c r="P91" i="10"/>
  <c r="O91" i="10"/>
  <c r="M91" i="10"/>
  <c r="L91" i="10"/>
  <c r="K91" i="10"/>
  <c r="I91" i="10"/>
  <c r="H91" i="10"/>
  <c r="G91" i="10"/>
  <c r="E91" i="10"/>
  <c r="D91" i="10"/>
  <c r="C91" i="10"/>
  <c r="U90" i="10"/>
  <c r="T90" i="10"/>
  <c r="R90" i="10"/>
  <c r="Q90" i="10"/>
  <c r="P90" i="10"/>
  <c r="N90" i="10"/>
  <c r="M90" i="10"/>
  <c r="L90" i="10"/>
  <c r="J90" i="10"/>
  <c r="I90" i="10"/>
  <c r="H90" i="10"/>
  <c r="G90" i="10"/>
  <c r="F90" i="10"/>
  <c r="E90" i="10"/>
  <c r="D90" i="10"/>
  <c r="C90" i="10"/>
  <c r="B90" i="10"/>
  <c r="U89" i="10"/>
  <c r="S89" i="10"/>
  <c r="R89" i="10"/>
  <c r="Q89" i="10"/>
  <c r="O89" i="10"/>
  <c r="N89" i="10"/>
  <c r="M89" i="10"/>
  <c r="K89" i="10"/>
  <c r="J89" i="10"/>
  <c r="I89" i="10"/>
  <c r="G89" i="10"/>
  <c r="F89" i="10"/>
  <c r="E89" i="10"/>
  <c r="C89" i="10"/>
  <c r="B89" i="10"/>
  <c r="J86" i="10"/>
  <c r="F86" i="10"/>
  <c r="B86" i="10"/>
  <c r="T88" i="10"/>
  <c r="S88" i="10"/>
  <c r="R88" i="10"/>
  <c r="P88" i="10"/>
  <c r="O88" i="10"/>
  <c r="N88" i="10"/>
  <c r="L88" i="10"/>
  <c r="K88" i="10"/>
  <c r="J88" i="10"/>
  <c r="H88" i="10"/>
  <c r="G88" i="10"/>
  <c r="F88" i="10"/>
  <c r="D88" i="10"/>
  <c r="C88" i="10"/>
  <c r="B88" i="10"/>
  <c r="O85" i="10"/>
  <c r="K85" i="10"/>
  <c r="G85" i="10"/>
  <c r="C85" i="10"/>
  <c r="U86" i="10"/>
  <c r="T86" i="10"/>
  <c r="S86" i="10"/>
  <c r="R86" i="10"/>
  <c r="Q86" i="10"/>
  <c r="P86" i="10"/>
  <c r="O86" i="10"/>
  <c r="N86" i="10"/>
  <c r="M86" i="10"/>
  <c r="L86" i="10"/>
  <c r="K86" i="10"/>
  <c r="I86" i="10"/>
  <c r="H86" i="10"/>
  <c r="E86" i="10"/>
  <c r="D86" i="10"/>
  <c r="T84" i="10"/>
  <c r="L84" i="10"/>
  <c r="D84" i="10"/>
  <c r="U85" i="10"/>
  <c r="S85" i="10"/>
  <c r="R85" i="10"/>
  <c r="Q85" i="10"/>
  <c r="N85" i="10"/>
  <c r="M85" i="10"/>
  <c r="J85" i="10"/>
  <c r="I85" i="10"/>
  <c r="H85" i="10"/>
  <c r="F85" i="10"/>
  <c r="E85" i="10"/>
  <c r="B85" i="10"/>
  <c r="S84" i="10"/>
  <c r="R84" i="10"/>
  <c r="P84" i="10"/>
  <c r="O84" i="10"/>
  <c r="N84" i="10"/>
  <c r="K84" i="10"/>
  <c r="J84" i="10"/>
  <c r="H84" i="10"/>
  <c r="G84" i="10"/>
  <c r="F84" i="10"/>
  <c r="C84" i="10"/>
  <c r="B84" i="10"/>
  <c r="N82" i="10"/>
  <c r="F82" i="10"/>
  <c r="U83" i="10"/>
  <c r="T83" i="10"/>
  <c r="S83" i="10"/>
  <c r="Q83" i="10"/>
  <c r="P83" i="10"/>
  <c r="O83" i="10"/>
  <c r="M83" i="10"/>
  <c r="L83" i="10"/>
  <c r="K83" i="10"/>
  <c r="I83" i="10"/>
  <c r="H83" i="10"/>
  <c r="G83" i="10"/>
  <c r="E83" i="10"/>
  <c r="D83" i="10"/>
  <c r="C83" i="10"/>
  <c r="S81" i="10"/>
  <c r="O81" i="10"/>
  <c r="K81" i="10"/>
  <c r="G81" i="10"/>
  <c r="C81" i="10"/>
  <c r="U82" i="10"/>
  <c r="T82" i="10"/>
  <c r="R82" i="10"/>
  <c r="Q82" i="10"/>
  <c r="P82" i="10"/>
  <c r="M82" i="10"/>
  <c r="L82" i="10"/>
  <c r="K82" i="10"/>
  <c r="J82" i="10"/>
  <c r="I82" i="10"/>
  <c r="H82" i="10"/>
  <c r="E82" i="10"/>
  <c r="D82" i="10"/>
  <c r="B82" i="10"/>
  <c r="U80" i="10"/>
  <c r="T80" i="10"/>
  <c r="L80" i="10"/>
  <c r="E80" i="10"/>
  <c r="D80" i="10"/>
  <c r="U81" i="10"/>
  <c r="R81" i="10"/>
  <c r="Q81" i="10"/>
  <c r="N81" i="10"/>
  <c r="M81" i="10"/>
  <c r="J81" i="10"/>
  <c r="I81" i="10"/>
  <c r="H81" i="10"/>
  <c r="F81" i="10"/>
  <c r="E81" i="10"/>
  <c r="B81" i="10"/>
  <c r="S80" i="10"/>
  <c r="R80" i="10"/>
  <c r="P80" i="10"/>
  <c r="O80" i="10"/>
  <c r="N80" i="10"/>
  <c r="K80" i="10"/>
  <c r="J80" i="10"/>
  <c r="H80" i="10"/>
  <c r="G80" i="10"/>
  <c r="F80" i="10"/>
  <c r="C80" i="10"/>
  <c r="B80" i="10"/>
  <c r="N78" i="10"/>
  <c r="F78" i="10"/>
  <c r="U79" i="10"/>
  <c r="T79" i="10"/>
  <c r="S79" i="10"/>
  <c r="Q79" i="10"/>
  <c r="P79" i="10"/>
  <c r="O79" i="10"/>
  <c r="M79" i="10"/>
  <c r="L79" i="10"/>
  <c r="K79" i="10"/>
  <c r="I79" i="10"/>
  <c r="H79" i="10"/>
  <c r="G79" i="10"/>
  <c r="E79" i="10"/>
  <c r="D79" i="10"/>
  <c r="C79" i="10"/>
  <c r="S77" i="10"/>
  <c r="O77" i="10"/>
  <c r="K77" i="10"/>
  <c r="G77" i="10"/>
  <c r="C77" i="10"/>
  <c r="U78" i="10"/>
  <c r="T78" i="10"/>
  <c r="R78" i="10"/>
  <c r="Q78" i="10"/>
  <c r="P78" i="10"/>
  <c r="M78" i="10"/>
  <c r="L78" i="10"/>
  <c r="K78" i="10"/>
  <c r="J78" i="10"/>
  <c r="I78" i="10"/>
  <c r="H78" i="10"/>
  <c r="E78" i="10"/>
  <c r="D78" i="10"/>
  <c r="B78" i="10"/>
  <c r="U76" i="10"/>
  <c r="T76" i="10"/>
  <c r="L76" i="10"/>
  <c r="E76" i="10"/>
  <c r="D76" i="10"/>
  <c r="U77" i="10"/>
  <c r="R77" i="10"/>
  <c r="Q77" i="10"/>
  <c r="N77" i="10"/>
  <c r="M77" i="10"/>
  <c r="J77" i="10"/>
  <c r="I77" i="10"/>
  <c r="H77" i="10"/>
  <c r="F77" i="10"/>
  <c r="E77" i="10"/>
  <c r="B77" i="10"/>
  <c r="S76" i="10"/>
  <c r="R76" i="10"/>
  <c r="P76" i="10"/>
  <c r="O76" i="10"/>
  <c r="N76" i="10"/>
  <c r="K76" i="10"/>
  <c r="J76" i="10"/>
  <c r="H76" i="10"/>
  <c r="G76" i="10"/>
  <c r="F76" i="10"/>
  <c r="C76" i="10"/>
  <c r="B76" i="10"/>
  <c r="N74" i="10"/>
  <c r="F74" i="10"/>
  <c r="U75" i="10"/>
  <c r="T75" i="10"/>
  <c r="S75" i="10"/>
  <c r="Q75" i="10"/>
  <c r="P75" i="10"/>
  <c r="O75" i="10"/>
  <c r="M75" i="10"/>
  <c r="L75" i="10"/>
  <c r="K75" i="10"/>
  <c r="I75" i="10"/>
  <c r="H75" i="10"/>
  <c r="G75" i="10"/>
  <c r="E75" i="10"/>
  <c r="D75" i="10"/>
  <c r="C75" i="10"/>
  <c r="S73" i="10"/>
  <c r="O73" i="10"/>
  <c r="K73" i="10"/>
  <c r="G73" i="10"/>
  <c r="C73" i="10"/>
  <c r="U74" i="10"/>
  <c r="T74" i="10"/>
  <c r="R74" i="10"/>
  <c r="Q74" i="10"/>
  <c r="P74" i="10"/>
  <c r="M74" i="10"/>
  <c r="L74" i="10"/>
  <c r="K74" i="10"/>
  <c r="J74" i="10"/>
  <c r="I74" i="10"/>
  <c r="H74" i="10"/>
  <c r="E74" i="10"/>
  <c r="D74" i="10"/>
  <c r="B74" i="10"/>
  <c r="U72" i="10"/>
  <c r="E72" i="10"/>
  <c r="U73" i="10"/>
  <c r="R73" i="10"/>
  <c r="Q73" i="10"/>
  <c r="N73" i="10"/>
  <c r="M73" i="10"/>
  <c r="L73" i="10"/>
  <c r="J73" i="10"/>
  <c r="I73" i="10"/>
  <c r="F73" i="10"/>
  <c r="E73" i="10"/>
  <c r="B73" i="10"/>
  <c r="Q71" i="10"/>
  <c r="M71" i="10"/>
  <c r="I71" i="10"/>
  <c r="E71" i="10"/>
  <c r="T72" i="10"/>
  <c r="S72" i="10"/>
  <c r="R72" i="10"/>
  <c r="P72" i="10"/>
  <c r="O72" i="10"/>
  <c r="N72" i="10"/>
  <c r="L72" i="10"/>
  <c r="K72" i="10"/>
  <c r="J72" i="10"/>
  <c r="H72" i="10"/>
  <c r="G72" i="10"/>
  <c r="F72" i="10"/>
  <c r="D72" i="10"/>
  <c r="C72" i="10"/>
  <c r="B72" i="10"/>
  <c r="J70" i="10"/>
  <c r="B70" i="10"/>
  <c r="U71" i="10"/>
  <c r="T71" i="10"/>
  <c r="S71" i="10"/>
  <c r="P71" i="10"/>
  <c r="O71" i="10"/>
  <c r="L71" i="10"/>
  <c r="K71" i="10"/>
  <c r="J71" i="10"/>
  <c r="H71" i="10"/>
  <c r="G71" i="10"/>
  <c r="D71" i="10"/>
  <c r="C71" i="10"/>
  <c r="K69" i="10"/>
  <c r="G69" i="10"/>
  <c r="C69" i="10"/>
  <c r="U70" i="10"/>
  <c r="T70" i="10"/>
  <c r="S70" i="10"/>
  <c r="R70" i="10"/>
  <c r="Q70" i="10"/>
  <c r="P70" i="10"/>
  <c r="O70" i="10"/>
  <c r="N70" i="10"/>
  <c r="M70" i="10"/>
  <c r="L70" i="10"/>
  <c r="I70" i="10"/>
  <c r="H70" i="10"/>
  <c r="F70" i="10"/>
  <c r="E70" i="10"/>
  <c r="D70" i="10"/>
  <c r="T68" i="10"/>
  <c r="P68" i="10"/>
  <c r="L68" i="10"/>
  <c r="H68" i="10"/>
  <c r="U69" i="10"/>
  <c r="T69" i="10"/>
  <c r="S69" i="10"/>
  <c r="R69" i="10"/>
  <c r="Q69" i="10"/>
  <c r="P69" i="10"/>
  <c r="O69" i="10"/>
  <c r="N69" i="10"/>
  <c r="M69" i="10"/>
  <c r="L69" i="10"/>
  <c r="J69" i="10"/>
  <c r="I69" i="10"/>
  <c r="F69" i="10"/>
  <c r="E69" i="10"/>
  <c r="B69" i="10"/>
  <c r="R67" i="10"/>
  <c r="S68" i="10"/>
  <c r="R68" i="10"/>
  <c r="O68" i="10"/>
  <c r="N68" i="10"/>
  <c r="M68" i="10"/>
  <c r="K68" i="10"/>
  <c r="J68" i="10"/>
  <c r="G68" i="10"/>
  <c r="F68" i="10"/>
  <c r="D68" i="10"/>
  <c r="C68" i="10"/>
  <c r="B68" i="10"/>
  <c r="U67" i="10"/>
  <c r="T67" i="10"/>
  <c r="S67" i="10"/>
  <c r="Q67" i="10"/>
  <c r="P67" i="10"/>
  <c r="O67" i="10"/>
  <c r="M67" i="10"/>
  <c r="L67" i="10"/>
  <c r="K67" i="10"/>
  <c r="J67" i="10"/>
  <c r="I67" i="10"/>
  <c r="H67" i="10"/>
  <c r="G67" i="10"/>
  <c r="F67" i="10"/>
  <c r="E67" i="10"/>
  <c r="D67" i="10"/>
  <c r="C67" i="10"/>
  <c r="U65" i="10"/>
  <c r="M65" i="10"/>
  <c r="E65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F66" i="10"/>
  <c r="E66" i="10"/>
  <c r="D66" i="10"/>
  <c r="B66" i="10"/>
  <c r="B64" i="10"/>
  <c r="S65" i="10"/>
  <c r="R65" i="10"/>
  <c r="Q65" i="10"/>
  <c r="O65" i="10"/>
  <c r="N65" i="10"/>
  <c r="K65" i="10"/>
  <c r="J65" i="10"/>
  <c r="I65" i="10"/>
  <c r="G65" i="10"/>
  <c r="F65" i="10"/>
  <c r="C65" i="10"/>
  <c r="B65" i="10"/>
  <c r="O63" i="10"/>
  <c r="G63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G62" i="10"/>
  <c r="U63" i="10"/>
  <c r="T63" i="10"/>
  <c r="S63" i="10"/>
  <c r="R63" i="10"/>
  <c r="Q63" i="10"/>
  <c r="P63" i="10"/>
  <c r="M63" i="10"/>
  <c r="L63" i="10"/>
  <c r="K63" i="10"/>
  <c r="I63" i="10"/>
  <c r="H63" i="10"/>
  <c r="E63" i="10"/>
  <c r="D63" i="10"/>
  <c r="C63" i="10"/>
  <c r="B63" i="10"/>
  <c r="U61" i="10"/>
  <c r="M61" i="10"/>
  <c r="L61" i="10"/>
  <c r="E61" i="10"/>
  <c r="U62" i="10"/>
  <c r="T62" i="10"/>
  <c r="R62" i="10"/>
  <c r="Q62" i="10"/>
  <c r="P62" i="10"/>
  <c r="N62" i="10"/>
  <c r="M62" i="10"/>
  <c r="L62" i="10"/>
  <c r="K62" i="10"/>
  <c r="J62" i="10"/>
  <c r="I62" i="10"/>
  <c r="H62" i="10"/>
  <c r="F62" i="10"/>
  <c r="E62" i="10"/>
  <c r="D62" i="10"/>
  <c r="B62" i="10"/>
  <c r="S61" i="10"/>
  <c r="R61" i="10"/>
  <c r="Q61" i="10"/>
  <c r="P61" i="10"/>
  <c r="O61" i="10"/>
  <c r="N61" i="10"/>
  <c r="K61" i="10"/>
  <c r="J61" i="10"/>
  <c r="I61" i="10"/>
  <c r="G61" i="10"/>
  <c r="F61" i="10"/>
  <c r="C61" i="10"/>
  <c r="B61" i="10"/>
  <c r="O59" i="10"/>
  <c r="N59" i="10"/>
  <c r="G59" i="10"/>
  <c r="T60" i="10"/>
  <c r="S60" i="10"/>
  <c r="R60" i="10"/>
  <c r="P60" i="10"/>
  <c r="O60" i="10"/>
  <c r="N60" i="10"/>
  <c r="L60" i="10"/>
  <c r="K60" i="10"/>
  <c r="J60" i="10"/>
  <c r="H60" i="10"/>
  <c r="G60" i="10"/>
  <c r="F60" i="10"/>
  <c r="D60" i="10"/>
  <c r="C60" i="10"/>
  <c r="B60" i="10"/>
  <c r="G58" i="10"/>
  <c r="U59" i="10"/>
  <c r="T59" i="10"/>
  <c r="S59" i="10"/>
  <c r="R59" i="10"/>
  <c r="Q59" i="10"/>
  <c r="P59" i="10"/>
  <c r="M59" i="10"/>
  <c r="L59" i="10"/>
  <c r="K59" i="10"/>
  <c r="I59" i="10"/>
  <c r="H59" i="10"/>
  <c r="E59" i="10"/>
  <c r="D59" i="10"/>
  <c r="C59" i="10"/>
  <c r="B59" i="10"/>
  <c r="U57" i="10"/>
  <c r="M57" i="10"/>
  <c r="L57" i="10"/>
  <c r="E57" i="10"/>
  <c r="U58" i="10"/>
  <c r="T58" i="10"/>
  <c r="R58" i="10"/>
  <c r="Q58" i="10"/>
  <c r="P58" i="10"/>
  <c r="N58" i="10"/>
  <c r="M58" i="10"/>
  <c r="L58" i="10"/>
  <c r="K58" i="10"/>
  <c r="J58" i="10"/>
  <c r="I58" i="10"/>
  <c r="H58" i="10"/>
  <c r="F58" i="10"/>
  <c r="E58" i="10"/>
  <c r="D58" i="10"/>
  <c r="B58" i="10"/>
  <c r="S57" i="10"/>
  <c r="R57" i="10"/>
  <c r="Q57" i="10"/>
  <c r="P57" i="10"/>
  <c r="O57" i="10"/>
  <c r="N57" i="10"/>
  <c r="K57" i="10"/>
  <c r="J57" i="10"/>
  <c r="I57" i="10"/>
  <c r="G57" i="10"/>
  <c r="F57" i="10"/>
  <c r="C57" i="10"/>
  <c r="B57" i="10"/>
  <c r="O55" i="10"/>
  <c r="N55" i="10"/>
  <c r="G55" i="10"/>
  <c r="T56" i="10"/>
  <c r="S56" i="10"/>
  <c r="R56" i="10"/>
  <c r="P56" i="10"/>
  <c r="O56" i="10"/>
  <c r="N56" i="10"/>
  <c r="L56" i="10"/>
  <c r="K56" i="10"/>
  <c r="J56" i="10"/>
  <c r="H56" i="10"/>
  <c r="G56" i="10"/>
  <c r="F56" i="10"/>
  <c r="D56" i="10"/>
  <c r="C56" i="10"/>
  <c r="B56" i="10"/>
  <c r="G54" i="10"/>
  <c r="U55" i="10"/>
  <c r="T55" i="10"/>
  <c r="S55" i="10"/>
  <c r="R55" i="10"/>
  <c r="Q55" i="10"/>
  <c r="P55" i="10"/>
  <c r="M55" i="10"/>
  <c r="L55" i="10"/>
  <c r="K55" i="10"/>
  <c r="I55" i="10"/>
  <c r="H55" i="10"/>
  <c r="E55" i="10"/>
  <c r="D55" i="10"/>
  <c r="C55" i="10"/>
  <c r="B55" i="10"/>
  <c r="U53" i="10"/>
  <c r="M53" i="10"/>
  <c r="L53" i="10"/>
  <c r="E53" i="10"/>
  <c r="U54" i="10"/>
  <c r="T54" i="10"/>
  <c r="R54" i="10"/>
  <c r="Q54" i="10"/>
  <c r="P54" i="10"/>
  <c r="N54" i="10"/>
  <c r="M54" i="10"/>
  <c r="L54" i="10"/>
  <c r="K54" i="10"/>
  <c r="J54" i="10"/>
  <c r="I54" i="10"/>
  <c r="H54" i="10"/>
  <c r="F54" i="10"/>
  <c r="E54" i="10"/>
  <c r="D54" i="10"/>
  <c r="B54" i="10"/>
  <c r="S53" i="10"/>
  <c r="R53" i="10"/>
  <c r="Q53" i="10"/>
  <c r="P53" i="10"/>
  <c r="O53" i="10"/>
  <c r="N53" i="10"/>
  <c r="K53" i="10"/>
  <c r="J53" i="10"/>
  <c r="I53" i="10"/>
  <c r="G53" i="10"/>
  <c r="F53" i="10"/>
  <c r="C53" i="10"/>
  <c r="B53" i="10"/>
  <c r="O51" i="10"/>
  <c r="N51" i="10"/>
  <c r="G51" i="10"/>
  <c r="T52" i="10"/>
  <c r="S52" i="10"/>
  <c r="R52" i="10"/>
  <c r="P52" i="10"/>
  <c r="O52" i="10"/>
  <c r="N52" i="10"/>
  <c r="L52" i="10"/>
  <c r="K52" i="10"/>
  <c r="J52" i="10"/>
  <c r="H52" i="10"/>
  <c r="G52" i="10"/>
  <c r="F52" i="10"/>
  <c r="D52" i="10"/>
  <c r="C52" i="10"/>
  <c r="B52" i="10"/>
  <c r="G50" i="10"/>
  <c r="U51" i="10"/>
  <c r="T51" i="10"/>
  <c r="S51" i="10"/>
  <c r="R51" i="10"/>
  <c r="Q51" i="10"/>
  <c r="P51" i="10"/>
  <c r="M51" i="10"/>
  <c r="L51" i="10"/>
  <c r="K51" i="10"/>
  <c r="I51" i="10"/>
  <c r="H51" i="10"/>
  <c r="E51" i="10"/>
  <c r="D51" i="10"/>
  <c r="C51" i="10"/>
  <c r="B51" i="10"/>
  <c r="U49" i="10"/>
  <c r="M49" i="10"/>
  <c r="L49" i="10"/>
  <c r="E49" i="10"/>
  <c r="U50" i="10"/>
  <c r="T50" i="10"/>
  <c r="R50" i="10"/>
  <c r="Q50" i="10"/>
  <c r="P50" i="10"/>
  <c r="N50" i="10"/>
  <c r="M50" i="10"/>
  <c r="L50" i="10"/>
  <c r="K50" i="10"/>
  <c r="J50" i="10"/>
  <c r="I50" i="10"/>
  <c r="H50" i="10"/>
  <c r="F50" i="10"/>
  <c r="E50" i="10"/>
  <c r="D50" i="10"/>
  <c r="B50" i="10"/>
  <c r="S49" i="10"/>
  <c r="R49" i="10"/>
  <c r="Q49" i="10"/>
  <c r="P49" i="10"/>
  <c r="O49" i="10"/>
  <c r="N49" i="10"/>
  <c r="K49" i="10"/>
  <c r="J49" i="10"/>
  <c r="I49" i="10"/>
  <c r="G49" i="10"/>
  <c r="F49" i="10"/>
  <c r="C49" i="10"/>
  <c r="B49" i="10"/>
  <c r="O47" i="10"/>
  <c r="N47" i="10"/>
  <c r="G47" i="10"/>
  <c r="T48" i="10"/>
  <c r="S48" i="10"/>
  <c r="R48" i="10"/>
  <c r="P48" i="10"/>
  <c r="O48" i="10"/>
  <c r="N48" i="10"/>
  <c r="L48" i="10"/>
  <c r="K48" i="10"/>
  <c r="J48" i="10"/>
  <c r="H48" i="10"/>
  <c r="G48" i="10"/>
  <c r="F48" i="10"/>
  <c r="D48" i="10"/>
  <c r="C48" i="10"/>
  <c r="B48" i="10"/>
  <c r="G46" i="10"/>
  <c r="U47" i="10"/>
  <c r="T47" i="10"/>
  <c r="S47" i="10"/>
  <c r="R47" i="10"/>
  <c r="Q47" i="10"/>
  <c r="P47" i="10"/>
  <c r="M47" i="10"/>
  <c r="L47" i="10"/>
  <c r="K47" i="10"/>
  <c r="I47" i="10"/>
  <c r="H47" i="10"/>
  <c r="E47" i="10"/>
  <c r="D47" i="10"/>
  <c r="C47" i="10"/>
  <c r="B47" i="10"/>
  <c r="U45" i="10"/>
  <c r="M45" i="10"/>
  <c r="L45" i="10"/>
  <c r="E45" i="10"/>
  <c r="U46" i="10"/>
  <c r="T46" i="10"/>
  <c r="R46" i="10"/>
  <c r="Q46" i="10"/>
  <c r="P46" i="10"/>
  <c r="N46" i="10"/>
  <c r="M46" i="10"/>
  <c r="L46" i="10"/>
  <c r="K46" i="10"/>
  <c r="J46" i="10"/>
  <c r="I46" i="10"/>
  <c r="H46" i="10"/>
  <c r="F46" i="10"/>
  <c r="E46" i="10"/>
  <c r="D46" i="10"/>
  <c r="B46" i="10"/>
  <c r="S45" i="10"/>
  <c r="R45" i="10"/>
  <c r="Q45" i="10"/>
  <c r="P45" i="10"/>
  <c r="O45" i="10"/>
  <c r="N45" i="10"/>
  <c r="K45" i="10"/>
  <c r="J45" i="10"/>
  <c r="I45" i="10"/>
  <c r="G45" i="10"/>
  <c r="F45" i="10"/>
  <c r="C45" i="10"/>
  <c r="B45" i="10"/>
  <c r="O43" i="10"/>
  <c r="N43" i="10"/>
  <c r="G43" i="10"/>
  <c r="T44" i="10"/>
  <c r="S44" i="10"/>
  <c r="R44" i="10"/>
  <c r="P44" i="10"/>
  <c r="O44" i="10"/>
  <c r="N44" i="10"/>
  <c r="L44" i="10"/>
  <c r="K44" i="10"/>
  <c r="J44" i="10"/>
  <c r="H44" i="10"/>
  <c r="G44" i="10"/>
  <c r="F44" i="10"/>
  <c r="D44" i="10"/>
  <c r="C44" i="10"/>
  <c r="B44" i="10"/>
  <c r="G42" i="10"/>
  <c r="U43" i="10"/>
  <c r="T43" i="10"/>
  <c r="S43" i="10"/>
  <c r="R43" i="10"/>
  <c r="Q43" i="10"/>
  <c r="P43" i="10"/>
  <c r="M43" i="10"/>
  <c r="L43" i="10"/>
  <c r="K43" i="10"/>
  <c r="I43" i="10"/>
  <c r="H43" i="10"/>
  <c r="E43" i="10"/>
  <c r="D43" i="10"/>
  <c r="C43" i="10"/>
  <c r="B43" i="10"/>
  <c r="U41" i="10"/>
  <c r="M41" i="10"/>
  <c r="L41" i="10"/>
  <c r="E41" i="10"/>
  <c r="U42" i="10"/>
  <c r="T42" i="10"/>
  <c r="R42" i="10"/>
  <c r="Q42" i="10"/>
  <c r="P42" i="10"/>
  <c r="N42" i="10"/>
  <c r="M42" i="10"/>
  <c r="L42" i="10"/>
  <c r="K42" i="10"/>
  <c r="J42" i="10"/>
  <c r="I42" i="10"/>
  <c r="H42" i="10"/>
  <c r="F42" i="10"/>
  <c r="E42" i="10"/>
  <c r="D42" i="10"/>
  <c r="B42" i="10"/>
  <c r="S41" i="10"/>
  <c r="R41" i="10"/>
  <c r="Q41" i="10"/>
  <c r="P41" i="10"/>
  <c r="O41" i="10"/>
  <c r="N41" i="10"/>
  <c r="K41" i="10"/>
  <c r="J41" i="10"/>
  <c r="I41" i="10"/>
  <c r="G41" i="10"/>
  <c r="F41" i="10"/>
  <c r="C41" i="10"/>
  <c r="B41" i="10"/>
  <c r="O39" i="10"/>
  <c r="N39" i="10"/>
  <c r="G39" i="10"/>
  <c r="T40" i="10"/>
  <c r="S40" i="10"/>
  <c r="R40" i="10"/>
  <c r="P40" i="10"/>
  <c r="O40" i="10"/>
  <c r="N40" i="10"/>
  <c r="L40" i="10"/>
  <c r="K40" i="10"/>
  <c r="J40" i="10"/>
  <c r="H40" i="10"/>
  <c r="G40" i="10"/>
  <c r="F40" i="10"/>
  <c r="D40" i="10"/>
  <c r="C40" i="10"/>
  <c r="B40" i="10"/>
  <c r="G38" i="10"/>
  <c r="U39" i="10"/>
  <c r="T39" i="10"/>
  <c r="S39" i="10"/>
  <c r="R39" i="10"/>
  <c r="Q39" i="10"/>
  <c r="P39" i="10"/>
  <c r="M39" i="10"/>
  <c r="L39" i="10"/>
  <c r="K39" i="10"/>
  <c r="I39" i="10"/>
  <c r="H39" i="10"/>
  <c r="E39" i="10"/>
  <c r="D39" i="10"/>
  <c r="C39" i="10"/>
  <c r="B39" i="10"/>
  <c r="U37" i="10"/>
  <c r="M37" i="10"/>
  <c r="L37" i="10"/>
  <c r="E37" i="10"/>
  <c r="U38" i="10"/>
  <c r="T38" i="10"/>
  <c r="R38" i="10"/>
  <c r="Q38" i="10"/>
  <c r="P38" i="10"/>
  <c r="N38" i="10"/>
  <c r="M38" i="10"/>
  <c r="L38" i="10"/>
  <c r="K38" i="10"/>
  <c r="J38" i="10"/>
  <c r="I38" i="10"/>
  <c r="H38" i="10"/>
  <c r="F38" i="10"/>
  <c r="E38" i="10"/>
  <c r="D38" i="10"/>
  <c r="B38" i="10"/>
  <c r="S37" i="10"/>
  <c r="R37" i="10"/>
  <c r="Q37" i="10"/>
  <c r="P37" i="10"/>
  <c r="O37" i="10"/>
  <c r="N37" i="10"/>
  <c r="K37" i="10"/>
  <c r="J37" i="10"/>
  <c r="I37" i="10"/>
  <c r="G37" i="10"/>
  <c r="F37" i="10"/>
  <c r="C37" i="10"/>
  <c r="B37" i="10"/>
  <c r="O35" i="10"/>
  <c r="N35" i="10"/>
  <c r="G35" i="10"/>
  <c r="T36" i="10"/>
  <c r="S36" i="10"/>
  <c r="R36" i="10"/>
  <c r="P36" i="10"/>
  <c r="O36" i="10"/>
  <c r="N36" i="10"/>
  <c r="L36" i="10"/>
  <c r="K36" i="10"/>
  <c r="J36" i="10"/>
  <c r="H36" i="10"/>
  <c r="G36" i="10"/>
  <c r="F36" i="10"/>
  <c r="D36" i="10"/>
  <c r="C36" i="10"/>
  <c r="B36" i="10"/>
  <c r="T34" i="10"/>
  <c r="S34" i="10"/>
  <c r="L34" i="10"/>
  <c r="G34" i="10"/>
  <c r="D34" i="10"/>
  <c r="U35" i="10"/>
  <c r="T35" i="10"/>
  <c r="S35" i="10"/>
  <c r="Q35" i="10"/>
  <c r="P35" i="10"/>
  <c r="M35" i="10"/>
  <c r="L35" i="10"/>
  <c r="K35" i="10"/>
  <c r="J35" i="10"/>
  <c r="I35" i="10"/>
  <c r="H35" i="10"/>
  <c r="E35" i="10"/>
  <c r="D35" i="10"/>
  <c r="C35" i="10"/>
  <c r="U34" i="10"/>
  <c r="R34" i="10"/>
  <c r="Q34" i="10"/>
  <c r="P34" i="10"/>
  <c r="N34" i="10"/>
  <c r="M34" i="10"/>
  <c r="J34" i="10"/>
  <c r="I34" i="10"/>
  <c r="H34" i="10"/>
  <c r="F34" i="10"/>
  <c r="E34" i="10"/>
  <c r="B34" i="10"/>
  <c r="U32" i="10"/>
  <c r="Q32" i="10"/>
  <c r="I32" i="10"/>
  <c r="E32" i="10"/>
  <c r="S32" i="10"/>
  <c r="R32" i="10"/>
  <c r="O32" i="10"/>
  <c r="N32" i="10"/>
  <c r="M32" i="10"/>
  <c r="K32" i="10"/>
  <c r="J32" i="10"/>
  <c r="G32" i="10"/>
  <c r="F32" i="10"/>
  <c r="D32" i="10"/>
  <c r="C32" i="10"/>
  <c r="B32" i="10"/>
  <c r="T31" i="10"/>
  <c r="S31" i="10"/>
  <c r="R31" i="10"/>
  <c r="P31" i="10"/>
  <c r="O31" i="10"/>
  <c r="N31" i="10"/>
  <c r="L31" i="10"/>
  <c r="K31" i="10"/>
  <c r="J31" i="10"/>
  <c r="H31" i="10"/>
  <c r="G31" i="10"/>
  <c r="F31" i="10"/>
  <c r="D31" i="10"/>
  <c r="C31" i="10"/>
  <c r="B31" i="10"/>
  <c r="G30" i="10"/>
  <c r="U29" i="10"/>
  <c r="M29" i="10"/>
  <c r="L29" i="10"/>
  <c r="E29" i="10"/>
  <c r="U30" i="10"/>
  <c r="T30" i="10"/>
  <c r="R30" i="10"/>
  <c r="Q30" i="10"/>
  <c r="P30" i="10"/>
  <c r="N30" i="10"/>
  <c r="M30" i="10"/>
  <c r="L30" i="10"/>
  <c r="K30" i="10"/>
  <c r="J30" i="10"/>
  <c r="I30" i="10"/>
  <c r="H30" i="10"/>
  <c r="F30" i="10"/>
  <c r="E30" i="10"/>
  <c r="D30" i="10"/>
  <c r="B30" i="10"/>
  <c r="S29" i="10"/>
  <c r="R29" i="10"/>
  <c r="Q29" i="10"/>
  <c r="P29" i="10"/>
  <c r="O29" i="10"/>
  <c r="N29" i="10"/>
  <c r="K29" i="10"/>
  <c r="J29" i="10"/>
  <c r="I29" i="10"/>
  <c r="G29" i="10"/>
  <c r="F29" i="10"/>
  <c r="C29" i="10"/>
  <c r="B29" i="10"/>
  <c r="O27" i="10"/>
  <c r="N27" i="10"/>
  <c r="G27" i="10"/>
  <c r="T28" i="10"/>
  <c r="S28" i="10"/>
  <c r="R28" i="10"/>
  <c r="P28" i="10"/>
  <c r="O28" i="10"/>
  <c r="N28" i="10"/>
  <c r="L28" i="10"/>
  <c r="K28" i="10"/>
  <c r="J28" i="10"/>
  <c r="H28" i="10"/>
  <c r="G28" i="10"/>
  <c r="F28" i="10"/>
  <c r="D28" i="10"/>
  <c r="C28" i="10"/>
  <c r="B28" i="10"/>
  <c r="G26" i="10"/>
  <c r="U27" i="10"/>
  <c r="T27" i="10"/>
  <c r="S27" i="10"/>
  <c r="R27" i="10"/>
  <c r="Q27" i="10"/>
  <c r="P27" i="10"/>
  <c r="M27" i="10"/>
  <c r="L27" i="10"/>
  <c r="K27" i="10"/>
  <c r="I27" i="10"/>
  <c r="H27" i="10"/>
  <c r="E27" i="10"/>
  <c r="D27" i="10"/>
  <c r="C27" i="10"/>
  <c r="B27" i="10"/>
  <c r="U25" i="10"/>
  <c r="M25" i="10"/>
  <c r="L25" i="10"/>
  <c r="E25" i="10"/>
  <c r="U26" i="10"/>
  <c r="T26" i="10"/>
  <c r="R26" i="10"/>
  <c r="Q26" i="10"/>
  <c r="P26" i="10"/>
  <c r="N26" i="10"/>
  <c r="M26" i="10"/>
  <c r="L26" i="10"/>
  <c r="K26" i="10"/>
  <c r="J26" i="10"/>
  <c r="I26" i="10"/>
  <c r="H26" i="10"/>
  <c r="F26" i="10"/>
  <c r="E26" i="10"/>
  <c r="D26" i="10"/>
  <c r="B26" i="10"/>
  <c r="S25" i="10"/>
  <c r="R25" i="10"/>
  <c r="Q25" i="10"/>
  <c r="P25" i="10"/>
  <c r="O25" i="10"/>
  <c r="N25" i="10"/>
  <c r="K25" i="10"/>
  <c r="J25" i="10"/>
  <c r="I25" i="10"/>
  <c r="G25" i="10"/>
  <c r="F25" i="10"/>
  <c r="C25" i="10"/>
  <c r="B25" i="10"/>
  <c r="O23" i="10"/>
  <c r="N23" i="10"/>
  <c r="G23" i="10"/>
  <c r="T24" i="10"/>
  <c r="S24" i="10"/>
  <c r="R24" i="10"/>
  <c r="P24" i="10"/>
  <c r="O24" i="10"/>
  <c r="N24" i="10"/>
  <c r="L24" i="10"/>
  <c r="K24" i="10"/>
  <c r="J24" i="10"/>
  <c r="H24" i="10"/>
  <c r="G24" i="10"/>
  <c r="F24" i="10"/>
  <c r="D24" i="10"/>
  <c r="C24" i="10"/>
  <c r="B24" i="10"/>
  <c r="G22" i="10"/>
  <c r="U23" i="10"/>
  <c r="T23" i="10"/>
  <c r="S23" i="10"/>
  <c r="R23" i="10"/>
  <c r="Q23" i="10"/>
  <c r="P23" i="10"/>
  <c r="M23" i="10"/>
  <c r="L23" i="10"/>
  <c r="K23" i="10"/>
  <c r="I23" i="10"/>
  <c r="H23" i="10"/>
  <c r="E23" i="10"/>
  <c r="D23" i="10"/>
  <c r="C23" i="10"/>
  <c r="B23" i="10"/>
  <c r="U21" i="10"/>
  <c r="M21" i="10"/>
  <c r="L21" i="10"/>
  <c r="E21" i="10"/>
  <c r="U22" i="10"/>
  <c r="T22" i="10"/>
  <c r="R22" i="10"/>
  <c r="Q22" i="10"/>
  <c r="P22" i="10"/>
  <c r="N22" i="10"/>
  <c r="M22" i="10"/>
  <c r="L22" i="10"/>
  <c r="K22" i="10"/>
  <c r="J22" i="10"/>
  <c r="I22" i="10"/>
  <c r="H22" i="10"/>
  <c r="F22" i="10"/>
  <c r="E22" i="10"/>
  <c r="D22" i="10"/>
  <c r="B22" i="10"/>
  <c r="S21" i="10"/>
  <c r="R21" i="10"/>
  <c r="Q21" i="10"/>
  <c r="P21" i="10"/>
  <c r="O21" i="10"/>
  <c r="N21" i="10"/>
  <c r="K21" i="10"/>
  <c r="J21" i="10"/>
  <c r="I21" i="10"/>
  <c r="G21" i="10"/>
  <c r="F21" i="10"/>
  <c r="C21" i="10"/>
  <c r="B21" i="10"/>
  <c r="O19" i="10"/>
  <c r="N19" i="10"/>
  <c r="G19" i="10"/>
  <c r="T20" i="10"/>
  <c r="S20" i="10"/>
  <c r="R20" i="10"/>
  <c r="P20" i="10"/>
  <c r="O20" i="10"/>
  <c r="N20" i="10"/>
  <c r="L20" i="10"/>
  <c r="K20" i="10"/>
  <c r="J20" i="10"/>
  <c r="H20" i="10"/>
  <c r="G20" i="10"/>
  <c r="F20" i="10"/>
  <c r="D20" i="10"/>
  <c r="C20" i="10"/>
  <c r="B20" i="10"/>
  <c r="T18" i="10"/>
  <c r="P18" i="10"/>
  <c r="H18" i="10"/>
  <c r="D18" i="10"/>
  <c r="U19" i="10"/>
  <c r="T19" i="10"/>
  <c r="S19" i="10"/>
  <c r="Q19" i="10"/>
  <c r="P19" i="10"/>
  <c r="M19" i="10"/>
  <c r="L19" i="10"/>
  <c r="K19" i="10"/>
  <c r="J19" i="10"/>
  <c r="I19" i="10"/>
  <c r="H19" i="10"/>
  <c r="E19" i="10"/>
  <c r="D19" i="10"/>
  <c r="C19" i="10"/>
  <c r="B17" i="10"/>
  <c r="U18" i="10"/>
  <c r="R18" i="10"/>
  <c r="Q18" i="10"/>
  <c r="O18" i="10"/>
  <c r="N18" i="10"/>
  <c r="M18" i="10"/>
  <c r="L18" i="10"/>
  <c r="K18" i="10"/>
  <c r="J18" i="10"/>
  <c r="I18" i="10"/>
  <c r="F18" i="10"/>
  <c r="E18" i="10"/>
  <c r="B18" i="10"/>
  <c r="J16" i="10"/>
  <c r="U17" i="10"/>
  <c r="S17" i="10"/>
  <c r="R17" i="10"/>
  <c r="Q17" i="10"/>
  <c r="O17" i="10"/>
  <c r="N17" i="10"/>
  <c r="M17" i="10"/>
  <c r="K17" i="10"/>
  <c r="J17" i="10"/>
  <c r="I17" i="10"/>
  <c r="G17" i="10"/>
  <c r="F17" i="10"/>
  <c r="E17" i="10"/>
  <c r="C17" i="10"/>
  <c r="S15" i="10"/>
  <c r="K15" i="10"/>
  <c r="B15" i="10"/>
  <c r="T16" i="10"/>
  <c r="S16" i="10"/>
  <c r="R16" i="10"/>
  <c r="P16" i="10"/>
  <c r="O16" i="10"/>
  <c r="N16" i="10"/>
  <c r="L16" i="10"/>
  <c r="K16" i="10"/>
  <c r="I16" i="10"/>
  <c r="H16" i="10"/>
  <c r="G16" i="10"/>
  <c r="F16" i="10"/>
  <c r="E16" i="10"/>
  <c r="D16" i="10"/>
  <c r="C16" i="10"/>
  <c r="B16" i="10"/>
  <c r="L14" i="10"/>
  <c r="H14" i="10"/>
  <c r="U15" i="10"/>
  <c r="T15" i="10"/>
  <c r="Q15" i="10"/>
  <c r="P15" i="10"/>
  <c r="O15" i="10"/>
  <c r="M15" i="10"/>
  <c r="L15" i="10"/>
  <c r="I15" i="10"/>
  <c r="H15" i="10"/>
  <c r="G15" i="10"/>
  <c r="E15" i="10"/>
  <c r="D15" i="10"/>
  <c r="C15" i="10"/>
  <c r="U14" i="10"/>
  <c r="T14" i="10"/>
  <c r="R14" i="10"/>
  <c r="Q14" i="10"/>
  <c r="P14" i="10"/>
  <c r="N14" i="10"/>
  <c r="M14" i="10"/>
  <c r="J14" i="10"/>
  <c r="I14" i="10"/>
  <c r="F14" i="10"/>
  <c r="E14" i="10"/>
  <c r="D14" i="10"/>
  <c r="B14" i="10"/>
  <c r="D12" i="10"/>
  <c r="U13" i="10"/>
  <c r="S13" i="10"/>
  <c r="R13" i="10"/>
  <c r="Q13" i="10"/>
  <c r="O13" i="10"/>
  <c r="N13" i="10"/>
  <c r="M13" i="10"/>
  <c r="K13" i="10"/>
  <c r="J13" i="10"/>
  <c r="I13" i="10"/>
  <c r="G13" i="10"/>
  <c r="F13" i="10"/>
  <c r="E13" i="10"/>
  <c r="C13" i="10"/>
  <c r="B13" i="10"/>
  <c r="N11" i="10"/>
  <c r="J11" i="10"/>
  <c r="T12" i="10"/>
  <c r="S12" i="10"/>
  <c r="R12" i="10"/>
  <c r="P12" i="10"/>
  <c r="O12" i="10"/>
  <c r="N12" i="10"/>
  <c r="L12" i="10"/>
  <c r="K12" i="10"/>
  <c r="J12" i="10"/>
  <c r="H12" i="10"/>
  <c r="G12" i="10"/>
  <c r="F12" i="10"/>
  <c r="C12" i="10"/>
  <c r="B12" i="10"/>
  <c r="S6" i="10"/>
  <c r="Q6" i="10"/>
  <c r="O6" i="10"/>
  <c r="K6" i="10"/>
  <c r="G6" i="10"/>
  <c r="C6" i="10"/>
  <c r="U11" i="10"/>
  <c r="T11" i="10"/>
  <c r="S11" i="10"/>
  <c r="R11" i="10"/>
  <c r="Q11" i="10"/>
  <c r="P11" i="10"/>
  <c r="O11" i="10"/>
  <c r="M11" i="10"/>
  <c r="L11" i="10"/>
  <c r="I11" i="10"/>
  <c r="H11" i="10"/>
  <c r="F11" i="10"/>
  <c r="E11" i="10"/>
  <c r="D11" i="10"/>
  <c r="B11" i="10"/>
  <c r="U5" i="10"/>
  <c r="S5" i="10"/>
  <c r="R5" i="10"/>
  <c r="Q5" i="10"/>
  <c r="P5" i="10"/>
  <c r="O5" i="10"/>
  <c r="N5" i="10"/>
  <c r="M5" i="10"/>
  <c r="L5" i="10"/>
  <c r="I5" i="10"/>
  <c r="H5" i="10"/>
  <c r="G5" i="10"/>
  <c r="E5" i="10"/>
  <c r="D5" i="10"/>
  <c r="C5" i="10"/>
  <c r="U6" i="10"/>
  <c r="T6" i="10"/>
  <c r="P6" i="10"/>
  <c r="M6" i="10"/>
  <c r="L6" i="10"/>
  <c r="I6" i="10"/>
  <c r="H6" i="10"/>
  <c r="E6" i="10"/>
  <c r="D6" i="10"/>
  <c r="T5" i="10"/>
  <c r="K5" i="10"/>
  <c r="J5" i="10"/>
  <c r="F5" i="10"/>
  <c r="L1" i="10"/>
  <c r="B169" i="9"/>
  <c r="C169" i="9"/>
  <c r="F169" i="9"/>
  <c r="G169" i="9"/>
  <c r="H169" i="9"/>
  <c r="J169" i="9"/>
  <c r="K169" i="9"/>
  <c r="N169" i="9"/>
  <c r="O169" i="9"/>
  <c r="R169" i="9"/>
  <c r="S169" i="9"/>
  <c r="F5" i="7"/>
  <c r="E5" i="7"/>
  <c r="KK6" i="14" l="1"/>
  <c r="JP6" i="14" s="1"/>
  <c r="HT170" i="14"/>
  <c r="F170" i="14" s="1"/>
  <c r="HU170" i="14"/>
  <c r="HU88" i="14"/>
  <c r="HV88" i="14"/>
  <c r="HV170" i="14"/>
  <c r="HS170" i="14"/>
  <c r="HZ88" i="14"/>
  <c r="HY88" i="14"/>
  <c r="HY170" i="14"/>
  <c r="HZ170" i="14"/>
  <c r="HW107" i="14"/>
  <c r="HW88" i="14"/>
  <c r="HW170" i="14"/>
  <c r="HX169" i="14"/>
  <c r="HX88" i="14"/>
  <c r="HX170" i="14"/>
  <c r="HW5" i="14"/>
  <c r="GM5" i="14"/>
  <c r="GE5" i="14"/>
  <c r="GE12" i="14"/>
  <c r="GJ6" i="14"/>
  <c r="GU13" i="14"/>
  <c r="GT14" i="14"/>
  <c r="GW15" i="14"/>
  <c r="GO15" i="14"/>
  <c r="GW17" i="14"/>
  <c r="GV18" i="14"/>
  <c r="GE18" i="14"/>
  <c r="GK19" i="14"/>
  <c r="GV21" i="14"/>
  <c r="GU22" i="14"/>
  <c r="GW23" i="14"/>
  <c r="GN24" i="14"/>
  <c r="GM25" i="14"/>
  <c r="GL26" i="14"/>
  <c r="GN27" i="14"/>
  <c r="GX26" i="14"/>
  <c r="GU28" i="14"/>
  <c r="GN29" i="14"/>
  <c r="GF30" i="14"/>
  <c r="GE31" i="14"/>
  <c r="GT31" i="14"/>
  <c r="GI34" i="14"/>
  <c r="HC34" i="14" s="1"/>
  <c r="GU34" i="14"/>
  <c r="HO34" i="14" s="1"/>
  <c r="GN32" i="14"/>
  <c r="GJ33" i="14"/>
  <c r="GE35" i="14"/>
  <c r="GL36" i="14"/>
  <c r="GF37" i="14"/>
  <c r="GR36" i="14"/>
  <c r="GH39" i="14"/>
  <c r="GP38" i="14"/>
  <c r="GX40" i="14"/>
  <c r="GW41" i="14"/>
  <c r="GV42" i="14"/>
  <c r="GX43" i="14"/>
  <c r="GU44" i="14"/>
  <c r="GJ44" i="14"/>
  <c r="GE47" i="14"/>
  <c r="GH46" i="14"/>
  <c r="GV48" i="14"/>
  <c r="GO49" i="14"/>
  <c r="GN50" i="14"/>
  <c r="GP51" i="14"/>
  <c r="GL52" i="14"/>
  <c r="GK53" i="14"/>
  <c r="GJ54" i="14"/>
  <c r="GM55" i="14"/>
  <c r="GG56" i="14"/>
  <c r="GG57" i="14"/>
  <c r="GE58" i="14"/>
  <c r="GI59" i="14"/>
  <c r="GH60" i="14"/>
  <c r="GI61" i="14"/>
  <c r="GF62" i="14"/>
  <c r="GK63" i="14"/>
  <c r="GE64" i="14"/>
  <c r="GF65" i="14"/>
  <c r="GV65" i="14"/>
  <c r="GV66" i="14"/>
  <c r="GU67" i="14"/>
  <c r="GK68" i="14"/>
  <c r="GJ69" i="14"/>
  <c r="GU70" i="14"/>
  <c r="GR71" i="14"/>
  <c r="GO72" i="14"/>
  <c r="GO73" i="14"/>
  <c r="GO74" i="14"/>
  <c r="GP75" i="14"/>
  <c r="GL76" i="14"/>
  <c r="GK77" i="14"/>
  <c r="GT78" i="14"/>
  <c r="GP79" i="14"/>
  <c r="GG80" i="14"/>
  <c r="GE81" i="14"/>
  <c r="GL82" i="14"/>
  <c r="GP83" i="14"/>
  <c r="GL84" i="14"/>
  <c r="GK85" i="14"/>
  <c r="GT86" i="14"/>
  <c r="GW87" i="14"/>
  <c r="GM89" i="14"/>
  <c r="GP90" i="14"/>
  <c r="GO91" i="14"/>
  <c r="GK92" i="14"/>
  <c r="GJ93" i="14"/>
  <c r="GK94" i="14"/>
  <c r="GP95" i="14"/>
  <c r="GP96" i="14"/>
  <c r="GO97" i="14"/>
  <c r="GP98" i="14"/>
  <c r="GM99" i="14"/>
  <c r="GO100" i="14"/>
  <c r="GN101" i="14"/>
  <c r="GP102" i="14"/>
  <c r="GM103" i="14"/>
  <c r="GO104" i="14"/>
  <c r="GN105" i="14"/>
  <c r="GP106" i="14"/>
  <c r="GP107" i="14"/>
  <c r="GN108" i="14"/>
  <c r="GN109" i="14"/>
  <c r="GI110" i="14"/>
  <c r="GK111" i="14"/>
  <c r="GK112" i="14"/>
  <c r="GN113" i="14"/>
  <c r="GL113" i="14"/>
  <c r="GH116" i="14"/>
  <c r="GV115" i="14"/>
  <c r="GE118" i="14"/>
  <c r="GH117" i="14"/>
  <c r="GV119" i="14"/>
  <c r="GI121" i="14"/>
  <c r="GG120" i="14"/>
  <c r="GN121" i="14"/>
  <c r="GW123" i="14"/>
  <c r="GU124" i="14"/>
  <c r="GU125" i="14"/>
  <c r="GU126" i="14"/>
  <c r="GV127" i="14"/>
  <c r="GQ128" i="14"/>
  <c r="GT129" i="14"/>
  <c r="GO130" i="14"/>
  <c r="GK131" i="14"/>
  <c r="GK132" i="14"/>
  <c r="GM133" i="14"/>
  <c r="GT134" i="14"/>
  <c r="GW135" i="14"/>
  <c r="GU136" i="14"/>
  <c r="GP137" i="14"/>
  <c r="GO138" i="14"/>
  <c r="GP139" i="14"/>
  <c r="GQ140" i="14"/>
  <c r="GG141" i="14"/>
  <c r="GH142" i="14"/>
  <c r="GJ143" i="14"/>
  <c r="GJ144" i="14"/>
  <c r="GU144" i="14"/>
  <c r="GR145" i="14"/>
  <c r="GQ146" i="14"/>
  <c r="GS147" i="14"/>
  <c r="GX147" i="14"/>
  <c r="GE149" i="14"/>
  <c r="GU149" i="14"/>
  <c r="GU150" i="14"/>
  <c r="GR151" i="14"/>
  <c r="GR152" i="14"/>
  <c r="GP153" i="14"/>
  <c r="GO154" i="14"/>
  <c r="GF155" i="14"/>
  <c r="GV155" i="14"/>
  <c r="GV156" i="14"/>
  <c r="GS157" i="14"/>
  <c r="GS158" i="14"/>
  <c r="GT159" i="14"/>
  <c r="GO160" i="14"/>
  <c r="GN161" i="14"/>
  <c r="GL162" i="14"/>
  <c r="GW162" i="14"/>
  <c r="GS163" i="14"/>
  <c r="GT164" i="14"/>
  <c r="GQ165" i="14"/>
  <c r="GH166" i="14"/>
  <c r="GX166" i="14"/>
  <c r="GT167" i="14"/>
  <c r="GH169" i="14"/>
  <c r="GE168" i="14"/>
  <c r="GP170" i="14"/>
  <c r="GW88" i="14"/>
  <c r="GJ88" i="14"/>
  <c r="GX168" i="14"/>
  <c r="GU167" i="14"/>
  <c r="GI167" i="14"/>
  <c r="GR166" i="14"/>
  <c r="GI5" i="14"/>
  <c r="GX6" i="14"/>
  <c r="GS5" i="14"/>
  <c r="GI12" i="14"/>
  <c r="GF6" i="14"/>
  <c r="GN13" i="14"/>
  <c r="GH14" i="14"/>
  <c r="GR14" i="14"/>
  <c r="GL6" i="14"/>
  <c r="GG5" i="14"/>
  <c r="GR5" i="14"/>
  <c r="GH12" i="14"/>
  <c r="GT12" i="14"/>
  <c r="GX12" i="14"/>
  <c r="GF13" i="14"/>
  <c r="GR13" i="14"/>
  <c r="GW13" i="14"/>
  <c r="GL14" i="14"/>
  <c r="GV14" i="14"/>
  <c r="GM15" i="14"/>
  <c r="GF16" i="14"/>
  <c r="GR16" i="14"/>
  <c r="GF17" i="14"/>
  <c r="GO17" i="14"/>
  <c r="GN16" i="14"/>
  <c r="GI18" i="14"/>
  <c r="GT18" i="14"/>
  <c r="GL19" i="14"/>
  <c r="GU19" i="14"/>
  <c r="GM20" i="14"/>
  <c r="GX20" i="14"/>
  <c r="GN21" i="14"/>
  <c r="GN5" i="14"/>
  <c r="GK6" i="14"/>
  <c r="GS6" i="14"/>
  <c r="GF5" i="14"/>
  <c r="GK5" i="14"/>
  <c r="GQ5" i="14"/>
  <c r="GU5" i="14"/>
  <c r="GG12" i="14"/>
  <c r="GL12" i="14"/>
  <c r="GS12" i="14"/>
  <c r="GW12" i="14"/>
  <c r="GN6" i="14"/>
  <c r="GE13" i="14"/>
  <c r="GK13" i="14"/>
  <c r="GQ13" i="14"/>
  <c r="GV13" i="14"/>
  <c r="GE14" i="14"/>
  <c r="GJ14" i="14"/>
  <c r="GP14" i="14"/>
  <c r="GU14" i="14"/>
  <c r="GE15" i="14"/>
  <c r="GL15" i="14"/>
  <c r="GS15" i="14"/>
  <c r="GX15" i="14"/>
  <c r="GJ16" i="14"/>
  <c r="GP16" i="14"/>
  <c r="GW16" i="14"/>
  <c r="GE17" i="14"/>
  <c r="GI17" i="14"/>
  <c r="GN17" i="14"/>
  <c r="GS17" i="14"/>
  <c r="GE16" i="14"/>
  <c r="GH18" i="14"/>
  <c r="GM18" i="14"/>
  <c r="GR18" i="14"/>
  <c r="GX18" i="14"/>
  <c r="GI19" i="14"/>
  <c r="GO19" i="14"/>
  <c r="GT19" i="14"/>
  <c r="GF20" i="14"/>
  <c r="GL20" i="14"/>
  <c r="GP20" i="14"/>
  <c r="GW20" i="14"/>
  <c r="GS19" i="14"/>
  <c r="GG21" i="14"/>
  <c r="GM21" i="14"/>
  <c r="GR21" i="14"/>
  <c r="GW21" i="14"/>
  <c r="GE22" i="14"/>
  <c r="GL22" i="14"/>
  <c r="GR22" i="14"/>
  <c r="GV22" i="14"/>
  <c r="GI23" i="14"/>
  <c r="GN23" i="14"/>
  <c r="GJ5" i="14"/>
  <c r="GK12" i="14"/>
  <c r="GV6" i="14"/>
  <c r="GQ12" i="14"/>
  <c r="GG13" i="14"/>
  <c r="GO16" i="14"/>
  <c r="GL17" i="14"/>
  <c r="GL18" i="14"/>
  <c r="GN19" i="14"/>
  <c r="GV20" i="14"/>
  <c r="GQ21" i="14"/>
  <c r="GQ22" i="14"/>
  <c r="GQ23" i="14"/>
  <c r="GT24" i="14"/>
  <c r="GR25" i="14"/>
  <c r="GI27" i="14"/>
  <c r="GL35" i="14"/>
  <c r="GP36" i="14"/>
  <c r="GK37" i="14"/>
  <c r="GJ38" i="14"/>
  <c r="GM39" i="14"/>
  <c r="GG40" i="14"/>
  <c r="GM41" i="14"/>
  <c r="GL42" i="14"/>
  <c r="GS43" i="14"/>
  <c r="GO44" i="14"/>
  <c r="GN45" i="14"/>
  <c r="GM46" i="14"/>
  <c r="GO47" i="14"/>
  <c r="GK48" i="14"/>
  <c r="GJ49" i="14"/>
  <c r="GQ48" i="14"/>
  <c r="GL51" i="14"/>
  <c r="GF52" i="14"/>
  <c r="GF53" i="14"/>
  <c r="GR52" i="14"/>
  <c r="GH55" i="14"/>
  <c r="GP54" i="14"/>
  <c r="GX56" i="14"/>
  <c r="GW57" i="14"/>
  <c r="GV58" i="14"/>
  <c r="GX59" i="14"/>
  <c r="GU60" i="14"/>
  <c r="GS61" i="14"/>
  <c r="GS62" i="14"/>
  <c r="GT63" i="14"/>
  <c r="GP64" i="14"/>
  <c r="GN65" i="14"/>
  <c r="GJ66" i="14"/>
  <c r="GM67" i="14"/>
  <c r="GG68" i="14"/>
  <c r="GE69" i="14"/>
  <c r="GL70" i="14"/>
  <c r="GG71" i="14"/>
  <c r="GJ70" i="14"/>
  <c r="GE73" i="14"/>
  <c r="GU73" i="14"/>
  <c r="GU74" i="14"/>
  <c r="GW75" i="14"/>
  <c r="GR76" i="14"/>
  <c r="GR77" i="14"/>
  <c r="GH77" i="14"/>
  <c r="GW79" i="14"/>
  <c r="GW80" i="14"/>
  <c r="GE82" i="14"/>
  <c r="GE83" i="14"/>
  <c r="GN82" i="14"/>
  <c r="GW84" i="14"/>
  <c r="GE86" i="14"/>
  <c r="GH87" i="14"/>
  <c r="GN86" i="14"/>
  <c r="GW89" i="14"/>
  <c r="GU90" i="14"/>
  <c r="GF92" i="14"/>
  <c r="GE93" i="14"/>
  <c r="GF94" i="14"/>
  <c r="GE95" i="14"/>
  <c r="GK96" i="14"/>
  <c r="GJ97" i="14"/>
  <c r="GK98" i="14"/>
  <c r="GI99" i="14"/>
  <c r="GJ100" i="14"/>
  <c r="GI101" i="14"/>
  <c r="GJ102" i="14"/>
  <c r="GI103" i="14"/>
  <c r="GJ104" i="14"/>
  <c r="GI105" i="14"/>
  <c r="GJ106" i="14"/>
  <c r="GK107" i="14"/>
  <c r="GI108" i="14"/>
  <c r="GI109" i="14"/>
  <c r="GP110" i="14"/>
  <c r="GP111" i="14"/>
  <c r="GQ112" i="14"/>
  <c r="GT113" i="14"/>
  <c r="GM114" i="14"/>
  <c r="GR115" i="14"/>
  <c r="GR116" i="14"/>
  <c r="GP117" i="14"/>
  <c r="GQ118" i="14"/>
  <c r="GN119" i="14"/>
  <c r="GK120" i="14"/>
  <c r="GV120" i="14"/>
  <c r="GH122" i="14"/>
  <c r="GG123" i="14"/>
  <c r="GE124" i="14"/>
  <c r="GE125" i="14"/>
  <c r="GE126" i="14"/>
  <c r="GK127" i="14"/>
  <c r="GH129" i="14"/>
  <c r="GG130" i="14"/>
  <c r="GJ129" i="14"/>
  <c r="GV131" i="14"/>
  <c r="GV132" i="14"/>
  <c r="GH134" i="14"/>
  <c r="GK135" i="14"/>
  <c r="GJ136" i="14"/>
  <c r="GH137" i="14"/>
  <c r="GX137" i="14"/>
  <c r="GF139" i="14"/>
  <c r="GF140" i="14"/>
  <c r="GS141" i="14"/>
  <c r="GS142" i="14"/>
  <c r="GT143" i="14"/>
  <c r="GJ145" i="14"/>
  <c r="GG146" i="14"/>
  <c r="GW146" i="14"/>
  <c r="GS148" i="14"/>
  <c r="GQ149" i="14"/>
  <c r="GP150" i="14"/>
  <c r="GG152" i="14"/>
  <c r="GH153" i="14"/>
  <c r="GX153" i="14"/>
  <c r="GF156" i="14"/>
  <c r="GG157" i="14"/>
  <c r="GH158" i="14"/>
  <c r="GO159" i="14"/>
  <c r="GU160" i="14"/>
  <c r="GR161" i="14"/>
  <c r="GX163" i="14"/>
  <c r="GJ167" i="14"/>
  <c r="GL168" i="14"/>
  <c r="GV169" i="14"/>
  <c r="GL170" i="14"/>
  <c r="GO169" i="14"/>
  <c r="GT168" i="14"/>
  <c r="GM167" i="14"/>
  <c r="GE167" i="14"/>
  <c r="GV166" i="14"/>
  <c r="GN166" i="14"/>
  <c r="GJ166" i="14"/>
  <c r="GF166" i="14"/>
  <c r="GW165" i="14"/>
  <c r="GS165" i="14"/>
  <c r="GO165" i="14"/>
  <c r="GK165" i="14"/>
  <c r="GG165" i="14"/>
  <c r="GX164" i="14"/>
  <c r="GP164" i="14"/>
  <c r="GH164" i="14"/>
  <c r="GQ163" i="14"/>
  <c r="GM163" i="14"/>
  <c r="GI163" i="14"/>
  <c r="GE163" i="14"/>
  <c r="GV162" i="14"/>
  <c r="GR162" i="14"/>
  <c r="GN162" i="14"/>
  <c r="GJ162" i="14"/>
  <c r="GF162" i="14"/>
  <c r="GH6" i="14"/>
  <c r="GP5" i="14"/>
  <c r="GR12" i="14"/>
  <c r="GJ13" i="14"/>
  <c r="GI14" i="14"/>
  <c r="GI15" i="14"/>
  <c r="GH16" i="14"/>
  <c r="GH17" i="14"/>
  <c r="GF18" i="14"/>
  <c r="GH19" i="14"/>
  <c r="GK20" i="14"/>
  <c r="GK21" i="14"/>
  <c r="GJ22" i="14"/>
  <c r="GM23" i="14"/>
  <c r="GG24" i="14"/>
  <c r="GG25" i="14"/>
  <c r="GE26" i="14"/>
  <c r="GV26" i="14"/>
  <c r="GX27" i="14"/>
  <c r="GO28" i="14"/>
  <c r="GI29" i="14"/>
  <c r="GJ28" i="14"/>
  <c r="GS30" i="14"/>
  <c r="GO31" i="14"/>
  <c r="GE34" i="14"/>
  <c r="GQ34" i="14"/>
  <c r="HK34" i="14" s="1"/>
  <c r="HA34" i="14" s="1"/>
  <c r="GI32" i="14"/>
  <c r="GS32" i="14"/>
  <c r="GQ33" i="14"/>
  <c r="GS35" i="14"/>
  <c r="GW36" i="14"/>
  <c r="GV37" i="14"/>
  <c r="GU38" i="14"/>
  <c r="GW39" i="14"/>
  <c r="GT40" i="14"/>
  <c r="GR41" i="14"/>
  <c r="GR42" i="14"/>
  <c r="GN43" i="14"/>
  <c r="GH44" i="14"/>
  <c r="GI45" i="14"/>
  <c r="GF46" i="14"/>
  <c r="GK47" i="14"/>
  <c r="GE48" i="14"/>
  <c r="GE49" i="14"/>
  <c r="GU49" i="14"/>
  <c r="GT50" i="14"/>
  <c r="GO50" i="14"/>
  <c r="GW52" i="14"/>
  <c r="GV53" i="14"/>
  <c r="GU54" i="14"/>
  <c r="GW55" i="14"/>
  <c r="GT56" i="14"/>
  <c r="GR57" i="14"/>
  <c r="GR58" i="14"/>
  <c r="GS59" i="14"/>
  <c r="GX58" i="14"/>
  <c r="GJ59" i="14"/>
  <c r="GJ60" i="14"/>
  <c r="GE63" i="14"/>
  <c r="GH62" i="14"/>
  <c r="GV64" i="14"/>
  <c r="GR65" i="14"/>
  <c r="GQ66" i="14"/>
  <c r="GQ67" i="14"/>
  <c r="GO68" i="14"/>
  <c r="GQ69" i="14"/>
  <c r="GQ70" i="14"/>
  <c r="GL71" i="14"/>
  <c r="GJ72" i="14"/>
  <c r="GJ73" i="14"/>
  <c r="GH74" i="14"/>
  <c r="GL75" i="14"/>
  <c r="GG76" i="14"/>
  <c r="GE77" i="14"/>
  <c r="GL78" i="14"/>
  <c r="GL79" i="14"/>
  <c r="GL80" i="14"/>
  <c r="GK81" i="14"/>
  <c r="GT82" i="14"/>
  <c r="GL83" i="14"/>
  <c r="GG84" i="14"/>
  <c r="GE85" i="14"/>
  <c r="GL86" i="14"/>
  <c r="GS87" i="14"/>
  <c r="GR89" i="14"/>
  <c r="GJ90" i="14"/>
  <c r="GJ91" i="14"/>
  <c r="GP92" i="14"/>
  <c r="GO93" i="14"/>
  <c r="GP94" i="14"/>
  <c r="GK95" i="14"/>
  <c r="GU95" i="14"/>
  <c r="GV96" i="14"/>
  <c r="GU97" i="14"/>
  <c r="GU98" i="14"/>
  <c r="GS99" i="14"/>
  <c r="GT100" i="14"/>
  <c r="GS101" i="14"/>
  <c r="GT102" i="14"/>
  <c r="GS103" i="14"/>
  <c r="GT104" i="14"/>
  <c r="GS105" i="14"/>
  <c r="GF107" i="14"/>
  <c r="GE108" i="14"/>
  <c r="GI107" i="14"/>
  <c r="GM108" i="14"/>
  <c r="GU110" i="14"/>
  <c r="GV111" i="14"/>
  <c r="GW112" i="14"/>
  <c r="GE112" i="14"/>
  <c r="GT114" i="14"/>
  <c r="GX115" i="14"/>
  <c r="GW116" i="14"/>
  <c r="GU117" i="14"/>
  <c r="GU118" i="14"/>
  <c r="GR119" i="14"/>
  <c r="GQ120" i="14"/>
  <c r="GS121" i="14"/>
  <c r="GT122" i="14"/>
  <c r="GR123" i="14"/>
  <c r="GO124" i="14"/>
  <c r="GP125" i="14"/>
  <c r="GP126" i="14"/>
  <c r="GP127" i="14"/>
  <c r="GJ128" i="14"/>
  <c r="GN129" i="14"/>
  <c r="GK130" i="14"/>
  <c r="GG131" i="14"/>
  <c r="GE132" i="14"/>
  <c r="GH133" i="14"/>
  <c r="GO134" i="14"/>
  <c r="GR135" i="14"/>
  <c r="GO136" i="14"/>
  <c r="GL137" i="14"/>
  <c r="GI138" i="14"/>
  <c r="GK139" i="14"/>
  <c r="GK140" i="14"/>
  <c r="GO141" i="14"/>
  <c r="GM142" i="14"/>
  <c r="GO143" i="14"/>
  <c r="GF145" i="14"/>
  <c r="GV145" i="14"/>
  <c r="GH147" i="14"/>
  <c r="GN148" i="14"/>
  <c r="GM149" i="14"/>
  <c r="GK150" i="14"/>
  <c r="GL151" i="14"/>
  <c r="GM152" i="14"/>
  <c r="GL153" i="14"/>
  <c r="GI154" i="14"/>
  <c r="GP155" i="14"/>
  <c r="GQ156" i="14"/>
  <c r="GO157" i="14"/>
  <c r="GM158" i="14"/>
  <c r="GX158" i="14"/>
  <c r="GJ160" i="14"/>
  <c r="GJ161" i="14"/>
  <c r="GG162" i="14"/>
  <c r="GH163" i="14"/>
  <c r="GI164" i="14"/>
  <c r="GF165" i="14"/>
  <c r="GM166" i="14"/>
  <c r="GO167" i="14"/>
  <c r="GS168" i="14"/>
  <c r="GQ169" i="14"/>
  <c r="GX170" i="14"/>
  <c r="GH170" i="14"/>
  <c r="GX88" i="14"/>
  <c r="GG169" i="14"/>
  <c r="GP168" i="14"/>
  <c r="GL164" i="14"/>
  <c r="GG6" i="14"/>
  <c r="GH5" i="14"/>
  <c r="GP12" i="14"/>
  <c r="GT6" i="14"/>
  <c r="GS13" i="14"/>
  <c r="GM14" i="14"/>
  <c r="GX14" i="14"/>
  <c r="GH15" i="14"/>
  <c r="GP15" i="14"/>
  <c r="GU15" i="14"/>
  <c r="GG16" i="14"/>
  <c r="GL16" i="14"/>
  <c r="GS16" i="14"/>
  <c r="GK15" i="14"/>
  <c r="GG17" i="14"/>
  <c r="GK17" i="14"/>
  <c r="GQ17" i="14"/>
  <c r="GV17" i="14"/>
  <c r="GV16" i="14"/>
  <c r="GJ18" i="14"/>
  <c r="GP18" i="14"/>
  <c r="GU18" i="14"/>
  <c r="GE19" i="14"/>
  <c r="GM19" i="14"/>
  <c r="GQ19" i="14"/>
  <c r="GX19" i="14"/>
  <c r="GH20" i="14"/>
  <c r="GN20" i="14"/>
  <c r="GT20" i="14"/>
  <c r="GG19" i="14"/>
  <c r="GE21" i="14"/>
  <c r="GJ21" i="14"/>
  <c r="GO21" i="14"/>
  <c r="GU21" i="14"/>
  <c r="GQ20" i="14"/>
  <c r="GI22" i="14"/>
  <c r="GN22" i="14"/>
  <c r="GT22" i="14"/>
  <c r="GG23" i="14"/>
  <c r="GL23" i="14"/>
  <c r="GP23" i="14"/>
  <c r="GU23" i="14"/>
  <c r="GO22" i="14"/>
  <c r="GF24" i="14"/>
  <c r="GL24" i="14"/>
  <c r="GS24" i="14"/>
  <c r="GW24" i="14"/>
  <c r="GF25" i="14"/>
  <c r="GK25" i="14"/>
  <c r="GQ25" i="14"/>
  <c r="GV25" i="14"/>
  <c r="GR24" i="14"/>
  <c r="GJ26" i="14"/>
  <c r="GQ26" i="14"/>
  <c r="GU26" i="14"/>
  <c r="GH27" i="14"/>
  <c r="GM27" i="14"/>
  <c r="GQ27" i="14"/>
  <c r="GW27" i="14"/>
  <c r="GP26" i="14"/>
  <c r="GP6" i="14"/>
  <c r="GT5" i="14"/>
  <c r="GV12" i="14"/>
  <c r="GO13" i="14"/>
  <c r="GN14" i="14"/>
  <c r="GQ15" i="14"/>
  <c r="GT16" i="14"/>
  <c r="GR17" i="14"/>
  <c r="GQ18" i="14"/>
  <c r="GR19" i="14"/>
  <c r="GO20" i="14"/>
  <c r="GF21" i="14"/>
  <c r="GR20" i="14"/>
  <c r="GH23" i="14"/>
  <c r="GP22" i="14"/>
  <c r="GX24" i="14"/>
  <c r="GW25" i="14"/>
  <c r="GR26" i="14"/>
  <c r="GS27" i="14"/>
  <c r="GH28" i="14"/>
  <c r="GJ27" i="14"/>
  <c r="GS29" i="14"/>
  <c r="GM30" i="14"/>
  <c r="GK31" i="14"/>
  <c r="GH30" i="14"/>
  <c r="GM34" i="14"/>
  <c r="HG34" i="14" s="1"/>
  <c r="GJ31" i="14"/>
  <c r="GE33" i="14"/>
  <c r="GH33" i="14"/>
  <c r="GF36" i="14"/>
  <c r="GO35" i="14"/>
  <c r="GQ37" i="14"/>
  <c r="GQ38" i="14"/>
  <c r="GQ39" i="14"/>
  <c r="GN40" i="14"/>
  <c r="GG41" i="14"/>
  <c r="GE42" i="14"/>
  <c r="GI43" i="14"/>
  <c r="GX42" i="14"/>
  <c r="GJ43" i="14"/>
  <c r="GS45" i="14"/>
  <c r="GS46" i="14"/>
  <c r="GT47" i="14"/>
  <c r="GP48" i="14"/>
  <c r="GI50" i="14"/>
  <c r="GG51" i="14"/>
  <c r="GU51" i="14"/>
  <c r="GS52" i="14"/>
  <c r="GQ53" i="14"/>
  <c r="GQ54" i="14"/>
  <c r="GQ55" i="14"/>
  <c r="GN56" i="14"/>
  <c r="GM57" i="14"/>
  <c r="GL58" i="14"/>
  <c r="GN59" i="14"/>
  <c r="GO60" i="14"/>
  <c r="GN61" i="14"/>
  <c r="GM62" i="14"/>
  <c r="GO63" i="14"/>
  <c r="GK64" i="14"/>
  <c r="GJ65" i="14"/>
  <c r="GR64" i="14"/>
  <c r="GH67" i="14"/>
  <c r="GH66" i="14"/>
  <c r="GT68" i="14"/>
  <c r="GU68" i="14"/>
  <c r="GK69" i="14"/>
  <c r="GV71" i="14"/>
  <c r="GW72" i="14"/>
  <c r="GL72" i="14"/>
  <c r="GE75" i="14"/>
  <c r="GN74" i="14"/>
  <c r="GW76" i="14"/>
  <c r="GE78" i="14"/>
  <c r="GE79" i="14"/>
  <c r="GN78" i="14"/>
  <c r="GR80" i="14"/>
  <c r="GR81" i="14"/>
  <c r="GH81" i="14"/>
  <c r="GW83" i="14"/>
  <c r="GR84" i="14"/>
  <c r="GR85" i="14"/>
  <c r="GG85" i="14"/>
  <c r="GO87" i="14"/>
  <c r="GG89" i="14"/>
  <c r="GE90" i="14"/>
  <c r="GF91" i="14"/>
  <c r="GT91" i="14"/>
  <c r="GV92" i="14"/>
  <c r="GU93" i="14"/>
  <c r="GU94" i="14"/>
  <c r="GG96" i="14"/>
  <c r="GE97" i="14"/>
  <c r="GF98" i="14"/>
  <c r="GE99" i="14"/>
  <c r="GX99" i="14"/>
  <c r="GG98" i="14"/>
  <c r="GE102" i="14"/>
  <c r="GE103" i="14"/>
  <c r="GX103" i="14"/>
  <c r="GG102" i="14"/>
  <c r="GE106" i="14"/>
  <c r="GU106" i="14"/>
  <c r="GV107" i="14"/>
  <c r="GS108" i="14"/>
  <c r="GT109" i="14"/>
  <c r="GG111" i="14"/>
  <c r="GF112" i="14"/>
  <c r="GH113" i="14"/>
  <c r="GH114" i="14"/>
  <c r="GK115" i="14"/>
  <c r="GL116" i="14"/>
  <c r="GJ117" i="14"/>
  <c r="GK118" i="14"/>
  <c r="GH119" i="14"/>
  <c r="GE120" i="14"/>
  <c r="GO121" i="14"/>
  <c r="GO122" i="14"/>
  <c r="GL123" i="14"/>
  <c r="GI124" i="14"/>
  <c r="GJ125" i="14"/>
  <c r="GK126" i="14"/>
  <c r="GF127" i="14"/>
  <c r="GF128" i="14"/>
  <c r="GV128" i="14"/>
  <c r="GX129" i="14"/>
  <c r="GS130" i="14"/>
  <c r="GO131" i="14"/>
  <c r="GQ132" i="14"/>
  <c r="GR133" i="14"/>
  <c r="GX133" i="14"/>
  <c r="GE135" i="14"/>
  <c r="GE136" i="14"/>
  <c r="GL135" i="14"/>
  <c r="GT137" i="14"/>
  <c r="GT138" i="14"/>
  <c r="GV139" i="14"/>
  <c r="GV140" i="14"/>
  <c r="GK141" i="14"/>
  <c r="GW141" i="14"/>
  <c r="GX142" i="14"/>
  <c r="GE144" i="14"/>
  <c r="GO144" i="14"/>
  <c r="GN145" i="14"/>
  <c r="GL146" i="14"/>
  <c r="GN147" i="14"/>
  <c r="GI148" i="14"/>
  <c r="GI149" i="14"/>
  <c r="GE150" i="14"/>
  <c r="GG151" i="14"/>
  <c r="GW151" i="14"/>
  <c r="GW152" i="14"/>
  <c r="GT153" i="14"/>
  <c r="GT154" i="14"/>
  <c r="GK155" i="14"/>
  <c r="GK156" i="14"/>
  <c r="GK157" i="14"/>
  <c r="GW157" i="14"/>
  <c r="GJ159" i="14"/>
  <c r="GE160" i="14"/>
  <c r="GF161" i="14"/>
  <c r="GV161" i="14"/>
  <c r="GQ162" i="14"/>
  <c r="GN163" i="14"/>
  <c r="GN164" i="14"/>
  <c r="GL165" i="14"/>
  <c r="GV165" i="14"/>
  <c r="GS166" i="14"/>
  <c r="GF168" i="14"/>
  <c r="GP169" i="14"/>
  <c r="GU168" i="14"/>
  <c r="GT170" i="14"/>
  <c r="GR88" i="14"/>
  <c r="GH88" i="14"/>
  <c r="GK169" i="14"/>
  <c r="GH168" i="14"/>
  <c r="GU163" i="14"/>
  <c r="GO6" i="14"/>
  <c r="GO5" i="14"/>
  <c r="GX5" i="14"/>
  <c r="GU12" i="14"/>
  <c r="GI13" i="14"/>
  <c r="GM12" i="14"/>
  <c r="GW5" i="14"/>
  <c r="GW6" i="14"/>
  <c r="GL5" i="14"/>
  <c r="GV5" i="14"/>
  <c r="GO12" i="14"/>
  <c r="GR6" i="14"/>
  <c r="GM13" i="14"/>
  <c r="GF14" i="14"/>
  <c r="GQ14" i="14"/>
  <c r="GG15" i="14"/>
  <c r="GT15" i="14"/>
  <c r="GK16" i="14"/>
  <c r="GX16" i="14"/>
  <c r="GJ17" i="14"/>
  <c r="GU17" i="14"/>
  <c r="GN18" i="14"/>
  <c r="GM17" i="14"/>
  <c r="GP19" i="14"/>
  <c r="GG20" i="14"/>
  <c r="GS20" i="14"/>
  <c r="GW19" i="14"/>
  <c r="GI21" i="14"/>
  <c r="GS21" i="14"/>
  <c r="GJ20" i="14"/>
  <c r="GF22" i="14"/>
  <c r="GM22" i="14"/>
  <c r="GS22" i="14"/>
  <c r="GE23" i="14"/>
  <c r="GK23" i="14"/>
  <c r="GO23" i="14"/>
  <c r="GT23" i="14"/>
  <c r="GH22" i="14"/>
  <c r="GE24" i="14"/>
  <c r="GK24" i="14"/>
  <c r="GP24" i="14"/>
  <c r="GV24" i="14"/>
  <c r="GE25" i="14"/>
  <c r="GJ25" i="14"/>
  <c r="GO25" i="14"/>
  <c r="GU25" i="14"/>
  <c r="GQ24" i="14"/>
  <c r="GI26" i="14"/>
  <c r="GN26" i="14"/>
  <c r="GT26" i="14"/>
  <c r="GG27" i="14"/>
  <c r="GL27" i="14"/>
  <c r="GP27" i="14"/>
  <c r="GU27" i="14"/>
  <c r="GO26" i="14"/>
  <c r="GF28" i="14"/>
  <c r="GL28" i="14"/>
  <c r="GS28" i="14"/>
  <c r="GW28" i="14"/>
  <c r="GS23" i="14"/>
  <c r="GX23" i="14"/>
  <c r="GX22" i="14"/>
  <c r="GH24" i="14"/>
  <c r="GO24" i="14"/>
  <c r="GU24" i="14"/>
  <c r="GJ23" i="14"/>
  <c r="GI25" i="14"/>
  <c r="GN25" i="14"/>
  <c r="GS25" i="14"/>
  <c r="GJ24" i="14"/>
  <c r="GF26" i="14"/>
  <c r="GM26" i="14"/>
  <c r="GS26" i="14"/>
  <c r="GE27" i="14"/>
  <c r="GK27" i="14"/>
  <c r="GO27" i="14"/>
  <c r="GT27" i="14"/>
  <c r="GH26" i="14"/>
  <c r="GE28" i="14"/>
  <c r="GK28" i="14"/>
  <c r="GP28" i="14"/>
  <c r="GV28" i="14"/>
  <c r="GE29" i="14"/>
  <c r="GJ29" i="14"/>
  <c r="GO29" i="14"/>
  <c r="GU29" i="14"/>
  <c r="GQ28" i="14"/>
  <c r="GI30" i="14"/>
  <c r="GN30" i="14"/>
  <c r="GT30" i="14"/>
  <c r="GG31" i="14"/>
  <c r="GL31" i="14"/>
  <c r="GP31" i="14"/>
  <c r="GU31" i="14"/>
  <c r="GO30" i="14"/>
  <c r="GF34" i="14"/>
  <c r="GJ34" i="14"/>
  <c r="HD34" i="14" s="1"/>
  <c r="GN34" i="14"/>
  <c r="HH34" i="14" s="1"/>
  <c r="GR34" i="14"/>
  <c r="HL34" i="14" s="1"/>
  <c r="HB34" i="14" s="1"/>
  <c r="GV34" i="14"/>
  <c r="HP34" i="14" s="1"/>
  <c r="GE32" i="14"/>
  <c r="GJ32" i="14"/>
  <c r="GO32" i="14"/>
  <c r="GU32" i="14"/>
  <c r="GF33" i="14"/>
  <c r="GM33" i="14"/>
  <c r="GR33" i="14"/>
  <c r="GL33" i="14"/>
  <c r="GH35" i="14"/>
  <c r="GM35" i="14"/>
  <c r="GT35" i="14"/>
  <c r="GG36" i="14"/>
  <c r="GM36" i="14"/>
  <c r="GS36" i="14"/>
  <c r="GX36" i="14"/>
  <c r="GV35" i="14"/>
  <c r="GG37" i="14"/>
  <c r="GM37" i="14"/>
  <c r="GR37" i="14"/>
  <c r="GW37" i="14"/>
  <c r="GE38" i="14"/>
  <c r="GL38" i="14"/>
  <c r="GR38" i="14"/>
  <c r="GV38" i="14"/>
  <c r="GI39" i="14"/>
  <c r="GN39" i="14"/>
  <c r="GS39" i="14"/>
  <c r="GX39" i="14"/>
  <c r="GX38" i="14"/>
  <c r="GH40" i="14"/>
  <c r="GO40" i="14"/>
  <c r="GU40" i="14"/>
  <c r="GJ39" i="14"/>
  <c r="GI41" i="14"/>
  <c r="GN41" i="14"/>
  <c r="GS41" i="14"/>
  <c r="GJ40" i="14"/>
  <c r="GF42" i="14"/>
  <c r="GM42" i="14"/>
  <c r="GS42" i="14"/>
  <c r="GE43" i="14"/>
  <c r="GK43" i="14"/>
  <c r="GO43" i="14"/>
  <c r="GT43" i="14"/>
  <c r="GH42" i="14"/>
  <c r="GE44" i="14"/>
  <c r="GK44" i="14"/>
  <c r="GP44" i="14"/>
  <c r="GV44" i="14"/>
  <c r="GE45" i="14"/>
  <c r="GJ45" i="14"/>
  <c r="GO45" i="14"/>
  <c r="GU45" i="14"/>
  <c r="GQ44" i="14"/>
  <c r="GI46" i="14"/>
  <c r="GN46" i="14"/>
  <c r="GT46" i="14"/>
  <c r="GG47" i="14"/>
  <c r="GL47" i="14"/>
  <c r="GP47" i="14"/>
  <c r="GU47" i="14"/>
  <c r="GO46" i="14"/>
  <c r="GF48" i="14"/>
  <c r="GL48" i="14"/>
  <c r="GS48" i="14"/>
  <c r="GW48" i="14"/>
  <c r="GF49" i="14"/>
  <c r="GK49" i="14"/>
  <c r="GQ49" i="14"/>
  <c r="GV49" i="14"/>
  <c r="GR48" i="14"/>
  <c r="GJ50" i="14"/>
  <c r="GQ50" i="14"/>
  <c r="GU50" i="14"/>
  <c r="GH51" i="14"/>
  <c r="GM51" i="14"/>
  <c r="GQ51" i="14"/>
  <c r="GW51" i="14"/>
  <c r="GP50" i="14"/>
  <c r="GG52" i="14"/>
  <c r="GN52" i="14"/>
  <c r="GT52" i="14"/>
  <c r="GX52" i="14"/>
  <c r="GG53" i="14"/>
  <c r="GM53" i="14"/>
  <c r="GR53" i="14"/>
  <c r="GW53" i="14"/>
  <c r="GE54" i="14"/>
  <c r="GL54" i="14"/>
  <c r="GR54" i="14"/>
  <c r="GV54" i="14"/>
  <c r="GI55" i="14"/>
  <c r="GN55" i="14"/>
  <c r="GS55" i="14"/>
  <c r="GX55" i="14"/>
  <c r="GX54" i="14"/>
  <c r="GH56" i="14"/>
  <c r="GO56" i="14"/>
  <c r="GU56" i="14"/>
  <c r="GJ55" i="14"/>
  <c r="GI57" i="14"/>
  <c r="GN57" i="14"/>
  <c r="GS57" i="14"/>
  <c r="GJ56" i="14"/>
  <c r="GF58" i="14"/>
  <c r="GM58" i="14"/>
  <c r="GS58" i="14"/>
  <c r="GE59" i="14"/>
  <c r="GK59" i="14"/>
  <c r="GO59" i="14"/>
  <c r="GT59" i="14"/>
  <c r="GH58" i="14"/>
  <c r="GE60" i="14"/>
  <c r="GK60" i="14"/>
  <c r="GP60" i="14"/>
  <c r="GV60" i="14"/>
  <c r="GE61" i="14"/>
  <c r="GJ61" i="14"/>
  <c r="GO61" i="14"/>
  <c r="GU61" i="14"/>
  <c r="GQ60" i="14"/>
  <c r="GI62" i="14"/>
  <c r="GN62" i="14"/>
  <c r="GT62" i="14"/>
  <c r="GG63" i="14"/>
  <c r="GL63" i="14"/>
  <c r="GP63" i="14"/>
  <c r="GU63" i="14"/>
  <c r="GO62" i="14"/>
  <c r="GF64" i="14"/>
  <c r="GL64" i="14"/>
  <c r="GS64" i="14"/>
  <c r="GW64" i="14"/>
  <c r="GG65" i="14"/>
  <c r="GK65" i="14"/>
  <c r="GO65" i="14"/>
  <c r="GS65" i="14"/>
  <c r="GW65" i="14"/>
  <c r="GE66" i="14"/>
  <c r="GL66" i="14"/>
  <c r="GR66" i="14"/>
  <c r="GE65" i="14"/>
  <c r="GI67" i="14"/>
  <c r="GN67" i="14"/>
  <c r="GR67" i="14"/>
  <c r="GV67" i="14"/>
  <c r="GP66" i="14"/>
  <c r="GH68" i="14"/>
  <c r="GL68" i="14"/>
  <c r="GP68" i="14"/>
  <c r="GV68" i="14"/>
  <c r="GF69" i="14"/>
  <c r="GM69" i="14"/>
  <c r="GR69" i="14"/>
  <c r="GE70" i="14"/>
  <c r="GM70" i="14"/>
  <c r="GR70" i="14"/>
  <c r="GV70" i="14"/>
  <c r="GO69" i="14"/>
  <c r="GH71" i="14"/>
  <c r="GO71" i="14"/>
  <c r="GS71" i="14"/>
  <c r="GW71" i="14"/>
  <c r="GN70" i="14"/>
  <c r="GK72" i="14"/>
  <c r="GR72" i="14"/>
  <c r="GX72" i="14"/>
  <c r="GF73" i="14"/>
  <c r="GK73" i="14"/>
  <c r="GQ73" i="14"/>
  <c r="GV73" i="14"/>
  <c r="GP72" i="14"/>
  <c r="GI74" i="14"/>
  <c r="GP74" i="14"/>
  <c r="GX74" i="14"/>
  <c r="GG75" i="14"/>
  <c r="GM75" i="14"/>
  <c r="GS75" i="14"/>
  <c r="GX75" i="14"/>
  <c r="GR74" i="14"/>
  <c r="GH76" i="14"/>
  <c r="GN76" i="14"/>
  <c r="GS76" i="14"/>
  <c r="GX76" i="14"/>
  <c r="GF77" i="14"/>
  <c r="GM77" i="14"/>
  <c r="GS77" i="14"/>
  <c r="GH78" i="14"/>
  <c r="GM78" i="14"/>
  <c r="GU78" i="14"/>
  <c r="GO77" i="14"/>
  <c r="GG79" i="14"/>
  <c r="GM79" i="14"/>
  <c r="GS79" i="14"/>
  <c r="GX79" i="14"/>
  <c r="GR78" i="14"/>
  <c r="GH80" i="14"/>
  <c r="GN80" i="14"/>
  <c r="GS80" i="14"/>
  <c r="GX80" i="14"/>
  <c r="GF81" i="14"/>
  <c r="GM81" i="14"/>
  <c r="GS81" i="14"/>
  <c r="GH82" i="14"/>
  <c r="GM82" i="14"/>
  <c r="GU82" i="14"/>
  <c r="GO81" i="14"/>
  <c r="GG83" i="14"/>
  <c r="GM83" i="14"/>
  <c r="GS83" i="14"/>
  <c r="GX83" i="14"/>
  <c r="GR82" i="14"/>
  <c r="GH84" i="14"/>
  <c r="GN84" i="14"/>
  <c r="GS84" i="14"/>
  <c r="GX84" i="14"/>
  <c r="GF85" i="14"/>
  <c r="GM85" i="14"/>
  <c r="GS85" i="14"/>
  <c r="GH86" i="14"/>
  <c r="GM86" i="14"/>
  <c r="GU86" i="14"/>
  <c r="GO85" i="14"/>
  <c r="GK87" i="14"/>
  <c r="GP87" i="14"/>
  <c r="GT87" i="14"/>
  <c r="GX87" i="14"/>
  <c r="GR86" i="14"/>
  <c r="GI89" i="14"/>
  <c r="GN89" i="14"/>
  <c r="GX160" i="14"/>
  <c r="GT160" i="14"/>
  <c r="GP160" i="14"/>
  <c r="GL160" i="14"/>
  <c r="GH160" i="14"/>
  <c r="GU159" i="14"/>
  <c r="GQ159" i="14"/>
  <c r="GM159" i="14"/>
  <c r="GI159" i="14"/>
  <c r="GE159" i="14"/>
  <c r="GV158" i="14"/>
  <c r="GR158" i="14"/>
  <c r="GN158" i="14"/>
  <c r="GJ158" i="14"/>
  <c r="GF158" i="14"/>
  <c r="GX156" i="14"/>
  <c r="GT156" i="14"/>
  <c r="GP156" i="14"/>
  <c r="GL156" i="14"/>
  <c r="GH156" i="14"/>
  <c r="GU155" i="14"/>
  <c r="GQ155" i="14"/>
  <c r="GM155" i="14"/>
  <c r="GI155" i="14"/>
  <c r="GE155" i="14"/>
  <c r="GV154" i="14"/>
  <c r="GR154" i="14"/>
  <c r="GN154" i="14"/>
  <c r="GJ154" i="14"/>
  <c r="GF154" i="14"/>
  <c r="GX152" i="14"/>
  <c r="GT152" i="14"/>
  <c r="GP152" i="14"/>
  <c r="GG28" i="14"/>
  <c r="GN28" i="14"/>
  <c r="GT28" i="14"/>
  <c r="GX28" i="14"/>
  <c r="GG29" i="14"/>
  <c r="GM29" i="14"/>
  <c r="GR29" i="14"/>
  <c r="GW29" i="14"/>
  <c r="GE30" i="14"/>
  <c r="GL30" i="14"/>
  <c r="GR30" i="14"/>
  <c r="GV30" i="14"/>
  <c r="GI31" i="14"/>
  <c r="GN31" i="14"/>
  <c r="GS31" i="14"/>
  <c r="GX31" i="14"/>
  <c r="GX30" i="14"/>
  <c r="GH34" i="14"/>
  <c r="GL34" i="14"/>
  <c r="HF34" i="14" s="1"/>
  <c r="GP34" i="14"/>
  <c r="HJ34" i="14" s="1"/>
  <c r="GT34" i="14"/>
  <c r="HN34" i="14" s="1"/>
  <c r="GZ34" i="14" s="1"/>
  <c r="GX34" i="14"/>
  <c r="HR34" i="14" s="1"/>
  <c r="GG32" i="14"/>
  <c r="GM32" i="14"/>
  <c r="GR32" i="14"/>
  <c r="GW32" i="14"/>
  <c r="GI33" i="14"/>
  <c r="GP33" i="14"/>
  <c r="GV33" i="14"/>
  <c r="GX33" i="14"/>
  <c r="GK35" i="14"/>
  <c r="GQ35" i="14"/>
  <c r="GX35" i="14"/>
  <c r="GK36" i="14"/>
  <c r="GO36" i="14"/>
  <c r="GV36" i="14"/>
  <c r="GJ35" i="14"/>
  <c r="GE37" i="14"/>
  <c r="GJ37" i="14"/>
  <c r="GO37" i="14"/>
  <c r="GU37" i="14"/>
  <c r="GQ36" i="14"/>
  <c r="GI38" i="14"/>
  <c r="GN38" i="14"/>
  <c r="GT38" i="14"/>
  <c r="GG39" i="14"/>
  <c r="GL39" i="14"/>
  <c r="GP39" i="14"/>
  <c r="GU39" i="14"/>
  <c r="GO38" i="14"/>
  <c r="GF40" i="14"/>
  <c r="GL40" i="14"/>
  <c r="GS40" i="14"/>
  <c r="GW40" i="14"/>
  <c r="GF41" i="14"/>
  <c r="GK41" i="14"/>
  <c r="GQ41" i="14"/>
  <c r="GV41" i="14"/>
  <c r="GR40" i="14"/>
  <c r="GJ42" i="14"/>
  <c r="GQ42" i="14"/>
  <c r="GU42" i="14"/>
  <c r="GH43" i="14"/>
  <c r="GM43" i="14"/>
  <c r="GQ43" i="14"/>
  <c r="GW43" i="14"/>
  <c r="GP42" i="14"/>
  <c r="GG44" i="14"/>
  <c r="GN44" i="14"/>
  <c r="GT44" i="14"/>
  <c r="GX44" i="14"/>
  <c r="GG45" i="14"/>
  <c r="GM45" i="14"/>
  <c r="GR45" i="14"/>
  <c r="GW45" i="14"/>
  <c r="GE46" i="14"/>
  <c r="GL46" i="14"/>
  <c r="GR46" i="14"/>
  <c r="GV46" i="14"/>
  <c r="GI47" i="14"/>
  <c r="GN47" i="14"/>
  <c r="GS47" i="14"/>
  <c r="GX47" i="14"/>
  <c r="GX46" i="14"/>
  <c r="GH48" i="14"/>
  <c r="GO48" i="14"/>
  <c r="GU48" i="14"/>
  <c r="GJ47" i="14"/>
  <c r="GI49" i="14"/>
  <c r="GN49" i="14"/>
  <c r="GS49" i="14"/>
  <c r="GJ48" i="14"/>
  <c r="GF50" i="14"/>
  <c r="GM50" i="14"/>
  <c r="GS50" i="14"/>
  <c r="GE51" i="14"/>
  <c r="GK51" i="14"/>
  <c r="GO51" i="14"/>
  <c r="GT51" i="14"/>
  <c r="GH50" i="14"/>
  <c r="GE52" i="14"/>
  <c r="GK52" i="14"/>
  <c r="GP52" i="14"/>
  <c r="GV52" i="14"/>
  <c r="GE53" i="14"/>
  <c r="GJ53" i="14"/>
  <c r="GO53" i="14"/>
  <c r="GU53" i="14"/>
  <c r="GQ52" i="14"/>
  <c r="GI54" i="14"/>
  <c r="GN54" i="14"/>
  <c r="GT54" i="14"/>
  <c r="GG55" i="14"/>
  <c r="GL55" i="14"/>
  <c r="GP55" i="14"/>
  <c r="GU55" i="14"/>
  <c r="GO54" i="14"/>
  <c r="GF56" i="14"/>
  <c r="GL56" i="14"/>
  <c r="GS56" i="14"/>
  <c r="GW56" i="14"/>
  <c r="GF57" i="14"/>
  <c r="GK57" i="14"/>
  <c r="GQ57" i="14"/>
  <c r="GV57" i="14"/>
  <c r="GR56" i="14"/>
  <c r="GJ58" i="14"/>
  <c r="GQ58" i="14"/>
  <c r="GU58" i="14"/>
  <c r="GH59" i="14"/>
  <c r="GM59" i="14"/>
  <c r="GQ59" i="14"/>
  <c r="GW59" i="14"/>
  <c r="GP58" i="14"/>
  <c r="GG60" i="14"/>
  <c r="GN60" i="14"/>
  <c r="GT60" i="14"/>
  <c r="GX60" i="14"/>
  <c r="GG61" i="14"/>
  <c r="GM61" i="14"/>
  <c r="GR61" i="14"/>
  <c r="GW61" i="14"/>
  <c r="GE62" i="14"/>
  <c r="GL62" i="14"/>
  <c r="GR62" i="14"/>
  <c r="GV62" i="14"/>
  <c r="GI63" i="14"/>
  <c r="GN63" i="14"/>
  <c r="GS63" i="14"/>
  <c r="GX63" i="14"/>
  <c r="GX62" i="14"/>
  <c r="GH64" i="14"/>
  <c r="GO64" i="14"/>
  <c r="GU64" i="14"/>
  <c r="GJ63" i="14"/>
  <c r="GI65" i="14"/>
  <c r="GM65" i="14"/>
  <c r="GQ65" i="14"/>
  <c r="GU65" i="14"/>
  <c r="GJ64" i="14"/>
  <c r="GI66" i="14"/>
  <c r="GN66" i="14"/>
  <c r="GU66" i="14"/>
  <c r="GG67" i="14"/>
  <c r="GL67" i="14"/>
  <c r="GP67" i="14"/>
  <c r="GT67" i="14"/>
  <c r="GX67" i="14"/>
  <c r="GF68" i="14"/>
  <c r="GJ68" i="14"/>
  <c r="GN68" i="14"/>
  <c r="GS68" i="14"/>
  <c r="GX68" i="14"/>
  <c r="GI69" i="14"/>
  <c r="GP69" i="14"/>
  <c r="GV69" i="14"/>
  <c r="GI70" i="14"/>
  <c r="GP70" i="14"/>
  <c r="GT70" i="14"/>
  <c r="GX70" i="14"/>
  <c r="GW69" i="14"/>
  <c r="GK71" i="14"/>
  <c r="GQ71" i="14"/>
  <c r="GU71" i="14"/>
  <c r="GF70" i="14"/>
  <c r="GG72" i="14"/>
  <c r="GN72" i="14"/>
  <c r="GV72" i="14"/>
  <c r="GM71" i="14"/>
  <c r="GI73" i="14"/>
  <c r="GN73" i="14"/>
  <c r="GS73" i="14"/>
  <c r="GH72" i="14"/>
  <c r="GE74" i="14"/>
  <c r="GM74" i="14"/>
  <c r="GT74" i="14"/>
  <c r="GX73" i="14"/>
  <c r="GK75" i="14"/>
  <c r="GO75" i="14"/>
  <c r="GU75" i="14"/>
  <c r="GJ74" i="14"/>
  <c r="GF76" i="14"/>
  <c r="GK76" i="14"/>
  <c r="GP76" i="14"/>
  <c r="GV76" i="14"/>
  <c r="GQ75" i="14"/>
  <c r="GJ77" i="14"/>
  <c r="GQ77" i="14"/>
  <c r="GV77" i="14"/>
  <c r="GK78" i="14"/>
  <c r="GQ78" i="14"/>
  <c r="GG77" i="14"/>
  <c r="GX77" i="14"/>
  <c r="GK79" i="14"/>
  <c r="GO79" i="14"/>
  <c r="GU79" i="14"/>
  <c r="GJ78" i="14"/>
  <c r="GF80" i="14"/>
  <c r="GK80" i="14"/>
  <c r="GP80" i="14"/>
  <c r="GV80" i="14"/>
  <c r="GQ79" i="14"/>
  <c r="GJ81" i="14"/>
  <c r="GQ81" i="14"/>
  <c r="GV81" i="14"/>
  <c r="GK82" i="14"/>
  <c r="GQ82" i="14"/>
  <c r="GG81" i="14"/>
  <c r="GX81" i="14"/>
  <c r="GK83" i="14"/>
  <c r="GO83" i="14"/>
  <c r="GU83" i="14"/>
  <c r="GJ82" i="14"/>
  <c r="GF84" i="14"/>
  <c r="GK84" i="14"/>
  <c r="GP84" i="14"/>
  <c r="GV84" i="14"/>
  <c r="GQ83" i="14"/>
  <c r="GJ85" i="14"/>
  <c r="GQ85" i="14"/>
  <c r="GV85" i="14"/>
  <c r="GK86" i="14"/>
  <c r="GQ86" i="14"/>
  <c r="GX86" i="14"/>
  <c r="GG87" i="14"/>
  <c r="GN87" i="14"/>
  <c r="GR87" i="14"/>
  <c r="GV87" i="14"/>
  <c r="GJ86" i="14"/>
  <c r="GF89" i="14"/>
  <c r="GK89" i="14"/>
  <c r="GQ89" i="14"/>
  <c r="GV89" i="14"/>
  <c r="GM87" i="14"/>
  <c r="GI90" i="14"/>
  <c r="GN90" i="14"/>
  <c r="GF29" i="14"/>
  <c r="GK29" i="14"/>
  <c r="GQ29" i="14"/>
  <c r="GV29" i="14"/>
  <c r="GR28" i="14"/>
  <c r="GJ30" i="14"/>
  <c r="GQ30" i="14"/>
  <c r="GU30" i="14"/>
  <c r="GH31" i="14"/>
  <c r="GM31" i="14"/>
  <c r="GQ31" i="14"/>
  <c r="GW31" i="14"/>
  <c r="GP30" i="14"/>
  <c r="GG34" i="14"/>
  <c r="GK34" i="14"/>
  <c r="HE34" i="14" s="1"/>
  <c r="GO34" i="14"/>
  <c r="HI34" i="14" s="1"/>
  <c r="GS34" i="14"/>
  <c r="HM34" i="14" s="1"/>
  <c r="GY34" i="14" s="1"/>
  <c r="GW34" i="14"/>
  <c r="HQ34" i="14" s="1"/>
  <c r="GF32" i="14"/>
  <c r="GK32" i="14"/>
  <c r="GQ32" i="14"/>
  <c r="GV32" i="14"/>
  <c r="GG33" i="14"/>
  <c r="GN33" i="14"/>
  <c r="GU33" i="14"/>
  <c r="GT33" i="14"/>
  <c r="GI35" i="14"/>
  <c r="GP35" i="14"/>
  <c r="GU35" i="14"/>
  <c r="GH36" i="14"/>
  <c r="GN36" i="14"/>
  <c r="GT36" i="14"/>
  <c r="GG35" i="14"/>
  <c r="GW35" i="14"/>
  <c r="GI37" i="14"/>
  <c r="GN37" i="14"/>
  <c r="GS37" i="14"/>
  <c r="GJ36" i="14"/>
  <c r="GF38" i="14"/>
  <c r="GM38" i="14"/>
  <c r="GS38" i="14"/>
  <c r="GE39" i="14"/>
  <c r="GK39" i="14"/>
  <c r="GO39" i="14"/>
  <c r="GT39" i="14"/>
  <c r="GH38" i="14"/>
  <c r="GE40" i="14"/>
  <c r="GK40" i="14"/>
  <c r="GP40" i="14"/>
  <c r="GV40" i="14"/>
  <c r="GE41" i="14"/>
  <c r="GJ41" i="14"/>
  <c r="GO41" i="14"/>
  <c r="GU41" i="14"/>
  <c r="GQ40" i="14"/>
  <c r="GI42" i="14"/>
  <c r="GN42" i="14"/>
  <c r="GT42" i="14"/>
  <c r="GG43" i="14"/>
  <c r="GL43" i="14"/>
  <c r="GP43" i="14"/>
  <c r="GU43" i="14"/>
  <c r="GO42" i="14"/>
  <c r="GF44" i="14"/>
  <c r="GL44" i="14"/>
  <c r="GS44" i="14"/>
  <c r="GW44" i="14"/>
  <c r="GF45" i="14"/>
  <c r="GK45" i="14"/>
  <c r="GQ45" i="14"/>
  <c r="GV45" i="14"/>
  <c r="GR44" i="14"/>
  <c r="GJ46" i="14"/>
  <c r="GQ46" i="14"/>
  <c r="GU46" i="14"/>
  <c r="GH47" i="14"/>
  <c r="GM47" i="14"/>
  <c r="GQ47" i="14"/>
  <c r="GW47" i="14"/>
  <c r="GP46" i="14"/>
  <c r="GG48" i="14"/>
  <c r="GN48" i="14"/>
  <c r="GT48" i="14"/>
  <c r="GX48" i="14"/>
  <c r="GG49" i="14"/>
  <c r="GM49" i="14"/>
  <c r="GR49" i="14"/>
  <c r="GW49" i="14"/>
  <c r="GE50" i="14"/>
  <c r="GL50" i="14"/>
  <c r="GR50" i="14"/>
  <c r="GV50" i="14"/>
  <c r="GI51" i="14"/>
  <c r="GN51" i="14"/>
  <c r="GS51" i="14"/>
  <c r="GX51" i="14"/>
  <c r="GX50" i="14"/>
  <c r="GH52" i="14"/>
  <c r="GO52" i="14"/>
  <c r="GU52" i="14"/>
  <c r="GJ51" i="14"/>
  <c r="GI53" i="14"/>
  <c r="GN53" i="14"/>
  <c r="GS53" i="14"/>
  <c r="GJ52" i="14"/>
  <c r="GF54" i="14"/>
  <c r="GM54" i="14"/>
  <c r="GS54" i="14"/>
  <c r="GE55" i="14"/>
  <c r="GK55" i="14"/>
  <c r="GO55" i="14"/>
  <c r="GT55" i="14"/>
  <c r="GH54" i="14"/>
  <c r="GE56" i="14"/>
  <c r="GK56" i="14"/>
  <c r="GP56" i="14"/>
  <c r="GV56" i="14"/>
  <c r="GE57" i="14"/>
  <c r="GJ57" i="14"/>
  <c r="GO57" i="14"/>
  <c r="GU57" i="14"/>
  <c r="GQ56" i="14"/>
  <c r="GI58" i="14"/>
  <c r="GN58" i="14"/>
  <c r="GT58" i="14"/>
  <c r="GG59" i="14"/>
  <c r="GL59" i="14"/>
  <c r="GP59" i="14"/>
  <c r="GU59" i="14"/>
  <c r="GO58" i="14"/>
  <c r="GF60" i="14"/>
  <c r="GL60" i="14"/>
  <c r="GS60" i="14"/>
  <c r="GW60" i="14"/>
  <c r="GF61" i="14"/>
  <c r="GK61" i="14"/>
  <c r="GQ61" i="14"/>
  <c r="GV61" i="14"/>
  <c r="GR60" i="14"/>
  <c r="GJ62" i="14"/>
  <c r="GQ62" i="14"/>
  <c r="GU62" i="14"/>
  <c r="GH63" i="14"/>
  <c r="GM63" i="14"/>
  <c r="GQ63" i="14"/>
  <c r="GW63" i="14"/>
  <c r="GP62" i="14"/>
  <c r="GG64" i="14"/>
  <c r="GN64" i="14"/>
  <c r="GT64" i="14"/>
  <c r="GX64" i="14"/>
  <c r="GH65" i="14"/>
  <c r="GL65" i="14"/>
  <c r="GP65" i="14"/>
  <c r="GT65" i="14"/>
  <c r="GX65" i="14"/>
  <c r="GF66" i="14"/>
  <c r="GM66" i="14"/>
  <c r="GT66" i="14"/>
  <c r="GE67" i="14"/>
  <c r="GK67" i="14"/>
  <c r="GO67" i="14"/>
  <c r="GS67" i="14"/>
  <c r="GW67" i="14"/>
  <c r="GX66" i="14"/>
  <c r="GI68" i="14"/>
  <c r="GM68" i="14"/>
  <c r="GR68" i="14"/>
  <c r="GW68" i="14"/>
  <c r="GG69" i="14"/>
  <c r="GN69" i="14"/>
  <c r="GU69" i="14"/>
  <c r="GH70" i="14"/>
  <c r="GO70" i="14"/>
  <c r="GS70" i="14"/>
  <c r="GW70" i="14"/>
  <c r="GS69" i="14"/>
  <c r="GI71" i="14"/>
  <c r="GP71" i="14"/>
  <c r="GT71" i="14"/>
  <c r="GX71" i="14"/>
  <c r="GF72" i="14"/>
  <c r="GM72" i="14"/>
  <c r="GS72" i="14"/>
  <c r="GE71" i="14"/>
  <c r="GG73" i="14"/>
  <c r="GM73" i="14"/>
  <c r="GR73" i="14"/>
  <c r="GW73" i="14"/>
  <c r="GT72" i="14"/>
  <c r="GL74" i="14"/>
  <c r="GQ74" i="14"/>
  <c r="GH73" i="14"/>
  <c r="GH75" i="14"/>
  <c r="GN75" i="14"/>
  <c r="GT75" i="14"/>
  <c r="GF74" i="14"/>
  <c r="GV74" i="14"/>
  <c r="GJ76" i="14"/>
  <c r="GO76" i="14"/>
  <c r="GT76" i="14"/>
  <c r="GI75" i="14"/>
  <c r="GI77" i="14"/>
  <c r="GN77" i="14"/>
  <c r="GU77" i="14"/>
  <c r="GI78" i="14"/>
  <c r="GP78" i="14"/>
  <c r="GX78" i="14"/>
  <c r="GW77" i="14"/>
  <c r="GH79" i="14"/>
  <c r="GN79" i="14"/>
  <c r="GT79" i="14"/>
  <c r="GF78" i="14"/>
  <c r="GV78" i="14"/>
  <c r="GJ80" i="14"/>
  <c r="GO80" i="14"/>
  <c r="GT80" i="14"/>
  <c r="GI79" i="14"/>
  <c r="GI81" i="14"/>
  <c r="GN81" i="14"/>
  <c r="GU81" i="14"/>
  <c r="GI82" i="14"/>
  <c r="GP82" i="14"/>
  <c r="GX82" i="14"/>
  <c r="GW81" i="14"/>
  <c r="GH83" i="14"/>
  <c r="GN83" i="14"/>
  <c r="GT83" i="14"/>
  <c r="GF82" i="14"/>
  <c r="GV82" i="14"/>
  <c r="GJ84" i="14"/>
  <c r="GO84" i="14"/>
  <c r="GT84" i="14"/>
  <c r="GI83" i="14"/>
  <c r="GI85" i="14"/>
  <c r="GN85" i="14"/>
  <c r="GU85" i="14"/>
  <c r="GI86" i="14"/>
  <c r="GP86" i="14"/>
  <c r="GV86" i="14"/>
  <c r="GW85" i="14"/>
  <c r="GL87" i="14"/>
  <c r="GQ87" i="14"/>
  <c r="GU87" i="14"/>
  <c r="GF86" i="14"/>
  <c r="GE89" i="14"/>
  <c r="GJ89" i="14"/>
  <c r="GO89" i="14"/>
  <c r="GU89" i="14"/>
  <c r="GI87" i="14"/>
  <c r="GH90" i="14"/>
  <c r="GM90" i="14"/>
  <c r="GR90" i="14"/>
  <c r="GX90" i="14"/>
  <c r="GH91" i="14"/>
  <c r="GS89" i="14"/>
  <c r="GE87" i="14"/>
  <c r="GF90" i="14"/>
  <c r="GL90" i="14"/>
  <c r="GQ90" i="14"/>
  <c r="GV90" i="14"/>
  <c r="GG91" i="14"/>
  <c r="GK91" i="14"/>
  <c r="GP91" i="14"/>
  <c r="GU91" i="14"/>
  <c r="GG92" i="14"/>
  <c r="GL92" i="14"/>
  <c r="GR92" i="14"/>
  <c r="GW92" i="14"/>
  <c r="GF93" i="14"/>
  <c r="GK93" i="14"/>
  <c r="GQ93" i="14"/>
  <c r="GV93" i="14"/>
  <c r="GH94" i="14"/>
  <c r="GL94" i="14"/>
  <c r="GQ94" i="14"/>
  <c r="GV94" i="14"/>
  <c r="GG95" i="14"/>
  <c r="GL95" i="14"/>
  <c r="GQ95" i="14"/>
  <c r="GW95" i="14"/>
  <c r="GH96" i="14"/>
  <c r="GL96" i="14"/>
  <c r="GR96" i="14"/>
  <c r="GW96" i="14"/>
  <c r="GF97" i="14"/>
  <c r="GK97" i="14"/>
  <c r="GQ97" i="14"/>
  <c r="GV97" i="14"/>
  <c r="GH98" i="14"/>
  <c r="GL98" i="14"/>
  <c r="GQ98" i="14"/>
  <c r="GV98" i="14"/>
  <c r="GF99" i="14"/>
  <c r="GJ99" i="14"/>
  <c r="GO99" i="14"/>
  <c r="GT99" i="14"/>
  <c r="GF100" i="14"/>
  <c r="GK100" i="14"/>
  <c r="GP100" i="14"/>
  <c r="GV100" i="14"/>
  <c r="GE101" i="14"/>
  <c r="GJ101" i="14"/>
  <c r="GO101" i="14"/>
  <c r="GU101" i="14"/>
  <c r="GF102" i="14"/>
  <c r="GL102" i="14"/>
  <c r="GQ102" i="14"/>
  <c r="GU102" i="14"/>
  <c r="GF103" i="14"/>
  <c r="GJ103" i="14"/>
  <c r="GO103" i="14"/>
  <c r="GT103" i="14"/>
  <c r="GF104" i="14"/>
  <c r="GK104" i="14"/>
  <c r="GP104" i="14"/>
  <c r="GV104" i="14"/>
  <c r="GE105" i="14"/>
  <c r="GJ105" i="14"/>
  <c r="GO105" i="14"/>
  <c r="GU105" i="14"/>
  <c r="GF106" i="14"/>
  <c r="GL106" i="14"/>
  <c r="GQ106" i="14"/>
  <c r="GV106" i="14"/>
  <c r="GG107" i="14"/>
  <c r="GL107" i="14"/>
  <c r="GR107" i="14"/>
  <c r="GW107" i="14"/>
  <c r="GF108" i="14"/>
  <c r="GJ108" i="14"/>
  <c r="GO108" i="14"/>
  <c r="GU108" i="14"/>
  <c r="GE109" i="14"/>
  <c r="GJ109" i="14"/>
  <c r="GP109" i="14"/>
  <c r="GU109" i="14"/>
  <c r="GE110" i="14"/>
  <c r="GK110" i="14"/>
  <c r="GQ110" i="14"/>
  <c r="GW110" i="14"/>
  <c r="GH111" i="14"/>
  <c r="GL111" i="14"/>
  <c r="GR111" i="14"/>
  <c r="GW111" i="14"/>
  <c r="GG112" i="14"/>
  <c r="GM112" i="14"/>
  <c r="GR112" i="14"/>
  <c r="GN111" i="14"/>
  <c r="GI113" i="14"/>
  <c r="GP113" i="14"/>
  <c r="GU113" i="14"/>
  <c r="GU112" i="14"/>
  <c r="GI114" i="14"/>
  <c r="GO114" i="14"/>
  <c r="GU114" i="14"/>
  <c r="GG115" i="14"/>
  <c r="GL115" i="14"/>
  <c r="GS115" i="14"/>
  <c r="GS114" i="14"/>
  <c r="GI116" i="14"/>
  <c r="GN116" i="14"/>
  <c r="GS116" i="14"/>
  <c r="GF115" i="14"/>
  <c r="GE117" i="14"/>
  <c r="GL117" i="14"/>
  <c r="GQ117" i="14"/>
  <c r="GV117" i="14"/>
  <c r="GG118" i="14"/>
  <c r="GL118" i="14"/>
  <c r="GR118" i="14"/>
  <c r="GV118" i="14"/>
  <c r="GX117" i="14"/>
  <c r="GJ119" i="14"/>
  <c r="GO119" i="14"/>
  <c r="GS119" i="14"/>
  <c r="GW119" i="14"/>
  <c r="GF120" i="14"/>
  <c r="GM120" i="14"/>
  <c r="GR120" i="14"/>
  <c r="GW120" i="14"/>
  <c r="GJ121" i="14"/>
  <c r="GP121" i="14"/>
  <c r="GT121" i="14"/>
  <c r="GE122" i="14"/>
  <c r="GK122" i="14"/>
  <c r="GP122" i="14"/>
  <c r="GW122" i="14"/>
  <c r="GV121" i="14"/>
  <c r="GH123" i="14"/>
  <c r="GN123" i="14"/>
  <c r="GS123" i="14"/>
  <c r="GX123" i="14"/>
  <c r="GF124" i="14"/>
  <c r="GJ124" i="14"/>
  <c r="GQ124" i="14"/>
  <c r="GV124" i="14"/>
  <c r="GF125" i="14"/>
  <c r="GL125" i="14"/>
  <c r="GQ125" i="14"/>
  <c r="GV125" i="14"/>
  <c r="GG126" i="14"/>
  <c r="GL126" i="14"/>
  <c r="GQ126" i="14"/>
  <c r="GW126" i="14"/>
  <c r="GG127" i="14"/>
  <c r="GL127" i="14"/>
  <c r="GR127" i="14"/>
  <c r="GW127" i="14"/>
  <c r="GG128" i="14"/>
  <c r="GM128" i="14"/>
  <c r="GR128" i="14"/>
  <c r="GX127" i="14"/>
  <c r="GI129" i="14"/>
  <c r="GP129" i="14"/>
  <c r="GU129" i="14"/>
  <c r="GK128" i="14"/>
  <c r="GH130" i="14"/>
  <c r="GL130" i="14"/>
  <c r="GP130" i="14"/>
  <c r="GT130" i="14"/>
  <c r="GR129" i="14"/>
  <c r="GH131" i="14"/>
  <c r="GL131" i="14"/>
  <c r="GR131" i="14"/>
  <c r="GW131" i="14"/>
  <c r="GF132" i="14"/>
  <c r="GM132" i="14"/>
  <c r="GR132" i="14"/>
  <c r="GP131" i="14"/>
  <c r="GI133" i="14"/>
  <c r="GN133" i="14"/>
  <c r="GT133" i="14"/>
  <c r="GG132" i="14"/>
  <c r="GI134" i="14"/>
  <c r="GP134" i="14"/>
  <c r="GU134" i="14"/>
  <c r="GF135" i="14"/>
  <c r="GN135" i="14"/>
  <c r="GS135" i="14"/>
  <c r="GX135" i="14"/>
  <c r="GF136" i="14"/>
  <c r="GK136" i="14"/>
  <c r="GQ136" i="14"/>
  <c r="GV136" i="14"/>
  <c r="GE137" i="14"/>
  <c r="GI137" i="14"/>
  <c r="GM137" i="14"/>
  <c r="GQ137" i="14"/>
  <c r="GU137" i="14"/>
  <c r="GE138" i="14"/>
  <c r="GK138" i="14"/>
  <c r="GP138" i="14"/>
  <c r="GU138" i="14"/>
  <c r="GG139" i="14"/>
  <c r="GL139" i="14"/>
  <c r="GR139" i="14"/>
  <c r="GW139" i="14"/>
  <c r="GG140" i="14"/>
  <c r="GM140" i="14"/>
  <c r="GR140" i="14"/>
  <c r="GW140" i="14"/>
  <c r="GH141" i="14"/>
  <c r="GL141" i="14"/>
  <c r="GP141" i="14"/>
  <c r="GT141" i="14"/>
  <c r="GX141" i="14"/>
  <c r="GI142" i="14"/>
  <c r="GO142" i="14"/>
  <c r="GT142" i="14"/>
  <c r="GF143" i="14"/>
  <c r="GK143" i="14"/>
  <c r="GP143" i="14"/>
  <c r="GV143" i="14"/>
  <c r="GF144" i="14"/>
  <c r="GK144" i="14"/>
  <c r="GQ144" i="14"/>
  <c r="GV144" i="14"/>
  <c r="GG145" i="14"/>
  <c r="GK145" i="14"/>
  <c r="GO145" i="14"/>
  <c r="GS145" i="14"/>
  <c r="GW145" i="14"/>
  <c r="GH146" i="14"/>
  <c r="GM146" i="14"/>
  <c r="GS146" i="14"/>
  <c r="GX146" i="14"/>
  <c r="GJ147" i="14"/>
  <c r="GO147" i="14"/>
  <c r="GT147" i="14"/>
  <c r="GE148" i="14"/>
  <c r="GJ148" i="14"/>
  <c r="GO148" i="14"/>
  <c r="GU148" i="14"/>
  <c r="GF149" i="14"/>
  <c r="GJ149" i="14"/>
  <c r="GN149" i="14"/>
  <c r="GR149" i="14"/>
  <c r="GV149" i="14"/>
  <c r="GG150" i="14"/>
  <c r="GL150" i="14"/>
  <c r="GQ150" i="14"/>
  <c r="GW150" i="14"/>
  <c r="GH151" i="14"/>
  <c r="GN151" i="14"/>
  <c r="GS151" i="14"/>
  <c r="GX151" i="14"/>
  <c r="GI152" i="14"/>
  <c r="GN152" i="14"/>
  <c r="GS152" i="14"/>
  <c r="GE153" i="14"/>
  <c r="GL152" i="14"/>
  <c r="GH152" i="14"/>
  <c r="GU151" i="14"/>
  <c r="GQ151" i="14"/>
  <c r="GM151" i="14"/>
  <c r="GI151" i="14"/>
  <c r="GE151" i="14"/>
  <c r="GV150" i="14"/>
  <c r="GR150" i="14"/>
  <c r="GN150" i="14"/>
  <c r="GJ150" i="14"/>
  <c r="GF150" i="14"/>
  <c r="GX148" i="14"/>
  <c r="GT148" i="14"/>
  <c r="GP148" i="14"/>
  <c r="GL148" i="14"/>
  <c r="GH148" i="14"/>
  <c r="GU147" i="14"/>
  <c r="GQ147" i="14"/>
  <c r="GM147" i="14"/>
  <c r="GI147" i="14"/>
  <c r="GE147" i="14"/>
  <c r="GV146" i="14"/>
  <c r="GR146" i="14"/>
  <c r="GN146" i="14"/>
  <c r="GJ146" i="14"/>
  <c r="GF146" i="14"/>
  <c r="GX144" i="14"/>
  <c r="GT144" i="14"/>
  <c r="GP144" i="14"/>
  <c r="GL144" i="14"/>
  <c r="GH144" i="14"/>
  <c r="GU143" i="14"/>
  <c r="GQ143" i="14"/>
  <c r="GM143" i="14"/>
  <c r="GI143" i="14"/>
  <c r="GE143" i="14"/>
  <c r="GV142" i="14"/>
  <c r="GR142" i="14"/>
  <c r="GN142" i="14"/>
  <c r="GJ142" i="14"/>
  <c r="GF142" i="14"/>
  <c r="GX140" i="14"/>
  <c r="GT140" i="14"/>
  <c r="GP140" i="14"/>
  <c r="GL140" i="14"/>
  <c r="GH140" i="14"/>
  <c r="GU139" i="14"/>
  <c r="GQ139" i="14"/>
  <c r="GM139" i="14"/>
  <c r="GI139" i="14"/>
  <c r="GE139" i="14"/>
  <c r="GV138" i="14"/>
  <c r="GR138" i="14"/>
  <c r="GN138" i="14"/>
  <c r="GJ138" i="14"/>
  <c r="GF138" i="14"/>
  <c r="GX136" i="14"/>
  <c r="GT136" i="14"/>
  <c r="GP136" i="14"/>
  <c r="GL136" i="14"/>
  <c r="GH136" i="14"/>
  <c r="GU135" i="14"/>
  <c r="GQ135" i="14"/>
  <c r="GM135" i="14"/>
  <c r="GI135" i="14"/>
  <c r="GV134" i="14"/>
  <c r="GR134" i="14"/>
  <c r="GN134" i="14"/>
  <c r="GJ134" i="14"/>
  <c r="GF134" i="14"/>
  <c r="GW133" i="14"/>
  <c r="GS133" i="14"/>
  <c r="GO133" i="14"/>
  <c r="GK133" i="14"/>
  <c r="GG133" i="14"/>
  <c r="GX132" i="14"/>
  <c r="GT132" i="14"/>
  <c r="GP132" i="14"/>
  <c r="GL132" i="14"/>
  <c r="GH132" i="14"/>
  <c r="GU131" i="14"/>
  <c r="GQ131" i="14"/>
  <c r="GV130" i="14"/>
  <c r="GF130" i="14"/>
  <c r="GO129" i="14"/>
  <c r="GK129" i="14"/>
  <c r="GG129" i="14"/>
  <c r="GX128" i="14"/>
  <c r="GT128" i="14"/>
  <c r="GP128" i="14"/>
  <c r="GL128" i="14"/>
  <c r="GU127" i="14"/>
  <c r="GQ127" i="14"/>
  <c r="GM127" i="14"/>
  <c r="GI127" i="14"/>
  <c r="GE127" i="14"/>
  <c r="GV126" i="14"/>
  <c r="GR126" i="14"/>
  <c r="GN126" i="14"/>
  <c r="GF126" i="14"/>
  <c r="GW125" i="14"/>
  <c r="GS125" i="14"/>
  <c r="GO125" i="14"/>
  <c r="GG125" i="14"/>
  <c r="GX124" i="14"/>
  <c r="GT124" i="14"/>
  <c r="GP124" i="14"/>
  <c r="GL124" i="14"/>
  <c r="GU123" i="14"/>
  <c r="GQ123" i="14"/>
  <c r="GM123" i="14"/>
  <c r="GV122" i="14"/>
  <c r="GR122" i="14"/>
  <c r="GN122" i="14"/>
  <c r="GJ122" i="14"/>
  <c r="GW121" i="14"/>
  <c r="GK121" i="14"/>
  <c r="GG121" i="14"/>
  <c r="GX120" i="14"/>
  <c r="GT120" i="14"/>
  <c r="GP120" i="14"/>
  <c r="GL120" i="14"/>
  <c r="GH120" i="14"/>
  <c r="GM119" i="14"/>
  <c r="GI119" i="14"/>
  <c r="GE119" i="14"/>
  <c r="GN118" i="14"/>
  <c r="GJ118" i="14"/>
  <c r="GF118" i="14"/>
  <c r="GW117" i="14"/>
  <c r="GS117" i="14"/>
  <c r="GO117" i="14"/>
  <c r="GK117" i="14"/>
  <c r="GG117" i="14"/>
  <c r="GX116" i="14"/>
  <c r="GT116" i="14"/>
  <c r="GP116" i="14"/>
  <c r="GU115" i="14"/>
  <c r="GQ115" i="14"/>
  <c r="GM115" i="14"/>
  <c r="GE115" i="14"/>
  <c r="GV114" i="14"/>
  <c r="GR114" i="14"/>
  <c r="GN114" i="14"/>
  <c r="GJ114" i="14"/>
  <c r="GF114" i="14"/>
  <c r="GW113" i="14"/>
  <c r="GS113" i="14"/>
  <c r="GO113" i="14"/>
  <c r="GK113" i="14"/>
  <c r="GG113" i="14"/>
  <c r="GX112" i="14"/>
  <c r="GT112" i="14"/>
  <c r="GP112" i="14"/>
  <c r="GL112" i="14"/>
  <c r="GH112" i="14"/>
  <c r="GU111" i="14"/>
  <c r="GQ111" i="14"/>
  <c r="GE111" i="14"/>
  <c r="GV110" i="14"/>
  <c r="GR110" i="14"/>
  <c r="GN110" i="14"/>
  <c r="GJ110" i="14"/>
  <c r="GF110" i="14"/>
  <c r="GW109" i="14"/>
  <c r="GS109" i="14"/>
  <c r="GO109" i="14"/>
  <c r="GK109" i="14"/>
  <c r="GG109" i="14"/>
  <c r="GX108" i="14"/>
  <c r="GT108" i="14"/>
  <c r="GP108" i="14"/>
  <c r="GU107" i="14"/>
  <c r="GQ107" i="14"/>
  <c r="GM107" i="14"/>
  <c r="GE107" i="14"/>
  <c r="GS106" i="14"/>
  <c r="GO106" i="14"/>
  <c r="GK106" i="14"/>
  <c r="GG106" i="14"/>
  <c r="GX105" i="14"/>
  <c r="GT105" i="14"/>
  <c r="GP105" i="14"/>
  <c r="GL105" i="14"/>
  <c r="GH105" i="14"/>
  <c r="GU104" i="14"/>
  <c r="GQ104" i="14"/>
  <c r="GM104" i="14"/>
  <c r="GI104" i="14"/>
  <c r="GV103" i="14"/>
  <c r="GR103" i="14"/>
  <c r="GN103" i="14"/>
  <c r="GW102" i="14"/>
  <c r="GO102" i="14"/>
  <c r="GK102" i="14"/>
  <c r="GX101" i="14"/>
  <c r="GT101" i="14"/>
  <c r="GP101" i="14"/>
  <c r="GL101" i="14"/>
  <c r="GH101" i="14"/>
  <c r="GU100" i="14"/>
  <c r="GQ100" i="14"/>
  <c r="GM100" i="14"/>
  <c r="GI100" i="14"/>
  <c r="GE100" i="14"/>
  <c r="GV99" i="14"/>
  <c r="GR99" i="14"/>
  <c r="GN99" i="14"/>
  <c r="GW98" i="14"/>
  <c r="GS98" i="14"/>
  <c r="GO98" i="14"/>
  <c r="GX97" i="14"/>
  <c r="GT97" i="14"/>
  <c r="GP97" i="14"/>
  <c r="GL97" i="14"/>
  <c r="GH97" i="14"/>
  <c r="GU96" i="14"/>
  <c r="GQ96" i="14"/>
  <c r="GM96" i="14"/>
  <c r="GV95" i="14"/>
  <c r="GR95" i="14"/>
  <c r="GN95" i="14"/>
  <c r="GJ95" i="14"/>
  <c r="GF95" i="14"/>
  <c r="GW94" i="14"/>
  <c r="GO94" i="14"/>
  <c r="GG94" i="14"/>
  <c r="GX93" i="14"/>
  <c r="GT93" i="14"/>
  <c r="GP93" i="14"/>
  <c r="GL93" i="14"/>
  <c r="GH93" i="14"/>
  <c r="GU92" i="14"/>
  <c r="GQ92" i="14"/>
  <c r="GI92" i="14"/>
  <c r="GE92" i="14"/>
  <c r="GV91" i="14"/>
  <c r="GR91" i="14"/>
  <c r="GN91" i="14"/>
  <c r="GW90" i="14"/>
  <c r="GS90" i="14"/>
  <c r="GO90" i="14"/>
  <c r="GK90" i="14"/>
  <c r="GX89" i="14"/>
  <c r="GT89" i="14"/>
  <c r="GP89" i="14"/>
  <c r="GL89" i="14"/>
  <c r="GH89" i="14"/>
  <c r="GQ88" i="14"/>
  <c r="GM88" i="14"/>
  <c r="GI88" i="14"/>
  <c r="GJ87" i="14"/>
  <c r="GF87" i="14"/>
  <c r="GW86" i="14"/>
  <c r="GS86" i="14"/>
  <c r="GO86" i="14"/>
  <c r="GG86" i="14"/>
  <c r="GX85" i="14"/>
  <c r="GT85" i="14"/>
  <c r="GP85" i="14"/>
  <c r="GL85" i="14"/>
  <c r="GT90" i="14"/>
  <c r="GE91" i="14"/>
  <c r="GI91" i="14"/>
  <c r="GM91" i="14"/>
  <c r="GS91" i="14"/>
  <c r="GX91" i="14"/>
  <c r="GJ92" i="14"/>
  <c r="GO92" i="14"/>
  <c r="GT92" i="14"/>
  <c r="GG90" i="14"/>
  <c r="GI93" i="14"/>
  <c r="GN93" i="14"/>
  <c r="GS93" i="14"/>
  <c r="GE94" i="14"/>
  <c r="GJ94" i="14"/>
  <c r="GN94" i="14"/>
  <c r="GT94" i="14"/>
  <c r="GM92" i="14"/>
  <c r="GI95" i="14"/>
  <c r="GO95" i="14"/>
  <c r="GT95" i="14"/>
  <c r="GF96" i="14"/>
  <c r="GJ96" i="14"/>
  <c r="GO96" i="14"/>
  <c r="GT96" i="14"/>
  <c r="GS94" i="14"/>
  <c r="GI97" i="14"/>
  <c r="GN97" i="14"/>
  <c r="GS97" i="14"/>
  <c r="GE98" i="14"/>
  <c r="GJ98" i="14"/>
  <c r="GN98" i="14"/>
  <c r="GT98" i="14"/>
  <c r="GE96" i="14"/>
  <c r="GH99" i="14"/>
  <c r="GL99" i="14"/>
  <c r="GQ99" i="14"/>
  <c r="GW99" i="14"/>
  <c r="GH100" i="14"/>
  <c r="GN100" i="14"/>
  <c r="GS100" i="14"/>
  <c r="GX100" i="14"/>
  <c r="GG101" i="14"/>
  <c r="GM101" i="14"/>
  <c r="GR101" i="14"/>
  <c r="GW101" i="14"/>
  <c r="GI102" i="14"/>
  <c r="GN102" i="14"/>
  <c r="GS102" i="14"/>
  <c r="GX102" i="14"/>
  <c r="GH103" i="14"/>
  <c r="GL103" i="14"/>
  <c r="GQ103" i="14"/>
  <c r="GW103" i="14"/>
  <c r="GH104" i="14"/>
  <c r="GN104" i="14"/>
  <c r="GS104" i="14"/>
  <c r="GX104" i="14"/>
  <c r="GG105" i="14"/>
  <c r="GM105" i="14"/>
  <c r="GR105" i="14"/>
  <c r="GW105" i="14"/>
  <c r="GI106" i="14"/>
  <c r="GN106" i="14"/>
  <c r="GT106" i="14"/>
  <c r="GE104" i="14"/>
  <c r="GJ107" i="14"/>
  <c r="GO107" i="14"/>
  <c r="GT107" i="14"/>
  <c r="GW106" i="14"/>
  <c r="GH108" i="14"/>
  <c r="GL108" i="14"/>
  <c r="GR108" i="14"/>
  <c r="GW108" i="14"/>
  <c r="GH109" i="14"/>
  <c r="GM109" i="14"/>
  <c r="GR109" i="14"/>
  <c r="GX109" i="14"/>
  <c r="GH110" i="14"/>
  <c r="GM110" i="14"/>
  <c r="GT110" i="14"/>
  <c r="GF111" i="14"/>
  <c r="GJ111" i="14"/>
  <c r="GO111" i="14"/>
  <c r="GT111" i="14"/>
  <c r="GO110" i="14"/>
  <c r="GJ112" i="14"/>
  <c r="GO112" i="14"/>
  <c r="GV112" i="14"/>
  <c r="GF113" i="14"/>
  <c r="GM113" i="14"/>
  <c r="GR113" i="14"/>
  <c r="GX113" i="14"/>
  <c r="GG114" i="14"/>
  <c r="GL114" i="14"/>
  <c r="GQ114" i="14"/>
  <c r="GX114" i="14"/>
  <c r="GI115" i="14"/>
  <c r="GP115" i="14"/>
  <c r="GW115" i="14"/>
  <c r="GG116" i="14"/>
  <c r="GK116" i="14"/>
  <c r="GQ116" i="14"/>
  <c r="GV116" i="14"/>
  <c r="GN115" i="14"/>
  <c r="GI117" i="14"/>
  <c r="GN117" i="14"/>
  <c r="GT117" i="14"/>
  <c r="GM116" i="14"/>
  <c r="GI118" i="14"/>
  <c r="GP118" i="14"/>
  <c r="GT118" i="14"/>
  <c r="GX118" i="14"/>
  <c r="GG119" i="14"/>
  <c r="GL119" i="14"/>
  <c r="GQ119" i="14"/>
  <c r="GU119" i="14"/>
  <c r="GO118" i="14"/>
  <c r="GJ120" i="14"/>
  <c r="GO120" i="14"/>
  <c r="GU120" i="14"/>
  <c r="GH121" i="14"/>
  <c r="GM121" i="14"/>
  <c r="GR121" i="14"/>
  <c r="GX121" i="14"/>
  <c r="GG122" i="14"/>
  <c r="GM122" i="14"/>
  <c r="GS122" i="14"/>
  <c r="GF121" i="14"/>
  <c r="GF123" i="14"/>
  <c r="GK123" i="14"/>
  <c r="GP123" i="14"/>
  <c r="GV123" i="14"/>
  <c r="GU122" i="14"/>
  <c r="GH124" i="14"/>
  <c r="GN124" i="14"/>
  <c r="GS124" i="14"/>
  <c r="GI123" i="14"/>
  <c r="GI125" i="14"/>
  <c r="GN125" i="14"/>
  <c r="GT125" i="14"/>
  <c r="GK124" i="14"/>
  <c r="GI126" i="14"/>
  <c r="GO126" i="14"/>
  <c r="GT126" i="14"/>
  <c r="GK125" i="14"/>
  <c r="GJ127" i="14"/>
  <c r="GO127" i="14"/>
  <c r="GT127" i="14"/>
  <c r="GE128" i="14"/>
  <c r="GI128" i="14"/>
  <c r="GO128" i="14"/>
  <c r="GU128" i="14"/>
  <c r="GF129" i="14"/>
  <c r="GM129" i="14"/>
  <c r="GS129" i="14"/>
  <c r="GW129" i="14"/>
  <c r="GE130" i="14"/>
  <c r="GJ130" i="14"/>
  <c r="GN130" i="14"/>
  <c r="GR130" i="14"/>
  <c r="GX130" i="14"/>
  <c r="GF131" i="14"/>
  <c r="GJ131" i="14"/>
  <c r="GN131" i="14"/>
  <c r="GT131" i="14"/>
  <c r="GU130" i="14"/>
  <c r="GJ132" i="14"/>
  <c r="GO132" i="14"/>
  <c r="GU132" i="14"/>
  <c r="GF133" i="14"/>
  <c r="GL133" i="14"/>
  <c r="GQ133" i="14"/>
  <c r="GV133" i="14"/>
  <c r="GG134" i="14"/>
  <c r="GL134" i="14"/>
  <c r="GS134" i="14"/>
  <c r="GX134" i="14"/>
  <c r="GJ135" i="14"/>
  <c r="GP135" i="14"/>
  <c r="GV135" i="14"/>
  <c r="GM134" i="14"/>
  <c r="GI136" i="14"/>
  <c r="GN136" i="14"/>
  <c r="GS136" i="14"/>
  <c r="GH135" i="14"/>
  <c r="GG137" i="14"/>
  <c r="GK137" i="14"/>
  <c r="GO137" i="14"/>
  <c r="GS137" i="14"/>
  <c r="GW137" i="14"/>
  <c r="GH138" i="14"/>
  <c r="GM138" i="14"/>
  <c r="GS138" i="14"/>
  <c r="GX138" i="14"/>
  <c r="GJ139" i="14"/>
  <c r="GO139" i="14"/>
  <c r="GT139" i="14"/>
  <c r="GE140" i="14"/>
  <c r="GJ140" i="14"/>
  <c r="GO140" i="14"/>
  <c r="GU140" i="14"/>
  <c r="GF141" i="14"/>
  <c r="GJ141" i="14"/>
  <c r="GN141" i="14"/>
  <c r="GR141" i="14"/>
  <c r="GV141" i="14"/>
  <c r="GG142" i="14"/>
  <c r="GL142" i="14"/>
  <c r="GQ142" i="14"/>
  <c r="GW142" i="14"/>
  <c r="GH143" i="14"/>
  <c r="GN143" i="14"/>
  <c r="GS143" i="14"/>
  <c r="GX143" i="14"/>
  <c r="GI144" i="14"/>
  <c r="GN144" i="14"/>
  <c r="GS144" i="14"/>
  <c r="GE145" i="14"/>
  <c r="GI145" i="14"/>
  <c r="GM145" i="14"/>
  <c r="GQ145" i="14"/>
  <c r="GU145" i="14"/>
  <c r="GE146" i="14"/>
  <c r="GK146" i="14"/>
  <c r="GP146" i="14"/>
  <c r="GU146" i="14"/>
  <c r="GG147" i="14"/>
  <c r="GL147" i="14"/>
  <c r="GR147" i="14"/>
  <c r="GW147" i="14"/>
  <c r="GG148" i="14"/>
  <c r="GM148" i="14"/>
  <c r="GR148" i="14"/>
  <c r="GW148" i="14"/>
  <c r="GH149" i="14"/>
  <c r="GL149" i="14"/>
  <c r="GP149" i="14"/>
  <c r="GT149" i="14"/>
  <c r="GX149" i="14"/>
  <c r="GI150" i="14"/>
  <c r="GO150" i="14"/>
  <c r="GT150" i="14"/>
  <c r="GF151" i="14"/>
  <c r="GK151" i="14"/>
  <c r="GP151" i="14"/>
  <c r="GV151" i="14"/>
  <c r="GF152" i="14"/>
  <c r="GK152" i="14"/>
  <c r="GQ152" i="14"/>
  <c r="GV152" i="14"/>
  <c r="GG153" i="14"/>
  <c r="GL91" i="14"/>
  <c r="GQ91" i="14"/>
  <c r="GW91" i="14"/>
  <c r="GH92" i="14"/>
  <c r="GN92" i="14"/>
  <c r="GS92" i="14"/>
  <c r="GX92" i="14"/>
  <c r="GG93" i="14"/>
  <c r="GM93" i="14"/>
  <c r="GR93" i="14"/>
  <c r="GW93" i="14"/>
  <c r="GI94" i="14"/>
  <c r="GM94" i="14"/>
  <c r="GR94" i="14"/>
  <c r="GX94" i="14"/>
  <c r="GH95" i="14"/>
  <c r="GM95" i="14"/>
  <c r="GS95" i="14"/>
  <c r="GX95" i="14"/>
  <c r="GI96" i="14"/>
  <c r="GN96" i="14"/>
  <c r="GS96" i="14"/>
  <c r="GX96" i="14"/>
  <c r="GG97" i="14"/>
  <c r="GM97" i="14"/>
  <c r="GR97" i="14"/>
  <c r="GW97" i="14"/>
  <c r="GI98" i="14"/>
  <c r="GM98" i="14"/>
  <c r="GR98" i="14"/>
  <c r="GX98" i="14"/>
  <c r="GG99" i="14"/>
  <c r="GK99" i="14"/>
  <c r="GP99" i="14"/>
  <c r="GU99" i="14"/>
  <c r="GG100" i="14"/>
  <c r="GL100" i="14"/>
  <c r="GR100" i="14"/>
  <c r="GW100" i="14"/>
  <c r="GF101" i="14"/>
  <c r="GK101" i="14"/>
  <c r="GQ101" i="14"/>
  <c r="GV101" i="14"/>
  <c r="GH102" i="14"/>
  <c r="GM102" i="14"/>
  <c r="GR102" i="14"/>
  <c r="GV102" i="14"/>
  <c r="GG103" i="14"/>
  <c r="GK103" i="14"/>
  <c r="GP103" i="14"/>
  <c r="GU103" i="14"/>
  <c r="GG104" i="14"/>
  <c r="GL104" i="14"/>
  <c r="GR104" i="14"/>
  <c r="GW104" i="14"/>
  <c r="GF105" i="14"/>
  <c r="GK105" i="14"/>
  <c r="GQ105" i="14"/>
  <c r="GV105" i="14"/>
  <c r="GH106" i="14"/>
  <c r="GM106" i="14"/>
  <c r="GR106" i="14"/>
  <c r="GX106" i="14"/>
  <c r="GH107" i="14"/>
  <c r="GN107" i="14"/>
  <c r="GS107" i="14"/>
  <c r="GX107" i="14"/>
  <c r="GG108" i="14"/>
  <c r="GK108" i="14"/>
  <c r="GQ108" i="14"/>
  <c r="GV108" i="14"/>
  <c r="GF109" i="14"/>
  <c r="GL109" i="14"/>
  <c r="GQ109" i="14"/>
  <c r="GV109" i="14"/>
  <c r="GG110" i="14"/>
  <c r="GL110" i="14"/>
  <c r="GS110" i="14"/>
  <c r="GX110" i="14"/>
  <c r="GI111" i="14"/>
  <c r="GM111" i="14"/>
  <c r="GS111" i="14"/>
  <c r="GX111" i="14"/>
  <c r="GI112" i="14"/>
  <c r="GN112" i="14"/>
  <c r="GS112" i="14"/>
  <c r="GE113" i="14"/>
  <c r="GJ113" i="14"/>
  <c r="GQ113" i="14"/>
  <c r="GV113" i="14"/>
  <c r="GE114" i="14"/>
  <c r="GK114" i="14"/>
  <c r="GP114" i="14"/>
  <c r="GW114" i="14"/>
  <c r="GH115" i="14"/>
  <c r="GO115" i="14"/>
  <c r="GT115" i="14"/>
  <c r="GF116" i="14"/>
  <c r="GJ116" i="14"/>
  <c r="GO116" i="14"/>
  <c r="GU116" i="14"/>
  <c r="GJ115" i="14"/>
  <c r="GF117" i="14"/>
  <c r="GM117" i="14"/>
  <c r="GR117" i="14"/>
  <c r="GE116" i="14"/>
  <c r="GH118" i="14"/>
  <c r="GM118" i="14"/>
  <c r="GS118" i="14"/>
  <c r="GW118" i="14"/>
  <c r="GF119" i="14"/>
  <c r="GK119" i="14"/>
  <c r="GP119" i="14"/>
  <c r="GT119" i="14"/>
  <c r="GX119" i="14"/>
  <c r="GI120" i="14"/>
  <c r="GN120" i="14"/>
  <c r="GS120" i="14"/>
  <c r="GE121" i="14"/>
  <c r="GL121" i="14"/>
  <c r="GQ121" i="14"/>
  <c r="GU121" i="14"/>
  <c r="GF122" i="14"/>
  <c r="GL122" i="14"/>
  <c r="GQ122" i="14"/>
  <c r="GX122" i="14"/>
  <c r="GE123" i="14"/>
  <c r="GJ123" i="14"/>
  <c r="GO123" i="14"/>
  <c r="GT123" i="14"/>
  <c r="GI122" i="14"/>
  <c r="GG124" i="14"/>
  <c r="GM124" i="14"/>
  <c r="GR124" i="14"/>
  <c r="GW124" i="14"/>
  <c r="GH125" i="14"/>
  <c r="GM125" i="14"/>
  <c r="GR125" i="14"/>
  <c r="GX125" i="14"/>
  <c r="GH126" i="14"/>
  <c r="GM126" i="14"/>
  <c r="GS126" i="14"/>
  <c r="GX126" i="14"/>
  <c r="GH127" i="14"/>
  <c r="GN127" i="14"/>
  <c r="GS127" i="14"/>
  <c r="GJ126" i="14"/>
  <c r="GH128" i="14"/>
  <c r="GN128" i="14"/>
  <c r="GS128" i="14"/>
  <c r="GE129" i="14"/>
  <c r="GL129" i="14"/>
  <c r="GQ129" i="14"/>
  <c r="GV129" i="14"/>
  <c r="GW128" i="14"/>
  <c r="GI130" i="14"/>
  <c r="GM130" i="14"/>
  <c r="GQ130" i="14"/>
  <c r="GW130" i="14"/>
  <c r="GE131" i="14"/>
  <c r="GI131" i="14"/>
  <c r="GM131" i="14"/>
  <c r="GS131" i="14"/>
  <c r="GX131" i="14"/>
  <c r="GI132" i="14"/>
  <c r="GN132" i="14"/>
  <c r="GS132" i="14"/>
  <c r="GE133" i="14"/>
  <c r="GJ133" i="14"/>
  <c r="GP133" i="14"/>
  <c r="GU133" i="14"/>
  <c r="GW132" i="14"/>
  <c r="GK134" i="14"/>
  <c r="GQ134" i="14"/>
  <c r="GW134" i="14"/>
  <c r="GG135" i="14"/>
  <c r="GO135" i="14"/>
  <c r="GT135" i="14"/>
  <c r="GE134" i="14"/>
  <c r="GG136" i="14"/>
  <c r="GM136" i="14"/>
  <c r="GR136" i="14"/>
  <c r="GW136" i="14"/>
  <c r="GF137" i="14"/>
  <c r="GJ137" i="14"/>
  <c r="GN137" i="14"/>
  <c r="GR137" i="14"/>
  <c r="GV137" i="14"/>
  <c r="GG138" i="14"/>
  <c r="GL138" i="14"/>
  <c r="GQ138" i="14"/>
  <c r="GW138" i="14"/>
  <c r="GH139" i="14"/>
  <c r="GN139" i="14"/>
  <c r="GS139" i="14"/>
  <c r="GX139" i="14"/>
  <c r="GI140" i="14"/>
  <c r="GN140" i="14"/>
  <c r="GS140" i="14"/>
  <c r="GE141" i="14"/>
  <c r="GI141" i="14"/>
  <c r="GM141" i="14"/>
  <c r="GQ141" i="14"/>
  <c r="GU141" i="14"/>
  <c r="GE142" i="14"/>
  <c r="GK142" i="14"/>
  <c r="GP142" i="14"/>
  <c r="GU142" i="14"/>
  <c r="GG143" i="14"/>
  <c r="GL143" i="14"/>
  <c r="GR143" i="14"/>
  <c r="GW143" i="14"/>
  <c r="GG144" i="14"/>
  <c r="GM144" i="14"/>
  <c r="GR144" i="14"/>
  <c r="GW144" i="14"/>
  <c r="GH145" i="14"/>
  <c r="GL145" i="14"/>
  <c r="GP145" i="14"/>
  <c r="GT145" i="14"/>
  <c r="GX145" i="14"/>
  <c r="GI146" i="14"/>
  <c r="GO146" i="14"/>
  <c r="GT146" i="14"/>
  <c r="GF147" i="14"/>
  <c r="GK147" i="14"/>
  <c r="GP147" i="14"/>
  <c r="GV147" i="14"/>
  <c r="GF148" i="14"/>
  <c r="GK148" i="14"/>
  <c r="GQ148" i="14"/>
  <c r="GV148" i="14"/>
  <c r="GG149" i="14"/>
  <c r="GK149" i="14"/>
  <c r="GO149" i="14"/>
  <c r="GS149" i="14"/>
  <c r="GW149" i="14"/>
  <c r="GH150" i="14"/>
  <c r="GM150" i="14"/>
  <c r="GS150" i="14"/>
  <c r="GX150" i="14"/>
  <c r="GJ151" i="14"/>
  <c r="GO151" i="14"/>
  <c r="GT151" i="14"/>
  <c r="GE152" i="14"/>
  <c r="GJ152" i="14"/>
  <c r="GO152" i="14"/>
  <c r="GU152" i="14"/>
  <c r="GF153" i="14"/>
  <c r="GI153" i="14"/>
  <c r="GM153" i="14"/>
  <c r="GQ153" i="14"/>
  <c r="GU153" i="14"/>
  <c r="GE154" i="14"/>
  <c r="GK154" i="14"/>
  <c r="GP154" i="14"/>
  <c r="GU154" i="14"/>
  <c r="GG155" i="14"/>
  <c r="GL155" i="14"/>
  <c r="GR155" i="14"/>
  <c r="GW155" i="14"/>
  <c r="GG156" i="14"/>
  <c r="GM156" i="14"/>
  <c r="GR156" i="14"/>
  <c r="GW156" i="14"/>
  <c r="GH157" i="14"/>
  <c r="GL157" i="14"/>
  <c r="GP157" i="14"/>
  <c r="GT157" i="14"/>
  <c r="GX157" i="14"/>
  <c r="GI158" i="14"/>
  <c r="GO158" i="14"/>
  <c r="GT158" i="14"/>
  <c r="GF159" i="14"/>
  <c r="GK159" i="14"/>
  <c r="GP159" i="14"/>
  <c r="GV159" i="14"/>
  <c r="GF160" i="14"/>
  <c r="GK160" i="14"/>
  <c r="GQ160" i="14"/>
  <c r="GV160" i="14"/>
  <c r="GG161" i="14"/>
  <c r="GK161" i="14"/>
  <c r="GO161" i="14"/>
  <c r="GS161" i="14"/>
  <c r="GW161" i="14"/>
  <c r="GH162" i="14"/>
  <c r="GM162" i="14"/>
  <c r="GS162" i="14"/>
  <c r="GX162" i="14"/>
  <c r="GJ163" i="14"/>
  <c r="GO163" i="14"/>
  <c r="GT163" i="14"/>
  <c r="GE164" i="14"/>
  <c r="GJ164" i="14"/>
  <c r="GO164" i="14"/>
  <c r="GV164" i="14"/>
  <c r="GH165" i="14"/>
  <c r="GM165" i="14"/>
  <c r="GR165" i="14"/>
  <c r="GX165" i="14"/>
  <c r="GI166" i="14"/>
  <c r="GO166" i="14"/>
  <c r="GT166" i="14"/>
  <c r="GF167" i="14"/>
  <c r="GK167" i="14"/>
  <c r="GP167" i="14"/>
  <c r="GV167" i="14"/>
  <c r="GG168" i="14"/>
  <c r="GN168" i="14"/>
  <c r="GV168" i="14"/>
  <c r="GJ169" i="14"/>
  <c r="GR169" i="14"/>
  <c r="GX169" i="14"/>
  <c r="GM169" i="14"/>
  <c r="GQ168" i="14"/>
  <c r="GQ167" i="14"/>
  <c r="GW170" i="14"/>
  <c r="GS170" i="14"/>
  <c r="GO170" i="14"/>
  <c r="GK170" i="14"/>
  <c r="GG170" i="14"/>
  <c r="GV88" i="14"/>
  <c r="GO88" i="14"/>
  <c r="GG88" i="14"/>
  <c r="GT88" i="14"/>
  <c r="GH85" i="14"/>
  <c r="GU84" i="14"/>
  <c r="GQ84" i="14"/>
  <c r="GM84" i="14"/>
  <c r="GI84" i="14"/>
  <c r="GE84" i="14"/>
  <c r="GV83" i="14"/>
  <c r="GR83" i="14"/>
  <c r="GJ83" i="14"/>
  <c r="GF83" i="14"/>
  <c r="GW82" i="14"/>
  <c r="GS82" i="14"/>
  <c r="GO82" i="14"/>
  <c r="GG82" i="14"/>
  <c r="GT81" i="14"/>
  <c r="GP81" i="14"/>
  <c r="GL81" i="14"/>
  <c r="GU80" i="14"/>
  <c r="GQ80" i="14"/>
  <c r="GM80" i="14"/>
  <c r="GI80" i="14"/>
  <c r="GE80" i="14"/>
  <c r="GV79" i="14"/>
  <c r="GR79" i="14"/>
  <c r="GJ79" i="14"/>
  <c r="GF79" i="14"/>
  <c r="GW78" i="14"/>
  <c r="GS78" i="14"/>
  <c r="GO78" i="14"/>
  <c r="GG78" i="14"/>
  <c r="GT77" i="14"/>
  <c r="GP77" i="14"/>
  <c r="GL77" i="14"/>
  <c r="GU76" i="14"/>
  <c r="GQ76" i="14"/>
  <c r="GM76" i="14"/>
  <c r="GI76" i="14"/>
  <c r="GE76" i="14"/>
  <c r="GV75" i="14"/>
  <c r="GR75" i="14"/>
  <c r="GJ75" i="14"/>
  <c r="GF75" i="14"/>
  <c r="GW74" i="14"/>
  <c r="GS74" i="14"/>
  <c r="GK74" i="14"/>
  <c r="GG74" i="14"/>
  <c r="GT73" i="14"/>
  <c r="GP73" i="14"/>
  <c r="GL73" i="14"/>
  <c r="GU72" i="14"/>
  <c r="GQ72" i="14"/>
  <c r="GI72" i="14"/>
  <c r="GE72" i="14"/>
  <c r="GN71" i="14"/>
  <c r="GJ71" i="14"/>
  <c r="GF71" i="14"/>
  <c r="GK70" i="14"/>
  <c r="GG70" i="14"/>
  <c r="GX69" i="14"/>
  <c r="GT69" i="14"/>
  <c r="GL69" i="14"/>
  <c r="GH69" i="14"/>
  <c r="GQ68" i="14"/>
  <c r="GE68" i="14"/>
  <c r="GJ67" i="14"/>
  <c r="GF67" i="14"/>
  <c r="GW66" i="14"/>
  <c r="GS66" i="14"/>
  <c r="GO66" i="14"/>
  <c r="GK66" i="14"/>
  <c r="GG66" i="14"/>
  <c r="GQ64" i="14"/>
  <c r="GM64" i="14"/>
  <c r="GI64" i="14"/>
  <c r="GV63" i="14"/>
  <c r="GR63" i="14"/>
  <c r="GF63" i="14"/>
  <c r="GW62" i="14"/>
  <c r="GK62" i="14"/>
  <c r="GG62" i="14"/>
  <c r="GX61" i="14"/>
  <c r="GT61" i="14"/>
  <c r="GP61" i="14"/>
  <c r="GL61" i="14"/>
  <c r="GH61" i="14"/>
  <c r="GM60" i="14"/>
  <c r="GI60" i="14"/>
  <c r="GV59" i="14"/>
  <c r="GR59" i="14"/>
  <c r="GF59" i="14"/>
  <c r="GW58" i="14"/>
  <c r="GK58" i="14"/>
  <c r="GG58" i="14"/>
  <c r="GX57" i="14"/>
  <c r="GT57" i="14"/>
  <c r="GP57" i="14"/>
  <c r="GL57" i="14"/>
  <c r="GH57" i="14"/>
  <c r="GM56" i="14"/>
  <c r="GI56" i="14"/>
  <c r="GV55" i="14"/>
  <c r="GR55" i="14"/>
  <c r="GF55" i="14"/>
  <c r="GW54" i="14"/>
  <c r="GK54" i="14"/>
  <c r="GG54" i="14"/>
  <c r="GX53" i="14"/>
  <c r="GT53" i="14"/>
  <c r="GP53" i="14"/>
  <c r="GL53" i="14"/>
  <c r="GH53" i="14"/>
  <c r="GM52" i="14"/>
  <c r="GI52" i="14"/>
  <c r="GV51" i="14"/>
  <c r="GR51" i="14"/>
  <c r="GF51" i="14"/>
  <c r="GW50" i="14"/>
  <c r="GK50" i="14"/>
  <c r="GG50" i="14"/>
  <c r="GX49" i="14"/>
  <c r="GT49" i="14"/>
  <c r="GP49" i="14"/>
  <c r="GL49" i="14"/>
  <c r="GH49" i="14"/>
  <c r="GM48" i="14"/>
  <c r="GI48" i="14"/>
  <c r="GV47" i="14"/>
  <c r="GR47" i="14"/>
  <c r="GF47" i="14"/>
  <c r="GW46" i="14"/>
  <c r="GK46" i="14"/>
  <c r="GG46" i="14"/>
  <c r="GX45" i="14"/>
  <c r="GT45" i="14"/>
  <c r="GP45" i="14"/>
  <c r="GL45" i="14"/>
  <c r="GH45" i="14"/>
  <c r="GM44" i="14"/>
  <c r="GI44" i="14"/>
  <c r="GV43" i="14"/>
  <c r="GR43" i="14"/>
  <c r="GF43" i="14"/>
  <c r="GW42" i="14"/>
  <c r="GK42" i="14"/>
  <c r="GG42" i="14"/>
  <c r="GX41" i="14"/>
  <c r="GT41" i="14"/>
  <c r="GP41" i="14"/>
  <c r="GL41" i="14"/>
  <c r="GH41" i="14"/>
  <c r="GM40" i="14"/>
  <c r="GI40" i="14"/>
  <c r="GV39" i="14"/>
  <c r="GR39" i="14"/>
  <c r="GF39" i="14"/>
  <c r="GW38" i="14"/>
  <c r="GK38" i="14"/>
  <c r="GG38" i="14"/>
  <c r="GX37" i="14"/>
  <c r="GT37" i="14"/>
  <c r="GP37" i="14"/>
  <c r="GL37" i="14"/>
  <c r="GH37" i="14"/>
  <c r="GU36" i="14"/>
  <c r="GI36" i="14"/>
  <c r="GE36" i="14"/>
  <c r="GR35" i="14"/>
  <c r="GN35" i="14"/>
  <c r="GF35" i="14"/>
  <c r="GW33" i="14"/>
  <c r="GS33" i="14"/>
  <c r="GO33" i="14"/>
  <c r="GK33" i="14"/>
  <c r="GX32" i="14"/>
  <c r="GT32" i="14"/>
  <c r="GP32" i="14"/>
  <c r="GL32" i="14"/>
  <c r="GH32" i="14"/>
  <c r="GV31" i="14"/>
  <c r="GR31" i="14"/>
  <c r="GF31" i="14"/>
  <c r="GW30" i="14"/>
  <c r="GK30" i="14"/>
  <c r="GG30" i="14"/>
  <c r="GX29" i="14"/>
  <c r="GT29" i="14"/>
  <c r="GP29" i="14"/>
  <c r="GL29" i="14"/>
  <c r="GH29" i="14"/>
  <c r="GM28" i="14"/>
  <c r="GI28" i="14"/>
  <c r="GV27" i="14"/>
  <c r="GR27" i="14"/>
  <c r="GF27" i="14"/>
  <c r="GW26" i="14"/>
  <c r="GK26" i="14"/>
  <c r="GG26" i="14"/>
  <c r="GX25" i="14"/>
  <c r="GT25" i="14"/>
  <c r="GP25" i="14"/>
  <c r="GL25" i="14"/>
  <c r="GH25" i="14"/>
  <c r="GM24" i="14"/>
  <c r="GI24" i="14"/>
  <c r="GV23" i="14"/>
  <c r="GR23" i="14"/>
  <c r="GF23" i="14"/>
  <c r="GW22" i="14"/>
  <c r="GK22" i="14"/>
  <c r="GG22" i="14"/>
  <c r="GX21" i="14"/>
  <c r="GT21" i="14"/>
  <c r="GP21" i="14"/>
  <c r="GL21" i="14"/>
  <c r="GH21" i="14"/>
  <c r="GU20" i="14"/>
  <c r="GI20" i="14"/>
  <c r="GE20" i="14"/>
  <c r="GV19" i="14"/>
  <c r="GJ19" i="14"/>
  <c r="GF19" i="14"/>
  <c r="GW18" i="14"/>
  <c r="GS18" i="14"/>
  <c r="GO18" i="14"/>
  <c r="GK18" i="14"/>
  <c r="GG18" i="14"/>
  <c r="GX17" i="14"/>
  <c r="GT17" i="14"/>
  <c r="GP17" i="14"/>
  <c r="GU16" i="14"/>
  <c r="GQ16" i="14"/>
  <c r="GM16" i="14"/>
  <c r="GI16" i="14"/>
  <c r="GV15" i="14"/>
  <c r="GR15" i="14"/>
  <c r="GN15" i="14"/>
  <c r="GJ15" i="14"/>
  <c r="GF15" i="14"/>
  <c r="GW14" i="14"/>
  <c r="GS14" i="14"/>
  <c r="GO14" i="14"/>
  <c r="GK14" i="14"/>
  <c r="GG14" i="14"/>
  <c r="GX13" i="14"/>
  <c r="GT13" i="14"/>
  <c r="GP13" i="14"/>
  <c r="GL13" i="14"/>
  <c r="GH13" i="14"/>
  <c r="GU6" i="14"/>
  <c r="GQ6" i="14"/>
  <c r="GM6" i="14"/>
  <c r="GI6" i="14"/>
  <c r="GE6" i="14"/>
  <c r="GN12" i="14"/>
  <c r="GJ12" i="14"/>
  <c r="GF12" i="14"/>
  <c r="GK153" i="14"/>
  <c r="GO153" i="14"/>
  <c r="GS153" i="14"/>
  <c r="GW153" i="14"/>
  <c r="GH154" i="14"/>
  <c r="GM154" i="14"/>
  <c r="GS154" i="14"/>
  <c r="GX154" i="14"/>
  <c r="GJ155" i="14"/>
  <c r="GO155" i="14"/>
  <c r="GT155" i="14"/>
  <c r="GE156" i="14"/>
  <c r="GJ156" i="14"/>
  <c r="GO156" i="14"/>
  <c r="GU156" i="14"/>
  <c r="GF157" i="14"/>
  <c r="GJ157" i="14"/>
  <c r="GN157" i="14"/>
  <c r="GR157" i="14"/>
  <c r="GV157" i="14"/>
  <c r="GG158" i="14"/>
  <c r="GL158" i="14"/>
  <c r="GQ158" i="14"/>
  <c r="GW158" i="14"/>
  <c r="GH159" i="14"/>
  <c r="GN159" i="14"/>
  <c r="GS159" i="14"/>
  <c r="GX159" i="14"/>
  <c r="GI160" i="14"/>
  <c r="GN160" i="14"/>
  <c r="GS160" i="14"/>
  <c r="GE161" i="14"/>
  <c r="GI161" i="14"/>
  <c r="GM161" i="14"/>
  <c r="GQ161" i="14"/>
  <c r="GU161" i="14"/>
  <c r="GE162" i="14"/>
  <c r="GK162" i="14"/>
  <c r="GP162" i="14"/>
  <c r="GU162" i="14"/>
  <c r="GG163" i="14"/>
  <c r="GL163" i="14"/>
  <c r="GR163" i="14"/>
  <c r="GW163" i="14"/>
  <c r="GG164" i="14"/>
  <c r="GM164" i="14"/>
  <c r="GS164" i="14"/>
  <c r="GE165" i="14"/>
  <c r="GJ165" i="14"/>
  <c r="GP165" i="14"/>
  <c r="GU165" i="14"/>
  <c r="GG166" i="14"/>
  <c r="GL166" i="14"/>
  <c r="GQ166" i="14"/>
  <c r="GW166" i="14"/>
  <c r="GH167" i="14"/>
  <c r="GN167" i="14"/>
  <c r="GS167" i="14"/>
  <c r="GX167" i="14"/>
  <c r="GK168" i="14"/>
  <c r="GR168" i="14"/>
  <c r="GF169" i="14"/>
  <c r="GN169" i="14"/>
  <c r="GU169" i="14"/>
  <c r="GT169" i="14"/>
  <c r="GE169" i="14"/>
  <c r="GI168" i="14"/>
  <c r="GQ164" i="14"/>
  <c r="GU170" i="14"/>
  <c r="GQ170" i="14"/>
  <c r="GM170" i="14"/>
  <c r="GI170" i="14"/>
  <c r="GE170" i="14"/>
  <c r="GS88" i="14"/>
  <c r="GK88" i="14"/>
  <c r="GE88" i="14"/>
  <c r="GL88" i="14"/>
  <c r="GJ153" i="14"/>
  <c r="GN153" i="14"/>
  <c r="GR153" i="14"/>
  <c r="GV153" i="14"/>
  <c r="GG154" i="14"/>
  <c r="GL154" i="14"/>
  <c r="GQ154" i="14"/>
  <c r="GW154" i="14"/>
  <c r="GH155" i="14"/>
  <c r="GN155" i="14"/>
  <c r="GS155" i="14"/>
  <c r="GX155" i="14"/>
  <c r="GI156" i="14"/>
  <c r="GN156" i="14"/>
  <c r="GS156" i="14"/>
  <c r="GE157" i="14"/>
  <c r="GI157" i="14"/>
  <c r="GM157" i="14"/>
  <c r="GQ157" i="14"/>
  <c r="GU157" i="14"/>
  <c r="GE158" i="14"/>
  <c r="GK158" i="14"/>
  <c r="GP158" i="14"/>
  <c r="GU158" i="14"/>
  <c r="GG159" i="14"/>
  <c r="GL159" i="14"/>
  <c r="GR159" i="14"/>
  <c r="GW159" i="14"/>
  <c r="GG160" i="14"/>
  <c r="GM160" i="14"/>
  <c r="GR160" i="14"/>
  <c r="GW160" i="14"/>
  <c r="GH161" i="14"/>
  <c r="GL161" i="14"/>
  <c r="GP161" i="14"/>
  <c r="GT161" i="14"/>
  <c r="GX161" i="14"/>
  <c r="GI162" i="14"/>
  <c r="GO162" i="14"/>
  <c r="GT162" i="14"/>
  <c r="GF163" i="14"/>
  <c r="GK163" i="14"/>
  <c r="GP163" i="14"/>
  <c r="GV163" i="14"/>
  <c r="GF164" i="14"/>
  <c r="GK164" i="14"/>
  <c r="GR164" i="14"/>
  <c r="GW164" i="14"/>
  <c r="GI165" i="14"/>
  <c r="GN165" i="14"/>
  <c r="GT165" i="14"/>
  <c r="GE166" i="14"/>
  <c r="GK166" i="14"/>
  <c r="GP166" i="14"/>
  <c r="GU166" i="14"/>
  <c r="GG167" i="14"/>
  <c r="GL167" i="14"/>
  <c r="GR167" i="14"/>
  <c r="GW167" i="14"/>
  <c r="GJ168" i="14"/>
  <c r="GO168" i="14"/>
  <c r="GW168" i="14"/>
  <c r="GL169" i="14"/>
  <c r="GS169" i="14"/>
  <c r="GW169" i="14"/>
  <c r="GI169" i="14"/>
  <c r="GM168" i="14"/>
  <c r="GU164" i="14"/>
  <c r="GV170" i="14"/>
  <c r="GR170" i="14"/>
  <c r="GN170" i="14"/>
  <c r="GJ170" i="14"/>
  <c r="GF170" i="14"/>
  <c r="GU88" i="14"/>
  <c r="GN88" i="14"/>
  <c r="GF88" i="14"/>
  <c r="GP88" i="14"/>
  <c r="EM170" i="14"/>
  <c r="FG170" i="14" s="1"/>
  <c r="EA170" i="14"/>
  <c r="EU170" i="14" s="1"/>
  <c r="EO170" i="14"/>
  <c r="FI170" i="14" s="1"/>
  <c r="EP170" i="14"/>
  <c r="FJ170" i="14" s="1"/>
  <c r="EL170" i="14"/>
  <c r="FF170" i="14" s="1"/>
  <c r="EH170" i="14"/>
  <c r="FB170" i="14" s="1"/>
  <c r="ED170" i="14"/>
  <c r="EX170" i="14" s="1"/>
  <c r="DZ170" i="14"/>
  <c r="ET170" i="14" s="1"/>
  <c r="EO88" i="14"/>
  <c r="EK88" i="14"/>
  <c r="EG88" i="14"/>
  <c r="EC88" i="14"/>
  <c r="DY88" i="14"/>
  <c r="ES88" i="14" s="1"/>
  <c r="EI170" i="14"/>
  <c r="FC170" i="14" s="1"/>
  <c r="EP88" i="14"/>
  <c r="EL88" i="14"/>
  <c r="EH88" i="14"/>
  <c r="ED88" i="14"/>
  <c r="DZ88" i="14"/>
  <c r="ET88" i="14" s="1"/>
  <c r="EE170" i="14"/>
  <c r="EY170" i="14" s="1"/>
  <c r="EJ170" i="14"/>
  <c r="FD170" i="14" s="1"/>
  <c r="EF170" i="14"/>
  <c r="EZ170" i="14" s="1"/>
  <c r="EB170" i="14"/>
  <c r="EV170" i="14" s="1"/>
  <c r="DX170" i="14"/>
  <c r="ER170" i="14" s="1"/>
  <c r="EM88" i="14"/>
  <c r="EI88" i="14"/>
  <c r="EE88" i="14"/>
  <c r="EA88" i="14"/>
  <c r="DW88" i="14"/>
  <c r="DW170" i="14"/>
  <c r="EQ170" i="14" s="1"/>
  <c r="EN170" i="14"/>
  <c r="FH170" i="14" s="1"/>
  <c r="EK170" i="14"/>
  <c r="FE170" i="14" s="1"/>
  <c r="EG170" i="14"/>
  <c r="FA170" i="14" s="1"/>
  <c r="EC170" i="14"/>
  <c r="EW170" i="14" s="1"/>
  <c r="DY170" i="14"/>
  <c r="ES170" i="14" s="1"/>
  <c r="EN88" i="14"/>
  <c r="EJ88" i="14"/>
  <c r="EF88" i="14"/>
  <c r="EB88" i="14"/>
  <c r="DX88" i="14"/>
  <c r="ER88" i="14" s="1"/>
  <c r="HV5" i="14"/>
  <c r="S5" i="14" s="1"/>
  <c r="LB169" i="14"/>
  <c r="KG169" i="14" s="1"/>
  <c r="KX169" i="14"/>
  <c r="KC169" i="14" s="1"/>
  <c r="KT169" i="14"/>
  <c r="JY169" i="14" s="1"/>
  <c r="KP169" i="14"/>
  <c r="JU169" i="14" s="1"/>
  <c r="KL169" i="14"/>
  <c r="JQ169" i="14" s="1"/>
  <c r="LB168" i="14"/>
  <c r="KG168" i="14" s="1"/>
  <c r="KX168" i="14"/>
  <c r="KC168" i="14" s="1"/>
  <c r="KT168" i="14"/>
  <c r="JY168" i="14" s="1"/>
  <c r="KP168" i="14"/>
  <c r="JU168" i="14" s="1"/>
  <c r="KL168" i="14"/>
  <c r="JQ168" i="14" s="1"/>
  <c r="LB167" i="14"/>
  <c r="KG167" i="14" s="1"/>
  <c r="KX167" i="14"/>
  <c r="KC167" i="14" s="1"/>
  <c r="KT167" i="14"/>
  <c r="JY167" i="14" s="1"/>
  <c r="KP167" i="14"/>
  <c r="JU167" i="14" s="1"/>
  <c r="KL167" i="14"/>
  <c r="JQ167" i="14" s="1"/>
  <c r="LB166" i="14"/>
  <c r="KG166" i="14" s="1"/>
  <c r="KX166" i="14"/>
  <c r="KC166" i="14" s="1"/>
  <c r="KT166" i="14"/>
  <c r="JY166" i="14" s="1"/>
  <c r="KP166" i="14"/>
  <c r="JU166" i="14" s="1"/>
  <c r="KL166" i="14"/>
  <c r="JQ166" i="14" s="1"/>
  <c r="LB164" i="14"/>
  <c r="KG164" i="14" s="1"/>
  <c r="KX164" i="14"/>
  <c r="KC164" i="14" s="1"/>
  <c r="KT164" i="14"/>
  <c r="JY164" i="14" s="1"/>
  <c r="KP164" i="14"/>
  <c r="JU164" i="14" s="1"/>
  <c r="KL164" i="14"/>
  <c r="JQ164" i="14" s="1"/>
  <c r="LB163" i="14"/>
  <c r="KG163" i="14" s="1"/>
  <c r="KX163" i="14"/>
  <c r="KC163" i="14" s="1"/>
  <c r="KT163" i="14"/>
  <c r="JY163" i="14" s="1"/>
  <c r="KP163" i="14"/>
  <c r="JU163" i="14" s="1"/>
  <c r="KL163" i="14"/>
  <c r="JQ163" i="14" s="1"/>
  <c r="LB162" i="14"/>
  <c r="KG162" i="14" s="1"/>
  <c r="KX162" i="14"/>
  <c r="KC162" i="14" s="1"/>
  <c r="KT162" i="14"/>
  <c r="JY162" i="14" s="1"/>
  <c r="KP162" i="14"/>
  <c r="JU162" i="14" s="1"/>
  <c r="KL162" i="14"/>
  <c r="JQ162" i="14" s="1"/>
  <c r="LB161" i="14"/>
  <c r="KG161" i="14" s="1"/>
  <c r="KX161" i="14"/>
  <c r="KC161" i="14" s="1"/>
  <c r="KT161" i="14"/>
  <c r="JY161" i="14" s="1"/>
  <c r="KP161" i="14"/>
  <c r="JU161" i="14" s="1"/>
  <c r="KL161" i="14"/>
  <c r="JQ161" i="14" s="1"/>
  <c r="LB159" i="14"/>
  <c r="KG159" i="14" s="1"/>
  <c r="KX159" i="14"/>
  <c r="KC159" i="14" s="1"/>
  <c r="KT159" i="14"/>
  <c r="JY159" i="14" s="1"/>
  <c r="KP159" i="14"/>
  <c r="JU159" i="14" s="1"/>
  <c r="KL159" i="14"/>
  <c r="JQ159" i="14" s="1"/>
  <c r="LB158" i="14"/>
  <c r="KG158" i="14" s="1"/>
  <c r="KX158" i="14"/>
  <c r="KC158" i="14" s="1"/>
  <c r="KT158" i="14"/>
  <c r="JY158" i="14" s="1"/>
  <c r="KP158" i="14"/>
  <c r="JU158" i="14" s="1"/>
  <c r="KL158" i="14"/>
  <c r="JQ158" i="14" s="1"/>
  <c r="LB157" i="14"/>
  <c r="KG157" i="14" s="1"/>
  <c r="KX157" i="14"/>
  <c r="KC157" i="14" s="1"/>
  <c r="KT157" i="14"/>
  <c r="JY157" i="14" s="1"/>
  <c r="KP157" i="14"/>
  <c r="JU157" i="14" s="1"/>
  <c r="KL157" i="14"/>
  <c r="JQ157" i="14" s="1"/>
  <c r="LB156" i="14"/>
  <c r="KG156" i="14" s="1"/>
  <c r="KX156" i="14"/>
  <c r="KC156" i="14" s="1"/>
  <c r="KT156" i="14"/>
  <c r="JY156" i="14" s="1"/>
  <c r="KP156" i="14"/>
  <c r="JU156" i="14" s="1"/>
  <c r="KL156" i="14"/>
  <c r="JQ156" i="14" s="1"/>
  <c r="LB154" i="14"/>
  <c r="KG154" i="14" s="1"/>
  <c r="KX154" i="14"/>
  <c r="KC154" i="14" s="1"/>
  <c r="KT154" i="14"/>
  <c r="JY154" i="14" s="1"/>
  <c r="KP154" i="14"/>
  <c r="JU154" i="14" s="1"/>
  <c r="KL154" i="14"/>
  <c r="JQ154" i="14" s="1"/>
  <c r="LB153" i="14"/>
  <c r="KG153" i="14" s="1"/>
  <c r="KX153" i="14"/>
  <c r="KC153" i="14" s="1"/>
  <c r="KT153" i="14"/>
  <c r="JY153" i="14" s="1"/>
  <c r="KP153" i="14"/>
  <c r="JU153" i="14" s="1"/>
  <c r="KL153" i="14"/>
  <c r="JQ153" i="14" s="1"/>
  <c r="LB152" i="14"/>
  <c r="KG152" i="14" s="1"/>
  <c r="KX152" i="14"/>
  <c r="KC152" i="14" s="1"/>
  <c r="KT152" i="14"/>
  <c r="JY152" i="14" s="1"/>
  <c r="KP152" i="14"/>
  <c r="JU152" i="14" s="1"/>
  <c r="KL152" i="14"/>
  <c r="JQ152" i="14" s="1"/>
  <c r="LB151" i="14"/>
  <c r="KG151" i="14" s="1"/>
  <c r="KX151" i="14"/>
  <c r="KC151" i="14" s="1"/>
  <c r="KT151" i="14"/>
  <c r="JY151" i="14" s="1"/>
  <c r="KP151" i="14"/>
  <c r="JU151" i="14" s="1"/>
  <c r="KL151" i="14"/>
  <c r="JQ151" i="14" s="1"/>
  <c r="LB150" i="14"/>
  <c r="KG150" i="14" s="1"/>
  <c r="LD169" i="14"/>
  <c r="KI169" i="14" s="1"/>
  <c r="KZ169" i="14"/>
  <c r="KE169" i="14" s="1"/>
  <c r="KV169" i="14"/>
  <c r="KA169" i="14" s="1"/>
  <c r="KR169" i="14"/>
  <c r="JW169" i="14" s="1"/>
  <c r="KN169" i="14"/>
  <c r="JS169" i="14" s="1"/>
  <c r="LD168" i="14"/>
  <c r="KI168" i="14" s="1"/>
  <c r="KZ168" i="14"/>
  <c r="KE168" i="14" s="1"/>
  <c r="KV168" i="14"/>
  <c r="KA168" i="14" s="1"/>
  <c r="KR168" i="14"/>
  <c r="JW168" i="14" s="1"/>
  <c r="KN168" i="14"/>
  <c r="JS168" i="14" s="1"/>
  <c r="LD167" i="14"/>
  <c r="KI167" i="14" s="1"/>
  <c r="KZ167" i="14"/>
  <c r="KE167" i="14" s="1"/>
  <c r="KV167" i="14"/>
  <c r="KA167" i="14" s="1"/>
  <c r="KR167" i="14"/>
  <c r="JW167" i="14" s="1"/>
  <c r="KN167" i="14"/>
  <c r="JS167" i="14" s="1"/>
  <c r="LD166" i="14"/>
  <c r="KI166" i="14" s="1"/>
  <c r="KZ166" i="14"/>
  <c r="KE166" i="14" s="1"/>
  <c r="KV166" i="14"/>
  <c r="KA166" i="14" s="1"/>
  <c r="KR166" i="14"/>
  <c r="JW166" i="14" s="1"/>
  <c r="KN166" i="14"/>
  <c r="JS166" i="14" s="1"/>
  <c r="LD164" i="14"/>
  <c r="KI164" i="14" s="1"/>
  <c r="KZ164" i="14"/>
  <c r="KE164" i="14" s="1"/>
  <c r="KV164" i="14"/>
  <c r="KA164" i="14" s="1"/>
  <c r="KR164" i="14"/>
  <c r="JW164" i="14" s="1"/>
  <c r="KN164" i="14"/>
  <c r="JS164" i="14" s="1"/>
  <c r="LD163" i="14"/>
  <c r="KI163" i="14" s="1"/>
  <c r="KZ163" i="14"/>
  <c r="KE163" i="14" s="1"/>
  <c r="KV163" i="14"/>
  <c r="KA163" i="14" s="1"/>
  <c r="KR163" i="14"/>
  <c r="JW163" i="14" s="1"/>
  <c r="KN163" i="14"/>
  <c r="JS163" i="14" s="1"/>
  <c r="LD162" i="14"/>
  <c r="KI162" i="14" s="1"/>
  <c r="KZ162" i="14"/>
  <c r="KE162" i="14" s="1"/>
  <c r="KV162" i="14"/>
  <c r="KA162" i="14" s="1"/>
  <c r="KR162" i="14"/>
  <c r="JW162" i="14" s="1"/>
  <c r="KN162" i="14"/>
  <c r="JS162" i="14" s="1"/>
  <c r="LD161" i="14"/>
  <c r="KI161" i="14" s="1"/>
  <c r="KZ161" i="14"/>
  <c r="KE161" i="14" s="1"/>
  <c r="KV161" i="14"/>
  <c r="KA161" i="14" s="1"/>
  <c r="KR161" i="14"/>
  <c r="JW161" i="14" s="1"/>
  <c r="KN161" i="14"/>
  <c r="JS161" i="14" s="1"/>
  <c r="LD159" i="14"/>
  <c r="KI159" i="14" s="1"/>
  <c r="KZ159" i="14"/>
  <c r="KE159" i="14" s="1"/>
  <c r="KV159" i="14"/>
  <c r="KA159" i="14" s="1"/>
  <c r="KR159" i="14"/>
  <c r="JW159" i="14" s="1"/>
  <c r="KN159" i="14"/>
  <c r="JS159" i="14" s="1"/>
  <c r="LD158" i="14"/>
  <c r="KI158" i="14" s="1"/>
  <c r="KZ158" i="14"/>
  <c r="KE158" i="14" s="1"/>
  <c r="KV158" i="14"/>
  <c r="KA158" i="14" s="1"/>
  <c r="KR158" i="14"/>
  <c r="JW158" i="14" s="1"/>
  <c r="KN158" i="14"/>
  <c r="JS158" i="14" s="1"/>
  <c r="LD157" i="14"/>
  <c r="KI157" i="14" s="1"/>
  <c r="KZ157" i="14"/>
  <c r="KE157" i="14" s="1"/>
  <c r="KV157" i="14"/>
  <c r="KA157" i="14" s="1"/>
  <c r="KR157" i="14"/>
  <c r="JW157" i="14" s="1"/>
  <c r="KN157" i="14"/>
  <c r="JS157" i="14" s="1"/>
  <c r="LD156" i="14"/>
  <c r="KI156" i="14" s="1"/>
  <c r="KZ156" i="14"/>
  <c r="KE156" i="14" s="1"/>
  <c r="KV156" i="14"/>
  <c r="KA156" i="14" s="1"/>
  <c r="KR156" i="14"/>
  <c r="JW156" i="14" s="1"/>
  <c r="KN156" i="14"/>
  <c r="JS156" i="14" s="1"/>
  <c r="LD154" i="14"/>
  <c r="KI154" i="14" s="1"/>
  <c r="KZ154" i="14"/>
  <c r="KE154" i="14" s="1"/>
  <c r="KV154" i="14"/>
  <c r="KA154" i="14" s="1"/>
  <c r="KR154" i="14"/>
  <c r="JW154" i="14" s="1"/>
  <c r="KN154" i="14"/>
  <c r="JS154" i="14" s="1"/>
  <c r="LD153" i="14"/>
  <c r="KI153" i="14" s="1"/>
  <c r="KZ153" i="14"/>
  <c r="KE153" i="14" s="1"/>
  <c r="KV153" i="14"/>
  <c r="KA153" i="14" s="1"/>
  <c r="KR153" i="14"/>
  <c r="JW153" i="14" s="1"/>
  <c r="KN153" i="14"/>
  <c r="JS153" i="14" s="1"/>
  <c r="LD152" i="14"/>
  <c r="KI152" i="14" s="1"/>
  <c r="KZ152" i="14"/>
  <c r="KE152" i="14" s="1"/>
  <c r="KV152" i="14"/>
  <c r="KA152" i="14" s="1"/>
  <c r="KR152" i="14"/>
  <c r="JW152" i="14" s="1"/>
  <c r="KN152" i="14"/>
  <c r="JS152" i="14" s="1"/>
  <c r="LD151" i="14"/>
  <c r="KI151" i="14" s="1"/>
  <c r="KZ151" i="14"/>
  <c r="KE151" i="14" s="1"/>
  <c r="KV151" i="14"/>
  <c r="KA151" i="14" s="1"/>
  <c r="KX150" i="14"/>
  <c r="KC150" i="14" s="1"/>
  <c r="KT150" i="14"/>
  <c r="JY150" i="14" s="1"/>
  <c r="KP150" i="14"/>
  <c r="JU150" i="14" s="1"/>
  <c r="KL150" i="14"/>
  <c r="JQ150" i="14" s="1"/>
  <c r="LB149" i="14"/>
  <c r="KG149" i="14" s="1"/>
  <c r="KX149" i="14"/>
  <c r="KC149" i="14" s="1"/>
  <c r="KT149" i="14"/>
  <c r="JY149" i="14" s="1"/>
  <c r="KP149" i="14"/>
  <c r="JU149" i="14" s="1"/>
  <c r="KL149" i="14"/>
  <c r="JQ149" i="14" s="1"/>
  <c r="LB147" i="14"/>
  <c r="KG147" i="14" s="1"/>
  <c r="KX147" i="14"/>
  <c r="KC147" i="14" s="1"/>
  <c r="KT147" i="14"/>
  <c r="JY147" i="14" s="1"/>
  <c r="KP147" i="14"/>
  <c r="JU147" i="14" s="1"/>
  <c r="KL147" i="14"/>
  <c r="JQ147" i="14" s="1"/>
  <c r="LB146" i="14"/>
  <c r="KG146" i="14" s="1"/>
  <c r="KX146" i="14"/>
  <c r="KC146" i="14" s="1"/>
  <c r="KT146" i="14"/>
  <c r="JY146" i="14" s="1"/>
  <c r="KP146" i="14"/>
  <c r="JU146" i="14" s="1"/>
  <c r="KL146" i="14"/>
  <c r="JQ146" i="14" s="1"/>
  <c r="LB145" i="14"/>
  <c r="KG145" i="14" s="1"/>
  <c r="KX145" i="14"/>
  <c r="KC145" i="14" s="1"/>
  <c r="KT145" i="14"/>
  <c r="JY145" i="14" s="1"/>
  <c r="KP145" i="14"/>
  <c r="JU145" i="14" s="1"/>
  <c r="KL145" i="14"/>
  <c r="JQ145" i="14" s="1"/>
  <c r="LB143" i="14"/>
  <c r="KG143" i="14" s="1"/>
  <c r="KX143" i="14"/>
  <c r="KC143" i="14" s="1"/>
  <c r="KT143" i="14"/>
  <c r="JY143" i="14" s="1"/>
  <c r="KP143" i="14"/>
  <c r="JU143" i="14" s="1"/>
  <c r="KL143" i="14"/>
  <c r="JQ143" i="14" s="1"/>
  <c r="LB142" i="14"/>
  <c r="KG142" i="14" s="1"/>
  <c r="KX142" i="14"/>
  <c r="KC142" i="14" s="1"/>
  <c r="KT142" i="14"/>
  <c r="JY142" i="14" s="1"/>
  <c r="KP142" i="14"/>
  <c r="JU142" i="14" s="1"/>
  <c r="KL142" i="14"/>
  <c r="JQ142" i="14" s="1"/>
  <c r="LB141" i="14"/>
  <c r="KG141" i="14" s="1"/>
  <c r="KX141" i="14"/>
  <c r="KC141" i="14" s="1"/>
  <c r="KT141" i="14"/>
  <c r="JY141" i="14" s="1"/>
  <c r="KP141" i="14"/>
  <c r="JU141" i="14" s="1"/>
  <c r="KL141" i="14"/>
  <c r="JQ141" i="14" s="1"/>
  <c r="LB140" i="14"/>
  <c r="KG140" i="14" s="1"/>
  <c r="KX140" i="14"/>
  <c r="KC140" i="14" s="1"/>
  <c r="KT140" i="14"/>
  <c r="JY140" i="14" s="1"/>
  <c r="KP140" i="14"/>
  <c r="JU140" i="14" s="1"/>
  <c r="KL140" i="14"/>
  <c r="JQ140" i="14" s="1"/>
  <c r="LB138" i="14"/>
  <c r="KG138" i="14" s="1"/>
  <c r="KX138" i="14"/>
  <c r="KC138" i="14" s="1"/>
  <c r="KT138" i="14"/>
  <c r="JY138" i="14" s="1"/>
  <c r="KP138" i="14"/>
  <c r="JU138" i="14" s="1"/>
  <c r="KL138" i="14"/>
  <c r="JQ138" i="14" s="1"/>
  <c r="LB137" i="14"/>
  <c r="KG137" i="14" s="1"/>
  <c r="KX137" i="14"/>
  <c r="KC137" i="14" s="1"/>
  <c r="KT137" i="14"/>
  <c r="JY137" i="14" s="1"/>
  <c r="KP137" i="14"/>
  <c r="JU137" i="14" s="1"/>
  <c r="KL137" i="14"/>
  <c r="JQ137" i="14" s="1"/>
  <c r="LB136" i="14"/>
  <c r="KG136" i="14" s="1"/>
  <c r="KX136" i="14"/>
  <c r="KC136" i="14" s="1"/>
  <c r="KT136" i="14"/>
  <c r="JY136" i="14" s="1"/>
  <c r="KP136" i="14"/>
  <c r="JU136" i="14" s="1"/>
  <c r="KL136" i="14"/>
  <c r="JQ136" i="14" s="1"/>
  <c r="LB134" i="14"/>
  <c r="KG134" i="14" s="1"/>
  <c r="KX134" i="14"/>
  <c r="KC134" i="14" s="1"/>
  <c r="KT134" i="14"/>
  <c r="JY134" i="14" s="1"/>
  <c r="KP134" i="14"/>
  <c r="JU134" i="14" s="1"/>
  <c r="KL134" i="14"/>
  <c r="JQ134" i="14" s="1"/>
  <c r="LB133" i="14"/>
  <c r="KG133" i="14" s="1"/>
  <c r="KX133" i="14"/>
  <c r="KC133" i="14" s="1"/>
  <c r="KT133" i="14"/>
  <c r="JY133" i="14" s="1"/>
  <c r="KP133" i="14"/>
  <c r="JU133" i="14" s="1"/>
  <c r="KL133" i="14"/>
  <c r="JQ133" i="14" s="1"/>
  <c r="LB132" i="14"/>
  <c r="KG132" i="14" s="1"/>
  <c r="KX132" i="14"/>
  <c r="KC132" i="14" s="1"/>
  <c r="KT132" i="14"/>
  <c r="JY132" i="14" s="1"/>
  <c r="KP132" i="14"/>
  <c r="JU132" i="14" s="1"/>
  <c r="KL132" i="14"/>
  <c r="JQ132" i="14" s="1"/>
  <c r="LB131" i="14"/>
  <c r="KG131" i="14" s="1"/>
  <c r="KX131" i="14"/>
  <c r="KC131" i="14" s="1"/>
  <c r="KT131" i="14"/>
  <c r="JY131" i="14" s="1"/>
  <c r="KP131" i="14"/>
  <c r="JU131" i="14" s="1"/>
  <c r="KL131" i="14"/>
  <c r="JQ131" i="14" s="1"/>
  <c r="LB130" i="14"/>
  <c r="KG130" i="14" s="1"/>
  <c r="KX130" i="14"/>
  <c r="KC130" i="14" s="1"/>
  <c r="KT130" i="14"/>
  <c r="JY130" i="14" s="1"/>
  <c r="KP130" i="14"/>
  <c r="JU130" i="14" s="1"/>
  <c r="KL130" i="14"/>
  <c r="JQ130" i="14" s="1"/>
  <c r="LB129" i="14"/>
  <c r="KG129" i="14" s="1"/>
  <c r="KX129" i="14"/>
  <c r="KC129" i="14" s="1"/>
  <c r="KT129" i="14"/>
  <c r="JY129" i="14" s="1"/>
  <c r="KP129" i="14"/>
  <c r="JU129" i="14" s="1"/>
  <c r="KL129" i="14"/>
  <c r="JQ129" i="14" s="1"/>
  <c r="LB128" i="14"/>
  <c r="KG128" i="14" s="1"/>
  <c r="KX128" i="14"/>
  <c r="KC128" i="14" s="1"/>
  <c r="KT128" i="14"/>
  <c r="JY128" i="14" s="1"/>
  <c r="KP128" i="14"/>
  <c r="JU128" i="14" s="1"/>
  <c r="KL128" i="14"/>
  <c r="JQ128" i="14" s="1"/>
  <c r="LB127" i="14"/>
  <c r="KG127" i="14" s="1"/>
  <c r="KX127" i="14"/>
  <c r="KC127" i="14" s="1"/>
  <c r="KT127" i="14"/>
  <c r="JY127" i="14" s="1"/>
  <c r="KP127" i="14"/>
  <c r="JU127" i="14" s="1"/>
  <c r="KL127" i="14"/>
  <c r="JQ127" i="14" s="1"/>
  <c r="LB126" i="14"/>
  <c r="KG126" i="14" s="1"/>
  <c r="KX126" i="14"/>
  <c r="KC126" i="14" s="1"/>
  <c r="KT126" i="14"/>
  <c r="JY126" i="14" s="1"/>
  <c r="KP126" i="14"/>
  <c r="JU126" i="14" s="1"/>
  <c r="KL126" i="14"/>
  <c r="JQ126" i="14" s="1"/>
  <c r="LB125" i="14"/>
  <c r="KG125" i="14" s="1"/>
  <c r="KX125" i="14"/>
  <c r="KC125" i="14" s="1"/>
  <c r="KT125" i="14"/>
  <c r="JY125" i="14" s="1"/>
  <c r="KP125" i="14"/>
  <c r="JU125" i="14" s="1"/>
  <c r="KL125" i="14"/>
  <c r="JQ125" i="14" s="1"/>
  <c r="LB124" i="14"/>
  <c r="KG124" i="14" s="1"/>
  <c r="KX124" i="14"/>
  <c r="KC124" i="14" s="1"/>
  <c r="KT124" i="14"/>
  <c r="JY124" i="14" s="1"/>
  <c r="KP124" i="14"/>
  <c r="JU124" i="14" s="1"/>
  <c r="KL124" i="14"/>
  <c r="JQ124" i="14" s="1"/>
  <c r="LB123" i="14"/>
  <c r="KG123" i="14" s="1"/>
  <c r="KX123" i="14"/>
  <c r="KC123" i="14" s="1"/>
  <c r="KT123" i="14"/>
  <c r="JY123" i="14" s="1"/>
  <c r="KP123" i="14"/>
  <c r="JU123" i="14" s="1"/>
  <c r="KL123" i="14"/>
  <c r="JQ123" i="14" s="1"/>
  <c r="LB122" i="14"/>
  <c r="KG122" i="14" s="1"/>
  <c r="KX122" i="14"/>
  <c r="KC122" i="14" s="1"/>
  <c r="KT122" i="14"/>
  <c r="JY122" i="14" s="1"/>
  <c r="KP122" i="14"/>
  <c r="JU122" i="14" s="1"/>
  <c r="KL122" i="14"/>
  <c r="JQ122" i="14" s="1"/>
  <c r="LB121" i="14"/>
  <c r="KG121" i="14" s="1"/>
  <c r="KX121" i="14"/>
  <c r="KC121" i="14" s="1"/>
  <c r="KT121" i="14"/>
  <c r="JY121" i="14" s="1"/>
  <c r="KP121" i="14"/>
  <c r="JU121" i="14" s="1"/>
  <c r="KL121" i="14"/>
  <c r="JQ121" i="14" s="1"/>
  <c r="LB119" i="14"/>
  <c r="KG119" i="14" s="1"/>
  <c r="KX119" i="14"/>
  <c r="KC119" i="14" s="1"/>
  <c r="KT119" i="14"/>
  <c r="JY119" i="14" s="1"/>
  <c r="KP119" i="14"/>
  <c r="JU119" i="14" s="1"/>
  <c r="KL119" i="14"/>
  <c r="JQ119" i="14" s="1"/>
  <c r="LB118" i="14"/>
  <c r="KG118" i="14" s="1"/>
  <c r="KX118" i="14"/>
  <c r="KC118" i="14" s="1"/>
  <c r="KT118" i="14"/>
  <c r="JY118" i="14" s="1"/>
  <c r="KP118" i="14"/>
  <c r="JU118" i="14" s="1"/>
  <c r="KL118" i="14"/>
  <c r="JQ118" i="14" s="1"/>
  <c r="LB117" i="14"/>
  <c r="KG117" i="14" s="1"/>
  <c r="KX117" i="14"/>
  <c r="KC117" i="14" s="1"/>
  <c r="KT117" i="14"/>
  <c r="JY117" i="14" s="1"/>
  <c r="KP117" i="14"/>
  <c r="JU117" i="14" s="1"/>
  <c r="KL117" i="14"/>
  <c r="JQ117" i="14" s="1"/>
  <c r="LB116" i="14"/>
  <c r="KG116" i="14" s="1"/>
  <c r="KX116" i="14"/>
  <c r="KC116" i="14" s="1"/>
  <c r="KT116" i="14"/>
  <c r="JY116" i="14" s="1"/>
  <c r="KP116" i="14"/>
  <c r="JU116" i="14" s="1"/>
  <c r="KL116" i="14"/>
  <c r="JQ116" i="14" s="1"/>
  <c r="LB115" i="14"/>
  <c r="KG115" i="14" s="1"/>
  <c r="KX115" i="14"/>
  <c r="KC115" i="14" s="1"/>
  <c r="KT115" i="14"/>
  <c r="JY115" i="14" s="1"/>
  <c r="KP115" i="14"/>
  <c r="JU115" i="14" s="1"/>
  <c r="KL115" i="14"/>
  <c r="JQ115" i="14" s="1"/>
  <c r="LB114" i="14"/>
  <c r="KG114" i="14" s="1"/>
  <c r="KX114" i="14"/>
  <c r="KC114" i="14" s="1"/>
  <c r="KT114" i="14"/>
  <c r="JY114" i="14" s="1"/>
  <c r="KP114" i="14"/>
  <c r="JU114" i="14" s="1"/>
  <c r="KL114" i="14"/>
  <c r="JQ114" i="14" s="1"/>
  <c r="LB113" i="14"/>
  <c r="KG113" i="14" s="1"/>
  <c r="KX113" i="14"/>
  <c r="KC113" i="14" s="1"/>
  <c r="KT113" i="14"/>
  <c r="JY113" i="14" s="1"/>
  <c r="KP113" i="14"/>
  <c r="JU113" i="14" s="1"/>
  <c r="KL113" i="14"/>
  <c r="JQ113" i="14" s="1"/>
  <c r="LB112" i="14"/>
  <c r="KG112" i="14" s="1"/>
  <c r="KX112" i="14"/>
  <c r="KC112" i="14" s="1"/>
  <c r="KT112" i="14"/>
  <c r="JY112" i="14" s="1"/>
  <c r="KP112" i="14"/>
  <c r="JU112" i="14" s="1"/>
  <c r="KL112" i="14"/>
  <c r="JQ112" i="14" s="1"/>
  <c r="LB111" i="14"/>
  <c r="KG111" i="14" s="1"/>
  <c r="KX111" i="14"/>
  <c r="KC111" i="14" s="1"/>
  <c r="KT111" i="14"/>
  <c r="JY111" i="14" s="1"/>
  <c r="KP111" i="14"/>
  <c r="JU111" i="14" s="1"/>
  <c r="KL111" i="14"/>
  <c r="JQ111" i="14" s="1"/>
  <c r="LB110" i="14"/>
  <c r="KG110" i="14" s="1"/>
  <c r="KX110" i="14"/>
  <c r="KC110" i="14" s="1"/>
  <c r="KT110" i="14"/>
  <c r="JY110" i="14" s="1"/>
  <c r="KP110" i="14"/>
  <c r="JU110" i="14" s="1"/>
  <c r="KL110" i="14"/>
  <c r="JQ110" i="14" s="1"/>
  <c r="LB109" i="14"/>
  <c r="KG109" i="14" s="1"/>
  <c r="KX109" i="14"/>
  <c r="KC109" i="14" s="1"/>
  <c r="KT109" i="14"/>
  <c r="JY109" i="14" s="1"/>
  <c r="KP109" i="14"/>
  <c r="JU109" i="14" s="1"/>
  <c r="KL109" i="14"/>
  <c r="JQ109" i="14" s="1"/>
  <c r="LB108" i="14"/>
  <c r="KG108" i="14" s="1"/>
  <c r="KX108" i="14"/>
  <c r="KC108" i="14" s="1"/>
  <c r="KT108" i="14"/>
  <c r="JY108" i="14" s="1"/>
  <c r="KP108" i="14"/>
  <c r="JU108" i="14" s="1"/>
  <c r="KL108" i="14"/>
  <c r="JQ108" i="14" s="1"/>
  <c r="LB107" i="14"/>
  <c r="KG107" i="14" s="1"/>
  <c r="KX107" i="14"/>
  <c r="KC107" i="14" s="1"/>
  <c r="KT107" i="14"/>
  <c r="JY107" i="14" s="1"/>
  <c r="KP107" i="14"/>
  <c r="JU107" i="14" s="1"/>
  <c r="KL107" i="14"/>
  <c r="JQ107" i="14" s="1"/>
  <c r="LB106" i="14"/>
  <c r="KG106" i="14" s="1"/>
  <c r="KX106" i="14"/>
  <c r="KC106" i="14" s="1"/>
  <c r="KT106" i="14"/>
  <c r="JY106" i="14" s="1"/>
  <c r="KP106" i="14"/>
  <c r="JU106" i="14" s="1"/>
  <c r="KL106" i="14"/>
  <c r="JQ106" i="14" s="1"/>
  <c r="LB105" i="14"/>
  <c r="KG105" i="14" s="1"/>
  <c r="KX105" i="14"/>
  <c r="KC105" i="14" s="1"/>
  <c r="KT105" i="14"/>
  <c r="JY105" i="14" s="1"/>
  <c r="KP105" i="14"/>
  <c r="JU105" i="14" s="1"/>
  <c r="KL105" i="14"/>
  <c r="JQ105" i="14" s="1"/>
  <c r="LB104" i="14"/>
  <c r="KG104" i="14" s="1"/>
  <c r="KX104" i="14"/>
  <c r="KC104" i="14" s="1"/>
  <c r="KT104" i="14"/>
  <c r="JY104" i="14" s="1"/>
  <c r="KP104" i="14"/>
  <c r="JU104" i="14" s="1"/>
  <c r="KL104" i="14"/>
  <c r="JQ104" i="14" s="1"/>
  <c r="LB103" i="14"/>
  <c r="KG103" i="14" s="1"/>
  <c r="KX103" i="14"/>
  <c r="KC103" i="14" s="1"/>
  <c r="KT103" i="14"/>
  <c r="JY103" i="14" s="1"/>
  <c r="KP103" i="14"/>
  <c r="JU103" i="14" s="1"/>
  <c r="KL103" i="14"/>
  <c r="JQ103" i="14" s="1"/>
  <c r="LB102" i="14"/>
  <c r="KG102" i="14" s="1"/>
  <c r="KX102" i="14"/>
  <c r="KC102" i="14" s="1"/>
  <c r="KT102" i="14"/>
  <c r="JY102" i="14" s="1"/>
  <c r="KP102" i="14"/>
  <c r="JU102" i="14" s="1"/>
  <c r="KL102" i="14"/>
  <c r="JQ102" i="14" s="1"/>
  <c r="LB101" i="14"/>
  <c r="KG101" i="14" s="1"/>
  <c r="KX101" i="14"/>
  <c r="KC101" i="14" s="1"/>
  <c r="KT101" i="14"/>
  <c r="JY101" i="14" s="1"/>
  <c r="KP101" i="14"/>
  <c r="JU101" i="14" s="1"/>
  <c r="KL101" i="14"/>
  <c r="JQ101" i="14" s="1"/>
  <c r="LB100" i="14"/>
  <c r="KG100" i="14" s="1"/>
  <c r="KX100" i="14"/>
  <c r="KC100" i="14" s="1"/>
  <c r="KT100" i="14"/>
  <c r="JY100" i="14" s="1"/>
  <c r="KP100" i="14"/>
  <c r="JU100" i="14" s="1"/>
  <c r="KL100" i="14"/>
  <c r="JQ100" i="14" s="1"/>
  <c r="LB99" i="14"/>
  <c r="KG99" i="14" s="1"/>
  <c r="KX99" i="14"/>
  <c r="KC99" i="14" s="1"/>
  <c r="KT99" i="14"/>
  <c r="JY99" i="14" s="1"/>
  <c r="KP99" i="14"/>
  <c r="JU99" i="14" s="1"/>
  <c r="KL99" i="14"/>
  <c r="JQ99" i="14" s="1"/>
  <c r="LB98" i="14"/>
  <c r="KG98" i="14" s="1"/>
  <c r="KX98" i="14"/>
  <c r="KC98" i="14" s="1"/>
  <c r="KT98" i="14"/>
  <c r="JY98" i="14" s="1"/>
  <c r="KP98" i="14"/>
  <c r="JU98" i="14" s="1"/>
  <c r="KL98" i="14"/>
  <c r="JQ98" i="14" s="1"/>
  <c r="LB97" i="14"/>
  <c r="KG97" i="14" s="1"/>
  <c r="KX97" i="14"/>
  <c r="KC97" i="14" s="1"/>
  <c r="KT97" i="14"/>
  <c r="JY97" i="14" s="1"/>
  <c r="KP97" i="14"/>
  <c r="JU97" i="14" s="1"/>
  <c r="KL97" i="14"/>
  <c r="JQ97" i="14" s="1"/>
  <c r="LB96" i="14"/>
  <c r="KG96" i="14" s="1"/>
  <c r="KX96" i="14"/>
  <c r="KC96" i="14" s="1"/>
  <c r="KT96" i="14"/>
  <c r="JY96" i="14" s="1"/>
  <c r="KP96" i="14"/>
  <c r="JU96" i="14" s="1"/>
  <c r="KL96" i="14"/>
  <c r="JQ96" i="14" s="1"/>
  <c r="LB95" i="14"/>
  <c r="KG95" i="14" s="1"/>
  <c r="KX95" i="14"/>
  <c r="KC95" i="14" s="1"/>
  <c r="KT95" i="14"/>
  <c r="JY95" i="14" s="1"/>
  <c r="KP95" i="14"/>
  <c r="JU95" i="14" s="1"/>
  <c r="KL95" i="14"/>
  <c r="JQ95" i="14" s="1"/>
  <c r="LB93" i="14"/>
  <c r="KG93" i="14" s="1"/>
  <c r="KX93" i="14"/>
  <c r="KC93" i="14" s="1"/>
  <c r="KT93" i="14"/>
  <c r="JY93" i="14" s="1"/>
  <c r="KP93" i="14"/>
  <c r="JU93" i="14" s="1"/>
  <c r="KL93" i="14"/>
  <c r="JQ93" i="14" s="1"/>
  <c r="KR151" i="14"/>
  <c r="JW151" i="14" s="1"/>
  <c r="KN151" i="14"/>
  <c r="JS151" i="14" s="1"/>
  <c r="LD150" i="14"/>
  <c r="KI150" i="14" s="1"/>
  <c r="KZ150" i="14"/>
  <c r="KE150" i="14" s="1"/>
  <c r="KV150" i="14"/>
  <c r="KA150" i="14" s="1"/>
  <c r="KR150" i="14"/>
  <c r="JW150" i="14" s="1"/>
  <c r="KN150" i="14"/>
  <c r="JS150" i="14" s="1"/>
  <c r="LD149" i="14"/>
  <c r="KI149" i="14" s="1"/>
  <c r="KZ149" i="14"/>
  <c r="KE149" i="14" s="1"/>
  <c r="KV149" i="14"/>
  <c r="KA149" i="14" s="1"/>
  <c r="KR149" i="14"/>
  <c r="JW149" i="14" s="1"/>
  <c r="KN149" i="14"/>
  <c r="JS149" i="14" s="1"/>
  <c r="LD147" i="14"/>
  <c r="KI147" i="14" s="1"/>
  <c r="KZ147" i="14"/>
  <c r="KE147" i="14" s="1"/>
  <c r="KV147" i="14"/>
  <c r="KA147" i="14" s="1"/>
  <c r="KR147" i="14"/>
  <c r="JW147" i="14" s="1"/>
  <c r="KN147" i="14"/>
  <c r="JS147" i="14" s="1"/>
  <c r="LD146" i="14"/>
  <c r="KI146" i="14" s="1"/>
  <c r="KZ146" i="14"/>
  <c r="KE146" i="14" s="1"/>
  <c r="KV146" i="14"/>
  <c r="KA146" i="14" s="1"/>
  <c r="KR146" i="14"/>
  <c r="JW146" i="14" s="1"/>
  <c r="KN146" i="14"/>
  <c r="JS146" i="14" s="1"/>
  <c r="LD145" i="14"/>
  <c r="KI145" i="14" s="1"/>
  <c r="KZ145" i="14"/>
  <c r="KE145" i="14" s="1"/>
  <c r="KV145" i="14"/>
  <c r="KA145" i="14" s="1"/>
  <c r="KR145" i="14"/>
  <c r="JW145" i="14" s="1"/>
  <c r="KN145" i="14"/>
  <c r="JS145" i="14" s="1"/>
  <c r="LD143" i="14"/>
  <c r="KI143" i="14" s="1"/>
  <c r="KZ143" i="14"/>
  <c r="KE143" i="14" s="1"/>
  <c r="KV143" i="14"/>
  <c r="KA143" i="14" s="1"/>
  <c r="KR143" i="14"/>
  <c r="JW143" i="14" s="1"/>
  <c r="KN143" i="14"/>
  <c r="JS143" i="14" s="1"/>
  <c r="LD142" i="14"/>
  <c r="KI142" i="14" s="1"/>
  <c r="KZ142" i="14"/>
  <c r="KE142" i="14" s="1"/>
  <c r="KV142" i="14"/>
  <c r="KA142" i="14" s="1"/>
  <c r="KR142" i="14"/>
  <c r="JW142" i="14" s="1"/>
  <c r="KN142" i="14"/>
  <c r="JS142" i="14" s="1"/>
  <c r="LD141" i="14"/>
  <c r="KI141" i="14" s="1"/>
  <c r="KZ141" i="14"/>
  <c r="KE141" i="14" s="1"/>
  <c r="KV141" i="14"/>
  <c r="KA141" i="14" s="1"/>
  <c r="KR141" i="14"/>
  <c r="JW141" i="14" s="1"/>
  <c r="KN141" i="14"/>
  <c r="JS141" i="14" s="1"/>
  <c r="LD140" i="14"/>
  <c r="KI140" i="14" s="1"/>
  <c r="KZ140" i="14"/>
  <c r="KE140" i="14" s="1"/>
  <c r="KV140" i="14"/>
  <c r="KA140" i="14" s="1"/>
  <c r="KR140" i="14"/>
  <c r="JW140" i="14" s="1"/>
  <c r="KN140" i="14"/>
  <c r="JS140" i="14" s="1"/>
  <c r="LD138" i="14"/>
  <c r="KI138" i="14" s="1"/>
  <c r="KZ138" i="14"/>
  <c r="KE138" i="14" s="1"/>
  <c r="KV138" i="14"/>
  <c r="KA138" i="14" s="1"/>
  <c r="KR138" i="14"/>
  <c r="JW138" i="14" s="1"/>
  <c r="KN138" i="14"/>
  <c r="JS138" i="14" s="1"/>
  <c r="LD137" i="14"/>
  <c r="KI137" i="14" s="1"/>
  <c r="KZ137" i="14"/>
  <c r="KE137" i="14" s="1"/>
  <c r="KV137" i="14"/>
  <c r="KA137" i="14" s="1"/>
  <c r="KR137" i="14"/>
  <c r="JW137" i="14" s="1"/>
  <c r="KN137" i="14"/>
  <c r="JS137" i="14" s="1"/>
  <c r="LD136" i="14"/>
  <c r="KI136" i="14" s="1"/>
  <c r="KZ136" i="14"/>
  <c r="KE136" i="14" s="1"/>
  <c r="KV136" i="14"/>
  <c r="KA136" i="14" s="1"/>
  <c r="KR136" i="14"/>
  <c r="JW136" i="14" s="1"/>
  <c r="KN136" i="14"/>
  <c r="JS136" i="14" s="1"/>
  <c r="LD134" i="14"/>
  <c r="KI134" i="14" s="1"/>
  <c r="KZ134" i="14"/>
  <c r="KE134" i="14" s="1"/>
  <c r="KV134" i="14"/>
  <c r="KA134" i="14" s="1"/>
  <c r="KR134" i="14"/>
  <c r="JW134" i="14" s="1"/>
  <c r="KN134" i="14"/>
  <c r="JS134" i="14" s="1"/>
  <c r="LD133" i="14"/>
  <c r="KI133" i="14" s="1"/>
  <c r="KZ133" i="14"/>
  <c r="KE133" i="14" s="1"/>
  <c r="KV133" i="14"/>
  <c r="KA133" i="14" s="1"/>
  <c r="KR133" i="14"/>
  <c r="JW133" i="14" s="1"/>
  <c r="KN133" i="14"/>
  <c r="JS133" i="14" s="1"/>
  <c r="LD132" i="14"/>
  <c r="KI132" i="14" s="1"/>
  <c r="KZ132" i="14"/>
  <c r="KE132" i="14" s="1"/>
  <c r="KV132" i="14"/>
  <c r="KA132" i="14" s="1"/>
  <c r="KR132" i="14"/>
  <c r="JW132" i="14" s="1"/>
  <c r="KN132" i="14"/>
  <c r="JS132" i="14" s="1"/>
  <c r="LD131" i="14"/>
  <c r="KI131" i="14" s="1"/>
  <c r="KZ131" i="14"/>
  <c r="KE131" i="14" s="1"/>
  <c r="KV131" i="14"/>
  <c r="KA131" i="14" s="1"/>
  <c r="KR131" i="14"/>
  <c r="JW131" i="14" s="1"/>
  <c r="KN131" i="14"/>
  <c r="JS131" i="14" s="1"/>
  <c r="LD130" i="14"/>
  <c r="KI130" i="14" s="1"/>
  <c r="KZ130" i="14"/>
  <c r="KE130" i="14" s="1"/>
  <c r="KV130" i="14"/>
  <c r="KA130" i="14" s="1"/>
  <c r="KR130" i="14"/>
  <c r="JW130" i="14" s="1"/>
  <c r="KN130" i="14"/>
  <c r="JS130" i="14" s="1"/>
  <c r="LD129" i="14"/>
  <c r="KI129" i="14" s="1"/>
  <c r="KZ129" i="14"/>
  <c r="KE129" i="14" s="1"/>
  <c r="KV129" i="14"/>
  <c r="KA129" i="14" s="1"/>
  <c r="KR129" i="14"/>
  <c r="JW129" i="14" s="1"/>
  <c r="KN129" i="14"/>
  <c r="JS129" i="14" s="1"/>
  <c r="LD128" i="14"/>
  <c r="KI128" i="14" s="1"/>
  <c r="KZ128" i="14"/>
  <c r="KE128" i="14" s="1"/>
  <c r="KV128" i="14"/>
  <c r="KA128" i="14" s="1"/>
  <c r="KR128" i="14"/>
  <c r="JW128" i="14" s="1"/>
  <c r="KN128" i="14"/>
  <c r="JS128" i="14" s="1"/>
  <c r="LD127" i="14"/>
  <c r="KI127" i="14" s="1"/>
  <c r="KZ127" i="14"/>
  <c r="KE127" i="14" s="1"/>
  <c r="KV127" i="14"/>
  <c r="KA127" i="14" s="1"/>
  <c r="KR127" i="14"/>
  <c r="JW127" i="14" s="1"/>
  <c r="KN127" i="14"/>
  <c r="JS127" i="14" s="1"/>
  <c r="LD126" i="14"/>
  <c r="KI126" i="14" s="1"/>
  <c r="KZ126" i="14"/>
  <c r="KE126" i="14" s="1"/>
  <c r="KV126" i="14"/>
  <c r="KA126" i="14" s="1"/>
  <c r="KR126" i="14"/>
  <c r="JW126" i="14" s="1"/>
  <c r="KN126" i="14"/>
  <c r="JS126" i="14" s="1"/>
  <c r="LD125" i="14"/>
  <c r="KI125" i="14" s="1"/>
  <c r="KZ125" i="14"/>
  <c r="KE125" i="14" s="1"/>
  <c r="KV125" i="14"/>
  <c r="KA125" i="14" s="1"/>
  <c r="KR125" i="14"/>
  <c r="JW125" i="14" s="1"/>
  <c r="KN125" i="14"/>
  <c r="JS125" i="14" s="1"/>
  <c r="LD124" i="14"/>
  <c r="KI124" i="14" s="1"/>
  <c r="KZ124" i="14"/>
  <c r="KE124" i="14" s="1"/>
  <c r="KV124" i="14"/>
  <c r="KA124" i="14" s="1"/>
  <c r="KR124" i="14"/>
  <c r="JW124" i="14" s="1"/>
  <c r="KN124" i="14"/>
  <c r="JS124" i="14" s="1"/>
  <c r="LD123" i="14"/>
  <c r="KI123" i="14" s="1"/>
  <c r="KZ123" i="14"/>
  <c r="KE123" i="14" s="1"/>
  <c r="KV123" i="14"/>
  <c r="KA123" i="14" s="1"/>
  <c r="KR123" i="14"/>
  <c r="JW123" i="14" s="1"/>
  <c r="KN123" i="14"/>
  <c r="JS123" i="14" s="1"/>
  <c r="LD122" i="14"/>
  <c r="KI122" i="14" s="1"/>
  <c r="KZ122" i="14"/>
  <c r="KE122" i="14" s="1"/>
  <c r="KV122" i="14"/>
  <c r="KA122" i="14" s="1"/>
  <c r="KR122" i="14"/>
  <c r="JW122" i="14" s="1"/>
  <c r="KN122" i="14"/>
  <c r="JS122" i="14" s="1"/>
  <c r="LD121" i="14"/>
  <c r="KI121" i="14" s="1"/>
  <c r="KZ121" i="14"/>
  <c r="KE121" i="14" s="1"/>
  <c r="KV121" i="14"/>
  <c r="KA121" i="14" s="1"/>
  <c r="KR121" i="14"/>
  <c r="JW121" i="14" s="1"/>
  <c r="KN121" i="14"/>
  <c r="JS121" i="14" s="1"/>
  <c r="LD119" i="14"/>
  <c r="KI119" i="14" s="1"/>
  <c r="KZ119" i="14"/>
  <c r="KE119" i="14" s="1"/>
  <c r="KV119" i="14"/>
  <c r="KA119" i="14" s="1"/>
  <c r="KR119" i="14"/>
  <c r="JW119" i="14" s="1"/>
  <c r="KN119" i="14"/>
  <c r="JS119" i="14" s="1"/>
  <c r="LD118" i="14"/>
  <c r="KI118" i="14" s="1"/>
  <c r="KZ118" i="14"/>
  <c r="KE118" i="14" s="1"/>
  <c r="KV118" i="14"/>
  <c r="KA118" i="14" s="1"/>
  <c r="KR118" i="14"/>
  <c r="JW118" i="14" s="1"/>
  <c r="KN118" i="14"/>
  <c r="JS118" i="14" s="1"/>
  <c r="LD117" i="14"/>
  <c r="KI117" i="14" s="1"/>
  <c r="KZ117" i="14"/>
  <c r="KE117" i="14" s="1"/>
  <c r="KV117" i="14"/>
  <c r="KA117" i="14" s="1"/>
  <c r="KR117" i="14"/>
  <c r="JW117" i="14" s="1"/>
  <c r="KN117" i="14"/>
  <c r="JS117" i="14" s="1"/>
  <c r="LD116" i="14"/>
  <c r="KI116" i="14" s="1"/>
  <c r="KZ116" i="14"/>
  <c r="KE116" i="14" s="1"/>
  <c r="KV116" i="14"/>
  <c r="KA116" i="14" s="1"/>
  <c r="KR116" i="14"/>
  <c r="JW116" i="14" s="1"/>
  <c r="KN116" i="14"/>
  <c r="JS116" i="14" s="1"/>
  <c r="LD115" i="14"/>
  <c r="KI115" i="14" s="1"/>
  <c r="KZ115" i="14"/>
  <c r="KE115" i="14" s="1"/>
  <c r="KV115" i="14"/>
  <c r="KA115" i="14" s="1"/>
  <c r="KR115" i="14"/>
  <c r="JW115" i="14" s="1"/>
  <c r="KN115" i="14"/>
  <c r="JS115" i="14" s="1"/>
  <c r="LD114" i="14"/>
  <c r="KI114" i="14" s="1"/>
  <c r="KZ114" i="14"/>
  <c r="KE114" i="14" s="1"/>
  <c r="KV114" i="14"/>
  <c r="KA114" i="14" s="1"/>
  <c r="KR114" i="14"/>
  <c r="JW114" i="14" s="1"/>
  <c r="KN114" i="14"/>
  <c r="JS114" i="14" s="1"/>
  <c r="LD113" i="14"/>
  <c r="KI113" i="14" s="1"/>
  <c r="KZ113" i="14"/>
  <c r="KE113" i="14" s="1"/>
  <c r="KV113" i="14"/>
  <c r="KA113" i="14" s="1"/>
  <c r="KR113" i="14"/>
  <c r="JW113" i="14" s="1"/>
  <c r="KN113" i="14"/>
  <c r="JS113" i="14" s="1"/>
  <c r="LD112" i="14"/>
  <c r="KI112" i="14" s="1"/>
  <c r="KZ112" i="14"/>
  <c r="KE112" i="14" s="1"/>
  <c r="KV112" i="14"/>
  <c r="KA112" i="14" s="1"/>
  <c r="KR112" i="14"/>
  <c r="JW112" i="14" s="1"/>
  <c r="KN112" i="14"/>
  <c r="JS112" i="14" s="1"/>
  <c r="LD111" i="14"/>
  <c r="KI111" i="14" s="1"/>
  <c r="KZ111" i="14"/>
  <c r="KE111" i="14" s="1"/>
  <c r="KV111" i="14"/>
  <c r="KA111" i="14" s="1"/>
  <c r="KR111" i="14"/>
  <c r="JW111" i="14" s="1"/>
  <c r="KN111" i="14"/>
  <c r="JS111" i="14" s="1"/>
  <c r="LD110" i="14"/>
  <c r="KI110" i="14" s="1"/>
  <c r="KZ110" i="14"/>
  <c r="KE110" i="14" s="1"/>
  <c r="KV110" i="14"/>
  <c r="KA110" i="14" s="1"/>
  <c r="KR110" i="14"/>
  <c r="JW110" i="14" s="1"/>
  <c r="KN110" i="14"/>
  <c r="JS110" i="14" s="1"/>
  <c r="LD109" i="14"/>
  <c r="KI109" i="14" s="1"/>
  <c r="KZ109" i="14"/>
  <c r="KE109" i="14" s="1"/>
  <c r="KV109" i="14"/>
  <c r="KA109" i="14" s="1"/>
  <c r="KR109" i="14"/>
  <c r="JW109" i="14" s="1"/>
  <c r="KN109" i="14"/>
  <c r="JS109" i="14" s="1"/>
  <c r="LD108" i="14"/>
  <c r="KI108" i="14" s="1"/>
  <c r="KZ108" i="14"/>
  <c r="KE108" i="14" s="1"/>
  <c r="KV108" i="14"/>
  <c r="KA108" i="14" s="1"/>
  <c r="KR108" i="14"/>
  <c r="JW108" i="14" s="1"/>
  <c r="KN108" i="14"/>
  <c r="JS108" i="14" s="1"/>
  <c r="LD107" i="14"/>
  <c r="KI107" i="14" s="1"/>
  <c r="KZ107" i="14"/>
  <c r="KE107" i="14" s="1"/>
  <c r="KV107" i="14"/>
  <c r="KA107" i="14" s="1"/>
  <c r="KR107" i="14"/>
  <c r="JW107" i="14" s="1"/>
  <c r="KN107" i="14"/>
  <c r="JS107" i="14" s="1"/>
  <c r="LD106" i="14"/>
  <c r="KI106" i="14" s="1"/>
  <c r="KZ106" i="14"/>
  <c r="KE106" i="14" s="1"/>
  <c r="KV106" i="14"/>
  <c r="KA106" i="14" s="1"/>
  <c r="KR106" i="14"/>
  <c r="JW106" i="14" s="1"/>
  <c r="KN106" i="14"/>
  <c r="JS106" i="14" s="1"/>
  <c r="LD105" i="14"/>
  <c r="KI105" i="14" s="1"/>
  <c r="KZ105" i="14"/>
  <c r="KE105" i="14" s="1"/>
  <c r="KV105" i="14"/>
  <c r="KA105" i="14" s="1"/>
  <c r="KR105" i="14"/>
  <c r="JW105" i="14" s="1"/>
  <c r="KN105" i="14"/>
  <c r="JS105" i="14" s="1"/>
  <c r="LD104" i="14"/>
  <c r="KI104" i="14" s="1"/>
  <c r="KZ104" i="14"/>
  <c r="KE104" i="14" s="1"/>
  <c r="KV104" i="14"/>
  <c r="KA104" i="14" s="1"/>
  <c r="KR104" i="14"/>
  <c r="JW104" i="14" s="1"/>
  <c r="KN104" i="14"/>
  <c r="JS104" i="14" s="1"/>
  <c r="LD103" i="14"/>
  <c r="KI103" i="14" s="1"/>
  <c r="KZ103" i="14"/>
  <c r="KE103" i="14" s="1"/>
  <c r="KV103" i="14"/>
  <c r="KA103" i="14" s="1"/>
  <c r="KR103" i="14"/>
  <c r="JW103" i="14" s="1"/>
  <c r="KN103" i="14"/>
  <c r="JS103" i="14" s="1"/>
  <c r="LD102" i="14"/>
  <c r="KI102" i="14" s="1"/>
  <c r="KZ102" i="14"/>
  <c r="KE102" i="14" s="1"/>
  <c r="KV102" i="14"/>
  <c r="KA102" i="14" s="1"/>
  <c r="KR102" i="14"/>
  <c r="JW102" i="14" s="1"/>
  <c r="KN102" i="14"/>
  <c r="JS102" i="14" s="1"/>
  <c r="LD101" i="14"/>
  <c r="KI101" i="14" s="1"/>
  <c r="KZ101" i="14"/>
  <c r="KE101" i="14" s="1"/>
  <c r="KV101" i="14"/>
  <c r="KA101" i="14" s="1"/>
  <c r="KR101" i="14"/>
  <c r="JW101" i="14" s="1"/>
  <c r="KN101" i="14"/>
  <c r="JS101" i="14" s="1"/>
  <c r="LD100" i="14"/>
  <c r="KI100" i="14" s="1"/>
  <c r="KZ100" i="14"/>
  <c r="KE100" i="14" s="1"/>
  <c r="KV100" i="14"/>
  <c r="KA100" i="14" s="1"/>
  <c r="KR100" i="14"/>
  <c r="JW100" i="14" s="1"/>
  <c r="KN100" i="14"/>
  <c r="JS100" i="14" s="1"/>
  <c r="LD99" i="14"/>
  <c r="KI99" i="14" s="1"/>
  <c r="KZ99" i="14"/>
  <c r="KE99" i="14" s="1"/>
  <c r="KV99" i="14"/>
  <c r="KA99" i="14" s="1"/>
  <c r="KR99" i="14"/>
  <c r="JW99" i="14" s="1"/>
  <c r="KN99" i="14"/>
  <c r="JS99" i="14" s="1"/>
  <c r="LD98" i="14"/>
  <c r="KI98" i="14" s="1"/>
  <c r="KZ98" i="14"/>
  <c r="KE98" i="14" s="1"/>
  <c r="KV98" i="14"/>
  <c r="KA98" i="14" s="1"/>
  <c r="KR98" i="14"/>
  <c r="JW98" i="14" s="1"/>
  <c r="KN98" i="14"/>
  <c r="JS98" i="14" s="1"/>
  <c r="LD97" i="14"/>
  <c r="KI97" i="14" s="1"/>
  <c r="KZ97" i="14"/>
  <c r="KE97" i="14" s="1"/>
  <c r="KV97" i="14"/>
  <c r="KA97" i="14" s="1"/>
  <c r="KR97" i="14"/>
  <c r="JW97" i="14" s="1"/>
  <c r="KN97" i="14"/>
  <c r="JS97" i="14" s="1"/>
  <c r="LD96" i="14"/>
  <c r="KI96" i="14" s="1"/>
  <c r="KZ96" i="14"/>
  <c r="KE96" i="14" s="1"/>
  <c r="KV96" i="14"/>
  <c r="KA96" i="14" s="1"/>
  <c r="KR96" i="14"/>
  <c r="JW96" i="14" s="1"/>
  <c r="KN96" i="14"/>
  <c r="JS96" i="14" s="1"/>
  <c r="LD95" i="14"/>
  <c r="KI95" i="14" s="1"/>
  <c r="KZ95" i="14"/>
  <c r="KE95" i="14" s="1"/>
  <c r="KV95" i="14"/>
  <c r="KA95" i="14" s="1"/>
  <c r="KR95" i="14"/>
  <c r="JW95" i="14" s="1"/>
  <c r="KN95" i="14"/>
  <c r="JS95" i="14" s="1"/>
  <c r="LD93" i="14"/>
  <c r="KI93" i="14" s="1"/>
  <c r="KZ93" i="14"/>
  <c r="KE93" i="14" s="1"/>
  <c r="KV93" i="14"/>
  <c r="KA93" i="14" s="1"/>
  <c r="KR93" i="14"/>
  <c r="JW93" i="14" s="1"/>
  <c r="KN93" i="14"/>
  <c r="JS93" i="14" s="1"/>
  <c r="LB92" i="14"/>
  <c r="KG92" i="14" s="1"/>
  <c r="KX92" i="14"/>
  <c r="KC92" i="14" s="1"/>
  <c r="KT92" i="14"/>
  <c r="JY92" i="14" s="1"/>
  <c r="KP92" i="14"/>
  <c r="JU92" i="14" s="1"/>
  <c r="KL92" i="14"/>
  <c r="JQ92" i="14" s="1"/>
  <c r="LB91" i="14"/>
  <c r="KG91" i="14" s="1"/>
  <c r="KX91" i="14"/>
  <c r="KC91" i="14" s="1"/>
  <c r="KT91" i="14"/>
  <c r="JY91" i="14" s="1"/>
  <c r="KP91" i="14"/>
  <c r="JU91" i="14" s="1"/>
  <c r="KL91" i="14"/>
  <c r="JQ91" i="14" s="1"/>
  <c r="LB90" i="14"/>
  <c r="KG90" i="14" s="1"/>
  <c r="KX90" i="14"/>
  <c r="KC90" i="14" s="1"/>
  <c r="KT90" i="14"/>
  <c r="JY90" i="14" s="1"/>
  <c r="KP90" i="14"/>
  <c r="JU90" i="14" s="1"/>
  <c r="KL90" i="14"/>
  <c r="JQ90" i="14" s="1"/>
  <c r="LB89" i="14"/>
  <c r="KG89" i="14" s="1"/>
  <c r="KX89" i="14"/>
  <c r="KC89" i="14" s="1"/>
  <c r="KT89" i="14"/>
  <c r="JY89" i="14" s="1"/>
  <c r="KP89" i="14"/>
  <c r="JU89" i="14" s="1"/>
  <c r="KL89" i="14"/>
  <c r="JQ89" i="14" s="1"/>
  <c r="LB87" i="14"/>
  <c r="KG87" i="14" s="1"/>
  <c r="KX87" i="14"/>
  <c r="KC87" i="14" s="1"/>
  <c r="KT87" i="14"/>
  <c r="JY87" i="14" s="1"/>
  <c r="KP87" i="14"/>
  <c r="JU87" i="14" s="1"/>
  <c r="KL87" i="14"/>
  <c r="JQ87" i="14" s="1"/>
  <c r="LB86" i="14"/>
  <c r="KG86" i="14" s="1"/>
  <c r="KX86" i="14"/>
  <c r="KC86" i="14" s="1"/>
  <c r="KT86" i="14"/>
  <c r="JY86" i="14" s="1"/>
  <c r="KP86" i="14"/>
  <c r="JU86" i="14" s="1"/>
  <c r="KL86" i="14"/>
  <c r="JQ86" i="14" s="1"/>
  <c r="LB85" i="14"/>
  <c r="KG85" i="14" s="1"/>
  <c r="KX85" i="14"/>
  <c r="KC85" i="14" s="1"/>
  <c r="KT85" i="14"/>
  <c r="JY85" i="14" s="1"/>
  <c r="KP85" i="14"/>
  <c r="JU85" i="14" s="1"/>
  <c r="KL85" i="14"/>
  <c r="JQ85" i="14" s="1"/>
  <c r="LB83" i="14"/>
  <c r="KG83" i="14" s="1"/>
  <c r="KX83" i="14"/>
  <c r="KC83" i="14" s="1"/>
  <c r="KT83" i="14"/>
  <c r="JY83" i="14" s="1"/>
  <c r="KP83" i="14"/>
  <c r="JU83" i="14" s="1"/>
  <c r="KL83" i="14"/>
  <c r="JQ83" i="14" s="1"/>
  <c r="LB82" i="14"/>
  <c r="KG82" i="14" s="1"/>
  <c r="KX82" i="14"/>
  <c r="KC82" i="14" s="1"/>
  <c r="KT82" i="14"/>
  <c r="JY82" i="14" s="1"/>
  <c r="KP82" i="14"/>
  <c r="JU82" i="14" s="1"/>
  <c r="KL82" i="14"/>
  <c r="JQ82" i="14" s="1"/>
  <c r="LB81" i="14"/>
  <c r="KG81" i="14" s="1"/>
  <c r="KX81" i="14"/>
  <c r="KC81" i="14" s="1"/>
  <c r="KT81" i="14"/>
  <c r="JY81" i="14" s="1"/>
  <c r="KP81" i="14"/>
  <c r="JU81" i="14" s="1"/>
  <c r="KL81" i="14"/>
  <c r="JQ81" i="14" s="1"/>
  <c r="LB80" i="14"/>
  <c r="KG80" i="14" s="1"/>
  <c r="KX80" i="14"/>
  <c r="KC80" i="14" s="1"/>
  <c r="KT80" i="14"/>
  <c r="JY80" i="14" s="1"/>
  <c r="KP80" i="14"/>
  <c r="JU80" i="14" s="1"/>
  <c r="KL80" i="14"/>
  <c r="JQ80" i="14" s="1"/>
  <c r="LB79" i="14"/>
  <c r="KG79" i="14" s="1"/>
  <c r="KX79" i="14"/>
  <c r="KC79" i="14" s="1"/>
  <c r="KT79" i="14"/>
  <c r="JY79" i="14" s="1"/>
  <c r="KP79" i="14"/>
  <c r="JU79" i="14" s="1"/>
  <c r="KL79" i="14"/>
  <c r="JQ79" i="14" s="1"/>
  <c r="LB78" i="14"/>
  <c r="KG78" i="14" s="1"/>
  <c r="KX78" i="14"/>
  <c r="KC78" i="14" s="1"/>
  <c r="KT78" i="14"/>
  <c r="JY78" i="14" s="1"/>
  <c r="KP78" i="14"/>
  <c r="JU78" i="14" s="1"/>
  <c r="KL78" i="14"/>
  <c r="JQ78" i="14" s="1"/>
  <c r="LB76" i="14"/>
  <c r="KG76" i="14" s="1"/>
  <c r="KX76" i="14"/>
  <c r="KC76" i="14" s="1"/>
  <c r="KT76" i="14"/>
  <c r="JY76" i="14" s="1"/>
  <c r="KP76" i="14"/>
  <c r="JU76" i="14" s="1"/>
  <c r="KL76" i="14"/>
  <c r="JQ76" i="14" s="1"/>
  <c r="LB75" i="14"/>
  <c r="KG75" i="14" s="1"/>
  <c r="KX75" i="14"/>
  <c r="KC75" i="14" s="1"/>
  <c r="KT75" i="14"/>
  <c r="JY75" i="14" s="1"/>
  <c r="KP75" i="14"/>
  <c r="JU75" i="14" s="1"/>
  <c r="KL75" i="14"/>
  <c r="JQ75" i="14" s="1"/>
  <c r="LB74" i="14"/>
  <c r="KG74" i="14" s="1"/>
  <c r="KX74" i="14"/>
  <c r="KC74" i="14" s="1"/>
  <c r="KT74" i="14"/>
  <c r="JY74" i="14" s="1"/>
  <c r="KP74" i="14"/>
  <c r="JU74" i="14" s="1"/>
  <c r="KL74" i="14"/>
  <c r="JQ74" i="14" s="1"/>
  <c r="LB73" i="14"/>
  <c r="KG73" i="14" s="1"/>
  <c r="KX73" i="14"/>
  <c r="KC73" i="14" s="1"/>
  <c r="KT73" i="14"/>
  <c r="JY73" i="14" s="1"/>
  <c r="KP73" i="14"/>
  <c r="JU73" i="14" s="1"/>
  <c r="KL73" i="14"/>
  <c r="JQ73" i="14" s="1"/>
  <c r="LB72" i="14"/>
  <c r="KG72" i="14" s="1"/>
  <c r="KX72" i="14"/>
  <c r="KC72" i="14" s="1"/>
  <c r="KT72" i="14"/>
  <c r="JY72" i="14" s="1"/>
  <c r="KP72" i="14"/>
  <c r="JU72" i="14" s="1"/>
  <c r="KL72" i="14"/>
  <c r="JQ72" i="14" s="1"/>
  <c r="LB71" i="14"/>
  <c r="KG71" i="14" s="1"/>
  <c r="KX71" i="14"/>
  <c r="KC71" i="14" s="1"/>
  <c r="KT71" i="14"/>
  <c r="JY71" i="14" s="1"/>
  <c r="KP71" i="14"/>
  <c r="JU71" i="14" s="1"/>
  <c r="KL71" i="14"/>
  <c r="JQ71" i="14" s="1"/>
  <c r="LB70" i="14"/>
  <c r="KG70" i="14" s="1"/>
  <c r="KX70" i="14"/>
  <c r="KC70" i="14" s="1"/>
  <c r="KT70" i="14"/>
  <c r="JY70" i="14" s="1"/>
  <c r="KP70" i="14"/>
  <c r="JU70" i="14" s="1"/>
  <c r="KL70" i="14"/>
  <c r="JQ70" i="14" s="1"/>
  <c r="LB68" i="14"/>
  <c r="KG68" i="14" s="1"/>
  <c r="KX68" i="14"/>
  <c r="KC68" i="14" s="1"/>
  <c r="KT68" i="14"/>
  <c r="JY68" i="14" s="1"/>
  <c r="KP68" i="14"/>
  <c r="JU68" i="14" s="1"/>
  <c r="KL68" i="14"/>
  <c r="JQ68" i="14" s="1"/>
  <c r="LB67" i="14"/>
  <c r="KG67" i="14" s="1"/>
  <c r="KX67" i="14"/>
  <c r="KC67" i="14" s="1"/>
  <c r="KT67" i="14"/>
  <c r="JY67" i="14" s="1"/>
  <c r="KP67" i="14"/>
  <c r="JU67" i="14" s="1"/>
  <c r="KL67" i="14"/>
  <c r="JQ67" i="14" s="1"/>
  <c r="LB65" i="14"/>
  <c r="KG65" i="14" s="1"/>
  <c r="KX65" i="14"/>
  <c r="KC65" i="14" s="1"/>
  <c r="KT65" i="14"/>
  <c r="JY65" i="14" s="1"/>
  <c r="KP65" i="14"/>
  <c r="JU65" i="14" s="1"/>
  <c r="KL65" i="14"/>
  <c r="JQ65" i="14" s="1"/>
  <c r="LB64" i="14"/>
  <c r="KG64" i="14" s="1"/>
  <c r="KX64" i="14"/>
  <c r="KC64" i="14" s="1"/>
  <c r="KT64" i="14"/>
  <c r="JY64" i="14" s="1"/>
  <c r="KP64" i="14"/>
  <c r="JU64" i="14" s="1"/>
  <c r="KL64" i="14"/>
  <c r="JQ64" i="14" s="1"/>
  <c r="LB63" i="14"/>
  <c r="KG63" i="14" s="1"/>
  <c r="KX63" i="14"/>
  <c r="KC63" i="14" s="1"/>
  <c r="KT63" i="14"/>
  <c r="JY63" i="14" s="1"/>
  <c r="KP63" i="14"/>
  <c r="JU63" i="14" s="1"/>
  <c r="KL63" i="14"/>
  <c r="JQ63" i="14" s="1"/>
  <c r="LB62" i="14"/>
  <c r="KG62" i="14" s="1"/>
  <c r="KX62" i="14"/>
  <c r="KC62" i="14" s="1"/>
  <c r="KT62" i="14"/>
  <c r="JY62" i="14" s="1"/>
  <c r="KP62" i="14"/>
  <c r="JU62" i="14" s="1"/>
  <c r="KL62" i="14"/>
  <c r="JQ62" i="14" s="1"/>
  <c r="LB61" i="14"/>
  <c r="KG61" i="14" s="1"/>
  <c r="KX61" i="14"/>
  <c r="KC61" i="14" s="1"/>
  <c r="KT61" i="14"/>
  <c r="JY61" i="14" s="1"/>
  <c r="KP61" i="14"/>
  <c r="JU61" i="14" s="1"/>
  <c r="KL61" i="14"/>
  <c r="JQ61" i="14" s="1"/>
  <c r="LB60" i="14"/>
  <c r="KG60" i="14" s="1"/>
  <c r="KX60" i="14"/>
  <c r="KC60" i="14" s="1"/>
  <c r="KT60" i="14"/>
  <c r="JY60" i="14" s="1"/>
  <c r="KP60" i="14"/>
  <c r="JU60" i="14" s="1"/>
  <c r="KL60" i="14"/>
  <c r="JQ60" i="14" s="1"/>
  <c r="LB59" i="14"/>
  <c r="KG59" i="14" s="1"/>
  <c r="KX59" i="14"/>
  <c r="KC59" i="14" s="1"/>
  <c r="KT59" i="14"/>
  <c r="JY59" i="14" s="1"/>
  <c r="KP59" i="14"/>
  <c r="JU59" i="14" s="1"/>
  <c r="KL59" i="14"/>
  <c r="JQ59" i="14" s="1"/>
  <c r="LB58" i="14"/>
  <c r="KG58" i="14" s="1"/>
  <c r="KX58" i="14"/>
  <c r="KC58" i="14" s="1"/>
  <c r="KT58" i="14"/>
  <c r="JY58" i="14" s="1"/>
  <c r="KP58" i="14"/>
  <c r="JU58" i="14" s="1"/>
  <c r="KL58" i="14"/>
  <c r="JQ58" i="14" s="1"/>
  <c r="LB57" i="14"/>
  <c r="KG57" i="14" s="1"/>
  <c r="KX57" i="14"/>
  <c r="KC57" i="14" s="1"/>
  <c r="KT57" i="14"/>
  <c r="JY57" i="14" s="1"/>
  <c r="KP57" i="14"/>
  <c r="JU57" i="14" s="1"/>
  <c r="KL57" i="14"/>
  <c r="JQ57" i="14" s="1"/>
  <c r="LB56" i="14"/>
  <c r="KG56" i="14" s="1"/>
  <c r="KX56" i="14"/>
  <c r="KC56" i="14" s="1"/>
  <c r="KT56" i="14"/>
  <c r="JY56" i="14" s="1"/>
  <c r="KP56" i="14"/>
  <c r="JU56" i="14" s="1"/>
  <c r="KL56" i="14"/>
  <c r="JQ56" i="14" s="1"/>
  <c r="LB55" i="14"/>
  <c r="KG55" i="14" s="1"/>
  <c r="KX55" i="14"/>
  <c r="KC55" i="14" s="1"/>
  <c r="KT55" i="14"/>
  <c r="JY55" i="14" s="1"/>
  <c r="KP55" i="14"/>
  <c r="JU55" i="14" s="1"/>
  <c r="KL55" i="14"/>
  <c r="JQ55" i="14" s="1"/>
  <c r="LB54" i="14"/>
  <c r="KG54" i="14" s="1"/>
  <c r="KX54" i="14"/>
  <c r="KC54" i="14" s="1"/>
  <c r="KT54" i="14"/>
  <c r="JY54" i="14" s="1"/>
  <c r="KP54" i="14"/>
  <c r="JU54" i="14" s="1"/>
  <c r="KL54" i="14"/>
  <c r="JQ54" i="14" s="1"/>
  <c r="LB53" i="14"/>
  <c r="KG53" i="14" s="1"/>
  <c r="KX53" i="14"/>
  <c r="KC53" i="14" s="1"/>
  <c r="KT53" i="14"/>
  <c r="JY53" i="14" s="1"/>
  <c r="KP53" i="14"/>
  <c r="JU53" i="14" s="1"/>
  <c r="KL53" i="14"/>
  <c r="JQ53" i="14" s="1"/>
  <c r="LB52" i="14"/>
  <c r="KG52" i="14" s="1"/>
  <c r="KX52" i="14"/>
  <c r="KC52" i="14" s="1"/>
  <c r="KT52" i="14"/>
  <c r="JY52" i="14" s="1"/>
  <c r="KP52" i="14"/>
  <c r="JU52" i="14" s="1"/>
  <c r="KL52" i="14"/>
  <c r="JQ52" i="14" s="1"/>
  <c r="LB51" i="14"/>
  <c r="KG51" i="14" s="1"/>
  <c r="KX51" i="14"/>
  <c r="KC51" i="14" s="1"/>
  <c r="KT51" i="14"/>
  <c r="JY51" i="14" s="1"/>
  <c r="KP51" i="14"/>
  <c r="JU51" i="14" s="1"/>
  <c r="KL51" i="14"/>
  <c r="JQ51" i="14" s="1"/>
  <c r="LB50" i="14"/>
  <c r="KG50" i="14" s="1"/>
  <c r="KX50" i="14"/>
  <c r="KC50" i="14" s="1"/>
  <c r="KT50" i="14"/>
  <c r="JY50" i="14" s="1"/>
  <c r="KP50" i="14"/>
  <c r="JU50" i="14" s="1"/>
  <c r="KL50" i="14"/>
  <c r="JQ50" i="14" s="1"/>
  <c r="LB49" i="14"/>
  <c r="KG49" i="14" s="1"/>
  <c r="KX49" i="14"/>
  <c r="KC49" i="14" s="1"/>
  <c r="KT49" i="14"/>
  <c r="JY49" i="14" s="1"/>
  <c r="KP49" i="14"/>
  <c r="JU49" i="14" s="1"/>
  <c r="KL49" i="14"/>
  <c r="JQ49" i="14" s="1"/>
  <c r="LB48" i="14"/>
  <c r="KG48" i="14" s="1"/>
  <c r="KX48" i="14"/>
  <c r="KC48" i="14" s="1"/>
  <c r="KT48" i="14"/>
  <c r="JY48" i="14" s="1"/>
  <c r="KP48" i="14"/>
  <c r="JU48" i="14" s="1"/>
  <c r="KL48" i="14"/>
  <c r="JQ48" i="14" s="1"/>
  <c r="LB47" i="14"/>
  <c r="KG47" i="14" s="1"/>
  <c r="KX47" i="14"/>
  <c r="KC47" i="14" s="1"/>
  <c r="KT47" i="14"/>
  <c r="JY47" i="14" s="1"/>
  <c r="KP47" i="14"/>
  <c r="JU47" i="14" s="1"/>
  <c r="KL47" i="14"/>
  <c r="JQ47" i="14" s="1"/>
  <c r="LB46" i="14"/>
  <c r="KG46" i="14" s="1"/>
  <c r="KX46" i="14"/>
  <c r="KC46" i="14" s="1"/>
  <c r="KT46" i="14"/>
  <c r="JY46" i="14" s="1"/>
  <c r="KP46" i="14"/>
  <c r="JU46" i="14" s="1"/>
  <c r="KL46" i="14"/>
  <c r="JQ46" i="14" s="1"/>
  <c r="LB45" i="14"/>
  <c r="KG45" i="14" s="1"/>
  <c r="KX45" i="14"/>
  <c r="KC45" i="14" s="1"/>
  <c r="KT45" i="14"/>
  <c r="JY45" i="14" s="1"/>
  <c r="KP45" i="14"/>
  <c r="JU45" i="14" s="1"/>
  <c r="KL45" i="14"/>
  <c r="JQ45" i="14" s="1"/>
  <c r="LB44" i="14"/>
  <c r="KG44" i="14" s="1"/>
  <c r="KX44" i="14"/>
  <c r="KC44" i="14" s="1"/>
  <c r="KT44" i="14"/>
  <c r="JY44" i="14" s="1"/>
  <c r="KP44" i="14"/>
  <c r="JU44" i="14" s="1"/>
  <c r="KL44" i="14"/>
  <c r="JQ44" i="14" s="1"/>
  <c r="LB43" i="14"/>
  <c r="KG43" i="14" s="1"/>
  <c r="KX43" i="14"/>
  <c r="KC43" i="14" s="1"/>
  <c r="KT43" i="14"/>
  <c r="JY43" i="14" s="1"/>
  <c r="KP43" i="14"/>
  <c r="JU43" i="14" s="1"/>
  <c r="KL43" i="14"/>
  <c r="JQ43" i="14" s="1"/>
  <c r="LB42" i="14"/>
  <c r="KG42" i="14" s="1"/>
  <c r="KX42" i="14"/>
  <c r="KC42" i="14" s="1"/>
  <c r="KT42" i="14"/>
  <c r="JY42" i="14" s="1"/>
  <c r="KP42" i="14"/>
  <c r="JU42" i="14" s="1"/>
  <c r="KL42" i="14"/>
  <c r="JQ42" i="14" s="1"/>
  <c r="LB41" i="14"/>
  <c r="KG41" i="14" s="1"/>
  <c r="KX41" i="14"/>
  <c r="KC41" i="14" s="1"/>
  <c r="KT41" i="14"/>
  <c r="JY41" i="14" s="1"/>
  <c r="KP41" i="14"/>
  <c r="JU41" i="14" s="1"/>
  <c r="KL41" i="14"/>
  <c r="JQ41" i="14" s="1"/>
  <c r="LB40" i="14"/>
  <c r="KG40" i="14" s="1"/>
  <c r="KX40" i="14"/>
  <c r="KC40" i="14" s="1"/>
  <c r="KT40" i="14"/>
  <c r="JY40" i="14" s="1"/>
  <c r="KP40" i="14"/>
  <c r="JU40" i="14" s="1"/>
  <c r="KL40" i="14"/>
  <c r="JQ40" i="14" s="1"/>
  <c r="LB39" i="14"/>
  <c r="KG39" i="14" s="1"/>
  <c r="KX39" i="14"/>
  <c r="KC39" i="14" s="1"/>
  <c r="KT39" i="14"/>
  <c r="JY39" i="14" s="1"/>
  <c r="KP39" i="14"/>
  <c r="JU39" i="14" s="1"/>
  <c r="KL39" i="14"/>
  <c r="JQ39" i="14" s="1"/>
  <c r="LB38" i="14"/>
  <c r="KG38" i="14" s="1"/>
  <c r="KX38" i="14"/>
  <c r="KC38" i="14" s="1"/>
  <c r="KT38" i="14"/>
  <c r="JY38" i="14" s="1"/>
  <c r="KP38" i="14"/>
  <c r="JU38" i="14" s="1"/>
  <c r="KL38" i="14"/>
  <c r="JQ38" i="14" s="1"/>
  <c r="LB36" i="14"/>
  <c r="KG36" i="14" s="1"/>
  <c r="KX36" i="14"/>
  <c r="KC36" i="14" s="1"/>
  <c r="KT36" i="14"/>
  <c r="JY36" i="14" s="1"/>
  <c r="KP36" i="14"/>
  <c r="JU36" i="14" s="1"/>
  <c r="KL36" i="14"/>
  <c r="JQ36" i="14" s="1"/>
  <c r="LD92" i="14"/>
  <c r="KI92" i="14" s="1"/>
  <c r="KZ92" i="14"/>
  <c r="KE92" i="14" s="1"/>
  <c r="KV92" i="14"/>
  <c r="KA92" i="14" s="1"/>
  <c r="KR92" i="14"/>
  <c r="JW92" i="14" s="1"/>
  <c r="KN92" i="14"/>
  <c r="JS92" i="14" s="1"/>
  <c r="LD91" i="14"/>
  <c r="KI91" i="14" s="1"/>
  <c r="KZ91" i="14"/>
  <c r="KE91" i="14" s="1"/>
  <c r="KV91" i="14"/>
  <c r="KA91" i="14" s="1"/>
  <c r="KR91" i="14"/>
  <c r="JW91" i="14" s="1"/>
  <c r="KN91" i="14"/>
  <c r="JS91" i="14" s="1"/>
  <c r="LD90" i="14"/>
  <c r="KI90" i="14" s="1"/>
  <c r="KZ90" i="14"/>
  <c r="KE90" i="14" s="1"/>
  <c r="KV90" i="14"/>
  <c r="KA90" i="14" s="1"/>
  <c r="KR90" i="14"/>
  <c r="JW90" i="14" s="1"/>
  <c r="KN90" i="14"/>
  <c r="JS90" i="14" s="1"/>
  <c r="LD89" i="14"/>
  <c r="KI89" i="14" s="1"/>
  <c r="KZ89" i="14"/>
  <c r="KE89" i="14" s="1"/>
  <c r="KV89" i="14"/>
  <c r="KA89" i="14" s="1"/>
  <c r="KR89" i="14"/>
  <c r="JW89" i="14" s="1"/>
  <c r="KN89" i="14"/>
  <c r="JS89" i="14" s="1"/>
  <c r="LD87" i="14"/>
  <c r="KI87" i="14" s="1"/>
  <c r="KZ87" i="14"/>
  <c r="KE87" i="14" s="1"/>
  <c r="KV87" i="14"/>
  <c r="KA87" i="14" s="1"/>
  <c r="KR87" i="14"/>
  <c r="JW87" i="14" s="1"/>
  <c r="KN87" i="14"/>
  <c r="JS87" i="14" s="1"/>
  <c r="LD86" i="14"/>
  <c r="KI86" i="14" s="1"/>
  <c r="KZ86" i="14"/>
  <c r="KE86" i="14" s="1"/>
  <c r="KV86" i="14"/>
  <c r="KA86" i="14" s="1"/>
  <c r="KR86" i="14"/>
  <c r="JW86" i="14" s="1"/>
  <c r="KN86" i="14"/>
  <c r="JS86" i="14" s="1"/>
  <c r="LD85" i="14"/>
  <c r="KI85" i="14" s="1"/>
  <c r="KZ85" i="14"/>
  <c r="KE85" i="14" s="1"/>
  <c r="KV85" i="14"/>
  <c r="KA85" i="14" s="1"/>
  <c r="KR85" i="14"/>
  <c r="JW85" i="14" s="1"/>
  <c r="KN85" i="14"/>
  <c r="JS85" i="14" s="1"/>
  <c r="LD83" i="14"/>
  <c r="KI83" i="14" s="1"/>
  <c r="KZ83" i="14"/>
  <c r="KE83" i="14" s="1"/>
  <c r="KV83" i="14"/>
  <c r="KA83" i="14" s="1"/>
  <c r="KR83" i="14"/>
  <c r="JW83" i="14" s="1"/>
  <c r="KN83" i="14"/>
  <c r="JS83" i="14" s="1"/>
  <c r="LD82" i="14"/>
  <c r="KI82" i="14" s="1"/>
  <c r="KZ82" i="14"/>
  <c r="KE82" i="14" s="1"/>
  <c r="KV82" i="14"/>
  <c r="KA82" i="14" s="1"/>
  <c r="KR82" i="14"/>
  <c r="JW82" i="14" s="1"/>
  <c r="KN82" i="14"/>
  <c r="JS82" i="14" s="1"/>
  <c r="LD81" i="14"/>
  <c r="KI81" i="14" s="1"/>
  <c r="KZ81" i="14"/>
  <c r="KE81" i="14" s="1"/>
  <c r="KV81" i="14"/>
  <c r="KA81" i="14" s="1"/>
  <c r="KR81" i="14"/>
  <c r="JW81" i="14" s="1"/>
  <c r="KN81" i="14"/>
  <c r="JS81" i="14" s="1"/>
  <c r="LD80" i="14"/>
  <c r="KI80" i="14" s="1"/>
  <c r="KZ80" i="14"/>
  <c r="KE80" i="14" s="1"/>
  <c r="KV80" i="14"/>
  <c r="KA80" i="14" s="1"/>
  <c r="KR80" i="14"/>
  <c r="JW80" i="14" s="1"/>
  <c r="KN80" i="14"/>
  <c r="JS80" i="14" s="1"/>
  <c r="LD79" i="14"/>
  <c r="KI79" i="14" s="1"/>
  <c r="KZ79" i="14"/>
  <c r="KE79" i="14" s="1"/>
  <c r="KV79" i="14"/>
  <c r="KA79" i="14" s="1"/>
  <c r="KR79" i="14"/>
  <c r="JW79" i="14" s="1"/>
  <c r="KN79" i="14"/>
  <c r="JS79" i="14" s="1"/>
  <c r="LD78" i="14"/>
  <c r="KI78" i="14" s="1"/>
  <c r="KZ78" i="14"/>
  <c r="KE78" i="14" s="1"/>
  <c r="KV78" i="14"/>
  <c r="KA78" i="14" s="1"/>
  <c r="KR78" i="14"/>
  <c r="JW78" i="14" s="1"/>
  <c r="KN78" i="14"/>
  <c r="JS78" i="14" s="1"/>
  <c r="LD76" i="14"/>
  <c r="KI76" i="14" s="1"/>
  <c r="KZ76" i="14"/>
  <c r="KE76" i="14" s="1"/>
  <c r="KV76" i="14"/>
  <c r="KA76" i="14" s="1"/>
  <c r="KR76" i="14"/>
  <c r="JW76" i="14" s="1"/>
  <c r="KN76" i="14"/>
  <c r="JS76" i="14" s="1"/>
  <c r="LD75" i="14"/>
  <c r="KI75" i="14" s="1"/>
  <c r="KZ75" i="14"/>
  <c r="KE75" i="14" s="1"/>
  <c r="KV75" i="14"/>
  <c r="KA75" i="14" s="1"/>
  <c r="KR75" i="14"/>
  <c r="JW75" i="14" s="1"/>
  <c r="KN75" i="14"/>
  <c r="JS75" i="14" s="1"/>
  <c r="LD74" i="14"/>
  <c r="KI74" i="14" s="1"/>
  <c r="KZ74" i="14"/>
  <c r="KE74" i="14" s="1"/>
  <c r="KV74" i="14"/>
  <c r="KA74" i="14" s="1"/>
  <c r="KR74" i="14"/>
  <c r="JW74" i="14" s="1"/>
  <c r="KN74" i="14"/>
  <c r="JS74" i="14" s="1"/>
  <c r="LD73" i="14"/>
  <c r="KI73" i="14" s="1"/>
  <c r="KZ73" i="14"/>
  <c r="KE73" i="14" s="1"/>
  <c r="KV73" i="14"/>
  <c r="KA73" i="14" s="1"/>
  <c r="KR73" i="14"/>
  <c r="JW73" i="14" s="1"/>
  <c r="KN73" i="14"/>
  <c r="JS73" i="14" s="1"/>
  <c r="LD72" i="14"/>
  <c r="KI72" i="14" s="1"/>
  <c r="KZ72" i="14"/>
  <c r="KE72" i="14" s="1"/>
  <c r="KV72" i="14"/>
  <c r="KA72" i="14" s="1"/>
  <c r="KR72" i="14"/>
  <c r="JW72" i="14" s="1"/>
  <c r="KN72" i="14"/>
  <c r="JS72" i="14" s="1"/>
  <c r="LD71" i="14"/>
  <c r="KI71" i="14" s="1"/>
  <c r="KZ71" i="14"/>
  <c r="KE71" i="14" s="1"/>
  <c r="KV71" i="14"/>
  <c r="KA71" i="14" s="1"/>
  <c r="KR71" i="14"/>
  <c r="JW71" i="14" s="1"/>
  <c r="KN71" i="14"/>
  <c r="JS71" i="14" s="1"/>
  <c r="LD70" i="14"/>
  <c r="KI70" i="14" s="1"/>
  <c r="KZ70" i="14"/>
  <c r="KE70" i="14" s="1"/>
  <c r="KV70" i="14"/>
  <c r="KA70" i="14" s="1"/>
  <c r="KR70" i="14"/>
  <c r="JW70" i="14" s="1"/>
  <c r="KN70" i="14"/>
  <c r="JS70" i="14" s="1"/>
  <c r="LD68" i="14"/>
  <c r="KI68" i="14" s="1"/>
  <c r="KZ68" i="14"/>
  <c r="KE68" i="14" s="1"/>
  <c r="KV68" i="14"/>
  <c r="KA68" i="14" s="1"/>
  <c r="KR68" i="14"/>
  <c r="JW68" i="14" s="1"/>
  <c r="KN68" i="14"/>
  <c r="JS68" i="14" s="1"/>
  <c r="LD67" i="14"/>
  <c r="KI67" i="14" s="1"/>
  <c r="KZ67" i="14"/>
  <c r="KE67" i="14" s="1"/>
  <c r="KV67" i="14"/>
  <c r="KA67" i="14" s="1"/>
  <c r="KR67" i="14"/>
  <c r="JW67" i="14" s="1"/>
  <c r="KN67" i="14"/>
  <c r="JS67" i="14" s="1"/>
  <c r="LD65" i="14"/>
  <c r="KI65" i="14" s="1"/>
  <c r="KZ65" i="14"/>
  <c r="KE65" i="14" s="1"/>
  <c r="KV65" i="14"/>
  <c r="KA65" i="14" s="1"/>
  <c r="KR65" i="14"/>
  <c r="JW65" i="14" s="1"/>
  <c r="KN65" i="14"/>
  <c r="JS65" i="14" s="1"/>
  <c r="LD64" i="14"/>
  <c r="KI64" i="14" s="1"/>
  <c r="KZ64" i="14"/>
  <c r="KE64" i="14" s="1"/>
  <c r="KV64" i="14"/>
  <c r="KA64" i="14" s="1"/>
  <c r="KR64" i="14"/>
  <c r="JW64" i="14" s="1"/>
  <c r="KN64" i="14"/>
  <c r="JS64" i="14" s="1"/>
  <c r="LD63" i="14"/>
  <c r="KI63" i="14" s="1"/>
  <c r="KZ63" i="14"/>
  <c r="KE63" i="14" s="1"/>
  <c r="KV63" i="14"/>
  <c r="KA63" i="14" s="1"/>
  <c r="KR63" i="14"/>
  <c r="JW63" i="14" s="1"/>
  <c r="KN63" i="14"/>
  <c r="JS63" i="14" s="1"/>
  <c r="LD62" i="14"/>
  <c r="KI62" i="14" s="1"/>
  <c r="KZ62" i="14"/>
  <c r="KE62" i="14" s="1"/>
  <c r="KV62" i="14"/>
  <c r="KA62" i="14" s="1"/>
  <c r="KR62" i="14"/>
  <c r="JW62" i="14" s="1"/>
  <c r="KN62" i="14"/>
  <c r="JS62" i="14" s="1"/>
  <c r="LD61" i="14"/>
  <c r="KI61" i="14" s="1"/>
  <c r="KZ61" i="14"/>
  <c r="KE61" i="14" s="1"/>
  <c r="KV61" i="14"/>
  <c r="KA61" i="14" s="1"/>
  <c r="KR61" i="14"/>
  <c r="JW61" i="14" s="1"/>
  <c r="KN61" i="14"/>
  <c r="JS61" i="14" s="1"/>
  <c r="LD60" i="14"/>
  <c r="KI60" i="14" s="1"/>
  <c r="KZ60" i="14"/>
  <c r="KE60" i="14" s="1"/>
  <c r="KV60" i="14"/>
  <c r="KA60" i="14" s="1"/>
  <c r="KR60" i="14"/>
  <c r="JW60" i="14" s="1"/>
  <c r="KN60" i="14"/>
  <c r="JS60" i="14" s="1"/>
  <c r="LD59" i="14"/>
  <c r="KI59" i="14" s="1"/>
  <c r="KZ59" i="14"/>
  <c r="KE59" i="14" s="1"/>
  <c r="KV59" i="14"/>
  <c r="KA59" i="14" s="1"/>
  <c r="KR59" i="14"/>
  <c r="JW59" i="14" s="1"/>
  <c r="KN59" i="14"/>
  <c r="JS59" i="14" s="1"/>
  <c r="LD58" i="14"/>
  <c r="KI58" i="14" s="1"/>
  <c r="KZ58" i="14"/>
  <c r="KE58" i="14" s="1"/>
  <c r="KV58" i="14"/>
  <c r="KA58" i="14" s="1"/>
  <c r="KR58" i="14"/>
  <c r="JW58" i="14" s="1"/>
  <c r="KN58" i="14"/>
  <c r="JS58" i="14" s="1"/>
  <c r="LD57" i="14"/>
  <c r="KI57" i="14" s="1"/>
  <c r="KZ57" i="14"/>
  <c r="KE57" i="14" s="1"/>
  <c r="KV57" i="14"/>
  <c r="KA57" i="14" s="1"/>
  <c r="KR57" i="14"/>
  <c r="JW57" i="14" s="1"/>
  <c r="KN57" i="14"/>
  <c r="JS57" i="14" s="1"/>
  <c r="LD56" i="14"/>
  <c r="KI56" i="14" s="1"/>
  <c r="KZ56" i="14"/>
  <c r="KE56" i="14" s="1"/>
  <c r="KV56" i="14"/>
  <c r="KA56" i="14" s="1"/>
  <c r="KR56" i="14"/>
  <c r="JW56" i="14" s="1"/>
  <c r="KN56" i="14"/>
  <c r="JS56" i="14" s="1"/>
  <c r="LD55" i="14"/>
  <c r="KI55" i="14" s="1"/>
  <c r="KZ55" i="14"/>
  <c r="KE55" i="14" s="1"/>
  <c r="KV55" i="14"/>
  <c r="KA55" i="14" s="1"/>
  <c r="KR55" i="14"/>
  <c r="JW55" i="14" s="1"/>
  <c r="KN55" i="14"/>
  <c r="JS55" i="14" s="1"/>
  <c r="LD54" i="14"/>
  <c r="KI54" i="14" s="1"/>
  <c r="KZ54" i="14"/>
  <c r="KE54" i="14" s="1"/>
  <c r="KV54" i="14"/>
  <c r="KA54" i="14" s="1"/>
  <c r="KR54" i="14"/>
  <c r="JW54" i="14" s="1"/>
  <c r="KN54" i="14"/>
  <c r="JS54" i="14" s="1"/>
  <c r="LD53" i="14"/>
  <c r="KI53" i="14" s="1"/>
  <c r="KZ53" i="14"/>
  <c r="KE53" i="14" s="1"/>
  <c r="KV53" i="14"/>
  <c r="KA53" i="14" s="1"/>
  <c r="KR53" i="14"/>
  <c r="JW53" i="14" s="1"/>
  <c r="KN53" i="14"/>
  <c r="JS53" i="14" s="1"/>
  <c r="LD52" i="14"/>
  <c r="KI52" i="14" s="1"/>
  <c r="KZ52" i="14"/>
  <c r="KE52" i="14" s="1"/>
  <c r="KV52" i="14"/>
  <c r="KA52" i="14" s="1"/>
  <c r="KR52" i="14"/>
  <c r="JW52" i="14" s="1"/>
  <c r="KN52" i="14"/>
  <c r="JS52" i="14" s="1"/>
  <c r="LD51" i="14"/>
  <c r="KI51" i="14" s="1"/>
  <c r="KZ51" i="14"/>
  <c r="KE51" i="14" s="1"/>
  <c r="KV51" i="14"/>
  <c r="KA51" i="14" s="1"/>
  <c r="KR51" i="14"/>
  <c r="JW51" i="14" s="1"/>
  <c r="KN51" i="14"/>
  <c r="JS51" i="14" s="1"/>
  <c r="LD50" i="14"/>
  <c r="KI50" i="14" s="1"/>
  <c r="KZ50" i="14"/>
  <c r="KE50" i="14" s="1"/>
  <c r="KV50" i="14"/>
  <c r="KA50" i="14" s="1"/>
  <c r="KR50" i="14"/>
  <c r="JW50" i="14" s="1"/>
  <c r="KN50" i="14"/>
  <c r="JS50" i="14" s="1"/>
  <c r="LD49" i="14"/>
  <c r="KI49" i="14" s="1"/>
  <c r="KZ49" i="14"/>
  <c r="KE49" i="14" s="1"/>
  <c r="KV49" i="14"/>
  <c r="KA49" i="14" s="1"/>
  <c r="KR49" i="14"/>
  <c r="JW49" i="14" s="1"/>
  <c r="KN49" i="14"/>
  <c r="JS49" i="14" s="1"/>
  <c r="LD48" i="14"/>
  <c r="KI48" i="14" s="1"/>
  <c r="KZ48" i="14"/>
  <c r="KE48" i="14" s="1"/>
  <c r="KV48" i="14"/>
  <c r="KA48" i="14" s="1"/>
  <c r="KR48" i="14"/>
  <c r="JW48" i="14" s="1"/>
  <c r="KN48" i="14"/>
  <c r="JS48" i="14" s="1"/>
  <c r="LD47" i="14"/>
  <c r="KI47" i="14" s="1"/>
  <c r="KZ47" i="14"/>
  <c r="KE47" i="14" s="1"/>
  <c r="KV47" i="14"/>
  <c r="KA47" i="14" s="1"/>
  <c r="KR47" i="14"/>
  <c r="JW47" i="14" s="1"/>
  <c r="KN47" i="14"/>
  <c r="JS47" i="14" s="1"/>
  <c r="LD46" i="14"/>
  <c r="KI46" i="14" s="1"/>
  <c r="KZ46" i="14"/>
  <c r="KE46" i="14" s="1"/>
  <c r="KV46" i="14"/>
  <c r="KA46" i="14" s="1"/>
  <c r="KR46" i="14"/>
  <c r="JW46" i="14" s="1"/>
  <c r="KN46" i="14"/>
  <c r="JS46" i="14" s="1"/>
  <c r="LD45" i="14"/>
  <c r="KI45" i="14" s="1"/>
  <c r="KZ45" i="14"/>
  <c r="KE45" i="14" s="1"/>
  <c r="KV45" i="14"/>
  <c r="KA45" i="14" s="1"/>
  <c r="KR45" i="14"/>
  <c r="JW45" i="14" s="1"/>
  <c r="KN45" i="14"/>
  <c r="JS45" i="14" s="1"/>
  <c r="LD44" i="14"/>
  <c r="KI44" i="14" s="1"/>
  <c r="KZ44" i="14"/>
  <c r="KE44" i="14" s="1"/>
  <c r="KV44" i="14"/>
  <c r="KA44" i="14" s="1"/>
  <c r="KR44" i="14"/>
  <c r="JW44" i="14" s="1"/>
  <c r="KN44" i="14"/>
  <c r="JS44" i="14" s="1"/>
  <c r="LD43" i="14"/>
  <c r="KI43" i="14" s="1"/>
  <c r="KZ43" i="14"/>
  <c r="KE43" i="14" s="1"/>
  <c r="KV43" i="14"/>
  <c r="KA43" i="14" s="1"/>
  <c r="KR43" i="14"/>
  <c r="JW43" i="14" s="1"/>
  <c r="KN43" i="14"/>
  <c r="JS43" i="14" s="1"/>
  <c r="LD42" i="14"/>
  <c r="KI42" i="14" s="1"/>
  <c r="KZ42" i="14"/>
  <c r="KE42" i="14" s="1"/>
  <c r="KV42" i="14"/>
  <c r="KA42" i="14" s="1"/>
  <c r="KR42" i="14"/>
  <c r="JW42" i="14" s="1"/>
  <c r="KN42" i="14"/>
  <c r="JS42" i="14" s="1"/>
  <c r="LD41" i="14"/>
  <c r="KI41" i="14" s="1"/>
  <c r="KZ41" i="14"/>
  <c r="KE41" i="14" s="1"/>
  <c r="KV41" i="14"/>
  <c r="KA41" i="14" s="1"/>
  <c r="KR41" i="14"/>
  <c r="JW41" i="14" s="1"/>
  <c r="KN41" i="14"/>
  <c r="JS41" i="14" s="1"/>
  <c r="LD40" i="14"/>
  <c r="KI40" i="14" s="1"/>
  <c r="KZ40" i="14"/>
  <c r="KE40" i="14" s="1"/>
  <c r="KV40" i="14"/>
  <c r="KA40" i="14" s="1"/>
  <c r="KR40" i="14"/>
  <c r="JW40" i="14" s="1"/>
  <c r="KN40" i="14"/>
  <c r="JS40" i="14" s="1"/>
  <c r="LD39" i="14"/>
  <c r="KI39" i="14" s="1"/>
  <c r="KZ39" i="14"/>
  <c r="KE39" i="14" s="1"/>
  <c r="KV39" i="14"/>
  <c r="KA39" i="14" s="1"/>
  <c r="KR39" i="14"/>
  <c r="JW39" i="14" s="1"/>
  <c r="KN39" i="14"/>
  <c r="JS39" i="14" s="1"/>
  <c r="LD38" i="14"/>
  <c r="KI38" i="14" s="1"/>
  <c r="KZ38" i="14"/>
  <c r="KE38" i="14" s="1"/>
  <c r="KV38" i="14"/>
  <c r="KA38" i="14" s="1"/>
  <c r="KR38" i="14"/>
  <c r="JW38" i="14" s="1"/>
  <c r="KN38" i="14"/>
  <c r="JS38" i="14" s="1"/>
  <c r="LD36" i="14"/>
  <c r="KI36" i="14" s="1"/>
  <c r="KZ36" i="14"/>
  <c r="KE36" i="14" s="1"/>
  <c r="KV36" i="14"/>
  <c r="KA36" i="14" s="1"/>
  <c r="KR36" i="14"/>
  <c r="JW36" i="14" s="1"/>
  <c r="KN36" i="14"/>
  <c r="JS36" i="14" s="1"/>
  <c r="LB170" i="14"/>
  <c r="KG170" i="14" s="1"/>
  <c r="KX170" i="14"/>
  <c r="KC170" i="14" s="1"/>
  <c r="KT170" i="14"/>
  <c r="JY170" i="14" s="1"/>
  <c r="KP170" i="14"/>
  <c r="JU170" i="14" s="1"/>
  <c r="KL170" i="14"/>
  <c r="JQ170" i="14" s="1"/>
  <c r="LD170" i="14"/>
  <c r="KI170" i="14" s="1"/>
  <c r="KZ170" i="14"/>
  <c r="KE170" i="14" s="1"/>
  <c r="KV170" i="14"/>
  <c r="KA170" i="14" s="1"/>
  <c r="KR170" i="14"/>
  <c r="JW170" i="14" s="1"/>
  <c r="KN170" i="14"/>
  <c r="JS170" i="14" s="1"/>
  <c r="F9" i="10"/>
  <c r="S9" i="10"/>
  <c r="H9" i="10"/>
  <c r="N9" i="10"/>
  <c r="U9" i="10"/>
  <c r="K9" i="10"/>
  <c r="T9" i="10"/>
  <c r="M9" i="10"/>
  <c r="R9" i="10"/>
  <c r="E9" i="10"/>
  <c r="J9" i="10"/>
  <c r="Q9" i="10"/>
  <c r="D9" i="10"/>
  <c r="O9" i="10"/>
  <c r="G9" i="10"/>
  <c r="B9" i="10"/>
  <c r="I9" i="10"/>
  <c r="P9" i="10"/>
  <c r="C9" i="10"/>
  <c r="L9" i="10"/>
  <c r="B8" i="10"/>
  <c r="F8" i="10"/>
  <c r="F7" i="10" s="1"/>
  <c r="J8" i="10"/>
  <c r="R8" i="10"/>
  <c r="N8" i="10"/>
  <c r="D8" i="10"/>
  <c r="L8" i="10"/>
  <c r="T8" i="10"/>
  <c r="H8" i="10"/>
  <c r="P8" i="10"/>
  <c r="M8" i="10"/>
  <c r="C8" i="10"/>
  <c r="S8" i="10"/>
  <c r="E8" i="10"/>
  <c r="Q8" i="10"/>
  <c r="G8" i="10"/>
  <c r="K8" i="10"/>
  <c r="U8" i="10"/>
  <c r="I8" i="10"/>
  <c r="O8" i="10"/>
  <c r="C10" i="10"/>
  <c r="O10" i="10"/>
  <c r="G10" i="10"/>
  <c r="K10" i="10"/>
  <c r="S10" i="10"/>
  <c r="D10" i="10"/>
  <c r="D4" i="10"/>
  <c r="H10" i="10"/>
  <c r="H4" i="10"/>
  <c r="L10" i="10"/>
  <c r="L4" i="10"/>
  <c r="P10" i="10"/>
  <c r="P4" i="10"/>
  <c r="T10" i="10"/>
  <c r="T4" i="10"/>
  <c r="B10" i="10"/>
  <c r="B4" i="10"/>
  <c r="F10" i="10"/>
  <c r="F4" i="10"/>
  <c r="J10" i="10"/>
  <c r="J4" i="10"/>
  <c r="N10" i="10"/>
  <c r="N4" i="10"/>
  <c r="R10" i="10"/>
  <c r="R4" i="10"/>
  <c r="C4" i="10"/>
  <c r="G4" i="10"/>
  <c r="K4" i="10"/>
  <c r="O4" i="10"/>
  <c r="S4" i="10"/>
  <c r="E10" i="10"/>
  <c r="E4" i="10"/>
  <c r="I10" i="10"/>
  <c r="I4" i="10"/>
  <c r="M10" i="10"/>
  <c r="M4" i="10"/>
  <c r="Q10" i="10"/>
  <c r="Q4" i="10"/>
  <c r="U10" i="10"/>
  <c r="U4" i="10"/>
  <c r="U5" i="9"/>
  <c r="T5" i="9"/>
  <c r="L5" i="9"/>
  <c r="H5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E5" i="9"/>
  <c r="D5" i="9"/>
  <c r="C5" i="9"/>
  <c r="B5" i="9"/>
  <c r="S5" i="9"/>
  <c r="R5" i="9"/>
  <c r="P5" i="9"/>
  <c r="Q5" i="9"/>
  <c r="O5" i="9"/>
  <c r="N5" i="9"/>
  <c r="M5" i="9"/>
  <c r="K5" i="9"/>
  <c r="J5" i="9"/>
  <c r="I5" i="9"/>
  <c r="G5" i="9"/>
  <c r="F5" i="9"/>
  <c r="KW170" i="14" l="1"/>
  <c r="KB170" i="14" s="1"/>
  <c r="KQ170" i="14"/>
  <c r="JV170" i="14" s="1"/>
  <c r="KW36" i="14"/>
  <c r="KB36" i="14" s="1"/>
  <c r="KS38" i="14"/>
  <c r="JX38" i="14" s="1"/>
  <c r="KO39" i="14"/>
  <c r="JT39" i="14" s="1"/>
  <c r="KK40" i="14"/>
  <c r="JP40" i="14" s="1"/>
  <c r="LA40" i="14"/>
  <c r="KF40" i="14" s="1"/>
  <c r="KW41" i="14"/>
  <c r="KB41" i="14" s="1"/>
  <c r="KS42" i="14"/>
  <c r="JX42" i="14" s="1"/>
  <c r="KO43" i="14"/>
  <c r="JT43" i="14" s="1"/>
  <c r="KK44" i="14"/>
  <c r="JP44" i="14" s="1"/>
  <c r="LA44" i="14"/>
  <c r="KF44" i="14" s="1"/>
  <c r="KW45" i="14"/>
  <c r="KB45" i="14" s="1"/>
  <c r="KS46" i="14"/>
  <c r="JX46" i="14" s="1"/>
  <c r="KO47" i="14"/>
  <c r="JT47" i="14" s="1"/>
  <c r="KK48" i="14"/>
  <c r="JP48" i="14" s="1"/>
  <c r="LA48" i="14"/>
  <c r="KF48" i="14" s="1"/>
  <c r="KW49" i="14"/>
  <c r="KB49" i="14" s="1"/>
  <c r="KS50" i="14"/>
  <c r="JX50" i="14" s="1"/>
  <c r="KO51" i="14"/>
  <c r="JT51" i="14" s="1"/>
  <c r="KK52" i="14"/>
  <c r="JP52" i="14" s="1"/>
  <c r="LA52" i="14"/>
  <c r="KF52" i="14" s="1"/>
  <c r="KW53" i="14"/>
  <c r="KB53" i="14" s="1"/>
  <c r="KS54" i="14"/>
  <c r="JX54" i="14" s="1"/>
  <c r="KO55" i="14"/>
  <c r="JT55" i="14" s="1"/>
  <c r="KK56" i="14"/>
  <c r="JP56" i="14" s="1"/>
  <c r="LA56" i="14"/>
  <c r="KF56" i="14" s="1"/>
  <c r="KW57" i="14"/>
  <c r="KB57" i="14" s="1"/>
  <c r="KS58" i="14"/>
  <c r="JX58" i="14" s="1"/>
  <c r="KO59" i="14"/>
  <c r="JT59" i="14" s="1"/>
  <c r="KK60" i="14"/>
  <c r="JP60" i="14" s="1"/>
  <c r="LA60" i="14"/>
  <c r="KF60" i="14" s="1"/>
  <c r="KW61" i="14"/>
  <c r="KB61" i="14" s="1"/>
  <c r="KS62" i="14"/>
  <c r="JX62" i="14" s="1"/>
  <c r="KO63" i="14"/>
  <c r="JT63" i="14" s="1"/>
  <c r="KK64" i="14"/>
  <c r="JP64" i="14" s="1"/>
  <c r="LA64" i="14"/>
  <c r="KF64" i="14" s="1"/>
  <c r="KW65" i="14"/>
  <c r="KB65" i="14" s="1"/>
  <c r="KS67" i="14"/>
  <c r="JX67" i="14" s="1"/>
  <c r="KO68" i="14"/>
  <c r="JT68" i="14" s="1"/>
  <c r="KK70" i="14"/>
  <c r="JP70" i="14" s="1"/>
  <c r="LA70" i="14"/>
  <c r="KF70" i="14" s="1"/>
  <c r="KW71" i="14"/>
  <c r="KB71" i="14" s="1"/>
  <c r="KS72" i="14"/>
  <c r="JX72" i="14" s="1"/>
  <c r="KO73" i="14"/>
  <c r="JT73" i="14" s="1"/>
  <c r="KK74" i="14"/>
  <c r="JP74" i="14" s="1"/>
  <c r="LA74" i="14"/>
  <c r="KF74" i="14" s="1"/>
  <c r="KW75" i="14"/>
  <c r="KB75" i="14" s="1"/>
  <c r="KS76" i="14"/>
  <c r="JX76" i="14" s="1"/>
  <c r="KO78" i="14"/>
  <c r="JT78" i="14" s="1"/>
  <c r="KK79" i="14"/>
  <c r="JP79" i="14" s="1"/>
  <c r="LA79" i="14"/>
  <c r="KF79" i="14" s="1"/>
  <c r="KW80" i="14"/>
  <c r="KB80" i="14" s="1"/>
  <c r="KS81" i="14"/>
  <c r="JX81" i="14" s="1"/>
  <c r="KO82" i="14"/>
  <c r="JT82" i="14" s="1"/>
  <c r="KK83" i="14"/>
  <c r="JP83" i="14" s="1"/>
  <c r="LA83" i="14"/>
  <c r="KF83" i="14" s="1"/>
  <c r="KW85" i="14"/>
  <c r="KB85" i="14" s="1"/>
  <c r="KS86" i="14"/>
  <c r="JX86" i="14" s="1"/>
  <c r="KO87" i="14"/>
  <c r="JT87" i="14" s="1"/>
  <c r="KK89" i="14"/>
  <c r="JP89" i="14" s="1"/>
  <c r="LA89" i="14"/>
  <c r="KF89" i="14" s="1"/>
  <c r="KW90" i="14"/>
  <c r="KB90" i="14" s="1"/>
  <c r="KS91" i="14"/>
  <c r="JX91" i="14" s="1"/>
  <c r="KO92" i="14"/>
  <c r="JT92" i="14" s="1"/>
  <c r="KS170" i="14"/>
  <c r="JX170" i="14" s="1"/>
  <c r="KM170" i="14"/>
  <c r="JR170" i="14" s="1"/>
  <c r="LC170" i="14"/>
  <c r="KH170" i="14" s="1"/>
  <c r="KS36" i="14"/>
  <c r="JX36" i="14" s="1"/>
  <c r="KO38" i="14"/>
  <c r="JT38" i="14" s="1"/>
  <c r="KK39" i="14"/>
  <c r="JP39" i="14" s="1"/>
  <c r="LA39" i="14"/>
  <c r="KF39" i="14" s="1"/>
  <c r="KW40" i="14"/>
  <c r="KB40" i="14" s="1"/>
  <c r="KS41" i="14"/>
  <c r="JX41" i="14" s="1"/>
  <c r="KO42" i="14"/>
  <c r="JT42" i="14" s="1"/>
  <c r="KK43" i="14"/>
  <c r="JP43" i="14" s="1"/>
  <c r="LA43" i="14"/>
  <c r="KF43" i="14" s="1"/>
  <c r="KW44" i="14"/>
  <c r="KB44" i="14" s="1"/>
  <c r="KS45" i="14"/>
  <c r="JX45" i="14" s="1"/>
  <c r="KO46" i="14"/>
  <c r="JT46" i="14" s="1"/>
  <c r="KK47" i="14"/>
  <c r="JP47" i="14" s="1"/>
  <c r="LA47" i="14"/>
  <c r="KF47" i="14" s="1"/>
  <c r="KW48" i="14"/>
  <c r="KB48" i="14" s="1"/>
  <c r="KS49" i="14"/>
  <c r="JX49" i="14" s="1"/>
  <c r="KO50" i="14"/>
  <c r="JT50" i="14" s="1"/>
  <c r="KK51" i="14"/>
  <c r="JP51" i="14" s="1"/>
  <c r="LA51" i="14"/>
  <c r="KF51" i="14" s="1"/>
  <c r="KW52" i="14"/>
  <c r="KB52" i="14" s="1"/>
  <c r="KS53" i="14"/>
  <c r="JX53" i="14" s="1"/>
  <c r="KO54" i="14"/>
  <c r="JT54" i="14" s="1"/>
  <c r="KK55" i="14"/>
  <c r="JP55" i="14" s="1"/>
  <c r="LA55" i="14"/>
  <c r="KF55" i="14" s="1"/>
  <c r="KW56" i="14"/>
  <c r="KB56" i="14" s="1"/>
  <c r="KS57" i="14"/>
  <c r="JX57" i="14" s="1"/>
  <c r="KO58" i="14"/>
  <c r="JT58" i="14" s="1"/>
  <c r="KK59" i="14"/>
  <c r="JP59" i="14" s="1"/>
  <c r="LA59" i="14"/>
  <c r="KF59" i="14" s="1"/>
  <c r="KW60" i="14"/>
  <c r="KB60" i="14" s="1"/>
  <c r="KS61" i="14"/>
  <c r="JX61" i="14" s="1"/>
  <c r="KO62" i="14"/>
  <c r="JT62" i="14" s="1"/>
  <c r="KK63" i="14"/>
  <c r="JP63" i="14" s="1"/>
  <c r="LA63" i="14"/>
  <c r="KF63" i="14" s="1"/>
  <c r="KW64" i="14"/>
  <c r="KB64" i="14" s="1"/>
  <c r="KS65" i="14"/>
  <c r="JX65" i="14" s="1"/>
  <c r="KO67" i="14"/>
  <c r="JT67" i="14" s="1"/>
  <c r="KK68" i="14"/>
  <c r="JP68" i="14" s="1"/>
  <c r="LA68" i="14"/>
  <c r="KF68" i="14" s="1"/>
  <c r="KW70" i="14"/>
  <c r="KB70" i="14" s="1"/>
  <c r="KS71" i="14"/>
  <c r="JX71" i="14" s="1"/>
  <c r="KO72" i="14"/>
  <c r="JT72" i="14" s="1"/>
  <c r="KK73" i="14"/>
  <c r="JP73" i="14" s="1"/>
  <c r="LA73" i="14"/>
  <c r="KF73" i="14" s="1"/>
  <c r="KW74" i="14"/>
  <c r="KB74" i="14" s="1"/>
  <c r="KS75" i="14"/>
  <c r="JX75" i="14" s="1"/>
  <c r="KO76" i="14"/>
  <c r="JT76" i="14" s="1"/>
  <c r="KK78" i="14"/>
  <c r="JP78" i="14" s="1"/>
  <c r="LA78" i="14"/>
  <c r="KF78" i="14" s="1"/>
  <c r="KW79" i="14"/>
  <c r="KB79" i="14" s="1"/>
  <c r="KS80" i="14"/>
  <c r="JX80" i="14" s="1"/>
  <c r="KO81" i="14"/>
  <c r="JT81" i="14" s="1"/>
  <c r="KK82" i="14"/>
  <c r="JP82" i="14" s="1"/>
  <c r="LA82" i="14"/>
  <c r="KF82" i="14" s="1"/>
  <c r="KW83" i="14"/>
  <c r="KB83" i="14" s="1"/>
  <c r="KS85" i="14"/>
  <c r="JX85" i="14" s="1"/>
  <c r="KO86" i="14"/>
  <c r="JT86" i="14" s="1"/>
  <c r="KK87" i="14"/>
  <c r="JP87" i="14" s="1"/>
  <c r="LA87" i="14"/>
  <c r="KF87" i="14" s="1"/>
  <c r="KW89" i="14"/>
  <c r="KB89" i="14" s="1"/>
  <c r="KS90" i="14"/>
  <c r="JX90" i="14" s="1"/>
  <c r="KO91" i="14"/>
  <c r="JT91" i="14" s="1"/>
  <c r="KK92" i="14"/>
  <c r="JP92" i="14" s="1"/>
  <c r="KO170" i="14"/>
  <c r="JT170" i="14" s="1"/>
  <c r="KY170" i="14"/>
  <c r="KD170" i="14" s="1"/>
  <c r="KO36" i="14"/>
  <c r="JT36" i="14" s="1"/>
  <c r="KK38" i="14"/>
  <c r="JP38" i="14" s="1"/>
  <c r="LA38" i="14"/>
  <c r="KF38" i="14" s="1"/>
  <c r="KW39" i="14"/>
  <c r="KB39" i="14" s="1"/>
  <c r="KS40" i="14"/>
  <c r="JX40" i="14" s="1"/>
  <c r="KO41" i="14"/>
  <c r="JT41" i="14" s="1"/>
  <c r="KK42" i="14"/>
  <c r="JP42" i="14" s="1"/>
  <c r="LA42" i="14"/>
  <c r="KF42" i="14" s="1"/>
  <c r="KW43" i="14"/>
  <c r="KB43" i="14" s="1"/>
  <c r="KS44" i="14"/>
  <c r="JX44" i="14" s="1"/>
  <c r="KO45" i="14"/>
  <c r="JT45" i="14" s="1"/>
  <c r="KK46" i="14"/>
  <c r="JP46" i="14" s="1"/>
  <c r="LA46" i="14"/>
  <c r="KF46" i="14" s="1"/>
  <c r="KW47" i="14"/>
  <c r="KB47" i="14" s="1"/>
  <c r="KS48" i="14"/>
  <c r="JX48" i="14" s="1"/>
  <c r="KO49" i="14"/>
  <c r="JT49" i="14" s="1"/>
  <c r="KK50" i="14"/>
  <c r="JP50" i="14" s="1"/>
  <c r="LA50" i="14"/>
  <c r="KF50" i="14" s="1"/>
  <c r="KW51" i="14"/>
  <c r="KB51" i="14" s="1"/>
  <c r="KS52" i="14"/>
  <c r="JX52" i="14" s="1"/>
  <c r="KO53" i="14"/>
  <c r="JT53" i="14" s="1"/>
  <c r="KK54" i="14"/>
  <c r="JP54" i="14" s="1"/>
  <c r="LA54" i="14"/>
  <c r="KF54" i="14" s="1"/>
  <c r="KW55" i="14"/>
  <c r="KB55" i="14" s="1"/>
  <c r="KS56" i="14"/>
  <c r="JX56" i="14" s="1"/>
  <c r="KO57" i="14"/>
  <c r="JT57" i="14" s="1"/>
  <c r="KK58" i="14"/>
  <c r="JP58" i="14" s="1"/>
  <c r="LA58" i="14"/>
  <c r="KF58" i="14" s="1"/>
  <c r="KW59" i="14"/>
  <c r="KB59" i="14" s="1"/>
  <c r="KS60" i="14"/>
  <c r="JX60" i="14" s="1"/>
  <c r="KO61" i="14"/>
  <c r="JT61" i="14" s="1"/>
  <c r="KK62" i="14"/>
  <c r="JP62" i="14" s="1"/>
  <c r="LA62" i="14"/>
  <c r="KF62" i="14" s="1"/>
  <c r="KW63" i="14"/>
  <c r="KB63" i="14" s="1"/>
  <c r="KS64" i="14"/>
  <c r="JX64" i="14" s="1"/>
  <c r="KO65" i="14"/>
  <c r="JT65" i="14" s="1"/>
  <c r="KK67" i="14"/>
  <c r="JP67" i="14" s="1"/>
  <c r="LA67" i="14"/>
  <c r="KF67" i="14" s="1"/>
  <c r="KW68" i="14"/>
  <c r="KB68" i="14" s="1"/>
  <c r="KS70" i="14"/>
  <c r="JX70" i="14" s="1"/>
  <c r="KO71" i="14"/>
  <c r="JT71" i="14" s="1"/>
  <c r="KK72" i="14"/>
  <c r="JP72" i="14" s="1"/>
  <c r="KK170" i="14"/>
  <c r="JP170" i="14" s="1"/>
  <c r="LA170" i="14"/>
  <c r="KF170" i="14" s="1"/>
  <c r="KU170" i="14"/>
  <c r="JZ170" i="14" s="1"/>
  <c r="KK36" i="14"/>
  <c r="JP36" i="14" s="1"/>
  <c r="LA36" i="14"/>
  <c r="KF36" i="14" s="1"/>
  <c r="KW38" i="14"/>
  <c r="KB38" i="14" s="1"/>
  <c r="KS39" i="14"/>
  <c r="JX39" i="14" s="1"/>
  <c r="KO40" i="14"/>
  <c r="JT40" i="14" s="1"/>
  <c r="KK41" i="14"/>
  <c r="JP41" i="14" s="1"/>
  <c r="LA41" i="14"/>
  <c r="KF41" i="14" s="1"/>
  <c r="KW42" i="14"/>
  <c r="KB42" i="14" s="1"/>
  <c r="KS43" i="14"/>
  <c r="JX43" i="14" s="1"/>
  <c r="KO44" i="14"/>
  <c r="JT44" i="14" s="1"/>
  <c r="KK45" i="14"/>
  <c r="JP45" i="14" s="1"/>
  <c r="LA45" i="14"/>
  <c r="KF45" i="14" s="1"/>
  <c r="KW46" i="14"/>
  <c r="KB46" i="14" s="1"/>
  <c r="KS47" i="14"/>
  <c r="JX47" i="14" s="1"/>
  <c r="KO48" i="14"/>
  <c r="JT48" i="14" s="1"/>
  <c r="KK49" i="14"/>
  <c r="JP49" i="14" s="1"/>
  <c r="LA49" i="14"/>
  <c r="KF49" i="14" s="1"/>
  <c r="KW50" i="14"/>
  <c r="KB50" i="14" s="1"/>
  <c r="KS51" i="14"/>
  <c r="JX51" i="14" s="1"/>
  <c r="KO52" i="14"/>
  <c r="JT52" i="14" s="1"/>
  <c r="KK53" i="14"/>
  <c r="JP53" i="14" s="1"/>
  <c r="LA53" i="14"/>
  <c r="KF53" i="14" s="1"/>
  <c r="KW54" i="14"/>
  <c r="KB54" i="14" s="1"/>
  <c r="KS55" i="14"/>
  <c r="JX55" i="14" s="1"/>
  <c r="KO56" i="14"/>
  <c r="JT56" i="14" s="1"/>
  <c r="KK57" i="14"/>
  <c r="JP57" i="14" s="1"/>
  <c r="LA57" i="14"/>
  <c r="KF57" i="14" s="1"/>
  <c r="KW58" i="14"/>
  <c r="KB58" i="14" s="1"/>
  <c r="KS59" i="14"/>
  <c r="JX59" i="14" s="1"/>
  <c r="KO60" i="14"/>
  <c r="JT60" i="14" s="1"/>
  <c r="KK61" i="14"/>
  <c r="JP61" i="14" s="1"/>
  <c r="LA61" i="14"/>
  <c r="KF61" i="14" s="1"/>
  <c r="KW62" i="14"/>
  <c r="KB62" i="14" s="1"/>
  <c r="KS63" i="14"/>
  <c r="JX63" i="14" s="1"/>
  <c r="KO64" i="14"/>
  <c r="JT64" i="14" s="1"/>
  <c r="KK65" i="14"/>
  <c r="JP65" i="14" s="1"/>
  <c r="LA65" i="14"/>
  <c r="KF65" i="14" s="1"/>
  <c r="KW67" i="14"/>
  <c r="KB67" i="14" s="1"/>
  <c r="KS68" i="14"/>
  <c r="JX68" i="14" s="1"/>
  <c r="KO70" i="14"/>
  <c r="JT70" i="14" s="1"/>
  <c r="KK71" i="14"/>
  <c r="JP71" i="14" s="1"/>
  <c r="LA71" i="14"/>
  <c r="KF71" i="14" s="1"/>
  <c r="KW72" i="14"/>
  <c r="KB72" i="14" s="1"/>
  <c r="KS73" i="14"/>
  <c r="JX73" i="14" s="1"/>
  <c r="KO74" i="14"/>
  <c r="JT74" i="14" s="1"/>
  <c r="KK75" i="14"/>
  <c r="JP75" i="14" s="1"/>
  <c r="LA75" i="14"/>
  <c r="KF75" i="14" s="1"/>
  <c r="KW76" i="14"/>
  <c r="KB76" i="14" s="1"/>
  <c r="KS78" i="14"/>
  <c r="JX78" i="14" s="1"/>
  <c r="KO79" i="14"/>
  <c r="JT79" i="14" s="1"/>
  <c r="KK80" i="14"/>
  <c r="JP80" i="14" s="1"/>
  <c r="LA80" i="14"/>
  <c r="KF80" i="14" s="1"/>
  <c r="KW81" i="14"/>
  <c r="KB81" i="14" s="1"/>
  <c r="KS82" i="14"/>
  <c r="JX82" i="14" s="1"/>
  <c r="KO83" i="14"/>
  <c r="JT83" i="14" s="1"/>
  <c r="KK85" i="14"/>
  <c r="JP85" i="14" s="1"/>
  <c r="LA85" i="14"/>
  <c r="KF85" i="14" s="1"/>
  <c r="KW86" i="14"/>
  <c r="KB86" i="14" s="1"/>
  <c r="KS87" i="14"/>
  <c r="JX87" i="14" s="1"/>
  <c r="KO89" i="14"/>
  <c r="JT89" i="14" s="1"/>
  <c r="KK90" i="14"/>
  <c r="JP90" i="14" s="1"/>
  <c r="LA90" i="14"/>
  <c r="KF90" i="14" s="1"/>
  <c r="KW91" i="14"/>
  <c r="KB91" i="14" s="1"/>
  <c r="KS92" i="14"/>
  <c r="JX92" i="14" s="1"/>
  <c r="KY36" i="14"/>
  <c r="KD36" i="14" s="1"/>
  <c r="KU38" i="14"/>
  <c r="JZ38" i="14" s="1"/>
  <c r="KQ39" i="14"/>
  <c r="JV39" i="14" s="1"/>
  <c r="KM40" i="14"/>
  <c r="JR40" i="14" s="1"/>
  <c r="LC40" i="14"/>
  <c r="KH40" i="14" s="1"/>
  <c r="KY41" i="14"/>
  <c r="KD41" i="14" s="1"/>
  <c r="KU42" i="14"/>
  <c r="JZ42" i="14" s="1"/>
  <c r="KQ43" i="14"/>
  <c r="JV43" i="14" s="1"/>
  <c r="KM44" i="14"/>
  <c r="JR44" i="14" s="1"/>
  <c r="LC44" i="14"/>
  <c r="KH44" i="14" s="1"/>
  <c r="KY45" i="14"/>
  <c r="KD45" i="14" s="1"/>
  <c r="KU46" i="14"/>
  <c r="JZ46" i="14" s="1"/>
  <c r="KQ47" i="14"/>
  <c r="JV47" i="14" s="1"/>
  <c r="KM48" i="14"/>
  <c r="JR48" i="14" s="1"/>
  <c r="LC48" i="14"/>
  <c r="KH48" i="14" s="1"/>
  <c r="KY49" i="14"/>
  <c r="KD49" i="14" s="1"/>
  <c r="KU50" i="14"/>
  <c r="JZ50" i="14" s="1"/>
  <c r="KQ51" i="14"/>
  <c r="JV51" i="14" s="1"/>
  <c r="KM52" i="14"/>
  <c r="JR52" i="14" s="1"/>
  <c r="LC52" i="14"/>
  <c r="KH52" i="14" s="1"/>
  <c r="KY53" i="14"/>
  <c r="KD53" i="14" s="1"/>
  <c r="KU54" i="14"/>
  <c r="JZ54" i="14" s="1"/>
  <c r="KQ55" i="14"/>
  <c r="JV55" i="14" s="1"/>
  <c r="KM56" i="14"/>
  <c r="JR56" i="14" s="1"/>
  <c r="LC56" i="14"/>
  <c r="KH56" i="14" s="1"/>
  <c r="KY57" i="14"/>
  <c r="KD57" i="14" s="1"/>
  <c r="KU58" i="14"/>
  <c r="JZ58" i="14" s="1"/>
  <c r="KQ59" i="14"/>
  <c r="JV59" i="14" s="1"/>
  <c r="KM60" i="14"/>
  <c r="JR60" i="14" s="1"/>
  <c r="LC60" i="14"/>
  <c r="KH60" i="14" s="1"/>
  <c r="KY61" i="14"/>
  <c r="KD61" i="14" s="1"/>
  <c r="KU62" i="14"/>
  <c r="JZ62" i="14" s="1"/>
  <c r="KQ63" i="14"/>
  <c r="JV63" i="14" s="1"/>
  <c r="KM64" i="14"/>
  <c r="JR64" i="14" s="1"/>
  <c r="LC64" i="14"/>
  <c r="KH64" i="14" s="1"/>
  <c r="KY65" i="14"/>
  <c r="KD65" i="14" s="1"/>
  <c r="KU67" i="14"/>
  <c r="JZ67" i="14" s="1"/>
  <c r="KQ68" i="14"/>
  <c r="JV68" i="14" s="1"/>
  <c r="KM70" i="14"/>
  <c r="JR70" i="14" s="1"/>
  <c r="LC70" i="14"/>
  <c r="KH70" i="14" s="1"/>
  <c r="KY71" i="14"/>
  <c r="KD71" i="14" s="1"/>
  <c r="KU72" i="14"/>
  <c r="JZ72" i="14" s="1"/>
  <c r="KQ73" i="14"/>
  <c r="JV73" i="14" s="1"/>
  <c r="KM74" i="14"/>
  <c r="JR74" i="14" s="1"/>
  <c r="LC74" i="14"/>
  <c r="KH74" i="14" s="1"/>
  <c r="KY75" i="14"/>
  <c r="KD75" i="14" s="1"/>
  <c r="KU76" i="14"/>
  <c r="JZ76" i="14" s="1"/>
  <c r="KQ78" i="14"/>
  <c r="JV78" i="14" s="1"/>
  <c r="KM79" i="14"/>
  <c r="JR79" i="14" s="1"/>
  <c r="LC79" i="14"/>
  <c r="KH79" i="14" s="1"/>
  <c r="KY80" i="14"/>
  <c r="KD80" i="14" s="1"/>
  <c r="KU81" i="14"/>
  <c r="JZ81" i="14" s="1"/>
  <c r="KQ82" i="14"/>
  <c r="JV82" i="14" s="1"/>
  <c r="KM83" i="14"/>
  <c r="JR83" i="14" s="1"/>
  <c r="LC83" i="14"/>
  <c r="KH83" i="14" s="1"/>
  <c r="KY85" i="14"/>
  <c r="KD85" i="14" s="1"/>
  <c r="KU86" i="14"/>
  <c r="JZ86" i="14" s="1"/>
  <c r="KQ87" i="14"/>
  <c r="JV87" i="14" s="1"/>
  <c r="KM89" i="14"/>
  <c r="JR89" i="14" s="1"/>
  <c r="LC89" i="14"/>
  <c r="KH89" i="14" s="1"/>
  <c r="KY90" i="14"/>
  <c r="KD90" i="14" s="1"/>
  <c r="KU91" i="14"/>
  <c r="JZ91" i="14" s="1"/>
  <c r="KQ92" i="14"/>
  <c r="JV92" i="14" s="1"/>
  <c r="KO93" i="14"/>
  <c r="JT93" i="14" s="1"/>
  <c r="KK95" i="14"/>
  <c r="JP95" i="14" s="1"/>
  <c r="LA95" i="14"/>
  <c r="KF95" i="14" s="1"/>
  <c r="KW96" i="14"/>
  <c r="KB96" i="14" s="1"/>
  <c r="KS97" i="14"/>
  <c r="JX97" i="14" s="1"/>
  <c r="KO98" i="14"/>
  <c r="JT98" i="14" s="1"/>
  <c r="KK99" i="14"/>
  <c r="JP99" i="14" s="1"/>
  <c r="LA99" i="14"/>
  <c r="KF99" i="14" s="1"/>
  <c r="KW100" i="14"/>
  <c r="KB100" i="14" s="1"/>
  <c r="KS101" i="14"/>
  <c r="JX101" i="14" s="1"/>
  <c r="KO102" i="14"/>
  <c r="JT102" i="14" s="1"/>
  <c r="KK103" i="14"/>
  <c r="JP103" i="14" s="1"/>
  <c r="LA103" i="14"/>
  <c r="KF103" i="14" s="1"/>
  <c r="KW104" i="14"/>
  <c r="KB104" i="14" s="1"/>
  <c r="KS105" i="14"/>
  <c r="JX105" i="14" s="1"/>
  <c r="KO106" i="14"/>
  <c r="JT106" i="14" s="1"/>
  <c r="KK107" i="14"/>
  <c r="JP107" i="14" s="1"/>
  <c r="LA107" i="14"/>
  <c r="KF107" i="14" s="1"/>
  <c r="KW108" i="14"/>
  <c r="KB108" i="14" s="1"/>
  <c r="KS109" i="14"/>
  <c r="JX109" i="14" s="1"/>
  <c r="KO110" i="14"/>
  <c r="JT110" i="14" s="1"/>
  <c r="KK111" i="14"/>
  <c r="JP111" i="14" s="1"/>
  <c r="LA111" i="14"/>
  <c r="KF111" i="14" s="1"/>
  <c r="KW112" i="14"/>
  <c r="KB112" i="14" s="1"/>
  <c r="KS113" i="14"/>
  <c r="JX113" i="14" s="1"/>
  <c r="KO114" i="14"/>
  <c r="JT114" i="14" s="1"/>
  <c r="KK115" i="14"/>
  <c r="JP115" i="14" s="1"/>
  <c r="LA115" i="14"/>
  <c r="KF115" i="14" s="1"/>
  <c r="KW116" i="14"/>
  <c r="KB116" i="14" s="1"/>
  <c r="KS117" i="14"/>
  <c r="JX117" i="14" s="1"/>
  <c r="KO118" i="14"/>
  <c r="JT118" i="14" s="1"/>
  <c r="KK119" i="14"/>
  <c r="JP119" i="14" s="1"/>
  <c r="LA119" i="14"/>
  <c r="KF119" i="14" s="1"/>
  <c r="KW121" i="14"/>
  <c r="KB121" i="14" s="1"/>
  <c r="KS122" i="14"/>
  <c r="JX122" i="14" s="1"/>
  <c r="KO123" i="14"/>
  <c r="JT123" i="14" s="1"/>
  <c r="KK124" i="14"/>
  <c r="JP124" i="14" s="1"/>
  <c r="LA124" i="14"/>
  <c r="KF124" i="14" s="1"/>
  <c r="KW125" i="14"/>
  <c r="KB125" i="14" s="1"/>
  <c r="KS126" i="14"/>
  <c r="JX126" i="14" s="1"/>
  <c r="KO127" i="14"/>
  <c r="JT127" i="14" s="1"/>
  <c r="KK128" i="14"/>
  <c r="JP128" i="14" s="1"/>
  <c r="LA128" i="14"/>
  <c r="KF128" i="14" s="1"/>
  <c r="KW129" i="14"/>
  <c r="KB129" i="14" s="1"/>
  <c r="KS130" i="14"/>
  <c r="JX130" i="14" s="1"/>
  <c r="KO131" i="14"/>
  <c r="JT131" i="14" s="1"/>
  <c r="KK132" i="14"/>
  <c r="JP132" i="14" s="1"/>
  <c r="LA132" i="14"/>
  <c r="KF132" i="14" s="1"/>
  <c r="KW133" i="14"/>
  <c r="KB133" i="14" s="1"/>
  <c r="KS134" i="14"/>
  <c r="JX134" i="14" s="1"/>
  <c r="KO136" i="14"/>
  <c r="JT136" i="14" s="1"/>
  <c r="KK137" i="14"/>
  <c r="JP137" i="14" s="1"/>
  <c r="LA137" i="14"/>
  <c r="KF137" i="14" s="1"/>
  <c r="KW138" i="14"/>
  <c r="KB138" i="14" s="1"/>
  <c r="KS140" i="14"/>
  <c r="JX140" i="14" s="1"/>
  <c r="KO141" i="14"/>
  <c r="JT141" i="14" s="1"/>
  <c r="KK142" i="14"/>
  <c r="JP142" i="14" s="1"/>
  <c r="LA142" i="14"/>
  <c r="KF142" i="14" s="1"/>
  <c r="KW143" i="14"/>
  <c r="KB143" i="14" s="1"/>
  <c r="KS145" i="14"/>
  <c r="JX145" i="14" s="1"/>
  <c r="KO146" i="14"/>
  <c r="JT146" i="14" s="1"/>
  <c r="KK147" i="14"/>
  <c r="JP147" i="14" s="1"/>
  <c r="LA147" i="14"/>
  <c r="KF147" i="14" s="1"/>
  <c r="KW149" i="14"/>
  <c r="KB149" i="14" s="1"/>
  <c r="LC92" i="14"/>
  <c r="KH92" i="14" s="1"/>
  <c r="KY93" i="14"/>
  <c r="KD93" i="14" s="1"/>
  <c r="KU95" i="14"/>
  <c r="JZ95" i="14" s="1"/>
  <c r="KQ96" i="14"/>
  <c r="JV96" i="14" s="1"/>
  <c r="KM97" i="14"/>
  <c r="JR97" i="14" s="1"/>
  <c r="LC97" i="14"/>
  <c r="KH97" i="14" s="1"/>
  <c r="KY98" i="14"/>
  <c r="KD98" i="14" s="1"/>
  <c r="KU99" i="14"/>
  <c r="JZ99" i="14" s="1"/>
  <c r="KQ100" i="14"/>
  <c r="JV100" i="14" s="1"/>
  <c r="KM101" i="14"/>
  <c r="JR101" i="14" s="1"/>
  <c r="LC101" i="14"/>
  <c r="KH101" i="14" s="1"/>
  <c r="KY102" i="14"/>
  <c r="KD102" i="14" s="1"/>
  <c r="KU103" i="14"/>
  <c r="JZ103" i="14" s="1"/>
  <c r="KQ104" i="14"/>
  <c r="JV104" i="14" s="1"/>
  <c r="KM105" i="14"/>
  <c r="JR105" i="14" s="1"/>
  <c r="LC105" i="14"/>
  <c r="KH105" i="14" s="1"/>
  <c r="KY106" i="14"/>
  <c r="KD106" i="14" s="1"/>
  <c r="KU107" i="14"/>
  <c r="JZ107" i="14" s="1"/>
  <c r="KQ108" i="14"/>
  <c r="JV108" i="14" s="1"/>
  <c r="KM109" i="14"/>
  <c r="JR109" i="14" s="1"/>
  <c r="LC109" i="14"/>
  <c r="KH109" i="14" s="1"/>
  <c r="KY110" i="14"/>
  <c r="KD110" i="14" s="1"/>
  <c r="KU111" i="14"/>
  <c r="JZ111" i="14" s="1"/>
  <c r="KQ112" i="14"/>
  <c r="JV112" i="14" s="1"/>
  <c r="KM113" i="14"/>
  <c r="JR113" i="14" s="1"/>
  <c r="LC113" i="14"/>
  <c r="KH113" i="14" s="1"/>
  <c r="KY114" i="14"/>
  <c r="KD114" i="14" s="1"/>
  <c r="KU115" i="14"/>
  <c r="JZ115" i="14" s="1"/>
  <c r="KQ116" i="14"/>
  <c r="JV116" i="14" s="1"/>
  <c r="KM117" i="14"/>
  <c r="JR117" i="14" s="1"/>
  <c r="LC117" i="14"/>
  <c r="KH117" i="14" s="1"/>
  <c r="KY118" i="14"/>
  <c r="KD118" i="14" s="1"/>
  <c r="KU119" i="14"/>
  <c r="JZ119" i="14" s="1"/>
  <c r="KQ121" i="14"/>
  <c r="JV121" i="14" s="1"/>
  <c r="KM122" i="14"/>
  <c r="JR122" i="14" s="1"/>
  <c r="LC122" i="14"/>
  <c r="KH122" i="14" s="1"/>
  <c r="KY123" i="14"/>
  <c r="KD123" i="14" s="1"/>
  <c r="KU124" i="14"/>
  <c r="JZ124" i="14" s="1"/>
  <c r="KQ125" i="14"/>
  <c r="JV125" i="14" s="1"/>
  <c r="KM126" i="14"/>
  <c r="JR126" i="14" s="1"/>
  <c r="LC126" i="14"/>
  <c r="KH126" i="14" s="1"/>
  <c r="KY127" i="14"/>
  <c r="KD127" i="14" s="1"/>
  <c r="KU128" i="14"/>
  <c r="JZ128" i="14" s="1"/>
  <c r="KQ129" i="14"/>
  <c r="JV129" i="14" s="1"/>
  <c r="KM130" i="14"/>
  <c r="JR130" i="14" s="1"/>
  <c r="LC130" i="14"/>
  <c r="KH130" i="14" s="1"/>
  <c r="KY131" i="14"/>
  <c r="KD131" i="14" s="1"/>
  <c r="KU132" i="14"/>
  <c r="JZ132" i="14" s="1"/>
  <c r="KQ133" i="14"/>
  <c r="JV133" i="14" s="1"/>
  <c r="KM134" i="14"/>
  <c r="JR134" i="14" s="1"/>
  <c r="LC134" i="14"/>
  <c r="KH134" i="14" s="1"/>
  <c r="KY136" i="14"/>
  <c r="KD136" i="14" s="1"/>
  <c r="KU137" i="14"/>
  <c r="JZ137" i="14" s="1"/>
  <c r="KQ138" i="14"/>
  <c r="JV138" i="14" s="1"/>
  <c r="KM140" i="14"/>
  <c r="JR140" i="14" s="1"/>
  <c r="LC140" i="14"/>
  <c r="KH140" i="14" s="1"/>
  <c r="KY141" i="14"/>
  <c r="KD141" i="14" s="1"/>
  <c r="KU142" i="14"/>
  <c r="JZ142" i="14" s="1"/>
  <c r="KQ143" i="14"/>
  <c r="JV143" i="14" s="1"/>
  <c r="KM145" i="14"/>
  <c r="JR145" i="14" s="1"/>
  <c r="LC145" i="14"/>
  <c r="KH145" i="14" s="1"/>
  <c r="KY146" i="14"/>
  <c r="KD146" i="14" s="1"/>
  <c r="KU147" i="14"/>
  <c r="JZ147" i="14" s="1"/>
  <c r="KQ149" i="14"/>
  <c r="JV149" i="14" s="1"/>
  <c r="KO150" i="14"/>
  <c r="JT150" i="14" s="1"/>
  <c r="KK151" i="14"/>
  <c r="JP151" i="14" s="1"/>
  <c r="LA151" i="14"/>
  <c r="KF151" i="14" s="1"/>
  <c r="KW152" i="14"/>
  <c r="KB152" i="14" s="1"/>
  <c r="KS153" i="14"/>
  <c r="JX153" i="14" s="1"/>
  <c r="KO154" i="14"/>
  <c r="JT154" i="14" s="1"/>
  <c r="KW156" i="14"/>
  <c r="KB156" i="14" s="1"/>
  <c r="KS157" i="14"/>
  <c r="JX157" i="14" s="1"/>
  <c r="KO158" i="14"/>
  <c r="JT158" i="14" s="1"/>
  <c r="KK159" i="14"/>
  <c r="JP159" i="14" s="1"/>
  <c r="LA159" i="14"/>
  <c r="KF159" i="14" s="1"/>
  <c r="KW161" i="14"/>
  <c r="KB161" i="14" s="1"/>
  <c r="KS162" i="14"/>
  <c r="JX162" i="14" s="1"/>
  <c r="KO163" i="14"/>
  <c r="JT163" i="14" s="1"/>
  <c r="KK164" i="14"/>
  <c r="JP164" i="14" s="1"/>
  <c r="LA164" i="14"/>
  <c r="KF164" i="14" s="1"/>
  <c r="KW166" i="14"/>
  <c r="KB166" i="14" s="1"/>
  <c r="KS167" i="14"/>
  <c r="JX167" i="14" s="1"/>
  <c r="KO168" i="14"/>
  <c r="JT168" i="14" s="1"/>
  <c r="KK169" i="14"/>
  <c r="JP169" i="14" s="1"/>
  <c r="KQ150" i="14"/>
  <c r="JV150" i="14" s="1"/>
  <c r="KM151" i="14"/>
  <c r="JR151" i="14" s="1"/>
  <c r="LC151" i="14"/>
  <c r="KH151" i="14" s="1"/>
  <c r="KY152" i="14"/>
  <c r="KD152" i="14" s="1"/>
  <c r="KU153" i="14"/>
  <c r="JZ153" i="14" s="1"/>
  <c r="KQ154" i="14"/>
  <c r="JV154" i="14" s="1"/>
  <c r="KY156" i="14"/>
  <c r="KD156" i="14" s="1"/>
  <c r="KU157" i="14"/>
  <c r="JZ157" i="14" s="1"/>
  <c r="KQ158" i="14"/>
  <c r="JV158" i="14" s="1"/>
  <c r="KM159" i="14"/>
  <c r="JR159" i="14" s="1"/>
  <c r="LC159" i="14"/>
  <c r="KH159" i="14" s="1"/>
  <c r="KY161" i="14"/>
  <c r="KD161" i="14" s="1"/>
  <c r="KU162" i="14"/>
  <c r="JZ162" i="14" s="1"/>
  <c r="KQ163" i="14"/>
  <c r="JV163" i="14" s="1"/>
  <c r="KM164" i="14"/>
  <c r="JR164" i="14" s="1"/>
  <c r="LC164" i="14"/>
  <c r="KH164" i="14" s="1"/>
  <c r="KY166" i="14"/>
  <c r="KD166" i="14" s="1"/>
  <c r="KU167" i="14"/>
  <c r="JZ167" i="14" s="1"/>
  <c r="KQ168" i="14"/>
  <c r="JV168" i="14" s="1"/>
  <c r="KM169" i="14"/>
  <c r="JR169" i="14" s="1"/>
  <c r="LC169" i="14"/>
  <c r="KH169" i="14" s="1"/>
  <c r="KU36" i="14"/>
  <c r="JZ36" i="14" s="1"/>
  <c r="KQ38" i="14"/>
  <c r="JV38" i="14" s="1"/>
  <c r="KM39" i="14"/>
  <c r="JR39" i="14" s="1"/>
  <c r="LC39" i="14"/>
  <c r="KH39" i="14" s="1"/>
  <c r="KY40" i="14"/>
  <c r="KD40" i="14" s="1"/>
  <c r="KU41" i="14"/>
  <c r="JZ41" i="14" s="1"/>
  <c r="KQ42" i="14"/>
  <c r="JV42" i="14" s="1"/>
  <c r="KM43" i="14"/>
  <c r="JR43" i="14" s="1"/>
  <c r="LC43" i="14"/>
  <c r="KH43" i="14" s="1"/>
  <c r="KY44" i="14"/>
  <c r="KD44" i="14" s="1"/>
  <c r="KU45" i="14"/>
  <c r="JZ45" i="14" s="1"/>
  <c r="KQ46" i="14"/>
  <c r="JV46" i="14" s="1"/>
  <c r="KM47" i="14"/>
  <c r="JR47" i="14" s="1"/>
  <c r="LC47" i="14"/>
  <c r="KH47" i="14" s="1"/>
  <c r="KY48" i="14"/>
  <c r="KD48" i="14" s="1"/>
  <c r="KU49" i="14"/>
  <c r="JZ49" i="14" s="1"/>
  <c r="KQ50" i="14"/>
  <c r="JV50" i="14" s="1"/>
  <c r="KM51" i="14"/>
  <c r="JR51" i="14" s="1"/>
  <c r="LC51" i="14"/>
  <c r="KH51" i="14" s="1"/>
  <c r="KY52" i="14"/>
  <c r="KD52" i="14" s="1"/>
  <c r="KU53" i="14"/>
  <c r="JZ53" i="14" s="1"/>
  <c r="KQ54" i="14"/>
  <c r="JV54" i="14" s="1"/>
  <c r="KM55" i="14"/>
  <c r="JR55" i="14" s="1"/>
  <c r="LC55" i="14"/>
  <c r="KH55" i="14" s="1"/>
  <c r="KY56" i="14"/>
  <c r="KD56" i="14" s="1"/>
  <c r="KU57" i="14"/>
  <c r="JZ57" i="14" s="1"/>
  <c r="KQ58" i="14"/>
  <c r="JV58" i="14" s="1"/>
  <c r="KM59" i="14"/>
  <c r="JR59" i="14" s="1"/>
  <c r="LC59" i="14"/>
  <c r="KH59" i="14" s="1"/>
  <c r="KY60" i="14"/>
  <c r="KD60" i="14" s="1"/>
  <c r="KU61" i="14"/>
  <c r="JZ61" i="14" s="1"/>
  <c r="KQ62" i="14"/>
  <c r="JV62" i="14" s="1"/>
  <c r="KM63" i="14"/>
  <c r="JR63" i="14" s="1"/>
  <c r="LC63" i="14"/>
  <c r="KH63" i="14" s="1"/>
  <c r="KY64" i="14"/>
  <c r="KD64" i="14" s="1"/>
  <c r="KU65" i="14"/>
  <c r="JZ65" i="14" s="1"/>
  <c r="KQ67" i="14"/>
  <c r="JV67" i="14" s="1"/>
  <c r="KM68" i="14"/>
  <c r="JR68" i="14" s="1"/>
  <c r="LC68" i="14"/>
  <c r="KH68" i="14" s="1"/>
  <c r="KY70" i="14"/>
  <c r="KD70" i="14" s="1"/>
  <c r="KU71" i="14"/>
  <c r="JZ71" i="14" s="1"/>
  <c r="KQ72" i="14"/>
  <c r="JV72" i="14" s="1"/>
  <c r="KM73" i="14"/>
  <c r="JR73" i="14" s="1"/>
  <c r="LC73" i="14"/>
  <c r="KH73" i="14" s="1"/>
  <c r="KY74" i="14"/>
  <c r="KD74" i="14" s="1"/>
  <c r="KU75" i="14"/>
  <c r="JZ75" i="14" s="1"/>
  <c r="KQ76" i="14"/>
  <c r="JV76" i="14" s="1"/>
  <c r="KM78" i="14"/>
  <c r="JR78" i="14" s="1"/>
  <c r="LC78" i="14"/>
  <c r="KH78" i="14" s="1"/>
  <c r="KY79" i="14"/>
  <c r="KD79" i="14" s="1"/>
  <c r="KU80" i="14"/>
  <c r="JZ80" i="14" s="1"/>
  <c r="KQ81" i="14"/>
  <c r="JV81" i="14" s="1"/>
  <c r="KM82" i="14"/>
  <c r="JR82" i="14" s="1"/>
  <c r="LC82" i="14"/>
  <c r="KH82" i="14" s="1"/>
  <c r="KY83" i="14"/>
  <c r="KD83" i="14" s="1"/>
  <c r="KU85" i="14"/>
  <c r="JZ85" i="14" s="1"/>
  <c r="KQ86" i="14"/>
  <c r="JV86" i="14" s="1"/>
  <c r="KM87" i="14"/>
  <c r="JR87" i="14" s="1"/>
  <c r="LC87" i="14"/>
  <c r="KH87" i="14" s="1"/>
  <c r="KY89" i="14"/>
  <c r="KD89" i="14" s="1"/>
  <c r="KU90" i="14"/>
  <c r="JZ90" i="14" s="1"/>
  <c r="KQ91" i="14"/>
  <c r="JV91" i="14" s="1"/>
  <c r="KM92" i="14"/>
  <c r="JR92" i="14" s="1"/>
  <c r="KK93" i="14"/>
  <c r="JP93" i="14" s="1"/>
  <c r="LA93" i="14"/>
  <c r="KF93" i="14" s="1"/>
  <c r="KW95" i="14"/>
  <c r="KB95" i="14" s="1"/>
  <c r="KS96" i="14"/>
  <c r="JX96" i="14" s="1"/>
  <c r="KO97" i="14"/>
  <c r="JT97" i="14" s="1"/>
  <c r="KK98" i="14"/>
  <c r="JP98" i="14" s="1"/>
  <c r="LA98" i="14"/>
  <c r="KF98" i="14" s="1"/>
  <c r="KW99" i="14"/>
  <c r="KB99" i="14" s="1"/>
  <c r="KS100" i="14"/>
  <c r="JX100" i="14" s="1"/>
  <c r="KO101" i="14"/>
  <c r="JT101" i="14" s="1"/>
  <c r="KK102" i="14"/>
  <c r="JP102" i="14" s="1"/>
  <c r="LA102" i="14"/>
  <c r="KF102" i="14" s="1"/>
  <c r="KW103" i="14"/>
  <c r="KB103" i="14" s="1"/>
  <c r="KS104" i="14"/>
  <c r="JX104" i="14" s="1"/>
  <c r="KO105" i="14"/>
  <c r="JT105" i="14" s="1"/>
  <c r="KK106" i="14"/>
  <c r="JP106" i="14" s="1"/>
  <c r="LA106" i="14"/>
  <c r="KF106" i="14" s="1"/>
  <c r="KW107" i="14"/>
  <c r="KB107" i="14" s="1"/>
  <c r="KS108" i="14"/>
  <c r="JX108" i="14" s="1"/>
  <c r="KO109" i="14"/>
  <c r="JT109" i="14" s="1"/>
  <c r="KK110" i="14"/>
  <c r="JP110" i="14" s="1"/>
  <c r="LA110" i="14"/>
  <c r="KF110" i="14" s="1"/>
  <c r="KW111" i="14"/>
  <c r="KB111" i="14" s="1"/>
  <c r="KS112" i="14"/>
  <c r="JX112" i="14" s="1"/>
  <c r="KO113" i="14"/>
  <c r="JT113" i="14" s="1"/>
  <c r="KK114" i="14"/>
  <c r="JP114" i="14" s="1"/>
  <c r="LA114" i="14"/>
  <c r="KF114" i="14" s="1"/>
  <c r="KW115" i="14"/>
  <c r="KB115" i="14" s="1"/>
  <c r="KS116" i="14"/>
  <c r="JX116" i="14" s="1"/>
  <c r="KO117" i="14"/>
  <c r="JT117" i="14" s="1"/>
  <c r="KK118" i="14"/>
  <c r="JP118" i="14" s="1"/>
  <c r="LA118" i="14"/>
  <c r="KF118" i="14" s="1"/>
  <c r="KW119" i="14"/>
  <c r="KB119" i="14" s="1"/>
  <c r="KS121" i="14"/>
  <c r="JX121" i="14" s="1"/>
  <c r="KO122" i="14"/>
  <c r="JT122" i="14" s="1"/>
  <c r="KK123" i="14"/>
  <c r="JP123" i="14" s="1"/>
  <c r="LA123" i="14"/>
  <c r="KF123" i="14" s="1"/>
  <c r="KW124" i="14"/>
  <c r="KB124" i="14" s="1"/>
  <c r="KS125" i="14"/>
  <c r="JX125" i="14" s="1"/>
  <c r="KO126" i="14"/>
  <c r="JT126" i="14" s="1"/>
  <c r="KK127" i="14"/>
  <c r="JP127" i="14" s="1"/>
  <c r="LA127" i="14"/>
  <c r="KF127" i="14" s="1"/>
  <c r="KW128" i="14"/>
  <c r="KB128" i="14" s="1"/>
  <c r="KS129" i="14"/>
  <c r="JX129" i="14" s="1"/>
  <c r="KO130" i="14"/>
  <c r="JT130" i="14" s="1"/>
  <c r="KK131" i="14"/>
  <c r="JP131" i="14" s="1"/>
  <c r="LA131" i="14"/>
  <c r="KF131" i="14" s="1"/>
  <c r="KW132" i="14"/>
  <c r="KB132" i="14" s="1"/>
  <c r="KS133" i="14"/>
  <c r="JX133" i="14" s="1"/>
  <c r="KO134" i="14"/>
  <c r="JT134" i="14" s="1"/>
  <c r="KK136" i="14"/>
  <c r="JP136" i="14" s="1"/>
  <c r="LA136" i="14"/>
  <c r="KF136" i="14" s="1"/>
  <c r="KW137" i="14"/>
  <c r="KB137" i="14" s="1"/>
  <c r="KS138" i="14"/>
  <c r="JX138" i="14" s="1"/>
  <c r="KO140" i="14"/>
  <c r="JT140" i="14" s="1"/>
  <c r="KK141" i="14"/>
  <c r="JP141" i="14" s="1"/>
  <c r="LA141" i="14"/>
  <c r="KF141" i="14" s="1"/>
  <c r="KW142" i="14"/>
  <c r="KB142" i="14" s="1"/>
  <c r="KS143" i="14"/>
  <c r="JX143" i="14" s="1"/>
  <c r="KO145" i="14"/>
  <c r="JT145" i="14" s="1"/>
  <c r="KK146" i="14"/>
  <c r="JP146" i="14" s="1"/>
  <c r="LA146" i="14"/>
  <c r="KF146" i="14" s="1"/>
  <c r="KW147" i="14"/>
  <c r="KB147" i="14" s="1"/>
  <c r="KS149" i="14"/>
  <c r="JX149" i="14" s="1"/>
  <c r="KU93" i="14"/>
  <c r="JZ93" i="14" s="1"/>
  <c r="KQ95" i="14"/>
  <c r="JV95" i="14" s="1"/>
  <c r="KM96" i="14"/>
  <c r="JR96" i="14" s="1"/>
  <c r="LC96" i="14"/>
  <c r="KH96" i="14" s="1"/>
  <c r="KY97" i="14"/>
  <c r="KD97" i="14" s="1"/>
  <c r="KU98" i="14"/>
  <c r="JZ98" i="14" s="1"/>
  <c r="KQ99" i="14"/>
  <c r="JV99" i="14" s="1"/>
  <c r="KM100" i="14"/>
  <c r="JR100" i="14" s="1"/>
  <c r="LC100" i="14"/>
  <c r="KH100" i="14" s="1"/>
  <c r="KY101" i="14"/>
  <c r="KD101" i="14" s="1"/>
  <c r="KU102" i="14"/>
  <c r="JZ102" i="14" s="1"/>
  <c r="KQ103" i="14"/>
  <c r="JV103" i="14" s="1"/>
  <c r="KM104" i="14"/>
  <c r="JR104" i="14" s="1"/>
  <c r="LC104" i="14"/>
  <c r="KH104" i="14" s="1"/>
  <c r="KY105" i="14"/>
  <c r="KD105" i="14" s="1"/>
  <c r="KU106" i="14"/>
  <c r="JZ106" i="14" s="1"/>
  <c r="KQ107" i="14"/>
  <c r="JV107" i="14" s="1"/>
  <c r="KM108" i="14"/>
  <c r="JR108" i="14" s="1"/>
  <c r="LC108" i="14"/>
  <c r="KH108" i="14" s="1"/>
  <c r="KY109" i="14"/>
  <c r="KD109" i="14" s="1"/>
  <c r="KU110" i="14"/>
  <c r="JZ110" i="14" s="1"/>
  <c r="KQ111" i="14"/>
  <c r="JV111" i="14" s="1"/>
  <c r="KM112" i="14"/>
  <c r="JR112" i="14" s="1"/>
  <c r="LC112" i="14"/>
  <c r="KH112" i="14" s="1"/>
  <c r="KY113" i="14"/>
  <c r="KD113" i="14" s="1"/>
  <c r="KU114" i="14"/>
  <c r="JZ114" i="14" s="1"/>
  <c r="KQ115" i="14"/>
  <c r="JV115" i="14" s="1"/>
  <c r="KM116" i="14"/>
  <c r="JR116" i="14" s="1"/>
  <c r="LC116" i="14"/>
  <c r="KH116" i="14" s="1"/>
  <c r="KY117" i="14"/>
  <c r="KD117" i="14" s="1"/>
  <c r="KU118" i="14"/>
  <c r="JZ118" i="14" s="1"/>
  <c r="KQ119" i="14"/>
  <c r="JV119" i="14" s="1"/>
  <c r="KM121" i="14"/>
  <c r="JR121" i="14" s="1"/>
  <c r="LC121" i="14"/>
  <c r="KH121" i="14" s="1"/>
  <c r="KY122" i="14"/>
  <c r="KD122" i="14" s="1"/>
  <c r="KU123" i="14"/>
  <c r="JZ123" i="14" s="1"/>
  <c r="KQ124" i="14"/>
  <c r="JV124" i="14" s="1"/>
  <c r="KM125" i="14"/>
  <c r="JR125" i="14" s="1"/>
  <c r="LC125" i="14"/>
  <c r="KH125" i="14" s="1"/>
  <c r="KY126" i="14"/>
  <c r="KD126" i="14" s="1"/>
  <c r="KU127" i="14"/>
  <c r="JZ127" i="14" s="1"/>
  <c r="KQ128" i="14"/>
  <c r="JV128" i="14" s="1"/>
  <c r="KM129" i="14"/>
  <c r="JR129" i="14" s="1"/>
  <c r="LC129" i="14"/>
  <c r="KH129" i="14" s="1"/>
  <c r="KY130" i="14"/>
  <c r="KD130" i="14" s="1"/>
  <c r="KU131" i="14"/>
  <c r="JZ131" i="14" s="1"/>
  <c r="KQ132" i="14"/>
  <c r="JV132" i="14" s="1"/>
  <c r="KM133" i="14"/>
  <c r="JR133" i="14" s="1"/>
  <c r="LC133" i="14"/>
  <c r="KH133" i="14" s="1"/>
  <c r="KY134" i="14"/>
  <c r="KD134" i="14" s="1"/>
  <c r="KU136" i="14"/>
  <c r="JZ136" i="14" s="1"/>
  <c r="KQ137" i="14"/>
  <c r="JV137" i="14" s="1"/>
  <c r="KM138" i="14"/>
  <c r="JR138" i="14" s="1"/>
  <c r="LC138" i="14"/>
  <c r="KH138" i="14" s="1"/>
  <c r="KY140" i="14"/>
  <c r="KD140" i="14" s="1"/>
  <c r="KU141" i="14"/>
  <c r="JZ141" i="14" s="1"/>
  <c r="KQ142" i="14"/>
  <c r="JV142" i="14" s="1"/>
  <c r="KM143" i="14"/>
  <c r="JR143" i="14" s="1"/>
  <c r="LC143" i="14"/>
  <c r="KH143" i="14" s="1"/>
  <c r="KY145" i="14"/>
  <c r="KD145" i="14" s="1"/>
  <c r="KU146" i="14"/>
  <c r="JZ146" i="14" s="1"/>
  <c r="KQ147" i="14"/>
  <c r="JV147" i="14" s="1"/>
  <c r="KM149" i="14"/>
  <c r="JR149" i="14" s="1"/>
  <c r="LC149" i="14"/>
  <c r="KH149" i="14" s="1"/>
  <c r="KK150" i="14"/>
  <c r="JP150" i="14" s="1"/>
  <c r="LA150" i="14"/>
  <c r="KF150" i="14" s="1"/>
  <c r="KW151" i="14"/>
  <c r="KB151" i="14" s="1"/>
  <c r="KS152" i="14"/>
  <c r="JX152" i="14" s="1"/>
  <c r="KO153" i="14"/>
  <c r="JT153" i="14" s="1"/>
  <c r="KK154" i="14"/>
  <c r="JP154" i="14" s="1"/>
  <c r="LA154" i="14"/>
  <c r="KF154" i="14" s="1"/>
  <c r="KS156" i="14"/>
  <c r="JX156" i="14" s="1"/>
  <c r="KO157" i="14"/>
  <c r="JT157" i="14" s="1"/>
  <c r="KK158" i="14"/>
  <c r="JP158" i="14" s="1"/>
  <c r="LA158" i="14"/>
  <c r="KF158" i="14" s="1"/>
  <c r="KW159" i="14"/>
  <c r="KB159" i="14" s="1"/>
  <c r="KS161" i="14"/>
  <c r="JX161" i="14" s="1"/>
  <c r="KO162" i="14"/>
  <c r="JT162" i="14" s="1"/>
  <c r="KK163" i="14"/>
  <c r="JP163" i="14" s="1"/>
  <c r="LA163" i="14"/>
  <c r="KF163" i="14" s="1"/>
  <c r="KW164" i="14"/>
  <c r="KB164" i="14" s="1"/>
  <c r="KS166" i="14"/>
  <c r="JX166" i="14" s="1"/>
  <c r="KO167" i="14"/>
  <c r="JT167" i="14" s="1"/>
  <c r="KK168" i="14"/>
  <c r="JP168" i="14" s="1"/>
  <c r="LA168" i="14"/>
  <c r="KF168" i="14" s="1"/>
  <c r="KM150" i="14"/>
  <c r="JR150" i="14" s="1"/>
  <c r="LC150" i="14"/>
  <c r="KH150" i="14" s="1"/>
  <c r="KY151" i="14"/>
  <c r="KD151" i="14" s="1"/>
  <c r="KU152" i="14"/>
  <c r="JZ152" i="14" s="1"/>
  <c r="KQ153" i="14"/>
  <c r="JV153" i="14" s="1"/>
  <c r="KM154" i="14"/>
  <c r="JR154" i="14" s="1"/>
  <c r="LC154" i="14"/>
  <c r="KH154" i="14" s="1"/>
  <c r="KU156" i="14"/>
  <c r="JZ156" i="14" s="1"/>
  <c r="KQ157" i="14"/>
  <c r="JV157" i="14" s="1"/>
  <c r="KM158" i="14"/>
  <c r="JR158" i="14" s="1"/>
  <c r="LC158" i="14"/>
  <c r="KH158" i="14" s="1"/>
  <c r="KY159" i="14"/>
  <c r="KD159" i="14" s="1"/>
  <c r="KU161" i="14"/>
  <c r="JZ161" i="14" s="1"/>
  <c r="KQ162" i="14"/>
  <c r="JV162" i="14" s="1"/>
  <c r="KM163" i="14"/>
  <c r="JR163" i="14" s="1"/>
  <c r="LC163" i="14"/>
  <c r="KH163" i="14" s="1"/>
  <c r="KY164" i="14"/>
  <c r="KD164" i="14" s="1"/>
  <c r="KU166" i="14"/>
  <c r="JZ166" i="14" s="1"/>
  <c r="KQ167" i="14"/>
  <c r="JV167" i="14" s="1"/>
  <c r="KM168" i="14"/>
  <c r="JR168" i="14" s="1"/>
  <c r="LC168" i="14"/>
  <c r="KH168" i="14" s="1"/>
  <c r="KY169" i="14"/>
  <c r="KD169" i="14" s="1"/>
  <c r="KW169" i="14"/>
  <c r="KB169" i="14" s="1"/>
  <c r="KQ36" i="14"/>
  <c r="JV36" i="14" s="1"/>
  <c r="KM38" i="14"/>
  <c r="JR38" i="14" s="1"/>
  <c r="LC38" i="14"/>
  <c r="KH38" i="14" s="1"/>
  <c r="KY39" i="14"/>
  <c r="KD39" i="14" s="1"/>
  <c r="KU40" i="14"/>
  <c r="JZ40" i="14" s="1"/>
  <c r="KQ41" i="14"/>
  <c r="JV41" i="14" s="1"/>
  <c r="KM42" i="14"/>
  <c r="JR42" i="14" s="1"/>
  <c r="LC42" i="14"/>
  <c r="KH42" i="14" s="1"/>
  <c r="KY43" i="14"/>
  <c r="KD43" i="14" s="1"/>
  <c r="KU44" i="14"/>
  <c r="JZ44" i="14" s="1"/>
  <c r="KQ45" i="14"/>
  <c r="JV45" i="14" s="1"/>
  <c r="KM46" i="14"/>
  <c r="JR46" i="14" s="1"/>
  <c r="LC46" i="14"/>
  <c r="KH46" i="14" s="1"/>
  <c r="KY47" i="14"/>
  <c r="KD47" i="14" s="1"/>
  <c r="KU48" i="14"/>
  <c r="JZ48" i="14" s="1"/>
  <c r="KQ49" i="14"/>
  <c r="JV49" i="14" s="1"/>
  <c r="KM50" i="14"/>
  <c r="JR50" i="14" s="1"/>
  <c r="LC50" i="14"/>
  <c r="KH50" i="14" s="1"/>
  <c r="KY51" i="14"/>
  <c r="KD51" i="14" s="1"/>
  <c r="KU52" i="14"/>
  <c r="JZ52" i="14" s="1"/>
  <c r="KQ53" i="14"/>
  <c r="JV53" i="14" s="1"/>
  <c r="KM54" i="14"/>
  <c r="JR54" i="14" s="1"/>
  <c r="LC54" i="14"/>
  <c r="KH54" i="14" s="1"/>
  <c r="KY55" i="14"/>
  <c r="KD55" i="14" s="1"/>
  <c r="KU56" i="14"/>
  <c r="JZ56" i="14" s="1"/>
  <c r="KQ57" i="14"/>
  <c r="JV57" i="14" s="1"/>
  <c r="KM58" i="14"/>
  <c r="JR58" i="14" s="1"/>
  <c r="LC58" i="14"/>
  <c r="KH58" i="14" s="1"/>
  <c r="KY59" i="14"/>
  <c r="KD59" i="14" s="1"/>
  <c r="KU60" i="14"/>
  <c r="JZ60" i="14" s="1"/>
  <c r="KQ61" i="14"/>
  <c r="JV61" i="14" s="1"/>
  <c r="KM62" i="14"/>
  <c r="JR62" i="14" s="1"/>
  <c r="LC62" i="14"/>
  <c r="KH62" i="14" s="1"/>
  <c r="KY63" i="14"/>
  <c r="KD63" i="14" s="1"/>
  <c r="KU64" i="14"/>
  <c r="JZ64" i="14" s="1"/>
  <c r="KQ65" i="14"/>
  <c r="JV65" i="14" s="1"/>
  <c r="KM67" i="14"/>
  <c r="JR67" i="14" s="1"/>
  <c r="LC67" i="14"/>
  <c r="KH67" i="14" s="1"/>
  <c r="KY68" i="14"/>
  <c r="KD68" i="14" s="1"/>
  <c r="KU70" i="14"/>
  <c r="JZ70" i="14" s="1"/>
  <c r="KQ71" i="14"/>
  <c r="JV71" i="14" s="1"/>
  <c r="KM72" i="14"/>
  <c r="JR72" i="14" s="1"/>
  <c r="LC72" i="14"/>
  <c r="KH72" i="14" s="1"/>
  <c r="KY73" i="14"/>
  <c r="KD73" i="14" s="1"/>
  <c r="KU74" i="14"/>
  <c r="JZ74" i="14" s="1"/>
  <c r="KQ75" i="14"/>
  <c r="JV75" i="14" s="1"/>
  <c r="KM76" i="14"/>
  <c r="JR76" i="14" s="1"/>
  <c r="LC76" i="14"/>
  <c r="KH76" i="14" s="1"/>
  <c r="KY78" i="14"/>
  <c r="KD78" i="14" s="1"/>
  <c r="KU79" i="14"/>
  <c r="JZ79" i="14" s="1"/>
  <c r="KQ80" i="14"/>
  <c r="JV80" i="14" s="1"/>
  <c r="KM81" i="14"/>
  <c r="JR81" i="14" s="1"/>
  <c r="LC81" i="14"/>
  <c r="KH81" i="14" s="1"/>
  <c r="KY82" i="14"/>
  <c r="KD82" i="14" s="1"/>
  <c r="KU83" i="14"/>
  <c r="JZ83" i="14" s="1"/>
  <c r="KQ85" i="14"/>
  <c r="JV85" i="14" s="1"/>
  <c r="KM86" i="14"/>
  <c r="JR86" i="14" s="1"/>
  <c r="LC86" i="14"/>
  <c r="KH86" i="14" s="1"/>
  <c r="KY87" i="14"/>
  <c r="KD87" i="14" s="1"/>
  <c r="KU89" i="14"/>
  <c r="JZ89" i="14" s="1"/>
  <c r="KQ90" i="14"/>
  <c r="JV90" i="14" s="1"/>
  <c r="KM91" i="14"/>
  <c r="JR91" i="14" s="1"/>
  <c r="LC91" i="14"/>
  <c r="KH91" i="14" s="1"/>
  <c r="KY92" i="14"/>
  <c r="KD92" i="14" s="1"/>
  <c r="LA92" i="14"/>
  <c r="KF92" i="14" s="1"/>
  <c r="KW93" i="14"/>
  <c r="KB93" i="14" s="1"/>
  <c r="KS95" i="14"/>
  <c r="JX95" i="14" s="1"/>
  <c r="KO96" i="14"/>
  <c r="JT96" i="14" s="1"/>
  <c r="KK97" i="14"/>
  <c r="JP97" i="14" s="1"/>
  <c r="LA97" i="14"/>
  <c r="KF97" i="14" s="1"/>
  <c r="KW98" i="14"/>
  <c r="KB98" i="14" s="1"/>
  <c r="KS99" i="14"/>
  <c r="JX99" i="14" s="1"/>
  <c r="KO100" i="14"/>
  <c r="JT100" i="14" s="1"/>
  <c r="KK101" i="14"/>
  <c r="JP101" i="14" s="1"/>
  <c r="LA101" i="14"/>
  <c r="KF101" i="14" s="1"/>
  <c r="KW102" i="14"/>
  <c r="KB102" i="14" s="1"/>
  <c r="KS103" i="14"/>
  <c r="JX103" i="14" s="1"/>
  <c r="KO104" i="14"/>
  <c r="JT104" i="14" s="1"/>
  <c r="KK105" i="14"/>
  <c r="JP105" i="14" s="1"/>
  <c r="LA105" i="14"/>
  <c r="KF105" i="14" s="1"/>
  <c r="KW106" i="14"/>
  <c r="KB106" i="14" s="1"/>
  <c r="KS107" i="14"/>
  <c r="JX107" i="14" s="1"/>
  <c r="KO108" i="14"/>
  <c r="JT108" i="14" s="1"/>
  <c r="KK109" i="14"/>
  <c r="JP109" i="14" s="1"/>
  <c r="LA109" i="14"/>
  <c r="KF109" i="14" s="1"/>
  <c r="KW110" i="14"/>
  <c r="KB110" i="14" s="1"/>
  <c r="KS111" i="14"/>
  <c r="JX111" i="14" s="1"/>
  <c r="KO112" i="14"/>
  <c r="JT112" i="14" s="1"/>
  <c r="KK113" i="14"/>
  <c r="JP113" i="14" s="1"/>
  <c r="LA113" i="14"/>
  <c r="KF113" i="14" s="1"/>
  <c r="KW114" i="14"/>
  <c r="KB114" i="14" s="1"/>
  <c r="KS115" i="14"/>
  <c r="JX115" i="14" s="1"/>
  <c r="KO116" i="14"/>
  <c r="JT116" i="14" s="1"/>
  <c r="KK117" i="14"/>
  <c r="JP117" i="14" s="1"/>
  <c r="LA117" i="14"/>
  <c r="KF117" i="14" s="1"/>
  <c r="KW118" i="14"/>
  <c r="KB118" i="14" s="1"/>
  <c r="KS119" i="14"/>
  <c r="JX119" i="14" s="1"/>
  <c r="KO121" i="14"/>
  <c r="JT121" i="14" s="1"/>
  <c r="KK122" i="14"/>
  <c r="JP122" i="14" s="1"/>
  <c r="LA122" i="14"/>
  <c r="KF122" i="14" s="1"/>
  <c r="KW123" i="14"/>
  <c r="KB123" i="14" s="1"/>
  <c r="KS124" i="14"/>
  <c r="JX124" i="14" s="1"/>
  <c r="KO125" i="14"/>
  <c r="JT125" i="14" s="1"/>
  <c r="KK126" i="14"/>
  <c r="JP126" i="14" s="1"/>
  <c r="LA126" i="14"/>
  <c r="KF126" i="14" s="1"/>
  <c r="KW127" i="14"/>
  <c r="KB127" i="14" s="1"/>
  <c r="KS128" i="14"/>
  <c r="JX128" i="14" s="1"/>
  <c r="KO129" i="14"/>
  <c r="JT129" i="14" s="1"/>
  <c r="KK130" i="14"/>
  <c r="JP130" i="14" s="1"/>
  <c r="LA130" i="14"/>
  <c r="KF130" i="14" s="1"/>
  <c r="KW131" i="14"/>
  <c r="KB131" i="14" s="1"/>
  <c r="KS132" i="14"/>
  <c r="JX132" i="14" s="1"/>
  <c r="KO133" i="14"/>
  <c r="JT133" i="14" s="1"/>
  <c r="KK134" i="14"/>
  <c r="JP134" i="14" s="1"/>
  <c r="LA134" i="14"/>
  <c r="KF134" i="14" s="1"/>
  <c r="KW136" i="14"/>
  <c r="KB136" i="14" s="1"/>
  <c r="KS137" i="14"/>
  <c r="JX137" i="14" s="1"/>
  <c r="KO138" i="14"/>
  <c r="JT138" i="14" s="1"/>
  <c r="KK140" i="14"/>
  <c r="JP140" i="14" s="1"/>
  <c r="LA140" i="14"/>
  <c r="KF140" i="14" s="1"/>
  <c r="KW141" i="14"/>
  <c r="KB141" i="14" s="1"/>
  <c r="KS142" i="14"/>
  <c r="JX142" i="14" s="1"/>
  <c r="KO143" i="14"/>
  <c r="JT143" i="14" s="1"/>
  <c r="KK145" i="14"/>
  <c r="JP145" i="14" s="1"/>
  <c r="LA145" i="14"/>
  <c r="KF145" i="14" s="1"/>
  <c r="KW146" i="14"/>
  <c r="KB146" i="14" s="1"/>
  <c r="KS147" i="14"/>
  <c r="JX147" i="14" s="1"/>
  <c r="KO149" i="14"/>
  <c r="JT149" i="14" s="1"/>
  <c r="KQ93" i="14"/>
  <c r="JV93" i="14" s="1"/>
  <c r="KM95" i="14"/>
  <c r="JR95" i="14" s="1"/>
  <c r="LC95" i="14"/>
  <c r="KH95" i="14" s="1"/>
  <c r="KY96" i="14"/>
  <c r="KD96" i="14" s="1"/>
  <c r="KU97" i="14"/>
  <c r="JZ97" i="14" s="1"/>
  <c r="KQ98" i="14"/>
  <c r="JV98" i="14" s="1"/>
  <c r="KM99" i="14"/>
  <c r="JR99" i="14" s="1"/>
  <c r="LC99" i="14"/>
  <c r="KH99" i="14" s="1"/>
  <c r="KY100" i="14"/>
  <c r="KD100" i="14" s="1"/>
  <c r="KU101" i="14"/>
  <c r="JZ101" i="14" s="1"/>
  <c r="KQ102" i="14"/>
  <c r="JV102" i="14" s="1"/>
  <c r="KM103" i="14"/>
  <c r="JR103" i="14" s="1"/>
  <c r="LC103" i="14"/>
  <c r="KH103" i="14" s="1"/>
  <c r="KY104" i="14"/>
  <c r="KD104" i="14" s="1"/>
  <c r="KU105" i="14"/>
  <c r="JZ105" i="14" s="1"/>
  <c r="KQ106" i="14"/>
  <c r="JV106" i="14" s="1"/>
  <c r="KM107" i="14"/>
  <c r="JR107" i="14" s="1"/>
  <c r="LC107" i="14"/>
  <c r="KH107" i="14" s="1"/>
  <c r="KY108" i="14"/>
  <c r="KD108" i="14" s="1"/>
  <c r="KU109" i="14"/>
  <c r="JZ109" i="14" s="1"/>
  <c r="KQ110" i="14"/>
  <c r="JV110" i="14" s="1"/>
  <c r="KM111" i="14"/>
  <c r="JR111" i="14" s="1"/>
  <c r="LC111" i="14"/>
  <c r="KH111" i="14" s="1"/>
  <c r="KY112" i="14"/>
  <c r="KD112" i="14" s="1"/>
  <c r="KU113" i="14"/>
  <c r="JZ113" i="14" s="1"/>
  <c r="KQ114" i="14"/>
  <c r="JV114" i="14" s="1"/>
  <c r="KM115" i="14"/>
  <c r="JR115" i="14" s="1"/>
  <c r="LC115" i="14"/>
  <c r="KH115" i="14" s="1"/>
  <c r="KY116" i="14"/>
  <c r="KD116" i="14" s="1"/>
  <c r="KU117" i="14"/>
  <c r="JZ117" i="14" s="1"/>
  <c r="KQ118" i="14"/>
  <c r="JV118" i="14" s="1"/>
  <c r="KM119" i="14"/>
  <c r="JR119" i="14" s="1"/>
  <c r="LC119" i="14"/>
  <c r="KH119" i="14" s="1"/>
  <c r="KY121" i="14"/>
  <c r="KD121" i="14" s="1"/>
  <c r="KU122" i="14"/>
  <c r="JZ122" i="14" s="1"/>
  <c r="KQ123" i="14"/>
  <c r="JV123" i="14" s="1"/>
  <c r="KM124" i="14"/>
  <c r="JR124" i="14" s="1"/>
  <c r="LC124" i="14"/>
  <c r="KH124" i="14" s="1"/>
  <c r="KY125" i="14"/>
  <c r="KD125" i="14" s="1"/>
  <c r="KU126" i="14"/>
  <c r="JZ126" i="14" s="1"/>
  <c r="KQ127" i="14"/>
  <c r="JV127" i="14" s="1"/>
  <c r="KM128" i="14"/>
  <c r="JR128" i="14" s="1"/>
  <c r="LC128" i="14"/>
  <c r="KH128" i="14" s="1"/>
  <c r="KY129" i="14"/>
  <c r="KD129" i="14" s="1"/>
  <c r="KU130" i="14"/>
  <c r="JZ130" i="14" s="1"/>
  <c r="KQ131" i="14"/>
  <c r="JV131" i="14" s="1"/>
  <c r="KM132" i="14"/>
  <c r="JR132" i="14" s="1"/>
  <c r="LC132" i="14"/>
  <c r="KH132" i="14" s="1"/>
  <c r="KY133" i="14"/>
  <c r="KD133" i="14" s="1"/>
  <c r="KU134" i="14"/>
  <c r="JZ134" i="14" s="1"/>
  <c r="KQ136" i="14"/>
  <c r="JV136" i="14" s="1"/>
  <c r="KM137" i="14"/>
  <c r="JR137" i="14" s="1"/>
  <c r="LC137" i="14"/>
  <c r="KH137" i="14" s="1"/>
  <c r="KY138" i="14"/>
  <c r="KD138" i="14" s="1"/>
  <c r="KU140" i="14"/>
  <c r="JZ140" i="14" s="1"/>
  <c r="KQ141" i="14"/>
  <c r="JV141" i="14" s="1"/>
  <c r="KM142" i="14"/>
  <c r="JR142" i="14" s="1"/>
  <c r="LC142" i="14"/>
  <c r="KH142" i="14" s="1"/>
  <c r="KY143" i="14"/>
  <c r="KD143" i="14" s="1"/>
  <c r="KU145" i="14"/>
  <c r="JZ145" i="14" s="1"/>
  <c r="KQ146" i="14"/>
  <c r="JV146" i="14" s="1"/>
  <c r="KM147" i="14"/>
  <c r="JR147" i="14" s="1"/>
  <c r="LC147" i="14"/>
  <c r="KH147" i="14" s="1"/>
  <c r="KY149" i="14"/>
  <c r="KD149" i="14" s="1"/>
  <c r="KW150" i="14"/>
  <c r="KB150" i="14" s="1"/>
  <c r="KS151" i="14"/>
  <c r="JX151" i="14" s="1"/>
  <c r="KO152" i="14"/>
  <c r="JT152" i="14" s="1"/>
  <c r="KK153" i="14"/>
  <c r="JP153" i="14" s="1"/>
  <c r="LA153" i="14"/>
  <c r="KF153" i="14" s="1"/>
  <c r="KW154" i="14"/>
  <c r="KB154" i="14" s="1"/>
  <c r="KO156" i="14"/>
  <c r="JT156" i="14" s="1"/>
  <c r="KK157" i="14"/>
  <c r="JP157" i="14" s="1"/>
  <c r="LA157" i="14"/>
  <c r="KF157" i="14" s="1"/>
  <c r="KW158" i="14"/>
  <c r="KB158" i="14" s="1"/>
  <c r="KS159" i="14"/>
  <c r="JX159" i="14" s="1"/>
  <c r="KO161" i="14"/>
  <c r="JT161" i="14" s="1"/>
  <c r="KK162" i="14"/>
  <c r="JP162" i="14" s="1"/>
  <c r="LA162" i="14"/>
  <c r="KF162" i="14" s="1"/>
  <c r="KW163" i="14"/>
  <c r="KB163" i="14" s="1"/>
  <c r="KS164" i="14"/>
  <c r="JX164" i="14" s="1"/>
  <c r="KO166" i="14"/>
  <c r="JT166" i="14" s="1"/>
  <c r="KK167" i="14"/>
  <c r="JP167" i="14" s="1"/>
  <c r="LA167" i="14"/>
  <c r="KF167" i="14" s="1"/>
  <c r="KW168" i="14"/>
  <c r="KB168" i="14" s="1"/>
  <c r="KS169" i="14"/>
  <c r="JX169" i="14" s="1"/>
  <c r="LA169" i="14"/>
  <c r="KF169" i="14" s="1"/>
  <c r="KY150" i="14"/>
  <c r="KD150" i="14" s="1"/>
  <c r="KU151" i="14"/>
  <c r="JZ151" i="14" s="1"/>
  <c r="KQ152" i="14"/>
  <c r="JV152" i="14" s="1"/>
  <c r="KM153" i="14"/>
  <c r="JR153" i="14" s="1"/>
  <c r="LC153" i="14"/>
  <c r="KH153" i="14" s="1"/>
  <c r="KY154" i="14"/>
  <c r="KD154" i="14" s="1"/>
  <c r="KQ156" i="14"/>
  <c r="JV156" i="14" s="1"/>
  <c r="KM157" i="14"/>
  <c r="JR157" i="14" s="1"/>
  <c r="LC157" i="14"/>
  <c r="KH157" i="14" s="1"/>
  <c r="KY158" i="14"/>
  <c r="KD158" i="14" s="1"/>
  <c r="KU159" i="14"/>
  <c r="JZ159" i="14" s="1"/>
  <c r="KQ161" i="14"/>
  <c r="JV161" i="14" s="1"/>
  <c r="KM162" i="14"/>
  <c r="JR162" i="14" s="1"/>
  <c r="LC162" i="14"/>
  <c r="KH162" i="14" s="1"/>
  <c r="KY163" i="14"/>
  <c r="KD163" i="14" s="1"/>
  <c r="KU164" i="14"/>
  <c r="JZ164" i="14" s="1"/>
  <c r="KQ166" i="14"/>
  <c r="JV166" i="14" s="1"/>
  <c r="KM167" i="14"/>
  <c r="JR167" i="14" s="1"/>
  <c r="LC167" i="14"/>
  <c r="KH167" i="14" s="1"/>
  <c r="KY168" i="14"/>
  <c r="KD168" i="14" s="1"/>
  <c r="KU169" i="14"/>
  <c r="JZ169" i="14" s="1"/>
  <c r="LA72" i="14"/>
  <c r="KF72" i="14" s="1"/>
  <c r="KW73" i="14"/>
  <c r="KB73" i="14" s="1"/>
  <c r="KS74" i="14"/>
  <c r="JX74" i="14" s="1"/>
  <c r="KO75" i="14"/>
  <c r="JT75" i="14" s="1"/>
  <c r="KK76" i="14"/>
  <c r="JP76" i="14" s="1"/>
  <c r="LA76" i="14"/>
  <c r="KF76" i="14" s="1"/>
  <c r="KW78" i="14"/>
  <c r="KB78" i="14" s="1"/>
  <c r="KS79" i="14"/>
  <c r="JX79" i="14" s="1"/>
  <c r="KO80" i="14"/>
  <c r="JT80" i="14" s="1"/>
  <c r="KK81" i="14"/>
  <c r="JP81" i="14" s="1"/>
  <c r="LA81" i="14"/>
  <c r="KF81" i="14" s="1"/>
  <c r="KW82" i="14"/>
  <c r="KB82" i="14" s="1"/>
  <c r="KS83" i="14"/>
  <c r="JX83" i="14" s="1"/>
  <c r="KO85" i="14"/>
  <c r="JT85" i="14" s="1"/>
  <c r="KK86" i="14"/>
  <c r="JP86" i="14" s="1"/>
  <c r="LA86" i="14"/>
  <c r="KF86" i="14" s="1"/>
  <c r="KW87" i="14"/>
  <c r="KB87" i="14" s="1"/>
  <c r="KS89" i="14"/>
  <c r="JX89" i="14" s="1"/>
  <c r="KO90" i="14"/>
  <c r="JT90" i="14" s="1"/>
  <c r="KK91" i="14"/>
  <c r="JP91" i="14" s="1"/>
  <c r="LA91" i="14"/>
  <c r="KF91" i="14" s="1"/>
  <c r="KW92" i="14"/>
  <c r="KB92" i="14" s="1"/>
  <c r="KM36" i="14"/>
  <c r="JR36" i="14" s="1"/>
  <c r="LC36" i="14"/>
  <c r="KH36" i="14" s="1"/>
  <c r="KY38" i="14"/>
  <c r="KD38" i="14" s="1"/>
  <c r="KU39" i="14"/>
  <c r="JZ39" i="14" s="1"/>
  <c r="KQ40" i="14"/>
  <c r="JV40" i="14" s="1"/>
  <c r="KM41" i="14"/>
  <c r="JR41" i="14" s="1"/>
  <c r="LC41" i="14"/>
  <c r="KH41" i="14" s="1"/>
  <c r="KY42" i="14"/>
  <c r="KD42" i="14" s="1"/>
  <c r="KU43" i="14"/>
  <c r="JZ43" i="14" s="1"/>
  <c r="KQ44" i="14"/>
  <c r="JV44" i="14" s="1"/>
  <c r="KM45" i="14"/>
  <c r="JR45" i="14" s="1"/>
  <c r="LC45" i="14"/>
  <c r="KH45" i="14" s="1"/>
  <c r="KY46" i="14"/>
  <c r="KD46" i="14" s="1"/>
  <c r="KU47" i="14"/>
  <c r="JZ47" i="14" s="1"/>
  <c r="KQ48" i="14"/>
  <c r="JV48" i="14" s="1"/>
  <c r="KM49" i="14"/>
  <c r="JR49" i="14" s="1"/>
  <c r="LC49" i="14"/>
  <c r="KH49" i="14" s="1"/>
  <c r="KY50" i="14"/>
  <c r="KD50" i="14" s="1"/>
  <c r="KU51" i="14"/>
  <c r="JZ51" i="14" s="1"/>
  <c r="KQ52" i="14"/>
  <c r="JV52" i="14" s="1"/>
  <c r="KM53" i="14"/>
  <c r="JR53" i="14" s="1"/>
  <c r="LC53" i="14"/>
  <c r="KH53" i="14" s="1"/>
  <c r="KY54" i="14"/>
  <c r="KD54" i="14" s="1"/>
  <c r="KU55" i="14"/>
  <c r="JZ55" i="14" s="1"/>
  <c r="KQ56" i="14"/>
  <c r="JV56" i="14" s="1"/>
  <c r="KM57" i="14"/>
  <c r="JR57" i="14" s="1"/>
  <c r="LC57" i="14"/>
  <c r="KH57" i="14" s="1"/>
  <c r="KY58" i="14"/>
  <c r="KD58" i="14" s="1"/>
  <c r="KU59" i="14"/>
  <c r="JZ59" i="14" s="1"/>
  <c r="KQ60" i="14"/>
  <c r="JV60" i="14" s="1"/>
  <c r="KM61" i="14"/>
  <c r="JR61" i="14" s="1"/>
  <c r="LC61" i="14"/>
  <c r="KH61" i="14" s="1"/>
  <c r="KY62" i="14"/>
  <c r="KD62" i="14" s="1"/>
  <c r="KU63" i="14"/>
  <c r="JZ63" i="14" s="1"/>
  <c r="KQ64" i="14"/>
  <c r="JV64" i="14" s="1"/>
  <c r="KM65" i="14"/>
  <c r="JR65" i="14" s="1"/>
  <c r="LC65" i="14"/>
  <c r="KH65" i="14" s="1"/>
  <c r="KY67" i="14"/>
  <c r="KD67" i="14" s="1"/>
  <c r="KU68" i="14"/>
  <c r="JZ68" i="14" s="1"/>
  <c r="KQ70" i="14"/>
  <c r="JV70" i="14" s="1"/>
  <c r="KM71" i="14"/>
  <c r="JR71" i="14" s="1"/>
  <c r="LC71" i="14"/>
  <c r="KH71" i="14" s="1"/>
  <c r="KY72" i="14"/>
  <c r="KD72" i="14" s="1"/>
  <c r="KU73" i="14"/>
  <c r="JZ73" i="14" s="1"/>
  <c r="KQ74" i="14"/>
  <c r="JV74" i="14" s="1"/>
  <c r="KM75" i="14"/>
  <c r="JR75" i="14" s="1"/>
  <c r="LC75" i="14"/>
  <c r="KH75" i="14" s="1"/>
  <c r="KY76" i="14"/>
  <c r="KD76" i="14" s="1"/>
  <c r="KU78" i="14"/>
  <c r="JZ78" i="14" s="1"/>
  <c r="KQ79" i="14"/>
  <c r="JV79" i="14" s="1"/>
  <c r="KM80" i="14"/>
  <c r="JR80" i="14" s="1"/>
  <c r="LC80" i="14"/>
  <c r="KH80" i="14" s="1"/>
  <c r="KY81" i="14"/>
  <c r="KD81" i="14" s="1"/>
  <c r="KU82" i="14"/>
  <c r="JZ82" i="14" s="1"/>
  <c r="KQ83" i="14"/>
  <c r="JV83" i="14" s="1"/>
  <c r="KM85" i="14"/>
  <c r="JR85" i="14" s="1"/>
  <c r="LC85" i="14"/>
  <c r="KH85" i="14" s="1"/>
  <c r="KY86" i="14"/>
  <c r="KD86" i="14" s="1"/>
  <c r="KU87" i="14"/>
  <c r="JZ87" i="14" s="1"/>
  <c r="KQ89" i="14"/>
  <c r="JV89" i="14" s="1"/>
  <c r="KM90" i="14"/>
  <c r="JR90" i="14" s="1"/>
  <c r="LC90" i="14"/>
  <c r="KH90" i="14" s="1"/>
  <c r="KY91" i="14"/>
  <c r="KD91" i="14" s="1"/>
  <c r="KU92" i="14"/>
  <c r="JZ92" i="14" s="1"/>
  <c r="KS93" i="14"/>
  <c r="JX93" i="14" s="1"/>
  <c r="KO95" i="14"/>
  <c r="JT95" i="14" s="1"/>
  <c r="KK96" i="14"/>
  <c r="JP96" i="14" s="1"/>
  <c r="LA96" i="14"/>
  <c r="KF96" i="14" s="1"/>
  <c r="KW97" i="14"/>
  <c r="KB97" i="14" s="1"/>
  <c r="KS98" i="14"/>
  <c r="JX98" i="14" s="1"/>
  <c r="KO99" i="14"/>
  <c r="JT99" i="14" s="1"/>
  <c r="KK100" i="14"/>
  <c r="JP100" i="14" s="1"/>
  <c r="LA100" i="14"/>
  <c r="KF100" i="14" s="1"/>
  <c r="KW101" i="14"/>
  <c r="KB101" i="14" s="1"/>
  <c r="KS102" i="14"/>
  <c r="JX102" i="14" s="1"/>
  <c r="KO103" i="14"/>
  <c r="JT103" i="14" s="1"/>
  <c r="KK104" i="14"/>
  <c r="JP104" i="14" s="1"/>
  <c r="LA104" i="14"/>
  <c r="KF104" i="14" s="1"/>
  <c r="KW105" i="14"/>
  <c r="KB105" i="14" s="1"/>
  <c r="KS106" i="14"/>
  <c r="JX106" i="14" s="1"/>
  <c r="KO107" i="14"/>
  <c r="JT107" i="14" s="1"/>
  <c r="KK108" i="14"/>
  <c r="JP108" i="14" s="1"/>
  <c r="LA108" i="14"/>
  <c r="KF108" i="14" s="1"/>
  <c r="KW109" i="14"/>
  <c r="KB109" i="14" s="1"/>
  <c r="KS110" i="14"/>
  <c r="JX110" i="14" s="1"/>
  <c r="KO111" i="14"/>
  <c r="JT111" i="14" s="1"/>
  <c r="KK112" i="14"/>
  <c r="JP112" i="14" s="1"/>
  <c r="LA112" i="14"/>
  <c r="KF112" i="14" s="1"/>
  <c r="KW113" i="14"/>
  <c r="KB113" i="14" s="1"/>
  <c r="KS114" i="14"/>
  <c r="JX114" i="14" s="1"/>
  <c r="KO115" i="14"/>
  <c r="JT115" i="14" s="1"/>
  <c r="KK116" i="14"/>
  <c r="JP116" i="14" s="1"/>
  <c r="LA116" i="14"/>
  <c r="KF116" i="14" s="1"/>
  <c r="KW117" i="14"/>
  <c r="KB117" i="14" s="1"/>
  <c r="KS118" i="14"/>
  <c r="JX118" i="14" s="1"/>
  <c r="KO119" i="14"/>
  <c r="JT119" i="14" s="1"/>
  <c r="KK121" i="14"/>
  <c r="JP121" i="14" s="1"/>
  <c r="LA121" i="14"/>
  <c r="KF121" i="14" s="1"/>
  <c r="KW122" i="14"/>
  <c r="KB122" i="14" s="1"/>
  <c r="KS123" i="14"/>
  <c r="JX123" i="14" s="1"/>
  <c r="KO124" i="14"/>
  <c r="JT124" i="14" s="1"/>
  <c r="KK125" i="14"/>
  <c r="JP125" i="14" s="1"/>
  <c r="LA125" i="14"/>
  <c r="KF125" i="14" s="1"/>
  <c r="KW126" i="14"/>
  <c r="KB126" i="14" s="1"/>
  <c r="KS127" i="14"/>
  <c r="JX127" i="14" s="1"/>
  <c r="KO128" i="14"/>
  <c r="JT128" i="14" s="1"/>
  <c r="KK129" i="14"/>
  <c r="JP129" i="14" s="1"/>
  <c r="LA129" i="14"/>
  <c r="KF129" i="14" s="1"/>
  <c r="KW130" i="14"/>
  <c r="KB130" i="14" s="1"/>
  <c r="KS131" i="14"/>
  <c r="JX131" i="14" s="1"/>
  <c r="KO132" i="14"/>
  <c r="JT132" i="14" s="1"/>
  <c r="KK133" i="14"/>
  <c r="JP133" i="14" s="1"/>
  <c r="LA133" i="14"/>
  <c r="KF133" i="14" s="1"/>
  <c r="KW134" i="14"/>
  <c r="KB134" i="14" s="1"/>
  <c r="KS136" i="14"/>
  <c r="JX136" i="14" s="1"/>
  <c r="KO137" i="14"/>
  <c r="JT137" i="14" s="1"/>
  <c r="KK138" i="14"/>
  <c r="JP138" i="14" s="1"/>
  <c r="LA138" i="14"/>
  <c r="KF138" i="14" s="1"/>
  <c r="KW140" i="14"/>
  <c r="KB140" i="14" s="1"/>
  <c r="KS141" i="14"/>
  <c r="JX141" i="14" s="1"/>
  <c r="KO142" i="14"/>
  <c r="JT142" i="14" s="1"/>
  <c r="KK143" i="14"/>
  <c r="JP143" i="14" s="1"/>
  <c r="LA143" i="14"/>
  <c r="KF143" i="14" s="1"/>
  <c r="KW145" i="14"/>
  <c r="KB145" i="14" s="1"/>
  <c r="KS146" i="14"/>
  <c r="JX146" i="14" s="1"/>
  <c r="KO147" i="14"/>
  <c r="JT147" i="14" s="1"/>
  <c r="KK149" i="14"/>
  <c r="JP149" i="14" s="1"/>
  <c r="LA149" i="14"/>
  <c r="KF149" i="14" s="1"/>
  <c r="KM93" i="14"/>
  <c r="JR93" i="14" s="1"/>
  <c r="LC93" i="14"/>
  <c r="KH93" i="14" s="1"/>
  <c r="KY95" i="14"/>
  <c r="KD95" i="14" s="1"/>
  <c r="KU96" i="14"/>
  <c r="JZ96" i="14" s="1"/>
  <c r="KQ97" i="14"/>
  <c r="JV97" i="14" s="1"/>
  <c r="KM98" i="14"/>
  <c r="JR98" i="14" s="1"/>
  <c r="LC98" i="14"/>
  <c r="KH98" i="14" s="1"/>
  <c r="KY99" i="14"/>
  <c r="KD99" i="14" s="1"/>
  <c r="KU100" i="14"/>
  <c r="JZ100" i="14" s="1"/>
  <c r="KQ101" i="14"/>
  <c r="JV101" i="14" s="1"/>
  <c r="KM102" i="14"/>
  <c r="JR102" i="14" s="1"/>
  <c r="LC102" i="14"/>
  <c r="KH102" i="14" s="1"/>
  <c r="KY103" i="14"/>
  <c r="KD103" i="14" s="1"/>
  <c r="KU104" i="14"/>
  <c r="JZ104" i="14" s="1"/>
  <c r="KQ105" i="14"/>
  <c r="JV105" i="14" s="1"/>
  <c r="KM106" i="14"/>
  <c r="JR106" i="14" s="1"/>
  <c r="LC106" i="14"/>
  <c r="KH106" i="14" s="1"/>
  <c r="KY107" i="14"/>
  <c r="KD107" i="14" s="1"/>
  <c r="KU108" i="14"/>
  <c r="JZ108" i="14" s="1"/>
  <c r="KQ109" i="14"/>
  <c r="JV109" i="14" s="1"/>
  <c r="KM110" i="14"/>
  <c r="JR110" i="14" s="1"/>
  <c r="LC110" i="14"/>
  <c r="KH110" i="14" s="1"/>
  <c r="KY111" i="14"/>
  <c r="KD111" i="14" s="1"/>
  <c r="KU112" i="14"/>
  <c r="JZ112" i="14" s="1"/>
  <c r="KQ113" i="14"/>
  <c r="JV113" i="14" s="1"/>
  <c r="KM114" i="14"/>
  <c r="JR114" i="14" s="1"/>
  <c r="LC114" i="14"/>
  <c r="KH114" i="14" s="1"/>
  <c r="KY115" i="14"/>
  <c r="KD115" i="14" s="1"/>
  <c r="KU116" i="14"/>
  <c r="JZ116" i="14" s="1"/>
  <c r="KQ117" i="14"/>
  <c r="JV117" i="14" s="1"/>
  <c r="KM118" i="14"/>
  <c r="JR118" i="14" s="1"/>
  <c r="LC118" i="14"/>
  <c r="KH118" i="14" s="1"/>
  <c r="KY119" i="14"/>
  <c r="KD119" i="14" s="1"/>
  <c r="KU121" i="14"/>
  <c r="JZ121" i="14" s="1"/>
  <c r="KQ122" i="14"/>
  <c r="JV122" i="14" s="1"/>
  <c r="KM123" i="14"/>
  <c r="JR123" i="14" s="1"/>
  <c r="LC123" i="14"/>
  <c r="KH123" i="14" s="1"/>
  <c r="KY124" i="14"/>
  <c r="KD124" i="14" s="1"/>
  <c r="KU125" i="14"/>
  <c r="JZ125" i="14" s="1"/>
  <c r="KQ126" i="14"/>
  <c r="JV126" i="14" s="1"/>
  <c r="KM127" i="14"/>
  <c r="JR127" i="14" s="1"/>
  <c r="LC127" i="14"/>
  <c r="KH127" i="14" s="1"/>
  <c r="KY128" i="14"/>
  <c r="KD128" i="14" s="1"/>
  <c r="KU129" i="14"/>
  <c r="JZ129" i="14" s="1"/>
  <c r="KQ130" i="14"/>
  <c r="JV130" i="14" s="1"/>
  <c r="KM131" i="14"/>
  <c r="JR131" i="14" s="1"/>
  <c r="LC131" i="14"/>
  <c r="KH131" i="14" s="1"/>
  <c r="KY132" i="14"/>
  <c r="KD132" i="14" s="1"/>
  <c r="KU133" i="14"/>
  <c r="JZ133" i="14" s="1"/>
  <c r="KQ134" i="14"/>
  <c r="JV134" i="14" s="1"/>
  <c r="KM136" i="14"/>
  <c r="JR136" i="14" s="1"/>
  <c r="LC136" i="14"/>
  <c r="KH136" i="14" s="1"/>
  <c r="KY137" i="14"/>
  <c r="KD137" i="14" s="1"/>
  <c r="KU138" i="14"/>
  <c r="JZ138" i="14" s="1"/>
  <c r="KQ140" i="14"/>
  <c r="JV140" i="14" s="1"/>
  <c r="KM141" i="14"/>
  <c r="JR141" i="14" s="1"/>
  <c r="LC141" i="14"/>
  <c r="KH141" i="14" s="1"/>
  <c r="KY142" i="14"/>
  <c r="KD142" i="14" s="1"/>
  <c r="KU143" i="14"/>
  <c r="JZ143" i="14" s="1"/>
  <c r="KQ145" i="14"/>
  <c r="JV145" i="14" s="1"/>
  <c r="KM146" i="14"/>
  <c r="JR146" i="14" s="1"/>
  <c r="LC146" i="14"/>
  <c r="KH146" i="14" s="1"/>
  <c r="KY147" i="14"/>
  <c r="KD147" i="14" s="1"/>
  <c r="KU149" i="14"/>
  <c r="JZ149" i="14" s="1"/>
  <c r="KS150" i="14"/>
  <c r="JX150" i="14" s="1"/>
  <c r="KO151" i="14"/>
  <c r="JT151" i="14" s="1"/>
  <c r="KK152" i="14"/>
  <c r="JP152" i="14" s="1"/>
  <c r="LA152" i="14"/>
  <c r="KF152" i="14" s="1"/>
  <c r="KW153" i="14"/>
  <c r="KB153" i="14" s="1"/>
  <c r="KS154" i="14"/>
  <c r="JX154" i="14" s="1"/>
  <c r="KK156" i="14"/>
  <c r="JP156" i="14" s="1"/>
  <c r="LA156" i="14"/>
  <c r="KF156" i="14" s="1"/>
  <c r="KW157" i="14"/>
  <c r="KB157" i="14" s="1"/>
  <c r="KS158" i="14"/>
  <c r="JX158" i="14" s="1"/>
  <c r="KO159" i="14"/>
  <c r="JT159" i="14" s="1"/>
  <c r="KK161" i="14"/>
  <c r="JP161" i="14" s="1"/>
  <c r="LA161" i="14"/>
  <c r="KF161" i="14" s="1"/>
  <c r="KW162" i="14"/>
  <c r="KB162" i="14" s="1"/>
  <c r="KS163" i="14"/>
  <c r="JX163" i="14" s="1"/>
  <c r="KO164" i="14"/>
  <c r="JT164" i="14" s="1"/>
  <c r="KK166" i="14"/>
  <c r="JP166" i="14" s="1"/>
  <c r="LA166" i="14"/>
  <c r="KF166" i="14" s="1"/>
  <c r="KW167" i="14"/>
  <c r="KB167" i="14" s="1"/>
  <c r="KS168" i="14"/>
  <c r="JX168" i="14" s="1"/>
  <c r="KO169" i="14"/>
  <c r="JT169" i="14" s="1"/>
  <c r="KU150" i="14"/>
  <c r="JZ150" i="14" s="1"/>
  <c r="KQ151" i="14"/>
  <c r="JV151" i="14" s="1"/>
  <c r="KM152" i="14"/>
  <c r="JR152" i="14" s="1"/>
  <c r="LC152" i="14"/>
  <c r="KH152" i="14" s="1"/>
  <c r="KY153" i="14"/>
  <c r="KD153" i="14" s="1"/>
  <c r="KU154" i="14"/>
  <c r="JZ154" i="14" s="1"/>
  <c r="KM156" i="14"/>
  <c r="JR156" i="14" s="1"/>
  <c r="LC156" i="14"/>
  <c r="KH156" i="14" s="1"/>
  <c r="KY157" i="14"/>
  <c r="KD157" i="14" s="1"/>
  <c r="KU158" i="14"/>
  <c r="JZ158" i="14" s="1"/>
  <c r="KQ159" i="14"/>
  <c r="JV159" i="14" s="1"/>
  <c r="KM161" i="14"/>
  <c r="JR161" i="14" s="1"/>
  <c r="LC161" i="14"/>
  <c r="KH161" i="14" s="1"/>
  <c r="KY162" i="14"/>
  <c r="KD162" i="14" s="1"/>
  <c r="KU163" i="14"/>
  <c r="JZ163" i="14" s="1"/>
  <c r="KQ164" i="14"/>
  <c r="JV164" i="14" s="1"/>
  <c r="KM166" i="14"/>
  <c r="JR166" i="14" s="1"/>
  <c r="LC166" i="14"/>
  <c r="KH166" i="14" s="1"/>
  <c r="KY167" i="14"/>
  <c r="KD167" i="14" s="1"/>
  <c r="KU168" i="14"/>
  <c r="JZ168" i="14" s="1"/>
  <c r="KQ169" i="14"/>
  <c r="JV169" i="14" s="1"/>
  <c r="C5" i="14"/>
  <c r="U188" i="10"/>
  <c r="E188" i="10"/>
  <c r="M188" i="10"/>
  <c r="L188" i="10"/>
  <c r="J188" i="10"/>
  <c r="I188" i="10"/>
  <c r="Q188" i="10"/>
  <c r="C188" i="10"/>
  <c r="T188" i="10"/>
  <c r="R188" i="10"/>
  <c r="O188" i="10"/>
  <c r="G188" i="10"/>
  <c r="S188" i="10"/>
  <c r="H188" i="10"/>
  <c r="N188" i="10"/>
  <c r="B188" i="10"/>
  <c r="K188" i="10"/>
  <c r="D188" i="10"/>
  <c r="F188" i="10"/>
  <c r="DS36" i="14"/>
  <c r="LM40" i="14"/>
  <c r="LI40" i="14"/>
  <c r="LK43" i="14"/>
  <c r="LE43" i="14"/>
  <c r="DS43" i="14"/>
  <c r="LE45" i="14"/>
  <c r="LK45" i="14"/>
  <c r="DS45" i="14"/>
  <c r="DO46" i="14"/>
  <c r="DE46" i="14" s="1"/>
  <c r="LI46" i="14"/>
  <c r="LM46" i="14"/>
  <c r="LK47" i="14"/>
  <c r="LE47" i="14"/>
  <c r="DS47" i="14"/>
  <c r="LE49" i="14"/>
  <c r="LK49" i="14"/>
  <c r="DG50" i="14"/>
  <c r="LE53" i="14"/>
  <c r="LK53" i="14"/>
  <c r="LK55" i="14"/>
  <c r="LE55" i="14"/>
  <c r="DS55" i="14"/>
  <c r="LE57" i="14"/>
  <c r="LK57" i="14"/>
  <c r="LI60" i="14"/>
  <c r="LM60" i="14"/>
  <c r="LI62" i="14"/>
  <c r="LM62" i="14"/>
  <c r="LI67" i="14"/>
  <c r="LM67" i="14"/>
  <c r="LE73" i="14"/>
  <c r="LK73" i="14"/>
  <c r="DS73" i="14"/>
  <c r="LK75" i="14"/>
  <c r="LE75" i="14"/>
  <c r="DS75" i="14"/>
  <c r="LE78" i="14"/>
  <c r="LK78" i="14"/>
  <c r="DK78" i="14"/>
  <c r="DO79" i="14"/>
  <c r="DE79" i="14" s="1"/>
  <c r="LI79" i="14"/>
  <c r="LM79" i="14"/>
  <c r="LK80" i="14"/>
  <c r="LE80" i="14"/>
  <c r="DO83" i="14"/>
  <c r="DE83" i="14" s="1"/>
  <c r="LI83" i="14"/>
  <c r="LM83" i="14"/>
  <c r="LK87" i="14"/>
  <c r="LE87" i="14"/>
  <c r="LE90" i="14"/>
  <c r="LK90" i="14"/>
  <c r="DG91" i="14"/>
  <c r="LK92" i="14"/>
  <c r="LE92" i="14"/>
  <c r="DJ42" i="14"/>
  <c r="LH42" i="14"/>
  <c r="LH44" i="14"/>
  <c r="DN45" i="14"/>
  <c r="DV47" i="14"/>
  <c r="LH48" i="14"/>
  <c r="DN49" i="14"/>
  <c r="LH60" i="14"/>
  <c r="LH62" i="14"/>
  <c r="LH64" i="14"/>
  <c r="LH70" i="14"/>
  <c r="DN71" i="14"/>
  <c r="DV73" i="14"/>
  <c r="LH74" i="14"/>
  <c r="DN75" i="14"/>
  <c r="DJ76" i="14"/>
  <c r="LH76" i="14"/>
  <c r="LH79" i="14"/>
  <c r="LH81" i="14"/>
  <c r="LH86" i="14"/>
  <c r="DV90" i="14"/>
  <c r="DM36" i="14"/>
  <c r="DU36" i="14"/>
  <c r="LL38" i="14"/>
  <c r="LG38" i="14"/>
  <c r="LG40" i="14"/>
  <c r="LL40" i="14"/>
  <c r="DI42" i="14"/>
  <c r="LL42" i="14"/>
  <c r="LG42" i="14"/>
  <c r="DM43" i="14"/>
  <c r="LG44" i="14"/>
  <c r="LL44" i="14"/>
  <c r="DM45" i="14"/>
  <c r="DU45" i="14"/>
  <c r="DI46" i="14"/>
  <c r="LL46" i="14"/>
  <c r="LG46" i="14"/>
  <c r="DU47" i="14"/>
  <c r="LG48" i="14"/>
  <c r="LL48" i="14"/>
  <c r="DM49" i="14"/>
  <c r="DU49" i="14"/>
  <c r="DI50" i="14"/>
  <c r="LL50" i="14"/>
  <c r="LG50" i="14"/>
  <c r="LG52" i="14"/>
  <c r="LL52" i="14"/>
  <c r="DU53" i="14"/>
  <c r="DI54" i="14"/>
  <c r="LL54" i="14"/>
  <c r="LG54" i="14"/>
  <c r="DM55" i="14"/>
  <c r="DU55" i="14"/>
  <c r="LG56" i="14"/>
  <c r="LL56" i="14"/>
  <c r="DM57" i="14"/>
  <c r="LL58" i="14"/>
  <c r="LG58" i="14"/>
  <c r="LG60" i="14"/>
  <c r="LL60" i="14"/>
  <c r="LL62" i="14"/>
  <c r="LG62" i="14"/>
  <c r="DM63" i="14"/>
  <c r="LG64" i="14"/>
  <c r="LL64" i="14"/>
  <c r="DM65" i="14"/>
  <c r="DU65" i="14"/>
  <c r="LL67" i="14"/>
  <c r="LG67" i="14"/>
  <c r="DI70" i="14"/>
  <c r="LL70" i="14"/>
  <c r="LG70" i="14"/>
  <c r="DM71" i="14"/>
  <c r="DU71" i="14"/>
  <c r="DI72" i="14"/>
  <c r="LG72" i="14"/>
  <c r="LL72" i="14"/>
  <c r="DM73" i="14"/>
  <c r="DU73" i="14"/>
  <c r="LL74" i="14"/>
  <c r="LG74" i="14"/>
  <c r="DM75" i="14"/>
  <c r="DI76" i="14"/>
  <c r="LG76" i="14"/>
  <c r="LL76" i="14"/>
  <c r="LL79" i="14"/>
  <c r="LG79" i="14"/>
  <c r="LG81" i="14"/>
  <c r="LL81" i="14"/>
  <c r="LL83" i="14"/>
  <c r="LG83" i="14"/>
  <c r="DU85" i="14"/>
  <c r="LL86" i="14"/>
  <c r="LG86" i="14"/>
  <c r="DI89" i="14"/>
  <c r="LG89" i="14"/>
  <c r="LL89" i="14"/>
  <c r="DM90" i="14"/>
  <c r="DI91" i="14"/>
  <c r="LL91" i="14"/>
  <c r="LG91" i="14"/>
  <c r="LF36" i="14"/>
  <c r="DT36" i="14"/>
  <c r="LJ38" i="14"/>
  <c r="LF39" i="14"/>
  <c r="LJ40" i="14"/>
  <c r="LF41" i="14"/>
  <c r="DL41" i="14"/>
  <c r="DH42" i="14"/>
  <c r="DP42" i="14"/>
  <c r="DF42" i="14" s="1"/>
  <c r="LJ42" i="14"/>
  <c r="LF43" i="14"/>
  <c r="LJ44" i="14"/>
  <c r="LF45" i="14"/>
  <c r="DL45" i="14"/>
  <c r="DT45" i="14"/>
  <c r="LJ46" i="14"/>
  <c r="LF47" i="14"/>
  <c r="DT47" i="14"/>
  <c r="LJ48" i="14"/>
  <c r="LF49" i="14"/>
  <c r="DL49" i="14"/>
  <c r="DT49" i="14"/>
  <c r="DP50" i="14"/>
  <c r="DF50" i="14" s="1"/>
  <c r="LJ50" i="14"/>
  <c r="LF51" i="14"/>
  <c r="LJ52" i="14"/>
  <c r="LF53" i="14"/>
  <c r="DT53" i="14"/>
  <c r="DP54" i="14"/>
  <c r="DF54" i="14" s="1"/>
  <c r="LJ54" i="14"/>
  <c r="LF55" i="14"/>
  <c r="DL55" i="14"/>
  <c r="DT55" i="14"/>
  <c r="LJ56" i="14"/>
  <c r="LF57" i="14"/>
  <c r="LJ58" i="14"/>
  <c r="LF59" i="14"/>
  <c r="LJ60" i="14"/>
  <c r="LF61" i="14"/>
  <c r="DT61" i="14"/>
  <c r="DP62" i="14"/>
  <c r="DF62" i="14" s="1"/>
  <c r="LJ62" i="14"/>
  <c r="LF63" i="14"/>
  <c r="DL63" i="14"/>
  <c r="DT63" i="14"/>
  <c r="LJ64" i="14"/>
  <c r="LF65" i="14"/>
  <c r="DT65" i="14"/>
  <c r="LJ67" i="14"/>
  <c r="LF68" i="14"/>
  <c r="DP70" i="14"/>
  <c r="DF70" i="14" s="1"/>
  <c r="LJ70" i="14"/>
  <c r="LF71" i="14"/>
  <c r="DT71" i="14"/>
  <c r="LJ72" i="14"/>
  <c r="LF73" i="14"/>
  <c r="DL73" i="14"/>
  <c r="DT73" i="14"/>
  <c r="LJ74" i="14"/>
  <c r="LF75" i="14"/>
  <c r="DL75" i="14"/>
  <c r="DT75" i="14"/>
  <c r="DH76" i="14"/>
  <c r="DP76" i="14"/>
  <c r="DF76" i="14" s="1"/>
  <c r="LJ76" i="14"/>
  <c r="LF78" i="14"/>
  <c r="LJ79" i="14"/>
  <c r="LF80" i="14"/>
  <c r="DT80" i="14"/>
  <c r="LJ81" i="14"/>
  <c r="LF82" i="14"/>
  <c r="LJ83" i="14"/>
  <c r="LF85" i="14"/>
  <c r="LJ86" i="14"/>
  <c r="LF87" i="14"/>
  <c r="DT87" i="14"/>
  <c r="LJ89" i="14"/>
  <c r="LF90" i="14"/>
  <c r="DL90" i="14"/>
  <c r="DT90" i="14"/>
  <c r="DH91" i="14"/>
  <c r="LJ91" i="14"/>
  <c r="LF92" i="14"/>
  <c r="LE93" i="14"/>
  <c r="LK93" i="14"/>
  <c r="LI95" i="14"/>
  <c r="LM95" i="14"/>
  <c r="LK96" i="14"/>
  <c r="LE96" i="14"/>
  <c r="DK96" i="14"/>
  <c r="DS96" i="14"/>
  <c r="LI97" i="14"/>
  <c r="LM97" i="14"/>
  <c r="LE98" i="14"/>
  <c r="LK98" i="14"/>
  <c r="DK98" i="14"/>
  <c r="DS98" i="14"/>
  <c r="LI99" i="14"/>
  <c r="LM99" i="14"/>
  <c r="LK100" i="14"/>
  <c r="LE100" i="14"/>
  <c r="DK100" i="14"/>
  <c r="DS100" i="14"/>
  <c r="DG101" i="14"/>
  <c r="LI101" i="14"/>
  <c r="LM101" i="14"/>
  <c r="LE102" i="14"/>
  <c r="LK102" i="14"/>
  <c r="DK102" i="14"/>
  <c r="DS102" i="14"/>
  <c r="LI103" i="14"/>
  <c r="LM103" i="14"/>
  <c r="LK104" i="14"/>
  <c r="LE104" i="14"/>
  <c r="LI105" i="14"/>
  <c r="LM105" i="14"/>
  <c r="LE106" i="14"/>
  <c r="LK106" i="14"/>
  <c r="LI107" i="14"/>
  <c r="LM107" i="14"/>
  <c r="LK108" i="14"/>
  <c r="LE108" i="14"/>
  <c r="LI109" i="14"/>
  <c r="LM109" i="14"/>
  <c r="LE110" i="14"/>
  <c r="LK110" i="14"/>
  <c r="DK110" i="14"/>
  <c r="DS110" i="14"/>
  <c r="LI111" i="14"/>
  <c r="LM111" i="14"/>
  <c r="LK112" i="14"/>
  <c r="LE112" i="14"/>
  <c r="DS112" i="14"/>
  <c r="LI113" i="14"/>
  <c r="LM113" i="14"/>
  <c r="LE114" i="14"/>
  <c r="LK114" i="14"/>
  <c r="DK114" i="14"/>
  <c r="DS114" i="14"/>
  <c r="LI115" i="14"/>
  <c r="LM115" i="14"/>
  <c r="LK116" i="14"/>
  <c r="LE116" i="14"/>
  <c r="DK116" i="14"/>
  <c r="DS116" i="14"/>
  <c r="LI117" i="14"/>
  <c r="LM117" i="14"/>
  <c r="LE118" i="14"/>
  <c r="LK118" i="14"/>
  <c r="DK118" i="14"/>
  <c r="DS118" i="14"/>
  <c r="LI119" i="14"/>
  <c r="LM119" i="14"/>
  <c r="LE121" i="14"/>
  <c r="LK121" i="14"/>
  <c r="DK121" i="14"/>
  <c r="DS121" i="14"/>
  <c r="DG122" i="14"/>
  <c r="LI122" i="14"/>
  <c r="LM122" i="14"/>
  <c r="LK123" i="14"/>
  <c r="LE123" i="14"/>
  <c r="LM124" i="14"/>
  <c r="LI124" i="14"/>
  <c r="LK125" i="14"/>
  <c r="LE125" i="14"/>
  <c r="DS125" i="14"/>
  <c r="LI126" i="14"/>
  <c r="LM126" i="14"/>
  <c r="LE127" i="14"/>
  <c r="LK127" i="14"/>
  <c r="LI128" i="14"/>
  <c r="LM128" i="14"/>
  <c r="LK129" i="14"/>
  <c r="LE129" i="14"/>
  <c r="DS129" i="14"/>
  <c r="LI130" i="14"/>
  <c r="LM130" i="14"/>
  <c r="LE131" i="14"/>
  <c r="LK131" i="14"/>
  <c r="DK131" i="14"/>
  <c r="DS131" i="14"/>
  <c r="LI132" i="14"/>
  <c r="LM132" i="14"/>
  <c r="LE133" i="14"/>
  <c r="LK133" i="14"/>
  <c r="DK133" i="14"/>
  <c r="DS133" i="14"/>
  <c r="LI134" i="14"/>
  <c r="LM134" i="14"/>
  <c r="LK136" i="14"/>
  <c r="LE136" i="14"/>
  <c r="DK136" i="14"/>
  <c r="DS136" i="14"/>
  <c r="LI137" i="14"/>
  <c r="LM137" i="14"/>
  <c r="LE138" i="14"/>
  <c r="LK138" i="14"/>
  <c r="LI140" i="14"/>
  <c r="LM140" i="14"/>
  <c r="LE141" i="14"/>
  <c r="LK141" i="14"/>
  <c r="DS141" i="14"/>
  <c r="LI142" i="14"/>
  <c r="LM142" i="14"/>
  <c r="LE143" i="14"/>
  <c r="LK143" i="14"/>
  <c r="DS143" i="14"/>
  <c r="LM145" i="14"/>
  <c r="LI145" i="14"/>
  <c r="LE146" i="14"/>
  <c r="LK146" i="14"/>
  <c r="LI147" i="14"/>
  <c r="LM147" i="14"/>
  <c r="LK149" i="14"/>
  <c r="LE149" i="14"/>
  <c r="DK149" i="14"/>
  <c r="DS149" i="14"/>
  <c r="LH93" i="14"/>
  <c r="DN95" i="14"/>
  <c r="DV95" i="14"/>
  <c r="LH96" i="14"/>
  <c r="DN97" i="14"/>
  <c r="DV97" i="14"/>
  <c r="LH98" i="14"/>
  <c r="DN99" i="14"/>
  <c r="DV99" i="14"/>
  <c r="LH100" i="14"/>
  <c r="DN101" i="14"/>
  <c r="DV101" i="14"/>
  <c r="DJ102" i="14"/>
  <c r="LH102" i="14"/>
  <c r="DN103" i="14"/>
  <c r="DV103" i="14"/>
  <c r="LH104" i="14"/>
  <c r="LH106" i="14"/>
  <c r="LH108" i="14"/>
  <c r="DV109" i="14"/>
  <c r="DJ110" i="14"/>
  <c r="LH110" i="14"/>
  <c r="DV111" i="14"/>
  <c r="LH112" i="14"/>
  <c r="DV113" i="14"/>
  <c r="DJ114" i="14"/>
  <c r="LH114" i="14"/>
  <c r="DV115" i="14"/>
  <c r="DQ170" i="14"/>
  <c r="FY170" i="14" s="1"/>
  <c r="FK170" i="14" s="1"/>
  <c r="LK39" i="14"/>
  <c r="LE39" i="14"/>
  <c r="LI42" i="14"/>
  <c r="LM42" i="14"/>
  <c r="DK45" i="14"/>
  <c r="LM48" i="14"/>
  <c r="LI48" i="14"/>
  <c r="DS49" i="14"/>
  <c r="DO50" i="14"/>
  <c r="DE50" i="14" s="1"/>
  <c r="LI50" i="14"/>
  <c r="LM50" i="14"/>
  <c r="LM52" i="14"/>
  <c r="LI52" i="14"/>
  <c r="DS53" i="14"/>
  <c r="DO56" i="14"/>
  <c r="DE56" i="14" s="1"/>
  <c r="LM56" i="14"/>
  <c r="LI56" i="14"/>
  <c r="LK59" i="14"/>
  <c r="LE59" i="14"/>
  <c r="DK63" i="14"/>
  <c r="LM64" i="14"/>
  <c r="LI64" i="14"/>
  <c r="LK68" i="14"/>
  <c r="LE68" i="14"/>
  <c r="LK71" i="14"/>
  <c r="LE71" i="14"/>
  <c r="DS71" i="14"/>
  <c r="DO72" i="14"/>
  <c r="DE72" i="14" s="1"/>
  <c r="LM72" i="14"/>
  <c r="LI72" i="14"/>
  <c r="DK73" i="14"/>
  <c r="DO74" i="14"/>
  <c r="DE74" i="14" s="1"/>
  <c r="LI74" i="14"/>
  <c r="LM74" i="14"/>
  <c r="DG76" i="14"/>
  <c r="LE82" i="14"/>
  <c r="LK82" i="14"/>
  <c r="DK85" i="14"/>
  <c r="LI86" i="14"/>
  <c r="LM86" i="14"/>
  <c r="DO89" i="14"/>
  <c r="DE89" i="14" s="1"/>
  <c r="LI89" i="14"/>
  <c r="LM89" i="14"/>
  <c r="DS90" i="14"/>
  <c r="DO91" i="14"/>
  <c r="DE91" i="14" s="1"/>
  <c r="LI91" i="14"/>
  <c r="LM91" i="14"/>
  <c r="LH38" i="14"/>
  <c r="LH40" i="14"/>
  <c r="DV43" i="14"/>
  <c r="DV45" i="14"/>
  <c r="LH46" i="14"/>
  <c r="DN47" i="14"/>
  <c r="DJ50" i="14"/>
  <c r="LH50" i="14"/>
  <c r="LH52" i="14"/>
  <c r="DN55" i="14"/>
  <c r="LH56" i="14"/>
  <c r="DV65" i="14"/>
  <c r="DV71" i="14"/>
  <c r="DV85" i="14"/>
  <c r="LE170" i="14"/>
  <c r="LK170" i="14"/>
  <c r="DN170" i="14"/>
  <c r="FV170" i="14" s="1"/>
  <c r="HJ170" i="14" s="1"/>
  <c r="LM36" i="14"/>
  <c r="LI36" i="14"/>
  <c r="LK40" i="14"/>
  <c r="LE40" i="14"/>
  <c r="LI41" i="14"/>
  <c r="LM41" i="14"/>
  <c r="DK42" i="14"/>
  <c r="DS42" i="14"/>
  <c r="LI43" i="14"/>
  <c r="LM43" i="14"/>
  <c r="DG45" i="14"/>
  <c r="LE46" i="14"/>
  <c r="LK46" i="14"/>
  <c r="DS46" i="14"/>
  <c r="LI47" i="14"/>
  <c r="LM47" i="14"/>
  <c r="LI49" i="14"/>
  <c r="LM49" i="14"/>
  <c r="DK50" i="14"/>
  <c r="DS50" i="14"/>
  <c r="LI51" i="14"/>
  <c r="LM51" i="14"/>
  <c r="LK52" i="14"/>
  <c r="LE52" i="14"/>
  <c r="LE54" i="14"/>
  <c r="LK54" i="14"/>
  <c r="LE58" i="14"/>
  <c r="LK58" i="14"/>
  <c r="LK64" i="14"/>
  <c r="LE64" i="14"/>
  <c r="LE70" i="14"/>
  <c r="LK70" i="14"/>
  <c r="LK72" i="14"/>
  <c r="LE72" i="14"/>
  <c r="DS72" i="14"/>
  <c r="DO73" i="14"/>
  <c r="DE73" i="14" s="1"/>
  <c r="LI73" i="14"/>
  <c r="LM73" i="14"/>
  <c r="DG75" i="14"/>
  <c r="LK76" i="14"/>
  <c r="LE76" i="14"/>
  <c r="LI78" i="14"/>
  <c r="LM78" i="14"/>
  <c r="LE81" i="14"/>
  <c r="LK81" i="14"/>
  <c r="LI82" i="14"/>
  <c r="LM82" i="14"/>
  <c r="LK83" i="14"/>
  <c r="LE83" i="14"/>
  <c r="LE89" i="14"/>
  <c r="LK89" i="14"/>
  <c r="DS89" i="14"/>
  <c r="LI90" i="14"/>
  <c r="LM90" i="14"/>
  <c r="DK91" i="14"/>
  <c r="LH36" i="14"/>
  <c r="DR36" i="14"/>
  <c r="DD36" i="14" s="1"/>
  <c r="LH39" i="14"/>
  <c r="LH41" i="14"/>
  <c r="DR41" i="14"/>
  <c r="DD41" i="14" s="1"/>
  <c r="DN42" i="14"/>
  <c r="LH43" i="14"/>
  <c r="DR45" i="14"/>
  <c r="DD45" i="14" s="1"/>
  <c r="LH47" i="14"/>
  <c r="DR47" i="14"/>
  <c r="DD47" i="14" s="1"/>
  <c r="LH51" i="14"/>
  <c r="DV52" i="14"/>
  <c r="DV54" i="14"/>
  <c r="LH57" i="14"/>
  <c r="LH59" i="14"/>
  <c r="DR63" i="14"/>
  <c r="DD63" i="14" s="1"/>
  <c r="LH65" i="14"/>
  <c r="DV67" i="14"/>
  <c r="LH71" i="14"/>
  <c r="DR71" i="14"/>
  <c r="DD71" i="14" s="1"/>
  <c r="DV72" i="14"/>
  <c r="DR75" i="14"/>
  <c r="DD75" i="14" s="1"/>
  <c r="DN76" i="14"/>
  <c r="LH78" i="14"/>
  <c r="LH80" i="14"/>
  <c r="DV83" i="14"/>
  <c r="LH87" i="14"/>
  <c r="DR87" i="14"/>
  <c r="DD87" i="14" s="1"/>
  <c r="DN89" i="14"/>
  <c r="DV91" i="14"/>
  <c r="LH92" i="14"/>
  <c r="LK36" i="14"/>
  <c r="LE36" i="14"/>
  <c r="LI38" i="14"/>
  <c r="LM38" i="14"/>
  <c r="LE41" i="14"/>
  <c r="LK41" i="14"/>
  <c r="DS41" i="14"/>
  <c r="LI44" i="14"/>
  <c r="LM44" i="14"/>
  <c r="DK49" i="14"/>
  <c r="LK51" i="14"/>
  <c r="LE51" i="14"/>
  <c r="DO54" i="14"/>
  <c r="DE54" i="14" s="1"/>
  <c r="LI54" i="14"/>
  <c r="LM54" i="14"/>
  <c r="LI58" i="14"/>
  <c r="LM58" i="14"/>
  <c r="LE61" i="14"/>
  <c r="LK61" i="14"/>
  <c r="DS61" i="14"/>
  <c r="LK63" i="14"/>
  <c r="LE63" i="14"/>
  <c r="DS63" i="14"/>
  <c r="LE65" i="14"/>
  <c r="LK65" i="14"/>
  <c r="DO70" i="14"/>
  <c r="DE70" i="14" s="1"/>
  <c r="LI70" i="14"/>
  <c r="LM70" i="14"/>
  <c r="DK75" i="14"/>
  <c r="DO76" i="14"/>
  <c r="DE76" i="14" s="1"/>
  <c r="LI76" i="14"/>
  <c r="LM76" i="14"/>
  <c r="DS78" i="14"/>
  <c r="LI81" i="14"/>
  <c r="LM81" i="14"/>
  <c r="LE85" i="14"/>
  <c r="LK85" i="14"/>
  <c r="DK90" i="14"/>
  <c r="DV49" i="14"/>
  <c r="LH54" i="14"/>
  <c r="DV55" i="14"/>
  <c r="LH58" i="14"/>
  <c r="LH67" i="14"/>
  <c r="LH72" i="14"/>
  <c r="DN73" i="14"/>
  <c r="DV75" i="14"/>
  <c r="LH83" i="14"/>
  <c r="DJ89" i="14"/>
  <c r="LH89" i="14"/>
  <c r="DN90" i="14"/>
  <c r="DJ91" i="14"/>
  <c r="LH91" i="14"/>
  <c r="DS170" i="14"/>
  <c r="GA170" i="14" s="1"/>
  <c r="HO170" i="14" s="1"/>
  <c r="LI170" i="14"/>
  <c r="LM170" i="14"/>
  <c r="LL170" i="14"/>
  <c r="LG170" i="14"/>
  <c r="LF170" i="14"/>
  <c r="LE38" i="14"/>
  <c r="LK38" i="14"/>
  <c r="LI39" i="14"/>
  <c r="LM39" i="14"/>
  <c r="LE42" i="14"/>
  <c r="LK42" i="14"/>
  <c r="LK44" i="14"/>
  <c r="LE44" i="14"/>
  <c r="DS44" i="14"/>
  <c r="LI45" i="14"/>
  <c r="LM45" i="14"/>
  <c r="LK48" i="14"/>
  <c r="LE48" i="14"/>
  <c r="LE50" i="14"/>
  <c r="LK50" i="14"/>
  <c r="DS52" i="14"/>
  <c r="LI53" i="14"/>
  <c r="LM53" i="14"/>
  <c r="DK54" i="14"/>
  <c r="DS54" i="14"/>
  <c r="LI55" i="14"/>
  <c r="LM55" i="14"/>
  <c r="LK56" i="14"/>
  <c r="LE56" i="14"/>
  <c r="LI57" i="14"/>
  <c r="LM57" i="14"/>
  <c r="DS58" i="14"/>
  <c r="LI59" i="14"/>
  <c r="LM59" i="14"/>
  <c r="LK60" i="14"/>
  <c r="LE60" i="14"/>
  <c r="DS60" i="14"/>
  <c r="LI61" i="14"/>
  <c r="LM61" i="14"/>
  <c r="LE62" i="14"/>
  <c r="LK62" i="14"/>
  <c r="DS62" i="14"/>
  <c r="LI63" i="14"/>
  <c r="LM63" i="14"/>
  <c r="DS64" i="14"/>
  <c r="LI65" i="14"/>
  <c r="LM65" i="14"/>
  <c r="LK67" i="14"/>
  <c r="LE67" i="14"/>
  <c r="LM68" i="14"/>
  <c r="LI68" i="14"/>
  <c r="DS70" i="14"/>
  <c r="LI71" i="14"/>
  <c r="LM71" i="14"/>
  <c r="DK72" i="14"/>
  <c r="DG73" i="14"/>
  <c r="LE74" i="14"/>
  <c r="LK74" i="14"/>
  <c r="DS74" i="14"/>
  <c r="LI75" i="14"/>
  <c r="LM75" i="14"/>
  <c r="DK76" i="14"/>
  <c r="DS76" i="14"/>
  <c r="LK79" i="14"/>
  <c r="LE79" i="14"/>
  <c r="LI80" i="14"/>
  <c r="LM80" i="14"/>
  <c r="DS83" i="14"/>
  <c r="LI85" i="14"/>
  <c r="LM85" i="14"/>
  <c r="LE86" i="14"/>
  <c r="LK86" i="14"/>
  <c r="LI87" i="14"/>
  <c r="LM87" i="14"/>
  <c r="DK89" i="14"/>
  <c r="DG90" i="14"/>
  <c r="LK91" i="14"/>
  <c r="LE91" i="14"/>
  <c r="DS91" i="14"/>
  <c r="LM92" i="14"/>
  <c r="LI92" i="14"/>
  <c r="DV42" i="14"/>
  <c r="LH45" i="14"/>
  <c r="DV46" i="14"/>
  <c r="DJ49" i="14"/>
  <c r="LH49" i="14"/>
  <c r="DR49" i="14"/>
  <c r="DD49" i="14" s="1"/>
  <c r="DN50" i="14"/>
  <c r="DV50" i="14"/>
  <c r="DN52" i="14"/>
  <c r="LH53" i="14"/>
  <c r="DN54" i="14"/>
  <c r="LH55" i="14"/>
  <c r="DR55" i="14"/>
  <c r="DD55" i="14" s="1"/>
  <c r="LH61" i="14"/>
  <c r="LH63" i="14"/>
  <c r="DV64" i="14"/>
  <c r="DR65" i="14"/>
  <c r="DD65" i="14" s="1"/>
  <c r="LH68" i="14"/>
  <c r="DN72" i="14"/>
  <c r="DJ73" i="14"/>
  <c r="LH73" i="14"/>
  <c r="DR73" i="14"/>
  <c r="DD73" i="14" s="1"/>
  <c r="DJ75" i="14"/>
  <c r="LH75" i="14"/>
  <c r="DV76" i="14"/>
  <c r="DN79" i="14"/>
  <c r="LH82" i="14"/>
  <c r="LH85" i="14"/>
  <c r="DV89" i="14"/>
  <c r="LH90" i="14"/>
  <c r="DR90" i="14"/>
  <c r="DD90" i="14" s="1"/>
  <c r="DN91" i="14"/>
  <c r="DR92" i="14"/>
  <c r="DD92" i="14" s="1"/>
  <c r="LH116" i="14"/>
  <c r="DN117" i="14"/>
  <c r="DV117" i="14"/>
  <c r="DJ118" i="14"/>
  <c r="LH118" i="14"/>
  <c r="DJ121" i="14"/>
  <c r="LH121" i="14"/>
  <c r="DN122" i="14"/>
  <c r="DV122" i="14"/>
  <c r="LH123" i="14"/>
  <c r="LH125" i="14"/>
  <c r="LH127" i="14"/>
  <c r="LH129" i="14"/>
  <c r="DJ131" i="14"/>
  <c r="LH131" i="14"/>
  <c r="DV132" i="14"/>
  <c r="DJ133" i="14"/>
  <c r="LH133" i="14"/>
  <c r="DJ136" i="14"/>
  <c r="LH136" i="14"/>
  <c r="LH138" i="14"/>
  <c r="LH141" i="14"/>
  <c r="LH143" i="14"/>
  <c r="DV145" i="14"/>
  <c r="LH146" i="14"/>
  <c r="LH149" i="14"/>
  <c r="DN150" i="14"/>
  <c r="DV150" i="14"/>
  <c r="DJ151" i="14"/>
  <c r="LH151" i="14"/>
  <c r="LL95" i="14"/>
  <c r="LG95" i="14"/>
  <c r="DM96" i="14"/>
  <c r="DU96" i="14"/>
  <c r="DI97" i="14"/>
  <c r="LG97" i="14"/>
  <c r="LL97" i="14"/>
  <c r="DM98" i="14"/>
  <c r="DU98" i="14"/>
  <c r="LL99" i="14"/>
  <c r="LG99" i="14"/>
  <c r="DM100" i="14"/>
  <c r="DI101" i="14"/>
  <c r="LG101" i="14"/>
  <c r="LL101" i="14"/>
  <c r="DM102" i="14"/>
  <c r="DU102" i="14"/>
  <c r="DI103" i="14"/>
  <c r="LL103" i="14"/>
  <c r="LG103" i="14"/>
  <c r="LG105" i="14"/>
  <c r="LL105" i="14"/>
  <c r="LL107" i="14"/>
  <c r="LG107" i="14"/>
  <c r="LG109" i="14"/>
  <c r="LL109" i="14"/>
  <c r="DM110" i="14"/>
  <c r="DU110" i="14"/>
  <c r="LL111" i="14"/>
  <c r="LG111" i="14"/>
  <c r="DM112" i="14"/>
  <c r="LG113" i="14"/>
  <c r="LL113" i="14"/>
  <c r="DM114" i="14"/>
  <c r="DU114" i="14"/>
  <c r="LL115" i="14"/>
  <c r="LG115" i="14"/>
  <c r="DM116" i="14"/>
  <c r="DU116" i="14"/>
  <c r="LG117" i="14"/>
  <c r="LL117" i="14"/>
  <c r="DM118" i="14"/>
  <c r="DU118" i="14"/>
  <c r="LL119" i="14"/>
  <c r="LG119" i="14"/>
  <c r="DM121" i="14"/>
  <c r="DU121" i="14"/>
  <c r="DI122" i="14"/>
  <c r="LL122" i="14"/>
  <c r="LG122" i="14"/>
  <c r="DM123" i="14"/>
  <c r="LG124" i="14"/>
  <c r="LL124" i="14"/>
  <c r="DM125" i="14"/>
  <c r="DU125" i="14"/>
  <c r="LG126" i="14"/>
  <c r="LL126" i="14"/>
  <c r="LG128" i="14"/>
  <c r="LL128" i="14"/>
  <c r="DM129" i="14"/>
  <c r="DU129" i="14"/>
  <c r="LG130" i="14"/>
  <c r="LL130" i="14"/>
  <c r="DM131" i="14"/>
  <c r="DU131" i="14"/>
  <c r="LG132" i="14"/>
  <c r="LL132" i="14"/>
  <c r="DM133" i="14"/>
  <c r="DU133" i="14"/>
  <c r="LG134" i="14"/>
  <c r="LL134" i="14"/>
  <c r="DM136" i="14"/>
  <c r="DU136" i="14"/>
  <c r="LG137" i="14"/>
  <c r="LL137" i="14"/>
  <c r="LG140" i="14"/>
  <c r="LL140" i="14"/>
  <c r="LG142" i="14"/>
  <c r="LL142" i="14"/>
  <c r="DM143" i="14"/>
  <c r="LG145" i="14"/>
  <c r="LL145" i="14"/>
  <c r="LL147" i="14"/>
  <c r="LG147" i="14"/>
  <c r="DM149" i="14"/>
  <c r="DU149" i="14"/>
  <c r="LJ93" i="14"/>
  <c r="LF95" i="14"/>
  <c r="DH96" i="14"/>
  <c r="LJ96" i="14"/>
  <c r="LF97" i="14"/>
  <c r="DT97" i="14"/>
  <c r="LJ98" i="14"/>
  <c r="LF99" i="14"/>
  <c r="DL99" i="14"/>
  <c r="DT99" i="14"/>
  <c r="LJ100" i="14"/>
  <c r="LF101" i="14"/>
  <c r="DL101" i="14"/>
  <c r="DT101" i="14"/>
  <c r="LJ102" i="14"/>
  <c r="LF103" i="14"/>
  <c r="DL103" i="14"/>
  <c r="DT103" i="14"/>
  <c r="LJ104" i="14"/>
  <c r="LF105" i="14"/>
  <c r="LJ106" i="14"/>
  <c r="LF107" i="14"/>
  <c r="LJ108" i="14"/>
  <c r="LF109" i="14"/>
  <c r="DT109" i="14"/>
  <c r="DH110" i="14"/>
  <c r="LJ110" i="14"/>
  <c r="LF111" i="14"/>
  <c r="DT111" i="14"/>
  <c r="LJ112" i="14"/>
  <c r="LF113" i="14"/>
  <c r="DH114" i="14"/>
  <c r="LJ114" i="14"/>
  <c r="LF115" i="14"/>
  <c r="LJ116" i="14"/>
  <c r="LF117" i="14"/>
  <c r="DL117" i="14"/>
  <c r="DT117" i="14"/>
  <c r="DH118" i="14"/>
  <c r="LJ118" i="14"/>
  <c r="LF119" i="14"/>
  <c r="DT119" i="14"/>
  <c r="DH121" i="14"/>
  <c r="LJ121" i="14"/>
  <c r="LF122" i="14"/>
  <c r="DL122" i="14"/>
  <c r="DT122" i="14"/>
  <c r="LJ123" i="14"/>
  <c r="LF124" i="14"/>
  <c r="DT124" i="14"/>
  <c r="LJ125" i="14"/>
  <c r="LF126" i="14"/>
  <c r="DT126" i="14"/>
  <c r="LJ127" i="14"/>
  <c r="LF128" i="14"/>
  <c r="DT128" i="14"/>
  <c r="LJ129" i="14"/>
  <c r="LF130" i="14"/>
  <c r="DT130" i="14"/>
  <c r="DH131" i="14"/>
  <c r="LJ131" i="14"/>
  <c r="LF132" i="14"/>
  <c r="DT132" i="14"/>
  <c r="LJ133" i="14"/>
  <c r="LF134" i="14"/>
  <c r="DH136" i="14"/>
  <c r="LJ136" i="14"/>
  <c r="LF137" i="14"/>
  <c r="DT137" i="14"/>
  <c r="LJ138" i="14"/>
  <c r="LF140" i="14"/>
  <c r="LJ141" i="14"/>
  <c r="LF142" i="14"/>
  <c r="DL142" i="14"/>
  <c r="LJ143" i="14"/>
  <c r="LF145" i="14"/>
  <c r="DT145" i="14"/>
  <c r="LJ146" i="14"/>
  <c r="LF147" i="14"/>
  <c r="DT147" i="14"/>
  <c r="LJ149" i="14"/>
  <c r="LF150" i="14"/>
  <c r="LE150" i="14"/>
  <c r="LK150" i="14"/>
  <c r="DK150" i="14"/>
  <c r="DS150" i="14"/>
  <c r="DG151" i="14"/>
  <c r="LM151" i="14"/>
  <c r="LI151" i="14"/>
  <c r="LK152" i="14"/>
  <c r="LE152" i="14"/>
  <c r="DK152" i="14"/>
  <c r="DS152" i="14"/>
  <c r="DG153" i="14"/>
  <c r="LI153" i="14"/>
  <c r="LM153" i="14"/>
  <c r="LE154" i="14"/>
  <c r="LK154" i="14"/>
  <c r="DK154" i="14"/>
  <c r="DS154" i="14"/>
  <c r="LK156" i="14"/>
  <c r="LE156" i="14"/>
  <c r="DS156" i="14"/>
  <c r="LM157" i="14"/>
  <c r="LI157" i="14"/>
  <c r="LE158" i="14"/>
  <c r="LK158" i="14"/>
  <c r="LI159" i="14"/>
  <c r="LM159" i="14"/>
  <c r="LK161" i="14"/>
  <c r="LE161" i="14"/>
  <c r="DS161" i="14"/>
  <c r="LI162" i="14"/>
  <c r="LM162" i="14"/>
  <c r="LE163" i="14"/>
  <c r="LK163" i="14"/>
  <c r="DG164" i="14"/>
  <c r="LM164" i="14"/>
  <c r="LI164" i="14"/>
  <c r="LE166" i="14"/>
  <c r="LK166" i="14"/>
  <c r="DK166" i="14"/>
  <c r="DS166" i="14"/>
  <c r="LM167" i="14"/>
  <c r="LI167" i="14"/>
  <c r="LK168" i="14"/>
  <c r="LE168" i="14"/>
  <c r="DS168" i="14"/>
  <c r="DG169" i="14"/>
  <c r="DN151" i="14"/>
  <c r="DV151" i="14"/>
  <c r="DJ152" i="14"/>
  <c r="LH152" i="14"/>
  <c r="DV153" i="14"/>
  <c r="LH154" i="14"/>
  <c r="LH156" i="14"/>
  <c r="DV157" i="14"/>
  <c r="LH158" i="14"/>
  <c r="DN159" i="14"/>
  <c r="DV159" i="14"/>
  <c r="LH161" i="14"/>
  <c r="LH163" i="14"/>
  <c r="DN164" i="14"/>
  <c r="DV164" i="14"/>
  <c r="LH166" i="14"/>
  <c r="LH168" i="14"/>
  <c r="DN169" i="14"/>
  <c r="DV169" i="14"/>
  <c r="DM150" i="14"/>
  <c r="DU150" i="14"/>
  <c r="DI151" i="14"/>
  <c r="LG151" i="14"/>
  <c r="LL151" i="14"/>
  <c r="DM152" i="14"/>
  <c r="DU152" i="14"/>
  <c r="DI153" i="14"/>
  <c r="LG153" i="14"/>
  <c r="LL153" i="14"/>
  <c r="DM154" i="14"/>
  <c r="LG157" i="14"/>
  <c r="LL157" i="14"/>
  <c r="LL159" i="14"/>
  <c r="LG159" i="14"/>
  <c r="LG162" i="14"/>
  <c r="LL162" i="14"/>
  <c r="DI164" i="14"/>
  <c r="LL164" i="14"/>
  <c r="LG164" i="14"/>
  <c r="DM166" i="14"/>
  <c r="DU166" i="14"/>
  <c r="LL167" i="14"/>
  <c r="LG167" i="14"/>
  <c r="DI169" i="14"/>
  <c r="LG169" i="14"/>
  <c r="LL169" i="14"/>
  <c r="DT150" i="14"/>
  <c r="DH151" i="14"/>
  <c r="LJ151" i="14"/>
  <c r="LF152" i="14"/>
  <c r="DL152" i="14"/>
  <c r="DT152" i="14"/>
  <c r="LJ153" i="14"/>
  <c r="LF154" i="14"/>
  <c r="DL154" i="14"/>
  <c r="DT154" i="14"/>
  <c r="LF156" i="14"/>
  <c r="DT156" i="14"/>
  <c r="LJ157" i="14"/>
  <c r="LF158" i="14"/>
  <c r="DT158" i="14"/>
  <c r="DH159" i="14"/>
  <c r="LJ159" i="14"/>
  <c r="LF161" i="14"/>
  <c r="LJ162" i="14"/>
  <c r="LF163" i="14"/>
  <c r="LJ164" i="14"/>
  <c r="LF166" i="14"/>
  <c r="DL166" i="14"/>
  <c r="DT166" i="14"/>
  <c r="LJ167" i="14"/>
  <c r="LF168" i="14"/>
  <c r="DT168" i="14"/>
  <c r="LJ169" i="14"/>
  <c r="DO169" i="14"/>
  <c r="DE169" i="14" s="1"/>
  <c r="LI169" i="14"/>
  <c r="LM169" i="14"/>
  <c r="LH170" i="14"/>
  <c r="DU170" i="14"/>
  <c r="GC170" i="14" s="1"/>
  <c r="HQ170" i="14" s="1"/>
  <c r="LJ170" i="14"/>
  <c r="LG36" i="14"/>
  <c r="LL36" i="14"/>
  <c r="DQ36" i="14"/>
  <c r="DC36" i="14" s="1"/>
  <c r="LL39" i="14"/>
  <c r="LG39" i="14"/>
  <c r="LG41" i="14"/>
  <c r="LL41" i="14"/>
  <c r="DQ41" i="14"/>
  <c r="DC41" i="14" s="1"/>
  <c r="DM42" i="14"/>
  <c r="DU42" i="14"/>
  <c r="LL43" i="14"/>
  <c r="LG43" i="14"/>
  <c r="DM44" i="14"/>
  <c r="DU44" i="14"/>
  <c r="LG45" i="14"/>
  <c r="LL45" i="14"/>
  <c r="DQ45" i="14"/>
  <c r="DC45" i="14" s="1"/>
  <c r="LL47" i="14"/>
  <c r="LG47" i="14"/>
  <c r="DI49" i="14"/>
  <c r="LG49" i="14"/>
  <c r="LL49" i="14"/>
  <c r="DQ49" i="14"/>
  <c r="DC49" i="14" s="1"/>
  <c r="DM50" i="14"/>
  <c r="DU50" i="14"/>
  <c r="LL51" i="14"/>
  <c r="LG51" i="14"/>
  <c r="DM52" i="14"/>
  <c r="DU52" i="14"/>
  <c r="LG53" i="14"/>
  <c r="LL53" i="14"/>
  <c r="DQ53" i="14"/>
  <c r="DC53" i="14" s="1"/>
  <c r="DM54" i="14"/>
  <c r="LL55" i="14"/>
  <c r="LG55" i="14"/>
  <c r="LG57" i="14"/>
  <c r="LL57" i="14"/>
  <c r="DQ57" i="14"/>
  <c r="DC57" i="14" s="1"/>
  <c r="LL59" i="14"/>
  <c r="LG59" i="14"/>
  <c r="LG61" i="14"/>
  <c r="LL61" i="14"/>
  <c r="DM62" i="14"/>
  <c r="LL63" i="14"/>
  <c r="LG63" i="14"/>
  <c r="DI65" i="14"/>
  <c r="LG65" i="14"/>
  <c r="LL65" i="14"/>
  <c r="DQ65" i="14"/>
  <c r="DC65" i="14" s="1"/>
  <c r="LG68" i="14"/>
  <c r="LL68" i="14"/>
  <c r="DI71" i="14"/>
  <c r="LL71" i="14"/>
  <c r="LG71" i="14"/>
  <c r="DQ71" i="14"/>
  <c r="DC71" i="14" s="1"/>
  <c r="DM72" i="14"/>
  <c r="DU72" i="14"/>
  <c r="DI73" i="14"/>
  <c r="LG73" i="14"/>
  <c r="LL73" i="14"/>
  <c r="DM74" i="14"/>
  <c r="DU74" i="14"/>
  <c r="DI75" i="14"/>
  <c r="LL75" i="14"/>
  <c r="LG75" i="14"/>
  <c r="DQ75" i="14"/>
  <c r="DC75" i="14" s="1"/>
  <c r="DM76" i="14"/>
  <c r="DU76" i="14"/>
  <c r="LL78" i="14"/>
  <c r="LG78" i="14"/>
  <c r="LG80" i="14"/>
  <c r="LL80" i="14"/>
  <c r="LL82" i="14"/>
  <c r="LG82" i="14"/>
  <c r="DM83" i="14"/>
  <c r="LG85" i="14"/>
  <c r="LL85" i="14"/>
  <c r="DM86" i="14"/>
  <c r="LL87" i="14"/>
  <c r="LG87" i="14"/>
  <c r="DM89" i="14"/>
  <c r="DU89" i="14"/>
  <c r="DI90" i="14"/>
  <c r="LL90" i="14"/>
  <c r="LG90" i="14"/>
  <c r="DQ90" i="14"/>
  <c r="DC90" i="14" s="1"/>
  <c r="DM91" i="14"/>
  <c r="DU91" i="14"/>
  <c r="LG92" i="14"/>
  <c r="LL92" i="14"/>
  <c r="LJ36" i="14"/>
  <c r="LF38" i="14"/>
  <c r="LJ39" i="14"/>
  <c r="LF40" i="14"/>
  <c r="LJ41" i="14"/>
  <c r="LF42" i="14"/>
  <c r="DL42" i="14"/>
  <c r="DT42" i="14"/>
  <c r="LJ43" i="14"/>
  <c r="LF44" i="14"/>
  <c r="DT44" i="14"/>
  <c r="LJ45" i="14"/>
  <c r="LF46" i="14"/>
  <c r="DT46" i="14"/>
  <c r="LJ47" i="14"/>
  <c r="LF48" i="14"/>
  <c r="DH49" i="14"/>
  <c r="LJ49" i="14"/>
  <c r="LF50" i="14"/>
  <c r="DT50" i="14"/>
  <c r="LJ51" i="14"/>
  <c r="LF52" i="14"/>
  <c r="DL52" i="14"/>
  <c r="DT52" i="14"/>
  <c r="LJ53" i="14"/>
  <c r="LF54" i="14"/>
  <c r="LJ55" i="14"/>
  <c r="LF56" i="14"/>
  <c r="LJ57" i="14"/>
  <c r="LF58" i="14"/>
  <c r="LJ59" i="14"/>
  <c r="LF60" i="14"/>
  <c r="LJ61" i="14"/>
  <c r="LF62" i="14"/>
  <c r="DL62" i="14"/>
  <c r="DT62" i="14"/>
  <c r="LJ63" i="14"/>
  <c r="LF64" i="14"/>
  <c r="DT64" i="14"/>
  <c r="LJ65" i="14"/>
  <c r="LF67" i="14"/>
  <c r="DT67" i="14"/>
  <c r="LJ68" i="14"/>
  <c r="LF70" i="14"/>
  <c r="DT70" i="14"/>
  <c r="DH71" i="14"/>
  <c r="LJ71" i="14"/>
  <c r="LF72" i="14"/>
  <c r="DL72" i="14"/>
  <c r="DT72" i="14"/>
  <c r="DH73" i="14"/>
  <c r="LJ73" i="14"/>
  <c r="LF74" i="14"/>
  <c r="DT74" i="14"/>
  <c r="LJ75" i="14"/>
  <c r="LF76" i="14"/>
  <c r="DL76" i="14"/>
  <c r="DT76" i="14"/>
  <c r="LJ78" i="14"/>
  <c r="LF79" i="14"/>
  <c r="LJ80" i="14"/>
  <c r="LF81" i="14"/>
  <c r="LJ82" i="14"/>
  <c r="LF83" i="14"/>
  <c r="DT83" i="14"/>
  <c r="LJ85" i="14"/>
  <c r="LF86" i="14"/>
  <c r="LJ87" i="14"/>
  <c r="LF89" i="14"/>
  <c r="DL89" i="14"/>
  <c r="DT89" i="14"/>
  <c r="LJ90" i="14"/>
  <c r="LF91" i="14"/>
  <c r="DL91" i="14"/>
  <c r="DT91" i="14"/>
  <c r="LJ92" i="14"/>
  <c r="LI93" i="14"/>
  <c r="LM93" i="14"/>
  <c r="LK95" i="14"/>
  <c r="LE95" i="14"/>
  <c r="DG96" i="14"/>
  <c r="LI96" i="14"/>
  <c r="LM96" i="14"/>
  <c r="LE97" i="14"/>
  <c r="LK97" i="14"/>
  <c r="DK97" i="14"/>
  <c r="DS97" i="14"/>
  <c r="DG98" i="14"/>
  <c r="LI98" i="14"/>
  <c r="LM98" i="14"/>
  <c r="LK99" i="14"/>
  <c r="LE99" i="14"/>
  <c r="DS99" i="14"/>
  <c r="LM100" i="14"/>
  <c r="LI100" i="14"/>
  <c r="LE101" i="14"/>
  <c r="LK101" i="14"/>
  <c r="DK101" i="14"/>
  <c r="DS101" i="14"/>
  <c r="DG102" i="14"/>
  <c r="LI102" i="14"/>
  <c r="LM102" i="14"/>
  <c r="LK103" i="14"/>
  <c r="LE103" i="14"/>
  <c r="DK103" i="14"/>
  <c r="DS103" i="14"/>
  <c r="LM104" i="14"/>
  <c r="LI104" i="14"/>
  <c r="LE105" i="14"/>
  <c r="LK105" i="14"/>
  <c r="DS105" i="14"/>
  <c r="LI106" i="14"/>
  <c r="LM106" i="14"/>
  <c r="LK107" i="14"/>
  <c r="LE107" i="14"/>
  <c r="LM108" i="14"/>
  <c r="LI108" i="14"/>
  <c r="LE109" i="14"/>
  <c r="LK109" i="14"/>
  <c r="DS109" i="14"/>
  <c r="DG110" i="14"/>
  <c r="LI110" i="14"/>
  <c r="LM110" i="14"/>
  <c r="LK111" i="14"/>
  <c r="LE111" i="14"/>
  <c r="DK111" i="14"/>
  <c r="DS111" i="14"/>
  <c r="LI112" i="14"/>
  <c r="LM112" i="14"/>
  <c r="LE113" i="14"/>
  <c r="LK113" i="14"/>
  <c r="DG114" i="14"/>
  <c r="LI114" i="14"/>
  <c r="LM114" i="14"/>
  <c r="LK115" i="14"/>
  <c r="LE115" i="14"/>
  <c r="DS115" i="14"/>
  <c r="LM116" i="14"/>
  <c r="LI116" i="14"/>
  <c r="LE117" i="14"/>
  <c r="LK117" i="14"/>
  <c r="DS117" i="14"/>
  <c r="LI118" i="14"/>
  <c r="LM118" i="14"/>
  <c r="LK119" i="14"/>
  <c r="LE119" i="14"/>
  <c r="DS119" i="14"/>
  <c r="DG121" i="14"/>
  <c r="LI121" i="14"/>
  <c r="LM121" i="14"/>
  <c r="LE122" i="14"/>
  <c r="LK122" i="14"/>
  <c r="DK122" i="14"/>
  <c r="DS122" i="14"/>
  <c r="LI123" i="14"/>
  <c r="LM123" i="14"/>
  <c r="LK124" i="14"/>
  <c r="LE124" i="14"/>
  <c r="LI125" i="14"/>
  <c r="LM125" i="14"/>
  <c r="LE126" i="14"/>
  <c r="LK126" i="14"/>
  <c r="DS126" i="14"/>
  <c r="LI127" i="14"/>
  <c r="LM127" i="14"/>
  <c r="LK128" i="14"/>
  <c r="LE128" i="14"/>
  <c r="LM129" i="14"/>
  <c r="LI129" i="14"/>
  <c r="LE130" i="14"/>
  <c r="LK130" i="14"/>
  <c r="LI131" i="14"/>
  <c r="LM131" i="14"/>
  <c r="LK132" i="14"/>
  <c r="LE132" i="14"/>
  <c r="DS132" i="14"/>
  <c r="LI133" i="14"/>
  <c r="LM133" i="14"/>
  <c r="LE134" i="14"/>
  <c r="LK134" i="14"/>
  <c r="DG136" i="14"/>
  <c r="LI136" i="14"/>
  <c r="LM136" i="14"/>
  <c r="LE137" i="14"/>
  <c r="LK137" i="14"/>
  <c r="DS137" i="14"/>
  <c r="LI138" i="14"/>
  <c r="LM138" i="14"/>
  <c r="LK140" i="14"/>
  <c r="LE140" i="14"/>
  <c r="LI141" i="14"/>
  <c r="LM141" i="14"/>
  <c r="LE142" i="14"/>
  <c r="LK142" i="14"/>
  <c r="LI143" i="14"/>
  <c r="LM143" i="14"/>
  <c r="LE145" i="14"/>
  <c r="LK145" i="14"/>
  <c r="DS145" i="14"/>
  <c r="LI146" i="14"/>
  <c r="LM146" i="14"/>
  <c r="LK147" i="14"/>
  <c r="LE147" i="14"/>
  <c r="LI149" i="14"/>
  <c r="LM149" i="14"/>
  <c r="LH95" i="14"/>
  <c r="DN96" i="14"/>
  <c r="DV96" i="14"/>
  <c r="DJ97" i="14"/>
  <c r="LH97" i="14"/>
  <c r="DN98" i="14"/>
  <c r="DV98" i="14"/>
  <c r="LH99" i="14"/>
  <c r="DJ101" i="14"/>
  <c r="LH101" i="14"/>
  <c r="DN102" i="14"/>
  <c r="DV102" i="14"/>
  <c r="DJ103" i="14"/>
  <c r="LH103" i="14"/>
  <c r="LH105" i="14"/>
  <c r="DV106" i="14"/>
  <c r="LH107" i="14"/>
  <c r="LH109" i="14"/>
  <c r="DN110" i="14"/>
  <c r="DV110" i="14"/>
  <c r="LH111" i="14"/>
  <c r="DV112" i="14"/>
  <c r="LH113" i="14"/>
  <c r="DN114" i="14"/>
  <c r="DV114" i="14"/>
  <c r="LH115" i="14"/>
  <c r="DN116" i="14"/>
  <c r="LH117" i="14"/>
  <c r="DN118" i="14"/>
  <c r="DV118" i="14"/>
  <c r="LH119" i="14"/>
  <c r="DN121" i="14"/>
  <c r="DV121" i="14"/>
  <c r="DJ122" i="14"/>
  <c r="LH122" i="14"/>
  <c r="DV123" i="14"/>
  <c r="LH124" i="14"/>
  <c r="DN125" i="14"/>
  <c r="DV125" i="14"/>
  <c r="LH126" i="14"/>
  <c r="DN127" i="14"/>
  <c r="LH128" i="14"/>
  <c r="DV129" i="14"/>
  <c r="LH130" i="14"/>
  <c r="DN131" i="14"/>
  <c r="DV131" i="14"/>
  <c r="LH132" i="14"/>
  <c r="DN133" i="14"/>
  <c r="DV133" i="14"/>
  <c r="LH134" i="14"/>
  <c r="DN136" i="14"/>
  <c r="DV136" i="14"/>
  <c r="LH137" i="14"/>
  <c r="LH140" i="14"/>
  <c r="LH142" i="14"/>
  <c r="LH145" i="14"/>
  <c r="LH147" i="14"/>
  <c r="DN149" i="14"/>
  <c r="DV149" i="14"/>
  <c r="DJ150" i="14"/>
  <c r="LH150" i="14"/>
  <c r="LG93" i="14"/>
  <c r="LL93" i="14"/>
  <c r="LG96" i="14"/>
  <c r="LL96" i="14"/>
  <c r="DM97" i="14"/>
  <c r="DU97" i="14"/>
  <c r="DI98" i="14"/>
  <c r="LL98" i="14"/>
  <c r="LG98" i="14"/>
  <c r="DM99" i="14"/>
  <c r="LG100" i="14"/>
  <c r="LL100" i="14"/>
  <c r="DM101" i="14"/>
  <c r="DU101" i="14"/>
  <c r="DI102" i="14"/>
  <c r="LL102" i="14"/>
  <c r="LG102" i="14"/>
  <c r="DM103" i="14"/>
  <c r="DU103" i="14"/>
  <c r="LG104" i="14"/>
  <c r="LL104" i="14"/>
  <c r="LL106" i="14"/>
  <c r="LG106" i="14"/>
  <c r="DI108" i="14"/>
  <c r="LG108" i="14"/>
  <c r="LL108" i="14"/>
  <c r="DI110" i="14"/>
  <c r="LL110" i="14"/>
  <c r="LG110" i="14"/>
  <c r="DM111" i="14"/>
  <c r="DU111" i="14"/>
  <c r="LG112" i="14"/>
  <c r="LL112" i="14"/>
  <c r="DI114" i="14"/>
  <c r="LL114" i="14"/>
  <c r="LG114" i="14"/>
  <c r="DM115" i="14"/>
  <c r="DI116" i="14"/>
  <c r="LG116" i="14"/>
  <c r="LL116" i="14"/>
  <c r="DU117" i="14"/>
  <c r="DI118" i="14"/>
  <c r="LL118" i="14"/>
  <c r="LG118" i="14"/>
  <c r="DI121" i="14"/>
  <c r="LG121" i="14"/>
  <c r="LL121" i="14"/>
  <c r="DM122" i="14"/>
  <c r="DU122" i="14"/>
  <c r="LL123" i="14"/>
  <c r="LG123" i="14"/>
  <c r="DU124" i="14"/>
  <c r="LG125" i="14"/>
  <c r="LL125" i="14"/>
  <c r="DM126" i="14"/>
  <c r="DU126" i="14"/>
  <c r="LL127" i="14"/>
  <c r="LG127" i="14"/>
  <c r="DI129" i="14"/>
  <c r="LG129" i="14"/>
  <c r="LL129" i="14"/>
  <c r="DI131" i="14"/>
  <c r="LL131" i="14"/>
  <c r="LG131" i="14"/>
  <c r="DM132" i="14"/>
  <c r="LG133" i="14"/>
  <c r="LL133" i="14"/>
  <c r="DI136" i="14"/>
  <c r="LG136" i="14"/>
  <c r="LL136" i="14"/>
  <c r="DM137" i="14"/>
  <c r="LG138" i="14"/>
  <c r="LL138" i="14"/>
  <c r="LG141" i="14"/>
  <c r="LL141" i="14"/>
  <c r="DI143" i="14"/>
  <c r="LL143" i="14"/>
  <c r="LG143" i="14"/>
  <c r="LG146" i="14"/>
  <c r="LL146" i="14"/>
  <c r="DM147" i="14"/>
  <c r="DI149" i="14"/>
  <c r="LG149" i="14"/>
  <c r="LL149" i="14"/>
  <c r="LF93" i="14"/>
  <c r="DL93" i="14"/>
  <c r="LJ95" i="14"/>
  <c r="LF96" i="14"/>
  <c r="DL96" i="14"/>
  <c r="DT96" i="14"/>
  <c r="LJ97" i="14"/>
  <c r="LF98" i="14"/>
  <c r="DL98" i="14"/>
  <c r="DT98" i="14"/>
  <c r="LJ99" i="14"/>
  <c r="LF100" i="14"/>
  <c r="DT100" i="14"/>
  <c r="DH101" i="14"/>
  <c r="LJ101" i="14"/>
  <c r="LF102" i="14"/>
  <c r="DL102" i="14"/>
  <c r="DT102" i="14"/>
  <c r="LJ103" i="14"/>
  <c r="LF104" i="14"/>
  <c r="LJ105" i="14"/>
  <c r="LF106" i="14"/>
  <c r="DT106" i="14"/>
  <c r="LJ107" i="14"/>
  <c r="LF108" i="14"/>
  <c r="LJ109" i="14"/>
  <c r="LF110" i="14"/>
  <c r="DL110" i="14"/>
  <c r="DT110" i="14"/>
  <c r="DP111" i="14"/>
  <c r="DF111" i="14" s="1"/>
  <c r="LJ111" i="14"/>
  <c r="LF112" i="14"/>
  <c r="LJ113" i="14"/>
  <c r="LF114" i="14"/>
  <c r="DL114" i="14"/>
  <c r="DT114" i="14"/>
  <c r="LJ115" i="14"/>
  <c r="LF116" i="14"/>
  <c r="DL116" i="14"/>
  <c r="DT116" i="14"/>
  <c r="LJ117" i="14"/>
  <c r="LF118" i="14"/>
  <c r="DL118" i="14"/>
  <c r="DT118" i="14"/>
  <c r="LJ119" i="14"/>
  <c r="LF121" i="14"/>
  <c r="DL121" i="14"/>
  <c r="DT121" i="14"/>
  <c r="DH122" i="14"/>
  <c r="LJ122" i="14"/>
  <c r="LF123" i="14"/>
  <c r="LJ124" i="14"/>
  <c r="LF125" i="14"/>
  <c r="DT125" i="14"/>
  <c r="LJ126" i="14"/>
  <c r="LF127" i="14"/>
  <c r="DT127" i="14"/>
  <c r="LJ128" i="14"/>
  <c r="LF129" i="14"/>
  <c r="DT129" i="14"/>
  <c r="LJ130" i="14"/>
  <c r="LF131" i="14"/>
  <c r="DL131" i="14"/>
  <c r="DT131" i="14"/>
  <c r="LJ132" i="14"/>
  <c r="LF133" i="14"/>
  <c r="DL133" i="14"/>
  <c r="DT133" i="14"/>
  <c r="LJ134" i="14"/>
  <c r="LF136" i="14"/>
  <c r="DL136" i="14"/>
  <c r="DT136" i="14"/>
  <c r="LJ137" i="14"/>
  <c r="LF138" i="14"/>
  <c r="LJ140" i="14"/>
  <c r="LF141" i="14"/>
  <c r="DT141" i="14"/>
  <c r="LJ142" i="14"/>
  <c r="LF143" i="14"/>
  <c r="DT143" i="14"/>
  <c r="LJ145" i="14"/>
  <c r="LF146" i="14"/>
  <c r="LJ147" i="14"/>
  <c r="LF149" i="14"/>
  <c r="DL149" i="14"/>
  <c r="DT149" i="14"/>
  <c r="LJ150" i="14"/>
  <c r="DG150" i="14"/>
  <c r="LI150" i="14"/>
  <c r="LM150" i="14"/>
  <c r="LK151" i="14"/>
  <c r="LE151" i="14"/>
  <c r="DK151" i="14"/>
  <c r="DS151" i="14"/>
  <c r="LI152" i="14"/>
  <c r="LM152" i="14"/>
  <c r="LE153" i="14"/>
  <c r="LK153" i="14"/>
  <c r="DS153" i="14"/>
  <c r="DO154" i="14"/>
  <c r="DE154" i="14" s="1"/>
  <c r="LI154" i="14"/>
  <c r="LM154" i="14"/>
  <c r="LM156" i="14"/>
  <c r="LI156" i="14"/>
  <c r="LK157" i="14"/>
  <c r="LE157" i="14"/>
  <c r="DS157" i="14"/>
  <c r="LI158" i="14"/>
  <c r="LM158" i="14"/>
  <c r="LE159" i="14"/>
  <c r="LK159" i="14"/>
  <c r="DK159" i="14"/>
  <c r="DS159" i="14"/>
  <c r="LI161" i="14"/>
  <c r="LM161" i="14"/>
  <c r="LE162" i="14"/>
  <c r="LK162" i="14"/>
  <c r="LI163" i="14"/>
  <c r="LM163" i="14"/>
  <c r="LK164" i="14"/>
  <c r="LE164" i="14"/>
  <c r="DK164" i="14"/>
  <c r="DS164" i="14"/>
  <c r="DG166" i="14"/>
  <c r="LI166" i="14"/>
  <c r="LM166" i="14"/>
  <c r="LK167" i="14"/>
  <c r="LE167" i="14"/>
  <c r="LM168" i="14"/>
  <c r="LI168" i="14"/>
  <c r="LK169" i="14"/>
  <c r="LE169" i="14"/>
  <c r="DK169" i="14"/>
  <c r="DN152" i="14"/>
  <c r="DV152" i="14"/>
  <c r="LH153" i="14"/>
  <c r="DN154" i="14"/>
  <c r="DV154" i="14"/>
  <c r="LH157" i="14"/>
  <c r="LH159" i="14"/>
  <c r="LH162" i="14"/>
  <c r="DR162" i="14"/>
  <c r="DD162" i="14" s="1"/>
  <c r="DJ164" i="14"/>
  <c r="LH164" i="14"/>
  <c r="DN166" i="14"/>
  <c r="DV166" i="14"/>
  <c r="LH167" i="14"/>
  <c r="LH169" i="14"/>
  <c r="DS169" i="14"/>
  <c r="DI150" i="14"/>
  <c r="LL150" i="14"/>
  <c r="LG150" i="14"/>
  <c r="DM151" i="14"/>
  <c r="DU151" i="14"/>
  <c r="LG152" i="14"/>
  <c r="LL152" i="14"/>
  <c r="DM153" i="14"/>
  <c r="DI154" i="14"/>
  <c r="LL154" i="14"/>
  <c r="LG154" i="14"/>
  <c r="DQ154" i="14"/>
  <c r="DC154" i="14" s="1"/>
  <c r="LL156" i="14"/>
  <c r="LG156" i="14"/>
  <c r="DM157" i="14"/>
  <c r="DU157" i="14"/>
  <c r="LL158" i="14"/>
  <c r="LG158" i="14"/>
  <c r="DM159" i="14"/>
  <c r="DU159" i="14"/>
  <c r="LG161" i="14"/>
  <c r="LL161" i="14"/>
  <c r="DM162" i="14"/>
  <c r="LL163" i="14"/>
  <c r="LG163" i="14"/>
  <c r="DM164" i="14"/>
  <c r="DU164" i="14"/>
  <c r="DI166" i="14"/>
  <c r="LL166" i="14"/>
  <c r="LG166" i="14"/>
  <c r="LG168" i="14"/>
  <c r="LL168" i="14"/>
  <c r="DM169" i="14"/>
  <c r="LF151" i="14"/>
  <c r="DL151" i="14"/>
  <c r="DT151" i="14"/>
  <c r="LJ152" i="14"/>
  <c r="LF153" i="14"/>
  <c r="DT153" i="14"/>
  <c r="DP154" i="14"/>
  <c r="DF154" i="14" s="1"/>
  <c r="LJ154" i="14"/>
  <c r="LJ156" i="14"/>
  <c r="LF157" i="14"/>
  <c r="DT157" i="14"/>
  <c r="LJ158" i="14"/>
  <c r="LF159" i="14"/>
  <c r="DL159" i="14"/>
  <c r="DT159" i="14"/>
  <c r="LJ161" i="14"/>
  <c r="LF162" i="14"/>
  <c r="DT162" i="14"/>
  <c r="LJ163" i="14"/>
  <c r="LF164" i="14"/>
  <c r="DL164" i="14"/>
  <c r="DT164" i="14"/>
  <c r="LJ166" i="14"/>
  <c r="LF167" i="14"/>
  <c r="LJ168" i="14"/>
  <c r="LF169" i="14"/>
  <c r="DT169" i="14"/>
  <c r="GI9" i="14"/>
  <c r="GM9" i="14"/>
  <c r="DL40" i="14"/>
  <c r="KT9" i="14"/>
  <c r="JY9" i="14" s="1"/>
  <c r="GQ9" i="14"/>
  <c r="GP9" i="14"/>
  <c r="GE9" i="14"/>
  <c r="GR9" i="14"/>
  <c r="GS9" i="14"/>
  <c r="GF9" i="14"/>
  <c r="GU9" i="14"/>
  <c r="GH9" i="14"/>
  <c r="GT9" i="14"/>
  <c r="DM40" i="14"/>
  <c r="DU40" i="14"/>
  <c r="DT40" i="14"/>
  <c r="LB9" i="14"/>
  <c r="KG9" i="14" s="1"/>
  <c r="DG40" i="14"/>
  <c r="DJ40" i="14"/>
  <c r="KR9" i="14"/>
  <c r="JW9" i="14" s="1"/>
  <c r="KL9" i="14"/>
  <c r="JQ9" i="14" s="1"/>
  <c r="KZ9" i="14"/>
  <c r="KE9" i="14" s="1"/>
  <c r="GG9" i="14"/>
  <c r="DI40" i="14"/>
  <c r="GV9" i="14"/>
  <c r="GK9" i="14"/>
  <c r="GW9" i="14"/>
  <c r="GL9" i="14"/>
  <c r="GJ9" i="14"/>
  <c r="GO9" i="14"/>
  <c r="GX9" i="14"/>
  <c r="DH40" i="14"/>
  <c r="KP9" i="14"/>
  <c r="JU9" i="14" s="1"/>
  <c r="DK40" i="14"/>
  <c r="DS40" i="14"/>
  <c r="DN40" i="14"/>
  <c r="KV9" i="14"/>
  <c r="KA9" i="14" s="1"/>
  <c r="DV40" i="14"/>
  <c r="LD9" i="14"/>
  <c r="KI9" i="14" s="1"/>
  <c r="KN9" i="14"/>
  <c r="JS9" i="14" s="1"/>
  <c r="GN9" i="14"/>
  <c r="DV170" i="14"/>
  <c r="GD170" i="14" s="1"/>
  <c r="HR170" i="14" s="1"/>
  <c r="DR170" i="14"/>
  <c r="FZ170" i="14" s="1"/>
  <c r="DM170" i="14"/>
  <c r="FU170" i="14" s="1"/>
  <c r="HI170" i="14" s="1"/>
  <c r="DJ170" i="14"/>
  <c r="FR170" i="14" s="1"/>
  <c r="HF170" i="14" s="1"/>
  <c r="DP170" i="14"/>
  <c r="FX170" i="14" s="1"/>
  <c r="DK170" i="14"/>
  <c r="FS170" i="14" s="1"/>
  <c r="HG170" i="14" s="1"/>
  <c r="DO170" i="14"/>
  <c r="FW170" i="14" s="1"/>
  <c r="DL170" i="14"/>
  <c r="FT170" i="14" s="1"/>
  <c r="HH170" i="14" s="1"/>
  <c r="DG170" i="14"/>
  <c r="FO170" i="14" s="1"/>
  <c r="HC170" i="14" s="1"/>
  <c r="DI170" i="14"/>
  <c r="FQ170" i="14" s="1"/>
  <c r="HE170" i="14" s="1"/>
  <c r="DO45" i="14"/>
  <c r="DE45" i="14" s="1"/>
  <c r="DO47" i="14"/>
  <c r="DE47" i="14" s="1"/>
  <c r="DO49" i="14"/>
  <c r="DE49" i="14" s="1"/>
  <c r="DT170" i="14"/>
  <c r="GB170" i="14" s="1"/>
  <c r="HP170" i="14" s="1"/>
  <c r="DQ40" i="14"/>
  <c r="DC40" i="14" s="1"/>
  <c r="DQ42" i="14"/>
  <c r="DC42" i="14" s="1"/>
  <c r="DQ44" i="14"/>
  <c r="DC44" i="14" s="1"/>
  <c r="DQ46" i="14"/>
  <c r="DC46" i="14" s="1"/>
  <c r="DQ50" i="14"/>
  <c r="DC50" i="14" s="1"/>
  <c r="DQ52" i="14"/>
  <c r="DC52" i="14" s="1"/>
  <c r="DQ54" i="14"/>
  <c r="DC54" i="14" s="1"/>
  <c r="DQ56" i="14"/>
  <c r="DC56" i="14" s="1"/>
  <c r="DQ62" i="14"/>
  <c r="DC62" i="14" s="1"/>
  <c r="DQ64" i="14"/>
  <c r="DC64" i="14" s="1"/>
  <c r="DQ67" i="14"/>
  <c r="DC67" i="14" s="1"/>
  <c r="DQ70" i="14"/>
  <c r="DC70" i="14" s="1"/>
  <c r="DQ72" i="14"/>
  <c r="DC72" i="14" s="1"/>
  <c r="DQ74" i="14"/>
  <c r="DC74" i="14" s="1"/>
  <c r="DQ76" i="14"/>
  <c r="DC76" i="14" s="1"/>
  <c r="DQ83" i="14"/>
  <c r="DC83" i="14" s="1"/>
  <c r="DQ89" i="14"/>
  <c r="DC89" i="14" s="1"/>
  <c r="DQ91" i="14"/>
  <c r="DC91" i="14" s="1"/>
  <c r="DP40" i="14"/>
  <c r="DF40" i="14" s="1"/>
  <c r="DP44" i="14"/>
  <c r="DF44" i="14" s="1"/>
  <c r="DP52" i="14"/>
  <c r="DF52" i="14" s="1"/>
  <c r="DP72" i="14"/>
  <c r="DF72" i="14" s="1"/>
  <c r="DP89" i="14"/>
  <c r="DF89" i="14" s="1"/>
  <c r="DP91" i="14"/>
  <c r="DF91" i="14" s="1"/>
  <c r="DO95" i="14"/>
  <c r="DE95" i="14" s="1"/>
  <c r="DO97" i="14"/>
  <c r="DE97" i="14" s="1"/>
  <c r="DO99" i="14"/>
  <c r="DE99" i="14" s="1"/>
  <c r="DO101" i="14"/>
  <c r="DE101" i="14" s="1"/>
  <c r="DO103" i="14"/>
  <c r="DE103" i="14" s="1"/>
  <c r="DO105" i="14"/>
  <c r="DE105" i="14" s="1"/>
  <c r="DO109" i="14"/>
  <c r="DE109" i="14" s="1"/>
  <c r="DO111" i="14"/>
  <c r="DE111" i="14" s="1"/>
  <c r="DO115" i="14"/>
  <c r="DE115" i="14" s="1"/>
  <c r="DO117" i="14"/>
  <c r="DE117" i="14" s="1"/>
  <c r="DO119" i="14"/>
  <c r="DE119" i="14" s="1"/>
  <c r="DO122" i="14"/>
  <c r="DE122" i="14" s="1"/>
  <c r="DO132" i="14"/>
  <c r="DE132" i="14" s="1"/>
  <c r="DO137" i="14"/>
  <c r="DE137" i="14" s="1"/>
  <c r="DO142" i="14"/>
  <c r="DE142" i="14" s="1"/>
  <c r="DO145" i="14"/>
  <c r="DE145" i="14" s="1"/>
  <c r="DO147" i="14"/>
  <c r="DE147" i="14" s="1"/>
  <c r="DO41" i="14"/>
  <c r="DE41" i="14" s="1"/>
  <c r="DO75" i="14"/>
  <c r="DE75" i="14" s="1"/>
  <c r="DO78" i="14"/>
  <c r="DE78" i="14" s="1"/>
  <c r="DO90" i="14"/>
  <c r="DE90" i="14" s="1"/>
  <c r="DQ43" i="14"/>
  <c r="DC43" i="14" s="1"/>
  <c r="DQ47" i="14"/>
  <c r="DC47" i="14" s="1"/>
  <c r="DQ55" i="14"/>
  <c r="DC55" i="14" s="1"/>
  <c r="DQ63" i="14"/>
  <c r="DC63" i="14" s="1"/>
  <c r="DQ68" i="14"/>
  <c r="DC68" i="14" s="1"/>
  <c r="DQ73" i="14"/>
  <c r="DC73" i="14" s="1"/>
  <c r="DQ78" i="14"/>
  <c r="DC78" i="14" s="1"/>
  <c r="DQ92" i="14"/>
  <c r="DC92" i="14" s="1"/>
  <c r="DO36" i="14"/>
  <c r="DE36" i="14" s="1"/>
  <c r="DO55" i="14"/>
  <c r="DE55" i="14" s="1"/>
  <c r="DO59" i="14"/>
  <c r="DE59" i="14" s="1"/>
  <c r="DO65" i="14"/>
  <c r="DE65" i="14" s="1"/>
  <c r="DO85" i="14"/>
  <c r="DE85" i="14" s="1"/>
  <c r="DR78" i="14"/>
  <c r="DD78" i="14" s="1"/>
  <c r="DH170" i="14"/>
  <c r="FP170" i="14" s="1"/>
  <c r="HD170" i="14" s="1"/>
  <c r="DO40" i="14"/>
  <c r="DE40" i="14" s="1"/>
  <c r="DO42" i="14"/>
  <c r="DE42" i="14" s="1"/>
  <c r="DO44" i="14"/>
  <c r="DE44" i="14" s="1"/>
  <c r="DO48" i="14"/>
  <c r="DE48" i="14" s="1"/>
  <c r="DO52" i="14"/>
  <c r="DE52" i="14" s="1"/>
  <c r="DO62" i="14"/>
  <c r="DE62" i="14" s="1"/>
  <c r="DR40" i="14"/>
  <c r="DD40" i="14" s="1"/>
  <c r="DR42" i="14"/>
  <c r="DD42" i="14" s="1"/>
  <c r="DR44" i="14"/>
  <c r="DD44" i="14" s="1"/>
  <c r="DR50" i="14"/>
  <c r="DD50" i="14" s="1"/>
  <c r="DR52" i="14"/>
  <c r="DD52" i="14" s="1"/>
  <c r="DR54" i="14"/>
  <c r="DD54" i="14" s="1"/>
  <c r="DR62" i="14"/>
  <c r="DD62" i="14" s="1"/>
  <c r="DR64" i="14"/>
  <c r="DD64" i="14" s="1"/>
  <c r="DR67" i="14"/>
  <c r="DD67" i="14" s="1"/>
  <c r="DR72" i="14"/>
  <c r="DD72" i="14" s="1"/>
  <c r="DR74" i="14"/>
  <c r="DD74" i="14" s="1"/>
  <c r="DR76" i="14"/>
  <c r="DD76" i="14" s="1"/>
  <c r="DR79" i="14"/>
  <c r="DD79" i="14" s="1"/>
  <c r="DR89" i="14"/>
  <c r="DD89" i="14" s="1"/>
  <c r="DR91" i="14"/>
  <c r="DD91" i="14" s="1"/>
  <c r="EV88" i="14"/>
  <c r="DH88" i="14"/>
  <c r="FD88" i="14"/>
  <c r="DP88" i="14"/>
  <c r="DF88" i="14" s="1"/>
  <c r="EY88" i="14"/>
  <c r="DK88" i="14"/>
  <c r="FG88" i="14"/>
  <c r="DS88" i="14"/>
  <c r="FB88" i="14"/>
  <c r="DN88" i="14"/>
  <c r="FJ88" i="14"/>
  <c r="DV88" i="14"/>
  <c r="FA88" i="14"/>
  <c r="DM88" i="14"/>
  <c r="FI88" i="14"/>
  <c r="DU88" i="14"/>
  <c r="DR96" i="14"/>
  <c r="DD96" i="14" s="1"/>
  <c r="DR98" i="14"/>
  <c r="DD98" i="14" s="1"/>
  <c r="DR100" i="14"/>
  <c r="DD100" i="14" s="1"/>
  <c r="DR102" i="14"/>
  <c r="DD102" i="14" s="1"/>
  <c r="DR106" i="14"/>
  <c r="DD106" i="14" s="1"/>
  <c r="DR110" i="14"/>
  <c r="DD110" i="14" s="1"/>
  <c r="DR114" i="14"/>
  <c r="DD114" i="14" s="1"/>
  <c r="DR116" i="14"/>
  <c r="DD116" i="14" s="1"/>
  <c r="DR118" i="14"/>
  <c r="DD118" i="14" s="1"/>
  <c r="DR121" i="14"/>
  <c r="DD121" i="14" s="1"/>
  <c r="DR125" i="14"/>
  <c r="DD125" i="14" s="1"/>
  <c r="DR127" i="14"/>
  <c r="DD127" i="14" s="1"/>
  <c r="DR129" i="14"/>
  <c r="DD129" i="14" s="1"/>
  <c r="DR131" i="14"/>
  <c r="DD131" i="14" s="1"/>
  <c r="DR133" i="14"/>
  <c r="DD133" i="14" s="1"/>
  <c r="DR136" i="14"/>
  <c r="DD136" i="14" s="1"/>
  <c r="DR141" i="14"/>
  <c r="DD141" i="14" s="1"/>
  <c r="DR149" i="14"/>
  <c r="DD149" i="14" s="1"/>
  <c r="DQ97" i="14"/>
  <c r="DC97" i="14" s="1"/>
  <c r="DQ99" i="14"/>
  <c r="DC99" i="14" s="1"/>
  <c r="DQ101" i="14"/>
  <c r="DC101" i="14" s="1"/>
  <c r="DQ103" i="14"/>
  <c r="DC103" i="14" s="1"/>
  <c r="DQ105" i="14"/>
  <c r="DC105" i="14" s="1"/>
  <c r="DQ107" i="14"/>
  <c r="DC107" i="14" s="1"/>
  <c r="DQ109" i="14"/>
  <c r="DC109" i="14" s="1"/>
  <c r="DQ111" i="14"/>
  <c r="DC111" i="14" s="1"/>
  <c r="DQ113" i="14"/>
  <c r="DC113" i="14" s="1"/>
  <c r="DQ115" i="14"/>
  <c r="DC115" i="14" s="1"/>
  <c r="DQ117" i="14"/>
  <c r="DC117" i="14" s="1"/>
  <c r="DQ119" i="14"/>
  <c r="DC119" i="14" s="1"/>
  <c r="DQ122" i="14"/>
  <c r="DC122" i="14" s="1"/>
  <c r="DQ126" i="14"/>
  <c r="DC126" i="14" s="1"/>
  <c r="DQ132" i="14"/>
  <c r="DC132" i="14" s="1"/>
  <c r="DQ134" i="14"/>
  <c r="DC134" i="14" s="1"/>
  <c r="DQ137" i="14"/>
  <c r="DC137" i="14" s="1"/>
  <c r="DQ140" i="14"/>
  <c r="DC140" i="14" s="1"/>
  <c r="DQ142" i="14"/>
  <c r="DC142" i="14" s="1"/>
  <c r="DQ147" i="14"/>
  <c r="DC147" i="14" s="1"/>
  <c r="DP96" i="14"/>
  <c r="DF96" i="14" s="1"/>
  <c r="DP98" i="14"/>
  <c r="DF98" i="14" s="1"/>
  <c r="DP102" i="14"/>
  <c r="DF102" i="14" s="1"/>
  <c r="DP104" i="14"/>
  <c r="DF104" i="14" s="1"/>
  <c r="DP110" i="14"/>
  <c r="DF110" i="14" s="1"/>
  <c r="DP112" i="14"/>
  <c r="DF112" i="14" s="1"/>
  <c r="DP114" i="14"/>
  <c r="DF114" i="14" s="1"/>
  <c r="DP116" i="14"/>
  <c r="DF116" i="14" s="1"/>
  <c r="DP118" i="14"/>
  <c r="DF118" i="14" s="1"/>
  <c r="DP121" i="14"/>
  <c r="DF121" i="14" s="1"/>
  <c r="DP129" i="14"/>
  <c r="DF129" i="14" s="1"/>
  <c r="DP131" i="14"/>
  <c r="DF131" i="14" s="1"/>
  <c r="DP133" i="14"/>
  <c r="DF133" i="14" s="1"/>
  <c r="DP136" i="14"/>
  <c r="DF136" i="14" s="1"/>
  <c r="DP146" i="14"/>
  <c r="DF146" i="14" s="1"/>
  <c r="DP149" i="14"/>
  <c r="DF149" i="14" s="1"/>
  <c r="DO151" i="14"/>
  <c r="DE151" i="14" s="1"/>
  <c r="DO153" i="14"/>
  <c r="DE153" i="14" s="1"/>
  <c r="DG155" i="14"/>
  <c r="FO155" i="14" s="1"/>
  <c r="HC155" i="14" s="1"/>
  <c r="DO155" i="14"/>
  <c r="FW155" i="14" s="1"/>
  <c r="HK155" i="14" s="1"/>
  <c r="HA155" i="14" s="1"/>
  <c r="DO157" i="14"/>
  <c r="DE157" i="14" s="1"/>
  <c r="DO159" i="14"/>
  <c r="DE159" i="14" s="1"/>
  <c r="DO162" i="14"/>
  <c r="DE162" i="14" s="1"/>
  <c r="DO164" i="14"/>
  <c r="DE164" i="14" s="1"/>
  <c r="DO167" i="14"/>
  <c r="DE167" i="14" s="1"/>
  <c r="DR152" i="14"/>
  <c r="DD152" i="14" s="1"/>
  <c r="DR154" i="14"/>
  <c r="DD154" i="14" s="1"/>
  <c r="DN155" i="14"/>
  <c r="FV155" i="14" s="1"/>
  <c r="HJ155" i="14" s="1"/>
  <c r="DV155" i="14"/>
  <c r="GD155" i="14" s="1"/>
  <c r="HR155" i="14" s="1"/>
  <c r="DR161" i="14"/>
  <c r="DD161" i="14" s="1"/>
  <c r="DR163" i="14"/>
  <c r="DD163" i="14" s="1"/>
  <c r="DR166" i="14"/>
  <c r="DD166" i="14" s="1"/>
  <c r="DQ151" i="14"/>
  <c r="DC151" i="14" s="1"/>
  <c r="DQ153" i="14"/>
  <c r="DC153" i="14" s="1"/>
  <c r="DI155" i="14"/>
  <c r="FQ155" i="14" s="1"/>
  <c r="HE155" i="14" s="1"/>
  <c r="DQ155" i="14"/>
  <c r="FY155" i="14" s="1"/>
  <c r="FK155" i="14" s="1"/>
  <c r="DQ157" i="14"/>
  <c r="DC157" i="14" s="1"/>
  <c r="DQ159" i="14"/>
  <c r="DC159" i="14" s="1"/>
  <c r="DQ164" i="14"/>
  <c r="DC164" i="14" s="1"/>
  <c r="DQ167" i="14"/>
  <c r="DC167" i="14" s="1"/>
  <c r="DQ169" i="14"/>
  <c r="DC169" i="14" s="1"/>
  <c r="DP151" i="14"/>
  <c r="DF151" i="14" s="1"/>
  <c r="DP153" i="14"/>
  <c r="DF153" i="14" s="1"/>
  <c r="DH155" i="14"/>
  <c r="FP155" i="14" s="1"/>
  <c r="HD155" i="14" s="1"/>
  <c r="DP155" i="14"/>
  <c r="DF155" i="14" s="1"/>
  <c r="DP157" i="14"/>
  <c r="DF157" i="14" s="1"/>
  <c r="DP159" i="14"/>
  <c r="DF159" i="14" s="1"/>
  <c r="DP164" i="14"/>
  <c r="DF164" i="14" s="1"/>
  <c r="DP169" i="14"/>
  <c r="DF169" i="14" s="1"/>
  <c r="EZ88" i="14"/>
  <c r="DL88" i="14"/>
  <c r="FH88" i="14"/>
  <c r="DT88" i="14"/>
  <c r="EU88" i="14"/>
  <c r="DG88" i="14"/>
  <c r="FC88" i="14"/>
  <c r="DO88" i="14"/>
  <c r="DE88" i="14" s="1"/>
  <c r="EX88" i="14"/>
  <c r="DJ88" i="14"/>
  <c r="FF88" i="14"/>
  <c r="DR88" i="14"/>
  <c r="DD88" i="14" s="1"/>
  <c r="EW88" i="14"/>
  <c r="DI88" i="14"/>
  <c r="FE88" i="14"/>
  <c r="DQ88" i="14"/>
  <c r="DC88" i="14" s="1"/>
  <c r="DP45" i="14"/>
  <c r="DF45" i="14" s="1"/>
  <c r="DP47" i="14"/>
  <c r="DF47" i="14" s="1"/>
  <c r="DP49" i="14"/>
  <c r="DF49" i="14" s="1"/>
  <c r="DP51" i="14"/>
  <c r="DF51" i="14" s="1"/>
  <c r="DP55" i="14"/>
  <c r="DF55" i="14" s="1"/>
  <c r="DP63" i="14"/>
  <c r="DF63" i="14" s="1"/>
  <c r="DP65" i="14"/>
  <c r="DF65" i="14" s="1"/>
  <c r="DP71" i="14"/>
  <c r="DF71" i="14" s="1"/>
  <c r="DP73" i="14"/>
  <c r="DF73" i="14" s="1"/>
  <c r="DP75" i="14"/>
  <c r="DF75" i="14" s="1"/>
  <c r="DP90" i="14"/>
  <c r="DF90" i="14" s="1"/>
  <c r="DO96" i="14"/>
  <c r="DE96" i="14" s="1"/>
  <c r="DO98" i="14"/>
  <c r="DE98" i="14" s="1"/>
  <c r="DO100" i="14"/>
  <c r="DE100" i="14" s="1"/>
  <c r="DO102" i="14"/>
  <c r="DE102" i="14" s="1"/>
  <c r="DO106" i="14"/>
  <c r="DE106" i="14" s="1"/>
  <c r="DO110" i="14"/>
  <c r="DE110" i="14" s="1"/>
  <c r="DO114" i="14"/>
  <c r="DE114" i="14" s="1"/>
  <c r="DO116" i="14"/>
  <c r="DE116" i="14" s="1"/>
  <c r="DO118" i="14"/>
  <c r="DE118" i="14" s="1"/>
  <c r="DO121" i="14"/>
  <c r="DE121" i="14" s="1"/>
  <c r="DO123" i="14"/>
  <c r="DE123" i="14" s="1"/>
  <c r="DO125" i="14"/>
  <c r="DE125" i="14" s="1"/>
  <c r="DO129" i="14"/>
  <c r="DE129" i="14" s="1"/>
  <c r="DO131" i="14"/>
  <c r="DE131" i="14" s="1"/>
  <c r="DO133" i="14"/>
  <c r="DE133" i="14" s="1"/>
  <c r="DO136" i="14"/>
  <c r="DE136" i="14" s="1"/>
  <c r="DO138" i="14"/>
  <c r="DE138" i="14" s="1"/>
  <c r="DO143" i="14"/>
  <c r="DE143" i="14" s="1"/>
  <c r="DO146" i="14"/>
  <c r="DE146" i="14" s="1"/>
  <c r="DO149" i="14"/>
  <c r="DE149" i="14" s="1"/>
  <c r="DR97" i="14"/>
  <c r="DD97" i="14" s="1"/>
  <c r="DR99" i="14"/>
  <c r="DD99" i="14" s="1"/>
  <c r="DR101" i="14"/>
  <c r="DD101" i="14" s="1"/>
  <c r="DR103" i="14"/>
  <c r="DD103" i="14" s="1"/>
  <c r="DR109" i="14"/>
  <c r="DD109" i="14" s="1"/>
  <c r="DR111" i="14"/>
  <c r="DD111" i="14" s="1"/>
  <c r="DR117" i="14"/>
  <c r="DD117" i="14" s="1"/>
  <c r="DR119" i="14"/>
  <c r="DD119" i="14" s="1"/>
  <c r="DR122" i="14"/>
  <c r="DD122" i="14" s="1"/>
  <c r="DR126" i="14"/>
  <c r="DD126" i="14" s="1"/>
  <c r="DR128" i="14"/>
  <c r="DD128" i="14" s="1"/>
  <c r="DR132" i="14"/>
  <c r="DD132" i="14" s="1"/>
  <c r="DR150" i="14"/>
  <c r="DD150" i="14" s="1"/>
  <c r="DQ96" i="14"/>
  <c r="DC96" i="14" s="1"/>
  <c r="DQ98" i="14"/>
  <c r="DC98" i="14" s="1"/>
  <c r="DQ100" i="14"/>
  <c r="DC100" i="14" s="1"/>
  <c r="DQ102" i="14"/>
  <c r="DC102" i="14" s="1"/>
  <c r="DQ104" i="14"/>
  <c r="DC104" i="14" s="1"/>
  <c r="DQ106" i="14"/>
  <c r="DC106" i="14" s="1"/>
  <c r="DQ110" i="14"/>
  <c r="DC110" i="14" s="1"/>
  <c r="DQ112" i="14"/>
  <c r="DC112" i="14" s="1"/>
  <c r="DQ114" i="14"/>
  <c r="DC114" i="14" s="1"/>
  <c r="DQ116" i="14"/>
  <c r="DC116" i="14" s="1"/>
  <c r="DQ118" i="14"/>
  <c r="DC118" i="14" s="1"/>
  <c r="DQ121" i="14"/>
  <c r="DC121" i="14" s="1"/>
  <c r="DQ125" i="14"/>
  <c r="DC125" i="14" s="1"/>
  <c r="DQ129" i="14"/>
  <c r="DC129" i="14" s="1"/>
  <c r="DQ131" i="14"/>
  <c r="DC131" i="14" s="1"/>
  <c r="DQ133" i="14"/>
  <c r="DC133" i="14" s="1"/>
  <c r="DQ136" i="14"/>
  <c r="DC136" i="14" s="1"/>
  <c r="DQ143" i="14"/>
  <c r="DC143" i="14" s="1"/>
  <c r="DQ146" i="14"/>
  <c r="DC146" i="14" s="1"/>
  <c r="DQ149" i="14"/>
  <c r="DC149" i="14" s="1"/>
  <c r="DP97" i="14"/>
  <c r="DF97" i="14" s="1"/>
  <c r="DP99" i="14"/>
  <c r="DF99" i="14" s="1"/>
  <c r="DP101" i="14"/>
  <c r="DF101" i="14" s="1"/>
  <c r="DP103" i="14"/>
  <c r="DF103" i="14" s="1"/>
  <c r="DP109" i="14"/>
  <c r="DF109" i="14" s="1"/>
  <c r="DP117" i="14"/>
  <c r="DF117" i="14" s="1"/>
  <c r="DP119" i="14"/>
  <c r="DF119" i="14" s="1"/>
  <c r="DP122" i="14"/>
  <c r="DF122" i="14" s="1"/>
  <c r="DP132" i="14"/>
  <c r="DF132" i="14" s="1"/>
  <c r="DP150" i="14"/>
  <c r="DF150" i="14" s="1"/>
  <c r="DO150" i="14"/>
  <c r="DE150" i="14" s="1"/>
  <c r="DO152" i="14"/>
  <c r="DE152" i="14" s="1"/>
  <c r="DK155" i="14"/>
  <c r="FS155" i="14" s="1"/>
  <c r="HG155" i="14" s="1"/>
  <c r="DS155" i="14"/>
  <c r="GA155" i="14" s="1"/>
  <c r="HO155" i="14" s="1"/>
  <c r="DO166" i="14"/>
  <c r="DE166" i="14" s="1"/>
  <c r="DR151" i="14"/>
  <c r="DD151" i="14" s="1"/>
  <c r="DR153" i="14"/>
  <c r="DD153" i="14" s="1"/>
  <c r="DJ155" i="14"/>
  <c r="FR155" i="14" s="1"/>
  <c r="HF155" i="14" s="1"/>
  <c r="DR155" i="14"/>
  <c r="FZ155" i="14" s="1"/>
  <c r="FL155" i="14" s="1"/>
  <c r="DR157" i="14"/>
  <c r="DD157" i="14" s="1"/>
  <c r="DR159" i="14"/>
  <c r="DD159" i="14" s="1"/>
  <c r="DR164" i="14"/>
  <c r="DD164" i="14" s="1"/>
  <c r="DR169" i="14"/>
  <c r="DD169" i="14" s="1"/>
  <c r="DQ150" i="14"/>
  <c r="DC150" i="14" s="1"/>
  <c r="DQ152" i="14"/>
  <c r="DC152" i="14" s="1"/>
  <c r="DM155" i="14"/>
  <c r="FU155" i="14" s="1"/>
  <c r="HI155" i="14" s="1"/>
  <c r="DU155" i="14"/>
  <c r="GC155" i="14" s="1"/>
  <c r="HQ155" i="14" s="1"/>
  <c r="DQ166" i="14"/>
  <c r="DC166" i="14" s="1"/>
  <c r="DQ168" i="14"/>
  <c r="DC168" i="14" s="1"/>
  <c r="DP152" i="14"/>
  <c r="DF152" i="14" s="1"/>
  <c r="DL155" i="14"/>
  <c r="FT155" i="14" s="1"/>
  <c r="HH155" i="14" s="1"/>
  <c r="DT155" i="14"/>
  <c r="GB155" i="14" s="1"/>
  <c r="HP155" i="14" s="1"/>
  <c r="DP166" i="14"/>
  <c r="DF166" i="14" s="1"/>
  <c r="P7" i="10"/>
  <c r="GS7" i="14" s="1"/>
  <c r="P188" i="10"/>
  <c r="S88" i="14"/>
  <c r="Y88" i="14"/>
  <c r="X88" i="14"/>
  <c r="V88" i="14"/>
  <c r="U88" i="14"/>
  <c r="Y170" i="14"/>
  <c r="U170" i="14"/>
  <c r="S170" i="14"/>
  <c r="X170" i="14"/>
  <c r="V170" i="14"/>
  <c r="AA170" i="14"/>
  <c r="AD170" i="14"/>
  <c r="AH170" i="14"/>
  <c r="AE170" i="14"/>
  <c r="AG170" i="14"/>
  <c r="H170" i="14"/>
  <c r="G170" i="14" s="1"/>
  <c r="I170" i="14" s="1"/>
  <c r="AA88" i="14"/>
  <c r="AH88" i="14"/>
  <c r="AE88" i="14"/>
  <c r="AD88" i="14"/>
  <c r="H88" i="14"/>
  <c r="G88" i="14" s="1"/>
  <c r="I88" i="14" s="1"/>
  <c r="AG88" i="14"/>
  <c r="GH4" i="14"/>
  <c r="GT4" i="14"/>
  <c r="GL4" i="14"/>
  <c r="GF4" i="14"/>
  <c r="GQ11" i="14"/>
  <c r="GI11" i="14"/>
  <c r="GO11" i="14"/>
  <c r="GG11" i="14"/>
  <c r="GR11" i="14"/>
  <c r="GT8" i="14"/>
  <c r="GE10" i="14"/>
  <c r="GX11" i="14"/>
  <c r="GP11" i="14"/>
  <c r="GH11" i="14"/>
  <c r="GJ4" i="14"/>
  <c r="GQ4" i="14"/>
  <c r="GI4" i="14"/>
  <c r="GW4" i="14"/>
  <c r="GO4" i="14"/>
  <c r="GG4" i="14"/>
  <c r="GJ11" i="14"/>
  <c r="GR8" i="14"/>
  <c r="GJ8" i="14"/>
  <c r="GV8" i="14"/>
  <c r="GK8" i="14"/>
  <c r="GQ8" i="14"/>
  <c r="GE8" i="14"/>
  <c r="GL10" i="14"/>
  <c r="GG10" i="14"/>
  <c r="GU10" i="14"/>
  <c r="GX10" i="14"/>
  <c r="GI10" i="14"/>
  <c r="GX4" i="14"/>
  <c r="GP4" i="14"/>
  <c r="GN4" i="14"/>
  <c r="GU11" i="14"/>
  <c r="GM11" i="14"/>
  <c r="GE11" i="14"/>
  <c r="GS11" i="14"/>
  <c r="GK11" i="14"/>
  <c r="GN11" i="14"/>
  <c r="GN8" i="14"/>
  <c r="GI7" i="14"/>
  <c r="GS8" i="14"/>
  <c r="GG8" i="14"/>
  <c r="GI8" i="14"/>
  <c r="GS10" i="14"/>
  <c r="GR10" i="14"/>
  <c r="GH10" i="14"/>
  <c r="GN10" i="14"/>
  <c r="GV10" i="14"/>
  <c r="GT11" i="14"/>
  <c r="GL11" i="14"/>
  <c r="GR4" i="14"/>
  <c r="GU4" i="14"/>
  <c r="GM4" i="14"/>
  <c r="GE4" i="14"/>
  <c r="GS4" i="14"/>
  <c r="GK4" i="14"/>
  <c r="GV11" i="14"/>
  <c r="GF11" i="14"/>
  <c r="GX8" i="14"/>
  <c r="GH8" i="14"/>
  <c r="GP8" i="14"/>
  <c r="GO8" i="14"/>
  <c r="GM8" i="14"/>
  <c r="GF10" i="14"/>
  <c r="GJ10" i="14"/>
  <c r="GM10" i="14"/>
  <c r="GW10" i="14"/>
  <c r="GK10" i="14"/>
  <c r="GV4" i="14"/>
  <c r="GW11" i="14"/>
  <c r="GL8" i="14"/>
  <c r="GF8" i="14"/>
  <c r="GW8" i="14"/>
  <c r="GU8" i="14"/>
  <c r="GO10" i="14"/>
  <c r="GT10" i="14"/>
  <c r="GP10" i="14"/>
  <c r="GQ10" i="14"/>
  <c r="EL169" i="14"/>
  <c r="FF169" i="14" s="1"/>
  <c r="EP168" i="14"/>
  <c r="FJ168" i="14" s="1"/>
  <c r="DZ168" i="14"/>
  <c r="ET168" i="14" s="1"/>
  <c r="ED167" i="14"/>
  <c r="EX167" i="14" s="1"/>
  <c r="EP165" i="14"/>
  <c r="DZ165" i="14"/>
  <c r="ET165" i="14" s="1"/>
  <c r="ED164" i="14"/>
  <c r="EX164" i="14" s="1"/>
  <c r="EL163" i="14"/>
  <c r="FF163" i="14" s="1"/>
  <c r="EP162" i="14"/>
  <c r="FJ162" i="14" s="1"/>
  <c r="ED162" i="14"/>
  <c r="EX162" i="14" s="1"/>
  <c r="EH161" i="14"/>
  <c r="FB161" i="14" s="1"/>
  <c r="EL160" i="14"/>
  <c r="EI169" i="14"/>
  <c r="FC169" i="14" s="1"/>
  <c r="ED5" i="14"/>
  <c r="EX5" i="14" s="1"/>
  <c r="EI5" i="14"/>
  <c r="FC5" i="14" s="1"/>
  <c r="EM5" i="14"/>
  <c r="FG5" i="14" s="1"/>
  <c r="DY5" i="14"/>
  <c r="ES5" i="14" s="1"/>
  <c r="EJ169" i="14"/>
  <c r="FD169" i="14" s="1"/>
  <c r="EB169" i="14"/>
  <c r="EV169" i="14" s="1"/>
  <c r="EB5" i="14"/>
  <c r="EV5" i="14" s="1"/>
  <c r="EH5" i="14"/>
  <c r="FB5" i="14" s="1"/>
  <c r="EK5" i="14"/>
  <c r="FE5" i="14" s="1"/>
  <c r="DX5" i="14"/>
  <c r="ER5" i="14" s="1"/>
  <c r="EO169" i="14"/>
  <c r="FI169" i="14" s="1"/>
  <c r="EK169" i="14"/>
  <c r="FE169" i="14" s="1"/>
  <c r="EG169" i="14"/>
  <c r="FA169" i="14" s="1"/>
  <c r="EC169" i="14"/>
  <c r="EW169" i="14" s="1"/>
  <c r="DY169" i="14"/>
  <c r="ES169" i="14" s="1"/>
  <c r="EO168" i="14"/>
  <c r="FI168" i="14" s="1"/>
  <c r="EK168" i="14"/>
  <c r="FE168" i="14" s="1"/>
  <c r="EG168" i="14"/>
  <c r="FA168" i="14" s="1"/>
  <c r="EC168" i="14"/>
  <c r="EW168" i="14" s="1"/>
  <c r="DY168" i="14"/>
  <c r="ES168" i="14" s="1"/>
  <c r="EO167" i="14"/>
  <c r="FI167" i="14" s="1"/>
  <c r="EK167" i="14"/>
  <c r="FE167" i="14" s="1"/>
  <c r="EG167" i="14"/>
  <c r="FA167" i="14" s="1"/>
  <c r="EC167" i="14"/>
  <c r="EW167" i="14" s="1"/>
  <c r="DY167" i="14"/>
  <c r="ES167" i="14" s="1"/>
  <c r="EO166" i="14"/>
  <c r="FI166" i="14" s="1"/>
  <c r="EK166" i="14"/>
  <c r="FE166" i="14" s="1"/>
  <c r="EG166" i="14"/>
  <c r="FA166" i="14" s="1"/>
  <c r="EC166" i="14"/>
  <c r="EW166" i="14" s="1"/>
  <c r="DY166" i="14"/>
  <c r="ES166" i="14" s="1"/>
  <c r="EO165" i="14"/>
  <c r="EK165" i="14"/>
  <c r="EL5" i="14"/>
  <c r="FF5" i="14" s="1"/>
  <c r="EH169" i="14"/>
  <c r="FB169" i="14" s="1"/>
  <c r="EL168" i="14"/>
  <c r="FF168" i="14" s="1"/>
  <c r="EL167" i="14"/>
  <c r="FF167" i="14" s="1"/>
  <c r="EP166" i="14"/>
  <c r="FJ166" i="14" s="1"/>
  <c r="ED166" i="14"/>
  <c r="EX166" i="14" s="1"/>
  <c r="EH165" i="14"/>
  <c r="EH164" i="14"/>
  <c r="FB164" i="14" s="1"/>
  <c r="EH163" i="14"/>
  <c r="FB163" i="14" s="1"/>
  <c r="EL162" i="14"/>
  <c r="FF162" i="14" s="1"/>
  <c r="DZ162" i="14"/>
  <c r="ET162" i="14" s="1"/>
  <c r="ED161" i="14"/>
  <c r="EX161" i="14" s="1"/>
  <c r="EH160" i="14"/>
  <c r="DZ160" i="14"/>
  <c r="ET160" i="14" s="1"/>
  <c r="EP159" i="14"/>
  <c r="FJ159" i="14" s="1"/>
  <c r="EL159" i="14"/>
  <c r="FF159" i="14" s="1"/>
  <c r="EH159" i="14"/>
  <c r="FB159" i="14" s="1"/>
  <c r="ED159" i="14"/>
  <c r="EX159" i="14" s="1"/>
  <c r="DZ159" i="14"/>
  <c r="ET159" i="14" s="1"/>
  <c r="EP158" i="14"/>
  <c r="FJ158" i="14" s="1"/>
  <c r="EL158" i="14"/>
  <c r="FF158" i="14" s="1"/>
  <c r="EH158" i="14"/>
  <c r="FB158" i="14" s="1"/>
  <c r="ED158" i="14"/>
  <c r="EX158" i="14" s="1"/>
  <c r="DZ158" i="14"/>
  <c r="ET158" i="14" s="1"/>
  <c r="EP157" i="14"/>
  <c r="FJ157" i="14" s="1"/>
  <c r="EL157" i="14"/>
  <c r="FF157" i="14" s="1"/>
  <c r="EH157" i="14"/>
  <c r="FB157" i="14" s="1"/>
  <c r="ED157" i="14"/>
  <c r="EX157" i="14" s="1"/>
  <c r="DZ157" i="14"/>
  <c r="ET157" i="14" s="1"/>
  <c r="EP156" i="14"/>
  <c r="FJ156" i="14" s="1"/>
  <c r="EL156" i="14"/>
  <c r="FF156" i="14" s="1"/>
  <c r="EA5" i="14"/>
  <c r="EU5" i="14" s="1"/>
  <c r="EF5" i="14"/>
  <c r="EZ5" i="14" s="1"/>
  <c r="DW5" i="14"/>
  <c r="EQ5" i="14" s="1"/>
  <c r="ED169" i="14"/>
  <c r="EX169" i="14" s="1"/>
  <c r="EH168" i="14"/>
  <c r="FB168" i="14" s="1"/>
  <c r="EP167" i="14"/>
  <c r="FJ167" i="14" s="1"/>
  <c r="DZ167" i="14"/>
  <c r="ET167" i="14" s="1"/>
  <c r="EH166" i="14"/>
  <c r="FB166" i="14" s="1"/>
  <c r="EL165" i="14"/>
  <c r="EP164" i="14"/>
  <c r="FJ164" i="14" s="1"/>
  <c r="DZ164" i="14"/>
  <c r="ET164" i="14" s="1"/>
  <c r="ED163" i="14"/>
  <c r="EX163" i="14" s="1"/>
  <c r="EH162" i="14"/>
  <c r="FB162" i="14" s="1"/>
  <c r="EL161" i="14"/>
  <c r="FF161" i="14" s="1"/>
  <c r="EP160" i="14"/>
  <c r="EM169" i="14"/>
  <c r="FG169" i="14" s="1"/>
  <c r="EE169" i="14"/>
  <c r="EY169" i="14" s="1"/>
  <c r="EA169" i="14"/>
  <c r="EU169" i="14" s="1"/>
  <c r="DW169" i="14"/>
  <c r="EQ169" i="14" s="1"/>
  <c r="EM168" i="14"/>
  <c r="FG168" i="14" s="1"/>
  <c r="EI168" i="14"/>
  <c r="FC168" i="14" s="1"/>
  <c r="EE168" i="14"/>
  <c r="EY168" i="14" s="1"/>
  <c r="EA168" i="14"/>
  <c r="EU168" i="14" s="1"/>
  <c r="DW168" i="14"/>
  <c r="EQ168" i="14" s="1"/>
  <c r="EM167" i="14"/>
  <c r="FG167" i="14" s="1"/>
  <c r="EI167" i="14"/>
  <c r="FC167" i="14" s="1"/>
  <c r="EE167" i="14"/>
  <c r="EY167" i="14" s="1"/>
  <c r="EA167" i="14"/>
  <c r="EU167" i="14" s="1"/>
  <c r="DW167" i="14"/>
  <c r="EQ167" i="14" s="1"/>
  <c r="EM166" i="14"/>
  <c r="FG166" i="14" s="1"/>
  <c r="EI166" i="14"/>
  <c r="FC166" i="14" s="1"/>
  <c r="EE166" i="14"/>
  <c r="EY166" i="14" s="1"/>
  <c r="EA166" i="14"/>
  <c r="EU166" i="14" s="1"/>
  <c r="DW166" i="14"/>
  <c r="EQ166" i="14" s="1"/>
  <c r="EM165" i="14"/>
  <c r="EI165" i="14"/>
  <c r="EE165" i="14"/>
  <c r="EA165" i="14"/>
  <c r="DW165" i="14"/>
  <c r="EM164" i="14"/>
  <c r="FG164" i="14" s="1"/>
  <c r="EI164" i="14"/>
  <c r="FC164" i="14" s="1"/>
  <c r="EP169" i="14"/>
  <c r="FJ169" i="14" s="1"/>
  <c r="DZ169" i="14"/>
  <c r="ET169" i="14" s="1"/>
  <c r="ED168" i="14"/>
  <c r="EX168" i="14" s="1"/>
  <c r="EH167" i="14"/>
  <c r="FB167" i="14" s="1"/>
  <c r="EL166" i="14"/>
  <c r="FF166" i="14" s="1"/>
  <c r="DZ166" i="14"/>
  <c r="ET166" i="14" s="1"/>
  <c r="ED165" i="14"/>
  <c r="EL164" i="14"/>
  <c r="FF164" i="14" s="1"/>
  <c r="EP163" i="14"/>
  <c r="FJ163" i="14" s="1"/>
  <c r="DZ163" i="14"/>
  <c r="ET163" i="14" s="1"/>
  <c r="EP161" i="14"/>
  <c r="FJ161" i="14" s="1"/>
  <c r="DZ161" i="14"/>
  <c r="ET161" i="14" s="1"/>
  <c r="ED160" i="14"/>
  <c r="EE5" i="14"/>
  <c r="EY5" i="14" s="1"/>
  <c r="EJ5" i="14"/>
  <c r="FD5" i="14" s="1"/>
  <c r="EN5" i="14"/>
  <c r="FH5" i="14" s="1"/>
  <c r="DZ5" i="14"/>
  <c r="ET5" i="14" s="1"/>
  <c r="EN169" i="14"/>
  <c r="FH169" i="14" s="1"/>
  <c r="EF169" i="14"/>
  <c r="EZ169" i="14" s="1"/>
  <c r="DX169" i="14"/>
  <c r="ER169" i="14" s="1"/>
  <c r="EN168" i="14"/>
  <c r="FH168" i="14" s="1"/>
  <c r="EJ168" i="14"/>
  <c r="FD168" i="14" s="1"/>
  <c r="EF168" i="14"/>
  <c r="EZ168" i="14" s="1"/>
  <c r="EB168" i="14"/>
  <c r="EV168" i="14" s="1"/>
  <c r="DX168" i="14"/>
  <c r="ER168" i="14" s="1"/>
  <c r="EN167" i="14"/>
  <c r="FH167" i="14" s="1"/>
  <c r="EJ167" i="14"/>
  <c r="FD167" i="14" s="1"/>
  <c r="EF167" i="14"/>
  <c r="EZ167" i="14" s="1"/>
  <c r="EB167" i="14"/>
  <c r="EV167" i="14" s="1"/>
  <c r="DX167" i="14"/>
  <c r="ER167" i="14" s="1"/>
  <c r="EN166" i="14"/>
  <c r="FH166" i="14" s="1"/>
  <c r="EJ166" i="14"/>
  <c r="FD166" i="14" s="1"/>
  <c r="EF166" i="14"/>
  <c r="EZ166" i="14" s="1"/>
  <c r="EB166" i="14"/>
  <c r="EV166" i="14" s="1"/>
  <c r="DX166" i="14"/>
  <c r="ER166" i="14" s="1"/>
  <c r="EN165" i="14"/>
  <c r="EJ165" i="14"/>
  <c r="EF165" i="14"/>
  <c r="EB165" i="14"/>
  <c r="DX165" i="14"/>
  <c r="ER165" i="14" s="1"/>
  <c r="EN164" i="14"/>
  <c r="FH164" i="14" s="1"/>
  <c r="EJ164" i="14"/>
  <c r="FD164" i="14" s="1"/>
  <c r="EF164" i="14"/>
  <c r="EZ164" i="14" s="1"/>
  <c r="EG165" i="14"/>
  <c r="EC165" i="14"/>
  <c r="DY165" i="14"/>
  <c r="ES165" i="14" s="1"/>
  <c r="EO164" i="14"/>
  <c r="FI164" i="14" s="1"/>
  <c r="EK164" i="14"/>
  <c r="FE164" i="14" s="1"/>
  <c r="EG164" i="14"/>
  <c r="FA164" i="14" s="1"/>
  <c r="EC164" i="14"/>
  <c r="EW164" i="14" s="1"/>
  <c r="DY164" i="14"/>
  <c r="ES164" i="14" s="1"/>
  <c r="EO163" i="14"/>
  <c r="FI163" i="14" s="1"/>
  <c r="EK163" i="14"/>
  <c r="FE163" i="14" s="1"/>
  <c r="EG163" i="14"/>
  <c r="FA163" i="14" s="1"/>
  <c r="EC163" i="14"/>
  <c r="EW163" i="14" s="1"/>
  <c r="DY163" i="14"/>
  <c r="ES163" i="14" s="1"/>
  <c r="EO162" i="14"/>
  <c r="FI162" i="14" s="1"/>
  <c r="EK162" i="14"/>
  <c r="FE162" i="14" s="1"/>
  <c r="EG162" i="14"/>
  <c r="FA162" i="14" s="1"/>
  <c r="EC162" i="14"/>
  <c r="EW162" i="14" s="1"/>
  <c r="DY162" i="14"/>
  <c r="ES162" i="14" s="1"/>
  <c r="EO161" i="14"/>
  <c r="FI161" i="14" s="1"/>
  <c r="EK161" i="14"/>
  <c r="FE161" i="14" s="1"/>
  <c r="EG161" i="14"/>
  <c r="FA161" i="14" s="1"/>
  <c r="EC161" i="14"/>
  <c r="EW161" i="14" s="1"/>
  <c r="DY161" i="14"/>
  <c r="ES161" i="14" s="1"/>
  <c r="EO160" i="14"/>
  <c r="EK160" i="14"/>
  <c r="EG160" i="14"/>
  <c r="EC160" i="14"/>
  <c r="DY160" i="14"/>
  <c r="ES160" i="14" s="1"/>
  <c r="EO159" i="14"/>
  <c r="FI159" i="14" s="1"/>
  <c r="EK159" i="14"/>
  <c r="FE159" i="14" s="1"/>
  <c r="EG159" i="14"/>
  <c r="FA159" i="14" s="1"/>
  <c r="EC159" i="14"/>
  <c r="EW159" i="14" s="1"/>
  <c r="DY159" i="14"/>
  <c r="ES159" i="14" s="1"/>
  <c r="EO158" i="14"/>
  <c r="FI158" i="14" s="1"/>
  <c r="EK158" i="14"/>
  <c r="FE158" i="14" s="1"/>
  <c r="EG158" i="14"/>
  <c r="FA158" i="14" s="1"/>
  <c r="EC158" i="14"/>
  <c r="EW158" i="14" s="1"/>
  <c r="DY158" i="14"/>
  <c r="ES158" i="14" s="1"/>
  <c r="EO157" i="14"/>
  <c r="FI157" i="14" s="1"/>
  <c r="EK157" i="14"/>
  <c r="FE157" i="14" s="1"/>
  <c r="EG157" i="14"/>
  <c r="FA157" i="14" s="1"/>
  <c r="EC157" i="14"/>
  <c r="EW157" i="14" s="1"/>
  <c r="DY157" i="14"/>
  <c r="ES157" i="14" s="1"/>
  <c r="EO156" i="14"/>
  <c r="FI156" i="14" s="1"/>
  <c r="EK156" i="14"/>
  <c r="FE156" i="14" s="1"/>
  <c r="EG156" i="14"/>
  <c r="FA156" i="14" s="1"/>
  <c r="EC156" i="14"/>
  <c r="EW156" i="14" s="1"/>
  <c r="DY156" i="14"/>
  <c r="ES156" i="14" s="1"/>
  <c r="EO155" i="14"/>
  <c r="EK155" i="14"/>
  <c r="EG155" i="14"/>
  <c r="EC155" i="14"/>
  <c r="DY155" i="14"/>
  <c r="EO154" i="14"/>
  <c r="FI154" i="14" s="1"/>
  <c r="EK154" i="14"/>
  <c r="FE154" i="14" s="1"/>
  <c r="EG154" i="14"/>
  <c r="FA154" i="14" s="1"/>
  <c r="EC154" i="14"/>
  <c r="EW154" i="14" s="1"/>
  <c r="DY154" i="14"/>
  <c r="ES154" i="14" s="1"/>
  <c r="EO153" i="14"/>
  <c r="FI153" i="14" s="1"/>
  <c r="EK153" i="14"/>
  <c r="FE153" i="14" s="1"/>
  <c r="EG153" i="14"/>
  <c r="FA153" i="14" s="1"/>
  <c r="EC153" i="14"/>
  <c r="EW153" i="14" s="1"/>
  <c r="DY153" i="14"/>
  <c r="ES153" i="14" s="1"/>
  <c r="EO152" i="14"/>
  <c r="FI152" i="14" s="1"/>
  <c r="EK152" i="14"/>
  <c r="FE152" i="14" s="1"/>
  <c r="EG152" i="14"/>
  <c r="FA152" i="14" s="1"/>
  <c r="EC152" i="14"/>
  <c r="EW152" i="14" s="1"/>
  <c r="DY152" i="14"/>
  <c r="ES152" i="14" s="1"/>
  <c r="EO151" i="14"/>
  <c r="FI151" i="14" s="1"/>
  <c r="EK151" i="14"/>
  <c r="FE151" i="14" s="1"/>
  <c r="EG151" i="14"/>
  <c r="FA151" i="14" s="1"/>
  <c r="EC151" i="14"/>
  <c r="EW151" i="14" s="1"/>
  <c r="DY151" i="14"/>
  <c r="ES151" i="14" s="1"/>
  <c r="EO150" i="14"/>
  <c r="FI150" i="14" s="1"/>
  <c r="EK150" i="14"/>
  <c r="FE150" i="14" s="1"/>
  <c r="EG150" i="14"/>
  <c r="FA150" i="14" s="1"/>
  <c r="EC150" i="14"/>
  <c r="EW150" i="14" s="1"/>
  <c r="DY150" i="14"/>
  <c r="ES150" i="14" s="1"/>
  <c r="EO149" i="14"/>
  <c r="FI149" i="14" s="1"/>
  <c r="EK149" i="14"/>
  <c r="FE149" i="14" s="1"/>
  <c r="EG149" i="14"/>
  <c r="FA149" i="14" s="1"/>
  <c r="EC149" i="14"/>
  <c r="EW149" i="14" s="1"/>
  <c r="DY149" i="14"/>
  <c r="ES149" i="14" s="1"/>
  <c r="EO148" i="14"/>
  <c r="EK148" i="14"/>
  <c r="EG148" i="14"/>
  <c r="EC148" i="14"/>
  <c r="DY148" i="14"/>
  <c r="ES148" i="14" s="1"/>
  <c r="EO147" i="14"/>
  <c r="FI147" i="14" s="1"/>
  <c r="EK147" i="14"/>
  <c r="FE147" i="14" s="1"/>
  <c r="EG147" i="14"/>
  <c r="FA147" i="14" s="1"/>
  <c r="EC147" i="14"/>
  <c r="EW147" i="14" s="1"/>
  <c r="DY147" i="14"/>
  <c r="ES147" i="14" s="1"/>
  <c r="EO146" i="14"/>
  <c r="FI146" i="14" s="1"/>
  <c r="EK146" i="14"/>
  <c r="FE146" i="14" s="1"/>
  <c r="EG146" i="14"/>
  <c r="FA146" i="14" s="1"/>
  <c r="EC146" i="14"/>
  <c r="EW146" i="14" s="1"/>
  <c r="DY146" i="14"/>
  <c r="ES146" i="14" s="1"/>
  <c r="EO145" i="14"/>
  <c r="FI145" i="14" s="1"/>
  <c r="EK145" i="14"/>
  <c r="FE145" i="14" s="1"/>
  <c r="EG145" i="14"/>
  <c r="FA145" i="14" s="1"/>
  <c r="EC145" i="14"/>
  <c r="EW145" i="14" s="1"/>
  <c r="DY145" i="14"/>
  <c r="ES145" i="14" s="1"/>
  <c r="EO144" i="14"/>
  <c r="EK144" i="14"/>
  <c r="EG144" i="14"/>
  <c r="EC144" i="14"/>
  <c r="DY144" i="14"/>
  <c r="ES144" i="14" s="1"/>
  <c r="EO143" i="14"/>
  <c r="FI143" i="14" s="1"/>
  <c r="EK143" i="14"/>
  <c r="FE143" i="14" s="1"/>
  <c r="EG143" i="14"/>
  <c r="FA143" i="14" s="1"/>
  <c r="EC143" i="14"/>
  <c r="EW143" i="14" s="1"/>
  <c r="DY143" i="14"/>
  <c r="ES143" i="14" s="1"/>
  <c r="EO142" i="14"/>
  <c r="FI142" i="14" s="1"/>
  <c r="EK142" i="14"/>
  <c r="FE142" i="14" s="1"/>
  <c r="EG142" i="14"/>
  <c r="FA142" i="14" s="1"/>
  <c r="EC142" i="14"/>
  <c r="EW142" i="14" s="1"/>
  <c r="DY142" i="14"/>
  <c r="ES142" i="14" s="1"/>
  <c r="EO141" i="14"/>
  <c r="FI141" i="14" s="1"/>
  <c r="EK141" i="14"/>
  <c r="FE141" i="14" s="1"/>
  <c r="EG141" i="14"/>
  <c r="FA141" i="14" s="1"/>
  <c r="EC141" i="14"/>
  <c r="EW141" i="14" s="1"/>
  <c r="DY141" i="14"/>
  <c r="ES141" i="14" s="1"/>
  <c r="EO140" i="14"/>
  <c r="FI140" i="14" s="1"/>
  <c r="EK140" i="14"/>
  <c r="FE140" i="14" s="1"/>
  <c r="EG140" i="14"/>
  <c r="FA140" i="14" s="1"/>
  <c r="EC140" i="14"/>
  <c r="EW140" i="14" s="1"/>
  <c r="DY140" i="14"/>
  <c r="ES140" i="14" s="1"/>
  <c r="EO139" i="14"/>
  <c r="EK139" i="14"/>
  <c r="EG139" i="14"/>
  <c r="EC139" i="14"/>
  <c r="DY139" i="14"/>
  <c r="ES139" i="14" s="1"/>
  <c r="EO138" i="14"/>
  <c r="FI138" i="14" s="1"/>
  <c r="EK138" i="14"/>
  <c r="FE138" i="14" s="1"/>
  <c r="EG138" i="14"/>
  <c r="FA138" i="14" s="1"/>
  <c r="EC138" i="14"/>
  <c r="EW138" i="14" s="1"/>
  <c r="DY138" i="14"/>
  <c r="ES138" i="14" s="1"/>
  <c r="EO137" i="14"/>
  <c r="FI137" i="14" s="1"/>
  <c r="EK137" i="14"/>
  <c r="FE137" i="14" s="1"/>
  <c r="EG137" i="14"/>
  <c r="FA137" i="14" s="1"/>
  <c r="EC137" i="14"/>
  <c r="EW137" i="14" s="1"/>
  <c r="DY137" i="14"/>
  <c r="ES137" i="14" s="1"/>
  <c r="EO136" i="14"/>
  <c r="FI136" i="14" s="1"/>
  <c r="EK136" i="14"/>
  <c r="FE136" i="14" s="1"/>
  <c r="EG136" i="14"/>
  <c r="FA136" i="14" s="1"/>
  <c r="EC136" i="14"/>
  <c r="EW136" i="14" s="1"/>
  <c r="DY136" i="14"/>
  <c r="ES136" i="14" s="1"/>
  <c r="EO135" i="14"/>
  <c r="EK135" i="14"/>
  <c r="EG135" i="14"/>
  <c r="EC135" i="14"/>
  <c r="DY135" i="14"/>
  <c r="ES135" i="14" s="1"/>
  <c r="EO134" i="14"/>
  <c r="FI134" i="14" s="1"/>
  <c r="EK134" i="14"/>
  <c r="FE134" i="14" s="1"/>
  <c r="EG134" i="14"/>
  <c r="FA134" i="14" s="1"/>
  <c r="EC134" i="14"/>
  <c r="EW134" i="14" s="1"/>
  <c r="DY134" i="14"/>
  <c r="ES134" i="14" s="1"/>
  <c r="EO133" i="14"/>
  <c r="FI133" i="14" s="1"/>
  <c r="EK133" i="14"/>
  <c r="FE133" i="14" s="1"/>
  <c r="EG133" i="14"/>
  <c r="FA133" i="14" s="1"/>
  <c r="EC133" i="14"/>
  <c r="EW133" i="14" s="1"/>
  <c r="DY133" i="14"/>
  <c r="ES133" i="14" s="1"/>
  <c r="EO132" i="14"/>
  <c r="FI132" i="14" s="1"/>
  <c r="EK132" i="14"/>
  <c r="FE132" i="14" s="1"/>
  <c r="EG132" i="14"/>
  <c r="FA132" i="14" s="1"/>
  <c r="EC132" i="14"/>
  <c r="EW132" i="14" s="1"/>
  <c r="DY132" i="14"/>
  <c r="ES132" i="14" s="1"/>
  <c r="EO131" i="14"/>
  <c r="FI131" i="14" s="1"/>
  <c r="EK131" i="14"/>
  <c r="FE131" i="14" s="1"/>
  <c r="EG131" i="14"/>
  <c r="FA131" i="14" s="1"/>
  <c r="EC131" i="14"/>
  <c r="EW131" i="14" s="1"/>
  <c r="DY131" i="14"/>
  <c r="ES131" i="14" s="1"/>
  <c r="EO130" i="14"/>
  <c r="FI130" i="14" s="1"/>
  <c r="EK130" i="14"/>
  <c r="FE130" i="14" s="1"/>
  <c r="EG130" i="14"/>
  <c r="FA130" i="14" s="1"/>
  <c r="EC130" i="14"/>
  <c r="EW130" i="14" s="1"/>
  <c r="DY130" i="14"/>
  <c r="ES130" i="14" s="1"/>
  <c r="EO129" i="14"/>
  <c r="FI129" i="14" s="1"/>
  <c r="EK129" i="14"/>
  <c r="FE129" i="14" s="1"/>
  <c r="EG129" i="14"/>
  <c r="FA129" i="14" s="1"/>
  <c r="EC129" i="14"/>
  <c r="EW129" i="14" s="1"/>
  <c r="DY129" i="14"/>
  <c r="ES129" i="14" s="1"/>
  <c r="EO128" i="14"/>
  <c r="FI128" i="14" s="1"/>
  <c r="EK128" i="14"/>
  <c r="FE128" i="14" s="1"/>
  <c r="EG128" i="14"/>
  <c r="FA128" i="14" s="1"/>
  <c r="EC128" i="14"/>
  <c r="EW128" i="14" s="1"/>
  <c r="DY128" i="14"/>
  <c r="ES128" i="14" s="1"/>
  <c r="EO127" i="14"/>
  <c r="FI127" i="14" s="1"/>
  <c r="EK127" i="14"/>
  <c r="FE127" i="14" s="1"/>
  <c r="EG127" i="14"/>
  <c r="FA127" i="14" s="1"/>
  <c r="EC127" i="14"/>
  <c r="EW127" i="14" s="1"/>
  <c r="DY127" i="14"/>
  <c r="ES127" i="14" s="1"/>
  <c r="EO126" i="14"/>
  <c r="FI126" i="14" s="1"/>
  <c r="EK126" i="14"/>
  <c r="FE126" i="14" s="1"/>
  <c r="EG126" i="14"/>
  <c r="FA126" i="14" s="1"/>
  <c r="EC126" i="14"/>
  <c r="EW126" i="14" s="1"/>
  <c r="DY126" i="14"/>
  <c r="ES126" i="14" s="1"/>
  <c r="EO125" i="14"/>
  <c r="FI125" i="14" s="1"/>
  <c r="EK125" i="14"/>
  <c r="FE125" i="14" s="1"/>
  <c r="EG125" i="14"/>
  <c r="FA125" i="14" s="1"/>
  <c r="EC125" i="14"/>
  <c r="EW125" i="14" s="1"/>
  <c r="DY125" i="14"/>
  <c r="ES125" i="14" s="1"/>
  <c r="EO124" i="14"/>
  <c r="FI124" i="14" s="1"/>
  <c r="EK124" i="14"/>
  <c r="FE124" i="14" s="1"/>
  <c r="EG124" i="14"/>
  <c r="FA124" i="14" s="1"/>
  <c r="EC124" i="14"/>
  <c r="EW124" i="14" s="1"/>
  <c r="DY124" i="14"/>
  <c r="ES124" i="14" s="1"/>
  <c r="EO123" i="14"/>
  <c r="FI123" i="14" s="1"/>
  <c r="EK123" i="14"/>
  <c r="FE123" i="14" s="1"/>
  <c r="EG123" i="14"/>
  <c r="FA123" i="14" s="1"/>
  <c r="EC123" i="14"/>
  <c r="EW123" i="14" s="1"/>
  <c r="DY123" i="14"/>
  <c r="ES123" i="14" s="1"/>
  <c r="EO122" i="14"/>
  <c r="FI122" i="14" s="1"/>
  <c r="EK122" i="14"/>
  <c r="FE122" i="14" s="1"/>
  <c r="EG122" i="14"/>
  <c r="FA122" i="14" s="1"/>
  <c r="EC122" i="14"/>
  <c r="EW122" i="14" s="1"/>
  <c r="DY122" i="14"/>
  <c r="ES122" i="14" s="1"/>
  <c r="EO121" i="14"/>
  <c r="FI121" i="14" s="1"/>
  <c r="EK121" i="14"/>
  <c r="FE121" i="14" s="1"/>
  <c r="EG121" i="14"/>
  <c r="FA121" i="14" s="1"/>
  <c r="EC121" i="14"/>
  <c r="EW121" i="14" s="1"/>
  <c r="DY121" i="14"/>
  <c r="ES121" i="14" s="1"/>
  <c r="EO120" i="14"/>
  <c r="EK120" i="14"/>
  <c r="EG120" i="14"/>
  <c r="EC120" i="14"/>
  <c r="DY120" i="14"/>
  <c r="ES120" i="14" s="1"/>
  <c r="EO119" i="14"/>
  <c r="FI119" i="14" s="1"/>
  <c r="EK119" i="14"/>
  <c r="FE119" i="14" s="1"/>
  <c r="EG119" i="14"/>
  <c r="FA119" i="14" s="1"/>
  <c r="EC119" i="14"/>
  <c r="EW119" i="14" s="1"/>
  <c r="DY119" i="14"/>
  <c r="ES119" i="14" s="1"/>
  <c r="EO118" i="14"/>
  <c r="FI118" i="14" s="1"/>
  <c r="EK118" i="14"/>
  <c r="FE118" i="14" s="1"/>
  <c r="EG118" i="14"/>
  <c r="FA118" i="14" s="1"/>
  <c r="EC118" i="14"/>
  <c r="EW118" i="14" s="1"/>
  <c r="DY118" i="14"/>
  <c r="ES118" i="14" s="1"/>
  <c r="EO117" i="14"/>
  <c r="FI117" i="14" s="1"/>
  <c r="EK117" i="14"/>
  <c r="FE117" i="14" s="1"/>
  <c r="EG117" i="14"/>
  <c r="FA117" i="14" s="1"/>
  <c r="EC117" i="14"/>
  <c r="EW117" i="14" s="1"/>
  <c r="DY117" i="14"/>
  <c r="ES117" i="14" s="1"/>
  <c r="EO116" i="14"/>
  <c r="FI116" i="14" s="1"/>
  <c r="EK116" i="14"/>
  <c r="FE116" i="14" s="1"/>
  <c r="EG116" i="14"/>
  <c r="FA116" i="14" s="1"/>
  <c r="EC116" i="14"/>
  <c r="EW116" i="14" s="1"/>
  <c r="DY116" i="14"/>
  <c r="ES116" i="14" s="1"/>
  <c r="EO115" i="14"/>
  <c r="FI115" i="14" s="1"/>
  <c r="EK115" i="14"/>
  <c r="FE115" i="14" s="1"/>
  <c r="EG115" i="14"/>
  <c r="FA115" i="14" s="1"/>
  <c r="EC115" i="14"/>
  <c r="EW115" i="14" s="1"/>
  <c r="DY115" i="14"/>
  <c r="ES115" i="14" s="1"/>
  <c r="EO114" i="14"/>
  <c r="FI114" i="14" s="1"/>
  <c r="EK114" i="14"/>
  <c r="FE114" i="14" s="1"/>
  <c r="EG114" i="14"/>
  <c r="FA114" i="14" s="1"/>
  <c r="EC114" i="14"/>
  <c r="EW114" i="14" s="1"/>
  <c r="DY114" i="14"/>
  <c r="ES114" i="14" s="1"/>
  <c r="EO113" i="14"/>
  <c r="FI113" i="14" s="1"/>
  <c r="EK113" i="14"/>
  <c r="FE113" i="14" s="1"/>
  <c r="EH156" i="14"/>
  <c r="FB156" i="14" s="1"/>
  <c r="ED156" i="14"/>
  <c r="EX156" i="14" s="1"/>
  <c r="DZ156" i="14"/>
  <c r="ET156" i="14" s="1"/>
  <c r="EP155" i="14"/>
  <c r="EL155" i="14"/>
  <c r="EH155" i="14"/>
  <c r="ED155" i="14"/>
  <c r="DZ155" i="14"/>
  <c r="EP154" i="14"/>
  <c r="FJ154" i="14" s="1"/>
  <c r="EL154" i="14"/>
  <c r="FF154" i="14" s="1"/>
  <c r="EH154" i="14"/>
  <c r="FB154" i="14" s="1"/>
  <c r="ED154" i="14"/>
  <c r="EX154" i="14" s="1"/>
  <c r="DZ154" i="14"/>
  <c r="ET154" i="14" s="1"/>
  <c r="EP153" i="14"/>
  <c r="FJ153" i="14" s="1"/>
  <c r="EL153" i="14"/>
  <c r="FF153" i="14" s="1"/>
  <c r="EH153" i="14"/>
  <c r="FB153" i="14" s="1"/>
  <c r="ED153" i="14"/>
  <c r="EX153" i="14" s="1"/>
  <c r="DZ153" i="14"/>
  <c r="ET153" i="14" s="1"/>
  <c r="EP152" i="14"/>
  <c r="FJ152" i="14" s="1"/>
  <c r="EL152" i="14"/>
  <c r="FF152" i="14" s="1"/>
  <c r="EH152" i="14"/>
  <c r="FB152" i="14" s="1"/>
  <c r="ED152" i="14"/>
  <c r="EX152" i="14" s="1"/>
  <c r="DZ152" i="14"/>
  <c r="ET152" i="14" s="1"/>
  <c r="EP151" i="14"/>
  <c r="FJ151" i="14" s="1"/>
  <c r="EL151" i="14"/>
  <c r="FF151" i="14" s="1"/>
  <c r="EH151" i="14"/>
  <c r="FB151" i="14" s="1"/>
  <c r="ED151" i="14"/>
  <c r="EX151" i="14" s="1"/>
  <c r="DZ151" i="14"/>
  <c r="ET151" i="14" s="1"/>
  <c r="EP150" i="14"/>
  <c r="FJ150" i="14" s="1"/>
  <c r="EL150" i="14"/>
  <c r="FF150" i="14" s="1"/>
  <c r="EH150" i="14"/>
  <c r="FB150" i="14" s="1"/>
  <c r="ED150" i="14"/>
  <c r="EX150" i="14" s="1"/>
  <c r="DZ150" i="14"/>
  <c r="ET150" i="14" s="1"/>
  <c r="EP149" i="14"/>
  <c r="FJ149" i="14" s="1"/>
  <c r="EL149" i="14"/>
  <c r="FF149" i="14" s="1"/>
  <c r="EH149" i="14"/>
  <c r="FB149" i="14" s="1"/>
  <c r="ED149" i="14"/>
  <c r="EX149" i="14" s="1"/>
  <c r="DZ149" i="14"/>
  <c r="ET149" i="14" s="1"/>
  <c r="EP148" i="14"/>
  <c r="EL148" i="14"/>
  <c r="EH148" i="14"/>
  <c r="ED148" i="14"/>
  <c r="DZ148" i="14"/>
  <c r="ET148" i="14" s="1"/>
  <c r="EP147" i="14"/>
  <c r="FJ147" i="14" s="1"/>
  <c r="EL147" i="14"/>
  <c r="FF147" i="14" s="1"/>
  <c r="EH147" i="14"/>
  <c r="FB147" i="14" s="1"/>
  <c r="ED147" i="14"/>
  <c r="EX147" i="14" s="1"/>
  <c r="DZ147" i="14"/>
  <c r="ET147" i="14" s="1"/>
  <c r="EP146" i="14"/>
  <c r="FJ146" i="14" s="1"/>
  <c r="EL146" i="14"/>
  <c r="FF146" i="14" s="1"/>
  <c r="EH146" i="14"/>
  <c r="FB146" i="14" s="1"/>
  <c r="ED146" i="14"/>
  <c r="EX146" i="14" s="1"/>
  <c r="DZ146" i="14"/>
  <c r="ET146" i="14" s="1"/>
  <c r="EP145" i="14"/>
  <c r="FJ145" i="14" s="1"/>
  <c r="EL145" i="14"/>
  <c r="FF145" i="14" s="1"/>
  <c r="EH145" i="14"/>
  <c r="FB145" i="14" s="1"/>
  <c r="ED145" i="14"/>
  <c r="EX145" i="14" s="1"/>
  <c r="DZ145" i="14"/>
  <c r="ET145" i="14" s="1"/>
  <c r="EP144" i="14"/>
  <c r="EL144" i="14"/>
  <c r="EH144" i="14"/>
  <c r="ED144" i="14"/>
  <c r="DZ144" i="14"/>
  <c r="ET144" i="14" s="1"/>
  <c r="EP143" i="14"/>
  <c r="FJ143" i="14" s="1"/>
  <c r="EL143" i="14"/>
  <c r="FF143" i="14" s="1"/>
  <c r="EH143" i="14"/>
  <c r="FB143" i="14" s="1"/>
  <c r="ED143" i="14"/>
  <c r="EX143" i="14" s="1"/>
  <c r="DZ143" i="14"/>
  <c r="ET143" i="14" s="1"/>
  <c r="EP142" i="14"/>
  <c r="FJ142" i="14" s="1"/>
  <c r="EL142" i="14"/>
  <c r="FF142" i="14" s="1"/>
  <c r="EH142" i="14"/>
  <c r="FB142" i="14" s="1"/>
  <c r="ED142" i="14"/>
  <c r="EX142" i="14" s="1"/>
  <c r="DZ142" i="14"/>
  <c r="ET142" i="14" s="1"/>
  <c r="EP141" i="14"/>
  <c r="FJ141" i="14" s="1"/>
  <c r="EL141" i="14"/>
  <c r="FF141" i="14" s="1"/>
  <c r="EH141" i="14"/>
  <c r="FB141" i="14" s="1"/>
  <c r="ED141" i="14"/>
  <c r="EX141" i="14" s="1"/>
  <c r="DZ141" i="14"/>
  <c r="ET141" i="14" s="1"/>
  <c r="EP140" i="14"/>
  <c r="FJ140" i="14" s="1"/>
  <c r="EL140" i="14"/>
  <c r="FF140" i="14" s="1"/>
  <c r="EH140" i="14"/>
  <c r="FB140" i="14" s="1"/>
  <c r="ED140" i="14"/>
  <c r="EX140" i="14" s="1"/>
  <c r="DZ140" i="14"/>
  <c r="ET140" i="14" s="1"/>
  <c r="EP139" i="14"/>
  <c r="EL139" i="14"/>
  <c r="EH139" i="14"/>
  <c r="ED139" i="14"/>
  <c r="DZ139" i="14"/>
  <c r="ET139" i="14" s="1"/>
  <c r="EP138" i="14"/>
  <c r="FJ138" i="14" s="1"/>
  <c r="EL138" i="14"/>
  <c r="FF138" i="14" s="1"/>
  <c r="EH138" i="14"/>
  <c r="FB138" i="14" s="1"/>
  <c r="ED138" i="14"/>
  <c r="EX138" i="14" s="1"/>
  <c r="DZ138" i="14"/>
  <c r="ET138" i="14" s="1"/>
  <c r="EP137" i="14"/>
  <c r="FJ137" i="14" s="1"/>
  <c r="EL137" i="14"/>
  <c r="FF137" i="14" s="1"/>
  <c r="EH137" i="14"/>
  <c r="FB137" i="14" s="1"/>
  <c r="ED137" i="14"/>
  <c r="EX137" i="14" s="1"/>
  <c r="DZ137" i="14"/>
  <c r="ET137" i="14" s="1"/>
  <c r="EP136" i="14"/>
  <c r="FJ136" i="14" s="1"/>
  <c r="EL136" i="14"/>
  <c r="FF136" i="14" s="1"/>
  <c r="EH136" i="14"/>
  <c r="FB136" i="14" s="1"/>
  <c r="ED136" i="14"/>
  <c r="EX136" i="14" s="1"/>
  <c r="DZ136" i="14"/>
  <c r="ET136" i="14" s="1"/>
  <c r="EP135" i="14"/>
  <c r="EL135" i="14"/>
  <c r="EH135" i="14"/>
  <c r="ED135" i="14"/>
  <c r="DZ135" i="14"/>
  <c r="ET135" i="14" s="1"/>
  <c r="EP134" i="14"/>
  <c r="FJ134" i="14" s="1"/>
  <c r="EL134" i="14"/>
  <c r="FF134" i="14" s="1"/>
  <c r="EH134" i="14"/>
  <c r="FB134" i="14" s="1"/>
  <c r="ED134" i="14"/>
  <c r="EX134" i="14" s="1"/>
  <c r="DZ134" i="14"/>
  <c r="ET134" i="14" s="1"/>
  <c r="EP133" i="14"/>
  <c r="FJ133" i="14" s="1"/>
  <c r="EL133" i="14"/>
  <c r="FF133" i="14" s="1"/>
  <c r="EH133" i="14"/>
  <c r="FB133" i="14" s="1"/>
  <c r="ED133" i="14"/>
  <c r="EX133" i="14" s="1"/>
  <c r="DZ133" i="14"/>
  <c r="ET133" i="14" s="1"/>
  <c r="EP132" i="14"/>
  <c r="FJ132" i="14" s="1"/>
  <c r="EL132" i="14"/>
  <c r="FF132" i="14" s="1"/>
  <c r="EH132" i="14"/>
  <c r="FB132" i="14" s="1"/>
  <c r="ED132" i="14"/>
  <c r="EX132" i="14" s="1"/>
  <c r="DZ132" i="14"/>
  <c r="ET132" i="14" s="1"/>
  <c r="EP131" i="14"/>
  <c r="FJ131" i="14" s="1"/>
  <c r="EL131" i="14"/>
  <c r="FF131" i="14" s="1"/>
  <c r="EH131" i="14"/>
  <c r="FB131" i="14" s="1"/>
  <c r="ED131" i="14"/>
  <c r="EX131" i="14" s="1"/>
  <c r="DZ131" i="14"/>
  <c r="ET131" i="14" s="1"/>
  <c r="EP130" i="14"/>
  <c r="FJ130" i="14" s="1"/>
  <c r="EL130" i="14"/>
  <c r="FF130" i="14" s="1"/>
  <c r="EH130" i="14"/>
  <c r="FB130" i="14" s="1"/>
  <c r="ED130" i="14"/>
  <c r="EX130" i="14" s="1"/>
  <c r="DZ130" i="14"/>
  <c r="ET130" i="14" s="1"/>
  <c r="EP129" i="14"/>
  <c r="FJ129" i="14" s="1"/>
  <c r="EL129" i="14"/>
  <c r="FF129" i="14" s="1"/>
  <c r="EH129" i="14"/>
  <c r="FB129" i="14" s="1"/>
  <c r="ED129" i="14"/>
  <c r="EX129" i="14" s="1"/>
  <c r="DZ129" i="14"/>
  <c r="ET129" i="14" s="1"/>
  <c r="EP128" i="14"/>
  <c r="FJ128" i="14" s="1"/>
  <c r="EL128" i="14"/>
  <c r="FF128" i="14" s="1"/>
  <c r="EH128" i="14"/>
  <c r="FB128" i="14" s="1"/>
  <c r="ED128" i="14"/>
  <c r="EX128" i="14" s="1"/>
  <c r="DZ128" i="14"/>
  <c r="ET128" i="14" s="1"/>
  <c r="EP127" i="14"/>
  <c r="FJ127" i="14" s="1"/>
  <c r="EL127" i="14"/>
  <c r="FF127" i="14" s="1"/>
  <c r="EH127" i="14"/>
  <c r="FB127" i="14" s="1"/>
  <c r="ED127" i="14"/>
  <c r="EX127" i="14" s="1"/>
  <c r="DZ127" i="14"/>
  <c r="ET127" i="14" s="1"/>
  <c r="EP126" i="14"/>
  <c r="FJ126" i="14" s="1"/>
  <c r="EL126" i="14"/>
  <c r="FF126" i="14" s="1"/>
  <c r="EH126" i="14"/>
  <c r="FB126" i="14" s="1"/>
  <c r="ED126" i="14"/>
  <c r="EX126" i="14" s="1"/>
  <c r="DZ126" i="14"/>
  <c r="ET126" i="14" s="1"/>
  <c r="EP125" i="14"/>
  <c r="FJ125" i="14" s="1"/>
  <c r="EL125" i="14"/>
  <c r="FF125" i="14" s="1"/>
  <c r="EH125" i="14"/>
  <c r="FB125" i="14" s="1"/>
  <c r="ED125" i="14"/>
  <c r="EX125" i="14" s="1"/>
  <c r="DZ125" i="14"/>
  <c r="ET125" i="14" s="1"/>
  <c r="EP124" i="14"/>
  <c r="FJ124" i="14" s="1"/>
  <c r="EL124" i="14"/>
  <c r="FF124" i="14" s="1"/>
  <c r="EH124" i="14"/>
  <c r="FB124" i="14" s="1"/>
  <c r="ED124" i="14"/>
  <c r="EX124" i="14" s="1"/>
  <c r="DZ124" i="14"/>
  <c r="ET124" i="14" s="1"/>
  <c r="EP123" i="14"/>
  <c r="FJ123" i="14" s="1"/>
  <c r="EL123" i="14"/>
  <c r="FF123" i="14" s="1"/>
  <c r="EH123" i="14"/>
  <c r="FB123" i="14" s="1"/>
  <c r="ED123" i="14"/>
  <c r="EX123" i="14" s="1"/>
  <c r="DZ123" i="14"/>
  <c r="ET123" i="14" s="1"/>
  <c r="EP122" i="14"/>
  <c r="FJ122" i="14" s="1"/>
  <c r="EL122" i="14"/>
  <c r="FF122" i="14" s="1"/>
  <c r="EH122" i="14"/>
  <c r="FB122" i="14" s="1"/>
  <c r="ED122" i="14"/>
  <c r="EX122" i="14" s="1"/>
  <c r="DZ122" i="14"/>
  <c r="ET122" i="14" s="1"/>
  <c r="EP121" i="14"/>
  <c r="FJ121" i="14" s="1"/>
  <c r="EL121" i="14"/>
  <c r="FF121" i="14" s="1"/>
  <c r="EH121" i="14"/>
  <c r="FB121" i="14" s="1"/>
  <c r="ED121" i="14"/>
  <c r="EX121" i="14" s="1"/>
  <c r="DZ121" i="14"/>
  <c r="ET121" i="14" s="1"/>
  <c r="EP120" i="14"/>
  <c r="EL120" i="14"/>
  <c r="EH120" i="14"/>
  <c r="ED120" i="14"/>
  <c r="DZ120" i="14"/>
  <c r="ET120" i="14" s="1"/>
  <c r="EP119" i="14"/>
  <c r="FJ119" i="14" s="1"/>
  <c r="EL119" i="14"/>
  <c r="FF119" i="14" s="1"/>
  <c r="EH119" i="14"/>
  <c r="FB119" i="14" s="1"/>
  <c r="ED119" i="14"/>
  <c r="EX119" i="14" s="1"/>
  <c r="DZ119" i="14"/>
  <c r="ET119" i="14" s="1"/>
  <c r="EP118" i="14"/>
  <c r="FJ118" i="14" s="1"/>
  <c r="EL118" i="14"/>
  <c r="FF118" i="14" s="1"/>
  <c r="EH118" i="14"/>
  <c r="FB118" i="14" s="1"/>
  <c r="ED118" i="14"/>
  <c r="EX118" i="14" s="1"/>
  <c r="DZ118" i="14"/>
  <c r="ET118" i="14" s="1"/>
  <c r="EP117" i="14"/>
  <c r="FJ117" i="14" s="1"/>
  <c r="EL117" i="14"/>
  <c r="FF117" i="14" s="1"/>
  <c r="EH117" i="14"/>
  <c r="FB117" i="14" s="1"/>
  <c r="ED117" i="14"/>
  <c r="EX117" i="14" s="1"/>
  <c r="DZ117" i="14"/>
  <c r="ET117" i="14" s="1"/>
  <c r="EP116" i="14"/>
  <c r="FJ116" i="14" s="1"/>
  <c r="EL116" i="14"/>
  <c r="FF116" i="14" s="1"/>
  <c r="EH116" i="14"/>
  <c r="FB116" i="14" s="1"/>
  <c r="ED116" i="14"/>
  <c r="EX116" i="14" s="1"/>
  <c r="DZ116" i="14"/>
  <c r="ET116" i="14" s="1"/>
  <c r="EP115" i="14"/>
  <c r="FJ115" i="14" s="1"/>
  <c r="EL115" i="14"/>
  <c r="FF115" i="14" s="1"/>
  <c r="EH115" i="14"/>
  <c r="FB115" i="14" s="1"/>
  <c r="ED115" i="14"/>
  <c r="EX115" i="14" s="1"/>
  <c r="DZ115" i="14"/>
  <c r="ET115" i="14" s="1"/>
  <c r="EP114" i="14"/>
  <c r="FJ114" i="14" s="1"/>
  <c r="EL114" i="14"/>
  <c r="FF114" i="14" s="1"/>
  <c r="EH114" i="14"/>
  <c r="FB114" i="14" s="1"/>
  <c r="ED114" i="14"/>
  <c r="EX114" i="14" s="1"/>
  <c r="DZ114" i="14"/>
  <c r="ET114" i="14" s="1"/>
  <c r="EP113" i="14"/>
  <c r="FJ113" i="14" s="1"/>
  <c r="EL113" i="14"/>
  <c r="FF113" i="14" s="1"/>
  <c r="EH113" i="14"/>
  <c r="FB113" i="14" s="1"/>
  <c r="ED113" i="14"/>
  <c r="EX113" i="14" s="1"/>
  <c r="DZ113" i="14"/>
  <c r="ET113" i="14" s="1"/>
  <c r="EP112" i="14"/>
  <c r="FJ112" i="14" s="1"/>
  <c r="EL112" i="14"/>
  <c r="FF112" i="14" s="1"/>
  <c r="EH112" i="14"/>
  <c r="FB112" i="14" s="1"/>
  <c r="ED112" i="14"/>
  <c r="EX112" i="14" s="1"/>
  <c r="DZ112" i="14"/>
  <c r="ET112" i="14" s="1"/>
  <c r="EP111" i="14"/>
  <c r="FJ111" i="14" s="1"/>
  <c r="EL111" i="14"/>
  <c r="FF111" i="14" s="1"/>
  <c r="EE164" i="14"/>
  <c r="EY164" i="14" s="1"/>
  <c r="EA164" i="14"/>
  <c r="EU164" i="14" s="1"/>
  <c r="DW164" i="14"/>
  <c r="EQ164" i="14" s="1"/>
  <c r="EM163" i="14"/>
  <c r="FG163" i="14" s="1"/>
  <c r="EI163" i="14"/>
  <c r="FC163" i="14" s="1"/>
  <c r="EE163" i="14"/>
  <c r="EY163" i="14" s="1"/>
  <c r="EA163" i="14"/>
  <c r="EU163" i="14" s="1"/>
  <c r="DW163" i="14"/>
  <c r="EQ163" i="14" s="1"/>
  <c r="EM162" i="14"/>
  <c r="FG162" i="14" s="1"/>
  <c r="EI162" i="14"/>
  <c r="FC162" i="14" s="1"/>
  <c r="EE162" i="14"/>
  <c r="EY162" i="14" s="1"/>
  <c r="EA162" i="14"/>
  <c r="EU162" i="14" s="1"/>
  <c r="DW162" i="14"/>
  <c r="EQ162" i="14" s="1"/>
  <c r="EM161" i="14"/>
  <c r="FG161" i="14" s="1"/>
  <c r="EI161" i="14"/>
  <c r="FC161" i="14" s="1"/>
  <c r="EE161" i="14"/>
  <c r="EY161" i="14" s="1"/>
  <c r="EA161" i="14"/>
  <c r="EU161" i="14" s="1"/>
  <c r="DW161" i="14"/>
  <c r="EQ161" i="14" s="1"/>
  <c r="EM160" i="14"/>
  <c r="EI160" i="14"/>
  <c r="EE160" i="14"/>
  <c r="EA160" i="14"/>
  <c r="DW160" i="14"/>
  <c r="EM159" i="14"/>
  <c r="FG159" i="14" s="1"/>
  <c r="EI159" i="14"/>
  <c r="FC159" i="14" s="1"/>
  <c r="EE159" i="14"/>
  <c r="EY159" i="14" s="1"/>
  <c r="EA159" i="14"/>
  <c r="EU159" i="14" s="1"/>
  <c r="DW159" i="14"/>
  <c r="EQ159" i="14" s="1"/>
  <c r="EM158" i="14"/>
  <c r="FG158" i="14" s="1"/>
  <c r="EI158" i="14"/>
  <c r="FC158" i="14" s="1"/>
  <c r="EE158" i="14"/>
  <c r="EY158" i="14" s="1"/>
  <c r="EA158" i="14"/>
  <c r="EU158" i="14" s="1"/>
  <c r="DW158" i="14"/>
  <c r="EQ158" i="14" s="1"/>
  <c r="EM157" i="14"/>
  <c r="FG157" i="14" s="1"/>
  <c r="EI157" i="14"/>
  <c r="FC157" i="14" s="1"/>
  <c r="EE157" i="14"/>
  <c r="EY157" i="14" s="1"/>
  <c r="EA157" i="14"/>
  <c r="EU157" i="14" s="1"/>
  <c r="DW157" i="14"/>
  <c r="EQ157" i="14" s="1"/>
  <c r="EM156" i="14"/>
  <c r="FG156" i="14" s="1"/>
  <c r="EI156" i="14"/>
  <c r="FC156" i="14" s="1"/>
  <c r="EE156" i="14"/>
  <c r="EY156" i="14" s="1"/>
  <c r="EA156" i="14"/>
  <c r="EU156" i="14" s="1"/>
  <c r="DW156" i="14"/>
  <c r="EQ156" i="14" s="1"/>
  <c r="EM155" i="14"/>
  <c r="EI155" i="14"/>
  <c r="EE155" i="14"/>
  <c r="EA155" i="14"/>
  <c r="DW155" i="14"/>
  <c r="EM154" i="14"/>
  <c r="FG154" i="14" s="1"/>
  <c r="EI154" i="14"/>
  <c r="FC154" i="14" s="1"/>
  <c r="EE154" i="14"/>
  <c r="EY154" i="14" s="1"/>
  <c r="EA154" i="14"/>
  <c r="EU154" i="14" s="1"/>
  <c r="DW154" i="14"/>
  <c r="EQ154" i="14" s="1"/>
  <c r="EM153" i="14"/>
  <c r="FG153" i="14" s="1"/>
  <c r="EI153" i="14"/>
  <c r="FC153" i="14" s="1"/>
  <c r="EE153" i="14"/>
  <c r="EY153" i="14" s="1"/>
  <c r="EA153" i="14"/>
  <c r="EU153" i="14" s="1"/>
  <c r="DW153" i="14"/>
  <c r="EQ153" i="14" s="1"/>
  <c r="EM152" i="14"/>
  <c r="FG152" i="14" s="1"/>
  <c r="EI152" i="14"/>
  <c r="FC152" i="14" s="1"/>
  <c r="EE152" i="14"/>
  <c r="EY152" i="14" s="1"/>
  <c r="EA152" i="14"/>
  <c r="EU152" i="14" s="1"/>
  <c r="DW152" i="14"/>
  <c r="EQ152" i="14" s="1"/>
  <c r="EM151" i="14"/>
  <c r="FG151" i="14" s="1"/>
  <c r="EI151" i="14"/>
  <c r="FC151" i="14" s="1"/>
  <c r="EE151" i="14"/>
  <c r="EY151" i="14" s="1"/>
  <c r="EA151" i="14"/>
  <c r="EU151" i="14" s="1"/>
  <c r="DW151" i="14"/>
  <c r="EQ151" i="14" s="1"/>
  <c r="EM150" i="14"/>
  <c r="FG150" i="14" s="1"/>
  <c r="EI150" i="14"/>
  <c r="FC150" i="14" s="1"/>
  <c r="EE150" i="14"/>
  <c r="EY150" i="14" s="1"/>
  <c r="EA150" i="14"/>
  <c r="EU150" i="14" s="1"/>
  <c r="DW150" i="14"/>
  <c r="EQ150" i="14" s="1"/>
  <c r="EM149" i="14"/>
  <c r="FG149" i="14" s="1"/>
  <c r="EI149" i="14"/>
  <c r="FC149" i="14" s="1"/>
  <c r="EE149" i="14"/>
  <c r="EY149" i="14" s="1"/>
  <c r="EA149" i="14"/>
  <c r="EU149" i="14" s="1"/>
  <c r="DW149" i="14"/>
  <c r="EQ149" i="14" s="1"/>
  <c r="EM148" i="14"/>
  <c r="EI148" i="14"/>
  <c r="EE148" i="14"/>
  <c r="EA148" i="14"/>
  <c r="DW148" i="14"/>
  <c r="EM147" i="14"/>
  <c r="FG147" i="14" s="1"/>
  <c r="EI147" i="14"/>
  <c r="FC147" i="14" s="1"/>
  <c r="EE147" i="14"/>
  <c r="EY147" i="14" s="1"/>
  <c r="EA147" i="14"/>
  <c r="EU147" i="14" s="1"/>
  <c r="DW147" i="14"/>
  <c r="EQ147" i="14" s="1"/>
  <c r="EM146" i="14"/>
  <c r="FG146" i="14" s="1"/>
  <c r="EI146" i="14"/>
  <c r="FC146" i="14" s="1"/>
  <c r="EE146" i="14"/>
  <c r="EY146" i="14" s="1"/>
  <c r="EA146" i="14"/>
  <c r="EU146" i="14" s="1"/>
  <c r="DW146" i="14"/>
  <c r="EQ146" i="14" s="1"/>
  <c r="EM145" i="14"/>
  <c r="FG145" i="14" s="1"/>
  <c r="EI145" i="14"/>
  <c r="FC145" i="14" s="1"/>
  <c r="EE145" i="14"/>
  <c r="EY145" i="14" s="1"/>
  <c r="EA145" i="14"/>
  <c r="EU145" i="14" s="1"/>
  <c r="DW145" i="14"/>
  <c r="EQ145" i="14" s="1"/>
  <c r="EM144" i="14"/>
  <c r="EI144" i="14"/>
  <c r="EE144" i="14"/>
  <c r="EA144" i="14"/>
  <c r="DW144" i="14"/>
  <c r="EM143" i="14"/>
  <c r="FG143" i="14" s="1"/>
  <c r="EI143" i="14"/>
  <c r="FC143" i="14" s="1"/>
  <c r="EE143" i="14"/>
  <c r="EY143" i="14" s="1"/>
  <c r="EA143" i="14"/>
  <c r="EU143" i="14" s="1"/>
  <c r="DW143" i="14"/>
  <c r="EQ143" i="14" s="1"/>
  <c r="EM142" i="14"/>
  <c r="FG142" i="14" s="1"/>
  <c r="EI142" i="14"/>
  <c r="FC142" i="14" s="1"/>
  <c r="EE142" i="14"/>
  <c r="EY142" i="14" s="1"/>
  <c r="EA142" i="14"/>
  <c r="EU142" i="14" s="1"/>
  <c r="DW142" i="14"/>
  <c r="EQ142" i="14" s="1"/>
  <c r="EM141" i="14"/>
  <c r="FG141" i="14" s="1"/>
  <c r="EI141" i="14"/>
  <c r="FC141" i="14" s="1"/>
  <c r="EE141" i="14"/>
  <c r="EY141" i="14" s="1"/>
  <c r="EA141" i="14"/>
  <c r="EU141" i="14" s="1"/>
  <c r="DW141" i="14"/>
  <c r="EQ141" i="14" s="1"/>
  <c r="EM140" i="14"/>
  <c r="FG140" i="14" s="1"/>
  <c r="EI140" i="14"/>
  <c r="FC140" i="14" s="1"/>
  <c r="EE140" i="14"/>
  <c r="EY140" i="14" s="1"/>
  <c r="EA140" i="14"/>
  <c r="EU140" i="14" s="1"/>
  <c r="DW140" i="14"/>
  <c r="EQ140" i="14" s="1"/>
  <c r="EM139" i="14"/>
  <c r="EI139" i="14"/>
  <c r="EE139" i="14"/>
  <c r="EA139" i="14"/>
  <c r="DW139" i="14"/>
  <c r="EM138" i="14"/>
  <c r="FG138" i="14" s="1"/>
  <c r="EI138" i="14"/>
  <c r="FC138" i="14" s="1"/>
  <c r="EE138" i="14"/>
  <c r="EY138" i="14" s="1"/>
  <c r="EA138" i="14"/>
  <c r="EU138" i="14" s="1"/>
  <c r="DW138" i="14"/>
  <c r="EQ138" i="14" s="1"/>
  <c r="EM137" i="14"/>
  <c r="FG137" i="14" s="1"/>
  <c r="EI137" i="14"/>
  <c r="FC137" i="14" s="1"/>
  <c r="EE137" i="14"/>
  <c r="EY137" i="14" s="1"/>
  <c r="EA137" i="14"/>
  <c r="EU137" i="14" s="1"/>
  <c r="DW137" i="14"/>
  <c r="EQ137" i="14" s="1"/>
  <c r="EM136" i="14"/>
  <c r="FG136" i="14" s="1"/>
  <c r="EI136" i="14"/>
  <c r="FC136" i="14" s="1"/>
  <c r="EE136" i="14"/>
  <c r="EY136" i="14" s="1"/>
  <c r="EA136" i="14"/>
  <c r="EU136" i="14" s="1"/>
  <c r="DW136" i="14"/>
  <c r="EQ136" i="14" s="1"/>
  <c r="EM135" i="14"/>
  <c r="EI135" i="14"/>
  <c r="EE135" i="14"/>
  <c r="EA135" i="14"/>
  <c r="DW135" i="14"/>
  <c r="EM134" i="14"/>
  <c r="FG134" i="14" s="1"/>
  <c r="EI134" i="14"/>
  <c r="FC134" i="14" s="1"/>
  <c r="EE134" i="14"/>
  <c r="EY134" i="14" s="1"/>
  <c r="EA134" i="14"/>
  <c r="EU134" i="14" s="1"/>
  <c r="DW134" i="14"/>
  <c r="EQ134" i="14" s="1"/>
  <c r="EM133" i="14"/>
  <c r="FG133" i="14" s="1"/>
  <c r="EI133" i="14"/>
  <c r="FC133" i="14" s="1"/>
  <c r="EE133" i="14"/>
  <c r="EY133" i="14" s="1"/>
  <c r="EA133" i="14"/>
  <c r="EU133" i="14" s="1"/>
  <c r="DW133" i="14"/>
  <c r="EQ133" i="14" s="1"/>
  <c r="EM132" i="14"/>
  <c r="FG132" i="14" s="1"/>
  <c r="EI132" i="14"/>
  <c r="FC132" i="14" s="1"/>
  <c r="EE132" i="14"/>
  <c r="EY132" i="14" s="1"/>
  <c r="EA132" i="14"/>
  <c r="EU132" i="14" s="1"/>
  <c r="DW132" i="14"/>
  <c r="EQ132" i="14" s="1"/>
  <c r="EM131" i="14"/>
  <c r="FG131" i="14" s="1"/>
  <c r="EI131" i="14"/>
  <c r="FC131" i="14" s="1"/>
  <c r="EE131" i="14"/>
  <c r="EY131" i="14" s="1"/>
  <c r="EA131" i="14"/>
  <c r="EU131" i="14" s="1"/>
  <c r="DW131" i="14"/>
  <c r="EQ131" i="14" s="1"/>
  <c r="EM130" i="14"/>
  <c r="FG130" i="14" s="1"/>
  <c r="EI130" i="14"/>
  <c r="FC130" i="14" s="1"/>
  <c r="EE130" i="14"/>
  <c r="EY130" i="14" s="1"/>
  <c r="EA130" i="14"/>
  <c r="EU130" i="14" s="1"/>
  <c r="DW130" i="14"/>
  <c r="EQ130" i="14" s="1"/>
  <c r="EM129" i="14"/>
  <c r="FG129" i="14" s="1"/>
  <c r="EI129" i="14"/>
  <c r="FC129" i="14" s="1"/>
  <c r="EE129" i="14"/>
  <c r="EY129" i="14" s="1"/>
  <c r="EA129" i="14"/>
  <c r="EU129" i="14" s="1"/>
  <c r="DW129" i="14"/>
  <c r="EQ129" i="14" s="1"/>
  <c r="EM128" i="14"/>
  <c r="FG128" i="14" s="1"/>
  <c r="EI128" i="14"/>
  <c r="FC128" i="14" s="1"/>
  <c r="EE128" i="14"/>
  <c r="EY128" i="14" s="1"/>
  <c r="EA128" i="14"/>
  <c r="EU128" i="14" s="1"/>
  <c r="DW128" i="14"/>
  <c r="EQ128" i="14" s="1"/>
  <c r="EM127" i="14"/>
  <c r="FG127" i="14" s="1"/>
  <c r="EI127" i="14"/>
  <c r="FC127" i="14" s="1"/>
  <c r="EE127" i="14"/>
  <c r="EY127" i="14" s="1"/>
  <c r="EA127" i="14"/>
  <c r="EU127" i="14" s="1"/>
  <c r="DW127" i="14"/>
  <c r="EQ127" i="14" s="1"/>
  <c r="EM126" i="14"/>
  <c r="FG126" i="14" s="1"/>
  <c r="EI126" i="14"/>
  <c r="FC126" i="14" s="1"/>
  <c r="EE126" i="14"/>
  <c r="EY126" i="14" s="1"/>
  <c r="EA126" i="14"/>
  <c r="EU126" i="14" s="1"/>
  <c r="DW126" i="14"/>
  <c r="EQ126" i="14" s="1"/>
  <c r="EM125" i="14"/>
  <c r="FG125" i="14" s="1"/>
  <c r="EI125" i="14"/>
  <c r="FC125" i="14" s="1"/>
  <c r="EE125" i="14"/>
  <c r="EY125" i="14" s="1"/>
  <c r="EA125" i="14"/>
  <c r="EU125" i="14" s="1"/>
  <c r="DW125" i="14"/>
  <c r="EQ125" i="14" s="1"/>
  <c r="EM124" i="14"/>
  <c r="FG124" i="14" s="1"/>
  <c r="EI124" i="14"/>
  <c r="FC124" i="14" s="1"/>
  <c r="EE124" i="14"/>
  <c r="EY124" i="14" s="1"/>
  <c r="EA124" i="14"/>
  <c r="EU124" i="14" s="1"/>
  <c r="DW124" i="14"/>
  <c r="EQ124" i="14" s="1"/>
  <c r="EM123" i="14"/>
  <c r="FG123" i="14" s="1"/>
  <c r="EI123" i="14"/>
  <c r="FC123" i="14" s="1"/>
  <c r="EE123" i="14"/>
  <c r="EY123" i="14" s="1"/>
  <c r="EA123" i="14"/>
  <c r="EU123" i="14" s="1"/>
  <c r="DW123" i="14"/>
  <c r="EQ123" i="14" s="1"/>
  <c r="EM122" i="14"/>
  <c r="FG122" i="14" s="1"/>
  <c r="EI122" i="14"/>
  <c r="FC122" i="14" s="1"/>
  <c r="EE122" i="14"/>
  <c r="EY122" i="14" s="1"/>
  <c r="EA122" i="14"/>
  <c r="EU122" i="14" s="1"/>
  <c r="DW122" i="14"/>
  <c r="EQ122" i="14" s="1"/>
  <c r="EM121" i="14"/>
  <c r="FG121" i="14" s="1"/>
  <c r="EI121" i="14"/>
  <c r="FC121" i="14" s="1"/>
  <c r="EE121" i="14"/>
  <c r="EY121" i="14" s="1"/>
  <c r="EA121" i="14"/>
  <c r="EU121" i="14" s="1"/>
  <c r="DW121" i="14"/>
  <c r="EQ121" i="14" s="1"/>
  <c r="EM120" i="14"/>
  <c r="EI120" i="14"/>
  <c r="EE120" i="14"/>
  <c r="EA120" i="14"/>
  <c r="DW120" i="14"/>
  <c r="EM119" i="14"/>
  <c r="FG119" i="14" s="1"/>
  <c r="EI119" i="14"/>
  <c r="FC119" i="14" s="1"/>
  <c r="EE119" i="14"/>
  <c r="EY119" i="14" s="1"/>
  <c r="EA119" i="14"/>
  <c r="EU119" i="14" s="1"/>
  <c r="DW119" i="14"/>
  <c r="EQ119" i="14" s="1"/>
  <c r="EM118" i="14"/>
  <c r="FG118" i="14" s="1"/>
  <c r="EI118" i="14"/>
  <c r="FC118" i="14" s="1"/>
  <c r="EE118" i="14"/>
  <c r="EY118" i="14" s="1"/>
  <c r="EA118" i="14"/>
  <c r="EU118" i="14" s="1"/>
  <c r="DW118" i="14"/>
  <c r="EQ118" i="14" s="1"/>
  <c r="EM117" i="14"/>
  <c r="FG117" i="14" s="1"/>
  <c r="EI117" i="14"/>
  <c r="FC117" i="14" s="1"/>
  <c r="EE117" i="14"/>
  <c r="EY117" i="14" s="1"/>
  <c r="EA117" i="14"/>
  <c r="EU117" i="14" s="1"/>
  <c r="DW117" i="14"/>
  <c r="EQ117" i="14" s="1"/>
  <c r="EM116" i="14"/>
  <c r="FG116" i="14" s="1"/>
  <c r="EI116" i="14"/>
  <c r="FC116" i="14" s="1"/>
  <c r="EE116" i="14"/>
  <c r="EY116" i="14" s="1"/>
  <c r="EA116" i="14"/>
  <c r="EU116" i="14" s="1"/>
  <c r="DW116" i="14"/>
  <c r="EQ116" i="14" s="1"/>
  <c r="EM115" i="14"/>
  <c r="FG115" i="14" s="1"/>
  <c r="EI115" i="14"/>
  <c r="FC115" i="14" s="1"/>
  <c r="EE115" i="14"/>
  <c r="EY115" i="14" s="1"/>
  <c r="EA115" i="14"/>
  <c r="EU115" i="14" s="1"/>
  <c r="DW115" i="14"/>
  <c r="EQ115" i="14" s="1"/>
  <c r="EM114" i="14"/>
  <c r="FG114" i="14" s="1"/>
  <c r="EI114" i="14"/>
  <c r="FC114" i="14" s="1"/>
  <c r="EE114" i="14"/>
  <c r="EY114" i="14" s="1"/>
  <c r="EA114" i="14"/>
  <c r="EU114" i="14" s="1"/>
  <c r="DW114" i="14"/>
  <c r="EQ114" i="14" s="1"/>
  <c r="EM113" i="14"/>
  <c r="FG113" i="14" s="1"/>
  <c r="EI113" i="14"/>
  <c r="FC113" i="14" s="1"/>
  <c r="EE113" i="14"/>
  <c r="EY113" i="14" s="1"/>
  <c r="EB164" i="14"/>
  <c r="EV164" i="14" s="1"/>
  <c r="DX164" i="14"/>
  <c r="ER164" i="14" s="1"/>
  <c r="EN163" i="14"/>
  <c r="FH163" i="14" s="1"/>
  <c r="EJ163" i="14"/>
  <c r="FD163" i="14" s="1"/>
  <c r="EF163" i="14"/>
  <c r="EZ163" i="14" s="1"/>
  <c r="EB163" i="14"/>
  <c r="EV163" i="14" s="1"/>
  <c r="DX163" i="14"/>
  <c r="ER163" i="14" s="1"/>
  <c r="EN162" i="14"/>
  <c r="FH162" i="14" s="1"/>
  <c r="EJ162" i="14"/>
  <c r="FD162" i="14" s="1"/>
  <c r="EF162" i="14"/>
  <c r="EZ162" i="14" s="1"/>
  <c r="EB162" i="14"/>
  <c r="EV162" i="14" s="1"/>
  <c r="DX162" i="14"/>
  <c r="ER162" i="14" s="1"/>
  <c r="EN161" i="14"/>
  <c r="FH161" i="14" s="1"/>
  <c r="EJ161" i="14"/>
  <c r="FD161" i="14" s="1"/>
  <c r="EF161" i="14"/>
  <c r="EZ161" i="14" s="1"/>
  <c r="EB161" i="14"/>
  <c r="EV161" i="14" s="1"/>
  <c r="DX161" i="14"/>
  <c r="ER161" i="14" s="1"/>
  <c r="EN160" i="14"/>
  <c r="EJ160" i="14"/>
  <c r="EF160" i="14"/>
  <c r="EB160" i="14"/>
  <c r="DX160" i="14"/>
  <c r="ER160" i="14" s="1"/>
  <c r="EN159" i="14"/>
  <c r="FH159" i="14" s="1"/>
  <c r="EJ159" i="14"/>
  <c r="FD159" i="14" s="1"/>
  <c r="EF159" i="14"/>
  <c r="EZ159" i="14" s="1"/>
  <c r="EB159" i="14"/>
  <c r="EV159" i="14" s="1"/>
  <c r="DX159" i="14"/>
  <c r="ER159" i="14" s="1"/>
  <c r="EN158" i="14"/>
  <c r="FH158" i="14" s="1"/>
  <c r="EJ158" i="14"/>
  <c r="FD158" i="14" s="1"/>
  <c r="EF158" i="14"/>
  <c r="EZ158" i="14" s="1"/>
  <c r="EB158" i="14"/>
  <c r="EV158" i="14" s="1"/>
  <c r="DX158" i="14"/>
  <c r="ER158" i="14" s="1"/>
  <c r="EN157" i="14"/>
  <c r="FH157" i="14" s="1"/>
  <c r="EJ157" i="14"/>
  <c r="FD157" i="14" s="1"/>
  <c r="EF157" i="14"/>
  <c r="EZ157" i="14" s="1"/>
  <c r="EB157" i="14"/>
  <c r="EV157" i="14" s="1"/>
  <c r="DX157" i="14"/>
  <c r="ER157" i="14" s="1"/>
  <c r="EN156" i="14"/>
  <c r="FH156" i="14" s="1"/>
  <c r="EJ156" i="14"/>
  <c r="FD156" i="14" s="1"/>
  <c r="EF156" i="14"/>
  <c r="EZ156" i="14" s="1"/>
  <c r="EB156" i="14"/>
  <c r="EV156" i="14" s="1"/>
  <c r="DX156" i="14"/>
  <c r="ER156" i="14" s="1"/>
  <c r="EN155" i="14"/>
  <c r="EJ155" i="14"/>
  <c r="EF155" i="14"/>
  <c r="EB155" i="14"/>
  <c r="DX155" i="14"/>
  <c r="EN154" i="14"/>
  <c r="FH154" i="14" s="1"/>
  <c r="EJ154" i="14"/>
  <c r="FD154" i="14" s="1"/>
  <c r="EF154" i="14"/>
  <c r="EZ154" i="14" s="1"/>
  <c r="EB154" i="14"/>
  <c r="EV154" i="14" s="1"/>
  <c r="DX154" i="14"/>
  <c r="ER154" i="14" s="1"/>
  <c r="EN153" i="14"/>
  <c r="FH153" i="14" s="1"/>
  <c r="EJ153" i="14"/>
  <c r="FD153" i="14" s="1"/>
  <c r="EF153" i="14"/>
  <c r="EZ153" i="14" s="1"/>
  <c r="EB153" i="14"/>
  <c r="EV153" i="14" s="1"/>
  <c r="DX153" i="14"/>
  <c r="ER153" i="14" s="1"/>
  <c r="EN152" i="14"/>
  <c r="FH152" i="14" s="1"/>
  <c r="EJ152" i="14"/>
  <c r="FD152" i="14" s="1"/>
  <c r="EF152" i="14"/>
  <c r="EZ152" i="14" s="1"/>
  <c r="EB152" i="14"/>
  <c r="EV152" i="14" s="1"/>
  <c r="DX152" i="14"/>
  <c r="ER152" i="14" s="1"/>
  <c r="EN151" i="14"/>
  <c r="FH151" i="14" s="1"/>
  <c r="EJ151" i="14"/>
  <c r="FD151" i="14" s="1"/>
  <c r="EF151" i="14"/>
  <c r="EZ151" i="14" s="1"/>
  <c r="EB151" i="14"/>
  <c r="EV151" i="14" s="1"/>
  <c r="DX151" i="14"/>
  <c r="ER151" i="14" s="1"/>
  <c r="EN150" i="14"/>
  <c r="FH150" i="14" s="1"/>
  <c r="EJ150" i="14"/>
  <c r="FD150" i="14" s="1"/>
  <c r="EF150" i="14"/>
  <c r="EZ150" i="14" s="1"/>
  <c r="EB150" i="14"/>
  <c r="EV150" i="14" s="1"/>
  <c r="DX150" i="14"/>
  <c r="ER150" i="14" s="1"/>
  <c r="EN149" i="14"/>
  <c r="FH149" i="14" s="1"/>
  <c r="EJ149" i="14"/>
  <c r="FD149" i="14" s="1"/>
  <c r="EF149" i="14"/>
  <c r="EZ149" i="14" s="1"/>
  <c r="EB149" i="14"/>
  <c r="EV149" i="14" s="1"/>
  <c r="DX149" i="14"/>
  <c r="ER149" i="14" s="1"/>
  <c r="EN148" i="14"/>
  <c r="EJ148" i="14"/>
  <c r="EF148" i="14"/>
  <c r="EB148" i="14"/>
  <c r="DX148" i="14"/>
  <c r="ER148" i="14" s="1"/>
  <c r="EN147" i="14"/>
  <c r="FH147" i="14" s="1"/>
  <c r="EJ147" i="14"/>
  <c r="FD147" i="14" s="1"/>
  <c r="EF147" i="14"/>
  <c r="EZ147" i="14" s="1"/>
  <c r="EB147" i="14"/>
  <c r="EV147" i="14" s="1"/>
  <c r="DX147" i="14"/>
  <c r="ER147" i="14" s="1"/>
  <c r="EN146" i="14"/>
  <c r="FH146" i="14" s="1"/>
  <c r="EJ146" i="14"/>
  <c r="FD146" i="14" s="1"/>
  <c r="EF146" i="14"/>
  <c r="EZ146" i="14" s="1"/>
  <c r="EB146" i="14"/>
  <c r="EV146" i="14" s="1"/>
  <c r="DX146" i="14"/>
  <c r="ER146" i="14" s="1"/>
  <c r="EN145" i="14"/>
  <c r="FH145" i="14" s="1"/>
  <c r="EJ145" i="14"/>
  <c r="FD145" i="14" s="1"/>
  <c r="EF145" i="14"/>
  <c r="EZ145" i="14" s="1"/>
  <c r="EB145" i="14"/>
  <c r="EV145" i="14" s="1"/>
  <c r="DX145" i="14"/>
  <c r="ER145" i="14" s="1"/>
  <c r="EN144" i="14"/>
  <c r="EJ144" i="14"/>
  <c r="EF144" i="14"/>
  <c r="EB144" i="14"/>
  <c r="DX144" i="14"/>
  <c r="ER144" i="14" s="1"/>
  <c r="EN143" i="14"/>
  <c r="FH143" i="14" s="1"/>
  <c r="EJ143" i="14"/>
  <c r="FD143" i="14" s="1"/>
  <c r="EF143" i="14"/>
  <c r="EZ143" i="14" s="1"/>
  <c r="EB143" i="14"/>
  <c r="EV143" i="14" s="1"/>
  <c r="DX143" i="14"/>
  <c r="ER143" i="14" s="1"/>
  <c r="EN142" i="14"/>
  <c r="FH142" i="14" s="1"/>
  <c r="EJ142" i="14"/>
  <c r="FD142" i="14" s="1"/>
  <c r="EF142" i="14"/>
  <c r="EZ142" i="14" s="1"/>
  <c r="EB142" i="14"/>
  <c r="EV142" i="14" s="1"/>
  <c r="DX142" i="14"/>
  <c r="ER142" i="14" s="1"/>
  <c r="EN141" i="14"/>
  <c r="FH141" i="14" s="1"/>
  <c r="EJ141" i="14"/>
  <c r="FD141" i="14" s="1"/>
  <c r="EF141" i="14"/>
  <c r="EZ141" i="14" s="1"/>
  <c r="EB141" i="14"/>
  <c r="EV141" i="14" s="1"/>
  <c r="DX141" i="14"/>
  <c r="ER141" i="14" s="1"/>
  <c r="EN140" i="14"/>
  <c r="FH140" i="14" s="1"/>
  <c r="EJ140" i="14"/>
  <c r="FD140" i="14" s="1"/>
  <c r="EF140" i="14"/>
  <c r="EZ140" i="14" s="1"/>
  <c r="EB140" i="14"/>
  <c r="EV140" i="14" s="1"/>
  <c r="DX140" i="14"/>
  <c r="ER140" i="14" s="1"/>
  <c r="EN139" i="14"/>
  <c r="EJ139" i="14"/>
  <c r="EF139" i="14"/>
  <c r="EB139" i="14"/>
  <c r="DX139" i="14"/>
  <c r="ER139" i="14" s="1"/>
  <c r="EN138" i="14"/>
  <c r="FH138" i="14" s="1"/>
  <c r="EJ138" i="14"/>
  <c r="FD138" i="14" s="1"/>
  <c r="EF138" i="14"/>
  <c r="EZ138" i="14" s="1"/>
  <c r="EB138" i="14"/>
  <c r="EV138" i="14" s="1"/>
  <c r="DX138" i="14"/>
  <c r="ER138" i="14" s="1"/>
  <c r="EN137" i="14"/>
  <c r="FH137" i="14" s="1"/>
  <c r="EJ137" i="14"/>
  <c r="FD137" i="14" s="1"/>
  <c r="EF137" i="14"/>
  <c r="EZ137" i="14" s="1"/>
  <c r="EB137" i="14"/>
  <c r="EV137" i="14" s="1"/>
  <c r="DX137" i="14"/>
  <c r="ER137" i="14" s="1"/>
  <c r="EN136" i="14"/>
  <c r="FH136" i="14" s="1"/>
  <c r="EJ136" i="14"/>
  <c r="FD136" i="14" s="1"/>
  <c r="EF136" i="14"/>
  <c r="EZ136" i="14" s="1"/>
  <c r="EB136" i="14"/>
  <c r="EV136" i="14" s="1"/>
  <c r="DX136" i="14"/>
  <c r="ER136" i="14" s="1"/>
  <c r="EN135" i="14"/>
  <c r="EJ135" i="14"/>
  <c r="EF135" i="14"/>
  <c r="EB135" i="14"/>
  <c r="DX135" i="14"/>
  <c r="ER135" i="14" s="1"/>
  <c r="EN134" i="14"/>
  <c r="FH134" i="14" s="1"/>
  <c r="EJ134" i="14"/>
  <c r="FD134" i="14" s="1"/>
  <c r="EF134" i="14"/>
  <c r="EZ134" i="14" s="1"/>
  <c r="EB134" i="14"/>
  <c r="EV134" i="14" s="1"/>
  <c r="DX134" i="14"/>
  <c r="ER134" i="14" s="1"/>
  <c r="EN133" i="14"/>
  <c r="FH133" i="14" s="1"/>
  <c r="EJ133" i="14"/>
  <c r="FD133" i="14" s="1"/>
  <c r="EF133" i="14"/>
  <c r="EZ133" i="14" s="1"/>
  <c r="EB133" i="14"/>
  <c r="EV133" i="14" s="1"/>
  <c r="DX133" i="14"/>
  <c r="ER133" i="14" s="1"/>
  <c r="EN132" i="14"/>
  <c r="FH132" i="14" s="1"/>
  <c r="EJ132" i="14"/>
  <c r="FD132" i="14" s="1"/>
  <c r="EF132" i="14"/>
  <c r="EZ132" i="14" s="1"/>
  <c r="EB132" i="14"/>
  <c r="EV132" i="14" s="1"/>
  <c r="DX132" i="14"/>
  <c r="ER132" i="14" s="1"/>
  <c r="EN131" i="14"/>
  <c r="FH131" i="14" s="1"/>
  <c r="EJ131" i="14"/>
  <c r="FD131" i="14" s="1"/>
  <c r="EF131" i="14"/>
  <c r="EZ131" i="14" s="1"/>
  <c r="EB131" i="14"/>
  <c r="EV131" i="14" s="1"/>
  <c r="DX131" i="14"/>
  <c r="ER131" i="14" s="1"/>
  <c r="EN130" i="14"/>
  <c r="FH130" i="14" s="1"/>
  <c r="EJ130" i="14"/>
  <c r="FD130" i="14" s="1"/>
  <c r="EF130" i="14"/>
  <c r="EZ130" i="14" s="1"/>
  <c r="EB130" i="14"/>
  <c r="EV130" i="14" s="1"/>
  <c r="DX130" i="14"/>
  <c r="ER130" i="14" s="1"/>
  <c r="EN129" i="14"/>
  <c r="FH129" i="14" s="1"/>
  <c r="EJ129" i="14"/>
  <c r="FD129" i="14" s="1"/>
  <c r="EF129" i="14"/>
  <c r="EZ129" i="14" s="1"/>
  <c r="EB129" i="14"/>
  <c r="EV129" i="14" s="1"/>
  <c r="DX129" i="14"/>
  <c r="ER129" i="14" s="1"/>
  <c r="EN128" i="14"/>
  <c r="FH128" i="14" s="1"/>
  <c r="EJ128" i="14"/>
  <c r="FD128" i="14" s="1"/>
  <c r="EF128" i="14"/>
  <c r="EZ128" i="14" s="1"/>
  <c r="EB128" i="14"/>
  <c r="EV128" i="14" s="1"/>
  <c r="DX128" i="14"/>
  <c r="ER128" i="14" s="1"/>
  <c r="EN127" i="14"/>
  <c r="FH127" i="14" s="1"/>
  <c r="EJ127" i="14"/>
  <c r="FD127" i="14" s="1"/>
  <c r="EF127" i="14"/>
  <c r="EZ127" i="14" s="1"/>
  <c r="EB127" i="14"/>
  <c r="EV127" i="14" s="1"/>
  <c r="DX127" i="14"/>
  <c r="ER127" i="14" s="1"/>
  <c r="EN126" i="14"/>
  <c r="FH126" i="14" s="1"/>
  <c r="EJ126" i="14"/>
  <c r="FD126" i="14" s="1"/>
  <c r="EF126" i="14"/>
  <c r="EZ126" i="14" s="1"/>
  <c r="EB126" i="14"/>
  <c r="EV126" i="14" s="1"/>
  <c r="DX126" i="14"/>
  <c r="ER126" i="14" s="1"/>
  <c r="EN125" i="14"/>
  <c r="FH125" i="14" s="1"/>
  <c r="EJ125" i="14"/>
  <c r="FD125" i="14" s="1"/>
  <c r="EF125" i="14"/>
  <c r="EZ125" i="14" s="1"/>
  <c r="EB125" i="14"/>
  <c r="EV125" i="14" s="1"/>
  <c r="DX125" i="14"/>
  <c r="ER125" i="14" s="1"/>
  <c r="EN124" i="14"/>
  <c r="FH124" i="14" s="1"/>
  <c r="EJ124" i="14"/>
  <c r="FD124" i="14" s="1"/>
  <c r="EF124" i="14"/>
  <c r="EZ124" i="14" s="1"/>
  <c r="EB124" i="14"/>
  <c r="EV124" i="14" s="1"/>
  <c r="DX124" i="14"/>
  <c r="ER124" i="14" s="1"/>
  <c r="EN123" i="14"/>
  <c r="FH123" i="14" s="1"/>
  <c r="EJ123" i="14"/>
  <c r="FD123" i="14" s="1"/>
  <c r="EF123" i="14"/>
  <c r="EZ123" i="14" s="1"/>
  <c r="EB123" i="14"/>
  <c r="EV123" i="14" s="1"/>
  <c r="DX123" i="14"/>
  <c r="ER123" i="14" s="1"/>
  <c r="EN122" i="14"/>
  <c r="FH122" i="14" s="1"/>
  <c r="EJ122" i="14"/>
  <c r="FD122" i="14" s="1"/>
  <c r="EF122" i="14"/>
  <c r="EZ122" i="14" s="1"/>
  <c r="EB122" i="14"/>
  <c r="EV122" i="14" s="1"/>
  <c r="DX122" i="14"/>
  <c r="ER122" i="14" s="1"/>
  <c r="EN121" i="14"/>
  <c r="FH121" i="14" s="1"/>
  <c r="EJ121" i="14"/>
  <c r="FD121" i="14" s="1"/>
  <c r="EF121" i="14"/>
  <c r="EZ121" i="14" s="1"/>
  <c r="EB121" i="14"/>
  <c r="EV121" i="14" s="1"/>
  <c r="DX121" i="14"/>
  <c r="ER121" i="14" s="1"/>
  <c r="EN120" i="14"/>
  <c r="EJ120" i="14"/>
  <c r="EF120" i="14"/>
  <c r="EB120" i="14"/>
  <c r="DX120" i="14"/>
  <c r="ER120" i="14" s="1"/>
  <c r="EN119" i="14"/>
  <c r="FH119" i="14" s="1"/>
  <c r="EJ119" i="14"/>
  <c r="FD119" i="14" s="1"/>
  <c r="EF119" i="14"/>
  <c r="EZ119" i="14" s="1"/>
  <c r="EB119" i="14"/>
  <c r="EV119" i="14" s="1"/>
  <c r="DX119" i="14"/>
  <c r="ER119" i="14" s="1"/>
  <c r="EN118" i="14"/>
  <c r="FH118" i="14" s="1"/>
  <c r="EJ118" i="14"/>
  <c r="FD118" i="14" s="1"/>
  <c r="EF118" i="14"/>
  <c r="EZ118" i="14" s="1"/>
  <c r="EB118" i="14"/>
  <c r="EV118" i="14" s="1"/>
  <c r="DX118" i="14"/>
  <c r="ER118" i="14" s="1"/>
  <c r="EN117" i="14"/>
  <c r="FH117" i="14" s="1"/>
  <c r="EJ117" i="14"/>
  <c r="FD117" i="14" s="1"/>
  <c r="EF117" i="14"/>
  <c r="EZ117" i="14" s="1"/>
  <c r="EB117" i="14"/>
  <c r="EV117" i="14" s="1"/>
  <c r="DX117" i="14"/>
  <c r="ER117" i="14" s="1"/>
  <c r="EN116" i="14"/>
  <c r="FH116" i="14" s="1"/>
  <c r="EJ116" i="14"/>
  <c r="FD116" i="14" s="1"/>
  <c r="EF116" i="14"/>
  <c r="EZ116" i="14" s="1"/>
  <c r="EB116" i="14"/>
  <c r="EV116" i="14" s="1"/>
  <c r="DX116" i="14"/>
  <c r="ER116" i="14" s="1"/>
  <c r="EN115" i="14"/>
  <c r="FH115" i="14" s="1"/>
  <c r="EJ115" i="14"/>
  <c r="FD115" i="14" s="1"/>
  <c r="EF115" i="14"/>
  <c r="EZ115" i="14" s="1"/>
  <c r="EB115" i="14"/>
  <c r="EV115" i="14" s="1"/>
  <c r="DX115" i="14"/>
  <c r="ER115" i="14" s="1"/>
  <c r="EN114" i="14"/>
  <c r="FH114" i="14" s="1"/>
  <c r="EJ114" i="14"/>
  <c r="FD114" i="14" s="1"/>
  <c r="EF114" i="14"/>
  <c r="EZ114" i="14" s="1"/>
  <c r="EB114" i="14"/>
  <c r="EV114" i="14" s="1"/>
  <c r="DX114" i="14"/>
  <c r="ER114" i="14" s="1"/>
  <c r="EN113" i="14"/>
  <c r="FH113" i="14" s="1"/>
  <c r="EJ113" i="14"/>
  <c r="FD113" i="14" s="1"/>
  <c r="EF113" i="14"/>
  <c r="EZ113" i="14" s="1"/>
  <c r="EB113" i="14"/>
  <c r="EV113" i="14" s="1"/>
  <c r="EG113" i="14"/>
  <c r="FA113" i="14" s="1"/>
  <c r="EC113" i="14"/>
  <c r="EW113" i="14" s="1"/>
  <c r="DY113" i="14"/>
  <c r="ES113" i="14" s="1"/>
  <c r="EO112" i="14"/>
  <c r="FI112" i="14" s="1"/>
  <c r="EK112" i="14"/>
  <c r="FE112" i="14" s="1"/>
  <c r="EG112" i="14"/>
  <c r="FA112" i="14" s="1"/>
  <c r="EC112" i="14"/>
  <c r="EW112" i="14" s="1"/>
  <c r="DY112" i="14"/>
  <c r="ES112" i="14" s="1"/>
  <c r="EO111" i="14"/>
  <c r="FI111" i="14" s="1"/>
  <c r="EK111" i="14"/>
  <c r="FE111" i="14" s="1"/>
  <c r="EG111" i="14"/>
  <c r="FA111" i="14" s="1"/>
  <c r="EC111" i="14"/>
  <c r="EW111" i="14" s="1"/>
  <c r="DY111" i="14"/>
  <c r="ES111" i="14" s="1"/>
  <c r="EO110" i="14"/>
  <c r="FI110" i="14" s="1"/>
  <c r="EK110" i="14"/>
  <c r="FE110" i="14" s="1"/>
  <c r="EG110" i="14"/>
  <c r="FA110" i="14" s="1"/>
  <c r="EC110" i="14"/>
  <c r="EW110" i="14" s="1"/>
  <c r="DY110" i="14"/>
  <c r="ES110" i="14" s="1"/>
  <c r="EO109" i="14"/>
  <c r="FI109" i="14" s="1"/>
  <c r="EK109" i="14"/>
  <c r="FE109" i="14" s="1"/>
  <c r="EG109" i="14"/>
  <c r="FA109" i="14" s="1"/>
  <c r="EC109" i="14"/>
  <c r="EW109" i="14" s="1"/>
  <c r="DY109" i="14"/>
  <c r="ES109" i="14" s="1"/>
  <c r="EO108" i="14"/>
  <c r="FI108" i="14" s="1"/>
  <c r="EK108" i="14"/>
  <c r="FE108" i="14" s="1"/>
  <c r="EG108" i="14"/>
  <c r="FA108" i="14" s="1"/>
  <c r="EC108" i="14"/>
  <c r="EW108" i="14" s="1"/>
  <c r="DY108" i="14"/>
  <c r="ES108" i="14" s="1"/>
  <c r="EO107" i="14"/>
  <c r="FI107" i="14" s="1"/>
  <c r="EK107" i="14"/>
  <c r="FE107" i="14" s="1"/>
  <c r="EG107" i="14"/>
  <c r="FA107" i="14" s="1"/>
  <c r="EC107" i="14"/>
  <c r="EW107" i="14" s="1"/>
  <c r="DY107" i="14"/>
  <c r="ES107" i="14" s="1"/>
  <c r="EO106" i="14"/>
  <c r="FI106" i="14" s="1"/>
  <c r="EK106" i="14"/>
  <c r="FE106" i="14" s="1"/>
  <c r="EG106" i="14"/>
  <c r="FA106" i="14" s="1"/>
  <c r="EC106" i="14"/>
  <c r="EW106" i="14" s="1"/>
  <c r="DY106" i="14"/>
  <c r="ES106" i="14" s="1"/>
  <c r="EO105" i="14"/>
  <c r="FI105" i="14" s="1"/>
  <c r="EK105" i="14"/>
  <c r="FE105" i="14" s="1"/>
  <c r="EG105" i="14"/>
  <c r="FA105" i="14" s="1"/>
  <c r="EC105" i="14"/>
  <c r="EW105" i="14" s="1"/>
  <c r="DY105" i="14"/>
  <c r="ES105" i="14" s="1"/>
  <c r="EO104" i="14"/>
  <c r="FI104" i="14" s="1"/>
  <c r="EK104" i="14"/>
  <c r="FE104" i="14" s="1"/>
  <c r="EG104" i="14"/>
  <c r="FA104" i="14" s="1"/>
  <c r="EC104" i="14"/>
  <c r="EW104" i="14" s="1"/>
  <c r="DY104" i="14"/>
  <c r="ES104" i="14" s="1"/>
  <c r="EO103" i="14"/>
  <c r="FI103" i="14" s="1"/>
  <c r="EK103" i="14"/>
  <c r="FE103" i="14" s="1"/>
  <c r="EG103" i="14"/>
  <c r="FA103" i="14" s="1"/>
  <c r="EC103" i="14"/>
  <c r="EW103" i="14" s="1"/>
  <c r="DY103" i="14"/>
  <c r="ES103" i="14" s="1"/>
  <c r="EO102" i="14"/>
  <c r="FI102" i="14" s="1"/>
  <c r="EK102" i="14"/>
  <c r="FE102" i="14" s="1"/>
  <c r="EG102" i="14"/>
  <c r="FA102" i="14" s="1"/>
  <c r="EC102" i="14"/>
  <c r="EW102" i="14" s="1"/>
  <c r="DY102" i="14"/>
  <c r="ES102" i="14" s="1"/>
  <c r="EO101" i="14"/>
  <c r="FI101" i="14" s="1"/>
  <c r="EK101" i="14"/>
  <c r="FE101" i="14" s="1"/>
  <c r="EG101" i="14"/>
  <c r="FA101" i="14" s="1"/>
  <c r="EC101" i="14"/>
  <c r="EW101" i="14" s="1"/>
  <c r="DY101" i="14"/>
  <c r="ES101" i="14" s="1"/>
  <c r="EO100" i="14"/>
  <c r="FI100" i="14" s="1"/>
  <c r="EK100" i="14"/>
  <c r="FE100" i="14" s="1"/>
  <c r="EG100" i="14"/>
  <c r="FA100" i="14" s="1"/>
  <c r="EC100" i="14"/>
  <c r="EW100" i="14" s="1"/>
  <c r="DY100" i="14"/>
  <c r="ES100" i="14" s="1"/>
  <c r="EO99" i="14"/>
  <c r="FI99" i="14" s="1"/>
  <c r="EK99" i="14"/>
  <c r="FE99" i="14" s="1"/>
  <c r="EG99" i="14"/>
  <c r="FA99" i="14" s="1"/>
  <c r="EC99" i="14"/>
  <c r="EW99" i="14" s="1"/>
  <c r="DY99" i="14"/>
  <c r="ES99" i="14" s="1"/>
  <c r="EO98" i="14"/>
  <c r="FI98" i="14" s="1"/>
  <c r="EK98" i="14"/>
  <c r="FE98" i="14" s="1"/>
  <c r="EG98" i="14"/>
  <c r="FA98" i="14" s="1"/>
  <c r="EC98" i="14"/>
  <c r="EW98" i="14" s="1"/>
  <c r="DY98" i="14"/>
  <c r="ES98" i="14" s="1"/>
  <c r="EO97" i="14"/>
  <c r="FI97" i="14" s="1"/>
  <c r="EK97" i="14"/>
  <c r="FE97" i="14" s="1"/>
  <c r="EG97" i="14"/>
  <c r="FA97" i="14" s="1"/>
  <c r="EC97" i="14"/>
  <c r="EW97" i="14" s="1"/>
  <c r="DY97" i="14"/>
  <c r="ES97" i="14" s="1"/>
  <c r="EO96" i="14"/>
  <c r="FI96" i="14" s="1"/>
  <c r="EK96" i="14"/>
  <c r="FE96" i="14" s="1"/>
  <c r="EG96" i="14"/>
  <c r="FA96" i="14" s="1"/>
  <c r="EC96" i="14"/>
  <c r="EW96" i="14" s="1"/>
  <c r="DY96" i="14"/>
  <c r="ES96" i="14" s="1"/>
  <c r="EO95" i="14"/>
  <c r="FI95" i="14" s="1"/>
  <c r="EK95" i="14"/>
  <c r="FE95" i="14" s="1"/>
  <c r="EG95" i="14"/>
  <c r="FA95" i="14" s="1"/>
  <c r="EC95" i="14"/>
  <c r="EW95" i="14" s="1"/>
  <c r="DY95" i="14"/>
  <c r="ES95" i="14" s="1"/>
  <c r="EO94" i="14"/>
  <c r="EK94" i="14"/>
  <c r="EG94" i="14"/>
  <c r="EC94" i="14"/>
  <c r="DY94" i="14"/>
  <c r="ES94" i="14" s="1"/>
  <c r="EO93" i="14"/>
  <c r="FI93" i="14" s="1"/>
  <c r="EK93" i="14"/>
  <c r="FE93" i="14" s="1"/>
  <c r="EG93" i="14"/>
  <c r="FA93" i="14" s="1"/>
  <c r="EC93" i="14"/>
  <c r="EW93" i="14" s="1"/>
  <c r="DY93" i="14"/>
  <c r="ES93" i="14" s="1"/>
  <c r="EO92" i="14"/>
  <c r="FI92" i="14" s="1"/>
  <c r="EK92" i="14"/>
  <c r="FE92" i="14" s="1"/>
  <c r="EG92" i="14"/>
  <c r="FA92" i="14" s="1"/>
  <c r="EC92" i="14"/>
  <c r="EW92" i="14" s="1"/>
  <c r="DY92" i="14"/>
  <c r="ES92" i="14" s="1"/>
  <c r="EO91" i="14"/>
  <c r="FI91" i="14" s="1"/>
  <c r="EK91" i="14"/>
  <c r="FE91" i="14" s="1"/>
  <c r="EG91" i="14"/>
  <c r="FA91" i="14" s="1"/>
  <c r="EC91" i="14"/>
  <c r="EW91" i="14" s="1"/>
  <c r="DY91" i="14"/>
  <c r="ES91" i="14" s="1"/>
  <c r="EO90" i="14"/>
  <c r="FI90" i="14" s="1"/>
  <c r="EK90" i="14"/>
  <c r="FE90" i="14" s="1"/>
  <c r="EG90" i="14"/>
  <c r="FA90" i="14" s="1"/>
  <c r="EC90" i="14"/>
  <c r="EW90" i="14" s="1"/>
  <c r="DY90" i="14"/>
  <c r="ES90" i="14" s="1"/>
  <c r="EO89" i="14"/>
  <c r="FI89" i="14" s="1"/>
  <c r="EK89" i="14"/>
  <c r="FE89" i="14" s="1"/>
  <c r="EG89" i="14"/>
  <c r="FA89" i="14" s="1"/>
  <c r="EC89" i="14"/>
  <c r="EW89" i="14" s="1"/>
  <c r="DY89" i="14"/>
  <c r="ES89" i="14" s="1"/>
  <c r="EO87" i="14"/>
  <c r="FI87" i="14" s="1"/>
  <c r="EK87" i="14"/>
  <c r="FE87" i="14" s="1"/>
  <c r="EG87" i="14"/>
  <c r="FA87" i="14" s="1"/>
  <c r="EC87" i="14"/>
  <c r="EW87" i="14" s="1"/>
  <c r="DY87" i="14"/>
  <c r="ES87" i="14" s="1"/>
  <c r="EO86" i="14"/>
  <c r="FI86" i="14" s="1"/>
  <c r="EK86" i="14"/>
  <c r="FE86" i="14" s="1"/>
  <c r="EG86" i="14"/>
  <c r="FA86" i="14" s="1"/>
  <c r="EC86" i="14"/>
  <c r="EW86" i="14" s="1"/>
  <c r="DY86" i="14"/>
  <c r="ES86" i="14" s="1"/>
  <c r="EO85" i="14"/>
  <c r="FI85" i="14" s="1"/>
  <c r="EK85" i="14"/>
  <c r="FE85" i="14" s="1"/>
  <c r="EG85" i="14"/>
  <c r="FA85" i="14" s="1"/>
  <c r="EC85" i="14"/>
  <c r="EW85" i="14" s="1"/>
  <c r="DY85" i="14"/>
  <c r="ES85" i="14" s="1"/>
  <c r="EO84" i="14"/>
  <c r="EK84" i="14"/>
  <c r="EG84" i="14"/>
  <c r="EC84" i="14"/>
  <c r="DY84" i="14"/>
  <c r="ES84" i="14" s="1"/>
  <c r="EO83" i="14"/>
  <c r="FI83" i="14" s="1"/>
  <c r="EK83" i="14"/>
  <c r="FE83" i="14" s="1"/>
  <c r="EG83" i="14"/>
  <c r="FA83" i="14" s="1"/>
  <c r="EC83" i="14"/>
  <c r="EW83" i="14" s="1"/>
  <c r="DY83" i="14"/>
  <c r="ES83" i="14" s="1"/>
  <c r="EO82" i="14"/>
  <c r="FI82" i="14" s="1"/>
  <c r="EK82" i="14"/>
  <c r="FE82" i="14" s="1"/>
  <c r="EG82" i="14"/>
  <c r="FA82" i="14" s="1"/>
  <c r="EC82" i="14"/>
  <c r="EW82" i="14" s="1"/>
  <c r="DY82" i="14"/>
  <c r="ES82" i="14" s="1"/>
  <c r="EO81" i="14"/>
  <c r="FI81" i="14" s="1"/>
  <c r="EK81" i="14"/>
  <c r="FE81" i="14" s="1"/>
  <c r="EG81" i="14"/>
  <c r="FA81" i="14" s="1"/>
  <c r="EC81" i="14"/>
  <c r="EW81" i="14" s="1"/>
  <c r="DY81" i="14"/>
  <c r="ES81" i="14" s="1"/>
  <c r="EO80" i="14"/>
  <c r="FI80" i="14" s="1"/>
  <c r="EK80" i="14"/>
  <c r="FE80" i="14" s="1"/>
  <c r="EG80" i="14"/>
  <c r="FA80" i="14" s="1"/>
  <c r="EC80" i="14"/>
  <c r="EW80" i="14" s="1"/>
  <c r="DY80" i="14"/>
  <c r="ES80" i="14" s="1"/>
  <c r="EO79" i="14"/>
  <c r="FI79" i="14" s="1"/>
  <c r="EK79" i="14"/>
  <c r="FE79" i="14" s="1"/>
  <c r="EG79" i="14"/>
  <c r="FA79" i="14" s="1"/>
  <c r="EC79" i="14"/>
  <c r="EW79" i="14" s="1"/>
  <c r="DY79" i="14"/>
  <c r="ES79" i="14" s="1"/>
  <c r="EO78" i="14"/>
  <c r="FI78" i="14" s="1"/>
  <c r="EK78" i="14"/>
  <c r="FE78" i="14" s="1"/>
  <c r="EG78" i="14"/>
  <c r="FA78" i="14" s="1"/>
  <c r="EC78" i="14"/>
  <c r="EW78" i="14" s="1"/>
  <c r="DY78" i="14"/>
  <c r="ES78" i="14" s="1"/>
  <c r="EO77" i="14"/>
  <c r="EK77" i="14"/>
  <c r="EG77" i="14"/>
  <c r="EC77" i="14"/>
  <c r="DY77" i="14"/>
  <c r="ES77" i="14" s="1"/>
  <c r="EO76" i="14"/>
  <c r="FI76" i="14" s="1"/>
  <c r="EK76" i="14"/>
  <c r="FE76" i="14" s="1"/>
  <c r="EG76" i="14"/>
  <c r="FA76" i="14" s="1"/>
  <c r="EC76" i="14"/>
  <c r="EW76" i="14" s="1"/>
  <c r="DY76" i="14"/>
  <c r="ES76" i="14" s="1"/>
  <c r="EO75" i="14"/>
  <c r="FI75" i="14" s="1"/>
  <c r="EK75" i="14"/>
  <c r="FE75" i="14" s="1"/>
  <c r="EG75" i="14"/>
  <c r="FA75" i="14" s="1"/>
  <c r="EC75" i="14"/>
  <c r="EW75" i="14" s="1"/>
  <c r="DY75" i="14"/>
  <c r="ES75" i="14" s="1"/>
  <c r="EO74" i="14"/>
  <c r="FI74" i="14" s="1"/>
  <c r="EK74" i="14"/>
  <c r="FE74" i="14" s="1"/>
  <c r="EG74" i="14"/>
  <c r="FA74" i="14" s="1"/>
  <c r="EC74" i="14"/>
  <c r="EW74" i="14" s="1"/>
  <c r="DY74" i="14"/>
  <c r="ES74" i="14" s="1"/>
  <c r="EO73" i="14"/>
  <c r="FI73" i="14" s="1"/>
  <c r="EK73" i="14"/>
  <c r="FE73" i="14" s="1"/>
  <c r="EG73" i="14"/>
  <c r="FA73" i="14" s="1"/>
  <c r="EC73" i="14"/>
  <c r="EW73" i="14" s="1"/>
  <c r="DY73" i="14"/>
  <c r="ES73" i="14" s="1"/>
  <c r="EO72" i="14"/>
  <c r="FI72" i="14" s="1"/>
  <c r="EK72" i="14"/>
  <c r="FE72" i="14" s="1"/>
  <c r="EG72" i="14"/>
  <c r="FA72" i="14" s="1"/>
  <c r="EC72" i="14"/>
  <c r="EW72" i="14" s="1"/>
  <c r="DY72" i="14"/>
  <c r="ES72" i="14" s="1"/>
  <c r="EO71" i="14"/>
  <c r="FI71" i="14" s="1"/>
  <c r="EK71" i="14"/>
  <c r="FE71" i="14" s="1"/>
  <c r="EG71" i="14"/>
  <c r="FA71" i="14" s="1"/>
  <c r="EC71" i="14"/>
  <c r="EW71" i="14" s="1"/>
  <c r="DY71" i="14"/>
  <c r="ES71" i="14" s="1"/>
  <c r="EO70" i="14"/>
  <c r="EK70" i="14"/>
  <c r="FE70" i="14" s="1"/>
  <c r="EG70" i="14"/>
  <c r="EC70" i="14"/>
  <c r="EW70" i="14" s="1"/>
  <c r="DY70" i="14"/>
  <c r="ES70" i="14" s="1"/>
  <c r="EO69" i="14"/>
  <c r="EK69" i="14"/>
  <c r="EG69" i="14"/>
  <c r="EC69" i="14"/>
  <c r="DY69" i="14"/>
  <c r="ES69" i="14" s="1"/>
  <c r="EO68" i="14"/>
  <c r="EK68" i="14"/>
  <c r="FE68" i="14" s="1"/>
  <c r="EG68" i="14"/>
  <c r="EC68" i="14"/>
  <c r="EW68" i="14" s="1"/>
  <c r="DY68" i="14"/>
  <c r="ES68" i="14" s="1"/>
  <c r="EO67" i="14"/>
  <c r="FI67" i="14" s="1"/>
  <c r="EK67" i="14"/>
  <c r="FE67" i="14" s="1"/>
  <c r="EG67" i="14"/>
  <c r="EC67" i="14"/>
  <c r="DY67" i="14"/>
  <c r="ES67" i="14" s="1"/>
  <c r="EO66" i="14"/>
  <c r="EK66" i="14"/>
  <c r="EG66" i="14"/>
  <c r="EC66" i="14"/>
  <c r="DY66" i="14"/>
  <c r="ES66" i="14" s="1"/>
  <c r="EO65" i="14"/>
  <c r="FI65" i="14" s="1"/>
  <c r="EK65" i="14"/>
  <c r="FE65" i="14" s="1"/>
  <c r="EG65" i="14"/>
  <c r="FA65" i="14" s="1"/>
  <c r="EC65" i="14"/>
  <c r="EW65" i="14" s="1"/>
  <c r="DY65" i="14"/>
  <c r="ES65" i="14" s="1"/>
  <c r="EO64" i="14"/>
  <c r="EK64" i="14"/>
  <c r="FE64" i="14" s="1"/>
  <c r="EG64" i="14"/>
  <c r="FA64" i="14" s="1"/>
  <c r="EC64" i="14"/>
  <c r="DY64" i="14"/>
  <c r="ES64" i="14" s="1"/>
  <c r="EO63" i="14"/>
  <c r="EK63" i="14"/>
  <c r="FE63" i="14" s="1"/>
  <c r="EG63" i="14"/>
  <c r="FA63" i="14" s="1"/>
  <c r="EC63" i="14"/>
  <c r="EW63" i="14" s="1"/>
  <c r="DY63" i="14"/>
  <c r="ES63" i="14" s="1"/>
  <c r="EO62" i="14"/>
  <c r="EK62" i="14"/>
  <c r="FE62" i="14" s="1"/>
  <c r="EG62" i="14"/>
  <c r="FA62" i="14" s="1"/>
  <c r="EC62" i="14"/>
  <c r="DY62" i="14"/>
  <c r="ES62" i="14" s="1"/>
  <c r="EO61" i="14"/>
  <c r="EH111" i="14"/>
  <c r="FB111" i="14" s="1"/>
  <c r="ED111" i="14"/>
  <c r="EX111" i="14" s="1"/>
  <c r="DZ111" i="14"/>
  <c r="ET111" i="14" s="1"/>
  <c r="EP110" i="14"/>
  <c r="FJ110" i="14" s="1"/>
  <c r="EL110" i="14"/>
  <c r="FF110" i="14" s="1"/>
  <c r="EH110" i="14"/>
  <c r="FB110" i="14" s="1"/>
  <c r="ED110" i="14"/>
  <c r="EX110" i="14" s="1"/>
  <c r="DZ110" i="14"/>
  <c r="ET110" i="14" s="1"/>
  <c r="EP109" i="14"/>
  <c r="FJ109" i="14" s="1"/>
  <c r="EL109" i="14"/>
  <c r="FF109" i="14" s="1"/>
  <c r="EH109" i="14"/>
  <c r="ED109" i="14"/>
  <c r="DZ109" i="14"/>
  <c r="ET109" i="14" s="1"/>
  <c r="EP108" i="14"/>
  <c r="EL108" i="14"/>
  <c r="EH108" i="14"/>
  <c r="ED108" i="14"/>
  <c r="DZ108" i="14"/>
  <c r="ET108" i="14" s="1"/>
  <c r="EP107" i="14"/>
  <c r="EL107" i="14"/>
  <c r="EH107" i="14"/>
  <c r="ED107" i="14"/>
  <c r="DZ107" i="14"/>
  <c r="ET107" i="14" s="1"/>
  <c r="EP106" i="14"/>
  <c r="FJ106" i="14" s="1"/>
  <c r="EL106" i="14"/>
  <c r="FF106" i="14" s="1"/>
  <c r="EH106" i="14"/>
  <c r="ED106" i="14"/>
  <c r="DZ106" i="14"/>
  <c r="ET106" i="14" s="1"/>
  <c r="EP105" i="14"/>
  <c r="FJ105" i="14" s="1"/>
  <c r="EL105" i="14"/>
  <c r="FF105" i="14" s="1"/>
  <c r="EH105" i="14"/>
  <c r="ED105" i="14"/>
  <c r="DZ105" i="14"/>
  <c r="ET105" i="14" s="1"/>
  <c r="EP104" i="14"/>
  <c r="EL104" i="14"/>
  <c r="EH104" i="14"/>
  <c r="ED104" i="14"/>
  <c r="DZ104" i="14"/>
  <c r="ET104" i="14" s="1"/>
  <c r="EP103" i="14"/>
  <c r="FJ103" i="14" s="1"/>
  <c r="EL103" i="14"/>
  <c r="FF103" i="14" s="1"/>
  <c r="EH103" i="14"/>
  <c r="FB103" i="14" s="1"/>
  <c r="ED103" i="14"/>
  <c r="EX103" i="14" s="1"/>
  <c r="DZ103" i="14"/>
  <c r="ET103" i="14" s="1"/>
  <c r="EP102" i="14"/>
  <c r="FJ102" i="14" s="1"/>
  <c r="EL102" i="14"/>
  <c r="FF102" i="14" s="1"/>
  <c r="EH102" i="14"/>
  <c r="FB102" i="14" s="1"/>
  <c r="ED102" i="14"/>
  <c r="EX102" i="14" s="1"/>
  <c r="DZ102" i="14"/>
  <c r="ET102" i="14" s="1"/>
  <c r="EP101" i="14"/>
  <c r="FJ101" i="14" s="1"/>
  <c r="EL101" i="14"/>
  <c r="FF101" i="14" s="1"/>
  <c r="EH101" i="14"/>
  <c r="FB101" i="14" s="1"/>
  <c r="ED101" i="14"/>
  <c r="EX101" i="14" s="1"/>
  <c r="DZ101" i="14"/>
  <c r="ET101" i="14" s="1"/>
  <c r="EP100" i="14"/>
  <c r="EL100" i="14"/>
  <c r="FF100" i="14" s="1"/>
  <c r="EH100" i="14"/>
  <c r="ED100" i="14"/>
  <c r="DZ100" i="14"/>
  <c r="ET100" i="14" s="1"/>
  <c r="EP99" i="14"/>
  <c r="FJ99" i="14" s="1"/>
  <c r="EL99" i="14"/>
  <c r="FF99" i="14" s="1"/>
  <c r="EH99" i="14"/>
  <c r="FB99" i="14" s="1"/>
  <c r="ED99" i="14"/>
  <c r="DZ99" i="14"/>
  <c r="ET99" i="14" s="1"/>
  <c r="EP98" i="14"/>
  <c r="FJ98" i="14" s="1"/>
  <c r="EL98" i="14"/>
  <c r="FF98" i="14" s="1"/>
  <c r="EH98" i="14"/>
  <c r="FB98" i="14" s="1"/>
  <c r="ED98" i="14"/>
  <c r="EX98" i="14" s="1"/>
  <c r="DZ98" i="14"/>
  <c r="ET98" i="14" s="1"/>
  <c r="EP97" i="14"/>
  <c r="FJ97" i="14" s="1"/>
  <c r="EL97" i="14"/>
  <c r="FF97" i="14" s="1"/>
  <c r="EH97" i="14"/>
  <c r="FB97" i="14" s="1"/>
  <c r="ED97" i="14"/>
  <c r="EX97" i="14" s="1"/>
  <c r="DZ97" i="14"/>
  <c r="ET97" i="14" s="1"/>
  <c r="EP96" i="14"/>
  <c r="FJ96" i="14" s="1"/>
  <c r="EL96" i="14"/>
  <c r="FF96" i="14" s="1"/>
  <c r="EH96" i="14"/>
  <c r="FB96" i="14" s="1"/>
  <c r="ED96" i="14"/>
  <c r="EX96" i="14" s="1"/>
  <c r="DZ96" i="14"/>
  <c r="ET96" i="14" s="1"/>
  <c r="EP95" i="14"/>
  <c r="FJ95" i="14" s="1"/>
  <c r="EL95" i="14"/>
  <c r="EH95" i="14"/>
  <c r="FB95" i="14" s="1"/>
  <c r="ED95" i="14"/>
  <c r="DZ95" i="14"/>
  <c r="ET95" i="14" s="1"/>
  <c r="EP94" i="14"/>
  <c r="EL94" i="14"/>
  <c r="EH94" i="14"/>
  <c r="ED94" i="14"/>
  <c r="DZ94" i="14"/>
  <c r="ET94" i="14" s="1"/>
  <c r="EP93" i="14"/>
  <c r="EL93" i="14"/>
  <c r="EH93" i="14"/>
  <c r="ED93" i="14"/>
  <c r="DZ93" i="14"/>
  <c r="ET93" i="14" s="1"/>
  <c r="EP92" i="14"/>
  <c r="EL92" i="14"/>
  <c r="FF92" i="14" s="1"/>
  <c r="EH92" i="14"/>
  <c r="ED92" i="14"/>
  <c r="DZ92" i="14"/>
  <c r="ET92" i="14" s="1"/>
  <c r="EP91" i="14"/>
  <c r="FJ91" i="14" s="1"/>
  <c r="EL91" i="14"/>
  <c r="FF91" i="14" s="1"/>
  <c r="EH91" i="14"/>
  <c r="FB91" i="14" s="1"/>
  <c r="ED91" i="14"/>
  <c r="EX91" i="14" s="1"/>
  <c r="DZ91" i="14"/>
  <c r="ET91" i="14" s="1"/>
  <c r="EP90" i="14"/>
  <c r="FJ90" i="14" s="1"/>
  <c r="EL90" i="14"/>
  <c r="FF90" i="14" s="1"/>
  <c r="EH90" i="14"/>
  <c r="FB90" i="14" s="1"/>
  <c r="ED90" i="14"/>
  <c r="DZ90" i="14"/>
  <c r="ET90" i="14" s="1"/>
  <c r="EP89" i="14"/>
  <c r="FJ89" i="14" s="1"/>
  <c r="EL89" i="14"/>
  <c r="FF89" i="14" s="1"/>
  <c r="EH89" i="14"/>
  <c r="FB89" i="14" s="1"/>
  <c r="ED89" i="14"/>
  <c r="EX89" i="14" s="1"/>
  <c r="DZ89" i="14"/>
  <c r="ET89" i="14" s="1"/>
  <c r="EP87" i="14"/>
  <c r="EL87" i="14"/>
  <c r="FF87" i="14" s="1"/>
  <c r="EH87" i="14"/>
  <c r="ED87" i="14"/>
  <c r="DZ87" i="14"/>
  <c r="ET87" i="14" s="1"/>
  <c r="EP86" i="14"/>
  <c r="EL86" i="14"/>
  <c r="EH86" i="14"/>
  <c r="ED86" i="14"/>
  <c r="DZ86" i="14"/>
  <c r="ET86" i="14" s="1"/>
  <c r="EP85" i="14"/>
  <c r="FJ85" i="14" s="1"/>
  <c r="EL85" i="14"/>
  <c r="EH85" i="14"/>
  <c r="ED85" i="14"/>
  <c r="DZ85" i="14"/>
  <c r="ET85" i="14" s="1"/>
  <c r="EP84" i="14"/>
  <c r="EL84" i="14"/>
  <c r="EH84" i="14"/>
  <c r="ED84" i="14"/>
  <c r="DZ84" i="14"/>
  <c r="ET84" i="14" s="1"/>
  <c r="EP83" i="14"/>
  <c r="FJ83" i="14" s="1"/>
  <c r="EL83" i="14"/>
  <c r="EH83" i="14"/>
  <c r="ED83" i="14"/>
  <c r="DZ83" i="14"/>
  <c r="ET83" i="14" s="1"/>
  <c r="EP82" i="14"/>
  <c r="FJ82" i="14" s="1"/>
  <c r="EL82" i="14"/>
  <c r="EH82" i="14"/>
  <c r="ED82" i="14"/>
  <c r="DZ82" i="14"/>
  <c r="ET82" i="14" s="1"/>
  <c r="EP81" i="14"/>
  <c r="EL81" i="14"/>
  <c r="EH81" i="14"/>
  <c r="ED81" i="14"/>
  <c r="DZ81" i="14"/>
  <c r="ET81" i="14" s="1"/>
  <c r="EP80" i="14"/>
  <c r="EL80" i="14"/>
  <c r="EH80" i="14"/>
  <c r="ED80" i="14"/>
  <c r="DZ80" i="14"/>
  <c r="ET80" i="14" s="1"/>
  <c r="EP79" i="14"/>
  <c r="FJ79" i="14" s="1"/>
  <c r="EL79" i="14"/>
  <c r="FF79" i="14" s="1"/>
  <c r="EH79" i="14"/>
  <c r="FB79" i="14" s="1"/>
  <c r="ED79" i="14"/>
  <c r="DZ79" i="14"/>
  <c r="ET79" i="14" s="1"/>
  <c r="EP78" i="14"/>
  <c r="FJ78" i="14" s="1"/>
  <c r="EL78" i="14"/>
  <c r="FF78" i="14" s="1"/>
  <c r="EH78" i="14"/>
  <c r="FB78" i="14" s="1"/>
  <c r="ED78" i="14"/>
  <c r="DZ78" i="14"/>
  <c r="ET78" i="14" s="1"/>
  <c r="EP77" i="14"/>
  <c r="EL77" i="14"/>
  <c r="EH77" i="14"/>
  <c r="ED77" i="14"/>
  <c r="DZ77" i="14"/>
  <c r="ET77" i="14" s="1"/>
  <c r="EP76" i="14"/>
  <c r="FJ76" i="14" s="1"/>
  <c r="EL76" i="14"/>
  <c r="FF76" i="14" s="1"/>
  <c r="EH76" i="14"/>
  <c r="FB76" i="14" s="1"/>
  <c r="ED76" i="14"/>
  <c r="EX76" i="14" s="1"/>
  <c r="DZ76" i="14"/>
  <c r="ET76" i="14" s="1"/>
  <c r="EP75" i="14"/>
  <c r="FJ75" i="14" s="1"/>
  <c r="EL75" i="14"/>
  <c r="FF75" i="14" s="1"/>
  <c r="EH75" i="14"/>
  <c r="FB75" i="14" s="1"/>
  <c r="ED75" i="14"/>
  <c r="EX75" i="14" s="1"/>
  <c r="DZ75" i="14"/>
  <c r="ET75" i="14" s="1"/>
  <c r="EP74" i="14"/>
  <c r="EL74" i="14"/>
  <c r="FF74" i="14" s="1"/>
  <c r="EH74" i="14"/>
  <c r="FB74" i="14" s="1"/>
  <c r="ED74" i="14"/>
  <c r="DZ74" i="14"/>
  <c r="ET74" i="14" s="1"/>
  <c r="EP73" i="14"/>
  <c r="FJ73" i="14" s="1"/>
  <c r="EL73" i="14"/>
  <c r="FF73" i="14" s="1"/>
  <c r="EH73" i="14"/>
  <c r="FB73" i="14" s="1"/>
  <c r="ED73" i="14"/>
  <c r="EX73" i="14" s="1"/>
  <c r="DZ73" i="14"/>
  <c r="ET73" i="14" s="1"/>
  <c r="EP72" i="14"/>
  <c r="FJ72" i="14" s="1"/>
  <c r="EL72" i="14"/>
  <c r="FF72" i="14" s="1"/>
  <c r="EH72" i="14"/>
  <c r="FB72" i="14" s="1"/>
  <c r="ED72" i="14"/>
  <c r="EX72" i="14" s="1"/>
  <c r="DZ72" i="14"/>
  <c r="ET72" i="14" s="1"/>
  <c r="EP71" i="14"/>
  <c r="FJ71" i="14" s="1"/>
  <c r="EL71" i="14"/>
  <c r="FF71" i="14" s="1"/>
  <c r="EH71" i="14"/>
  <c r="FB71" i="14" s="1"/>
  <c r="ED71" i="14"/>
  <c r="DZ71" i="14"/>
  <c r="ET71" i="14" s="1"/>
  <c r="EP70" i="14"/>
  <c r="FJ70" i="14" s="1"/>
  <c r="EL70" i="14"/>
  <c r="EH70" i="14"/>
  <c r="FB70" i="14" s="1"/>
  <c r="ED70" i="14"/>
  <c r="DZ70" i="14"/>
  <c r="ET70" i="14" s="1"/>
  <c r="EP69" i="14"/>
  <c r="EL69" i="14"/>
  <c r="EH69" i="14"/>
  <c r="ED69" i="14"/>
  <c r="DZ69" i="14"/>
  <c r="ET69" i="14" s="1"/>
  <c r="EP68" i="14"/>
  <c r="FJ68" i="14" s="1"/>
  <c r="EL68" i="14"/>
  <c r="EH68" i="14"/>
  <c r="ED68" i="14"/>
  <c r="DZ68" i="14"/>
  <c r="ET68" i="14" s="1"/>
  <c r="EP67" i="14"/>
  <c r="FJ67" i="14" s="1"/>
  <c r="EL67" i="14"/>
  <c r="FF67" i="14" s="1"/>
  <c r="EH67" i="14"/>
  <c r="ED67" i="14"/>
  <c r="DZ67" i="14"/>
  <c r="ET67" i="14" s="1"/>
  <c r="EP66" i="14"/>
  <c r="EL66" i="14"/>
  <c r="EH66" i="14"/>
  <c r="ED66" i="14"/>
  <c r="DZ66" i="14"/>
  <c r="ET66" i="14" s="1"/>
  <c r="EP65" i="14"/>
  <c r="FJ65" i="14" s="1"/>
  <c r="EL65" i="14"/>
  <c r="FF65" i="14" s="1"/>
  <c r="EH65" i="14"/>
  <c r="FB65" i="14" s="1"/>
  <c r="ED65" i="14"/>
  <c r="DZ65" i="14"/>
  <c r="ET65" i="14" s="1"/>
  <c r="EP64" i="14"/>
  <c r="FJ64" i="14" s="1"/>
  <c r="EL64" i="14"/>
  <c r="FF64" i="14" s="1"/>
  <c r="EH64" i="14"/>
  <c r="ED64" i="14"/>
  <c r="DZ64" i="14"/>
  <c r="ET64" i="14" s="1"/>
  <c r="EP63" i="14"/>
  <c r="FJ63" i="14" s="1"/>
  <c r="EL63" i="14"/>
  <c r="FF63" i="14" s="1"/>
  <c r="EH63" i="14"/>
  <c r="ED63" i="14"/>
  <c r="DZ63" i="14"/>
  <c r="ET63" i="14" s="1"/>
  <c r="EP62" i="14"/>
  <c r="FJ62" i="14" s="1"/>
  <c r="GD62" i="14" s="1"/>
  <c r="HR62" i="14" s="1"/>
  <c r="EL62" i="14"/>
  <c r="FF62" i="14" s="1"/>
  <c r="EH62" i="14"/>
  <c r="ED62" i="14"/>
  <c r="DZ62" i="14"/>
  <c r="ET62" i="14" s="1"/>
  <c r="EA113" i="14"/>
  <c r="DW113" i="14"/>
  <c r="EQ113" i="14" s="1"/>
  <c r="EM112" i="14"/>
  <c r="FG112" i="14" s="1"/>
  <c r="EI112" i="14"/>
  <c r="FC112" i="14" s="1"/>
  <c r="EE112" i="14"/>
  <c r="EA112" i="14"/>
  <c r="DW112" i="14"/>
  <c r="EQ112" i="14" s="1"/>
  <c r="EM111" i="14"/>
  <c r="FG111" i="14" s="1"/>
  <c r="EI111" i="14"/>
  <c r="FC111" i="14" s="1"/>
  <c r="EE111" i="14"/>
  <c r="EY111" i="14" s="1"/>
  <c r="EA111" i="14"/>
  <c r="DW111" i="14"/>
  <c r="EQ111" i="14" s="1"/>
  <c r="EM110" i="14"/>
  <c r="FG110" i="14" s="1"/>
  <c r="EI110" i="14"/>
  <c r="FC110" i="14" s="1"/>
  <c r="EE110" i="14"/>
  <c r="EY110" i="14" s="1"/>
  <c r="EA110" i="14"/>
  <c r="EU110" i="14" s="1"/>
  <c r="DW110" i="14"/>
  <c r="EQ110" i="14" s="1"/>
  <c r="EM109" i="14"/>
  <c r="FG109" i="14" s="1"/>
  <c r="EI109" i="14"/>
  <c r="FC109" i="14" s="1"/>
  <c r="EE109" i="14"/>
  <c r="EA109" i="14"/>
  <c r="DW109" i="14"/>
  <c r="EQ109" i="14" s="1"/>
  <c r="EM108" i="14"/>
  <c r="EI108" i="14"/>
  <c r="EE108" i="14"/>
  <c r="EA108" i="14"/>
  <c r="DW108" i="14"/>
  <c r="EQ108" i="14" s="1"/>
  <c r="EM107" i="14"/>
  <c r="EI107" i="14"/>
  <c r="EE107" i="14"/>
  <c r="EA107" i="14"/>
  <c r="DW107" i="14"/>
  <c r="EQ107" i="14" s="1"/>
  <c r="EM106" i="14"/>
  <c r="EI106" i="14"/>
  <c r="FC106" i="14" s="1"/>
  <c r="EE106" i="14"/>
  <c r="EA106" i="14"/>
  <c r="DW106" i="14"/>
  <c r="EQ106" i="14" s="1"/>
  <c r="EM105" i="14"/>
  <c r="FG105" i="14" s="1"/>
  <c r="EI105" i="14"/>
  <c r="FC105" i="14" s="1"/>
  <c r="EE105" i="14"/>
  <c r="EA105" i="14"/>
  <c r="DW105" i="14"/>
  <c r="EQ105" i="14" s="1"/>
  <c r="EM104" i="14"/>
  <c r="EI104" i="14"/>
  <c r="FC104" i="14" s="1"/>
  <c r="EE104" i="14"/>
  <c r="EA104" i="14"/>
  <c r="DW104" i="14"/>
  <c r="EQ104" i="14" s="1"/>
  <c r="EM103" i="14"/>
  <c r="FG103" i="14" s="1"/>
  <c r="EI103" i="14"/>
  <c r="FC103" i="14" s="1"/>
  <c r="EE103" i="14"/>
  <c r="EY103" i="14" s="1"/>
  <c r="EA103" i="14"/>
  <c r="EU103" i="14" s="1"/>
  <c r="DW103" i="14"/>
  <c r="EQ103" i="14" s="1"/>
  <c r="EM102" i="14"/>
  <c r="FG102" i="14" s="1"/>
  <c r="EI102" i="14"/>
  <c r="FC102" i="14" s="1"/>
  <c r="EE102" i="14"/>
  <c r="EY102" i="14" s="1"/>
  <c r="EA102" i="14"/>
  <c r="EU102" i="14" s="1"/>
  <c r="DW102" i="14"/>
  <c r="EQ102" i="14" s="1"/>
  <c r="EM101" i="14"/>
  <c r="FG101" i="14" s="1"/>
  <c r="EI101" i="14"/>
  <c r="FC101" i="14" s="1"/>
  <c r="EE101" i="14"/>
  <c r="EY101" i="14" s="1"/>
  <c r="EA101" i="14"/>
  <c r="EU101" i="14" s="1"/>
  <c r="DW101" i="14"/>
  <c r="EQ101" i="14" s="1"/>
  <c r="EM100" i="14"/>
  <c r="FG100" i="14" s="1"/>
  <c r="EI100" i="14"/>
  <c r="FC100" i="14" s="1"/>
  <c r="EE100" i="14"/>
  <c r="EY100" i="14" s="1"/>
  <c r="EA100" i="14"/>
  <c r="DW100" i="14"/>
  <c r="EQ100" i="14" s="1"/>
  <c r="EM99" i="14"/>
  <c r="FG99" i="14" s="1"/>
  <c r="EI99" i="14"/>
  <c r="FC99" i="14" s="1"/>
  <c r="EE99" i="14"/>
  <c r="EA99" i="14"/>
  <c r="EU99" i="14" s="1"/>
  <c r="DW99" i="14"/>
  <c r="EQ99" i="14" s="1"/>
  <c r="EM98" i="14"/>
  <c r="FG98" i="14" s="1"/>
  <c r="EI98" i="14"/>
  <c r="FC98" i="14" s="1"/>
  <c r="EE98" i="14"/>
  <c r="EY98" i="14" s="1"/>
  <c r="EA98" i="14"/>
  <c r="EU98" i="14" s="1"/>
  <c r="DW98" i="14"/>
  <c r="EQ98" i="14" s="1"/>
  <c r="EM97" i="14"/>
  <c r="FG97" i="14" s="1"/>
  <c r="EI97" i="14"/>
  <c r="FC97" i="14" s="1"/>
  <c r="EE97" i="14"/>
  <c r="EY97" i="14" s="1"/>
  <c r="EA97" i="14"/>
  <c r="DW97" i="14"/>
  <c r="EQ97" i="14" s="1"/>
  <c r="EM96" i="14"/>
  <c r="FG96" i="14" s="1"/>
  <c r="EI96" i="14"/>
  <c r="FC96" i="14" s="1"/>
  <c r="EE96" i="14"/>
  <c r="EY96" i="14" s="1"/>
  <c r="EA96" i="14"/>
  <c r="EU96" i="14" s="1"/>
  <c r="DW96" i="14"/>
  <c r="EQ96" i="14" s="1"/>
  <c r="EM95" i="14"/>
  <c r="EI95" i="14"/>
  <c r="FC95" i="14" s="1"/>
  <c r="EE95" i="14"/>
  <c r="EA95" i="14"/>
  <c r="DW95" i="14"/>
  <c r="EQ95" i="14" s="1"/>
  <c r="EM94" i="14"/>
  <c r="EI94" i="14"/>
  <c r="EE94" i="14"/>
  <c r="EA94" i="14"/>
  <c r="DW94" i="14"/>
  <c r="EM93" i="14"/>
  <c r="EI93" i="14"/>
  <c r="EE93" i="14"/>
  <c r="EA93" i="14"/>
  <c r="DW93" i="14"/>
  <c r="EQ93" i="14" s="1"/>
  <c r="EM92" i="14"/>
  <c r="FG92" i="14" s="1"/>
  <c r="EI92" i="14"/>
  <c r="EE92" i="14"/>
  <c r="EY92" i="14" s="1"/>
  <c r="EA92" i="14"/>
  <c r="DW92" i="14"/>
  <c r="EQ92" i="14" s="1"/>
  <c r="EM91" i="14"/>
  <c r="FG91" i="14" s="1"/>
  <c r="EI91" i="14"/>
  <c r="FC91" i="14" s="1"/>
  <c r="EE91" i="14"/>
  <c r="EY91" i="14" s="1"/>
  <c r="EA91" i="14"/>
  <c r="EU91" i="14" s="1"/>
  <c r="DW91" i="14"/>
  <c r="EQ91" i="14" s="1"/>
  <c r="EM90" i="14"/>
  <c r="FG90" i="14" s="1"/>
  <c r="EI90" i="14"/>
  <c r="FC90" i="14" s="1"/>
  <c r="EE90" i="14"/>
  <c r="EY90" i="14" s="1"/>
  <c r="EA90" i="14"/>
  <c r="EU90" i="14" s="1"/>
  <c r="DW90" i="14"/>
  <c r="EQ90" i="14" s="1"/>
  <c r="EM89" i="14"/>
  <c r="FG89" i="14" s="1"/>
  <c r="EI89" i="14"/>
  <c r="FC89" i="14" s="1"/>
  <c r="EE89" i="14"/>
  <c r="EY89" i="14" s="1"/>
  <c r="EA89" i="14"/>
  <c r="EU89" i="14" s="1"/>
  <c r="DW89" i="14"/>
  <c r="EQ89" i="14" s="1"/>
  <c r="EM87" i="14"/>
  <c r="EI87" i="14"/>
  <c r="FC87" i="14" s="1"/>
  <c r="EE87" i="14"/>
  <c r="EA87" i="14"/>
  <c r="DW87" i="14"/>
  <c r="EQ87" i="14" s="1"/>
  <c r="EM86" i="14"/>
  <c r="EI86" i="14"/>
  <c r="EE86" i="14"/>
  <c r="EA86" i="14"/>
  <c r="DW86" i="14"/>
  <c r="EQ86" i="14" s="1"/>
  <c r="EM85" i="14"/>
  <c r="EI85" i="14"/>
  <c r="FC85" i="14" s="1"/>
  <c r="EE85" i="14"/>
  <c r="EY85" i="14" s="1"/>
  <c r="EA85" i="14"/>
  <c r="DW85" i="14"/>
  <c r="EQ85" i="14" s="1"/>
  <c r="EM84" i="14"/>
  <c r="EI84" i="14"/>
  <c r="EE84" i="14"/>
  <c r="EA84" i="14"/>
  <c r="DW84" i="14"/>
  <c r="EM83" i="14"/>
  <c r="FG83" i="14" s="1"/>
  <c r="EI83" i="14"/>
  <c r="FC83" i="14" s="1"/>
  <c r="EE83" i="14"/>
  <c r="EA83" i="14"/>
  <c r="DW83" i="14"/>
  <c r="EQ83" i="14" s="1"/>
  <c r="EM82" i="14"/>
  <c r="EI82" i="14"/>
  <c r="EE82" i="14"/>
  <c r="EA82" i="14"/>
  <c r="DW82" i="14"/>
  <c r="EQ82" i="14" s="1"/>
  <c r="EM81" i="14"/>
  <c r="FG81" i="14" s="1"/>
  <c r="EI81" i="14"/>
  <c r="FC81" i="14" s="1"/>
  <c r="EE81" i="14"/>
  <c r="EA81" i="14"/>
  <c r="DW81" i="14"/>
  <c r="EQ81" i="14" s="1"/>
  <c r="EM80" i="14"/>
  <c r="FG80" i="14" s="1"/>
  <c r="EI80" i="14"/>
  <c r="EE80" i="14"/>
  <c r="EA80" i="14"/>
  <c r="DW80" i="14"/>
  <c r="EQ80" i="14" s="1"/>
  <c r="EM79" i="14"/>
  <c r="EI79" i="14"/>
  <c r="FC79" i="14" s="1"/>
  <c r="EE79" i="14"/>
  <c r="EA79" i="14"/>
  <c r="DW79" i="14"/>
  <c r="EQ79" i="14" s="1"/>
  <c r="EM78" i="14"/>
  <c r="FG78" i="14" s="1"/>
  <c r="EI78" i="14"/>
  <c r="FC78" i="14" s="1"/>
  <c r="EE78" i="14"/>
  <c r="EY78" i="14" s="1"/>
  <c r="EA78" i="14"/>
  <c r="DW78" i="14"/>
  <c r="EQ78" i="14" s="1"/>
  <c r="EM77" i="14"/>
  <c r="EI77" i="14"/>
  <c r="EE77" i="14"/>
  <c r="EA77" i="14"/>
  <c r="DW77" i="14"/>
  <c r="EM76" i="14"/>
  <c r="FG76" i="14" s="1"/>
  <c r="EI76" i="14"/>
  <c r="FC76" i="14" s="1"/>
  <c r="EE76" i="14"/>
  <c r="EY76" i="14" s="1"/>
  <c r="EA76" i="14"/>
  <c r="EU76" i="14" s="1"/>
  <c r="DW76" i="14"/>
  <c r="EQ76" i="14" s="1"/>
  <c r="EM75" i="14"/>
  <c r="FG75" i="14" s="1"/>
  <c r="EI75" i="14"/>
  <c r="FC75" i="14" s="1"/>
  <c r="EE75" i="14"/>
  <c r="EY75" i="14" s="1"/>
  <c r="EA75" i="14"/>
  <c r="EU75" i="14" s="1"/>
  <c r="DW75" i="14"/>
  <c r="EQ75" i="14" s="1"/>
  <c r="EM74" i="14"/>
  <c r="FG74" i="14" s="1"/>
  <c r="EI74" i="14"/>
  <c r="FC74" i="14" s="1"/>
  <c r="EE74" i="14"/>
  <c r="EA74" i="14"/>
  <c r="DW74" i="14"/>
  <c r="EQ74" i="14" s="1"/>
  <c r="EM73" i="14"/>
  <c r="FG73" i="14" s="1"/>
  <c r="EI73" i="14"/>
  <c r="FC73" i="14" s="1"/>
  <c r="EE73" i="14"/>
  <c r="EY73" i="14" s="1"/>
  <c r="EA73" i="14"/>
  <c r="EU73" i="14" s="1"/>
  <c r="DW73" i="14"/>
  <c r="EQ73" i="14" s="1"/>
  <c r="EM72" i="14"/>
  <c r="FG72" i="14" s="1"/>
  <c r="EI72" i="14"/>
  <c r="FC72" i="14" s="1"/>
  <c r="EE72" i="14"/>
  <c r="EY72" i="14" s="1"/>
  <c r="EA72" i="14"/>
  <c r="EU72" i="14" s="1"/>
  <c r="DW72" i="14"/>
  <c r="EQ72" i="14" s="1"/>
  <c r="EM71" i="14"/>
  <c r="FG71" i="14" s="1"/>
  <c r="EI71" i="14"/>
  <c r="FC71" i="14" s="1"/>
  <c r="EE71" i="14"/>
  <c r="EA71" i="14"/>
  <c r="DW71" i="14"/>
  <c r="EQ71" i="14" s="1"/>
  <c r="EM70" i="14"/>
  <c r="FG70" i="14" s="1"/>
  <c r="EI70" i="14"/>
  <c r="FC70" i="14" s="1"/>
  <c r="EE70" i="14"/>
  <c r="EA70" i="14"/>
  <c r="DW70" i="14"/>
  <c r="EQ70" i="14" s="1"/>
  <c r="EM69" i="14"/>
  <c r="EI69" i="14"/>
  <c r="EE69" i="14"/>
  <c r="EA69" i="14"/>
  <c r="DW69" i="14"/>
  <c r="EM68" i="14"/>
  <c r="EI68" i="14"/>
  <c r="EE68" i="14"/>
  <c r="EA68" i="14"/>
  <c r="DW68" i="14"/>
  <c r="EQ68" i="14" s="1"/>
  <c r="EM67" i="14"/>
  <c r="EI67" i="14"/>
  <c r="EE67" i="14"/>
  <c r="EA67" i="14"/>
  <c r="DW67" i="14"/>
  <c r="EQ67" i="14" s="1"/>
  <c r="EM66" i="14"/>
  <c r="EI66" i="14"/>
  <c r="EE66" i="14"/>
  <c r="EA66" i="14"/>
  <c r="DW66" i="14"/>
  <c r="EM65" i="14"/>
  <c r="FG65" i="14" s="1"/>
  <c r="EI65" i="14"/>
  <c r="FC65" i="14" s="1"/>
  <c r="EE65" i="14"/>
  <c r="EA65" i="14"/>
  <c r="DW65" i="14"/>
  <c r="EQ65" i="14" s="1"/>
  <c r="EM64" i="14"/>
  <c r="FG64" i="14" s="1"/>
  <c r="EI64" i="14"/>
  <c r="FC64" i="14" s="1"/>
  <c r="EE64" i="14"/>
  <c r="EA64" i="14"/>
  <c r="DW64" i="14"/>
  <c r="EQ64" i="14" s="1"/>
  <c r="EM63" i="14"/>
  <c r="FG63" i="14" s="1"/>
  <c r="EI63" i="14"/>
  <c r="FC63" i="14" s="1"/>
  <c r="EE63" i="14"/>
  <c r="EY63" i="14" s="1"/>
  <c r="EA63" i="14"/>
  <c r="DW63" i="14"/>
  <c r="EQ63" i="14" s="1"/>
  <c r="EM62" i="14"/>
  <c r="FG62" i="14" s="1"/>
  <c r="EI62" i="14"/>
  <c r="FC62" i="14" s="1"/>
  <c r="EE62" i="14"/>
  <c r="EA62" i="14"/>
  <c r="DW62" i="14"/>
  <c r="EQ62" i="14" s="1"/>
  <c r="EM61" i="14"/>
  <c r="FG61" i="14" s="1"/>
  <c r="EI61" i="14"/>
  <c r="FC61" i="14" s="1"/>
  <c r="EE61" i="14"/>
  <c r="EA61" i="14"/>
  <c r="DX113" i="14"/>
  <c r="ER113" i="14" s="1"/>
  <c r="EN112" i="14"/>
  <c r="EJ112" i="14"/>
  <c r="FD112" i="14" s="1"/>
  <c r="EF112" i="14"/>
  <c r="EB112" i="14"/>
  <c r="DX112" i="14"/>
  <c r="ER112" i="14" s="1"/>
  <c r="EN111" i="14"/>
  <c r="FH111" i="14" s="1"/>
  <c r="EJ111" i="14"/>
  <c r="FD111" i="14" s="1"/>
  <c r="EF111" i="14"/>
  <c r="EB111" i="14"/>
  <c r="DX111" i="14"/>
  <c r="ER111" i="14" s="1"/>
  <c r="EN110" i="14"/>
  <c r="FH110" i="14" s="1"/>
  <c r="EJ110" i="14"/>
  <c r="FD110" i="14" s="1"/>
  <c r="EF110" i="14"/>
  <c r="EZ110" i="14" s="1"/>
  <c r="EB110" i="14"/>
  <c r="EV110" i="14" s="1"/>
  <c r="DX110" i="14"/>
  <c r="ER110" i="14" s="1"/>
  <c r="EN109" i="14"/>
  <c r="FH109" i="14" s="1"/>
  <c r="EJ109" i="14"/>
  <c r="FD109" i="14" s="1"/>
  <c r="EF109" i="14"/>
  <c r="EB109" i="14"/>
  <c r="DX109" i="14"/>
  <c r="ER109" i="14" s="1"/>
  <c r="EN108" i="14"/>
  <c r="EJ108" i="14"/>
  <c r="EF108" i="14"/>
  <c r="EB108" i="14"/>
  <c r="DX108" i="14"/>
  <c r="ER108" i="14" s="1"/>
  <c r="EN107" i="14"/>
  <c r="FH107" i="14" s="1"/>
  <c r="EJ107" i="14"/>
  <c r="EF107" i="14"/>
  <c r="EB107" i="14"/>
  <c r="DX107" i="14"/>
  <c r="ER107" i="14" s="1"/>
  <c r="EN106" i="14"/>
  <c r="FH106" i="14" s="1"/>
  <c r="EJ106" i="14"/>
  <c r="EF106" i="14"/>
  <c r="EB106" i="14"/>
  <c r="DX106" i="14"/>
  <c r="ER106" i="14" s="1"/>
  <c r="EN105" i="14"/>
  <c r="EJ105" i="14"/>
  <c r="FD105" i="14" s="1"/>
  <c r="EF105" i="14"/>
  <c r="EB105" i="14"/>
  <c r="DX105" i="14"/>
  <c r="ER105" i="14" s="1"/>
  <c r="EN104" i="14"/>
  <c r="EJ104" i="14"/>
  <c r="FD104" i="14" s="1"/>
  <c r="EF104" i="14"/>
  <c r="EB104" i="14"/>
  <c r="DX104" i="14"/>
  <c r="ER104" i="14" s="1"/>
  <c r="EN103" i="14"/>
  <c r="FH103" i="14" s="1"/>
  <c r="EJ103" i="14"/>
  <c r="FD103" i="14" s="1"/>
  <c r="EF103" i="14"/>
  <c r="EZ103" i="14" s="1"/>
  <c r="EB103" i="14"/>
  <c r="EV103" i="14" s="1"/>
  <c r="DX103" i="14"/>
  <c r="ER103" i="14" s="1"/>
  <c r="EN102" i="14"/>
  <c r="FH102" i="14" s="1"/>
  <c r="EJ102" i="14"/>
  <c r="FD102" i="14" s="1"/>
  <c r="EF102" i="14"/>
  <c r="EZ102" i="14" s="1"/>
  <c r="EB102" i="14"/>
  <c r="DX102" i="14"/>
  <c r="ER102" i="14" s="1"/>
  <c r="EN101" i="14"/>
  <c r="FH101" i="14" s="1"/>
  <c r="EJ101" i="14"/>
  <c r="FD101" i="14" s="1"/>
  <c r="EF101" i="14"/>
  <c r="EZ101" i="14" s="1"/>
  <c r="EB101" i="14"/>
  <c r="EV101" i="14" s="1"/>
  <c r="DX101" i="14"/>
  <c r="ER101" i="14" s="1"/>
  <c r="EN100" i="14"/>
  <c r="FH100" i="14" s="1"/>
  <c r="EJ100" i="14"/>
  <c r="FD100" i="14" s="1"/>
  <c r="EF100" i="14"/>
  <c r="EB100" i="14"/>
  <c r="DX100" i="14"/>
  <c r="ER100" i="14" s="1"/>
  <c r="EN99" i="14"/>
  <c r="FH99" i="14" s="1"/>
  <c r="EJ99" i="14"/>
  <c r="FD99" i="14" s="1"/>
  <c r="EF99" i="14"/>
  <c r="EZ99" i="14" s="1"/>
  <c r="EB99" i="14"/>
  <c r="DX99" i="14"/>
  <c r="ER99" i="14" s="1"/>
  <c r="EN98" i="14"/>
  <c r="FH98" i="14" s="1"/>
  <c r="EJ98" i="14"/>
  <c r="FD98" i="14" s="1"/>
  <c r="EF98" i="14"/>
  <c r="EZ98" i="14" s="1"/>
  <c r="EB98" i="14"/>
  <c r="DX98" i="14"/>
  <c r="ER98" i="14" s="1"/>
  <c r="EN97" i="14"/>
  <c r="FH97" i="14" s="1"/>
  <c r="EJ97" i="14"/>
  <c r="FD97" i="14" s="1"/>
  <c r="EF97" i="14"/>
  <c r="EB97" i="14"/>
  <c r="DX97" i="14"/>
  <c r="ER97" i="14" s="1"/>
  <c r="EN96" i="14"/>
  <c r="FH96" i="14" s="1"/>
  <c r="EJ96" i="14"/>
  <c r="FD96" i="14" s="1"/>
  <c r="EF96" i="14"/>
  <c r="EZ96" i="14" s="1"/>
  <c r="EB96" i="14"/>
  <c r="EV96" i="14" s="1"/>
  <c r="DX96" i="14"/>
  <c r="ER96" i="14" s="1"/>
  <c r="EN95" i="14"/>
  <c r="EJ95" i="14"/>
  <c r="EF95" i="14"/>
  <c r="EZ95" i="14" s="1"/>
  <c r="EB95" i="14"/>
  <c r="DX95" i="14"/>
  <c r="ER95" i="14" s="1"/>
  <c r="EN94" i="14"/>
  <c r="EJ94" i="14"/>
  <c r="EF94" i="14"/>
  <c r="EB94" i="14"/>
  <c r="DX94" i="14"/>
  <c r="ER94" i="14" s="1"/>
  <c r="EN93" i="14"/>
  <c r="EJ93" i="14"/>
  <c r="EF93" i="14"/>
  <c r="EZ93" i="14" s="1"/>
  <c r="EB93" i="14"/>
  <c r="DX93" i="14"/>
  <c r="ER93" i="14" s="1"/>
  <c r="EN92" i="14"/>
  <c r="FH92" i="14" s="1"/>
  <c r="EJ92" i="14"/>
  <c r="FD92" i="14" s="1"/>
  <c r="EF92" i="14"/>
  <c r="EB92" i="14"/>
  <c r="DX92" i="14"/>
  <c r="ER92" i="14" s="1"/>
  <c r="EN91" i="14"/>
  <c r="FH91" i="14" s="1"/>
  <c r="EJ91" i="14"/>
  <c r="FD91" i="14" s="1"/>
  <c r="EF91" i="14"/>
  <c r="EZ91" i="14" s="1"/>
  <c r="EB91" i="14"/>
  <c r="EV91" i="14" s="1"/>
  <c r="DX91" i="14"/>
  <c r="ER91" i="14" s="1"/>
  <c r="EN90" i="14"/>
  <c r="FH90" i="14" s="1"/>
  <c r="EJ90" i="14"/>
  <c r="FD90" i="14" s="1"/>
  <c r="EF90" i="14"/>
  <c r="EZ90" i="14" s="1"/>
  <c r="EB90" i="14"/>
  <c r="EV90" i="14" s="1"/>
  <c r="DX90" i="14"/>
  <c r="ER90" i="14" s="1"/>
  <c r="EN89" i="14"/>
  <c r="FH89" i="14" s="1"/>
  <c r="EJ89" i="14"/>
  <c r="FD89" i="14" s="1"/>
  <c r="EF89" i="14"/>
  <c r="EZ89" i="14" s="1"/>
  <c r="EB89" i="14"/>
  <c r="DX89" i="14"/>
  <c r="ER89" i="14" s="1"/>
  <c r="EN87" i="14"/>
  <c r="FH87" i="14" s="1"/>
  <c r="EJ87" i="14"/>
  <c r="EF87" i="14"/>
  <c r="EB87" i="14"/>
  <c r="DX87" i="14"/>
  <c r="ER87" i="14" s="1"/>
  <c r="EN86" i="14"/>
  <c r="EJ86" i="14"/>
  <c r="EF86" i="14"/>
  <c r="EB86" i="14"/>
  <c r="DX86" i="14"/>
  <c r="ER86" i="14" s="1"/>
  <c r="EN85" i="14"/>
  <c r="EJ85" i="14"/>
  <c r="EF85" i="14"/>
  <c r="EB85" i="14"/>
  <c r="DX85" i="14"/>
  <c r="ER85" i="14" s="1"/>
  <c r="EN84" i="14"/>
  <c r="EJ84" i="14"/>
  <c r="EF84" i="14"/>
  <c r="EB84" i="14"/>
  <c r="DX84" i="14"/>
  <c r="ER84" i="14" s="1"/>
  <c r="EN83" i="14"/>
  <c r="FH83" i="14" s="1"/>
  <c r="EJ83" i="14"/>
  <c r="EF83" i="14"/>
  <c r="EB83" i="14"/>
  <c r="DX83" i="14"/>
  <c r="ER83" i="14" s="1"/>
  <c r="EN82" i="14"/>
  <c r="EJ82" i="14"/>
  <c r="EF82" i="14"/>
  <c r="EB82" i="14"/>
  <c r="DX82" i="14"/>
  <c r="ER82" i="14" s="1"/>
  <c r="EN81" i="14"/>
  <c r="EJ81" i="14"/>
  <c r="FD81" i="14" s="1"/>
  <c r="EF81" i="14"/>
  <c r="EB81" i="14"/>
  <c r="DX81" i="14"/>
  <c r="ER81" i="14" s="1"/>
  <c r="EN80" i="14"/>
  <c r="FH80" i="14" s="1"/>
  <c r="EJ80" i="14"/>
  <c r="EF80" i="14"/>
  <c r="EB80" i="14"/>
  <c r="DX80" i="14"/>
  <c r="ER80" i="14" s="1"/>
  <c r="EN79" i="14"/>
  <c r="EJ79" i="14"/>
  <c r="FD79" i="14" s="1"/>
  <c r="EF79" i="14"/>
  <c r="EB79" i="14"/>
  <c r="DX79" i="14"/>
  <c r="ER79" i="14" s="1"/>
  <c r="EN78" i="14"/>
  <c r="EJ78" i="14"/>
  <c r="EF78" i="14"/>
  <c r="EB78" i="14"/>
  <c r="DX78" i="14"/>
  <c r="ER78" i="14" s="1"/>
  <c r="EN77" i="14"/>
  <c r="EJ77" i="14"/>
  <c r="EF77" i="14"/>
  <c r="EB77" i="14"/>
  <c r="DX77" i="14"/>
  <c r="ER77" i="14" s="1"/>
  <c r="EN76" i="14"/>
  <c r="FH76" i="14" s="1"/>
  <c r="EJ76" i="14"/>
  <c r="FD76" i="14" s="1"/>
  <c r="EF76" i="14"/>
  <c r="EZ76" i="14" s="1"/>
  <c r="EB76" i="14"/>
  <c r="EV76" i="14" s="1"/>
  <c r="DX76" i="14"/>
  <c r="ER76" i="14" s="1"/>
  <c r="EN75" i="14"/>
  <c r="FH75" i="14" s="1"/>
  <c r="EJ75" i="14"/>
  <c r="FD75" i="14" s="1"/>
  <c r="EF75" i="14"/>
  <c r="EZ75" i="14" s="1"/>
  <c r="EB75" i="14"/>
  <c r="EV75" i="14" s="1"/>
  <c r="DX75" i="14"/>
  <c r="ER75" i="14" s="1"/>
  <c r="EN74" i="14"/>
  <c r="FH74" i="14" s="1"/>
  <c r="EJ74" i="14"/>
  <c r="EF74" i="14"/>
  <c r="EZ74" i="14" s="1"/>
  <c r="EB74" i="14"/>
  <c r="DX74" i="14"/>
  <c r="ER74" i="14" s="1"/>
  <c r="EN73" i="14"/>
  <c r="FH73" i="14" s="1"/>
  <c r="EJ73" i="14"/>
  <c r="FD73" i="14" s="1"/>
  <c r="EF73" i="14"/>
  <c r="EZ73" i="14" s="1"/>
  <c r="EB73" i="14"/>
  <c r="EV73" i="14" s="1"/>
  <c r="DX73" i="14"/>
  <c r="ER73" i="14" s="1"/>
  <c r="EN72" i="14"/>
  <c r="FH72" i="14" s="1"/>
  <c r="EJ72" i="14"/>
  <c r="FD72" i="14" s="1"/>
  <c r="EF72" i="14"/>
  <c r="EZ72" i="14" s="1"/>
  <c r="EB72" i="14"/>
  <c r="EV72" i="14" s="1"/>
  <c r="DX72" i="14"/>
  <c r="ER72" i="14" s="1"/>
  <c r="EN71" i="14"/>
  <c r="FH71" i="14" s="1"/>
  <c r="EJ71" i="14"/>
  <c r="FD71" i="14" s="1"/>
  <c r="EF71" i="14"/>
  <c r="EZ71" i="14" s="1"/>
  <c r="EB71" i="14"/>
  <c r="EV71" i="14" s="1"/>
  <c r="DX71" i="14"/>
  <c r="ER71" i="14" s="1"/>
  <c r="EN70" i="14"/>
  <c r="FH70" i="14" s="1"/>
  <c r="EJ70" i="14"/>
  <c r="FD70" i="14" s="1"/>
  <c r="EF70" i="14"/>
  <c r="EB70" i="14"/>
  <c r="DX70" i="14"/>
  <c r="ER70" i="14" s="1"/>
  <c r="EN69" i="14"/>
  <c r="EJ69" i="14"/>
  <c r="EF69" i="14"/>
  <c r="EB69" i="14"/>
  <c r="DX69" i="14"/>
  <c r="ER69" i="14" s="1"/>
  <c r="EN68" i="14"/>
  <c r="EJ68" i="14"/>
  <c r="EF68" i="14"/>
  <c r="EB68" i="14"/>
  <c r="DX68" i="14"/>
  <c r="ER68" i="14" s="1"/>
  <c r="EN67" i="14"/>
  <c r="FH67" i="14" s="1"/>
  <c r="EJ67" i="14"/>
  <c r="FD67" i="14" s="1"/>
  <c r="EF67" i="14"/>
  <c r="EZ67" i="14" s="1"/>
  <c r="EB67" i="14"/>
  <c r="DX67" i="14"/>
  <c r="ER67" i="14" s="1"/>
  <c r="EN66" i="14"/>
  <c r="EJ66" i="14"/>
  <c r="EF66" i="14"/>
  <c r="EB66" i="14"/>
  <c r="DX66" i="14"/>
  <c r="ER66" i="14" s="1"/>
  <c r="EN65" i="14"/>
  <c r="FH65" i="14" s="1"/>
  <c r="EJ65" i="14"/>
  <c r="FD65" i="14" s="1"/>
  <c r="EF65" i="14"/>
  <c r="EB65" i="14"/>
  <c r="DX65" i="14"/>
  <c r="ER65" i="14" s="1"/>
  <c r="EN64" i="14"/>
  <c r="FH64" i="14" s="1"/>
  <c r="EJ64" i="14"/>
  <c r="FD64" i="14" s="1"/>
  <c r="EF64" i="14"/>
  <c r="EB64" i="14"/>
  <c r="DX64" i="14"/>
  <c r="ER64" i="14" s="1"/>
  <c r="EN63" i="14"/>
  <c r="FH63" i="14" s="1"/>
  <c r="EJ63" i="14"/>
  <c r="FD63" i="14" s="1"/>
  <c r="EF63" i="14"/>
  <c r="EZ63" i="14" s="1"/>
  <c r="EB63" i="14"/>
  <c r="DX63" i="14"/>
  <c r="ER63" i="14" s="1"/>
  <c r="EN62" i="14"/>
  <c r="FH62" i="14" s="1"/>
  <c r="EJ62" i="14"/>
  <c r="FD62" i="14" s="1"/>
  <c r="EF62" i="14"/>
  <c r="EZ62" i="14" s="1"/>
  <c r="EB62" i="14"/>
  <c r="DX62" i="14"/>
  <c r="ER62" i="14" s="1"/>
  <c r="EN61" i="14"/>
  <c r="FH61" i="14" s="1"/>
  <c r="EJ61" i="14"/>
  <c r="EF61" i="14"/>
  <c r="EB61" i="14"/>
  <c r="EP61" i="14"/>
  <c r="EL61" i="14"/>
  <c r="EH61" i="14"/>
  <c r="ED61" i="14"/>
  <c r="DZ61" i="14"/>
  <c r="ET61" i="14" s="1"/>
  <c r="EP60" i="14"/>
  <c r="FJ60" i="14" s="1"/>
  <c r="EL60" i="14"/>
  <c r="EH60" i="14"/>
  <c r="ED60" i="14"/>
  <c r="DZ60" i="14"/>
  <c r="ET60" i="14" s="1"/>
  <c r="EP59" i="14"/>
  <c r="EL59" i="14"/>
  <c r="EH59" i="14"/>
  <c r="ED59" i="14"/>
  <c r="DZ59" i="14"/>
  <c r="ET59" i="14" s="1"/>
  <c r="EP58" i="14"/>
  <c r="EL58" i="14"/>
  <c r="EH58" i="14"/>
  <c r="ED58" i="14"/>
  <c r="DZ58" i="14"/>
  <c r="ET58" i="14" s="1"/>
  <c r="EP57" i="14"/>
  <c r="EL57" i="14"/>
  <c r="EH57" i="14"/>
  <c r="ED57" i="14"/>
  <c r="DZ57" i="14"/>
  <c r="ET57" i="14" s="1"/>
  <c r="EP56" i="14"/>
  <c r="EL56" i="14"/>
  <c r="FF56" i="14" s="1"/>
  <c r="EH56" i="14"/>
  <c r="ED56" i="14"/>
  <c r="DZ56" i="14"/>
  <c r="ET56" i="14" s="1"/>
  <c r="EP55" i="14"/>
  <c r="FJ55" i="14" s="1"/>
  <c r="EL55" i="14"/>
  <c r="FF55" i="14" s="1"/>
  <c r="EH55" i="14"/>
  <c r="FB55" i="14" s="1"/>
  <c r="ED55" i="14"/>
  <c r="DZ55" i="14"/>
  <c r="ET55" i="14" s="1"/>
  <c r="EP54" i="14"/>
  <c r="FJ54" i="14" s="1"/>
  <c r="EL54" i="14"/>
  <c r="FF54" i="14" s="1"/>
  <c r="EH54" i="14"/>
  <c r="FB54" i="14" s="1"/>
  <c r="ED54" i="14"/>
  <c r="DZ54" i="14"/>
  <c r="ET54" i="14" s="1"/>
  <c r="EP53" i="14"/>
  <c r="EL53" i="14"/>
  <c r="FF53" i="14" s="1"/>
  <c r="EH53" i="14"/>
  <c r="ED53" i="14"/>
  <c r="DZ53" i="14"/>
  <c r="ET53" i="14" s="1"/>
  <c r="EP52" i="14"/>
  <c r="FJ52" i="14" s="1"/>
  <c r="EL52" i="14"/>
  <c r="FF52" i="14" s="1"/>
  <c r="EH52" i="14"/>
  <c r="FB52" i="14" s="1"/>
  <c r="ED52" i="14"/>
  <c r="EX52" i="14" s="1"/>
  <c r="DZ52" i="14"/>
  <c r="ET52" i="14" s="1"/>
  <c r="EP51" i="14"/>
  <c r="EL51" i="14"/>
  <c r="EH51" i="14"/>
  <c r="ED51" i="14"/>
  <c r="DZ51" i="14"/>
  <c r="ET51" i="14" s="1"/>
  <c r="EP50" i="14"/>
  <c r="FJ50" i="14" s="1"/>
  <c r="EL50" i="14"/>
  <c r="FF50" i="14" s="1"/>
  <c r="EH50" i="14"/>
  <c r="FB50" i="14" s="1"/>
  <c r="ED50" i="14"/>
  <c r="EX50" i="14" s="1"/>
  <c r="DZ50" i="14"/>
  <c r="ET50" i="14" s="1"/>
  <c r="EP49" i="14"/>
  <c r="FJ49" i="14" s="1"/>
  <c r="EL49" i="14"/>
  <c r="FF49" i="14" s="1"/>
  <c r="EH49" i="14"/>
  <c r="FB49" i="14" s="1"/>
  <c r="ED49" i="14"/>
  <c r="EX49" i="14" s="1"/>
  <c r="DZ49" i="14"/>
  <c r="ET49" i="14" s="1"/>
  <c r="EP48" i="14"/>
  <c r="EL48" i="14"/>
  <c r="EH48" i="14"/>
  <c r="ED48" i="14"/>
  <c r="DZ48" i="14"/>
  <c r="ET48" i="14" s="1"/>
  <c r="EP47" i="14"/>
  <c r="FJ47" i="14" s="1"/>
  <c r="EL47" i="14"/>
  <c r="FF47" i="14" s="1"/>
  <c r="EH47" i="14"/>
  <c r="FB47" i="14" s="1"/>
  <c r="ED47" i="14"/>
  <c r="DZ47" i="14"/>
  <c r="ET47" i="14" s="1"/>
  <c r="EP46" i="14"/>
  <c r="FJ46" i="14" s="1"/>
  <c r="EL46" i="14"/>
  <c r="EH46" i="14"/>
  <c r="ED46" i="14"/>
  <c r="DZ46" i="14"/>
  <c r="ET46" i="14" s="1"/>
  <c r="EP45" i="14"/>
  <c r="FJ45" i="14" s="1"/>
  <c r="EL45" i="14"/>
  <c r="FF45" i="14" s="1"/>
  <c r="EH45" i="14"/>
  <c r="FB45" i="14" s="1"/>
  <c r="ED45" i="14"/>
  <c r="EX45" i="14" s="1"/>
  <c r="DZ45" i="14"/>
  <c r="ET45" i="14" s="1"/>
  <c r="EP44" i="14"/>
  <c r="EL44" i="14"/>
  <c r="FF44" i="14" s="1"/>
  <c r="EH44" i="14"/>
  <c r="ED44" i="14"/>
  <c r="DZ44" i="14"/>
  <c r="ET44" i="14" s="1"/>
  <c r="EP43" i="14"/>
  <c r="FJ43" i="14" s="1"/>
  <c r="EL43" i="14"/>
  <c r="EH43" i="14"/>
  <c r="ED43" i="14"/>
  <c r="DZ43" i="14"/>
  <c r="ET43" i="14" s="1"/>
  <c r="EP42" i="14"/>
  <c r="FJ42" i="14" s="1"/>
  <c r="EL42" i="14"/>
  <c r="FF42" i="14" s="1"/>
  <c r="EH42" i="14"/>
  <c r="FB42" i="14" s="1"/>
  <c r="ED42" i="14"/>
  <c r="EX42" i="14" s="1"/>
  <c r="DZ42" i="14"/>
  <c r="ET42" i="14" s="1"/>
  <c r="EP41" i="14"/>
  <c r="EL41" i="14"/>
  <c r="FF41" i="14" s="1"/>
  <c r="EH41" i="14"/>
  <c r="ED41" i="14"/>
  <c r="EX41" i="14" s="1"/>
  <c r="DZ41" i="14"/>
  <c r="ET41" i="14" s="1"/>
  <c r="EP40" i="14"/>
  <c r="EL40" i="14"/>
  <c r="EH40" i="14"/>
  <c r="ED40" i="14"/>
  <c r="DZ40" i="14"/>
  <c r="EP39" i="14"/>
  <c r="EL39" i="14"/>
  <c r="EH39" i="14"/>
  <c r="ED39" i="14"/>
  <c r="DZ39" i="14"/>
  <c r="ET39" i="14" s="1"/>
  <c r="EP38" i="14"/>
  <c r="EL38" i="14"/>
  <c r="EH38" i="14"/>
  <c r="ED38" i="14"/>
  <c r="DZ38" i="14"/>
  <c r="ET38" i="14" s="1"/>
  <c r="EP37" i="14"/>
  <c r="EL37" i="14"/>
  <c r="EH37" i="14"/>
  <c r="ED37" i="14"/>
  <c r="DZ37" i="14"/>
  <c r="ET37" i="14" s="1"/>
  <c r="EP36" i="14"/>
  <c r="EL36" i="14"/>
  <c r="FF36" i="14" s="1"/>
  <c r="EH36" i="14"/>
  <c r="ED36" i="14"/>
  <c r="DZ36" i="14"/>
  <c r="ET36" i="14" s="1"/>
  <c r="EP35" i="14"/>
  <c r="FJ35" i="14" s="1"/>
  <c r="EL35" i="14"/>
  <c r="FF35" i="14" s="1"/>
  <c r="EH35" i="14"/>
  <c r="FB35" i="14" s="1"/>
  <c r="ED35" i="14"/>
  <c r="EX35" i="14" s="1"/>
  <c r="DZ35" i="14"/>
  <c r="ET35" i="14" s="1"/>
  <c r="EP33" i="14"/>
  <c r="FJ33" i="14" s="1"/>
  <c r="EL33" i="14"/>
  <c r="FF33" i="14" s="1"/>
  <c r="EH33" i="14"/>
  <c r="FB33" i="14" s="1"/>
  <c r="ED33" i="14"/>
  <c r="EX33" i="14" s="1"/>
  <c r="DZ33" i="14"/>
  <c r="ET33" i="14" s="1"/>
  <c r="EP32" i="14"/>
  <c r="FJ32" i="14" s="1"/>
  <c r="EL32" i="14"/>
  <c r="FF32" i="14" s="1"/>
  <c r="EH32" i="14"/>
  <c r="FB32" i="14" s="1"/>
  <c r="ED32" i="14"/>
  <c r="EX32" i="14" s="1"/>
  <c r="DZ32" i="14"/>
  <c r="ET32" i="14" s="1"/>
  <c r="EP34" i="14"/>
  <c r="EL34" i="14"/>
  <c r="EH34" i="14"/>
  <c r="ED34" i="14"/>
  <c r="DZ34" i="14"/>
  <c r="EP31" i="14"/>
  <c r="FJ31" i="14" s="1"/>
  <c r="EL31" i="14"/>
  <c r="FF31" i="14" s="1"/>
  <c r="EH31" i="14"/>
  <c r="FB31" i="14" s="1"/>
  <c r="ED31" i="14"/>
  <c r="EX31" i="14" s="1"/>
  <c r="DZ31" i="14"/>
  <c r="ET31" i="14" s="1"/>
  <c r="EP30" i="14"/>
  <c r="FJ30" i="14" s="1"/>
  <c r="EL30" i="14"/>
  <c r="FF30" i="14" s="1"/>
  <c r="EH30" i="14"/>
  <c r="FB30" i="14" s="1"/>
  <c r="ED30" i="14"/>
  <c r="EX30" i="14" s="1"/>
  <c r="DZ30" i="14"/>
  <c r="ET30" i="14" s="1"/>
  <c r="EP29" i="14"/>
  <c r="FJ29" i="14" s="1"/>
  <c r="EL29" i="14"/>
  <c r="FF29" i="14" s="1"/>
  <c r="EH29" i="14"/>
  <c r="FB29" i="14" s="1"/>
  <c r="ED29" i="14"/>
  <c r="EX29" i="14" s="1"/>
  <c r="DZ29" i="14"/>
  <c r="ET29" i="14" s="1"/>
  <c r="EP28" i="14"/>
  <c r="FJ28" i="14" s="1"/>
  <c r="EL28" i="14"/>
  <c r="FF28" i="14" s="1"/>
  <c r="EH28" i="14"/>
  <c r="FB28" i="14" s="1"/>
  <c r="ED28" i="14"/>
  <c r="EX28" i="14" s="1"/>
  <c r="DZ28" i="14"/>
  <c r="ET28" i="14" s="1"/>
  <c r="EP27" i="14"/>
  <c r="FJ27" i="14" s="1"/>
  <c r="EL27" i="14"/>
  <c r="FF27" i="14" s="1"/>
  <c r="EH27" i="14"/>
  <c r="FB27" i="14" s="1"/>
  <c r="ED27" i="14"/>
  <c r="EX27" i="14" s="1"/>
  <c r="DZ27" i="14"/>
  <c r="ET27" i="14" s="1"/>
  <c r="EP26" i="14"/>
  <c r="FJ26" i="14" s="1"/>
  <c r="EL26" i="14"/>
  <c r="FF26" i="14" s="1"/>
  <c r="EH26" i="14"/>
  <c r="FB26" i="14" s="1"/>
  <c r="ED26" i="14"/>
  <c r="EX26" i="14" s="1"/>
  <c r="DZ26" i="14"/>
  <c r="ET26" i="14" s="1"/>
  <c r="EP25" i="14"/>
  <c r="FJ25" i="14" s="1"/>
  <c r="EL25" i="14"/>
  <c r="FF25" i="14" s="1"/>
  <c r="EH25" i="14"/>
  <c r="FB25" i="14" s="1"/>
  <c r="ED25" i="14"/>
  <c r="EX25" i="14" s="1"/>
  <c r="DZ25" i="14"/>
  <c r="ET25" i="14" s="1"/>
  <c r="EP24" i="14"/>
  <c r="FJ24" i="14" s="1"/>
  <c r="EL24" i="14"/>
  <c r="FF24" i="14" s="1"/>
  <c r="EH24" i="14"/>
  <c r="FB24" i="14" s="1"/>
  <c r="ED24" i="14"/>
  <c r="EX24" i="14" s="1"/>
  <c r="DZ24" i="14"/>
  <c r="ET24" i="14" s="1"/>
  <c r="EP23" i="14"/>
  <c r="FJ23" i="14" s="1"/>
  <c r="EL23" i="14"/>
  <c r="FF23" i="14" s="1"/>
  <c r="EH23" i="14"/>
  <c r="FB23" i="14" s="1"/>
  <c r="ED23" i="14"/>
  <c r="EX23" i="14" s="1"/>
  <c r="DZ23" i="14"/>
  <c r="ET23" i="14" s="1"/>
  <c r="EP22" i="14"/>
  <c r="FJ22" i="14" s="1"/>
  <c r="EL22" i="14"/>
  <c r="FF22" i="14" s="1"/>
  <c r="EH22" i="14"/>
  <c r="FB22" i="14" s="1"/>
  <c r="ED22" i="14"/>
  <c r="EX22" i="14" s="1"/>
  <c r="DZ22" i="14"/>
  <c r="ET22" i="14" s="1"/>
  <c r="EP21" i="14"/>
  <c r="FJ21" i="14" s="1"/>
  <c r="EL21" i="14"/>
  <c r="FF21" i="14" s="1"/>
  <c r="EH21" i="14"/>
  <c r="FB21" i="14" s="1"/>
  <c r="ED21" i="14"/>
  <c r="EX21" i="14" s="1"/>
  <c r="DZ21" i="14"/>
  <c r="ET21" i="14" s="1"/>
  <c r="EP20" i="14"/>
  <c r="FJ20" i="14" s="1"/>
  <c r="EL20" i="14"/>
  <c r="FF20" i="14" s="1"/>
  <c r="EH20" i="14"/>
  <c r="FB20" i="14" s="1"/>
  <c r="ED20" i="14"/>
  <c r="EX20" i="14" s="1"/>
  <c r="DZ20" i="14"/>
  <c r="ET20" i="14" s="1"/>
  <c r="EP19" i="14"/>
  <c r="FJ19" i="14" s="1"/>
  <c r="EL19" i="14"/>
  <c r="FF19" i="14" s="1"/>
  <c r="EH19" i="14"/>
  <c r="FB19" i="14" s="1"/>
  <c r="ED19" i="14"/>
  <c r="EX19" i="14" s="1"/>
  <c r="DZ19" i="14"/>
  <c r="ET19" i="14" s="1"/>
  <c r="EP18" i="14"/>
  <c r="FJ18" i="14" s="1"/>
  <c r="EL18" i="14"/>
  <c r="FF18" i="14" s="1"/>
  <c r="EH18" i="14"/>
  <c r="FB18" i="14" s="1"/>
  <c r="ED18" i="14"/>
  <c r="EX18" i="14" s="1"/>
  <c r="DZ18" i="14"/>
  <c r="ET18" i="14" s="1"/>
  <c r="EP17" i="14"/>
  <c r="FJ17" i="14" s="1"/>
  <c r="EL17" i="14"/>
  <c r="FF17" i="14" s="1"/>
  <c r="EH17" i="14"/>
  <c r="FB17" i="14" s="1"/>
  <c r="ED17" i="14"/>
  <c r="EX17" i="14" s="1"/>
  <c r="DZ17" i="14"/>
  <c r="ET17" i="14" s="1"/>
  <c r="EP16" i="14"/>
  <c r="FJ16" i="14" s="1"/>
  <c r="EL16" i="14"/>
  <c r="FF16" i="14" s="1"/>
  <c r="EH16" i="14"/>
  <c r="FB16" i="14" s="1"/>
  <c r="ED16" i="14"/>
  <c r="EX16" i="14" s="1"/>
  <c r="DZ16" i="14"/>
  <c r="ET16" i="14" s="1"/>
  <c r="EP15" i="14"/>
  <c r="FJ15" i="14" s="1"/>
  <c r="EL15" i="14"/>
  <c r="FF15" i="14" s="1"/>
  <c r="EH15" i="14"/>
  <c r="FB15" i="14" s="1"/>
  <c r="ED15" i="14"/>
  <c r="EX15" i="14" s="1"/>
  <c r="DZ15" i="14"/>
  <c r="ET15" i="14" s="1"/>
  <c r="EP14" i="14"/>
  <c r="FJ14" i="14" s="1"/>
  <c r="EL14" i="14"/>
  <c r="FF14" i="14" s="1"/>
  <c r="EH14" i="14"/>
  <c r="FB14" i="14" s="1"/>
  <c r="ED14" i="14"/>
  <c r="EX14" i="14" s="1"/>
  <c r="DZ14" i="14"/>
  <c r="ET14" i="14" s="1"/>
  <c r="EP13" i="14"/>
  <c r="EL13" i="14"/>
  <c r="EH13" i="14"/>
  <c r="ED13" i="14"/>
  <c r="DZ13" i="14"/>
  <c r="ET13" i="14" s="1"/>
  <c r="EP6" i="14"/>
  <c r="FJ6" i="14" s="1"/>
  <c r="EL6" i="14"/>
  <c r="FF6" i="14" s="1"/>
  <c r="EH6" i="14"/>
  <c r="FB6" i="14" s="1"/>
  <c r="ED6" i="14"/>
  <c r="EX6" i="14" s="1"/>
  <c r="DZ6" i="14"/>
  <c r="ET6" i="14" s="1"/>
  <c r="EP12" i="14"/>
  <c r="FJ12" i="14" s="1"/>
  <c r="EL12" i="14"/>
  <c r="FF12" i="14" s="1"/>
  <c r="EH12" i="14"/>
  <c r="FB12" i="14" s="1"/>
  <c r="ED12" i="14"/>
  <c r="EX12" i="14" s="1"/>
  <c r="DZ12" i="14"/>
  <c r="ET12" i="14" s="1"/>
  <c r="EC5" i="14"/>
  <c r="EW5" i="14" s="1"/>
  <c r="DW61" i="14"/>
  <c r="EQ61" i="14" s="1"/>
  <c r="EM60" i="14"/>
  <c r="FG60" i="14" s="1"/>
  <c r="EI60" i="14"/>
  <c r="EE60" i="14"/>
  <c r="EA60" i="14"/>
  <c r="DW60" i="14"/>
  <c r="EQ60" i="14" s="1"/>
  <c r="EM59" i="14"/>
  <c r="EI59" i="14"/>
  <c r="FC59" i="14" s="1"/>
  <c r="EE59" i="14"/>
  <c r="EA59" i="14"/>
  <c r="DW59" i="14"/>
  <c r="EQ59" i="14" s="1"/>
  <c r="EM58" i="14"/>
  <c r="FG58" i="14" s="1"/>
  <c r="EI58" i="14"/>
  <c r="EE58" i="14"/>
  <c r="EA58" i="14"/>
  <c r="DW58" i="14"/>
  <c r="EQ58" i="14" s="1"/>
  <c r="EM57" i="14"/>
  <c r="EI57" i="14"/>
  <c r="EE57" i="14"/>
  <c r="EA57" i="14"/>
  <c r="DW57" i="14"/>
  <c r="EQ57" i="14" s="1"/>
  <c r="EM56" i="14"/>
  <c r="EI56" i="14"/>
  <c r="FC56" i="14" s="1"/>
  <c r="EE56" i="14"/>
  <c r="EY56" i="14" s="1"/>
  <c r="EA56" i="14"/>
  <c r="DW56" i="14"/>
  <c r="EQ56" i="14" s="1"/>
  <c r="EM55" i="14"/>
  <c r="FG55" i="14" s="1"/>
  <c r="EI55" i="14"/>
  <c r="FC55" i="14" s="1"/>
  <c r="EE55" i="14"/>
  <c r="EA55" i="14"/>
  <c r="DW55" i="14"/>
  <c r="EQ55" i="14" s="1"/>
  <c r="EM54" i="14"/>
  <c r="FG54" i="14" s="1"/>
  <c r="EI54" i="14"/>
  <c r="FC54" i="14" s="1"/>
  <c r="EE54" i="14"/>
  <c r="EY54" i="14" s="1"/>
  <c r="EA54" i="14"/>
  <c r="DW54" i="14"/>
  <c r="EQ54" i="14" s="1"/>
  <c r="EM53" i="14"/>
  <c r="FG53" i="14" s="1"/>
  <c r="EI53" i="14"/>
  <c r="EE53" i="14"/>
  <c r="EA53" i="14"/>
  <c r="DW53" i="14"/>
  <c r="EQ53" i="14" s="1"/>
  <c r="EM52" i="14"/>
  <c r="FG52" i="14" s="1"/>
  <c r="EI52" i="14"/>
  <c r="FC52" i="14" s="1"/>
  <c r="EE52" i="14"/>
  <c r="EA52" i="14"/>
  <c r="DW52" i="14"/>
  <c r="EQ52" i="14" s="1"/>
  <c r="EM51" i="14"/>
  <c r="EI51" i="14"/>
  <c r="EE51" i="14"/>
  <c r="EA51" i="14"/>
  <c r="DW51" i="14"/>
  <c r="EQ51" i="14" s="1"/>
  <c r="EM50" i="14"/>
  <c r="FG50" i="14" s="1"/>
  <c r="EI50" i="14"/>
  <c r="FC50" i="14" s="1"/>
  <c r="EE50" i="14"/>
  <c r="EY50" i="14" s="1"/>
  <c r="EA50" i="14"/>
  <c r="EU50" i="14" s="1"/>
  <c r="DW50" i="14"/>
  <c r="EQ50" i="14" s="1"/>
  <c r="EM49" i="14"/>
  <c r="FG49" i="14" s="1"/>
  <c r="EI49" i="14"/>
  <c r="FC49" i="14" s="1"/>
  <c r="EE49" i="14"/>
  <c r="EY49" i="14" s="1"/>
  <c r="EA49" i="14"/>
  <c r="DW49" i="14"/>
  <c r="EQ49" i="14" s="1"/>
  <c r="EM48" i="14"/>
  <c r="EI48" i="14"/>
  <c r="FC48" i="14" s="1"/>
  <c r="EE48" i="14"/>
  <c r="EA48" i="14"/>
  <c r="DW48" i="14"/>
  <c r="EQ48" i="14" s="1"/>
  <c r="EM47" i="14"/>
  <c r="FG47" i="14" s="1"/>
  <c r="EI47" i="14"/>
  <c r="FC47" i="14" s="1"/>
  <c r="EE47" i="14"/>
  <c r="EA47" i="14"/>
  <c r="EU47" i="14" s="1"/>
  <c r="DW47" i="14"/>
  <c r="EQ47" i="14" s="1"/>
  <c r="EM46" i="14"/>
  <c r="FG46" i="14" s="1"/>
  <c r="EI46" i="14"/>
  <c r="FC46" i="14" s="1"/>
  <c r="EE46" i="14"/>
  <c r="EA46" i="14"/>
  <c r="DW46" i="14"/>
  <c r="EQ46" i="14" s="1"/>
  <c r="EM45" i="14"/>
  <c r="FG45" i="14" s="1"/>
  <c r="EI45" i="14"/>
  <c r="FC45" i="14" s="1"/>
  <c r="EE45" i="14"/>
  <c r="EY45" i="14" s="1"/>
  <c r="EA45" i="14"/>
  <c r="EU45" i="14" s="1"/>
  <c r="DW45" i="14"/>
  <c r="EQ45" i="14" s="1"/>
  <c r="EM44" i="14"/>
  <c r="FG44" i="14" s="1"/>
  <c r="EI44" i="14"/>
  <c r="FC44" i="14" s="1"/>
  <c r="EE44" i="14"/>
  <c r="EA44" i="14"/>
  <c r="DW44" i="14"/>
  <c r="EQ44" i="14" s="1"/>
  <c r="EM43" i="14"/>
  <c r="FG43" i="14" s="1"/>
  <c r="EI43" i="14"/>
  <c r="EE43" i="14"/>
  <c r="EA43" i="14"/>
  <c r="DW43" i="14"/>
  <c r="EQ43" i="14" s="1"/>
  <c r="EM42" i="14"/>
  <c r="FG42" i="14" s="1"/>
  <c r="EI42" i="14"/>
  <c r="FC42" i="14" s="1"/>
  <c r="EE42" i="14"/>
  <c r="EY42" i="14" s="1"/>
  <c r="EA42" i="14"/>
  <c r="DW42" i="14"/>
  <c r="EQ42" i="14" s="1"/>
  <c r="EM41" i="14"/>
  <c r="FG41" i="14" s="1"/>
  <c r="EI41" i="14"/>
  <c r="FC41" i="14" s="1"/>
  <c r="EE41" i="14"/>
  <c r="EA41" i="14"/>
  <c r="DW41" i="14"/>
  <c r="EQ41" i="14" s="1"/>
  <c r="EM40" i="14"/>
  <c r="EI40" i="14"/>
  <c r="EE40" i="14"/>
  <c r="EA40" i="14"/>
  <c r="DW40" i="14"/>
  <c r="EM39" i="14"/>
  <c r="EI39" i="14"/>
  <c r="EE39" i="14"/>
  <c r="EA39" i="14"/>
  <c r="DW39" i="14"/>
  <c r="EQ39" i="14" s="1"/>
  <c r="EM38" i="14"/>
  <c r="FG38" i="14" s="1"/>
  <c r="EI38" i="14"/>
  <c r="EE38" i="14"/>
  <c r="EA38" i="14"/>
  <c r="DW38" i="14"/>
  <c r="EQ38" i="14" s="1"/>
  <c r="EM37" i="14"/>
  <c r="EI37" i="14"/>
  <c r="EE37" i="14"/>
  <c r="EA37" i="14"/>
  <c r="DW37" i="14"/>
  <c r="EM36" i="14"/>
  <c r="FG36" i="14" s="1"/>
  <c r="EI36" i="14"/>
  <c r="FC36" i="14" s="1"/>
  <c r="EE36" i="14"/>
  <c r="EA36" i="14"/>
  <c r="DW36" i="14"/>
  <c r="EQ36" i="14" s="1"/>
  <c r="EM35" i="14"/>
  <c r="FG35" i="14" s="1"/>
  <c r="EI35" i="14"/>
  <c r="FC35" i="14" s="1"/>
  <c r="EE35" i="14"/>
  <c r="EY35" i="14" s="1"/>
  <c r="EA35" i="14"/>
  <c r="EU35" i="14" s="1"/>
  <c r="DW35" i="14"/>
  <c r="EQ35" i="14" s="1"/>
  <c r="B9" i="9"/>
  <c r="EM33" i="14"/>
  <c r="FG33" i="14" s="1"/>
  <c r="EI33" i="14"/>
  <c r="FC33" i="14" s="1"/>
  <c r="EE33" i="14"/>
  <c r="EY33" i="14" s="1"/>
  <c r="EA33" i="14"/>
  <c r="EU33" i="14" s="1"/>
  <c r="DW33" i="14"/>
  <c r="EQ33" i="14" s="1"/>
  <c r="EM32" i="14"/>
  <c r="FG32" i="14" s="1"/>
  <c r="EI32" i="14"/>
  <c r="FC32" i="14" s="1"/>
  <c r="EE32" i="14"/>
  <c r="EY32" i="14" s="1"/>
  <c r="EA32" i="14"/>
  <c r="EU32" i="14" s="1"/>
  <c r="DW32" i="14"/>
  <c r="EQ32" i="14" s="1"/>
  <c r="EM34" i="14"/>
  <c r="EI34" i="14"/>
  <c r="EE34" i="14"/>
  <c r="EA34" i="14"/>
  <c r="DW34" i="14"/>
  <c r="EM31" i="14"/>
  <c r="FG31" i="14" s="1"/>
  <c r="EI31" i="14"/>
  <c r="FC31" i="14" s="1"/>
  <c r="EE31" i="14"/>
  <c r="EY31" i="14" s="1"/>
  <c r="EA31" i="14"/>
  <c r="EU31" i="14" s="1"/>
  <c r="DW31" i="14"/>
  <c r="EQ31" i="14" s="1"/>
  <c r="EM30" i="14"/>
  <c r="FG30" i="14" s="1"/>
  <c r="EI30" i="14"/>
  <c r="FC30" i="14" s="1"/>
  <c r="EE30" i="14"/>
  <c r="EY30" i="14" s="1"/>
  <c r="EA30" i="14"/>
  <c r="EU30" i="14" s="1"/>
  <c r="DW30" i="14"/>
  <c r="EQ30" i="14" s="1"/>
  <c r="EM29" i="14"/>
  <c r="FG29" i="14" s="1"/>
  <c r="EI29" i="14"/>
  <c r="FC29" i="14" s="1"/>
  <c r="EE29" i="14"/>
  <c r="EY29" i="14" s="1"/>
  <c r="EA29" i="14"/>
  <c r="EU29" i="14" s="1"/>
  <c r="DW29" i="14"/>
  <c r="EQ29" i="14" s="1"/>
  <c r="EM28" i="14"/>
  <c r="FG28" i="14" s="1"/>
  <c r="EI28" i="14"/>
  <c r="FC28" i="14" s="1"/>
  <c r="EE28" i="14"/>
  <c r="EY28" i="14" s="1"/>
  <c r="EA28" i="14"/>
  <c r="EU28" i="14" s="1"/>
  <c r="DW28" i="14"/>
  <c r="EQ28" i="14" s="1"/>
  <c r="EM27" i="14"/>
  <c r="FG27" i="14" s="1"/>
  <c r="EI27" i="14"/>
  <c r="FC27" i="14" s="1"/>
  <c r="EE27" i="14"/>
  <c r="EY27" i="14" s="1"/>
  <c r="EA27" i="14"/>
  <c r="EU27" i="14" s="1"/>
  <c r="DW27" i="14"/>
  <c r="EQ27" i="14" s="1"/>
  <c r="EM26" i="14"/>
  <c r="FG26" i="14" s="1"/>
  <c r="EI26" i="14"/>
  <c r="FC26" i="14" s="1"/>
  <c r="EE26" i="14"/>
  <c r="EY26" i="14" s="1"/>
  <c r="EA26" i="14"/>
  <c r="EU26" i="14" s="1"/>
  <c r="DW26" i="14"/>
  <c r="EQ26" i="14" s="1"/>
  <c r="EM25" i="14"/>
  <c r="FG25" i="14" s="1"/>
  <c r="EI25" i="14"/>
  <c r="FC25" i="14" s="1"/>
  <c r="EE25" i="14"/>
  <c r="EY25" i="14" s="1"/>
  <c r="EA25" i="14"/>
  <c r="EU25" i="14" s="1"/>
  <c r="DW25" i="14"/>
  <c r="EQ25" i="14" s="1"/>
  <c r="EM24" i="14"/>
  <c r="FG24" i="14" s="1"/>
  <c r="EI24" i="14"/>
  <c r="FC24" i="14" s="1"/>
  <c r="EE24" i="14"/>
  <c r="EY24" i="14" s="1"/>
  <c r="EA24" i="14"/>
  <c r="EU24" i="14" s="1"/>
  <c r="DW24" i="14"/>
  <c r="EQ24" i="14" s="1"/>
  <c r="EM23" i="14"/>
  <c r="FG23" i="14" s="1"/>
  <c r="EI23" i="14"/>
  <c r="FC23" i="14" s="1"/>
  <c r="EE23" i="14"/>
  <c r="EY23" i="14" s="1"/>
  <c r="EA23" i="14"/>
  <c r="EU23" i="14" s="1"/>
  <c r="DW23" i="14"/>
  <c r="EQ23" i="14" s="1"/>
  <c r="EM22" i="14"/>
  <c r="FG22" i="14" s="1"/>
  <c r="EI22" i="14"/>
  <c r="FC22" i="14" s="1"/>
  <c r="EE22" i="14"/>
  <c r="EY22" i="14" s="1"/>
  <c r="EA22" i="14"/>
  <c r="EU22" i="14" s="1"/>
  <c r="DW22" i="14"/>
  <c r="EQ22" i="14" s="1"/>
  <c r="EM21" i="14"/>
  <c r="FG21" i="14" s="1"/>
  <c r="EI21" i="14"/>
  <c r="FC21" i="14" s="1"/>
  <c r="EE21" i="14"/>
  <c r="EY21" i="14" s="1"/>
  <c r="EA21" i="14"/>
  <c r="EU21" i="14" s="1"/>
  <c r="DW21" i="14"/>
  <c r="EQ21" i="14" s="1"/>
  <c r="EM20" i="14"/>
  <c r="FG20" i="14" s="1"/>
  <c r="EI20" i="14"/>
  <c r="FC20" i="14" s="1"/>
  <c r="EE20" i="14"/>
  <c r="EY20" i="14" s="1"/>
  <c r="EA20" i="14"/>
  <c r="EU20" i="14" s="1"/>
  <c r="DW20" i="14"/>
  <c r="EQ20" i="14" s="1"/>
  <c r="EM19" i="14"/>
  <c r="FG19" i="14" s="1"/>
  <c r="EI19" i="14"/>
  <c r="FC19" i="14" s="1"/>
  <c r="EE19" i="14"/>
  <c r="EY19" i="14" s="1"/>
  <c r="EA19" i="14"/>
  <c r="EU19" i="14" s="1"/>
  <c r="DW19" i="14"/>
  <c r="EQ19" i="14" s="1"/>
  <c r="EM18" i="14"/>
  <c r="FG18" i="14" s="1"/>
  <c r="EI18" i="14"/>
  <c r="FC18" i="14" s="1"/>
  <c r="EE18" i="14"/>
  <c r="EY18" i="14" s="1"/>
  <c r="EA18" i="14"/>
  <c r="EU18" i="14" s="1"/>
  <c r="DW18" i="14"/>
  <c r="EQ18" i="14" s="1"/>
  <c r="EM17" i="14"/>
  <c r="FG17" i="14" s="1"/>
  <c r="EI17" i="14"/>
  <c r="FC17" i="14" s="1"/>
  <c r="EE17" i="14"/>
  <c r="EY17" i="14" s="1"/>
  <c r="EA17" i="14"/>
  <c r="EU17" i="14" s="1"/>
  <c r="DW17" i="14"/>
  <c r="EQ17" i="14" s="1"/>
  <c r="EM16" i="14"/>
  <c r="FG16" i="14" s="1"/>
  <c r="EI16" i="14"/>
  <c r="FC16" i="14" s="1"/>
  <c r="EE16" i="14"/>
  <c r="EY16" i="14" s="1"/>
  <c r="EA16" i="14"/>
  <c r="EU16" i="14" s="1"/>
  <c r="DW16" i="14"/>
  <c r="EQ16" i="14" s="1"/>
  <c r="EM15" i="14"/>
  <c r="FG15" i="14" s="1"/>
  <c r="EI15" i="14"/>
  <c r="FC15" i="14" s="1"/>
  <c r="EE15" i="14"/>
  <c r="EY15" i="14" s="1"/>
  <c r="EA15" i="14"/>
  <c r="EU15" i="14" s="1"/>
  <c r="DW15" i="14"/>
  <c r="EQ15" i="14" s="1"/>
  <c r="EM14" i="14"/>
  <c r="FG14" i="14" s="1"/>
  <c r="EI14" i="14"/>
  <c r="FC14" i="14" s="1"/>
  <c r="EE14" i="14"/>
  <c r="EY14" i="14" s="1"/>
  <c r="EA14" i="14"/>
  <c r="EU14" i="14" s="1"/>
  <c r="DW14" i="14"/>
  <c r="EQ14" i="14" s="1"/>
  <c r="EM13" i="14"/>
  <c r="EI13" i="14"/>
  <c r="EE13" i="14"/>
  <c r="EA13" i="14"/>
  <c r="DW13" i="14"/>
  <c r="EM6" i="14"/>
  <c r="FG6" i="14" s="1"/>
  <c r="EI6" i="14"/>
  <c r="FC6" i="14" s="1"/>
  <c r="EE6" i="14"/>
  <c r="EY6" i="14" s="1"/>
  <c r="EA6" i="14"/>
  <c r="EU6" i="14" s="1"/>
  <c r="DW6" i="14"/>
  <c r="EQ6" i="14" s="1"/>
  <c r="EM12" i="14"/>
  <c r="FG12" i="14" s="1"/>
  <c r="EI12" i="14"/>
  <c r="FC12" i="14" s="1"/>
  <c r="EE12" i="14"/>
  <c r="EY12" i="14" s="1"/>
  <c r="EA12" i="14"/>
  <c r="EU12" i="14" s="1"/>
  <c r="DW12" i="14"/>
  <c r="EQ12" i="14" s="1"/>
  <c r="EP5" i="14"/>
  <c r="FJ5" i="14" s="1"/>
  <c r="DX61" i="14"/>
  <c r="ER61" i="14" s="1"/>
  <c r="EN60" i="14"/>
  <c r="EJ60" i="14"/>
  <c r="EF60" i="14"/>
  <c r="EB60" i="14"/>
  <c r="DX60" i="14"/>
  <c r="ER60" i="14" s="1"/>
  <c r="EN59" i="14"/>
  <c r="FH59" i="14" s="1"/>
  <c r="EJ59" i="14"/>
  <c r="EF59" i="14"/>
  <c r="EB59" i="14"/>
  <c r="DX59" i="14"/>
  <c r="ER59" i="14" s="1"/>
  <c r="EN58" i="14"/>
  <c r="EJ58" i="14"/>
  <c r="EF58" i="14"/>
  <c r="EB58" i="14"/>
  <c r="DX58" i="14"/>
  <c r="ER58" i="14" s="1"/>
  <c r="EN57" i="14"/>
  <c r="EJ57" i="14"/>
  <c r="EF57" i="14"/>
  <c r="EB57" i="14"/>
  <c r="DX57" i="14"/>
  <c r="ER57" i="14" s="1"/>
  <c r="EN56" i="14"/>
  <c r="EJ56" i="14"/>
  <c r="FD56" i="14" s="1"/>
  <c r="EF56" i="14"/>
  <c r="EB56" i="14"/>
  <c r="DX56" i="14"/>
  <c r="ER56" i="14" s="1"/>
  <c r="EN55" i="14"/>
  <c r="FH55" i="14" s="1"/>
  <c r="EJ55" i="14"/>
  <c r="FD55" i="14" s="1"/>
  <c r="EF55" i="14"/>
  <c r="EZ55" i="14" s="1"/>
  <c r="EB55" i="14"/>
  <c r="DX55" i="14"/>
  <c r="ER55" i="14" s="1"/>
  <c r="EN54" i="14"/>
  <c r="FH54" i="14" s="1"/>
  <c r="EJ54" i="14"/>
  <c r="FD54" i="14" s="1"/>
  <c r="EF54" i="14"/>
  <c r="EZ54" i="14" s="1"/>
  <c r="EB54" i="14"/>
  <c r="DX54" i="14"/>
  <c r="ER54" i="14" s="1"/>
  <c r="EN53" i="14"/>
  <c r="FH53" i="14" s="1"/>
  <c r="EJ53" i="14"/>
  <c r="EF53" i="14"/>
  <c r="EB53" i="14"/>
  <c r="DX53" i="14"/>
  <c r="ER53" i="14" s="1"/>
  <c r="EN52" i="14"/>
  <c r="FH52" i="14" s="1"/>
  <c r="EJ52" i="14"/>
  <c r="FD52" i="14" s="1"/>
  <c r="EF52" i="14"/>
  <c r="EZ52" i="14" s="1"/>
  <c r="EB52" i="14"/>
  <c r="DX52" i="14"/>
  <c r="ER52" i="14" s="1"/>
  <c r="EN51" i="14"/>
  <c r="EJ51" i="14"/>
  <c r="FD51" i="14" s="1"/>
  <c r="EF51" i="14"/>
  <c r="EB51" i="14"/>
  <c r="DX51" i="14"/>
  <c r="ER51" i="14" s="1"/>
  <c r="EN50" i="14"/>
  <c r="FH50" i="14" s="1"/>
  <c r="EJ50" i="14"/>
  <c r="FD50" i="14" s="1"/>
  <c r="EF50" i="14"/>
  <c r="EZ50" i="14" s="1"/>
  <c r="EB50" i="14"/>
  <c r="DX50" i="14"/>
  <c r="ER50" i="14" s="1"/>
  <c r="EN49" i="14"/>
  <c r="FH49" i="14" s="1"/>
  <c r="EJ49" i="14"/>
  <c r="FD49" i="14" s="1"/>
  <c r="EF49" i="14"/>
  <c r="EZ49" i="14" s="1"/>
  <c r="EB49" i="14"/>
  <c r="EV49" i="14" s="1"/>
  <c r="DX49" i="14"/>
  <c r="ER49" i="14" s="1"/>
  <c r="EN48" i="14"/>
  <c r="EJ48" i="14"/>
  <c r="EF48" i="14"/>
  <c r="EB48" i="14"/>
  <c r="DX48" i="14"/>
  <c r="ER48" i="14" s="1"/>
  <c r="EN47" i="14"/>
  <c r="FH47" i="14" s="1"/>
  <c r="EJ47" i="14"/>
  <c r="FD47" i="14" s="1"/>
  <c r="EF47" i="14"/>
  <c r="EB47" i="14"/>
  <c r="DX47" i="14"/>
  <c r="ER47" i="14" s="1"/>
  <c r="EN46" i="14"/>
  <c r="FH46" i="14" s="1"/>
  <c r="EJ46" i="14"/>
  <c r="EF46" i="14"/>
  <c r="EB46" i="14"/>
  <c r="DX46" i="14"/>
  <c r="ER46" i="14" s="1"/>
  <c r="EN45" i="14"/>
  <c r="FH45" i="14" s="1"/>
  <c r="EJ45" i="14"/>
  <c r="FD45" i="14" s="1"/>
  <c r="EF45" i="14"/>
  <c r="EZ45" i="14" s="1"/>
  <c r="EB45" i="14"/>
  <c r="DX45" i="14"/>
  <c r="ER45" i="14" s="1"/>
  <c r="EN44" i="14"/>
  <c r="FH44" i="14" s="1"/>
  <c r="EJ44" i="14"/>
  <c r="FD44" i="14" s="1"/>
  <c r="EF44" i="14"/>
  <c r="EB44" i="14"/>
  <c r="DX44" i="14"/>
  <c r="ER44" i="14" s="1"/>
  <c r="EN43" i="14"/>
  <c r="EJ43" i="14"/>
  <c r="EF43" i="14"/>
  <c r="EB43" i="14"/>
  <c r="DX43" i="14"/>
  <c r="ER43" i="14" s="1"/>
  <c r="EN42" i="14"/>
  <c r="FH42" i="14" s="1"/>
  <c r="EJ42" i="14"/>
  <c r="FD42" i="14" s="1"/>
  <c r="EF42" i="14"/>
  <c r="EZ42" i="14" s="1"/>
  <c r="EB42" i="14"/>
  <c r="EV42" i="14" s="1"/>
  <c r="DX42" i="14"/>
  <c r="ER42" i="14" s="1"/>
  <c r="EN41" i="14"/>
  <c r="EJ41" i="14"/>
  <c r="FD41" i="14" s="1"/>
  <c r="EF41" i="14"/>
  <c r="EZ41" i="14" s="1"/>
  <c r="EB41" i="14"/>
  <c r="DX41" i="14"/>
  <c r="ER41" i="14" s="1"/>
  <c r="EN40" i="14"/>
  <c r="EJ40" i="14"/>
  <c r="EF40" i="14"/>
  <c r="EB40" i="14"/>
  <c r="DX40" i="14"/>
  <c r="EN39" i="14"/>
  <c r="FH39" i="14" s="1"/>
  <c r="EJ39" i="14"/>
  <c r="EF39" i="14"/>
  <c r="EB39" i="14"/>
  <c r="DX39" i="14"/>
  <c r="ER39" i="14" s="1"/>
  <c r="EN38" i="14"/>
  <c r="EJ38" i="14"/>
  <c r="EF38" i="14"/>
  <c r="EB38" i="14"/>
  <c r="DX38" i="14"/>
  <c r="ER38" i="14" s="1"/>
  <c r="EN37" i="14"/>
  <c r="EJ37" i="14"/>
  <c r="EF37" i="14"/>
  <c r="EB37" i="14"/>
  <c r="DX37" i="14"/>
  <c r="ER37" i="14" s="1"/>
  <c r="EN36" i="14"/>
  <c r="FH36" i="14" s="1"/>
  <c r="EJ36" i="14"/>
  <c r="FD36" i="14" s="1"/>
  <c r="EF36" i="14"/>
  <c r="EB36" i="14"/>
  <c r="DX36" i="14"/>
  <c r="ER36" i="14" s="1"/>
  <c r="EN35" i="14"/>
  <c r="FH35" i="14" s="1"/>
  <c r="EJ35" i="14"/>
  <c r="FD35" i="14" s="1"/>
  <c r="EF35" i="14"/>
  <c r="EZ35" i="14" s="1"/>
  <c r="EB35" i="14"/>
  <c r="EV35" i="14" s="1"/>
  <c r="DX35" i="14"/>
  <c r="ER35" i="14" s="1"/>
  <c r="EN33" i="14"/>
  <c r="FH33" i="14" s="1"/>
  <c r="EJ33" i="14"/>
  <c r="FD33" i="14" s="1"/>
  <c r="EF33" i="14"/>
  <c r="EZ33" i="14" s="1"/>
  <c r="EB33" i="14"/>
  <c r="EV33" i="14" s="1"/>
  <c r="DX33" i="14"/>
  <c r="ER33" i="14" s="1"/>
  <c r="EN32" i="14"/>
  <c r="FH32" i="14" s="1"/>
  <c r="EJ32" i="14"/>
  <c r="FD32" i="14" s="1"/>
  <c r="EF32" i="14"/>
  <c r="EZ32" i="14" s="1"/>
  <c r="EB32" i="14"/>
  <c r="EV32" i="14" s="1"/>
  <c r="DX32" i="14"/>
  <c r="ER32" i="14" s="1"/>
  <c r="EN34" i="14"/>
  <c r="EJ34" i="14"/>
  <c r="EF34" i="14"/>
  <c r="EB34" i="14"/>
  <c r="DX34" i="14"/>
  <c r="EN31" i="14"/>
  <c r="FH31" i="14" s="1"/>
  <c r="EJ31" i="14"/>
  <c r="FD31" i="14" s="1"/>
  <c r="EF31" i="14"/>
  <c r="EZ31" i="14" s="1"/>
  <c r="EB31" i="14"/>
  <c r="EV31" i="14" s="1"/>
  <c r="DX31" i="14"/>
  <c r="ER31" i="14" s="1"/>
  <c r="EN30" i="14"/>
  <c r="FH30" i="14" s="1"/>
  <c r="EJ30" i="14"/>
  <c r="FD30" i="14" s="1"/>
  <c r="EF30" i="14"/>
  <c r="EZ30" i="14" s="1"/>
  <c r="EB30" i="14"/>
  <c r="EV30" i="14" s="1"/>
  <c r="DX30" i="14"/>
  <c r="ER30" i="14" s="1"/>
  <c r="EN29" i="14"/>
  <c r="FH29" i="14" s="1"/>
  <c r="EJ29" i="14"/>
  <c r="FD29" i="14" s="1"/>
  <c r="EF29" i="14"/>
  <c r="EZ29" i="14" s="1"/>
  <c r="EB29" i="14"/>
  <c r="EV29" i="14" s="1"/>
  <c r="DX29" i="14"/>
  <c r="ER29" i="14" s="1"/>
  <c r="EN28" i="14"/>
  <c r="FH28" i="14" s="1"/>
  <c r="EJ28" i="14"/>
  <c r="FD28" i="14" s="1"/>
  <c r="EF28" i="14"/>
  <c r="EZ28" i="14" s="1"/>
  <c r="EB28" i="14"/>
  <c r="EV28" i="14" s="1"/>
  <c r="DX28" i="14"/>
  <c r="ER28" i="14" s="1"/>
  <c r="EN27" i="14"/>
  <c r="FH27" i="14" s="1"/>
  <c r="EJ27" i="14"/>
  <c r="FD27" i="14" s="1"/>
  <c r="EF27" i="14"/>
  <c r="EZ27" i="14" s="1"/>
  <c r="EB27" i="14"/>
  <c r="EV27" i="14" s="1"/>
  <c r="DX27" i="14"/>
  <c r="ER27" i="14" s="1"/>
  <c r="EN26" i="14"/>
  <c r="FH26" i="14" s="1"/>
  <c r="EJ26" i="14"/>
  <c r="FD26" i="14" s="1"/>
  <c r="EF26" i="14"/>
  <c r="EZ26" i="14" s="1"/>
  <c r="EB26" i="14"/>
  <c r="EV26" i="14" s="1"/>
  <c r="DX26" i="14"/>
  <c r="ER26" i="14" s="1"/>
  <c r="EN25" i="14"/>
  <c r="FH25" i="14" s="1"/>
  <c r="EJ25" i="14"/>
  <c r="FD25" i="14" s="1"/>
  <c r="EF25" i="14"/>
  <c r="EZ25" i="14" s="1"/>
  <c r="EB25" i="14"/>
  <c r="EV25" i="14" s="1"/>
  <c r="DX25" i="14"/>
  <c r="ER25" i="14" s="1"/>
  <c r="EN24" i="14"/>
  <c r="FH24" i="14" s="1"/>
  <c r="EJ24" i="14"/>
  <c r="FD24" i="14" s="1"/>
  <c r="EF24" i="14"/>
  <c r="EZ24" i="14" s="1"/>
  <c r="EB24" i="14"/>
  <c r="EV24" i="14" s="1"/>
  <c r="DX24" i="14"/>
  <c r="ER24" i="14" s="1"/>
  <c r="EN23" i="14"/>
  <c r="FH23" i="14" s="1"/>
  <c r="EJ23" i="14"/>
  <c r="FD23" i="14" s="1"/>
  <c r="EF23" i="14"/>
  <c r="EZ23" i="14" s="1"/>
  <c r="EB23" i="14"/>
  <c r="EV23" i="14" s="1"/>
  <c r="DX23" i="14"/>
  <c r="ER23" i="14" s="1"/>
  <c r="EN22" i="14"/>
  <c r="FH22" i="14" s="1"/>
  <c r="EJ22" i="14"/>
  <c r="FD22" i="14" s="1"/>
  <c r="EF22" i="14"/>
  <c r="EZ22" i="14" s="1"/>
  <c r="EB22" i="14"/>
  <c r="EV22" i="14" s="1"/>
  <c r="DX22" i="14"/>
  <c r="ER22" i="14" s="1"/>
  <c r="EN21" i="14"/>
  <c r="FH21" i="14" s="1"/>
  <c r="EJ21" i="14"/>
  <c r="FD21" i="14" s="1"/>
  <c r="EF21" i="14"/>
  <c r="EZ21" i="14" s="1"/>
  <c r="EB21" i="14"/>
  <c r="EV21" i="14" s="1"/>
  <c r="DX21" i="14"/>
  <c r="ER21" i="14" s="1"/>
  <c r="EN20" i="14"/>
  <c r="FH20" i="14" s="1"/>
  <c r="EJ20" i="14"/>
  <c r="FD20" i="14" s="1"/>
  <c r="EF20" i="14"/>
  <c r="EZ20" i="14" s="1"/>
  <c r="EB20" i="14"/>
  <c r="EV20" i="14" s="1"/>
  <c r="DX20" i="14"/>
  <c r="ER20" i="14" s="1"/>
  <c r="EN19" i="14"/>
  <c r="FH19" i="14" s="1"/>
  <c r="EJ19" i="14"/>
  <c r="FD19" i="14" s="1"/>
  <c r="EF19" i="14"/>
  <c r="EZ19" i="14" s="1"/>
  <c r="EB19" i="14"/>
  <c r="EV19" i="14" s="1"/>
  <c r="DX19" i="14"/>
  <c r="ER19" i="14" s="1"/>
  <c r="EN18" i="14"/>
  <c r="FH18" i="14" s="1"/>
  <c r="EJ18" i="14"/>
  <c r="FD18" i="14" s="1"/>
  <c r="EF18" i="14"/>
  <c r="EZ18" i="14" s="1"/>
  <c r="EB18" i="14"/>
  <c r="EV18" i="14" s="1"/>
  <c r="DX18" i="14"/>
  <c r="ER18" i="14" s="1"/>
  <c r="EN17" i="14"/>
  <c r="FH17" i="14" s="1"/>
  <c r="EJ17" i="14"/>
  <c r="FD17" i="14" s="1"/>
  <c r="EF17" i="14"/>
  <c r="EZ17" i="14" s="1"/>
  <c r="EB17" i="14"/>
  <c r="EV17" i="14" s="1"/>
  <c r="DX17" i="14"/>
  <c r="ER17" i="14" s="1"/>
  <c r="EN16" i="14"/>
  <c r="FH16" i="14" s="1"/>
  <c r="EJ16" i="14"/>
  <c r="FD16" i="14" s="1"/>
  <c r="EF16" i="14"/>
  <c r="EZ16" i="14" s="1"/>
  <c r="EB16" i="14"/>
  <c r="EV16" i="14" s="1"/>
  <c r="DX16" i="14"/>
  <c r="ER16" i="14" s="1"/>
  <c r="EN15" i="14"/>
  <c r="FH15" i="14" s="1"/>
  <c r="EJ15" i="14"/>
  <c r="FD15" i="14" s="1"/>
  <c r="EF15" i="14"/>
  <c r="EZ15" i="14" s="1"/>
  <c r="EB15" i="14"/>
  <c r="EV15" i="14" s="1"/>
  <c r="DX15" i="14"/>
  <c r="ER15" i="14" s="1"/>
  <c r="EN14" i="14"/>
  <c r="FH14" i="14" s="1"/>
  <c r="EJ14" i="14"/>
  <c r="FD14" i="14" s="1"/>
  <c r="EF14" i="14"/>
  <c r="EZ14" i="14" s="1"/>
  <c r="EB14" i="14"/>
  <c r="EV14" i="14" s="1"/>
  <c r="DX14" i="14"/>
  <c r="ER14" i="14" s="1"/>
  <c r="EN13" i="14"/>
  <c r="EJ13" i="14"/>
  <c r="EF13" i="14"/>
  <c r="EB13" i="14"/>
  <c r="DX13" i="14"/>
  <c r="ER13" i="14" s="1"/>
  <c r="EN6" i="14"/>
  <c r="FH6" i="14" s="1"/>
  <c r="EJ6" i="14"/>
  <c r="FD6" i="14" s="1"/>
  <c r="EF6" i="14"/>
  <c r="EZ6" i="14" s="1"/>
  <c r="EB6" i="14"/>
  <c r="EV6" i="14" s="1"/>
  <c r="DX6" i="14"/>
  <c r="ER6" i="14" s="1"/>
  <c r="EN12" i="14"/>
  <c r="FH12" i="14" s="1"/>
  <c r="EJ12" i="14"/>
  <c r="FD12" i="14" s="1"/>
  <c r="EF12" i="14"/>
  <c r="EZ12" i="14" s="1"/>
  <c r="EB12" i="14"/>
  <c r="EV12" i="14" s="1"/>
  <c r="DX12" i="14"/>
  <c r="ER12" i="14" s="1"/>
  <c r="EO5" i="14"/>
  <c r="FI5" i="14" s="1"/>
  <c r="EK61" i="14"/>
  <c r="FE61" i="14" s="1"/>
  <c r="EG61" i="14"/>
  <c r="EC61" i="14"/>
  <c r="DY61" i="14"/>
  <c r="ES61" i="14" s="1"/>
  <c r="EO60" i="14"/>
  <c r="EK60" i="14"/>
  <c r="EG60" i="14"/>
  <c r="EC60" i="14"/>
  <c r="DY60" i="14"/>
  <c r="ES60" i="14" s="1"/>
  <c r="EO59" i="14"/>
  <c r="EK59" i="14"/>
  <c r="EG59" i="14"/>
  <c r="EC59" i="14"/>
  <c r="DY59" i="14"/>
  <c r="ES59" i="14" s="1"/>
  <c r="EO58" i="14"/>
  <c r="EK58" i="14"/>
  <c r="EG58" i="14"/>
  <c r="EC58" i="14"/>
  <c r="DY58" i="14"/>
  <c r="ES58" i="14" s="1"/>
  <c r="EO57" i="14"/>
  <c r="EK57" i="14"/>
  <c r="FE57" i="14" s="1"/>
  <c r="EG57" i="14"/>
  <c r="FA57" i="14" s="1"/>
  <c r="EC57" i="14"/>
  <c r="DY57" i="14"/>
  <c r="ES57" i="14" s="1"/>
  <c r="EO56" i="14"/>
  <c r="EK56" i="14"/>
  <c r="FE56" i="14" s="1"/>
  <c r="EG56" i="14"/>
  <c r="EC56" i="14"/>
  <c r="DY56" i="14"/>
  <c r="ES56" i="14" s="1"/>
  <c r="EO55" i="14"/>
  <c r="FI55" i="14" s="1"/>
  <c r="EK55" i="14"/>
  <c r="FE55" i="14" s="1"/>
  <c r="EG55" i="14"/>
  <c r="FA55" i="14" s="1"/>
  <c r="EC55" i="14"/>
  <c r="DY55" i="14"/>
  <c r="ES55" i="14" s="1"/>
  <c r="EO54" i="14"/>
  <c r="EK54" i="14"/>
  <c r="FE54" i="14" s="1"/>
  <c r="EG54" i="14"/>
  <c r="FA54" i="14" s="1"/>
  <c r="EC54" i="14"/>
  <c r="EW54" i="14" s="1"/>
  <c r="DY54" i="14"/>
  <c r="ES54" i="14" s="1"/>
  <c r="EO53" i="14"/>
  <c r="FI53" i="14" s="1"/>
  <c r="EK53" i="14"/>
  <c r="FE53" i="14" s="1"/>
  <c r="EG53" i="14"/>
  <c r="EC53" i="14"/>
  <c r="DY53" i="14"/>
  <c r="ES53" i="14" s="1"/>
  <c r="EO52" i="14"/>
  <c r="FI52" i="14" s="1"/>
  <c r="EK52" i="14"/>
  <c r="FE52" i="14" s="1"/>
  <c r="EG52" i="14"/>
  <c r="FA52" i="14" s="1"/>
  <c r="EC52" i="14"/>
  <c r="DY52" i="14"/>
  <c r="ES52" i="14" s="1"/>
  <c r="EO51" i="14"/>
  <c r="EK51" i="14"/>
  <c r="EG51" i="14"/>
  <c r="EC51" i="14"/>
  <c r="DY51" i="14"/>
  <c r="ES51" i="14" s="1"/>
  <c r="EO50" i="14"/>
  <c r="FI50" i="14" s="1"/>
  <c r="EK50" i="14"/>
  <c r="FE50" i="14" s="1"/>
  <c r="EG50" i="14"/>
  <c r="FA50" i="14" s="1"/>
  <c r="EC50" i="14"/>
  <c r="EW50" i="14" s="1"/>
  <c r="DY50" i="14"/>
  <c r="ES50" i="14" s="1"/>
  <c r="EO49" i="14"/>
  <c r="FI49" i="14" s="1"/>
  <c r="EK49" i="14"/>
  <c r="FE49" i="14" s="1"/>
  <c r="EG49" i="14"/>
  <c r="FA49" i="14" s="1"/>
  <c r="EC49" i="14"/>
  <c r="EW49" i="14" s="1"/>
  <c r="DY49" i="14"/>
  <c r="ES49" i="14" s="1"/>
  <c r="EO48" i="14"/>
  <c r="EK48" i="14"/>
  <c r="EG48" i="14"/>
  <c r="EC48" i="14"/>
  <c r="DY48" i="14"/>
  <c r="ES48" i="14" s="1"/>
  <c r="EO47" i="14"/>
  <c r="FI47" i="14" s="1"/>
  <c r="EK47" i="14"/>
  <c r="FE47" i="14" s="1"/>
  <c r="EG47" i="14"/>
  <c r="EC47" i="14"/>
  <c r="DY47" i="14"/>
  <c r="ES47" i="14" s="1"/>
  <c r="EO46" i="14"/>
  <c r="EK46" i="14"/>
  <c r="FE46" i="14" s="1"/>
  <c r="EG46" i="14"/>
  <c r="EC46" i="14"/>
  <c r="EW46" i="14" s="1"/>
  <c r="DY46" i="14"/>
  <c r="ES46" i="14" s="1"/>
  <c r="EO45" i="14"/>
  <c r="FI45" i="14" s="1"/>
  <c r="EK45" i="14"/>
  <c r="FE45" i="14" s="1"/>
  <c r="EG45" i="14"/>
  <c r="FA45" i="14" s="1"/>
  <c r="EC45" i="14"/>
  <c r="DY45" i="14"/>
  <c r="ES45" i="14" s="1"/>
  <c r="EO44" i="14"/>
  <c r="FI44" i="14" s="1"/>
  <c r="EK44" i="14"/>
  <c r="FE44" i="14" s="1"/>
  <c r="EG44" i="14"/>
  <c r="FA44" i="14" s="1"/>
  <c r="EC44" i="14"/>
  <c r="DY44" i="14"/>
  <c r="ES44" i="14" s="1"/>
  <c r="EO43" i="14"/>
  <c r="EK43" i="14"/>
  <c r="FE43" i="14" s="1"/>
  <c r="EG43" i="14"/>
  <c r="FA43" i="14" s="1"/>
  <c r="EC43" i="14"/>
  <c r="DY43" i="14"/>
  <c r="ES43" i="14" s="1"/>
  <c r="EO42" i="14"/>
  <c r="FI42" i="14" s="1"/>
  <c r="EK42" i="14"/>
  <c r="FE42" i="14" s="1"/>
  <c r="EG42" i="14"/>
  <c r="FA42" i="14" s="1"/>
  <c r="EC42" i="14"/>
  <c r="EW42" i="14" s="1"/>
  <c r="DY42" i="14"/>
  <c r="ES42" i="14" s="1"/>
  <c r="EO41" i="14"/>
  <c r="EK41" i="14"/>
  <c r="FE41" i="14" s="1"/>
  <c r="EG41" i="14"/>
  <c r="EC41" i="14"/>
  <c r="DY41" i="14"/>
  <c r="ES41" i="14" s="1"/>
  <c r="EO40" i="14"/>
  <c r="EK40" i="14"/>
  <c r="EG40" i="14"/>
  <c r="EC40" i="14"/>
  <c r="DY40" i="14"/>
  <c r="EO39" i="14"/>
  <c r="FI39" i="14" s="1"/>
  <c r="EK39" i="14"/>
  <c r="EG39" i="14"/>
  <c r="EC39" i="14"/>
  <c r="DY39" i="14"/>
  <c r="ES39" i="14" s="1"/>
  <c r="EO38" i="14"/>
  <c r="EK38" i="14"/>
  <c r="EG38" i="14"/>
  <c r="EC38" i="14"/>
  <c r="DY38" i="14"/>
  <c r="ES38" i="14" s="1"/>
  <c r="EO37" i="14"/>
  <c r="EK37" i="14"/>
  <c r="EG37" i="14"/>
  <c r="EC37" i="14"/>
  <c r="DY37" i="14"/>
  <c r="ES37" i="14" s="1"/>
  <c r="EO36" i="14"/>
  <c r="FI36" i="14" s="1"/>
  <c r="EK36" i="14"/>
  <c r="FE36" i="14" s="1"/>
  <c r="EG36" i="14"/>
  <c r="FA36" i="14" s="1"/>
  <c r="EC36" i="14"/>
  <c r="DY36" i="14"/>
  <c r="ES36" i="14" s="1"/>
  <c r="EO35" i="14"/>
  <c r="FI35" i="14" s="1"/>
  <c r="EK35" i="14"/>
  <c r="FE35" i="14" s="1"/>
  <c r="EG35" i="14"/>
  <c r="FA35" i="14" s="1"/>
  <c r="EC35" i="14"/>
  <c r="EW35" i="14" s="1"/>
  <c r="DY35" i="14"/>
  <c r="ES35" i="14" s="1"/>
  <c r="EO33" i="14"/>
  <c r="FI33" i="14" s="1"/>
  <c r="EK33" i="14"/>
  <c r="FE33" i="14" s="1"/>
  <c r="EG33" i="14"/>
  <c r="FA33" i="14" s="1"/>
  <c r="EC33" i="14"/>
  <c r="EW33" i="14" s="1"/>
  <c r="DY33" i="14"/>
  <c r="ES33" i="14" s="1"/>
  <c r="EO32" i="14"/>
  <c r="FI32" i="14" s="1"/>
  <c r="EK32" i="14"/>
  <c r="FE32" i="14" s="1"/>
  <c r="EG32" i="14"/>
  <c r="FA32" i="14" s="1"/>
  <c r="EC32" i="14"/>
  <c r="EW32" i="14" s="1"/>
  <c r="DY32" i="14"/>
  <c r="ES32" i="14" s="1"/>
  <c r="EO34" i="14"/>
  <c r="EK34" i="14"/>
  <c r="EG34" i="14"/>
  <c r="EC34" i="14"/>
  <c r="DY34" i="14"/>
  <c r="EO31" i="14"/>
  <c r="FI31" i="14" s="1"/>
  <c r="EK31" i="14"/>
  <c r="FE31" i="14" s="1"/>
  <c r="EG31" i="14"/>
  <c r="FA31" i="14" s="1"/>
  <c r="EC31" i="14"/>
  <c r="EW31" i="14" s="1"/>
  <c r="DY31" i="14"/>
  <c r="ES31" i="14" s="1"/>
  <c r="EO30" i="14"/>
  <c r="FI30" i="14" s="1"/>
  <c r="EK30" i="14"/>
  <c r="FE30" i="14" s="1"/>
  <c r="EG30" i="14"/>
  <c r="FA30" i="14" s="1"/>
  <c r="EC30" i="14"/>
  <c r="EW30" i="14" s="1"/>
  <c r="DY30" i="14"/>
  <c r="ES30" i="14" s="1"/>
  <c r="EO29" i="14"/>
  <c r="FI29" i="14" s="1"/>
  <c r="EK29" i="14"/>
  <c r="FE29" i="14" s="1"/>
  <c r="EG29" i="14"/>
  <c r="FA29" i="14" s="1"/>
  <c r="EC29" i="14"/>
  <c r="EW29" i="14" s="1"/>
  <c r="DY29" i="14"/>
  <c r="ES29" i="14" s="1"/>
  <c r="EO28" i="14"/>
  <c r="FI28" i="14" s="1"/>
  <c r="EK28" i="14"/>
  <c r="FE28" i="14" s="1"/>
  <c r="EG28" i="14"/>
  <c r="FA28" i="14" s="1"/>
  <c r="EC28" i="14"/>
  <c r="EW28" i="14" s="1"/>
  <c r="DY28" i="14"/>
  <c r="ES28" i="14" s="1"/>
  <c r="EO27" i="14"/>
  <c r="FI27" i="14" s="1"/>
  <c r="EK27" i="14"/>
  <c r="FE27" i="14" s="1"/>
  <c r="EG27" i="14"/>
  <c r="FA27" i="14" s="1"/>
  <c r="EC27" i="14"/>
  <c r="EW27" i="14" s="1"/>
  <c r="DY27" i="14"/>
  <c r="ES27" i="14" s="1"/>
  <c r="EO26" i="14"/>
  <c r="FI26" i="14" s="1"/>
  <c r="EK26" i="14"/>
  <c r="FE26" i="14" s="1"/>
  <c r="EG26" i="14"/>
  <c r="FA26" i="14" s="1"/>
  <c r="EC26" i="14"/>
  <c r="EW26" i="14" s="1"/>
  <c r="DY26" i="14"/>
  <c r="ES26" i="14" s="1"/>
  <c r="EO25" i="14"/>
  <c r="FI25" i="14" s="1"/>
  <c r="EK25" i="14"/>
  <c r="FE25" i="14" s="1"/>
  <c r="EG25" i="14"/>
  <c r="FA25" i="14" s="1"/>
  <c r="EC25" i="14"/>
  <c r="EW25" i="14" s="1"/>
  <c r="DY25" i="14"/>
  <c r="ES25" i="14" s="1"/>
  <c r="EO24" i="14"/>
  <c r="FI24" i="14" s="1"/>
  <c r="EK24" i="14"/>
  <c r="FE24" i="14" s="1"/>
  <c r="EG24" i="14"/>
  <c r="FA24" i="14" s="1"/>
  <c r="EC24" i="14"/>
  <c r="EW24" i="14" s="1"/>
  <c r="DY24" i="14"/>
  <c r="ES24" i="14" s="1"/>
  <c r="EO23" i="14"/>
  <c r="FI23" i="14" s="1"/>
  <c r="EK23" i="14"/>
  <c r="FE23" i="14" s="1"/>
  <c r="EG23" i="14"/>
  <c r="FA23" i="14" s="1"/>
  <c r="EC23" i="14"/>
  <c r="EW23" i="14" s="1"/>
  <c r="DY23" i="14"/>
  <c r="ES23" i="14" s="1"/>
  <c r="EO22" i="14"/>
  <c r="FI22" i="14" s="1"/>
  <c r="EK22" i="14"/>
  <c r="FE22" i="14" s="1"/>
  <c r="EG22" i="14"/>
  <c r="FA22" i="14" s="1"/>
  <c r="EC22" i="14"/>
  <c r="EW22" i="14" s="1"/>
  <c r="DY22" i="14"/>
  <c r="ES22" i="14" s="1"/>
  <c r="EO21" i="14"/>
  <c r="FI21" i="14" s="1"/>
  <c r="EK21" i="14"/>
  <c r="FE21" i="14" s="1"/>
  <c r="EG21" i="14"/>
  <c r="FA21" i="14" s="1"/>
  <c r="EC21" i="14"/>
  <c r="EW21" i="14" s="1"/>
  <c r="DY21" i="14"/>
  <c r="ES21" i="14" s="1"/>
  <c r="EO20" i="14"/>
  <c r="FI20" i="14" s="1"/>
  <c r="EK20" i="14"/>
  <c r="FE20" i="14" s="1"/>
  <c r="EG20" i="14"/>
  <c r="FA20" i="14" s="1"/>
  <c r="EC20" i="14"/>
  <c r="EW20" i="14" s="1"/>
  <c r="DY20" i="14"/>
  <c r="ES20" i="14" s="1"/>
  <c r="EO19" i="14"/>
  <c r="FI19" i="14" s="1"/>
  <c r="EK19" i="14"/>
  <c r="FE19" i="14" s="1"/>
  <c r="EG19" i="14"/>
  <c r="FA19" i="14" s="1"/>
  <c r="EC19" i="14"/>
  <c r="EW19" i="14" s="1"/>
  <c r="DY19" i="14"/>
  <c r="ES19" i="14" s="1"/>
  <c r="EO18" i="14"/>
  <c r="FI18" i="14" s="1"/>
  <c r="EK18" i="14"/>
  <c r="FE18" i="14" s="1"/>
  <c r="EG18" i="14"/>
  <c r="FA18" i="14" s="1"/>
  <c r="EC18" i="14"/>
  <c r="EW18" i="14" s="1"/>
  <c r="DY18" i="14"/>
  <c r="ES18" i="14" s="1"/>
  <c r="EO17" i="14"/>
  <c r="FI17" i="14" s="1"/>
  <c r="EK17" i="14"/>
  <c r="FE17" i="14" s="1"/>
  <c r="EG17" i="14"/>
  <c r="FA17" i="14" s="1"/>
  <c r="EC17" i="14"/>
  <c r="EW17" i="14" s="1"/>
  <c r="DY17" i="14"/>
  <c r="ES17" i="14" s="1"/>
  <c r="EO16" i="14"/>
  <c r="FI16" i="14" s="1"/>
  <c r="EK16" i="14"/>
  <c r="FE16" i="14" s="1"/>
  <c r="EG16" i="14"/>
  <c r="FA16" i="14" s="1"/>
  <c r="EC16" i="14"/>
  <c r="EW16" i="14" s="1"/>
  <c r="DY16" i="14"/>
  <c r="ES16" i="14" s="1"/>
  <c r="EO15" i="14"/>
  <c r="FI15" i="14" s="1"/>
  <c r="EK15" i="14"/>
  <c r="FE15" i="14" s="1"/>
  <c r="EG15" i="14"/>
  <c r="FA15" i="14" s="1"/>
  <c r="EC15" i="14"/>
  <c r="EW15" i="14" s="1"/>
  <c r="DY15" i="14"/>
  <c r="ES15" i="14" s="1"/>
  <c r="EO14" i="14"/>
  <c r="FI14" i="14" s="1"/>
  <c r="EK14" i="14"/>
  <c r="FE14" i="14" s="1"/>
  <c r="EG14" i="14"/>
  <c r="FA14" i="14" s="1"/>
  <c r="EC14" i="14"/>
  <c r="EW14" i="14" s="1"/>
  <c r="DY14" i="14"/>
  <c r="ES14" i="14" s="1"/>
  <c r="EO13" i="14"/>
  <c r="EK13" i="14"/>
  <c r="EG13" i="14"/>
  <c r="EC13" i="14"/>
  <c r="DY13" i="14"/>
  <c r="ES13" i="14" s="1"/>
  <c r="EO6" i="14"/>
  <c r="FI6" i="14" s="1"/>
  <c r="EK6" i="14"/>
  <c r="FE6" i="14" s="1"/>
  <c r="EG6" i="14"/>
  <c r="FA6" i="14" s="1"/>
  <c r="EC6" i="14"/>
  <c r="EW6" i="14" s="1"/>
  <c r="DY6" i="14"/>
  <c r="ES6" i="14" s="1"/>
  <c r="EO12" i="14"/>
  <c r="FI12" i="14" s="1"/>
  <c r="EK12" i="14"/>
  <c r="FE12" i="14" s="1"/>
  <c r="EG12" i="14"/>
  <c r="FA12" i="14" s="1"/>
  <c r="EC12" i="14"/>
  <c r="EW12" i="14" s="1"/>
  <c r="DY12" i="14"/>
  <c r="ES12" i="14" s="1"/>
  <c r="EG5" i="14"/>
  <c r="FA5" i="14" s="1"/>
  <c r="EQ88" i="14"/>
  <c r="T5" i="14"/>
  <c r="I7" i="10"/>
  <c r="T7" i="10"/>
  <c r="R7" i="10"/>
  <c r="E7" i="10"/>
  <c r="O7" i="10"/>
  <c r="G7" i="10"/>
  <c r="L7" i="10"/>
  <c r="K7" i="10"/>
  <c r="C7" i="10"/>
  <c r="M7" i="10"/>
  <c r="J7" i="10"/>
  <c r="S7" i="10"/>
  <c r="H7" i="10"/>
  <c r="B7" i="10"/>
  <c r="Q7" i="10"/>
  <c r="D7" i="10"/>
  <c r="U7" i="10"/>
  <c r="N7" i="10"/>
  <c r="S9" i="9"/>
  <c r="O9" i="9"/>
  <c r="K9" i="9"/>
  <c r="G9" i="9"/>
  <c r="C9" i="9"/>
  <c r="U9" i="9"/>
  <c r="Q9" i="9"/>
  <c r="M9" i="9"/>
  <c r="I9" i="9"/>
  <c r="E9" i="9"/>
  <c r="R9" i="9"/>
  <c r="N9" i="9"/>
  <c r="J9" i="9"/>
  <c r="F9" i="9"/>
  <c r="T9" i="9"/>
  <c r="P9" i="9"/>
  <c r="L9" i="9"/>
  <c r="H9" i="9"/>
  <c r="D9" i="9"/>
  <c r="U10" i="9"/>
  <c r="T10" i="9"/>
  <c r="R10" i="9"/>
  <c r="N10" i="9"/>
  <c r="J10" i="9"/>
  <c r="F10" i="9"/>
  <c r="B10" i="9"/>
  <c r="I10" i="9"/>
  <c r="Q10" i="9"/>
  <c r="G10" i="9"/>
  <c r="O10" i="9"/>
  <c r="P10" i="9"/>
  <c r="L10" i="9"/>
  <c r="H10" i="9"/>
  <c r="D10" i="9"/>
  <c r="E10" i="9"/>
  <c r="M10" i="9"/>
  <c r="C10" i="9"/>
  <c r="K10" i="9"/>
  <c r="S10" i="9"/>
  <c r="T14" i="8"/>
  <c r="CQ14" i="14" s="1"/>
  <c r="U14" i="8"/>
  <c r="CR14" i="14" s="1"/>
  <c r="T15" i="8"/>
  <c r="CQ15" i="14" s="1"/>
  <c r="U15" i="8"/>
  <c r="CR15" i="14" s="1"/>
  <c r="U12" i="8"/>
  <c r="CR12" i="14" s="1"/>
  <c r="T12" i="8"/>
  <c r="CQ12" i="14" s="1"/>
  <c r="M12" i="8"/>
  <c r="CJ12" i="14" s="1"/>
  <c r="E12" i="8"/>
  <c r="CB12" i="14" s="1"/>
  <c r="D6" i="8"/>
  <c r="CA6" i="14" s="1"/>
  <c r="H6" i="8"/>
  <c r="CE6" i="14" s="1"/>
  <c r="L6" i="8"/>
  <c r="CI6" i="14" s="1"/>
  <c r="P6" i="8"/>
  <c r="CM6" i="14" s="1"/>
  <c r="R6" i="8"/>
  <c r="CO6" i="14" s="1"/>
  <c r="T6" i="8"/>
  <c r="CQ6" i="14" s="1"/>
  <c r="U6" i="8"/>
  <c r="U5" i="8"/>
  <c r="CR5" i="14" s="1"/>
  <c r="T5" i="8"/>
  <c r="CQ5" i="14" s="1"/>
  <c r="Q5" i="8"/>
  <c r="CN5" i="14" s="1"/>
  <c r="M5" i="8"/>
  <c r="CJ5" i="14" s="1"/>
  <c r="I5" i="8"/>
  <c r="CF5" i="14" s="1"/>
  <c r="E5" i="8"/>
  <c r="CB5" i="14" s="1"/>
  <c r="B12" i="8"/>
  <c r="BY12" i="14" s="1"/>
  <c r="C12" i="8"/>
  <c r="BZ12" i="14" s="1"/>
  <c r="D12" i="8"/>
  <c r="CA12" i="14" s="1"/>
  <c r="F12" i="8"/>
  <c r="CC12" i="14" s="1"/>
  <c r="G12" i="8"/>
  <c r="CD12" i="14" s="1"/>
  <c r="H12" i="8"/>
  <c r="CE12" i="14" s="1"/>
  <c r="I12" i="8"/>
  <c r="CF12" i="14" s="1"/>
  <c r="J12" i="8"/>
  <c r="CG12" i="14" s="1"/>
  <c r="K12" i="8"/>
  <c r="CH12" i="14" s="1"/>
  <c r="L12" i="8"/>
  <c r="CI12" i="14" s="1"/>
  <c r="N12" i="8"/>
  <c r="CK12" i="14" s="1"/>
  <c r="O12" i="8"/>
  <c r="CL12" i="14" s="1"/>
  <c r="P12" i="8"/>
  <c r="CM12" i="14" s="1"/>
  <c r="Q12" i="8"/>
  <c r="CN12" i="14" s="1"/>
  <c r="R12" i="8"/>
  <c r="CO12" i="14" s="1"/>
  <c r="S12" i="8"/>
  <c r="CP12" i="14" s="1"/>
  <c r="C6" i="8"/>
  <c r="BZ6" i="14" s="1"/>
  <c r="E6" i="8"/>
  <c r="F6" i="8"/>
  <c r="CC6" i="14" s="1"/>
  <c r="G6" i="8"/>
  <c r="I6" i="8"/>
  <c r="J6" i="8"/>
  <c r="CG6" i="14" s="1"/>
  <c r="K6" i="8"/>
  <c r="M6" i="8"/>
  <c r="N6" i="8"/>
  <c r="CK6" i="14" s="1"/>
  <c r="O6" i="8"/>
  <c r="Q6" i="8"/>
  <c r="S6" i="8"/>
  <c r="B14" i="8"/>
  <c r="BY14" i="14" s="1"/>
  <c r="C14" i="8"/>
  <c r="BZ14" i="14" s="1"/>
  <c r="D14" i="8"/>
  <c r="CA14" i="14" s="1"/>
  <c r="E14" i="8"/>
  <c r="CB14" i="14" s="1"/>
  <c r="F14" i="8"/>
  <c r="CC14" i="14" s="1"/>
  <c r="G14" i="8"/>
  <c r="CD14" i="14" s="1"/>
  <c r="H14" i="8"/>
  <c r="CE14" i="14" s="1"/>
  <c r="I14" i="8"/>
  <c r="CF14" i="14" s="1"/>
  <c r="J14" i="8"/>
  <c r="CG14" i="14" s="1"/>
  <c r="K14" i="8"/>
  <c r="CH14" i="14" s="1"/>
  <c r="L14" i="8"/>
  <c r="CI14" i="14" s="1"/>
  <c r="M14" i="8"/>
  <c r="CJ14" i="14" s="1"/>
  <c r="N14" i="8"/>
  <c r="CK14" i="14" s="1"/>
  <c r="O14" i="8"/>
  <c r="CL14" i="14" s="1"/>
  <c r="P14" i="8"/>
  <c r="CM14" i="14" s="1"/>
  <c r="Q14" i="8"/>
  <c r="CN14" i="14" s="1"/>
  <c r="R14" i="8"/>
  <c r="CO14" i="14" s="1"/>
  <c r="S14" i="8"/>
  <c r="CP14" i="14" s="1"/>
  <c r="B15" i="8"/>
  <c r="BY15" i="14" s="1"/>
  <c r="C15" i="8"/>
  <c r="BZ15" i="14" s="1"/>
  <c r="D15" i="8"/>
  <c r="CA15" i="14" s="1"/>
  <c r="E15" i="8"/>
  <c r="CB15" i="14" s="1"/>
  <c r="F15" i="8"/>
  <c r="CC15" i="14" s="1"/>
  <c r="G15" i="8"/>
  <c r="CD15" i="14" s="1"/>
  <c r="H15" i="8"/>
  <c r="CE15" i="14" s="1"/>
  <c r="I15" i="8"/>
  <c r="CF15" i="14" s="1"/>
  <c r="J15" i="8"/>
  <c r="CG15" i="14" s="1"/>
  <c r="K15" i="8"/>
  <c r="CH15" i="14" s="1"/>
  <c r="L15" i="8"/>
  <c r="CI15" i="14" s="1"/>
  <c r="M15" i="8"/>
  <c r="CJ15" i="14" s="1"/>
  <c r="N15" i="8"/>
  <c r="CK15" i="14" s="1"/>
  <c r="O15" i="8"/>
  <c r="CL15" i="14" s="1"/>
  <c r="P15" i="8"/>
  <c r="CM15" i="14" s="1"/>
  <c r="Q15" i="8"/>
  <c r="CN15" i="14" s="1"/>
  <c r="R15" i="8"/>
  <c r="CO15" i="14" s="1"/>
  <c r="S15" i="8"/>
  <c r="CP15" i="14" s="1"/>
  <c r="B16" i="8"/>
  <c r="BY16" i="14" s="1"/>
  <c r="C16" i="8"/>
  <c r="BZ16" i="14" s="1"/>
  <c r="D16" i="8"/>
  <c r="CA16" i="14" s="1"/>
  <c r="E16" i="8"/>
  <c r="CB16" i="14" s="1"/>
  <c r="F16" i="8"/>
  <c r="CC16" i="14" s="1"/>
  <c r="G16" i="8"/>
  <c r="CD16" i="14" s="1"/>
  <c r="H16" i="8"/>
  <c r="CE16" i="14" s="1"/>
  <c r="I16" i="8"/>
  <c r="CF16" i="14" s="1"/>
  <c r="J16" i="8"/>
  <c r="CG16" i="14" s="1"/>
  <c r="K16" i="8"/>
  <c r="CH16" i="14" s="1"/>
  <c r="L16" i="8"/>
  <c r="CI16" i="14" s="1"/>
  <c r="M16" i="8"/>
  <c r="CJ16" i="14" s="1"/>
  <c r="N16" i="8"/>
  <c r="CK16" i="14" s="1"/>
  <c r="O16" i="8"/>
  <c r="CL16" i="14" s="1"/>
  <c r="P16" i="8"/>
  <c r="CM16" i="14" s="1"/>
  <c r="Q16" i="8"/>
  <c r="CN16" i="14" s="1"/>
  <c r="R16" i="8"/>
  <c r="CO16" i="14" s="1"/>
  <c r="S16" i="8"/>
  <c r="CP16" i="14" s="1"/>
  <c r="T16" i="8"/>
  <c r="CQ16" i="14" s="1"/>
  <c r="U16" i="8"/>
  <c r="CR16" i="14" s="1"/>
  <c r="B17" i="8"/>
  <c r="BY17" i="14" s="1"/>
  <c r="C17" i="8"/>
  <c r="BZ17" i="14" s="1"/>
  <c r="D17" i="8"/>
  <c r="CA17" i="14" s="1"/>
  <c r="E17" i="8"/>
  <c r="CB17" i="14" s="1"/>
  <c r="F17" i="8"/>
  <c r="CC17" i="14" s="1"/>
  <c r="G17" i="8"/>
  <c r="CD17" i="14" s="1"/>
  <c r="H17" i="8"/>
  <c r="CE17" i="14" s="1"/>
  <c r="I17" i="8"/>
  <c r="CF17" i="14" s="1"/>
  <c r="J17" i="8"/>
  <c r="CG17" i="14" s="1"/>
  <c r="K17" i="8"/>
  <c r="CH17" i="14" s="1"/>
  <c r="L17" i="8"/>
  <c r="CI17" i="14" s="1"/>
  <c r="M17" i="8"/>
  <c r="CJ17" i="14" s="1"/>
  <c r="N17" i="8"/>
  <c r="CK17" i="14" s="1"/>
  <c r="O17" i="8"/>
  <c r="CL17" i="14" s="1"/>
  <c r="P17" i="8"/>
  <c r="CM17" i="14" s="1"/>
  <c r="Q17" i="8"/>
  <c r="CN17" i="14" s="1"/>
  <c r="R17" i="8"/>
  <c r="CO17" i="14" s="1"/>
  <c r="S17" i="8"/>
  <c r="CP17" i="14" s="1"/>
  <c r="T17" i="8"/>
  <c r="CQ17" i="14" s="1"/>
  <c r="U17" i="8"/>
  <c r="CR17" i="14" s="1"/>
  <c r="B18" i="8"/>
  <c r="BY18" i="14" s="1"/>
  <c r="C18" i="8"/>
  <c r="BZ18" i="14" s="1"/>
  <c r="D18" i="8"/>
  <c r="CA18" i="14" s="1"/>
  <c r="E18" i="8"/>
  <c r="CB18" i="14" s="1"/>
  <c r="F18" i="8"/>
  <c r="CC18" i="14" s="1"/>
  <c r="G18" i="8"/>
  <c r="CD18" i="14" s="1"/>
  <c r="H18" i="8"/>
  <c r="CE18" i="14" s="1"/>
  <c r="I18" i="8"/>
  <c r="CF18" i="14" s="1"/>
  <c r="J18" i="8"/>
  <c r="CG18" i="14" s="1"/>
  <c r="K18" i="8"/>
  <c r="CH18" i="14" s="1"/>
  <c r="L18" i="8"/>
  <c r="CI18" i="14" s="1"/>
  <c r="M18" i="8"/>
  <c r="CJ18" i="14" s="1"/>
  <c r="N18" i="8"/>
  <c r="CK18" i="14" s="1"/>
  <c r="O18" i="8"/>
  <c r="CL18" i="14" s="1"/>
  <c r="P18" i="8"/>
  <c r="CM18" i="14" s="1"/>
  <c r="Q18" i="8"/>
  <c r="CN18" i="14" s="1"/>
  <c r="R18" i="8"/>
  <c r="CO18" i="14" s="1"/>
  <c r="S18" i="8"/>
  <c r="CP18" i="14" s="1"/>
  <c r="T18" i="8"/>
  <c r="CQ18" i="14" s="1"/>
  <c r="U18" i="8"/>
  <c r="CR18" i="14" s="1"/>
  <c r="B19" i="8"/>
  <c r="BY19" i="14" s="1"/>
  <c r="C19" i="8"/>
  <c r="BZ19" i="14" s="1"/>
  <c r="D19" i="8"/>
  <c r="CA19" i="14" s="1"/>
  <c r="E19" i="8"/>
  <c r="CB19" i="14" s="1"/>
  <c r="F19" i="8"/>
  <c r="CC19" i="14" s="1"/>
  <c r="G19" i="8"/>
  <c r="CD19" i="14" s="1"/>
  <c r="H19" i="8"/>
  <c r="CE19" i="14" s="1"/>
  <c r="I19" i="8"/>
  <c r="CF19" i="14" s="1"/>
  <c r="J19" i="8"/>
  <c r="CG19" i="14" s="1"/>
  <c r="K19" i="8"/>
  <c r="CH19" i="14" s="1"/>
  <c r="L19" i="8"/>
  <c r="CI19" i="14" s="1"/>
  <c r="M19" i="8"/>
  <c r="CJ19" i="14" s="1"/>
  <c r="N19" i="8"/>
  <c r="CK19" i="14" s="1"/>
  <c r="O19" i="8"/>
  <c r="CL19" i="14" s="1"/>
  <c r="P19" i="8"/>
  <c r="CM19" i="14" s="1"/>
  <c r="Q19" i="8"/>
  <c r="CN19" i="14" s="1"/>
  <c r="R19" i="8"/>
  <c r="CO19" i="14" s="1"/>
  <c r="S19" i="8"/>
  <c r="CP19" i="14" s="1"/>
  <c r="T19" i="8"/>
  <c r="CQ19" i="14" s="1"/>
  <c r="U19" i="8"/>
  <c r="CR19" i="14" s="1"/>
  <c r="B20" i="8"/>
  <c r="BY20" i="14" s="1"/>
  <c r="C20" i="8"/>
  <c r="BZ20" i="14" s="1"/>
  <c r="D20" i="8"/>
  <c r="CA20" i="14" s="1"/>
  <c r="E20" i="8"/>
  <c r="CB20" i="14" s="1"/>
  <c r="F20" i="8"/>
  <c r="CC20" i="14" s="1"/>
  <c r="G20" i="8"/>
  <c r="CD20" i="14" s="1"/>
  <c r="H20" i="8"/>
  <c r="CE20" i="14" s="1"/>
  <c r="I20" i="8"/>
  <c r="CF20" i="14" s="1"/>
  <c r="J20" i="8"/>
  <c r="CG20" i="14" s="1"/>
  <c r="K20" i="8"/>
  <c r="CH20" i="14" s="1"/>
  <c r="L20" i="8"/>
  <c r="CI20" i="14" s="1"/>
  <c r="M20" i="8"/>
  <c r="CJ20" i="14" s="1"/>
  <c r="N20" i="8"/>
  <c r="CK20" i="14" s="1"/>
  <c r="O20" i="8"/>
  <c r="CL20" i="14" s="1"/>
  <c r="P20" i="8"/>
  <c r="CM20" i="14" s="1"/>
  <c r="Q20" i="8"/>
  <c r="CN20" i="14" s="1"/>
  <c r="R20" i="8"/>
  <c r="CO20" i="14" s="1"/>
  <c r="S20" i="8"/>
  <c r="CP20" i="14" s="1"/>
  <c r="T20" i="8"/>
  <c r="CQ20" i="14" s="1"/>
  <c r="U20" i="8"/>
  <c r="CR20" i="14" s="1"/>
  <c r="B21" i="8"/>
  <c r="BY21" i="14" s="1"/>
  <c r="C21" i="8"/>
  <c r="BZ21" i="14" s="1"/>
  <c r="D21" i="8"/>
  <c r="CA21" i="14" s="1"/>
  <c r="E21" i="8"/>
  <c r="CB21" i="14" s="1"/>
  <c r="F21" i="8"/>
  <c r="CC21" i="14" s="1"/>
  <c r="G21" i="8"/>
  <c r="CD21" i="14" s="1"/>
  <c r="H21" i="8"/>
  <c r="CE21" i="14" s="1"/>
  <c r="I21" i="8"/>
  <c r="CF21" i="14" s="1"/>
  <c r="J21" i="8"/>
  <c r="CG21" i="14" s="1"/>
  <c r="K21" i="8"/>
  <c r="CH21" i="14" s="1"/>
  <c r="L21" i="8"/>
  <c r="CI21" i="14" s="1"/>
  <c r="M21" i="8"/>
  <c r="CJ21" i="14" s="1"/>
  <c r="N21" i="8"/>
  <c r="CK21" i="14" s="1"/>
  <c r="O21" i="8"/>
  <c r="CL21" i="14" s="1"/>
  <c r="P21" i="8"/>
  <c r="CM21" i="14" s="1"/>
  <c r="Q21" i="8"/>
  <c r="CN21" i="14" s="1"/>
  <c r="R21" i="8"/>
  <c r="CO21" i="14" s="1"/>
  <c r="S21" i="8"/>
  <c r="CP21" i="14" s="1"/>
  <c r="T21" i="8"/>
  <c r="CQ21" i="14" s="1"/>
  <c r="U21" i="8"/>
  <c r="CR21" i="14" s="1"/>
  <c r="B22" i="8"/>
  <c r="BY22" i="14" s="1"/>
  <c r="C22" i="8"/>
  <c r="BZ22" i="14" s="1"/>
  <c r="D22" i="8"/>
  <c r="CA22" i="14" s="1"/>
  <c r="E22" i="8"/>
  <c r="CB22" i="14" s="1"/>
  <c r="F22" i="8"/>
  <c r="CC22" i="14" s="1"/>
  <c r="G22" i="8"/>
  <c r="CD22" i="14" s="1"/>
  <c r="H22" i="8"/>
  <c r="CE22" i="14" s="1"/>
  <c r="I22" i="8"/>
  <c r="CF22" i="14" s="1"/>
  <c r="J22" i="8"/>
  <c r="CG22" i="14" s="1"/>
  <c r="K22" i="8"/>
  <c r="CH22" i="14" s="1"/>
  <c r="L22" i="8"/>
  <c r="CI22" i="14" s="1"/>
  <c r="M22" i="8"/>
  <c r="CJ22" i="14" s="1"/>
  <c r="N22" i="8"/>
  <c r="CK22" i="14" s="1"/>
  <c r="O22" i="8"/>
  <c r="CL22" i="14" s="1"/>
  <c r="P22" i="8"/>
  <c r="CM22" i="14" s="1"/>
  <c r="Q22" i="8"/>
  <c r="CN22" i="14" s="1"/>
  <c r="R22" i="8"/>
  <c r="CO22" i="14" s="1"/>
  <c r="S22" i="8"/>
  <c r="CP22" i="14" s="1"/>
  <c r="T22" i="8"/>
  <c r="CQ22" i="14" s="1"/>
  <c r="U22" i="8"/>
  <c r="CR22" i="14" s="1"/>
  <c r="B23" i="8"/>
  <c r="BY23" i="14" s="1"/>
  <c r="C23" i="8"/>
  <c r="BZ23" i="14" s="1"/>
  <c r="D23" i="8"/>
  <c r="CA23" i="14" s="1"/>
  <c r="E23" i="8"/>
  <c r="CB23" i="14" s="1"/>
  <c r="F23" i="8"/>
  <c r="CC23" i="14" s="1"/>
  <c r="G23" i="8"/>
  <c r="CD23" i="14" s="1"/>
  <c r="H23" i="8"/>
  <c r="CE23" i="14" s="1"/>
  <c r="I23" i="8"/>
  <c r="CF23" i="14" s="1"/>
  <c r="J23" i="8"/>
  <c r="CG23" i="14" s="1"/>
  <c r="K23" i="8"/>
  <c r="CH23" i="14" s="1"/>
  <c r="L23" i="8"/>
  <c r="CI23" i="14" s="1"/>
  <c r="M23" i="8"/>
  <c r="CJ23" i="14" s="1"/>
  <c r="N23" i="8"/>
  <c r="CK23" i="14" s="1"/>
  <c r="O23" i="8"/>
  <c r="CL23" i="14" s="1"/>
  <c r="P23" i="8"/>
  <c r="CM23" i="14" s="1"/>
  <c r="Q23" i="8"/>
  <c r="CN23" i="14" s="1"/>
  <c r="R23" i="8"/>
  <c r="CO23" i="14" s="1"/>
  <c r="S23" i="8"/>
  <c r="CP23" i="14" s="1"/>
  <c r="T23" i="8"/>
  <c r="CQ23" i="14" s="1"/>
  <c r="U23" i="8"/>
  <c r="CR23" i="14" s="1"/>
  <c r="B24" i="8"/>
  <c r="BY24" i="14" s="1"/>
  <c r="C24" i="8"/>
  <c r="BZ24" i="14" s="1"/>
  <c r="D24" i="8"/>
  <c r="CA24" i="14" s="1"/>
  <c r="E24" i="8"/>
  <c r="CB24" i="14" s="1"/>
  <c r="F24" i="8"/>
  <c r="CC24" i="14" s="1"/>
  <c r="G24" i="8"/>
  <c r="CD24" i="14" s="1"/>
  <c r="H24" i="8"/>
  <c r="CE24" i="14" s="1"/>
  <c r="I24" i="8"/>
  <c r="CF24" i="14" s="1"/>
  <c r="J24" i="8"/>
  <c r="CG24" i="14" s="1"/>
  <c r="K24" i="8"/>
  <c r="CH24" i="14" s="1"/>
  <c r="L24" i="8"/>
  <c r="CI24" i="14" s="1"/>
  <c r="M24" i="8"/>
  <c r="CJ24" i="14" s="1"/>
  <c r="N24" i="8"/>
  <c r="CK24" i="14" s="1"/>
  <c r="O24" i="8"/>
  <c r="CL24" i="14" s="1"/>
  <c r="P24" i="8"/>
  <c r="CM24" i="14" s="1"/>
  <c r="Q24" i="8"/>
  <c r="CN24" i="14" s="1"/>
  <c r="R24" i="8"/>
  <c r="CO24" i="14" s="1"/>
  <c r="S24" i="8"/>
  <c r="CP24" i="14" s="1"/>
  <c r="T24" i="8"/>
  <c r="CQ24" i="14" s="1"/>
  <c r="U24" i="8"/>
  <c r="CR24" i="14" s="1"/>
  <c r="B25" i="8"/>
  <c r="BY25" i="14" s="1"/>
  <c r="C25" i="8"/>
  <c r="BZ25" i="14" s="1"/>
  <c r="D25" i="8"/>
  <c r="CA25" i="14" s="1"/>
  <c r="E25" i="8"/>
  <c r="CB25" i="14" s="1"/>
  <c r="F25" i="8"/>
  <c r="CC25" i="14" s="1"/>
  <c r="G25" i="8"/>
  <c r="CD25" i="14" s="1"/>
  <c r="H25" i="8"/>
  <c r="CE25" i="14" s="1"/>
  <c r="I25" i="8"/>
  <c r="CF25" i="14" s="1"/>
  <c r="J25" i="8"/>
  <c r="CG25" i="14" s="1"/>
  <c r="K25" i="8"/>
  <c r="CH25" i="14" s="1"/>
  <c r="L25" i="8"/>
  <c r="CI25" i="14" s="1"/>
  <c r="M25" i="8"/>
  <c r="CJ25" i="14" s="1"/>
  <c r="N25" i="8"/>
  <c r="CK25" i="14" s="1"/>
  <c r="O25" i="8"/>
  <c r="CL25" i="14" s="1"/>
  <c r="P25" i="8"/>
  <c r="CM25" i="14" s="1"/>
  <c r="Q25" i="8"/>
  <c r="CN25" i="14" s="1"/>
  <c r="R25" i="8"/>
  <c r="CO25" i="14" s="1"/>
  <c r="S25" i="8"/>
  <c r="CP25" i="14" s="1"/>
  <c r="T25" i="8"/>
  <c r="CQ25" i="14" s="1"/>
  <c r="U25" i="8"/>
  <c r="CR25" i="14" s="1"/>
  <c r="C26" i="8"/>
  <c r="BZ26" i="14" s="1"/>
  <c r="D26" i="8"/>
  <c r="CA26" i="14" s="1"/>
  <c r="E26" i="8"/>
  <c r="CB26" i="14" s="1"/>
  <c r="F26" i="8"/>
  <c r="CC26" i="14" s="1"/>
  <c r="G26" i="8"/>
  <c r="CD26" i="14" s="1"/>
  <c r="H26" i="8"/>
  <c r="CE26" i="14" s="1"/>
  <c r="I26" i="8"/>
  <c r="CF26" i="14" s="1"/>
  <c r="J26" i="8"/>
  <c r="CG26" i="14" s="1"/>
  <c r="K26" i="8"/>
  <c r="CH26" i="14" s="1"/>
  <c r="L26" i="8"/>
  <c r="CI26" i="14" s="1"/>
  <c r="M26" i="8"/>
  <c r="CJ26" i="14" s="1"/>
  <c r="N26" i="8"/>
  <c r="CK26" i="14" s="1"/>
  <c r="O26" i="8"/>
  <c r="CL26" i="14" s="1"/>
  <c r="P26" i="8"/>
  <c r="CM26" i="14" s="1"/>
  <c r="Q26" i="8"/>
  <c r="CN26" i="14" s="1"/>
  <c r="R26" i="8"/>
  <c r="CO26" i="14" s="1"/>
  <c r="S26" i="8"/>
  <c r="CP26" i="14" s="1"/>
  <c r="T26" i="8"/>
  <c r="CQ26" i="14" s="1"/>
  <c r="U26" i="8"/>
  <c r="CR26" i="14" s="1"/>
  <c r="B27" i="8"/>
  <c r="BY27" i="14" s="1"/>
  <c r="C27" i="8"/>
  <c r="BZ27" i="14" s="1"/>
  <c r="D27" i="8"/>
  <c r="CA27" i="14" s="1"/>
  <c r="E27" i="8"/>
  <c r="CB27" i="14" s="1"/>
  <c r="F27" i="8"/>
  <c r="CC27" i="14" s="1"/>
  <c r="G27" i="8"/>
  <c r="CD27" i="14" s="1"/>
  <c r="H27" i="8"/>
  <c r="CE27" i="14" s="1"/>
  <c r="I27" i="8"/>
  <c r="CF27" i="14" s="1"/>
  <c r="J27" i="8"/>
  <c r="CG27" i="14" s="1"/>
  <c r="K27" i="8"/>
  <c r="CH27" i="14" s="1"/>
  <c r="L27" i="8"/>
  <c r="CI27" i="14" s="1"/>
  <c r="M27" i="8"/>
  <c r="CJ27" i="14" s="1"/>
  <c r="N27" i="8"/>
  <c r="CK27" i="14" s="1"/>
  <c r="O27" i="8"/>
  <c r="CL27" i="14" s="1"/>
  <c r="P27" i="8"/>
  <c r="CM27" i="14" s="1"/>
  <c r="Q27" i="8"/>
  <c r="CN27" i="14" s="1"/>
  <c r="R27" i="8"/>
  <c r="CO27" i="14" s="1"/>
  <c r="S27" i="8"/>
  <c r="CP27" i="14" s="1"/>
  <c r="T27" i="8"/>
  <c r="CQ27" i="14" s="1"/>
  <c r="U27" i="8"/>
  <c r="CR27" i="14" s="1"/>
  <c r="B28" i="8"/>
  <c r="BY28" i="14" s="1"/>
  <c r="C28" i="8"/>
  <c r="BZ28" i="14" s="1"/>
  <c r="D28" i="8"/>
  <c r="CA28" i="14" s="1"/>
  <c r="E28" i="8"/>
  <c r="CB28" i="14" s="1"/>
  <c r="F28" i="8"/>
  <c r="CC28" i="14" s="1"/>
  <c r="G28" i="8"/>
  <c r="CD28" i="14" s="1"/>
  <c r="H28" i="8"/>
  <c r="CE28" i="14" s="1"/>
  <c r="I28" i="8"/>
  <c r="CF28" i="14" s="1"/>
  <c r="J28" i="8"/>
  <c r="CG28" i="14" s="1"/>
  <c r="K28" i="8"/>
  <c r="CH28" i="14" s="1"/>
  <c r="L28" i="8"/>
  <c r="CI28" i="14" s="1"/>
  <c r="M28" i="8"/>
  <c r="CJ28" i="14" s="1"/>
  <c r="N28" i="8"/>
  <c r="CK28" i="14" s="1"/>
  <c r="O28" i="8"/>
  <c r="CL28" i="14" s="1"/>
  <c r="P28" i="8"/>
  <c r="CM28" i="14" s="1"/>
  <c r="Q28" i="8"/>
  <c r="CN28" i="14" s="1"/>
  <c r="R28" i="8"/>
  <c r="CO28" i="14" s="1"/>
  <c r="S28" i="8"/>
  <c r="CP28" i="14" s="1"/>
  <c r="T28" i="8"/>
  <c r="CQ28" i="14" s="1"/>
  <c r="U28" i="8"/>
  <c r="CR28" i="14" s="1"/>
  <c r="B29" i="8"/>
  <c r="BY29" i="14" s="1"/>
  <c r="C29" i="8"/>
  <c r="BZ29" i="14" s="1"/>
  <c r="D29" i="8"/>
  <c r="CA29" i="14" s="1"/>
  <c r="E29" i="8"/>
  <c r="CB29" i="14" s="1"/>
  <c r="F29" i="8"/>
  <c r="CC29" i="14" s="1"/>
  <c r="G29" i="8"/>
  <c r="CD29" i="14" s="1"/>
  <c r="H29" i="8"/>
  <c r="CE29" i="14" s="1"/>
  <c r="I29" i="8"/>
  <c r="CF29" i="14" s="1"/>
  <c r="J29" i="8"/>
  <c r="CG29" i="14" s="1"/>
  <c r="K29" i="8"/>
  <c r="CH29" i="14" s="1"/>
  <c r="L29" i="8"/>
  <c r="CI29" i="14" s="1"/>
  <c r="M29" i="8"/>
  <c r="CJ29" i="14" s="1"/>
  <c r="N29" i="8"/>
  <c r="CK29" i="14" s="1"/>
  <c r="O29" i="8"/>
  <c r="CL29" i="14" s="1"/>
  <c r="P29" i="8"/>
  <c r="CM29" i="14" s="1"/>
  <c r="Q29" i="8"/>
  <c r="CN29" i="14" s="1"/>
  <c r="R29" i="8"/>
  <c r="CO29" i="14" s="1"/>
  <c r="S29" i="8"/>
  <c r="CP29" i="14" s="1"/>
  <c r="T29" i="8"/>
  <c r="CQ29" i="14" s="1"/>
  <c r="U29" i="8"/>
  <c r="CR29" i="14" s="1"/>
  <c r="B30" i="8"/>
  <c r="BY30" i="14" s="1"/>
  <c r="C30" i="8"/>
  <c r="BZ30" i="14" s="1"/>
  <c r="D30" i="8"/>
  <c r="CA30" i="14" s="1"/>
  <c r="E30" i="8"/>
  <c r="CB30" i="14" s="1"/>
  <c r="F30" i="8"/>
  <c r="CC30" i="14" s="1"/>
  <c r="G30" i="8"/>
  <c r="CD30" i="14" s="1"/>
  <c r="H30" i="8"/>
  <c r="CE30" i="14" s="1"/>
  <c r="I30" i="8"/>
  <c r="CF30" i="14" s="1"/>
  <c r="J30" i="8"/>
  <c r="CG30" i="14" s="1"/>
  <c r="K30" i="8"/>
  <c r="CH30" i="14" s="1"/>
  <c r="L30" i="8"/>
  <c r="CI30" i="14" s="1"/>
  <c r="M30" i="8"/>
  <c r="CJ30" i="14" s="1"/>
  <c r="N30" i="8"/>
  <c r="CK30" i="14" s="1"/>
  <c r="O30" i="8"/>
  <c r="CL30" i="14" s="1"/>
  <c r="P30" i="8"/>
  <c r="CM30" i="14" s="1"/>
  <c r="Q30" i="8"/>
  <c r="CN30" i="14" s="1"/>
  <c r="R30" i="8"/>
  <c r="CO30" i="14" s="1"/>
  <c r="S30" i="8"/>
  <c r="CP30" i="14" s="1"/>
  <c r="T30" i="8"/>
  <c r="CQ30" i="14" s="1"/>
  <c r="U30" i="8"/>
  <c r="CR30" i="14" s="1"/>
  <c r="B31" i="8"/>
  <c r="BY31" i="14" s="1"/>
  <c r="C31" i="8"/>
  <c r="BZ31" i="14" s="1"/>
  <c r="D31" i="8"/>
  <c r="CA31" i="14" s="1"/>
  <c r="E31" i="8"/>
  <c r="CB31" i="14" s="1"/>
  <c r="F31" i="8"/>
  <c r="CC31" i="14" s="1"/>
  <c r="G31" i="8"/>
  <c r="CD31" i="14" s="1"/>
  <c r="H31" i="8"/>
  <c r="CE31" i="14" s="1"/>
  <c r="I31" i="8"/>
  <c r="CF31" i="14" s="1"/>
  <c r="J31" i="8"/>
  <c r="CG31" i="14" s="1"/>
  <c r="K31" i="8"/>
  <c r="CH31" i="14" s="1"/>
  <c r="L31" i="8"/>
  <c r="CI31" i="14" s="1"/>
  <c r="M31" i="8"/>
  <c r="CJ31" i="14" s="1"/>
  <c r="N31" i="8"/>
  <c r="CK31" i="14" s="1"/>
  <c r="O31" i="8"/>
  <c r="CL31" i="14" s="1"/>
  <c r="P31" i="8"/>
  <c r="CM31" i="14" s="1"/>
  <c r="Q31" i="8"/>
  <c r="CN31" i="14" s="1"/>
  <c r="R31" i="8"/>
  <c r="CO31" i="14" s="1"/>
  <c r="S31" i="8"/>
  <c r="CP31" i="14" s="1"/>
  <c r="T31" i="8"/>
  <c r="CQ31" i="14" s="1"/>
  <c r="U31" i="8"/>
  <c r="CR31" i="14" s="1"/>
  <c r="B32" i="8"/>
  <c r="BY32" i="14" s="1"/>
  <c r="C32" i="8"/>
  <c r="BZ32" i="14" s="1"/>
  <c r="D32" i="8"/>
  <c r="CA32" i="14" s="1"/>
  <c r="E32" i="8"/>
  <c r="CB32" i="14" s="1"/>
  <c r="F32" i="8"/>
  <c r="CC32" i="14" s="1"/>
  <c r="G32" i="8"/>
  <c r="CD32" i="14" s="1"/>
  <c r="H32" i="8"/>
  <c r="CE32" i="14" s="1"/>
  <c r="I32" i="8"/>
  <c r="CF32" i="14" s="1"/>
  <c r="J32" i="8"/>
  <c r="CG32" i="14" s="1"/>
  <c r="K32" i="8"/>
  <c r="CH32" i="14" s="1"/>
  <c r="L32" i="8"/>
  <c r="CI32" i="14" s="1"/>
  <c r="M32" i="8"/>
  <c r="CJ32" i="14" s="1"/>
  <c r="N32" i="8"/>
  <c r="CK32" i="14" s="1"/>
  <c r="O32" i="8"/>
  <c r="CL32" i="14" s="1"/>
  <c r="P32" i="8"/>
  <c r="CM32" i="14" s="1"/>
  <c r="Q32" i="8"/>
  <c r="CN32" i="14" s="1"/>
  <c r="R32" i="8"/>
  <c r="CO32" i="14" s="1"/>
  <c r="S32" i="8"/>
  <c r="CP32" i="14" s="1"/>
  <c r="T32" i="8"/>
  <c r="CQ32" i="14" s="1"/>
  <c r="U32" i="8"/>
  <c r="CR32" i="14" s="1"/>
  <c r="B33" i="8"/>
  <c r="BY33" i="14" s="1"/>
  <c r="C33" i="8"/>
  <c r="BZ33" i="14" s="1"/>
  <c r="D33" i="8"/>
  <c r="CA33" i="14" s="1"/>
  <c r="E33" i="8"/>
  <c r="CB33" i="14" s="1"/>
  <c r="F33" i="8"/>
  <c r="CC33" i="14" s="1"/>
  <c r="G33" i="8"/>
  <c r="CD33" i="14" s="1"/>
  <c r="H33" i="8"/>
  <c r="CE33" i="14" s="1"/>
  <c r="I33" i="8"/>
  <c r="CF33" i="14" s="1"/>
  <c r="J33" i="8"/>
  <c r="CG33" i="14" s="1"/>
  <c r="K33" i="8"/>
  <c r="CH33" i="14" s="1"/>
  <c r="L33" i="8"/>
  <c r="CI33" i="14" s="1"/>
  <c r="M33" i="8"/>
  <c r="CJ33" i="14" s="1"/>
  <c r="N33" i="8"/>
  <c r="CK33" i="14" s="1"/>
  <c r="O33" i="8"/>
  <c r="CL33" i="14" s="1"/>
  <c r="P33" i="8"/>
  <c r="CM33" i="14" s="1"/>
  <c r="Q33" i="8"/>
  <c r="CN33" i="14" s="1"/>
  <c r="R33" i="8"/>
  <c r="CO33" i="14" s="1"/>
  <c r="S33" i="8"/>
  <c r="CP33" i="14" s="1"/>
  <c r="T33" i="8"/>
  <c r="CQ33" i="14" s="1"/>
  <c r="U33" i="8"/>
  <c r="CR33" i="14" s="1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S5" i="8"/>
  <c r="CP5" i="14" s="1"/>
  <c r="R5" i="8"/>
  <c r="CO5" i="14" s="1"/>
  <c r="P5" i="8"/>
  <c r="CM5" i="14" s="1"/>
  <c r="O5" i="8"/>
  <c r="CL5" i="14" s="1"/>
  <c r="N5" i="8"/>
  <c r="CK5" i="14" s="1"/>
  <c r="L5" i="8"/>
  <c r="CI5" i="14" s="1"/>
  <c r="K5" i="8"/>
  <c r="CH5" i="14" s="1"/>
  <c r="J5" i="8"/>
  <c r="CG5" i="14" s="1"/>
  <c r="H5" i="8"/>
  <c r="CE5" i="14" s="1"/>
  <c r="G5" i="8"/>
  <c r="CD5" i="14" s="1"/>
  <c r="F5" i="8"/>
  <c r="CC5" i="14" s="1"/>
  <c r="D5" i="8"/>
  <c r="CA5" i="14" s="1"/>
  <c r="C5" i="8"/>
  <c r="BZ5" i="14" s="1"/>
  <c r="E34" i="7"/>
  <c r="D34" i="7"/>
  <c r="C34" i="7"/>
  <c r="B34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E11" i="7"/>
  <c r="D11" i="7"/>
  <c r="C11" i="7"/>
  <c r="B11" i="7"/>
  <c r="D5" i="7"/>
  <c r="C5" i="7"/>
  <c r="B5" i="7"/>
  <c r="CN35" i="14" l="1"/>
  <c r="KZ35" i="14" s="1"/>
  <c r="KE35" i="14" s="1"/>
  <c r="CN6" i="14"/>
  <c r="KZ6" i="14" s="1"/>
  <c r="KE6" i="14" s="1"/>
  <c r="CH6" i="14"/>
  <c r="KT6" i="14" s="1"/>
  <c r="JY6" i="14" s="1"/>
  <c r="CR35" i="14"/>
  <c r="LD35" i="14" s="1"/>
  <c r="KI35" i="14" s="1"/>
  <c r="CB35" i="14"/>
  <c r="KN35" i="14" s="1"/>
  <c r="JS35" i="14" s="1"/>
  <c r="CO35" i="14"/>
  <c r="CK35" i="14"/>
  <c r="CG35" i="14"/>
  <c r="CC35" i="14"/>
  <c r="BY35" i="14"/>
  <c r="CP6" i="14"/>
  <c r="LB6" i="14" s="1"/>
  <c r="KG6" i="14" s="1"/>
  <c r="CJ6" i="14"/>
  <c r="KV6" i="14" s="1"/>
  <c r="KA6" i="14" s="1"/>
  <c r="CD6" i="14"/>
  <c r="KP6" i="14" s="1"/>
  <c r="JU6" i="14" s="1"/>
  <c r="CJ35" i="14"/>
  <c r="KV35" i="14" s="1"/>
  <c r="KA35" i="14" s="1"/>
  <c r="CP35" i="14"/>
  <c r="LB35" i="14" s="1"/>
  <c r="KG35" i="14" s="1"/>
  <c r="CH35" i="14"/>
  <c r="KT35" i="14" s="1"/>
  <c r="JY35" i="14" s="1"/>
  <c r="BZ35" i="14"/>
  <c r="KL35" i="14" s="1"/>
  <c r="JQ35" i="14" s="1"/>
  <c r="CF6" i="14"/>
  <c r="KR6" i="14" s="1"/>
  <c r="JW6" i="14" s="1"/>
  <c r="CF35" i="14"/>
  <c r="KR35" i="14" s="1"/>
  <c r="JW35" i="14" s="1"/>
  <c r="CL35" i="14"/>
  <c r="KX35" i="14" s="1"/>
  <c r="KC35" i="14" s="1"/>
  <c r="CD35" i="14"/>
  <c r="KP35" i="14" s="1"/>
  <c r="JU35" i="14" s="1"/>
  <c r="CQ35" i="14"/>
  <c r="CM35" i="14"/>
  <c r="CI35" i="14"/>
  <c r="CE35" i="14"/>
  <c r="CA35" i="14"/>
  <c r="CL6" i="14"/>
  <c r="KX6" i="14" s="1"/>
  <c r="KC6" i="14" s="1"/>
  <c r="CB6" i="14"/>
  <c r="KN6" i="14" s="1"/>
  <c r="JS6" i="14" s="1"/>
  <c r="CR6" i="14"/>
  <c r="LD6" i="14" s="1"/>
  <c r="KI6" i="14" s="1"/>
  <c r="U4" i="8"/>
  <c r="CR4" i="14" s="1"/>
  <c r="B4" i="8"/>
  <c r="BY4" i="14" s="1"/>
  <c r="LC6" i="14"/>
  <c r="KH6" i="14" s="1"/>
  <c r="KK9" i="14"/>
  <c r="JP9" i="14" s="1"/>
  <c r="KM9" i="14"/>
  <c r="JR9" i="14" s="1"/>
  <c r="KW6" i="14"/>
  <c r="KB6" i="14" s="1"/>
  <c r="KL6" i="14"/>
  <c r="JQ6" i="14" s="1"/>
  <c r="KQ6" i="14"/>
  <c r="JV6" i="14" s="1"/>
  <c r="KS6" i="14"/>
  <c r="JX6" i="14" s="1"/>
  <c r="KU6" i="14"/>
  <c r="JZ6" i="14" s="1"/>
  <c r="KS9" i="14"/>
  <c r="JX9" i="14" s="1"/>
  <c r="KO9" i="14"/>
  <c r="JT9" i="14" s="1"/>
  <c r="LC9" i="14"/>
  <c r="KH9" i="14" s="1"/>
  <c r="KQ9" i="14"/>
  <c r="JV9" i="14" s="1"/>
  <c r="KW9" i="14"/>
  <c r="KB9" i="14" s="1"/>
  <c r="KO6" i="14"/>
  <c r="JT6" i="14" s="1"/>
  <c r="KY6" i="14"/>
  <c r="KD6" i="14" s="1"/>
  <c r="LA6" i="14"/>
  <c r="KF6" i="14" s="1"/>
  <c r="KM6" i="14"/>
  <c r="JR6" i="14" s="1"/>
  <c r="LA9" i="14"/>
  <c r="KF9" i="14" s="1"/>
  <c r="KU9" i="14"/>
  <c r="JZ9" i="14" s="1"/>
  <c r="DG47" i="14"/>
  <c r="FO47" i="14" s="1"/>
  <c r="HC47" i="14" s="1"/>
  <c r="AI88" i="14"/>
  <c r="KX9" i="14"/>
  <c r="KC9" i="14" s="1"/>
  <c r="AI170" i="14"/>
  <c r="D170" i="14"/>
  <c r="W170" i="14"/>
  <c r="Z88" i="14"/>
  <c r="AF88" i="14"/>
  <c r="AF170" i="14"/>
  <c r="D88" i="14"/>
  <c r="Z170" i="14"/>
  <c r="W88" i="14"/>
  <c r="KY9" i="14"/>
  <c r="KD9" i="14" s="1"/>
  <c r="GC45" i="14"/>
  <c r="HQ45" i="14" s="1"/>
  <c r="DV79" i="14"/>
  <c r="GD79" i="14" s="1"/>
  <c r="HR79" i="14" s="1"/>
  <c r="DV70" i="14"/>
  <c r="GD70" i="14" s="1"/>
  <c r="HR70" i="14" s="1"/>
  <c r="DV105" i="14"/>
  <c r="GD105" i="14" s="1"/>
  <c r="HR105" i="14" s="1"/>
  <c r="FQ54" i="14"/>
  <c r="HE54" i="14" s="1"/>
  <c r="FT45" i="14"/>
  <c r="HH45" i="14" s="1"/>
  <c r="GB47" i="14"/>
  <c r="HP47" i="14" s="1"/>
  <c r="GB55" i="14"/>
  <c r="HP55" i="14" s="1"/>
  <c r="GA46" i="14"/>
  <c r="HO46" i="14" s="1"/>
  <c r="GA58" i="14"/>
  <c r="HO58" i="14" s="1"/>
  <c r="FV55" i="14"/>
  <c r="HJ55" i="14" s="1"/>
  <c r="FX62" i="14"/>
  <c r="HL62" i="14" s="1"/>
  <c r="HB62" i="14" s="1"/>
  <c r="GB73" i="14"/>
  <c r="HP73" i="14" s="1"/>
  <c r="FW83" i="14"/>
  <c r="FM83" i="14" s="1"/>
  <c r="FW46" i="14"/>
  <c r="FM46" i="14" s="1"/>
  <c r="FW50" i="14"/>
  <c r="HK50" i="14" s="1"/>
  <c r="HA50" i="14" s="1"/>
  <c r="FO50" i="14"/>
  <c r="HC50" i="14" s="1"/>
  <c r="GA55" i="14"/>
  <c r="HO55" i="14" s="1"/>
  <c r="GA62" i="14"/>
  <c r="HO62" i="14" s="1"/>
  <c r="GA70" i="14"/>
  <c r="HO70" i="14" s="1"/>
  <c r="GA74" i="14"/>
  <c r="HO74" i="14" s="1"/>
  <c r="FO90" i="14"/>
  <c r="HC90" i="14" s="1"/>
  <c r="FZ63" i="14"/>
  <c r="FL63" i="14" s="1"/>
  <c r="FZ71" i="14"/>
  <c r="HN71" i="14" s="1"/>
  <c r="GZ71" i="14" s="1"/>
  <c r="FZ75" i="14"/>
  <c r="HN75" i="14" s="1"/>
  <c r="GZ75" i="14" s="1"/>
  <c r="FV89" i="14"/>
  <c r="HJ89" i="14" s="1"/>
  <c r="GB137" i="14"/>
  <c r="HP137" i="14" s="1"/>
  <c r="GB145" i="14"/>
  <c r="HP145" i="14" s="1"/>
  <c r="GA114" i="14"/>
  <c r="HO114" i="14" s="1"/>
  <c r="FS116" i="14"/>
  <c r="HG116" i="14" s="1"/>
  <c r="GA118" i="14"/>
  <c r="HO118" i="14" s="1"/>
  <c r="FS136" i="14"/>
  <c r="HG136" i="14" s="1"/>
  <c r="GD145" i="14"/>
  <c r="HR145" i="14" s="1"/>
  <c r="GC114" i="14"/>
  <c r="HQ114" i="14" s="1"/>
  <c r="FO169" i="14"/>
  <c r="HC169" i="14" s="1"/>
  <c r="GA103" i="14"/>
  <c r="HO103" i="14" s="1"/>
  <c r="FO110" i="14"/>
  <c r="HC110" i="14" s="1"/>
  <c r="FY71" i="14"/>
  <c r="HM71" i="14" s="1"/>
  <c r="GY71" i="14" s="1"/>
  <c r="GC74" i="14"/>
  <c r="HQ74" i="14" s="1"/>
  <c r="FU76" i="14"/>
  <c r="HI76" i="14" s="1"/>
  <c r="FT131" i="14"/>
  <c r="HH131" i="14" s="1"/>
  <c r="GB141" i="14"/>
  <c r="HP141" i="14" s="1"/>
  <c r="GB157" i="14"/>
  <c r="HP157" i="14" s="1"/>
  <c r="FO121" i="14"/>
  <c r="HC121" i="14" s="1"/>
  <c r="GA126" i="14"/>
  <c r="HO126" i="14" s="1"/>
  <c r="FS164" i="14"/>
  <c r="HG164" i="14" s="1"/>
  <c r="GD121" i="14"/>
  <c r="HR121" i="14" s="1"/>
  <c r="FQ121" i="14"/>
  <c r="HE121" i="14" s="1"/>
  <c r="FU152" i="14"/>
  <c r="HI152" i="14" s="1"/>
  <c r="FQ153" i="14"/>
  <c r="HE153" i="14" s="1"/>
  <c r="FU164" i="14"/>
  <c r="HI164" i="14" s="1"/>
  <c r="FQ166" i="14"/>
  <c r="HE166" i="14" s="1"/>
  <c r="DJ166" i="14"/>
  <c r="FR166" i="14" s="1"/>
  <c r="HF166" i="14" s="1"/>
  <c r="FU44" i="14"/>
  <c r="HI44" i="14" s="1"/>
  <c r="FQ49" i="14"/>
  <c r="HE49" i="14" s="1"/>
  <c r="GC50" i="14"/>
  <c r="HQ50" i="14" s="1"/>
  <c r="FP49" i="14"/>
  <c r="HD49" i="14" s="1"/>
  <c r="FT52" i="14"/>
  <c r="HH52" i="14" s="1"/>
  <c r="FV42" i="14"/>
  <c r="HJ42" i="14" s="1"/>
  <c r="FZ45" i="14"/>
  <c r="HN45" i="14" s="1"/>
  <c r="GZ45" i="14" s="1"/>
  <c r="GD52" i="14"/>
  <c r="HR52" i="14" s="1"/>
  <c r="FT62" i="14"/>
  <c r="HH62" i="14" s="1"/>
  <c r="GB64" i="14"/>
  <c r="HP64" i="14" s="1"/>
  <c r="GB89" i="14"/>
  <c r="HP89" i="14" s="1"/>
  <c r="FP96" i="14"/>
  <c r="HD96" i="14" s="1"/>
  <c r="FT99" i="14"/>
  <c r="HH99" i="14" s="1"/>
  <c r="FT103" i="14"/>
  <c r="HH103" i="14" s="1"/>
  <c r="GB109" i="14"/>
  <c r="HP109" i="14" s="1"/>
  <c r="FS63" i="14"/>
  <c r="HG63" i="14" s="1"/>
  <c r="FS96" i="14"/>
  <c r="HG96" i="14" s="1"/>
  <c r="GA98" i="14"/>
  <c r="HO98" i="14" s="1"/>
  <c r="FS100" i="14"/>
  <c r="HG100" i="14" s="1"/>
  <c r="FO101" i="14"/>
  <c r="HC101" i="14" s="1"/>
  <c r="GD65" i="14"/>
  <c r="HR65" i="14" s="1"/>
  <c r="FV71" i="14"/>
  <c r="HJ71" i="14" s="1"/>
  <c r="FR76" i="14"/>
  <c r="HF76" i="14" s="1"/>
  <c r="GD85" i="14"/>
  <c r="HR85" i="14" s="1"/>
  <c r="GC73" i="14"/>
  <c r="HQ73" i="14" s="1"/>
  <c r="GC85" i="14"/>
  <c r="HQ85" i="14" s="1"/>
  <c r="FU96" i="14"/>
  <c r="HI96" i="14" s="1"/>
  <c r="FQ97" i="14"/>
  <c r="HE97" i="14" s="1"/>
  <c r="GC110" i="14"/>
  <c r="HQ110" i="14" s="1"/>
  <c r="FT114" i="14"/>
  <c r="HH114" i="14" s="1"/>
  <c r="FT118" i="14"/>
  <c r="HH118" i="14" s="1"/>
  <c r="GB132" i="14"/>
  <c r="HP132" i="14" s="1"/>
  <c r="FP151" i="14"/>
  <c r="HD151" i="14" s="1"/>
  <c r="GB152" i="14"/>
  <c r="HP152" i="14" s="1"/>
  <c r="GB156" i="14"/>
  <c r="HP156" i="14" s="1"/>
  <c r="FP159" i="14"/>
  <c r="HD159" i="14" s="1"/>
  <c r="GA129" i="14"/>
  <c r="HO129" i="14" s="1"/>
  <c r="FS131" i="14"/>
  <c r="HG131" i="14" s="1"/>
  <c r="GA133" i="14"/>
  <c r="HO133" i="14" s="1"/>
  <c r="FO136" i="14"/>
  <c r="HC136" i="14" s="1"/>
  <c r="GA137" i="14"/>
  <c r="HO137" i="14" s="1"/>
  <c r="GA141" i="14"/>
  <c r="HO141" i="14" s="1"/>
  <c r="GA145" i="14"/>
  <c r="HO145" i="14" s="1"/>
  <c r="GA149" i="14"/>
  <c r="HO149" i="14" s="1"/>
  <c r="GA153" i="14"/>
  <c r="HO153" i="14" s="1"/>
  <c r="GA157" i="14"/>
  <c r="HO157" i="14" s="1"/>
  <c r="FS159" i="14"/>
  <c r="HG159" i="14" s="1"/>
  <c r="GA161" i="14"/>
  <c r="HO161" i="14" s="1"/>
  <c r="FO164" i="14"/>
  <c r="HC164" i="14" s="1"/>
  <c r="FV118" i="14"/>
  <c r="HJ118" i="14" s="1"/>
  <c r="FU115" i="14"/>
  <c r="HI115" i="14" s="1"/>
  <c r="GC129" i="14"/>
  <c r="HQ129" i="14" s="1"/>
  <c r="FQ136" i="14"/>
  <c r="HE136" i="14" s="1"/>
  <c r="FU143" i="14"/>
  <c r="HI143" i="14" s="1"/>
  <c r="FY154" i="14"/>
  <c r="FK154" i="14" s="1"/>
  <c r="FU159" i="14"/>
  <c r="HI159" i="14" s="1"/>
  <c r="GB169" i="14"/>
  <c r="HP169" i="14" s="1"/>
  <c r="FU55" i="14"/>
  <c r="HI55" i="14" s="1"/>
  <c r="GB49" i="14"/>
  <c r="HP49" i="14" s="1"/>
  <c r="FS42" i="14"/>
  <c r="HG42" i="14" s="1"/>
  <c r="FS50" i="14"/>
  <c r="HG50" i="14" s="1"/>
  <c r="GA60" i="14"/>
  <c r="HO60" i="14" s="1"/>
  <c r="FZ36" i="14"/>
  <c r="HN36" i="14" s="1"/>
  <c r="GZ36" i="14" s="1"/>
  <c r="FV45" i="14"/>
  <c r="HJ45" i="14" s="1"/>
  <c r="GB71" i="14"/>
  <c r="HP71" i="14" s="1"/>
  <c r="GB75" i="14"/>
  <c r="HP75" i="14" s="1"/>
  <c r="FX76" i="14"/>
  <c r="FN76" i="14" s="1"/>
  <c r="GB83" i="14"/>
  <c r="HP83" i="14" s="1"/>
  <c r="FS91" i="14"/>
  <c r="HG91" i="14" s="1"/>
  <c r="GA97" i="14"/>
  <c r="HO97" i="14" s="1"/>
  <c r="GA101" i="14"/>
  <c r="HO101" i="14" s="1"/>
  <c r="GA105" i="14"/>
  <c r="HO105" i="14" s="1"/>
  <c r="FS111" i="14"/>
  <c r="HG111" i="14" s="1"/>
  <c r="FZ73" i="14"/>
  <c r="FL73" i="14" s="1"/>
  <c r="FV95" i="14"/>
  <c r="HJ95" i="14" s="1"/>
  <c r="GD97" i="14"/>
  <c r="HR97" i="14" s="1"/>
  <c r="FV99" i="14"/>
  <c r="HJ99" i="14" s="1"/>
  <c r="GD101" i="14"/>
  <c r="HR101" i="14" s="1"/>
  <c r="FQ71" i="14"/>
  <c r="HE71" i="14" s="1"/>
  <c r="GC72" i="14"/>
  <c r="HQ72" i="14" s="1"/>
  <c r="GC97" i="14"/>
  <c r="HQ97" i="14" s="1"/>
  <c r="FT117" i="14"/>
  <c r="HH117" i="14" s="1"/>
  <c r="FP118" i="14"/>
  <c r="HD118" i="14" s="1"/>
  <c r="FT121" i="14"/>
  <c r="HH121" i="14" s="1"/>
  <c r="FP122" i="14"/>
  <c r="HD122" i="14" s="1"/>
  <c r="GB127" i="14"/>
  <c r="HP127" i="14" s="1"/>
  <c r="FT133" i="14"/>
  <c r="HH133" i="14" s="1"/>
  <c r="FT149" i="14"/>
  <c r="HH149" i="14" s="1"/>
  <c r="GB159" i="14"/>
  <c r="HP159" i="14" s="1"/>
  <c r="FS122" i="14"/>
  <c r="HG122" i="14" s="1"/>
  <c r="GA132" i="14"/>
  <c r="HO132" i="14" s="1"/>
  <c r="FR114" i="14"/>
  <c r="HF114" i="14" s="1"/>
  <c r="GD151" i="14"/>
  <c r="HR151" i="14" s="1"/>
  <c r="FU118" i="14"/>
  <c r="HI118" i="14" s="1"/>
  <c r="FU122" i="14"/>
  <c r="HI122" i="14" s="1"/>
  <c r="FU126" i="14"/>
  <c r="HI126" i="14" s="1"/>
  <c r="FQ143" i="14"/>
  <c r="HE143" i="14" s="1"/>
  <c r="FU150" i="14"/>
  <c r="HI150" i="14" s="1"/>
  <c r="FQ151" i="14"/>
  <c r="HE151" i="14" s="1"/>
  <c r="FU154" i="14"/>
  <c r="HI154" i="14" s="1"/>
  <c r="FT164" i="14"/>
  <c r="HH164" i="14" s="1"/>
  <c r="GB166" i="14"/>
  <c r="HP166" i="14" s="1"/>
  <c r="FS166" i="14"/>
  <c r="HG166" i="14" s="1"/>
  <c r="FZ162" i="14"/>
  <c r="HN162" i="14" s="1"/>
  <c r="GZ162" i="14" s="1"/>
  <c r="FV169" i="14"/>
  <c r="HJ169" i="14" s="1"/>
  <c r="FY49" i="14"/>
  <c r="FK49" i="14" s="1"/>
  <c r="FY53" i="14"/>
  <c r="FK53" i="14" s="1"/>
  <c r="FT42" i="14"/>
  <c r="HH42" i="14" s="1"/>
  <c r="GB44" i="14"/>
  <c r="HP44" i="14" s="1"/>
  <c r="FS49" i="14"/>
  <c r="HG49" i="14" s="1"/>
  <c r="FZ47" i="14"/>
  <c r="FL47" i="14" s="1"/>
  <c r="FR49" i="14"/>
  <c r="HF49" i="14" s="1"/>
  <c r="GB70" i="14"/>
  <c r="HP70" i="14" s="1"/>
  <c r="FT72" i="14"/>
  <c r="HH72" i="14" s="1"/>
  <c r="FP73" i="14"/>
  <c r="HD73" i="14" s="1"/>
  <c r="FT76" i="14"/>
  <c r="HH76" i="14" s="1"/>
  <c r="GB91" i="14"/>
  <c r="HP91" i="14" s="1"/>
  <c r="FT101" i="14"/>
  <c r="HH101" i="14" s="1"/>
  <c r="GB111" i="14"/>
  <c r="HP111" i="14" s="1"/>
  <c r="GA63" i="14"/>
  <c r="HO63" i="14" s="1"/>
  <c r="FS85" i="14"/>
  <c r="HG85" i="14" s="1"/>
  <c r="FS102" i="14"/>
  <c r="HG102" i="14" s="1"/>
  <c r="FS110" i="14"/>
  <c r="HG110" i="14" s="1"/>
  <c r="GD67" i="14"/>
  <c r="HR67" i="14" s="1"/>
  <c r="FR91" i="14"/>
  <c r="HF91" i="14" s="1"/>
  <c r="FV98" i="14"/>
  <c r="HJ98" i="14" s="1"/>
  <c r="FV110" i="14"/>
  <c r="HJ110" i="14" s="1"/>
  <c r="GC71" i="14"/>
  <c r="HQ71" i="14" s="1"/>
  <c r="FU98" i="14"/>
  <c r="HI98" i="14" s="1"/>
  <c r="FT116" i="14"/>
  <c r="HH116" i="14" s="1"/>
  <c r="FP121" i="14"/>
  <c r="HD121" i="14" s="1"/>
  <c r="GB122" i="14"/>
  <c r="HP122" i="14" s="1"/>
  <c r="GB126" i="14"/>
  <c r="HP126" i="14" s="1"/>
  <c r="GB130" i="14"/>
  <c r="HP130" i="14" s="1"/>
  <c r="FT136" i="14"/>
  <c r="HH136" i="14" s="1"/>
  <c r="GB154" i="14"/>
  <c r="HP154" i="14" s="1"/>
  <c r="FS121" i="14"/>
  <c r="HG121" i="14" s="1"/>
  <c r="FO122" i="14"/>
  <c r="HC122" i="14" s="1"/>
  <c r="GA143" i="14"/>
  <c r="HO143" i="14" s="1"/>
  <c r="GA151" i="14"/>
  <c r="HO151" i="14" s="1"/>
  <c r="GD114" i="14"/>
  <c r="HR114" i="14" s="1"/>
  <c r="FV116" i="14"/>
  <c r="HJ116" i="14" s="1"/>
  <c r="FR121" i="14"/>
  <c r="HF121" i="14" s="1"/>
  <c r="FR133" i="14"/>
  <c r="HF133" i="14" s="1"/>
  <c r="GD150" i="14"/>
  <c r="HR150" i="14" s="1"/>
  <c r="FV152" i="14"/>
  <c r="HJ152" i="14" s="1"/>
  <c r="GD154" i="14"/>
  <c r="HR154" i="14" s="1"/>
  <c r="FQ114" i="14"/>
  <c r="HE114" i="14" s="1"/>
  <c r="FQ118" i="14"/>
  <c r="HE118" i="14" s="1"/>
  <c r="FU125" i="14"/>
  <c r="HI125" i="14" s="1"/>
  <c r="FU133" i="14"/>
  <c r="HI133" i="14" s="1"/>
  <c r="FU137" i="14"/>
  <c r="HI137" i="14" s="1"/>
  <c r="FU149" i="14"/>
  <c r="HI149" i="14" s="1"/>
  <c r="FQ154" i="14"/>
  <c r="HE154" i="14" s="1"/>
  <c r="FO166" i="14"/>
  <c r="HC166" i="14" s="1"/>
  <c r="FY36" i="14"/>
  <c r="HM36" i="14" s="1"/>
  <c r="GY36" i="14" s="1"/>
  <c r="FU49" i="14"/>
  <c r="HI49" i="14" s="1"/>
  <c r="FQ50" i="14"/>
  <c r="HE50" i="14" s="1"/>
  <c r="FU57" i="14"/>
  <c r="HI57" i="14" s="1"/>
  <c r="FO45" i="14"/>
  <c r="HC45" i="14" s="1"/>
  <c r="FS54" i="14"/>
  <c r="HG54" i="14" s="1"/>
  <c r="FZ49" i="14"/>
  <c r="FL49" i="14" s="1"/>
  <c r="GD50" i="14"/>
  <c r="HR50" i="14" s="1"/>
  <c r="FT93" i="14"/>
  <c r="HH93" i="14" s="1"/>
  <c r="GA61" i="14"/>
  <c r="HO61" i="14" s="1"/>
  <c r="GA71" i="14"/>
  <c r="HO71" i="14" s="1"/>
  <c r="FW74" i="14"/>
  <c r="FM74" i="14" s="1"/>
  <c r="FO76" i="14"/>
  <c r="HC76" i="14" s="1"/>
  <c r="FW76" i="14"/>
  <c r="FM76" i="14" s="1"/>
  <c r="GA83" i="14"/>
  <c r="HO83" i="14" s="1"/>
  <c r="FS90" i="14"/>
  <c r="HG90" i="14" s="1"/>
  <c r="FW91" i="14"/>
  <c r="FM91" i="14" s="1"/>
  <c r="GD75" i="14"/>
  <c r="HR75" i="14" s="1"/>
  <c r="FV79" i="14"/>
  <c r="HJ79" i="14" s="1"/>
  <c r="FR89" i="14"/>
  <c r="HF89" i="14" s="1"/>
  <c r="GD96" i="14"/>
  <c r="HR96" i="14" s="1"/>
  <c r="GD102" i="14"/>
  <c r="HR102" i="14" s="1"/>
  <c r="FU65" i="14"/>
  <c r="HI65" i="14" s="1"/>
  <c r="FQ76" i="14"/>
  <c r="HE76" i="14" s="1"/>
  <c r="FQ91" i="14"/>
  <c r="HE91" i="14" s="1"/>
  <c r="FU100" i="14"/>
  <c r="HI100" i="14" s="1"/>
  <c r="GC102" i="14"/>
  <c r="HQ102" i="14" s="1"/>
  <c r="FV122" i="14"/>
  <c r="HJ122" i="14" s="1"/>
  <c r="FR131" i="14"/>
  <c r="HF131" i="14" s="1"/>
  <c r="FV136" i="14"/>
  <c r="HJ136" i="14" s="1"/>
  <c r="FU121" i="14"/>
  <c r="HI121" i="14" s="1"/>
  <c r="FQ122" i="14"/>
  <c r="HE122" i="14" s="1"/>
  <c r="FU123" i="14"/>
  <c r="HI123" i="14" s="1"/>
  <c r="GC131" i="14"/>
  <c r="HQ131" i="14" s="1"/>
  <c r="FU147" i="14"/>
  <c r="HI147" i="14" s="1"/>
  <c r="FQ150" i="14"/>
  <c r="HE150" i="14" s="1"/>
  <c r="FU151" i="14"/>
  <c r="HI151" i="14" s="1"/>
  <c r="GC157" i="14"/>
  <c r="HQ157" i="14" s="1"/>
  <c r="FQ164" i="14"/>
  <c r="HE164" i="14" s="1"/>
  <c r="FV164" i="14"/>
  <c r="HJ164" i="14" s="1"/>
  <c r="FU166" i="14"/>
  <c r="HI166" i="14" s="1"/>
  <c r="FU36" i="14"/>
  <c r="HI36" i="14" s="1"/>
  <c r="FY41" i="14"/>
  <c r="HM41" i="14" s="1"/>
  <c r="GY41" i="14" s="1"/>
  <c r="GC42" i="14"/>
  <c r="HQ42" i="14" s="1"/>
  <c r="FY45" i="14"/>
  <c r="HM45" i="14" s="1"/>
  <c r="GY45" i="14" s="1"/>
  <c r="GC52" i="14"/>
  <c r="HQ52" i="14" s="1"/>
  <c r="FT41" i="14"/>
  <c r="HH41" i="14" s="1"/>
  <c r="FX42" i="14"/>
  <c r="FN42" i="14" s="1"/>
  <c r="GB53" i="14"/>
  <c r="HP53" i="14" s="1"/>
  <c r="GA41" i="14"/>
  <c r="HO41" i="14" s="1"/>
  <c r="GA47" i="14"/>
  <c r="HO47" i="14" s="1"/>
  <c r="GA53" i="14"/>
  <c r="HO53" i="14" s="1"/>
  <c r="FR42" i="14"/>
  <c r="HF42" i="14" s="1"/>
  <c r="GD43" i="14"/>
  <c r="HR43" i="14" s="1"/>
  <c r="FR50" i="14"/>
  <c r="HF50" i="14" s="1"/>
  <c r="GB63" i="14"/>
  <c r="HP63" i="14" s="1"/>
  <c r="FX70" i="14"/>
  <c r="FN70" i="14" s="1"/>
  <c r="GB87" i="14"/>
  <c r="HP87" i="14" s="1"/>
  <c r="GB90" i="14"/>
  <c r="HP90" i="14" s="1"/>
  <c r="GB96" i="14"/>
  <c r="HP96" i="14" s="1"/>
  <c r="GB98" i="14"/>
  <c r="HP98" i="14" s="1"/>
  <c r="FP101" i="14"/>
  <c r="HD101" i="14" s="1"/>
  <c r="GB102" i="14"/>
  <c r="HP102" i="14" s="1"/>
  <c r="FT110" i="14"/>
  <c r="HH110" i="14" s="1"/>
  <c r="FX111" i="14"/>
  <c r="HL111" i="14" s="1"/>
  <c r="HB111" i="14" s="1"/>
  <c r="FO73" i="14"/>
  <c r="HC73" i="14" s="1"/>
  <c r="FW73" i="14"/>
  <c r="HK73" i="14" s="1"/>
  <c r="HA73" i="14" s="1"/>
  <c r="FO75" i="14"/>
  <c r="HC75" i="14" s="1"/>
  <c r="GA76" i="14"/>
  <c r="HO76" i="14" s="1"/>
  <c r="FS78" i="14"/>
  <c r="HG78" i="14" s="1"/>
  <c r="GA78" i="14"/>
  <c r="HO78" i="14" s="1"/>
  <c r="GA89" i="14"/>
  <c r="HO89" i="14" s="1"/>
  <c r="GD64" i="14"/>
  <c r="HR64" i="14" s="1"/>
  <c r="FV72" i="14"/>
  <c r="HJ72" i="14" s="1"/>
  <c r="FV91" i="14"/>
  <c r="HJ91" i="14" s="1"/>
  <c r="GD103" i="14"/>
  <c r="HR103" i="14" s="1"/>
  <c r="FR110" i="14"/>
  <c r="HF110" i="14" s="1"/>
  <c r="FQ65" i="14"/>
  <c r="HE65" i="14" s="1"/>
  <c r="FY65" i="14"/>
  <c r="FK65" i="14" s="1"/>
  <c r="FU89" i="14"/>
  <c r="HI89" i="14" s="1"/>
  <c r="FQ90" i="14"/>
  <c r="HE90" i="14" s="1"/>
  <c r="FY90" i="14"/>
  <c r="HM90" i="14" s="1"/>
  <c r="GY90" i="14" s="1"/>
  <c r="GC91" i="14"/>
  <c r="HQ91" i="14" s="1"/>
  <c r="FU101" i="14"/>
  <c r="HI101" i="14" s="1"/>
  <c r="FQ102" i="14"/>
  <c r="HE102" i="14" s="1"/>
  <c r="FU103" i="14"/>
  <c r="HI103" i="14" s="1"/>
  <c r="GC111" i="14"/>
  <c r="HQ111" i="14" s="1"/>
  <c r="FT151" i="14"/>
  <c r="HH151" i="14" s="1"/>
  <c r="GB153" i="14"/>
  <c r="HP153" i="14" s="1"/>
  <c r="FS150" i="14"/>
  <c r="HG150" i="14" s="1"/>
  <c r="FO151" i="14"/>
  <c r="HC151" i="14" s="1"/>
  <c r="FS152" i="14"/>
  <c r="HG152" i="14" s="1"/>
  <c r="FO153" i="14"/>
  <c r="HC153" i="14" s="1"/>
  <c r="FS154" i="14"/>
  <c r="HG154" i="14" s="1"/>
  <c r="GD115" i="14"/>
  <c r="HR115" i="14" s="1"/>
  <c r="GD117" i="14"/>
  <c r="HR117" i="14" s="1"/>
  <c r="GD125" i="14"/>
  <c r="HR125" i="14" s="1"/>
  <c r="FV127" i="14"/>
  <c r="HJ127" i="14" s="1"/>
  <c r="GD129" i="14"/>
  <c r="HR129" i="14" s="1"/>
  <c r="FV131" i="14"/>
  <c r="HJ131" i="14" s="1"/>
  <c r="GD133" i="14"/>
  <c r="HR133" i="14" s="1"/>
  <c r="FR136" i="14"/>
  <c r="HF136" i="14" s="1"/>
  <c r="GD149" i="14"/>
  <c r="HR149" i="14" s="1"/>
  <c r="GC116" i="14"/>
  <c r="HQ116" i="14" s="1"/>
  <c r="GC124" i="14"/>
  <c r="HQ124" i="14" s="1"/>
  <c r="FQ129" i="14"/>
  <c r="HE129" i="14" s="1"/>
  <c r="FQ131" i="14"/>
  <c r="HE131" i="14" s="1"/>
  <c r="FU132" i="14"/>
  <c r="HI132" i="14" s="1"/>
  <c r="FU136" i="14"/>
  <c r="HI136" i="14" s="1"/>
  <c r="FU162" i="14"/>
  <c r="HI162" i="14" s="1"/>
  <c r="GD157" i="14"/>
  <c r="HR157" i="14" s="1"/>
  <c r="FV159" i="14"/>
  <c r="HJ159" i="14" s="1"/>
  <c r="GD166" i="14"/>
  <c r="HR166" i="14" s="1"/>
  <c r="FU169" i="14"/>
  <c r="HI169" i="14" s="1"/>
  <c r="GC36" i="14"/>
  <c r="HQ36" i="14" s="1"/>
  <c r="FU42" i="14"/>
  <c r="HI42" i="14" s="1"/>
  <c r="FU52" i="14"/>
  <c r="HI52" i="14" s="1"/>
  <c r="FP42" i="14"/>
  <c r="HD42" i="14" s="1"/>
  <c r="FX54" i="14"/>
  <c r="HL54" i="14" s="1"/>
  <c r="HB54" i="14" s="1"/>
  <c r="GA43" i="14"/>
  <c r="HO43" i="14" s="1"/>
  <c r="FS45" i="14"/>
  <c r="HG45" i="14" s="1"/>
  <c r="FW54" i="14"/>
  <c r="HK54" i="14" s="1"/>
  <c r="HA54" i="14" s="1"/>
  <c r="FW56" i="14"/>
  <c r="FM56" i="14" s="1"/>
  <c r="GD45" i="14"/>
  <c r="HR45" i="14" s="1"/>
  <c r="FV47" i="14"/>
  <c r="HJ47" i="14" s="1"/>
  <c r="GD49" i="14"/>
  <c r="HR49" i="14" s="1"/>
  <c r="GD55" i="14"/>
  <c r="HR55" i="14" s="1"/>
  <c r="FT63" i="14"/>
  <c r="HH63" i="14" s="1"/>
  <c r="GB65" i="14"/>
  <c r="HP65" i="14" s="1"/>
  <c r="FT90" i="14"/>
  <c r="HH90" i="14" s="1"/>
  <c r="FP91" i="14"/>
  <c r="HD91" i="14" s="1"/>
  <c r="FT96" i="14"/>
  <c r="HH96" i="14" s="1"/>
  <c r="FT98" i="14"/>
  <c r="HH98" i="14" s="1"/>
  <c r="GB100" i="14"/>
  <c r="HP100" i="14" s="1"/>
  <c r="FT102" i="14"/>
  <c r="HH102" i="14" s="1"/>
  <c r="GB106" i="14"/>
  <c r="HP106" i="14" s="1"/>
  <c r="GB110" i="14"/>
  <c r="HP110" i="14" s="1"/>
  <c r="GA64" i="14"/>
  <c r="HO64" i="14" s="1"/>
  <c r="FS72" i="14"/>
  <c r="HG72" i="14" s="1"/>
  <c r="GA72" i="14"/>
  <c r="HO72" i="14" s="1"/>
  <c r="FS76" i="14"/>
  <c r="HG76" i="14" s="1"/>
  <c r="FW79" i="14"/>
  <c r="HK79" i="14" s="1"/>
  <c r="HA79" i="14" s="1"/>
  <c r="GA91" i="14"/>
  <c r="HO91" i="14" s="1"/>
  <c r="FZ65" i="14"/>
  <c r="FL65" i="14" s="1"/>
  <c r="FR73" i="14"/>
  <c r="HF73" i="14" s="1"/>
  <c r="GD76" i="14"/>
  <c r="HR76" i="14" s="1"/>
  <c r="GD89" i="14"/>
  <c r="HR89" i="14" s="1"/>
  <c r="FZ90" i="14"/>
  <c r="HN90" i="14" s="1"/>
  <c r="GZ90" i="14" s="1"/>
  <c r="FZ92" i="14"/>
  <c r="HN92" i="14" s="1"/>
  <c r="GZ92" i="14" s="1"/>
  <c r="FV103" i="14"/>
  <c r="HJ103" i="14" s="1"/>
  <c r="GD109" i="14"/>
  <c r="HR109" i="14" s="1"/>
  <c r="GC89" i="14"/>
  <c r="HQ89" i="14" s="1"/>
  <c r="FU91" i="14"/>
  <c r="HI91" i="14" s="1"/>
  <c r="GC101" i="14"/>
  <c r="HQ101" i="14" s="1"/>
  <c r="GC103" i="14"/>
  <c r="HQ103" i="14" s="1"/>
  <c r="FQ108" i="14"/>
  <c r="HE108" i="14" s="1"/>
  <c r="FQ110" i="14"/>
  <c r="HE110" i="14" s="1"/>
  <c r="FU111" i="14"/>
  <c r="HI111" i="14" s="1"/>
  <c r="GB151" i="14"/>
  <c r="HP151" i="14" s="1"/>
  <c r="FX154" i="14"/>
  <c r="FN154" i="14" s="1"/>
  <c r="GA150" i="14"/>
  <c r="HO150" i="14" s="1"/>
  <c r="GA152" i="14"/>
  <c r="HO152" i="14" s="1"/>
  <c r="GA154" i="14"/>
  <c r="HO154" i="14" s="1"/>
  <c r="FV117" i="14"/>
  <c r="HJ117" i="14" s="1"/>
  <c r="FR118" i="14"/>
  <c r="HF118" i="14" s="1"/>
  <c r="GD123" i="14"/>
  <c r="HR123" i="14" s="1"/>
  <c r="FV125" i="14"/>
  <c r="HJ125" i="14" s="1"/>
  <c r="GD131" i="14"/>
  <c r="HR131" i="14" s="1"/>
  <c r="FV133" i="14"/>
  <c r="HJ133" i="14" s="1"/>
  <c r="FV149" i="14"/>
  <c r="HJ149" i="14" s="1"/>
  <c r="FR150" i="14"/>
  <c r="HF150" i="14" s="1"/>
  <c r="GD153" i="14"/>
  <c r="HR153" i="14" s="1"/>
  <c r="FU116" i="14"/>
  <c r="HI116" i="14" s="1"/>
  <c r="GC136" i="14"/>
  <c r="HQ136" i="14" s="1"/>
  <c r="FQ149" i="14"/>
  <c r="HE149" i="14" s="1"/>
  <c r="GA169" i="14"/>
  <c r="HO169" i="14" s="1"/>
  <c r="GD164" i="14"/>
  <c r="HR164" i="14" s="1"/>
  <c r="FV166" i="14"/>
  <c r="HJ166" i="14" s="1"/>
  <c r="GD159" i="14"/>
  <c r="HR159" i="14" s="1"/>
  <c r="FV114" i="14"/>
  <c r="HJ114" i="14" s="1"/>
  <c r="GC44" i="14"/>
  <c r="HQ44" i="14" s="1"/>
  <c r="FU50" i="14"/>
  <c r="HI50" i="14" s="1"/>
  <c r="FU54" i="14"/>
  <c r="HI54" i="14" s="1"/>
  <c r="FY57" i="14"/>
  <c r="HM57" i="14" s="1"/>
  <c r="GY57" i="14" s="1"/>
  <c r="GB45" i="14"/>
  <c r="HP45" i="14" s="1"/>
  <c r="FT49" i="14"/>
  <c r="HH49" i="14" s="1"/>
  <c r="FX50" i="14"/>
  <c r="FN50" i="14" s="1"/>
  <c r="FT55" i="14"/>
  <c r="HH55" i="14" s="1"/>
  <c r="GA45" i="14"/>
  <c r="HO45" i="14" s="1"/>
  <c r="GA49" i="14"/>
  <c r="HO49" i="14" s="1"/>
  <c r="GD47" i="14"/>
  <c r="HR47" i="14" s="1"/>
  <c r="FV49" i="14"/>
  <c r="HJ49" i="14" s="1"/>
  <c r="GB61" i="14"/>
  <c r="HP61" i="14" s="1"/>
  <c r="GB67" i="14"/>
  <c r="HP67" i="14" s="1"/>
  <c r="FT73" i="14"/>
  <c r="HH73" i="14" s="1"/>
  <c r="FT75" i="14"/>
  <c r="HH75" i="14" s="1"/>
  <c r="FP76" i="14"/>
  <c r="HD76" i="14" s="1"/>
  <c r="FS89" i="14"/>
  <c r="HG89" i="14" s="1"/>
  <c r="FO96" i="14"/>
  <c r="HC96" i="14" s="1"/>
  <c r="FS97" i="14"/>
  <c r="HG97" i="14" s="1"/>
  <c r="FO98" i="14"/>
  <c r="HC98" i="14" s="1"/>
  <c r="GA99" i="14"/>
  <c r="HO99" i="14" s="1"/>
  <c r="FS101" i="14"/>
  <c r="HG101" i="14" s="1"/>
  <c r="FO102" i="14"/>
  <c r="HC102" i="14" s="1"/>
  <c r="FS103" i="14"/>
  <c r="HG103" i="14" s="1"/>
  <c r="GA109" i="14"/>
  <c r="HO109" i="14" s="1"/>
  <c r="GA111" i="14"/>
  <c r="HO111" i="14" s="1"/>
  <c r="GD72" i="14"/>
  <c r="HR72" i="14" s="1"/>
  <c r="FR75" i="14"/>
  <c r="HF75" i="14" s="1"/>
  <c r="FV76" i="14"/>
  <c r="HJ76" i="14" s="1"/>
  <c r="FZ87" i="14"/>
  <c r="FL87" i="14" s="1"/>
  <c r="GD91" i="14"/>
  <c r="HR91" i="14" s="1"/>
  <c r="GD95" i="14"/>
  <c r="HR95" i="14" s="1"/>
  <c r="FV97" i="14"/>
  <c r="HJ97" i="14" s="1"/>
  <c r="GD99" i="14"/>
  <c r="HR99" i="14" s="1"/>
  <c r="FV101" i="14"/>
  <c r="HJ101" i="14" s="1"/>
  <c r="FR102" i="14"/>
  <c r="HF102" i="14" s="1"/>
  <c r="FU62" i="14"/>
  <c r="HI62" i="14" s="1"/>
  <c r="FU72" i="14"/>
  <c r="HI72" i="14" s="1"/>
  <c r="FQ73" i="14"/>
  <c r="HE73" i="14" s="1"/>
  <c r="FU74" i="14"/>
  <c r="HI74" i="14" s="1"/>
  <c r="FQ75" i="14"/>
  <c r="HE75" i="14" s="1"/>
  <c r="FY75" i="14"/>
  <c r="FK75" i="14" s="1"/>
  <c r="GC76" i="14"/>
  <c r="HQ76" i="14" s="1"/>
  <c r="FU86" i="14"/>
  <c r="HI86" i="14" s="1"/>
  <c r="FU97" i="14"/>
  <c r="HI97" i="14" s="1"/>
  <c r="FQ98" i="14"/>
  <c r="HE98" i="14" s="1"/>
  <c r="FU99" i="14"/>
  <c r="HI99" i="14" s="1"/>
  <c r="FP114" i="14"/>
  <c r="HD114" i="14" s="1"/>
  <c r="GB117" i="14"/>
  <c r="HP117" i="14" s="1"/>
  <c r="GB119" i="14"/>
  <c r="HP119" i="14" s="1"/>
  <c r="GB121" i="14"/>
  <c r="HP121" i="14" s="1"/>
  <c r="GB125" i="14"/>
  <c r="HP125" i="14" s="1"/>
  <c r="GB129" i="14"/>
  <c r="HP129" i="14" s="1"/>
  <c r="GB131" i="14"/>
  <c r="HP131" i="14" s="1"/>
  <c r="GB133" i="14"/>
  <c r="HP133" i="14" s="1"/>
  <c r="FP136" i="14"/>
  <c r="HD136" i="14" s="1"/>
  <c r="GB143" i="14"/>
  <c r="HP143" i="14" s="1"/>
  <c r="GB147" i="14"/>
  <c r="HP147" i="14" s="1"/>
  <c r="GB149" i="14"/>
  <c r="HP149" i="14" s="1"/>
  <c r="FT159" i="14"/>
  <c r="HH159" i="14" s="1"/>
  <c r="FS114" i="14"/>
  <c r="HG114" i="14" s="1"/>
  <c r="GA116" i="14"/>
  <c r="HO116" i="14" s="1"/>
  <c r="FS118" i="14"/>
  <c r="HG118" i="14" s="1"/>
  <c r="GA122" i="14"/>
  <c r="HO122" i="14" s="1"/>
  <c r="GA136" i="14"/>
  <c r="HO136" i="14" s="1"/>
  <c r="GA156" i="14"/>
  <c r="HO156" i="14" s="1"/>
  <c r="GD111" i="14"/>
  <c r="HR111" i="14" s="1"/>
  <c r="GD113" i="14"/>
  <c r="HR113" i="14" s="1"/>
  <c r="FV121" i="14"/>
  <c r="HJ121" i="14" s="1"/>
  <c r="FR122" i="14"/>
  <c r="HF122" i="14" s="1"/>
  <c r="FV151" i="14"/>
  <c r="HJ151" i="14" s="1"/>
  <c r="FR152" i="14"/>
  <c r="HF152" i="14" s="1"/>
  <c r="FU114" i="14"/>
  <c r="HI114" i="14" s="1"/>
  <c r="GC118" i="14"/>
  <c r="HQ118" i="14" s="1"/>
  <c r="GC122" i="14"/>
  <c r="HQ122" i="14" s="1"/>
  <c r="GC126" i="14"/>
  <c r="HQ126" i="14" s="1"/>
  <c r="GC150" i="14"/>
  <c r="HQ150" i="14" s="1"/>
  <c r="GC152" i="14"/>
  <c r="HQ152" i="14" s="1"/>
  <c r="GC164" i="14"/>
  <c r="HQ164" i="14" s="1"/>
  <c r="GB164" i="14"/>
  <c r="HP164" i="14" s="1"/>
  <c r="FT166" i="14"/>
  <c r="HH166" i="14" s="1"/>
  <c r="GB168" i="14"/>
  <c r="HP168" i="14" s="1"/>
  <c r="GD169" i="14"/>
  <c r="HR169" i="14" s="1"/>
  <c r="GA164" i="14"/>
  <c r="HO164" i="14" s="1"/>
  <c r="GA166" i="14"/>
  <c r="HO166" i="14" s="1"/>
  <c r="GA168" i="14"/>
  <c r="HO168" i="14" s="1"/>
  <c r="FU45" i="14"/>
  <c r="HI45" i="14" s="1"/>
  <c r="FQ46" i="14"/>
  <c r="HE46" i="14" s="1"/>
  <c r="GC47" i="14"/>
  <c r="HQ47" i="14" s="1"/>
  <c r="GC53" i="14"/>
  <c r="HQ53" i="14" s="1"/>
  <c r="GC55" i="14"/>
  <c r="HQ55" i="14" s="1"/>
  <c r="GB42" i="14"/>
  <c r="HP42" i="14" s="1"/>
  <c r="GB46" i="14"/>
  <c r="HP46" i="14" s="1"/>
  <c r="GB50" i="14"/>
  <c r="HP50" i="14" s="1"/>
  <c r="GB52" i="14"/>
  <c r="HP52" i="14" s="1"/>
  <c r="GA42" i="14"/>
  <c r="HO42" i="14" s="1"/>
  <c r="GA50" i="14"/>
  <c r="HO50" i="14" s="1"/>
  <c r="GA52" i="14"/>
  <c r="HO52" i="14" s="1"/>
  <c r="FZ41" i="14"/>
  <c r="FL41" i="14" s="1"/>
  <c r="GD42" i="14"/>
  <c r="HR42" i="14" s="1"/>
  <c r="GD46" i="14"/>
  <c r="HR46" i="14" s="1"/>
  <c r="GD54" i="14"/>
  <c r="HR54" i="14" s="1"/>
  <c r="GB62" i="14"/>
  <c r="HP62" i="14" s="1"/>
  <c r="FP71" i="14"/>
  <c r="HD71" i="14" s="1"/>
  <c r="GB72" i="14"/>
  <c r="HP72" i="14" s="1"/>
  <c r="GB74" i="14"/>
  <c r="HP74" i="14" s="1"/>
  <c r="GB76" i="14"/>
  <c r="HP76" i="14" s="1"/>
  <c r="FT89" i="14"/>
  <c r="HH89" i="14" s="1"/>
  <c r="FT91" i="14"/>
  <c r="HH91" i="14" s="1"/>
  <c r="GB97" i="14"/>
  <c r="HP97" i="14" s="1"/>
  <c r="GB99" i="14"/>
  <c r="HP99" i="14" s="1"/>
  <c r="GB101" i="14"/>
  <c r="HP101" i="14" s="1"/>
  <c r="GB103" i="14"/>
  <c r="HP103" i="14" s="1"/>
  <c r="FP110" i="14"/>
  <c r="HD110" i="14" s="1"/>
  <c r="GA75" i="14"/>
  <c r="HO75" i="14" s="1"/>
  <c r="FO91" i="14"/>
  <c r="HC91" i="14" s="1"/>
  <c r="GA96" i="14"/>
  <c r="HO96" i="14" s="1"/>
  <c r="FS98" i="14"/>
  <c r="HG98" i="14" s="1"/>
  <c r="GA100" i="14"/>
  <c r="HO100" i="14" s="1"/>
  <c r="GA102" i="14"/>
  <c r="HO102" i="14" s="1"/>
  <c r="GA110" i="14"/>
  <c r="HO110" i="14" s="1"/>
  <c r="GA112" i="14"/>
  <c r="HO112" i="14" s="1"/>
  <c r="GD71" i="14"/>
  <c r="HR71" i="14" s="1"/>
  <c r="GD73" i="14"/>
  <c r="HR73" i="14" s="1"/>
  <c r="FV75" i="14"/>
  <c r="HJ75" i="14" s="1"/>
  <c r="GD83" i="14"/>
  <c r="HR83" i="14" s="1"/>
  <c r="FV90" i="14"/>
  <c r="HJ90" i="14" s="1"/>
  <c r="GD98" i="14"/>
  <c r="HR98" i="14" s="1"/>
  <c r="FR101" i="14"/>
  <c r="HF101" i="14" s="1"/>
  <c r="GD106" i="14"/>
  <c r="HR106" i="14" s="1"/>
  <c r="GD110" i="14"/>
  <c r="HR110" i="14" s="1"/>
  <c r="FU63" i="14"/>
  <c r="HI63" i="14" s="1"/>
  <c r="FQ70" i="14"/>
  <c r="HE70" i="14" s="1"/>
  <c r="FU71" i="14"/>
  <c r="HI71" i="14" s="1"/>
  <c r="FQ72" i="14"/>
  <c r="HE72" i="14" s="1"/>
  <c r="FU73" i="14"/>
  <c r="HI73" i="14" s="1"/>
  <c r="GC96" i="14"/>
  <c r="HQ96" i="14" s="1"/>
  <c r="GC98" i="14"/>
  <c r="HQ98" i="14" s="1"/>
  <c r="FU110" i="14"/>
  <c r="HI110" i="14" s="1"/>
  <c r="GB114" i="14"/>
  <c r="HP114" i="14" s="1"/>
  <c r="GB116" i="14"/>
  <c r="HP116" i="14" s="1"/>
  <c r="GB118" i="14"/>
  <c r="HP118" i="14" s="1"/>
  <c r="FT122" i="14"/>
  <c r="HH122" i="14" s="1"/>
  <c r="GB124" i="14"/>
  <c r="HP124" i="14" s="1"/>
  <c r="GB128" i="14"/>
  <c r="HP128" i="14" s="1"/>
  <c r="FP131" i="14"/>
  <c r="HD131" i="14" s="1"/>
  <c r="GB136" i="14"/>
  <c r="HP136" i="14" s="1"/>
  <c r="FT142" i="14"/>
  <c r="HH142" i="14" s="1"/>
  <c r="GB150" i="14"/>
  <c r="HP150" i="14" s="1"/>
  <c r="FT152" i="14"/>
  <c r="HH152" i="14" s="1"/>
  <c r="FT154" i="14"/>
  <c r="HH154" i="14" s="1"/>
  <c r="GB158" i="14"/>
  <c r="HP158" i="14" s="1"/>
  <c r="GB162" i="14"/>
  <c r="HP162" i="14" s="1"/>
  <c r="FO114" i="14"/>
  <c r="HC114" i="14" s="1"/>
  <c r="GA115" i="14"/>
  <c r="HO115" i="14" s="1"/>
  <c r="GA117" i="14"/>
  <c r="HO117" i="14" s="1"/>
  <c r="GA119" i="14"/>
  <c r="HO119" i="14" s="1"/>
  <c r="GA121" i="14"/>
  <c r="HO121" i="14" s="1"/>
  <c r="GA125" i="14"/>
  <c r="HO125" i="14" s="1"/>
  <c r="GA131" i="14"/>
  <c r="HO131" i="14" s="1"/>
  <c r="FS133" i="14"/>
  <c r="HG133" i="14" s="1"/>
  <c r="FS149" i="14"/>
  <c r="HG149" i="14" s="1"/>
  <c r="FO150" i="14"/>
  <c r="HC150" i="14" s="1"/>
  <c r="FS151" i="14"/>
  <c r="HG151" i="14" s="1"/>
  <c r="FW154" i="14"/>
  <c r="FM154" i="14" s="1"/>
  <c r="GA159" i="14"/>
  <c r="HO159" i="14" s="1"/>
  <c r="GD112" i="14"/>
  <c r="HR112" i="14" s="1"/>
  <c r="GD118" i="14"/>
  <c r="HR118" i="14" s="1"/>
  <c r="GD132" i="14"/>
  <c r="HR132" i="14" s="1"/>
  <c r="FV150" i="14"/>
  <c r="HJ150" i="14" s="1"/>
  <c r="FR151" i="14"/>
  <c r="HF151" i="14" s="1"/>
  <c r="GD152" i="14"/>
  <c r="HR152" i="14" s="1"/>
  <c r="FV154" i="14"/>
  <c r="HJ154" i="14" s="1"/>
  <c r="FQ116" i="14"/>
  <c r="HE116" i="14" s="1"/>
  <c r="GC117" i="14"/>
  <c r="HQ117" i="14" s="1"/>
  <c r="GC125" i="14"/>
  <c r="HQ125" i="14" s="1"/>
  <c r="FU129" i="14"/>
  <c r="HI129" i="14" s="1"/>
  <c r="GC133" i="14"/>
  <c r="HQ133" i="14" s="1"/>
  <c r="GC149" i="14"/>
  <c r="HQ149" i="14" s="1"/>
  <c r="FU153" i="14"/>
  <c r="HI153" i="14" s="1"/>
  <c r="GC159" i="14"/>
  <c r="HQ159" i="14" s="1"/>
  <c r="FS169" i="14"/>
  <c r="HG169" i="14" s="1"/>
  <c r="FQ169" i="14"/>
  <c r="HE169" i="14" s="1"/>
  <c r="FW169" i="14"/>
  <c r="FM169" i="14" s="1"/>
  <c r="FR164" i="14"/>
  <c r="HF164" i="14" s="1"/>
  <c r="LJ9" i="14"/>
  <c r="GC49" i="14"/>
  <c r="HQ49" i="14" s="1"/>
  <c r="GA44" i="14"/>
  <c r="HO44" i="14" s="1"/>
  <c r="FV50" i="14"/>
  <c r="HJ50" i="14" s="1"/>
  <c r="FV52" i="14"/>
  <c r="HJ52" i="14" s="1"/>
  <c r="FV54" i="14"/>
  <c r="HJ54" i="14" s="1"/>
  <c r="FZ55" i="14"/>
  <c r="FL55" i="14" s="1"/>
  <c r="GB80" i="14"/>
  <c r="HP80" i="14" s="1"/>
  <c r="FW70" i="14"/>
  <c r="FM70" i="14" s="1"/>
  <c r="FW72" i="14"/>
  <c r="HK72" i="14" s="1"/>
  <c r="HA72" i="14" s="1"/>
  <c r="FS73" i="14"/>
  <c r="HG73" i="14" s="1"/>
  <c r="GA73" i="14"/>
  <c r="HO73" i="14" s="1"/>
  <c r="FS75" i="14"/>
  <c r="HG75" i="14" s="1"/>
  <c r="FW89" i="14"/>
  <c r="FM89" i="14" s="1"/>
  <c r="GA90" i="14"/>
  <c r="HO90" i="14" s="1"/>
  <c r="FV73" i="14"/>
  <c r="HJ73" i="14" s="1"/>
  <c r="GD90" i="14"/>
  <c r="HR90" i="14" s="1"/>
  <c r="FV96" i="14"/>
  <c r="HJ96" i="14" s="1"/>
  <c r="FR97" i="14"/>
  <c r="HF97" i="14" s="1"/>
  <c r="FV102" i="14"/>
  <c r="HJ102" i="14" s="1"/>
  <c r="FR103" i="14"/>
  <c r="HF103" i="14" s="1"/>
  <c r="GC65" i="14"/>
  <c r="HQ65" i="14" s="1"/>
  <c r="FU75" i="14"/>
  <c r="HI75" i="14" s="1"/>
  <c r="FU83" i="14"/>
  <c r="HI83" i="14" s="1"/>
  <c r="FQ89" i="14"/>
  <c r="HE89" i="14" s="1"/>
  <c r="FU90" i="14"/>
  <c r="HI90" i="14" s="1"/>
  <c r="FQ101" i="14"/>
  <c r="HE101" i="14" s="1"/>
  <c r="FU102" i="14"/>
  <c r="HI102" i="14" s="1"/>
  <c r="FQ103" i="14"/>
  <c r="HE103" i="14" s="1"/>
  <c r="FU112" i="14"/>
  <c r="HI112" i="14" s="1"/>
  <c r="GD122" i="14"/>
  <c r="HR122" i="14" s="1"/>
  <c r="GD136" i="14"/>
  <c r="HR136" i="14" s="1"/>
  <c r="GC121" i="14"/>
  <c r="HQ121" i="14" s="1"/>
  <c r="FU131" i="14"/>
  <c r="HI131" i="14" s="1"/>
  <c r="GC151" i="14"/>
  <c r="HQ151" i="14" s="1"/>
  <c r="FU157" i="14"/>
  <c r="HI157" i="14" s="1"/>
  <c r="GC166" i="14"/>
  <c r="HQ166" i="14" s="1"/>
  <c r="DC170" i="14"/>
  <c r="FQ42" i="14"/>
  <c r="HE42" i="14" s="1"/>
  <c r="FU43" i="14"/>
  <c r="HI43" i="14" s="1"/>
  <c r="GB36" i="14"/>
  <c r="HP36" i="14" s="1"/>
  <c r="GA36" i="14"/>
  <c r="HO36" i="14" s="1"/>
  <c r="GA54" i="14"/>
  <c r="HO54" i="14" s="1"/>
  <c r="LK9" i="14"/>
  <c r="LL9" i="14"/>
  <c r="LM9" i="14"/>
  <c r="FI40" i="14"/>
  <c r="GC40" i="14" s="1"/>
  <c r="HQ40" i="14" s="1"/>
  <c r="EO9" i="14"/>
  <c r="FI9" i="14" s="1"/>
  <c r="EU40" i="14"/>
  <c r="FO40" i="14" s="1"/>
  <c r="HC40" i="14" s="1"/>
  <c r="EA9" i="14"/>
  <c r="EU9" i="14" s="1"/>
  <c r="EX40" i="14"/>
  <c r="FR40" i="14" s="1"/>
  <c r="HF40" i="14" s="1"/>
  <c r="ED9" i="14"/>
  <c r="EX9" i="14" s="1"/>
  <c r="EW40" i="14"/>
  <c r="FQ40" i="14" s="1"/>
  <c r="HE40" i="14" s="1"/>
  <c r="EC9" i="14"/>
  <c r="EW9" i="14" s="1"/>
  <c r="FE40" i="14"/>
  <c r="FY40" i="14" s="1"/>
  <c r="FK40" i="14" s="1"/>
  <c r="EK9" i="14"/>
  <c r="FE9" i="14" s="1"/>
  <c r="ER40" i="14"/>
  <c r="DX9" i="14"/>
  <c r="ER9" i="14" s="1"/>
  <c r="EY40" i="14"/>
  <c r="FS40" i="14" s="1"/>
  <c r="HG40" i="14" s="1"/>
  <c r="EE9" i="14"/>
  <c r="EY9" i="14" s="1"/>
  <c r="ET40" i="14"/>
  <c r="DZ9" i="14"/>
  <c r="ET9" i="14" s="1"/>
  <c r="LE9" i="14"/>
  <c r="LG9" i="14"/>
  <c r="LI9" i="14"/>
  <c r="FA40" i="14"/>
  <c r="FU40" i="14" s="1"/>
  <c r="HI40" i="14" s="1"/>
  <c r="EG9" i="14"/>
  <c r="FA9" i="14" s="1"/>
  <c r="EV40" i="14"/>
  <c r="FP40" i="14" s="1"/>
  <c r="HD40" i="14" s="1"/>
  <c r="EB9" i="14"/>
  <c r="EV9" i="14" s="1"/>
  <c r="FF40" i="14"/>
  <c r="FZ40" i="14" s="1"/>
  <c r="FL40" i="14" s="1"/>
  <c r="EL9" i="14"/>
  <c r="FF9" i="14" s="1"/>
  <c r="LE6" i="14"/>
  <c r="EZ40" i="14"/>
  <c r="FT40" i="14" s="1"/>
  <c r="HH40" i="14" s="1"/>
  <c r="EF9" i="14"/>
  <c r="EZ9" i="14" s="1"/>
  <c r="FH40" i="14"/>
  <c r="GB40" i="14" s="1"/>
  <c r="HP40" i="14" s="1"/>
  <c r="EN9" i="14"/>
  <c r="FH9" i="14" s="1"/>
  <c r="EQ40" i="14"/>
  <c r="DW9" i="14"/>
  <c r="EQ9" i="14" s="1"/>
  <c r="FG40" i="14"/>
  <c r="GA40" i="14" s="1"/>
  <c r="HO40" i="14" s="1"/>
  <c r="EM9" i="14"/>
  <c r="FG9" i="14" s="1"/>
  <c r="FB40" i="14"/>
  <c r="FV40" i="14" s="1"/>
  <c r="HJ40" i="14" s="1"/>
  <c r="EH9" i="14"/>
  <c r="FB9" i="14" s="1"/>
  <c r="FJ40" i="14"/>
  <c r="GD40" i="14" s="1"/>
  <c r="HR40" i="14" s="1"/>
  <c r="EP9" i="14"/>
  <c r="FJ9" i="14" s="1"/>
  <c r="DN9" i="14"/>
  <c r="DK9" i="14"/>
  <c r="LH9" i="14"/>
  <c r="DJ9" i="14"/>
  <c r="DM9" i="14"/>
  <c r="LI6" i="14"/>
  <c r="LG6" i="14"/>
  <c r="ES40" i="14"/>
  <c r="DY9" i="14"/>
  <c r="ES9" i="14" s="1"/>
  <c r="FD40" i="14"/>
  <c r="FX40" i="14" s="1"/>
  <c r="FN40" i="14" s="1"/>
  <c r="EJ9" i="14"/>
  <c r="FD9" i="14" s="1"/>
  <c r="FC40" i="14"/>
  <c r="FW40" i="14" s="1"/>
  <c r="HK40" i="14" s="1"/>
  <c r="HA40" i="14" s="1"/>
  <c r="EI9" i="14"/>
  <c r="FC9" i="14" s="1"/>
  <c r="DS9" i="14"/>
  <c r="LF9" i="14"/>
  <c r="DG9" i="14"/>
  <c r="DU9" i="14"/>
  <c r="DK6" i="14"/>
  <c r="FS6" i="14" s="1"/>
  <c r="HG6" i="14" s="1"/>
  <c r="DM6" i="14"/>
  <c r="FU6" i="14" s="1"/>
  <c r="HI6" i="14" s="1"/>
  <c r="DG6" i="14"/>
  <c r="FO6" i="14" s="1"/>
  <c r="HC6" i="14" s="1"/>
  <c r="DQ6" i="14"/>
  <c r="DC6" i="14" s="1"/>
  <c r="DS6" i="14"/>
  <c r="GA6" i="14" s="1"/>
  <c r="HO6" i="14" s="1"/>
  <c r="DO6" i="14"/>
  <c r="FW6" i="14" s="1"/>
  <c r="HK6" i="14" s="1"/>
  <c r="HA6" i="14" s="1"/>
  <c r="DU6" i="14"/>
  <c r="GC6" i="14" s="1"/>
  <c r="HQ6" i="14" s="1"/>
  <c r="DI6" i="14"/>
  <c r="FQ6" i="14" s="1"/>
  <c r="HE6" i="14" s="1"/>
  <c r="DH164" i="14"/>
  <c r="FP164" i="14" s="1"/>
  <c r="HD164" i="14" s="1"/>
  <c r="DP124" i="14"/>
  <c r="DF124" i="14" s="1"/>
  <c r="DN74" i="14"/>
  <c r="FV74" i="14" s="1"/>
  <c r="HJ74" i="14" s="1"/>
  <c r="E4" i="7"/>
  <c r="DV82" i="14"/>
  <c r="GD82" i="14" s="1"/>
  <c r="HR82" i="14" s="1"/>
  <c r="DR105" i="14"/>
  <c r="DD105" i="14" s="1"/>
  <c r="DU153" i="14"/>
  <c r="GC153" i="14" s="1"/>
  <c r="HQ153" i="14" s="1"/>
  <c r="DS128" i="14"/>
  <c r="GA128" i="14" s="1"/>
  <c r="HO128" i="14" s="1"/>
  <c r="DQ61" i="14"/>
  <c r="DC61" i="14" s="1"/>
  <c r="DN145" i="14"/>
  <c r="FV145" i="14" s="1"/>
  <c r="HJ145" i="14" s="1"/>
  <c r="DJ41" i="14"/>
  <c r="FR41" i="14" s="1"/>
  <c r="HF41" i="14" s="1"/>
  <c r="DT59" i="14"/>
  <c r="GB59" i="14" s="1"/>
  <c r="HP59" i="14" s="1"/>
  <c r="DS65" i="14"/>
  <c r="GA65" i="14" s="1"/>
  <c r="HO65" i="14" s="1"/>
  <c r="DO112" i="14"/>
  <c r="DE112" i="14" s="1"/>
  <c r="DR56" i="14"/>
  <c r="DD56" i="14" s="1"/>
  <c r="DV143" i="14"/>
  <c r="GD143" i="14" s="1"/>
  <c r="HR143" i="14" s="1"/>
  <c r="DQ80" i="14"/>
  <c r="DC80" i="14" s="1"/>
  <c r="DT115" i="14"/>
  <c r="GB115" i="14" s="1"/>
  <c r="HP115" i="14" s="1"/>
  <c r="DN70" i="14"/>
  <c r="FV70" i="14" s="1"/>
  <c r="HJ70" i="14" s="1"/>
  <c r="DG103" i="14"/>
  <c r="FO103" i="14" s="1"/>
  <c r="HC103" i="14" s="1"/>
  <c r="DK92" i="14"/>
  <c r="FS92" i="14" s="1"/>
  <c r="HG92" i="14" s="1"/>
  <c r="DP140" i="14"/>
  <c r="DF140" i="14" s="1"/>
  <c r="DP92" i="14"/>
  <c r="DF92" i="14" s="1"/>
  <c r="DP79" i="14"/>
  <c r="DF79" i="14" s="1"/>
  <c r="DO71" i="14"/>
  <c r="DE71" i="14" s="1"/>
  <c r="DU132" i="14"/>
  <c r="GC132" i="14" s="1"/>
  <c r="HQ132" i="14" s="1"/>
  <c r="DL50" i="14"/>
  <c r="FT50" i="14" s="1"/>
  <c r="HH50" i="14" s="1"/>
  <c r="DV167" i="14"/>
  <c r="GD167" i="14" s="1"/>
  <c r="HR167" i="14" s="1"/>
  <c r="DL95" i="14"/>
  <c r="FT95" i="14" s="1"/>
  <c r="HH95" i="14" s="1"/>
  <c r="DV68" i="14"/>
  <c r="GD68" i="14" s="1"/>
  <c r="HR68" i="14" s="1"/>
  <c r="DP105" i="14"/>
  <c r="DF105" i="14" s="1"/>
  <c r="DQ141" i="14"/>
  <c r="DC141" i="14" s="1"/>
  <c r="DT123" i="14"/>
  <c r="GB123" i="14" s="1"/>
  <c r="HP123" i="14" s="1"/>
  <c r="DL74" i="14"/>
  <c r="FT74" i="14" s="1"/>
  <c r="HH74" i="14" s="1"/>
  <c r="DH72" i="14"/>
  <c r="FP72" i="14" s="1"/>
  <c r="HD72" i="14" s="1"/>
  <c r="DS38" i="14"/>
  <c r="GA38" i="14" s="1"/>
  <c r="HO38" i="14" s="1"/>
  <c r="DR167" i="14"/>
  <c r="DD167" i="14" s="1"/>
  <c r="DQ127" i="14"/>
  <c r="DC127" i="14" s="1"/>
  <c r="DR145" i="14"/>
  <c r="DD145" i="14" s="1"/>
  <c r="DR115" i="14"/>
  <c r="DD115" i="14" s="1"/>
  <c r="DO127" i="14"/>
  <c r="DE127" i="14" s="1"/>
  <c r="DP100" i="14"/>
  <c r="DF100" i="14" s="1"/>
  <c r="DP41" i="14"/>
  <c r="DF41" i="14" s="1"/>
  <c r="DS162" i="14"/>
  <c r="GA162" i="14" s="1"/>
  <c r="HO162" i="14" s="1"/>
  <c r="DH103" i="14"/>
  <c r="FP103" i="14" s="1"/>
  <c r="HD103" i="14" s="1"/>
  <c r="DU115" i="14"/>
  <c r="GC115" i="14" s="1"/>
  <c r="HQ115" i="14" s="1"/>
  <c r="DV141" i="14"/>
  <c r="GD141" i="14" s="1"/>
  <c r="HR141" i="14" s="1"/>
  <c r="DK128" i="14"/>
  <c r="FS128" i="14" s="1"/>
  <c r="HG128" i="14" s="1"/>
  <c r="DL67" i="14"/>
  <c r="FT67" i="14" s="1"/>
  <c r="HH67" i="14" s="1"/>
  <c r="DQ85" i="14"/>
  <c r="DC85" i="14" s="1"/>
  <c r="DU67" i="14"/>
  <c r="GC67" i="14" s="1"/>
  <c r="HQ67" i="14" s="1"/>
  <c r="DU168" i="14"/>
  <c r="GC168" i="14" s="1"/>
  <c r="HQ168" i="14" s="1"/>
  <c r="DK168" i="14"/>
  <c r="FS168" i="14" s="1"/>
  <c r="HG168" i="14" s="1"/>
  <c r="DT113" i="14"/>
  <c r="GB113" i="14" s="1"/>
  <c r="HP113" i="14" s="1"/>
  <c r="DN111" i="14"/>
  <c r="FV111" i="14" s="1"/>
  <c r="HJ111" i="14" s="1"/>
  <c r="DV60" i="14"/>
  <c r="GD60" i="14" s="1"/>
  <c r="HR60" i="14" s="1"/>
  <c r="DS81" i="14"/>
  <c r="GA81" i="14" s="1"/>
  <c r="HO81" i="14" s="1"/>
  <c r="DN137" i="14"/>
  <c r="FV137" i="14" s="1"/>
  <c r="HJ137" i="14" s="1"/>
  <c r="DT92" i="14"/>
  <c r="GB92" i="14" s="1"/>
  <c r="HP92" i="14" s="1"/>
  <c r="DT39" i="14"/>
  <c r="GB39" i="14" s="1"/>
  <c r="HP39" i="14" s="1"/>
  <c r="DV78" i="14"/>
  <c r="GD78" i="14" s="1"/>
  <c r="HR78" i="14" s="1"/>
  <c r="DN65" i="14"/>
  <c r="FV65" i="14" s="1"/>
  <c r="HJ65" i="14" s="1"/>
  <c r="DG89" i="14"/>
  <c r="FO89" i="14" s="1"/>
  <c r="HC89" i="14" s="1"/>
  <c r="DO64" i="14"/>
  <c r="DE64" i="14" s="1"/>
  <c r="DQ161" i="14"/>
  <c r="DC161" i="14" s="1"/>
  <c r="DQ123" i="14"/>
  <c r="DC123" i="14" s="1"/>
  <c r="DO104" i="14"/>
  <c r="DE104" i="14" s="1"/>
  <c r="DO81" i="14"/>
  <c r="DE81" i="14" s="1"/>
  <c r="DP81" i="14"/>
  <c r="DF81" i="14" s="1"/>
  <c r="DP56" i="14"/>
  <c r="DF56" i="14" s="1"/>
  <c r="DO87" i="14"/>
  <c r="DE87" i="14" s="1"/>
  <c r="DU169" i="14"/>
  <c r="GC169" i="14" s="1"/>
  <c r="HQ169" i="14" s="1"/>
  <c r="DT146" i="14"/>
  <c r="GB146" i="14" s="1"/>
  <c r="HP146" i="14" s="1"/>
  <c r="DM145" i="14"/>
  <c r="FU145" i="14" s="1"/>
  <c r="HI145" i="14" s="1"/>
  <c r="DU92" i="14"/>
  <c r="GC92" i="14" s="1"/>
  <c r="HQ92" i="14" s="1"/>
  <c r="DJ111" i="14"/>
  <c r="FR111" i="14" s="1"/>
  <c r="HF111" i="14" s="1"/>
  <c r="DH90" i="14"/>
  <c r="FP90" i="14" s="1"/>
  <c r="HD90" i="14" s="1"/>
  <c r="DL54" i="14"/>
  <c r="FT54" i="14" s="1"/>
  <c r="HH54" i="14" s="1"/>
  <c r="DM81" i="14"/>
  <c r="FU81" i="14" s="1"/>
  <c r="HI81" i="14" s="1"/>
  <c r="DI63" i="14"/>
  <c r="FQ63" i="14" s="1"/>
  <c r="HE63" i="14" s="1"/>
  <c r="DM158" i="14"/>
  <c r="FU158" i="14" s="1"/>
  <c r="HI158" i="14" s="1"/>
  <c r="DS158" i="14"/>
  <c r="GA158" i="14" s="1"/>
  <c r="HO158" i="14" s="1"/>
  <c r="DI115" i="14"/>
  <c r="FQ115" i="14" s="1"/>
  <c r="HE115" i="14" s="1"/>
  <c r="DS127" i="14"/>
  <c r="GA127" i="14" s="1"/>
  <c r="HO127" i="14" s="1"/>
  <c r="DJ45" i="14"/>
  <c r="FR45" i="14" s="1"/>
  <c r="HF45" i="14" s="1"/>
  <c r="DK56" i="14"/>
  <c r="FS56" i="14" s="1"/>
  <c r="HG56" i="14" s="1"/>
  <c r="DT107" i="14"/>
  <c r="GB107" i="14" s="1"/>
  <c r="HP107" i="14" s="1"/>
  <c r="DK146" i="14"/>
  <c r="FS146" i="14" s="1"/>
  <c r="HG146" i="14" s="1"/>
  <c r="DP67" i="14"/>
  <c r="DF67" i="14" s="1"/>
  <c r="DU39" i="14"/>
  <c r="GC39" i="14" s="1"/>
  <c r="HQ39" i="14" s="1"/>
  <c r="DJ72" i="14"/>
  <c r="FR72" i="14" s="1"/>
  <c r="HF72" i="14" s="1"/>
  <c r="DJ52" i="14"/>
  <c r="FR52" i="14" s="1"/>
  <c r="HF52" i="14" s="1"/>
  <c r="DG72" i="14"/>
  <c r="FO72" i="14" s="1"/>
  <c r="HC72" i="14" s="1"/>
  <c r="DO158" i="14"/>
  <c r="DE158" i="14" s="1"/>
  <c r="DP115" i="14"/>
  <c r="DF115" i="14" s="1"/>
  <c r="DR134" i="14"/>
  <c r="DD134" i="14" s="1"/>
  <c r="DP162" i="14"/>
  <c r="DF162" i="14" s="1"/>
  <c r="DR168" i="14"/>
  <c r="DD168" i="14" s="1"/>
  <c r="DP36" i="14"/>
  <c r="DF36" i="14" s="1"/>
  <c r="DO61" i="14"/>
  <c r="DE61" i="14" s="1"/>
  <c r="DP64" i="14"/>
  <c r="DF64" i="14" s="1"/>
  <c r="DQ79" i="14"/>
  <c r="DC79" i="14" s="1"/>
  <c r="DL169" i="14"/>
  <c r="FT169" i="14" s="1"/>
  <c r="HH169" i="14" s="1"/>
  <c r="DK153" i="14"/>
  <c r="FS153" i="14" s="1"/>
  <c r="HG153" i="14" s="1"/>
  <c r="DU145" i="14"/>
  <c r="GC145" i="14" s="1"/>
  <c r="HQ145" i="14" s="1"/>
  <c r="DU99" i="14"/>
  <c r="GC99" i="14" s="1"/>
  <c r="HQ99" i="14" s="1"/>
  <c r="DV127" i="14"/>
  <c r="GD127" i="14" s="1"/>
  <c r="HR127" i="14" s="1"/>
  <c r="DS92" i="14"/>
  <c r="GA92" i="14" s="1"/>
  <c r="HO92" i="14" s="1"/>
  <c r="DT54" i="14"/>
  <c r="GB54" i="14" s="1"/>
  <c r="HP54" i="14" s="1"/>
  <c r="DU81" i="14"/>
  <c r="GC81" i="14" s="1"/>
  <c r="HQ81" i="14" s="1"/>
  <c r="DM64" i="14"/>
  <c r="FU64" i="14" s="1"/>
  <c r="HI64" i="14" s="1"/>
  <c r="DM168" i="14"/>
  <c r="FU168" i="14" s="1"/>
  <c r="HI168" i="14" s="1"/>
  <c r="DG162" i="14"/>
  <c r="FO162" i="14" s="1"/>
  <c r="HC162" i="14" s="1"/>
  <c r="DU143" i="14"/>
  <c r="GC143" i="14" s="1"/>
  <c r="HQ143" i="14" s="1"/>
  <c r="DJ98" i="14"/>
  <c r="FR98" i="14" s="1"/>
  <c r="HF98" i="14" s="1"/>
  <c r="DR53" i="14"/>
  <c r="DD53" i="14" s="1"/>
  <c r="DO63" i="14"/>
  <c r="DE63" i="14" s="1"/>
  <c r="DH149" i="14"/>
  <c r="FP149" i="14" s="1"/>
  <c r="HD149" i="14" s="1"/>
  <c r="DJ96" i="14"/>
  <c r="FR96" i="14" s="1"/>
  <c r="HF96" i="14" s="1"/>
  <c r="DL71" i="14"/>
  <c r="FT71" i="14" s="1"/>
  <c r="HH71" i="14" s="1"/>
  <c r="DM92" i="14"/>
  <c r="FU92" i="14" s="1"/>
  <c r="HI92" i="14" s="1"/>
  <c r="DN78" i="14"/>
  <c r="FV78" i="14" s="1"/>
  <c r="HJ78" i="14" s="1"/>
  <c r="DV63" i="14"/>
  <c r="GD63" i="14" s="1"/>
  <c r="HR63" i="14" s="1"/>
  <c r="DS80" i="14"/>
  <c r="GA80" i="14" s="1"/>
  <c r="HO80" i="14" s="1"/>
  <c r="DH75" i="14"/>
  <c r="FP75" i="14" s="1"/>
  <c r="HD75" i="14" s="1"/>
  <c r="DF170" i="14"/>
  <c r="DD170" i="14"/>
  <c r="FW42" i="14"/>
  <c r="HK42" i="14" s="1"/>
  <c r="HA42" i="14" s="1"/>
  <c r="FY55" i="14"/>
  <c r="HM55" i="14" s="1"/>
  <c r="GY55" i="14" s="1"/>
  <c r="FX52" i="14"/>
  <c r="HL52" i="14" s="1"/>
  <c r="HB52" i="14" s="1"/>
  <c r="FW36" i="14"/>
  <c r="HK36" i="14" s="1"/>
  <c r="HA36" i="14" s="1"/>
  <c r="FZ44" i="14"/>
  <c r="FL44" i="14" s="1"/>
  <c r="FY42" i="14"/>
  <c r="HM42" i="14" s="1"/>
  <c r="GY42" i="14" s="1"/>
  <c r="FY52" i="14"/>
  <c r="FK52" i="14" s="1"/>
  <c r="FX51" i="14"/>
  <c r="HL51" i="14" s="1"/>
  <c r="HB51" i="14" s="1"/>
  <c r="FX71" i="14"/>
  <c r="FN71" i="14" s="1"/>
  <c r="FX102" i="14"/>
  <c r="HL102" i="14" s="1"/>
  <c r="HB102" i="14" s="1"/>
  <c r="FW62" i="14"/>
  <c r="FM62" i="14" s="1"/>
  <c r="FW78" i="14"/>
  <c r="HK78" i="14" s="1"/>
  <c r="HA78" i="14" s="1"/>
  <c r="FW95" i="14"/>
  <c r="HK95" i="14" s="1"/>
  <c r="HA95" i="14" s="1"/>
  <c r="FW103" i="14"/>
  <c r="HK103" i="14" s="1"/>
  <c r="HA103" i="14" s="1"/>
  <c r="FZ72" i="14"/>
  <c r="HN72" i="14" s="1"/>
  <c r="GZ72" i="14" s="1"/>
  <c r="FZ89" i="14"/>
  <c r="FL89" i="14" s="1"/>
  <c r="FZ97" i="14"/>
  <c r="FL97" i="14" s="1"/>
  <c r="FY64" i="14"/>
  <c r="FK64" i="14" s="1"/>
  <c r="FY74" i="14"/>
  <c r="HM74" i="14" s="1"/>
  <c r="GY74" i="14" s="1"/>
  <c r="FY78" i="14"/>
  <c r="FK78" i="14" s="1"/>
  <c r="FY89" i="14"/>
  <c r="HM89" i="14" s="1"/>
  <c r="GY89" i="14" s="1"/>
  <c r="FY103" i="14"/>
  <c r="FK103" i="14" s="1"/>
  <c r="FY111" i="14"/>
  <c r="HM111" i="14" s="1"/>
  <c r="GY111" i="14" s="1"/>
  <c r="FX119" i="14"/>
  <c r="HL119" i="14" s="1"/>
  <c r="HB119" i="14" s="1"/>
  <c r="FX129" i="14"/>
  <c r="FN129" i="14" s="1"/>
  <c r="FX151" i="14"/>
  <c r="HL151" i="14" s="1"/>
  <c r="HB151" i="14" s="1"/>
  <c r="FX157" i="14"/>
  <c r="FN157" i="14" s="1"/>
  <c r="FW132" i="14"/>
  <c r="HK132" i="14" s="1"/>
  <c r="HA132" i="14" s="1"/>
  <c r="FW138" i="14"/>
  <c r="FM138" i="14" s="1"/>
  <c r="FW162" i="14"/>
  <c r="FM162" i="14" s="1"/>
  <c r="FZ117" i="14"/>
  <c r="FL117" i="14" s="1"/>
  <c r="FZ121" i="14"/>
  <c r="FL121" i="14" s="1"/>
  <c r="FZ131" i="14"/>
  <c r="FL131" i="14" s="1"/>
  <c r="FZ149" i="14"/>
  <c r="HN149" i="14" s="1"/>
  <c r="GZ149" i="14" s="1"/>
  <c r="FZ151" i="14"/>
  <c r="HN151" i="14" s="1"/>
  <c r="GZ151" i="14" s="1"/>
  <c r="FY134" i="14"/>
  <c r="HM134" i="14" s="1"/>
  <c r="GY134" i="14" s="1"/>
  <c r="FW85" i="14"/>
  <c r="FM85" i="14" s="1"/>
  <c r="FW102" i="14"/>
  <c r="FM102" i="14" s="1"/>
  <c r="FZ98" i="14"/>
  <c r="HN98" i="14" s="1"/>
  <c r="GZ98" i="14" s="1"/>
  <c r="FZ110" i="14"/>
  <c r="HN110" i="14" s="1"/>
  <c r="GZ110" i="14" s="1"/>
  <c r="FY102" i="14"/>
  <c r="FK102" i="14" s="1"/>
  <c r="FY112" i="14"/>
  <c r="FK112" i="14" s="1"/>
  <c r="FX114" i="14"/>
  <c r="HL114" i="14" s="1"/>
  <c r="HB114" i="14" s="1"/>
  <c r="FX146" i="14"/>
  <c r="FN146" i="14" s="1"/>
  <c r="FX152" i="14"/>
  <c r="FN152" i="14" s="1"/>
  <c r="FW115" i="14"/>
  <c r="HK115" i="14" s="1"/>
  <c r="HA115" i="14" s="1"/>
  <c r="FW121" i="14"/>
  <c r="FM121" i="14" s="1"/>
  <c r="FW129" i="14"/>
  <c r="FM129" i="14" s="1"/>
  <c r="FW147" i="14"/>
  <c r="FM147" i="14" s="1"/>
  <c r="FZ128" i="14"/>
  <c r="HN128" i="14" s="1"/>
  <c r="GZ128" i="14" s="1"/>
  <c r="FZ150" i="14"/>
  <c r="HN150" i="14" s="1"/>
  <c r="GZ150" i="14" s="1"/>
  <c r="FZ154" i="14"/>
  <c r="HN154" i="14" s="1"/>
  <c r="GZ154" i="14" s="1"/>
  <c r="FY119" i="14"/>
  <c r="FK119" i="14" s="1"/>
  <c r="FY121" i="14"/>
  <c r="FK121" i="14" s="1"/>
  <c r="FY129" i="14"/>
  <c r="FK129" i="14" s="1"/>
  <c r="FY147" i="14"/>
  <c r="FK147" i="14" s="1"/>
  <c r="FY153" i="14"/>
  <c r="HM153" i="14" s="1"/>
  <c r="GY153" i="14" s="1"/>
  <c r="FY159" i="14"/>
  <c r="FK159" i="14" s="1"/>
  <c r="FX97" i="14"/>
  <c r="FN97" i="14" s="1"/>
  <c r="HN155" i="14"/>
  <c r="GZ155" i="14" s="1"/>
  <c r="J151" i="14"/>
  <c r="FY46" i="14"/>
  <c r="FK46" i="14" s="1"/>
  <c r="FY56" i="14"/>
  <c r="FK56" i="14" s="1"/>
  <c r="FX47" i="14"/>
  <c r="FN47" i="14" s="1"/>
  <c r="FW47" i="14"/>
  <c r="FM47" i="14" s="1"/>
  <c r="FW59" i="14"/>
  <c r="FM59" i="14" s="1"/>
  <c r="HM155" i="14"/>
  <c r="GY155" i="14" s="1"/>
  <c r="DE170" i="14"/>
  <c r="FY50" i="14"/>
  <c r="HM50" i="14" s="1"/>
  <c r="GY50" i="14" s="1"/>
  <c r="FX49" i="14"/>
  <c r="FN49" i="14" s="1"/>
  <c r="FW49" i="14"/>
  <c r="HK49" i="14" s="1"/>
  <c r="HA49" i="14" s="1"/>
  <c r="FX65" i="14"/>
  <c r="FN65" i="14" s="1"/>
  <c r="FX90" i="14"/>
  <c r="FN90" i="14" s="1"/>
  <c r="FX112" i="14"/>
  <c r="HL112" i="14" s="1"/>
  <c r="HB112" i="14" s="1"/>
  <c r="FW101" i="14"/>
  <c r="HK101" i="14" s="1"/>
  <c r="HA101" i="14" s="1"/>
  <c r="FW111" i="14"/>
  <c r="FM111" i="14" s="1"/>
  <c r="FZ103" i="14"/>
  <c r="HN103" i="14" s="1"/>
  <c r="GZ103" i="14" s="1"/>
  <c r="FY62" i="14"/>
  <c r="FK62" i="14" s="1"/>
  <c r="FY72" i="14"/>
  <c r="FK72" i="14" s="1"/>
  <c r="FY101" i="14"/>
  <c r="HM101" i="14" s="1"/>
  <c r="GY101" i="14" s="1"/>
  <c r="FY109" i="14"/>
  <c r="FK109" i="14" s="1"/>
  <c r="FX117" i="14"/>
  <c r="FN117" i="14" s="1"/>
  <c r="FX121" i="14"/>
  <c r="HL121" i="14" s="1"/>
  <c r="HB121" i="14" s="1"/>
  <c r="FW118" i="14"/>
  <c r="FM118" i="14" s="1"/>
  <c r="FW122" i="14"/>
  <c r="FM122" i="14" s="1"/>
  <c r="FW136" i="14"/>
  <c r="FM136" i="14" s="1"/>
  <c r="FW152" i="14"/>
  <c r="FM152" i="14" s="1"/>
  <c r="FZ129" i="14"/>
  <c r="FZ141" i="14"/>
  <c r="FL141" i="14" s="1"/>
  <c r="FY118" i="14"/>
  <c r="HM118" i="14" s="1"/>
  <c r="GY118" i="14" s="1"/>
  <c r="FY132" i="14"/>
  <c r="HM132" i="14" s="1"/>
  <c r="GY132" i="14" s="1"/>
  <c r="FY136" i="14"/>
  <c r="FK136" i="14" s="1"/>
  <c r="FY142" i="14"/>
  <c r="FY47" i="14"/>
  <c r="HM47" i="14" s="1"/>
  <c r="GY47" i="14" s="1"/>
  <c r="FX44" i="14"/>
  <c r="HL44" i="14" s="1"/>
  <c r="HB44" i="14" s="1"/>
  <c r="FW52" i="14"/>
  <c r="HK52" i="14" s="1"/>
  <c r="HA52" i="14" s="1"/>
  <c r="FZ42" i="14"/>
  <c r="HN42" i="14" s="1"/>
  <c r="GZ42" i="14" s="1"/>
  <c r="FZ54" i="14"/>
  <c r="HN54" i="14" s="1"/>
  <c r="GZ54" i="14" s="1"/>
  <c r="FX72" i="14"/>
  <c r="HL72" i="14" s="1"/>
  <c r="HB72" i="14" s="1"/>
  <c r="FX91" i="14"/>
  <c r="FN91" i="14" s="1"/>
  <c r="FX103" i="14"/>
  <c r="FN103" i="14" s="1"/>
  <c r="FW65" i="14"/>
  <c r="HK65" i="14" s="1"/>
  <c r="HA65" i="14" s="1"/>
  <c r="FW75" i="14"/>
  <c r="HK75" i="14" s="1"/>
  <c r="HA75" i="14" s="1"/>
  <c r="FW100" i="14"/>
  <c r="FM100" i="14" s="1"/>
  <c r="FW110" i="14"/>
  <c r="FM110" i="14" s="1"/>
  <c r="FZ67" i="14"/>
  <c r="FL67" i="14" s="1"/>
  <c r="FZ79" i="14"/>
  <c r="HN79" i="14" s="1"/>
  <c r="GZ79" i="14" s="1"/>
  <c r="FZ96" i="14"/>
  <c r="HN96" i="14" s="1"/>
  <c r="GZ96" i="14" s="1"/>
  <c r="FZ106" i="14"/>
  <c r="HN106" i="14" s="1"/>
  <c r="GZ106" i="14" s="1"/>
  <c r="FY73" i="14"/>
  <c r="HM73" i="14" s="1"/>
  <c r="GY73" i="14" s="1"/>
  <c r="FY83" i="14"/>
  <c r="FK83" i="14" s="1"/>
  <c r="FY100" i="14"/>
  <c r="HM100" i="14" s="1"/>
  <c r="GY100" i="14" s="1"/>
  <c r="FY110" i="14"/>
  <c r="HM110" i="14" s="1"/>
  <c r="GY110" i="14" s="1"/>
  <c r="FX132" i="14"/>
  <c r="FN132" i="14" s="1"/>
  <c r="FX136" i="14"/>
  <c r="FN136" i="14" s="1"/>
  <c r="FW145" i="14"/>
  <c r="FM145" i="14" s="1"/>
  <c r="FW149" i="14"/>
  <c r="FM149" i="14" s="1"/>
  <c r="FW153" i="14"/>
  <c r="FM153" i="14" s="1"/>
  <c r="FW159" i="14"/>
  <c r="HK159" i="14" s="1"/>
  <c r="HA159" i="14" s="1"/>
  <c r="FZ118" i="14"/>
  <c r="HN118" i="14" s="1"/>
  <c r="GZ118" i="14" s="1"/>
  <c r="FZ126" i="14"/>
  <c r="FL126" i="14" s="1"/>
  <c r="FZ152" i="14"/>
  <c r="FY117" i="14"/>
  <c r="FY151" i="14"/>
  <c r="FM155" i="14"/>
  <c r="FX164" i="14"/>
  <c r="HL164" i="14" s="1"/>
  <c r="HB164" i="14" s="1"/>
  <c r="FW166" i="14"/>
  <c r="FM166" i="14" s="1"/>
  <c r="FY169" i="14"/>
  <c r="FY149" i="14"/>
  <c r="FY157" i="14"/>
  <c r="FZ161" i="14"/>
  <c r="FY168" i="14"/>
  <c r="J121" i="14"/>
  <c r="DG99" i="14"/>
  <c r="FO99" i="14" s="1"/>
  <c r="HC99" i="14" s="1"/>
  <c r="FY44" i="14"/>
  <c r="FK44" i="14" s="1"/>
  <c r="FY54" i="14"/>
  <c r="FK54" i="14" s="1"/>
  <c r="FX45" i="14"/>
  <c r="HL45" i="14" s="1"/>
  <c r="HB45" i="14" s="1"/>
  <c r="FX55" i="14"/>
  <c r="HL55" i="14" s="1"/>
  <c r="HB55" i="14" s="1"/>
  <c r="FW41" i="14"/>
  <c r="FM41" i="14" s="1"/>
  <c r="FW45" i="14"/>
  <c r="FM45" i="14" s="1"/>
  <c r="FW55" i="14"/>
  <c r="HK55" i="14" s="1"/>
  <c r="HA55" i="14" s="1"/>
  <c r="FW117" i="14"/>
  <c r="HK117" i="14" s="1"/>
  <c r="HA117" i="14" s="1"/>
  <c r="J91" i="14"/>
  <c r="FW44" i="14"/>
  <c r="HK44" i="14" s="1"/>
  <c r="HA44" i="14" s="1"/>
  <c r="FZ50" i="14"/>
  <c r="FL50" i="14" s="1"/>
  <c r="FY43" i="14"/>
  <c r="FK43" i="14" s="1"/>
  <c r="FW48" i="14"/>
  <c r="HK48" i="14" s="1"/>
  <c r="HA48" i="14" s="1"/>
  <c r="FZ52" i="14"/>
  <c r="HN52" i="14" s="1"/>
  <c r="GZ52" i="14" s="1"/>
  <c r="FX89" i="14"/>
  <c r="HL89" i="14" s="1"/>
  <c r="HB89" i="14" s="1"/>
  <c r="FX101" i="14"/>
  <c r="FN101" i="14" s="1"/>
  <c r="FW98" i="14"/>
  <c r="FM98" i="14" s="1"/>
  <c r="FW106" i="14"/>
  <c r="FM106" i="14" s="1"/>
  <c r="FZ102" i="14"/>
  <c r="HN102" i="14" s="1"/>
  <c r="GZ102" i="14" s="1"/>
  <c r="FX73" i="14"/>
  <c r="FN73" i="14" s="1"/>
  <c r="FX96" i="14"/>
  <c r="FN96" i="14" s="1"/>
  <c r="FX104" i="14"/>
  <c r="FN104" i="14" s="1"/>
  <c r="FW97" i="14"/>
  <c r="HK97" i="14" s="1"/>
  <c r="HA97" i="14" s="1"/>
  <c r="FW105" i="14"/>
  <c r="FM105" i="14" s="1"/>
  <c r="FZ62" i="14"/>
  <c r="HN62" i="14" s="1"/>
  <c r="GZ62" i="14" s="1"/>
  <c r="FZ74" i="14"/>
  <c r="FL74" i="14" s="1"/>
  <c r="FZ78" i="14"/>
  <c r="FL78" i="14" s="1"/>
  <c r="FZ91" i="14"/>
  <c r="HN91" i="14" s="1"/>
  <c r="GZ91" i="14" s="1"/>
  <c r="FZ99" i="14"/>
  <c r="FL99" i="14" s="1"/>
  <c r="FZ109" i="14"/>
  <c r="HN109" i="14" s="1"/>
  <c r="GZ109" i="14" s="1"/>
  <c r="FY76" i="14"/>
  <c r="FK76" i="14" s="1"/>
  <c r="FY91" i="14"/>
  <c r="HM91" i="14" s="1"/>
  <c r="GY91" i="14" s="1"/>
  <c r="FY97" i="14"/>
  <c r="HM97" i="14" s="1"/>
  <c r="GY97" i="14" s="1"/>
  <c r="FY105" i="14"/>
  <c r="FK105" i="14" s="1"/>
  <c r="FX131" i="14"/>
  <c r="HL131" i="14" s="1"/>
  <c r="HB131" i="14" s="1"/>
  <c r="FX149" i="14"/>
  <c r="FX153" i="14"/>
  <c r="FN153" i="14" s="1"/>
  <c r="FX159" i="14"/>
  <c r="FW114" i="14"/>
  <c r="FM114" i="14" s="1"/>
  <c r="FZ119" i="14"/>
  <c r="FZ125" i="14"/>
  <c r="HN125" i="14" s="1"/>
  <c r="GZ125" i="14" s="1"/>
  <c r="FZ133" i="14"/>
  <c r="FZ153" i="14"/>
  <c r="FY114" i="14"/>
  <c r="FY122" i="14"/>
  <c r="HM122" i="14" s="1"/>
  <c r="GY122" i="14" s="1"/>
  <c r="FX99" i="14"/>
  <c r="FN99" i="14" s="1"/>
  <c r="FX109" i="14"/>
  <c r="HL109" i="14" s="1"/>
  <c r="HB109" i="14" s="1"/>
  <c r="FW90" i="14"/>
  <c r="HK90" i="14" s="1"/>
  <c r="HA90" i="14" s="1"/>
  <c r="FW96" i="14"/>
  <c r="FM96" i="14" s="1"/>
  <c r="FZ100" i="14"/>
  <c r="HN100" i="14" s="1"/>
  <c r="GZ100" i="14" s="1"/>
  <c r="FY63" i="14"/>
  <c r="FK63" i="14" s="1"/>
  <c r="FY67" i="14"/>
  <c r="HM67" i="14" s="1"/>
  <c r="GY67" i="14" s="1"/>
  <c r="FY92" i="14"/>
  <c r="HM92" i="14" s="1"/>
  <c r="GY92" i="14" s="1"/>
  <c r="FY96" i="14"/>
  <c r="HM96" i="14" s="1"/>
  <c r="GY96" i="14" s="1"/>
  <c r="FY104" i="14"/>
  <c r="FK104" i="14" s="1"/>
  <c r="FX116" i="14"/>
  <c r="HL116" i="14" s="1"/>
  <c r="HB116" i="14" s="1"/>
  <c r="FX122" i="14"/>
  <c r="FN122" i="14" s="1"/>
  <c r="FX150" i="14"/>
  <c r="FN150" i="14" s="1"/>
  <c r="FW123" i="14"/>
  <c r="HK123" i="14" s="1"/>
  <c r="HA123" i="14" s="1"/>
  <c r="FW131" i="14"/>
  <c r="FM131" i="14" s="1"/>
  <c r="FW137" i="14"/>
  <c r="HK137" i="14" s="1"/>
  <c r="HA137" i="14" s="1"/>
  <c r="FW143" i="14"/>
  <c r="HK143" i="14" s="1"/>
  <c r="HA143" i="14" s="1"/>
  <c r="FZ114" i="14"/>
  <c r="FL114" i="14" s="1"/>
  <c r="FZ132" i="14"/>
  <c r="HN132" i="14" s="1"/>
  <c r="GZ132" i="14" s="1"/>
  <c r="FY113" i="14"/>
  <c r="FY131" i="14"/>
  <c r="FY137" i="14"/>
  <c r="FY143" i="14"/>
  <c r="FZ166" i="14"/>
  <c r="FY150" i="14"/>
  <c r="FY164" i="14"/>
  <c r="FW164" i="14"/>
  <c r="FZ159" i="14"/>
  <c r="DE155" i="14"/>
  <c r="FY98" i="14"/>
  <c r="FK98" i="14" s="1"/>
  <c r="FY106" i="14"/>
  <c r="HM106" i="14" s="1"/>
  <c r="GY106" i="14" s="1"/>
  <c r="FX118" i="14"/>
  <c r="FN118" i="14" s="1"/>
  <c r="FW119" i="14"/>
  <c r="FM119" i="14" s="1"/>
  <c r="FW125" i="14"/>
  <c r="FM125" i="14" s="1"/>
  <c r="FW133" i="14"/>
  <c r="FM133" i="14" s="1"/>
  <c r="FW151" i="14"/>
  <c r="FW157" i="14"/>
  <c r="FZ116" i="14"/>
  <c r="HN116" i="14" s="1"/>
  <c r="GZ116" i="14" s="1"/>
  <c r="FZ122" i="14"/>
  <c r="FZ136" i="14"/>
  <c r="HN136" i="14" s="1"/>
  <c r="GZ136" i="14" s="1"/>
  <c r="FY115" i="14"/>
  <c r="HM115" i="14" s="1"/>
  <c r="GY115" i="14" s="1"/>
  <c r="FY125" i="14"/>
  <c r="FY133" i="14"/>
  <c r="FW167" i="14"/>
  <c r="FZ169" i="14"/>
  <c r="FX63" i="14"/>
  <c r="FN63" i="14" s="1"/>
  <c r="FX75" i="14"/>
  <c r="HL75" i="14" s="1"/>
  <c r="HB75" i="14" s="1"/>
  <c r="FX98" i="14"/>
  <c r="HL98" i="14" s="1"/>
  <c r="HB98" i="14" s="1"/>
  <c r="FX110" i="14"/>
  <c r="FN110" i="14" s="1"/>
  <c r="FW99" i="14"/>
  <c r="FM99" i="14" s="1"/>
  <c r="FW109" i="14"/>
  <c r="FM109" i="14" s="1"/>
  <c r="FZ64" i="14"/>
  <c r="FL64" i="14" s="1"/>
  <c r="FZ76" i="14"/>
  <c r="HN76" i="14" s="1"/>
  <c r="GZ76" i="14" s="1"/>
  <c r="FZ101" i="14"/>
  <c r="FL101" i="14" s="1"/>
  <c r="FY68" i="14"/>
  <c r="FK68" i="14" s="1"/>
  <c r="FY70" i="14"/>
  <c r="HM70" i="14" s="1"/>
  <c r="GY70" i="14" s="1"/>
  <c r="FY99" i="14"/>
  <c r="FK99" i="14" s="1"/>
  <c r="FY107" i="14"/>
  <c r="HM107" i="14" s="1"/>
  <c r="GY107" i="14" s="1"/>
  <c r="FX133" i="14"/>
  <c r="FW116" i="14"/>
  <c r="FW142" i="14"/>
  <c r="FW146" i="14"/>
  <c r="FM146" i="14" s="1"/>
  <c r="FW150" i="14"/>
  <c r="FZ111" i="14"/>
  <c r="FZ127" i="14"/>
  <c r="FY116" i="14"/>
  <c r="FY126" i="14"/>
  <c r="FY140" i="14"/>
  <c r="FY146" i="14"/>
  <c r="FY152" i="14"/>
  <c r="FZ164" i="14"/>
  <c r="FY167" i="14"/>
  <c r="DC155" i="14"/>
  <c r="J114" i="14"/>
  <c r="J40" i="14"/>
  <c r="FY166" i="14"/>
  <c r="FX169" i="14"/>
  <c r="FZ163" i="14"/>
  <c r="DD155" i="14"/>
  <c r="FX155" i="14"/>
  <c r="J101" i="14"/>
  <c r="J110" i="14"/>
  <c r="J136" i="14"/>
  <c r="J122" i="14"/>
  <c r="FY88" i="14"/>
  <c r="FZ88" i="14"/>
  <c r="FW88" i="14"/>
  <c r="GB88" i="14"/>
  <c r="HP88" i="14" s="1"/>
  <c r="FQ88" i="14"/>
  <c r="HE88" i="14" s="1"/>
  <c r="FR88" i="14"/>
  <c r="HF88" i="14" s="1"/>
  <c r="FO88" i="14"/>
  <c r="HC88" i="14" s="1"/>
  <c r="FT88" i="14"/>
  <c r="HH88" i="14" s="1"/>
  <c r="FU88" i="14"/>
  <c r="HI88" i="14" s="1"/>
  <c r="FV88" i="14"/>
  <c r="HJ88" i="14" s="1"/>
  <c r="FS88" i="14"/>
  <c r="HG88" i="14" s="1"/>
  <c r="FP88" i="14"/>
  <c r="HD88" i="14" s="1"/>
  <c r="FX166" i="14"/>
  <c r="FZ157" i="14"/>
  <c r="EW13" i="14"/>
  <c r="DI13" i="14"/>
  <c r="FE13" i="14"/>
  <c r="DQ13" i="14"/>
  <c r="DC13" i="14" s="1"/>
  <c r="EW37" i="14"/>
  <c r="DI37" i="14"/>
  <c r="FE37" i="14"/>
  <c r="DQ37" i="14"/>
  <c r="DC37" i="14" s="1"/>
  <c r="FA38" i="14"/>
  <c r="DM38" i="14"/>
  <c r="FI38" i="14"/>
  <c r="DU38" i="14"/>
  <c r="EW39" i="14"/>
  <c r="DI39" i="14"/>
  <c r="FE39" i="14"/>
  <c r="DQ39" i="14"/>
  <c r="DC39" i="14" s="1"/>
  <c r="EW41" i="14"/>
  <c r="DI41" i="14"/>
  <c r="EW43" i="14"/>
  <c r="DI43" i="14"/>
  <c r="EW45" i="14"/>
  <c r="DI45" i="14"/>
  <c r="FA46" i="14"/>
  <c r="DM46" i="14"/>
  <c r="FI46" i="14"/>
  <c r="DU46" i="14"/>
  <c r="EW47" i="14"/>
  <c r="DI47" i="14"/>
  <c r="FA48" i="14"/>
  <c r="DM48" i="14"/>
  <c r="FI48" i="14"/>
  <c r="DU48" i="14"/>
  <c r="EW51" i="14"/>
  <c r="DI51" i="14"/>
  <c r="FE51" i="14"/>
  <c r="DQ51" i="14"/>
  <c r="DC51" i="14" s="1"/>
  <c r="EW53" i="14"/>
  <c r="DI53" i="14"/>
  <c r="FI54" i="14"/>
  <c r="DU54" i="14"/>
  <c r="EW55" i="14"/>
  <c r="DI55" i="14"/>
  <c r="FA56" i="14"/>
  <c r="DM56" i="14"/>
  <c r="FI56" i="14"/>
  <c r="DU56" i="14"/>
  <c r="EW57" i="14"/>
  <c r="DI57" i="14"/>
  <c r="FA58" i="14"/>
  <c r="DM58" i="14"/>
  <c r="FI58" i="14"/>
  <c r="DU58" i="14"/>
  <c r="EW59" i="14"/>
  <c r="DI59" i="14"/>
  <c r="FE59" i="14"/>
  <c r="DQ59" i="14"/>
  <c r="DC59" i="14" s="1"/>
  <c r="FA60" i="14"/>
  <c r="DM60" i="14"/>
  <c r="FA13" i="14"/>
  <c r="DM13" i="14"/>
  <c r="FI13" i="14"/>
  <c r="DU13" i="14"/>
  <c r="EW36" i="14"/>
  <c r="DI36" i="14"/>
  <c r="FA37" i="14"/>
  <c r="DM37" i="14"/>
  <c r="FI37" i="14"/>
  <c r="DU37" i="14"/>
  <c r="EW38" i="14"/>
  <c r="DI38" i="14"/>
  <c r="FE38" i="14"/>
  <c r="DQ38" i="14"/>
  <c r="DC38" i="14" s="1"/>
  <c r="FA39" i="14"/>
  <c r="DM39" i="14"/>
  <c r="FA41" i="14"/>
  <c r="DM41" i="14"/>
  <c r="FI41" i="14"/>
  <c r="DU41" i="14"/>
  <c r="FI43" i="14"/>
  <c r="DU43" i="14"/>
  <c r="EW44" i="14"/>
  <c r="DI44" i="14"/>
  <c r="FA47" i="14"/>
  <c r="DM47" i="14"/>
  <c r="EW48" i="14"/>
  <c r="DI48" i="14"/>
  <c r="FE48" i="14"/>
  <c r="DQ48" i="14"/>
  <c r="DC48" i="14" s="1"/>
  <c r="FA51" i="14"/>
  <c r="DM51" i="14"/>
  <c r="FI51" i="14"/>
  <c r="DU51" i="14"/>
  <c r="EW52" i="14"/>
  <c r="DI52" i="14"/>
  <c r="FA53" i="14"/>
  <c r="DM53" i="14"/>
  <c r="EW56" i="14"/>
  <c r="DI56" i="14"/>
  <c r="FI57" i="14"/>
  <c r="DU57" i="14"/>
  <c r="EW58" i="14"/>
  <c r="DI58" i="14"/>
  <c r="FE58" i="14"/>
  <c r="DQ58" i="14"/>
  <c r="DC58" i="14" s="1"/>
  <c r="FA59" i="14"/>
  <c r="DM59" i="14"/>
  <c r="FI59" i="14"/>
  <c r="DU59" i="14"/>
  <c r="EW60" i="14"/>
  <c r="DI60" i="14"/>
  <c r="FE60" i="14"/>
  <c r="DQ60" i="14"/>
  <c r="DC60" i="14" s="1"/>
  <c r="FA61" i="14"/>
  <c r="DM61" i="14"/>
  <c r="EV13" i="14"/>
  <c r="DH13" i="14"/>
  <c r="FD13" i="14"/>
  <c r="DP13" i="14"/>
  <c r="DF13" i="14" s="1"/>
  <c r="EU13" i="14"/>
  <c r="DG13" i="14"/>
  <c r="FC13" i="14"/>
  <c r="DO13" i="14"/>
  <c r="DE13" i="14" s="1"/>
  <c r="FI60" i="14"/>
  <c r="DU60" i="14"/>
  <c r="EW61" i="14"/>
  <c r="DI61" i="14"/>
  <c r="EZ13" i="14"/>
  <c r="DL13" i="14"/>
  <c r="FH13" i="14"/>
  <c r="DT13" i="14"/>
  <c r="EV36" i="14"/>
  <c r="DH36" i="14"/>
  <c r="EZ37" i="14"/>
  <c r="DL37" i="14"/>
  <c r="FH37" i="14"/>
  <c r="DT37" i="14"/>
  <c r="EV38" i="14"/>
  <c r="DH38" i="14"/>
  <c r="FD38" i="14"/>
  <c r="DP38" i="14"/>
  <c r="DF38" i="14" s="1"/>
  <c r="EZ39" i="14"/>
  <c r="DL39" i="14"/>
  <c r="FH41" i="14"/>
  <c r="DT41" i="14"/>
  <c r="EZ43" i="14"/>
  <c r="DL43" i="14"/>
  <c r="FH43" i="14"/>
  <c r="DT43" i="14"/>
  <c r="EV44" i="14"/>
  <c r="DH44" i="14"/>
  <c r="EV46" i="14"/>
  <c r="DH46" i="14"/>
  <c r="FD46" i="14"/>
  <c r="DP46" i="14"/>
  <c r="DF46" i="14" s="1"/>
  <c r="EZ47" i="14"/>
  <c r="DL47" i="14"/>
  <c r="EV48" i="14"/>
  <c r="DH48" i="14"/>
  <c r="FD48" i="14"/>
  <c r="DP48" i="14"/>
  <c r="DF48" i="14" s="1"/>
  <c r="EV50" i="14"/>
  <c r="DH50" i="14"/>
  <c r="EZ51" i="14"/>
  <c r="DL51" i="14"/>
  <c r="FH51" i="14"/>
  <c r="DT51" i="14"/>
  <c r="EV52" i="14"/>
  <c r="DH52" i="14"/>
  <c r="EZ53" i="14"/>
  <c r="DL53" i="14"/>
  <c r="EV54" i="14"/>
  <c r="DH54" i="14"/>
  <c r="EV56" i="14"/>
  <c r="DH56" i="14"/>
  <c r="EZ57" i="14"/>
  <c r="DL57" i="14"/>
  <c r="FH57" i="14"/>
  <c r="DT57" i="14"/>
  <c r="EV58" i="14"/>
  <c r="DH58" i="14"/>
  <c r="FD58" i="14"/>
  <c r="DP58" i="14"/>
  <c r="DF58" i="14" s="1"/>
  <c r="EZ59" i="14"/>
  <c r="DL59" i="14"/>
  <c r="EV60" i="14"/>
  <c r="DH60" i="14"/>
  <c r="FD60" i="14"/>
  <c r="DP60" i="14"/>
  <c r="DF60" i="14" s="1"/>
  <c r="EU36" i="14"/>
  <c r="DG36" i="14"/>
  <c r="EY37" i="14"/>
  <c r="DK37" i="14"/>
  <c r="FG37" i="14"/>
  <c r="DS37" i="14"/>
  <c r="EU38" i="14"/>
  <c r="DG38" i="14"/>
  <c r="FC38" i="14"/>
  <c r="DO38" i="14"/>
  <c r="DE38" i="14" s="1"/>
  <c r="EY39" i="14"/>
  <c r="DK39" i="14"/>
  <c r="FG39" i="14"/>
  <c r="DS39" i="14"/>
  <c r="EY41" i="14"/>
  <c r="DK41" i="14"/>
  <c r="EU42" i="14"/>
  <c r="DG42" i="14"/>
  <c r="J42" i="14" s="1"/>
  <c r="EY43" i="14"/>
  <c r="DK43" i="14"/>
  <c r="EU44" i="14"/>
  <c r="DG44" i="14"/>
  <c r="EU46" i="14"/>
  <c r="DG46" i="14"/>
  <c r="EY47" i="14"/>
  <c r="DK47" i="14"/>
  <c r="EU48" i="14"/>
  <c r="DG48" i="14"/>
  <c r="EY51" i="14"/>
  <c r="DK51" i="14"/>
  <c r="FG51" i="14"/>
  <c r="DS51" i="14"/>
  <c r="EU52" i="14"/>
  <c r="DG52" i="14"/>
  <c r="EY53" i="14"/>
  <c r="DK53" i="14"/>
  <c r="EU54" i="14"/>
  <c r="DG54" i="14"/>
  <c r="EY55" i="14"/>
  <c r="DK55" i="14"/>
  <c r="EU56" i="14"/>
  <c r="DG56" i="14"/>
  <c r="EY57" i="14"/>
  <c r="DK57" i="14"/>
  <c r="FG57" i="14"/>
  <c r="DS57" i="14"/>
  <c r="EU58" i="14"/>
  <c r="DG58" i="14"/>
  <c r="FC58" i="14"/>
  <c r="DO58" i="14"/>
  <c r="DE58" i="14" s="1"/>
  <c r="EY59" i="14"/>
  <c r="DK59" i="14"/>
  <c r="FG59" i="14"/>
  <c r="DS59" i="14"/>
  <c r="EU60" i="14"/>
  <c r="DG60" i="14"/>
  <c r="FC60" i="14"/>
  <c r="DO60" i="14"/>
  <c r="DE60" i="14" s="1"/>
  <c r="FB13" i="14"/>
  <c r="DN13" i="14"/>
  <c r="FJ13" i="14"/>
  <c r="DV13" i="14"/>
  <c r="EX36" i="14"/>
  <c r="DJ36" i="14"/>
  <c r="FB37" i="14"/>
  <c r="DN37" i="14"/>
  <c r="FJ37" i="14"/>
  <c r="DV37" i="14"/>
  <c r="EX38" i="14"/>
  <c r="DJ38" i="14"/>
  <c r="FF38" i="14"/>
  <c r="DR38" i="14"/>
  <c r="DD38" i="14" s="1"/>
  <c r="FB39" i="14"/>
  <c r="DN39" i="14"/>
  <c r="FJ39" i="14"/>
  <c r="DV39" i="14"/>
  <c r="FB41" i="14"/>
  <c r="DN41" i="14"/>
  <c r="FJ41" i="14"/>
  <c r="DV41" i="14"/>
  <c r="FB43" i="14"/>
  <c r="DN43" i="14"/>
  <c r="EX44" i="14"/>
  <c r="DJ44" i="14"/>
  <c r="EX46" i="14"/>
  <c r="DJ46" i="14"/>
  <c r="FF46" i="14"/>
  <c r="DR46" i="14"/>
  <c r="DD46" i="14" s="1"/>
  <c r="EX48" i="14"/>
  <c r="DJ48" i="14"/>
  <c r="FF48" i="14"/>
  <c r="DR48" i="14"/>
  <c r="DD48" i="14" s="1"/>
  <c r="FB51" i="14"/>
  <c r="DN51" i="14"/>
  <c r="FJ51" i="14"/>
  <c r="DV51" i="14"/>
  <c r="FB53" i="14"/>
  <c r="DN53" i="14"/>
  <c r="FJ53" i="14"/>
  <c r="DV53" i="14"/>
  <c r="EX54" i="14"/>
  <c r="DJ54" i="14"/>
  <c r="EX56" i="14"/>
  <c r="DJ56" i="14"/>
  <c r="FB57" i="14"/>
  <c r="DN57" i="14"/>
  <c r="FJ57" i="14"/>
  <c r="DV57" i="14"/>
  <c r="EX58" i="14"/>
  <c r="DJ58" i="14"/>
  <c r="FF58" i="14"/>
  <c r="DR58" i="14"/>
  <c r="DD58" i="14" s="1"/>
  <c r="FB59" i="14"/>
  <c r="DN59" i="14"/>
  <c r="FJ59" i="14"/>
  <c r="DV59" i="14"/>
  <c r="EX60" i="14"/>
  <c r="DJ60" i="14"/>
  <c r="FF60" i="14"/>
  <c r="DR60" i="14"/>
  <c r="DD60" i="14" s="1"/>
  <c r="FB61" i="14"/>
  <c r="DN61" i="14"/>
  <c r="FJ61" i="14"/>
  <c r="DV61" i="14"/>
  <c r="EZ61" i="14"/>
  <c r="DL61" i="14"/>
  <c r="EV62" i="14"/>
  <c r="DH62" i="14"/>
  <c r="EV64" i="14"/>
  <c r="DH64" i="14"/>
  <c r="EZ65" i="14"/>
  <c r="DL65" i="14"/>
  <c r="EV66" i="14"/>
  <c r="DH66" i="14"/>
  <c r="FD66" i="14"/>
  <c r="DP66" i="14"/>
  <c r="DF66" i="14" s="1"/>
  <c r="EV68" i="14"/>
  <c r="DH68" i="14"/>
  <c r="FD68" i="14"/>
  <c r="DP68" i="14"/>
  <c r="DF68" i="14" s="1"/>
  <c r="EZ69" i="14"/>
  <c r="DL69" i="14"/>
  <c r="FH69" i="14"/>
  <c r="DT69" i="14"/>
  <c r="EV70" i="14"/>
  <c r="DH70" i="14"/>
  <c r="EV74" i="14"/>
  <c r="DH74" i="14"/>
  <c r="FD74" i="14"/>
  <c r="DP74" i="14"/>
  <c r="DF74" i="14" s="1"/>
  <c r="EZ77" i="14"/>
  <c r="DL77" i="14"/>
  <c r="FH77" i="14"/>
  <c r="DT77" i="14"/>
  <c r="EV78" i="14"/>
  <c r="DH78" i="14"/>
  <c r="FD78" i="14"/>
  <c r="DP78" i="14"/>
  <c r="DF78" i="14" s="1"/>
  <c r="EZ79" i="14"/>
  <c r="DL79" i="14"/>
  <c r="FH79" i="14"/>
  <c r="DT79" i="14"/>
  <c r="EV80" i="14"/>
  <c r="DH80" i="14"/>
  <c r="FD80" i="14"/>
  <c r="DP80" i="14"/>
  <c r="DF80" i="14" s="1"/>
  <c r="EZ81" i="14"/>
  <c r="DL81" i="14"/>
  <c r="FH81" i="14"/>
  <c r="DT81" i="14"/>
  <c r="EV82" i="14"/>
  <c r="DH82" i="14"/>
  <c r="FD82" i="14"/>
  <c r="DP82" i="14"/>
  <c r="DF82" i="14" s="1"/>
  <c r="EZ83" i="14"/>
  <c r="DL83" i="14"/>
  <c r="EV84" i="14"/>
  <c r="DH84" i="14"/>
  <c r="FD84" i="14"/>
  <c r="DP84" i="14"/>
  <c r="DF84" i="14" s="1"/>
  <c r="EZ85" i="14"/>
  <c r="DL85" i="14"/>
  <c r="FH85" i="14"/>
  <c r="DT85" i="14"/>
  <c r="EV86" i="14"/>
  <c r="DH86" i="14"/>
  <c r="FD86" i="14"/>
  <c r="DP86" i="14"/>
  <c r="DF86" i="14" s="1"/>
  <c r="EZ87" i="14"/>
  <c r="DL87" i="14"/>
  <c r="EV89" i="14"/>
  <c r="DH89" i="14"/>
  <c r="EZ92" i="14"/>
  <c r="DL92" i="14"/>
  <c r="EV93" i="14"/>
  <c r="DH93" i="14"/>
  <c r="FD93" i="14"/>
  <c r="DP93" i="14"/>
  <c r="DF93" i="14" s="1"/>
  <c r="EZ94" i="14"/>
  <c r="DL94" i="14"/>
  <c r="FH94" i="14"/>
  <c r="DT94" i="14"/>
  <c r="EV95" i="14"/>
  <c r="DH95" i="14"/>
  <c r="FD95" i="14"/>
  <c r="DP95" i="14"/>
  <c r="DF95" i="14" s="1"/>
  <c r="EV97" i="14"/>
  <c r="DH97" i="14"/>
  <c r="EV99" i="14"/>
  <c r="DH99" i="14"/>
  <c r="EZ100" i="14"/>
  <c r="DL100" i="14"/>
  <c r="EZ104" i="14"/>
  <c r="DL104" i="14"/>
  <c r="FH104" i="14"/>
  <c r="DT104" i="14"/>
  <c r="EV105" i="14"/>
  <c r="DH105" i="14"/>
  <c r="EZ106" i="14"/>
  <c r="DL106" i="14"/>
  <c r="EV107" i="14"/>
  <c r="DH107" i="14"/>
  <c r="FD107" i="14"/>
  <c r="DP107" i="14"/>
  <c r="DF107" i="14" s="1"/>
  <c r="EZ108" i="14"/>
  <c r="DL108" i="14"/>
  <c r="FH108" i="14"/>
  <c r="DT108" i="14"/>
  <c r="EV109" i="14"/>
  <c r="DH109" i="14"/>
  <c r="EV111" i="14"/>
  <c r="DH111" i="14"/>
  <c r="EZ112" i="14"/>
  <c r="DL112" i="14"/>
  <c r="FH112" i="14"/>
  <c r="DT112" i="14"/>
  <c r="EU61" i="14"/>
  <c r="DG61" i="14"/>
  <c r="EY62" i="14"/>
  <c r="DK62" i="14"/>
  <c r="EU63" i="14"/>
  <c r="DG63" i="14"/>
  <c r="EY64" i="14"/>
  <c r="DK64" i="14"/>
  <c r="EU65" i="14"/>
  <c r="DG65" i="14"/>
  <c r="EY66" i="14"/>
  <c r="DK66" i="14"/>
  <c r="FG66" i="14"/>
  <c r="DS66" i="14"/>
  <c r="EU67" i="14"/>
  <c r="DG67" i="14"/>
  <c r="FC67" i="14"/>
  <c r="DO67" i="14"/>
  <c r="DE67" i="14" s="1"/>
  <c r="EY68" i="14"/>
  <c r="DK68" i="14"/>
  <c r="FG68" i="14"/>
  <c r="DS68" i="14"/>
  <c r="EU69" i="14"/>
  <c r="DG69" i="14"/>
  <c r="FC69" i="14"/>
  <c r="DO69" i="14"/>
  <c r="DE69" i="14" s="1"/>
  <c r="EY70" i="14"/>
  <c r="DK70" i="14"/>
  <c r="EU71" i="14"/>
  <c r="DG71" i="14"/>
  <c r="EY74" i="14"/>
  <c r="DK74" i="14"/>
  <c r="EU77" i="14"/>
  <c r="DG77" i="14"/>
  <c r="FC77" i="14"/>
  <c r="DO77" i="14"/>
  <c r="DE77" i="14" s="1"/>
  <c r="EU79" i="14"/>
  <c r="DG79" i="14"/>
  <c r="EY80" i="14"/>
  <c r="DK80" i="14"/>
  <c r="EU81" i="14"/>
  <c r="DG81" i="14"/>
  <c r="EY82" i="14"/>
  <c r="DK82" i="14"/>
  <c r="FG82" i="14"/>
  <c r="DS82" i="14"/>
  <c r="EU83" i="14"/>
  <c r="DG83" i="14"/>
  <c r="EY84" i="14"/>
  <c r="DK84" i="14"/>
  <c r="FG84" i="14"/>
  <c r="DS84" i="14"/>
  <c r="EU85" i="14"/>
  <c r="DG85" i="14"/>
  <c r="EY86" i="14"/>
  <c r="DK86" i="14"/>
  <c r="FG86" i="14"/>
  <c r="DS86" i="14"/>
  <c r="EU87" i="14"/>
  <c r="DG87" i="14"/>
  <c r="EU92" i="14"/>
  <c r="DG92" i="14"/>
  <c r="FC92" i="14"/>
  <c r="DO92" i="14"/>
  <c r="DE92" i="14" s="1"/>
  <c r="EY93" i="14"/>
  <c r="DK93" i="14"/>
  <c r="FG93" i="14"/>
  <c r="DS93" i="14"/>
  <c r="EU94" i="14"/>
  <c r="DG94" i="14"/>
  <c r="FC94" i="14"/>
  <c r="DO94" i="14"/>
  <c r="DE94" i="14" s="1"/>
  <c r="EY95" i="14"/>
  <c r="DK95" i="14"/>
  <c r="FG95" i="14"/>
  <c r="DS95" i="14"/>
  <c r="EY99" i="14"/>
  <c r="DK99" i="14"/>
  <c r="EU100" i="14"/>
  <c r="DG100" i="14"/>
  <c r="EU104" i="14"/>
  <c r="DG104" i="14"/>
  <c r="EY105" i="14"/>
  <c r="DK105" i="14"/>
  <c r="EU106" i="14"/>
  <c r="DG106" i="14"/>
  <c r="EY107" i="14"/>
  <c r="DK107" i="14"/>
  <c r="FG107" i="14"/>
  <c r="DS107" i="14"/>
  <c r="EU108" i="14"/>
  <c r="DG108" i="14"/>
  <c r="FC108" i="14"/>
  <c r="DO108" i="14"/>
  <c r="DE108" i="14" s="1"/>
  <c r="EY109" i="14"/>
  <c r="DK109" i="14"/>
  <c r="EU112" i="14"/>
  <c r="DG112" i="14"/>
  <c r="FB62" i="14"/>
  <c r="DN62" i="14"/>
  <c r="EX63" i="14"/>
  <c r="DJ63" i="14"/>
  <c r="FB64" i="14"/>
  <c r="DN64" i="14"/>
  <c r="EX65" i="14"/>
  <c r="DJ65" i="14"/>
  <c r="FB66" i="14"/>
  <c r="DN66" i="14"/>
  <c r="FJ66" i="14"/>
  <c r="DV66" i="14"/>
  <c r="EX67" i="14"/>
  <c r="DJ67" i="14"/>
  <c r="FB68" i="14"/>
  <c r="DN68" i="14"/>
  <c r="EX69" i="14"/>
  <c r="DJ69" i="14"/>
  <c r="FF69" i="14"/>
  <c r="DR69" i="14"/>
  <c r="DD69" i="14" s="1"/>
  <c r="EX71" i="14"/>
  <c r="DJ71" i="14"/>
  <c r="FJ74" i="14"/>
  <c r="DV74" i="14"/>
  <c r="EX77" i="14"/>
  <c r="DJ77" i="14"/>
  <c r="FF77" i="14"/>
  <c r="DR77" i="14"/>
  <c r="DD77" i="14" s="1"/>
  <c r="EX79" i="14"/>
  <c r="DJ79" i="14"/>
  <c r="FB80" i="14"/>
  <c r="DN80" i="14"/>
  <c r="FJ80" i="14"/>
  <c r="DV80" i="14"/>
  <c r="EX81" i="14"/>
  <c r="DJ81" i="14"/>
  <c r="FF81" i="14"/>
  <c r="DR81" i="14"/>
  <c r="DD81" i="14" s="1"/>
  <c r="FB82" i="14"/>
  <c r="DN82" i="14"/>
  <c r="EX83" i="14"/>
  <c r="DJ83" i="14"/>
  <c r="FF83" i="14"/>
  <c r="DR83" i="14"/>
  <c r="DD83" i="14" s="1"/>
  <c r="FB84" i="14"/>
  <c r="DN84" i="14"/>
  <c r="FJ84" i="14"/>
  <c r="DV84" i="14"/>
  <c r="EX85" i="14"/>
  <c r="DJ85" i="14"/>
  <c r="FF85" i="14"/>
  <c r="DR85" i="14"/>
  <c r="DD85" i="14" s="1"/>
  <c r="FB86" i="14"/>
  <c r="DN86" i="14"/>
  <c r="FJ86" i="14"/>
  <c r="DV86" i="14"/>
  <c r="EX87" i="14"/>
  <c r="DJ87" i="14"/>
  <c r="EX90" i="14"/>
  <c r="DJ90" i="14"/>
  <c r="EX92" i="14"/>
  <c r="DJ92" i="14"/>
  <c r="FB93" i="14"/>
  <c r="DN93" i="14"/>
  <c r="FJ93" i="14"/>
  <c r="DV93" i="14"/>
  <c r="EX94" i="14"/>
  <c r="DJ94" i="14"/>
  <c r="FF94" i="14"/>
  <c r="DR94" i="14"/>
  <c r="DD94" i="14" s="1"/>
  <c r="EX100" i="14"/>
  <c r="DJ100" i="14"/>
  <c r="EX104" i="14"/>
  <c r="DJ104" i="14"/>
  <c r="FF104" i="14"/>
  <c r="DR104" i="14"/>
  <c r="DD104" i="14" s="1"/>
  <c r="FB105" i="14"/>
  <c r="DN105" i="14"/>
  <c r="EX106" i="14"/>
  <c r="DJ106" i="14"/>
  <c r="FB107" i="14"/>
  <c r="DN107" i="14"/>
  <c r="FJ107" i="14"/>
  <c r="DV107" i="14"/>
  <c r="EX108" i="14"/>
  <c r="DJ108" i="14"/>
  <c r="FF108" i="14"/>
  <c r="DR108" i="14"/>
  <c r="DD108" i="14" s="1"/>
  <c r="FB109" i="14"/>
  <c r="DN109" i="14"/>
  <c r="FI62" i="14"/>
  <c r="DU62" i="14"/>
  <c r="FI64" i="14"/>
  <c r="DU64" i="14"/>
  <c r="FA66" i="14"/>
  <c r="DM66" i="14"/>
  <c r="FI66" i="14"/>
  <c r="DU66" i="14"/>
  <c r="EW67" i="14"/>
  <c r="DI67" i="14"/>
  <c r="FA68" i="14"/>
  <c r="DM68" i="14"/>
  <c r="FI68" i="14"/>
  <c r="DU68" i="14"/>
  <c r="EW69" i="14"/>
  <c r="DI69" i="14"/>
  <c r="FE69" i="14"/>
  <c r="DQ69" i="14"/>
  <c r="DC69" i="14" s="1"/>
  <c r="FA70" i="14"/>
  <c r="DM70" i="14"/>
  <c r="FI70" i="14"/>
  <c r="DU70" i="14"/>
  <c r="EY13" i="14"/>
  <c r="DK13" i="14"/>
  <c r="FG13" i="14"/>
  <c r="DS13" i="14"/>
  <c r="EZ36" i="14"/>
  <c r="DL36" i="14"/>
  <c r="EV37" i="14"/>
  <c r="DH37" i="14"/>
  <c r="FD37" i="14"/>
  <c r="DP37" i="14"/>
  <c r="DF37" i="14" s="1"/>
  <c r="EZ38" i="14"/>
  <c r="DL38" i="14"/>
  <c r="FH38" i="14"/>
  <c r="DT38" i="14"/>
  <c r="EV39" i="14"/>
  <c r="DH39" i="14"/>
  <c r="FD39" i="14"/>
  <c r="DP39" i="14"/>
  <c r="DF39" i="14" s="1"/>
  <c r="EV41" i="14"/>
  <c r="DH41" i="14"/>
  <c r="EV43" i="14"/>
  <c r="DH43" i="14"/>
  <c r="FD43" i="14"/>
  <c r="DP43" i="14"/>
  <c r="DF43" i="14" s="1"/>
  <c r="EZ44" i="14"/>
  <c r="DL44" i="14"/>
  <c r="EV45" i="14"/>
  <c r="DH45" i="14"/>
  <c r="EZ46" i="14"/>
  <c r="DL46" i="14"/>
  <c r="EV47" i="14"/>
  <c r="DH47" i="14"/>
  <c r="EZ48" i="14"/>
  <c r="DL48" i="14"/>
  <c r="FH48" i="14"/>
  <c r="DT48" i="14"/>
  <c r="EV51" i="14"/>
  <c r="DH51" i="14"/>
  <c r="EV53" i="14"/>
  <c r="DH53" i="14"/>
  <c r="FD53" i="14"/>
  <c r="DP53" i="14"/>
  <c r="DF53" i="14" s="1"/>
  <c r="EV55" i="14"/>
  <c r="DH55" i="14"/>
  <c r="EZ56" i="14"/>
  <c r="DL56" i="14"/>
  <c r="FH56" i="14"/>
  <c r="DT56" i="14"/>
  <c r="EV57" i="14"/>
  <c r="DH57" i="14"/>
  <c r="FD57" i="14"/>
  <c r="DP57" i="14"/>
  <c r="DF57" i="14" s="1"/>
  <c r="EZ58" i="14"/>
  <c r="DL58" i="14"/>
  <c r="FH58" i="14"/>
  <c r="DT58" i="14"/>
  <c r="EV59" i="14"/>
  <c r="DH59" i="14"/>
  <c r="FD59" i="14"/>
  <c r="DP59" i="14"/>
  <c r="DF59" i="14" s="1"/>
  <c r="EZ60" i="14"/>
  <c r="DL60" i="14"/>
  <c r="FH60" i="14"/>
  <c r="DT60" i="14"/>
  <c r="EY36" i="14"/>
  <c r="DK36" i="14"/>
  <c r="EU37" i="14"/>
  <c r="DG37" i="14"/>
  <c r="FC37" i="14"/>
  <c r="DO37" i="14"/>
  <c r="DE37" i="14" s="1"/>
  <c r="EY38" i="14"/>
  <c r="DK38" i="14"/>
  <c r="EU39" i="14"/>
  <c r="DG39" i="14"/>
  <c r="FC39" i="14"/>
  <c r="DO39" i="14"/>
  <c r="DE39" i="14" s="1"/>
  <c r="EU41" i="14"/>
  <c r="DG41" i="14"/>
  <c r="EU43" i="14"/>
  <c r="DG43" i="14"/>
  <c r="FC43" i="14"/>
  <c r="DO43" i="14"/>
  <c r="DE43" i="14" s="1"/>
  <c r="EY44" i="14"/>
  <c r="DK44" i="14"/>
  <c r="EY46" i="14"/>
  <c r="DK46" i="14"/>
  <c r="EY48" i="14"/>
  <c r="DK48" i="14"/>
  <c r="FG48" i="14"/>
  <c r="DS48" i="14"/>
  <c r="EU49" i="14"/>
  <c r="DG49" i="14"/>
  <c r="J49" i="14" s="1"/>
  <c r="EU51" i="14"/>
  <c r="DG51" i="14"/>
  <c r="FC51" i="14"/>
  <c r="DO51" i="14"/>
  <c r="DE51" i="14" s="1"/>
  <c r="EY52" i="14"/>
  <c r="DK52" i="14"/>
  <c r="EU53" i="14"/>
  <c r="DG53" i="14"/>
  <c r="FC53" i="14"/>
  <c r="DO53" i="14"/>
  <c r="DE53" i="14" s="1"/>
  <c r="EU55" i="14"/>
  <c r="DG55" i="14"/>
  <c r="FG56" i="14"/>
  <c r="DS56" i="14"/>
  <c r="EU57" i="14"/>
  <c r="DG57" i="14"/>
  <c r="FC57" i="14"/>
  <c r="DO57" i="14"/>
  <c r="DE57" i="14" s="1"/>
  <c r="EY58" i="14"/>
  <c r="DK58" i="14"/>
  <c r="EU59" i="14"/>
  <c r="DG59" i="14"/>
  <c r="EY60" i="14"/>
  <c r="DK60" i="14"/>
  <c r="EX13" i="14"/>
  <c r="DJ13" i="14"/>
  <c r="FF13" i="14"/>
  <c r="DR13" i="14"/>
  <c r="DD13" i="14" s="1"/>
  <c r="FB36" i="14"/>
  <c r="DN36" i="14"/>
  <c r="FJ36" i="14"/>
  <c r="DV36" i="14"/>
  <c r="EX37" i="14"/>
  <c r="DJ37" i="14"/>
  <c r="FF37" i="14"/>
  <c r="DR37" i="14"/>
  <c r="DD37" i="14" s="1"/>
  <c r="FB38" i="14"/>
  <c r="DN38" i="14"/>
  <c r="FJ38" i="14"/>
  <c r="DV38" i="14"/>
  <c r="EX39" i="14"/>
  <c r="DJ39" i="14"/>
  <c r="FF39" i="14"/>
  <c r="DR39" i="14"/>
  <c r="DD39" i="14" s="1"/>
  <c r="EX43" i="14"/>
  <c r="DJ43" i="14"/>
  <c r="FF43" i="14"/>
  <c r="DR43" i="14"/>
  <c r="DD43" i="14" s="1"/>
  <c r="FB44" i="14"/>
  <c r="DN44" i="14"/>
  <c r="FJ44" i="14"/>
  <c r="DV44" i="14"/>
  <c r="FB46" i="14"/>
  <c r="DN46" i="14"/>
  <c r="EX47" i="14"/>
  <c r="DJ47" i="14"/>
  <c r="FB48" i="14"/>
  <c r="DN48" i="14"/>
  <c r="FJ48" i="14"/>
  <c r="DV48" i="14"/>
  <c r="EX51" i="14"/>
  <c r="DJ51" i="14"/>
  <c r="FF51" i="14"/>
  <c r="DR51" i="14"/>
  <c r="DD51" i="14" s="1"/>
  <c r="EX53" i="14"/>
  <c r="DJ53" i="14"/>
  <c r="EX55" i="14"/>
  <c r="DJ55" i="14"/>
  <c r="FB56" i="14"/>
  <c r="DN56" i="14"/>
  <c r="FJ56" i="14"/>
  <c r="DV56" i="14"/>
  <c r="EX57" i="14"/>
  <c r="DJ57" i="14"/>
  <c r="FF57" i="14"/>
  <c r="DR57" i="14"/>
  <c r="DD57" i="14" s="1"/>
  <c r="FB58" i="14"/>
  <c r="DN58" i="14"/>
  <c r="FJ58" i="14"/>
  <c r="DV58" i="14"/>
  <c r="EX59" i="14"/>
  <c r="DJ59" i="14"/>
  <c r="FF59" i="14"/>
  <c r="DR59" i="14"/>
  <c r="DD59" i="14" s="1"/>
  <c r="FB60" i="14"/>
  <c r="DN60" i="14"/>
  <c r="EX61" i="14"/>
  <c r="DJ61" i="14"/>
  <c r="FF61" i="14"/>
  <c r="DR61" i="14"/>
  <c r="DD61" i="14" s="1"/>
  <c r="EV61" i="14"/>
  <c r="DH61" i="14"/>
  <c r="FD61" i="14"/>
  <c r="DP61" i="14"/>
  <c r="DF61" i="14" s="1"/>
  <c r="EV63" i="14"/>
  <c r="DH63" i="14"/>
  <c r="EZ64" i="14"/>
  <c r="DL64" i="14"/>
  <c r="EV65" i="14"/>
  <c r="DH65" i="14"/>
  <c r="EZ66" i="14"/>
  <c r="DL66" i="14"/>
  <c r="FH66" i="14"/>
  <c r="DT66" i="14"/>
  <c r="EV67" i="14"/>
  <c r="DH67" i="14"/>
  <c r="EZ68" i="14"/>
  <c r="DL68" i="14"/>
  <c r="FH68" i="14"/>
  <c r="DT68" i="14"/>
  <c r="EV69" i="14"/>
  <c r="DH69" i="14"/>
  <c r="FD69" i="14"/>
  <c r="DP69" i="14"/>
  <c r="DF69" i="14" s="1"/>
  <c r="EZ70" i="14"/>
  <c r="DL70" i="14"/>
  <c r="EV77" i="14"/>
  <c r="DH77" i="14"/>
  <c r="FD77" i="14"/>
  <c r="DP77" i="14"/>
  <c r="DF77" i="14" s="1"/>
  <c r="EZ78" i="14"/>
  <c r="DL78" i="14"/>
  <c r="FH78" i="14"/>
  <c r="DT78" i="14"/>
  <c r="EV79" i="14"/>
  <c r="DH79" i="14"/>
  <c r="EZ80" i="14"/>
  <c r="DL80" i="14"/>
  <c r="EV81" i="14"/>
  <c r="DH81" i="14"/>
  <c r="EZ82" i="14"/>
  <c r="DL82" i="14"/>
  <c r="FH82" i="14"/>
  <c r="DT82" i="14"/>
  <c r="EV83" i="14"/>
  <c r="DH83" i="14"/>
  <c r="FD83" i="14"/>
  <c r="DP83" i="14"/>
  <c r="DF83" i="14" s="1"/>
  <c r="EZ84" i="14"/>
  <c r="DL84" i="14"/>
  <c r="FH84" i="14"/>
  <c r="DT84" i="14"/>
  <c r="EV85" i="14"/>
  <c r="DH85" i="14"/>
  <c r="FD85" i="14"/>
  <c r="DP85" i="14"/>
  <c r="DF85" i="14" s="1"/>
  <c r="EZ86" i="14"/>
  <c r="DL86" i="14"/>
  <c r="FH86" i="14"/>
  <c r="DT86" i="14"/>
  <c r="EV87" i="14"/>
  <c r="DH87" i="14"/>
  <c r="FD87" i="14"/>
  <c r="DP87" i="14"/>
  <c r="DF87" i="14" s="1"/>
  <c r="EV92" i="14"/>
  <c r="DH92" i="14"/>
  <c r="FH93" i="14"/>
  <c r="DT93" i="14"/>
  <c r="EV94" i="14"/>
  <c r="DH94" i="14"/>
  <c r="FD94" i="14"/>
  <c r="DP94" i="14"/>
  <c r="DF94" i="14" s="1"/>
  <c r="FH95" i="14"/>
  <c r="DT95" i="14"/>
  <c r="EZ97" i="14"/>
  <c r="DL97" i="14"/>
  <c r="EV98" i="14"/>
  <c r="DH98" i="14"/>
  <c r="EV100" i="14"/>
  <c r="DH100" i="14"/>
  <c r="EV102" i="14"/>
  <c r="DH102" i="14"/>
  <c r="J102" i="14" s="1"/>
  <c r="EV104" i="14"/>
  <c r="DH104" i="14"/>
  <c r="EZ105" i="14"/>
  <c r="DL105" i="14"/>
  <c r="FH105" i="14"/>
  <c r="DT105" i="14"/>
  <c r="EV106" i="14"/>
  <c r="DH106" i="14"/>
  <c r="FD106" i="14"/>
  <c r="DP106" i="14"/>
  <c r="DF106" i="14" s="1"/>
  <c r="EZ107" i="14"/>
  <c r="DL107" i="14"/>
  <c r="EV108" i="14"/>
  <c r="DH108" i="14"/>
  <c r="FD108" i="14"/>
  <c r="DP108" i="14"/>
  <c r="DF108" i="14" s="1"/>
  <c r="EZ109" i="14"/>
  <c r="DL109" i="14"/>
  <c r="EZ111" i="14"/>
  <c r="DL111" i="14"/>
  <c r="EV112" i="14"/>
  <c r="DH112" i="14"/>
  <c r="EY61" i="14"/>
  <c r="DK61" i="14"/>
  <c r="EU62" i="14"/>
  <c r="DG62" i="14"/>
  <c r="EU64" i="14"/>
  <c r="DG64" i="14"/>
  <c r="EY65" i="14"/>
  <c r="DK65" i="14"/>
  <c r="EU66" i="14"/>
  <c r="DG66" i="14"/>
  <c r="FC66" i="14"/>
  <c r="DO66" i="14"/>
  <c r="DE66" i="14" s="1"/>
  <c r="EY67" i="14"/>
  <c r="DK67" i="14"/>
  <c r="FG67" i="14"/>
  <c r="DS67" i="14"/>
  <c r="EU68" i="14"/>
  <c r="DG68" i="14"/>
  <c r="FC68" i="14"/>
  <c r="DO68" i="14"/>
  <c r="DE68" i="14" s="1"/>
  <c r="EY69" i="14"/>
  <c r="DK69" i="14"/>
  <c r="FG69" i="14"/>
  <c r="DS69" i="14"/>
  <c r="EU70" i="14"/>
  <c r="DG70" i="14"/>
  <c r="EY71" i="14"/>
  <c r="DK71" i="14"/>
  <c r="EU74" i="14"/>
  <c r="DG74" i="14"/>
  <c r="EY77" i="14"/>
  <c r="DK77" i="14"/>
  <c r="FG77" i="14"/>
  <c r="DS77" i="14"/>
  <c r="EU78" i="14"/>
  <c r="DG78" i="14"/>
  <c r="EY79" i="14"/>
  <c r="DK79" i="14"/>
  <c r="FG79" i="14"/>
  <c r="DS79" i="14"/>
  <c r="EU80" i="14"/>
  <c r="DG80" i="14"/>
  <c r="FC80" i="14"/>
  <c r="DO80" i="14"/>
  <c r="DE80" i="14" s="1"/>
  <c r="EY81" i="14"/>
  <c r="DK81" i="14"/>
  <c r="EU82" i="14"/>
  <c r="DG82" i="14"/>
  <c r="FC82" i="14"/>
  <c r="DO82" i="14"/>
  <c r="DE82" i="14" s="1"/>
  <c r="EY83" i="14"/>
  <c r="DK83" i="14"/>
  <c r="EU84" i="14"/>
  <c r="DG84" i="14"/>
  <c r="FC84" i="14"/>
  <c r="DO84" i="14"/>
  <c r="DE84" i="14" s="1"/>
  <c r="FG85" i="14"/>
  <c r="DS85" i="14"/>
  <c r="EU86" i="14"/>
  <c r="DG86" i="14"/>
  <c r="FC86" i="14"/>
  <c r="DO86" i="14"/>
  <c r="DE86" i="14" s="1"/>
  <c r="EY87" i="14"/>
  <c r="DK87" i="14"/>
  <c r="FG87" i="14"/>
  <c r="DS87" i="14"/>
  <c r="EU93" i="14"/>
  <c r="DG93" i="14"/>
  <c r="FC93" i="14"/>
  <c r="DO93" i="14"/>
  <c r="DE93" i="14" s="1"/>
  <c r="EY94" i="14"/>
  <c r="DK94" i="14"/>
  <c r="FG94" i="14"/>
  <c r="DS94" i="14"/>
  <c r="EU95" i="14"/>
  <c r="DG95" i="14"/>
  <c r="EU97" i="14"/>
  <c r="DG97" i="14"/>
  <c r="EY104" i="14"/>
  <c r="DK104" i="14"/>
  <c r="FG104" i="14"/>
  <c r="DS104" i="14"/>
  <c r="EU105" i="14"/>
  <c r="DG105" i="14"/>
  <c r="EY106" i="14"/>
  <c r="DK106" i="14"/>
  <c r="FG106" i="14"/>
  <c r="DS106" i="14"/>
  <c r="EU107" i="14"/>
  <c r="DG107" i="14"/>
  <c r="FC107" i="14"/>
  <c r="DO107" i="14"/>
  <c r="DE107" i="14" s="1"/>
  <c r="EY108" i="14"/>
  <c r="DK108" i="14"/>
  <c r="FG108" i="14"/>
  <c r="DS108" i="14"/>
  <c r="EU109" i="14"/>
  <c r="DG109" i="14"/>
  <c r="EU111" i="14"/>
  <c r="DG111" i="14"/>
  <c r="EY112" i="14"/>
  <c r="DK112" i="14"/>
  <c r="EU113" i="14"/>
  <c r="DG113" i="14"/>
  <c r="EX62" i="14"/>
  <c r="DJ62" i="14"/>
  <c r="FB63" i="14"/>
  <c r="DN63" i="14"/>
  <c r="EX64" i="14"/>
  <c r="DJ64" i="14"/>
  <c r="EX66" i="14"/>
  <c r="DJ66" i="14"/>
  <c r="FF66" i="14"/>
  <c r="DR66" i="14"/>
  <c r="DD66" i="14" s="1"/>
  <c r="FB67" i="14"/>
  <c r="DN67" i="14"/>
  <c r="EX68" i="14"/>
  <c r="DJ68" i="14"/>
  <c r="FF68" i="14"/>
  <c r="DR68" i="14"/>
  <c r="DD68" i="14" s="1"/>
  <c r="FB69" i="14"/>
  <c r="DN69" i="14"/>
  <c r="FJ69" i="14"/>
  <c r="DV69" i="14"/>
  <c r="EX70" i="14"/>
  <c r="DJ70" i="14"/>
  <c r="FF70" i="14"/>
  <c r="DR70" i="14"/>
  <c r="DD70" i="14" s="1"/>
  <c r="EX74" i="14"/>
  <c r="DJ74" i="14"/>
  <c r="FB77" i="14"/>
  <c r="DN77" i="14"/>
  <c r="FJ77" i="14"/>
  <c r="DV77" i="14"/>
  <c r="EX78" i="14"/>
  <c r="DJ78" i="14"/>
  <c r="EX80" i="14"/>
  <c r="DJ80" i="14"/>
  <c r="FF80" i="14"/>
  <c r="DR80" i="14"/>
  <c r="DD80" i="14" s="1"/>
  <c r="FB81" i="14"/>
  <c r="DN81" i="14"/>
  <c r="FJ81" i="14"/>
  <c r="DV81" i="14"/>
  <c r="EX82" i="14"/>
  <c r="DJ82" i="14"/>
  <c r="FF82" i="14"/>
  <c r="DR82" i="14"/>
  <c r="DD82" i="14" s="1"/>
  <c r="FB83" i="14"/>
  <c r="DN83" i="14"/>
  <c r="EX84" i="14"/>
  <c r="DJ84" i="14"/>
  <c r="FF84" i="14"/>
  <c r="DR84" i="14"/>
  <c r="DD84" i="14" s="1"/>
  <c r="FB85" i="14"/>
  <c r="DN85" i="14"/>
  <c r="EX86" i="14"/>
  <c r="DJ86" i="14"/>
  <c r="FF86" i="14"/>
  <c r="DR86" i="14"/>
  <c r="DD86" i="14" s="1"/>
  <c r="FB87" i="14"/>
  <c r="DN87" i="14"/>
  <c r="FJ87" i="14"/>
  <c r="DV87" i="14"/>
  <c r="FB92" i="14"/>
  <c r="DN92" i="14"/>
  <c r="FJ92" i="14"/>
  <c r="DV92" i="14"/>
  <c r="EX93" i="14"/>
  <c r="DJ93" i="14"/>
  <c r="FF93" i="14"/>
  <c r="DR93" i="14"/>
  <c r="DD93" i="14" s="1"/>
  <c r="FB94" i="14"/>
  <c r="DN94" i="14"/>
  <c r="FJ94" i="14"/>
  <c r="DV94" i="14"/>
  <c r="EX95" i="14"/>
  <c r="DJ95" i="14"/>
  <c r="FF95" i="14"/>
  <c r="DR95" i="14"/>
  <c r="DD95" i="14" s="1"/>
  <c r="EX99" i="14"/>
  <c r="DJ99" i="14"/>
  <c r="FB100" i="14"/>
  <c r="DN100" i="14"/>
  <c r="FJ100" i="14"/>
  <c r="DV100" i="14"/>
  <c r="FB104" i="14"/>
  <c r="DN104" i="14"/>
  <c r="FJ104" i="14"/>
  <c r="DV104" i="14"/>
  <c r="EX105" i="14"/>
  <c r="DJ105" i="14"/>
  <c r="FB106" i="14"/>
  <c r="DN106" i="14"/>
  <c r="EX107" i="14"/>
  <c r="DJ107" i="14"/>
  <c r="FF107" i="14"/>
  <c r="DR107" i="14"/>
  <c r="DD107" i="14" s="1"/>
  <c r="FB108" i="14"/>
  <c r="DN108" i="14"/>
  <c r="FJ108" i="14"/>
  <c r="DV108" i="14"/>
  <c r="EX109" i="14"/>
  <c r="DJ109" i="14"/>
  <c r="FI61" i="14"/>
  <c r="DU61" i="14"/>
  <c r="EW62" i="14"/>
  <c r="DI62" i="14"/>
  <c r="FI63" i="14"/>
  <c r="DU63" i="14"/>
  <c r="EW64" i="14"/>
  <c r="DI64" i="14"/>
  <c r="EW66" i="14"/>
  <c r="DI66" i="14"/>
  <c r="FE66" i="14"/>
  <c r="DQ66" i="14"/>
  <c r="DC66" i="14" s="1"/>
  <c r="FA67" i="14"/>
  <c r="DM67" i="14"/>
  <c r="FA69" i="14"/>
  <c r="DM69" i="14"/>
  <c r="FI69" i="14"/>
  <c r="DU69" i="14"/>
  <c r="FA77" i="14"/>
  <c r="DM77" i="14"/>
  <c r="FI77" i="14"/>
  <c r="DU77" i="14"/>
  <c r="EW84" i="14"/>
  <c r="DI84" i="14"/>
  <c r="FE84" i="14"/>
  <c r="DQ84" i="14"/>
  <c r="DC84" i="14" s="1"/>
  <c r="FA94" i="14"/>
  <c r="DM94" i="14"/>
  <c r="FI94" i="14"/>
  <c r="DU94" i="14"/>
  <c r="EZ120" i="14"/>
  <c r="DL120" i="14"/>
  <c r="FH120" i="14"/>
  <c r="DT120" i="14"/>
  <c r="EV135" i="14"/>
  <c r="DH135" i="14"/>
  <c r="FD135" i="14"/>
  <c r="DP135" i="14"/>
  <c r="DF135" i="14" s="1"/>
  <c r="EV139" i="14"/>
  <c r="DH139" i="14"/>
  <c r="FD139" i="14"/>
  <c r="DP139" i="14"/>
  <c r="DF139" i="14" s="1"/>
  <c r="EZ144" i="14"/>
  <c r="DL144" i="14"/>
  <c r="FH144" i="14"/>
  <c r="DT144" i="14"/>
  <c r="EZ148" i="14"/>
  <c r="DL148" i="14"/>
  <c r="FH148" i="14"/>
  <c r="DT148" i="14"/>
  <c r="EZ160" i="14"/>
  <c r="DL160" i="14"/>
  <c r="FH160" i="14"/>
  <c r="DT160" i="14"/>
  <c r="EU120" i="14"/>
  <c r="DG120" i="14"/>
  <c r="FC120" i="14"/>
  <c r="DO120" i="14"/>
  <c r="DE120" i="14" s="1"/>
  <c r="EY135" i="14"/>
  <c r="DK135" i="14"/>
  <c r="FG135" i="14"/>
  <c r="DS135" i="14"/>
  <c r="EY139" i="14"/>
  <c r="DK139" i="14"/>
  <c r="FG139" i="14"/>
  <c r="DS139" i="14"/>
  <c r="EU144" i="14"/>
  <c r="DG144" i="14"/>
  <c r="FC144" i="14"/>
  <c r="DO144" i="14"/>
  <c r="DE144" i="14" s="1"/>
  <c r="EU148" i="14"/>
  <c r="DG148" i="14"/>
  <c r="FC148" i="14"/>
  <c r="DO148" i="14"/>
  <c r="DE148" i="14" s="1"/>
  <c r="EU160" i="14"/>
  <c r="DG160" i="14"/>
  <c r="FC160" i="14"/>
  <c r="DO160" i="14"/>
  <c r="DE160" i="14" s="1"/>
  <c r="FB120" i="14"/>
  <c r="DN120" i="14"/>
  <c r="FJ120" i="14"/>
  <c r="DV120" i="14"/>
  <c r="EX135" i="14"/>
  <c r="DJ135" i="14"/>
  <c r="FF135" i="14"/>
  <c r="DR135" i="14"/>
  <c r="DD135" i="14" s="1"/>
  <c r="EX139" i="14"/>
  <c r="DJ139" i="14"/>
  <c r="FF139" i="14"/>
  <c r="DR139" i="14"/>
  <c r="DD139" i="14" s="1"/>
  <c r="FB144" i="14"/>
  <c r="DN144" i="14"/>
  <c r="FJ144" i="14"/>
  <c r="DV144" i="14"/>
  <c r="FB148" i="14"/>
  <c r="DN148" i="14"/>
  <c r="FJ148" i="14"/>
  <c r="DV148" i="14"/>
  <c r="EW120" i="14"/>
  <c r="DI120" i="14"/>
  <c r="FE120" i="14"/>
  <c r="DQ120" i="14"/>
  <c r="DC120" i="14" s="1"/>
  <c r="FA135" i="14"/>
  <c r="DM135" i="14"/>
  <c r="FI135" i="14"/>
  <c r="DU135" i="14"/>
  <c r="FA139" i="14"/>
  <c r="DM139" i="14"/>
  <c r="FI139" i="14"/>
  <c r="DU139" i="14"/>
  <c r="EW144" i="14"/>
  <c r="DI144" i="14"/>
  <c r="FE144" i="14"/>
  <c r="DQ144" i="14"/>
  <c r="DC144" i="14" s="1"/>
  <c r="EW148" i="14"/>
  <c r="DI148" i="14"/>
  <c r="FE148" i="14"/>
  <c r="DQ148" i="14"/>
  <c r="DC148" i="14" s="1"/>
  <c r="EW160" i="14"/>
  <c r="DI160" i="14"/>
  <c r="FE160" i="14"/>
  <c r="DQ160" i="14"/>
  <c r="DC160" i="14" s="1"/>
  <c r="FA165" i="14"/>
  <c r="DM165" i="14"/>
  <c r="EZ165" i="14"/>
  <c r="DL165" i="14"/>
  <c r="FH165" i="14"/>
  <c r="DT165" i="14"/>
  <c r="EY165" i="14"/>
  <c r="DK165" i="14"/>
  <c r="FG165" i="14"/>
  <c r="DS165" i="14"/>
  <c r="FJ160" i="14"/>
  <c r="DV160" i="14"/>
  <c r="FF165" i="14"/>
  <c r="DR165" i="14"/>
  <c r="DD165" i="14" s="1"/>
  <c r="FE165" i="14"/>
  <c r="DQ165" i="14"/>
  <c r="DC165" i="14" s="1"/>
  <c r="FJ165" i="14"/>
  <c r="DV165" i="14"/>
  <c r="DL167" i="14"/>
  <c r="FT167" i="14" s="1"/>
  <c r="HH167" i="14" s="1"/>
  <c r="DP161" i="14"/>
  <c r="DF161" i="14" s="1"/>
  <c r="DH156" i="14"/>
  <c r="FP156" i="14" s="1"/>
  <c r="HD156" i="14" s="1"/>
  <c r="DI168" i="14"/>
  <c r="FQ168" i="14" s="1"/>
  <c r="HE168" i="14" s="1"/>
  <c r="DI163" i="14"/>
  <c r="FQ163" i="14" s="1"/>
  <c r="HE163" i="14" s="1"/>
  <c r="DI156" i="14"/>
  <c r="FQ156" i="14" s="1"/>
  <c r="HE156" i="14" s="1"/>
  <c r="DN168" i="14"/>
  <c r="FV168" i="14" s="1"/>
  <c r="HJ168" i="14" s="1"/>
  <c r="DJ162" i="14"/>
  <c r="FR162" i="14" s="1"/>
  <c r="HF162" i="14" s="1"/>
  <c r="DV158" i="14"/>
  <c r="GD158" i="14" s="1"/>
  <c r="HR158" i="14" s="1"/>
  <c r="DN156" i="14"/>
  <c r="FV156" i="14" s="1"/>
  <c r="HJ156" i="14" s="1"/>
  <c r="DK167" i="14"/>
  <c r="FS167" i="14" s="1"/>
  <c r="HG167" i="14" s="1"/>
  <c r="DG158" i="14"/>
  <c r="FO158" i="14" s="1"/>
  <c r="HC158" i="14" s="1"/>
  <c r="DG152" i="14"/>
  <c r="DL146" i="14"/>
  <c r="FT146" i="14" s="1"/>
  <c r="HH146" i="14" s="1"/>
  <c r="DL141" i="14"/>
  <c r="FT141" i="14" s="1"/>
  <c r="HH141" i="14" s="1"/>
  <c r="DH137" i="14"/>
  <c r="FP137" i="14" s="1"/>
  <c r="HD137" i="14" s="1"/>
  <c r="DL129" i="14"/>
  <c r="FT129" i="14" s="1"/>
  <c r="HH129" i="14" s="1"/>
  <c r="DH126" i="14"/>
  <c r="FP126" i="14" s="1"/>
  <c r="HD126" i="14" s="1"/>
  <c r="DH119" i="14"/>
  <c r="FP119" i="14" s="1"/>
  <c r="HD119" i="14" s="1"/>
  <c r="DU147" i="14"/>
  <c r="GC147" i="14" s="1"/>
  <c r="HQ147" i="14" s="1"/>
  <c r="DI141" i="14"/>
  <c r="FQ141" i="14" s="1"/>
  <c r="HE141" i="14" s="1"/>
  <c r="DI138" i="14"/>
  <c r="FQ138" i="14" s="1"/>
  <c r="HE138" i="14" s="1"/>
  <c r="DI133" i="14"/>
  <c r="FQ133" i="14" s="1"/>
  <c r="HE133" i="14" s="1"/>
  <c r="DM128" i="14"/>
  <c r="FU128" i="14" s="1"/>
  <c r="HI128" i="14" s="1"/>
  <c r="DI123" i="14"/>
  <c r="FQ123" i="14" s="1"/>
  <c r="HE123" i="14" s="1"/>
  <c r="DU113" i="14"/>
  <c r="GC113" i="14" s="1"/>
  <c r="HQ113" i="14" s="1"/>
  <c r="DM109" i="14"/>
  <c r="FU109" i="14" s="1"/>
  <c r="HI109" i="14" s="1"/>
  <c r="DU105" i="14"/>
  <c r="GC105" i="14" s="1"/>
  <c r="HQ105" i="14" s="1"/>
  <c r="DI96" i="14"/>
  <c r="DJ147" i="14"/>
  <c r="FR147" i="14" s="1"/>
  <c r="HF147" i="14" s="1"/>
  <c r="DN143" i="14"/>
  <c r="FV143" i="14" s="1"/>
  <c r="HJ143" i="14" s="1"/>
  <c r="DV138" i="14"/>
  <c r="GD138" i="14" s="1"/>
  <c r="HR138" i="14" s="1"/>
  <c r="DJ132" i="14"/>
  <c r="FR132" i="14" s="1"/>
  <c r="HF132" i="14" s="1"/>
  <c r="DJ126" i="14"/>
  <c r="FR126" i="14" s="1"/>
  <c r="HF126" i="14" s="1"/>
  <c r="DJ117" i="14"/>
  <c r="FR117" i="14" s="1"/>
  <c r="HF117" i="14" s="1"/>
  <c r="DN112" i="14"/>
  <c r="FV112" i="14" s="1"/>
  <c r="HJ112" i="14" s="1"/>
  <c r="DS147" i="14"/>
  <c r="GA147" i="14" s="1"/>
  <c r="HO147" i="14" s="1"/>
  <c r="DG143" i="14"/>
  <c r="FO143" i="14" s="1"/>
  <c r="HC143" i="14" s="1"/>
  <c r="DS140" i="14"/>
  <c r="GA140" i="14" s="1"/>
  <c r="HO140" i="14" s="1"/>
  <c r="DS134" i="14"/>
  <c r="GA134" i="14" s="1"/>
  <c r="HO134" i="14" s="1"/>
  <c r="DG131" i="14"/>
  <c r="J131" i="14" s="1"/>
  <c r="DG127" i="14"/>
  <c r="FO127" i="14" s="1"/>
  <c r="HC127" i="14" s="1"/>
  <c r="DK124" i="14"/>
  <c r="FS124" i="14" s="1"/>
  <c r="HG124" i="14" s="1"/>
  <c r="DK117" i="14"/>
  <c r="FS117" i="14" s="1"/>
  <c r="HG117" i="14" s="1"/>
  <c r="DK113" i="14"/>
  <c r="FS113" i="14" s="1"/>
  <c r="HG113" i="14" s="1"/>
  <c r="DP158" i="14"/>
  <c r="DF158" i="14" s="1"/>
  <c r="DQ158" i="14"/>
  <c r="DC158" i="14" s="1"/>
  <c r="DO161" i="14"/>
  <c r="DE161" i="14" s="1"/>
  <c r="DO156" i="14"/>
  <c r="DE156" i="14" s="1"/>
  <c r="DP145" i="14"/>
  <c r="DF145" i="14" s="1"/>
  <c r="DP134" i="14"/>
  <c r="DF134" i="14" s="1"/>
  <c r="DP130" i="14"/>
  <c r="DF130" i="14" s="1"/>
  <c r="DQ93" i="14"/>
  <c r="DC93" i="14" s="1"/>
  <c r="DR147" i="14"/>
  <c r="DD147" i="14" s="1"/>
  <c r="DR142" i="14"/>
  <c r="DD142" i="14" s="1"/>
  <c r="DR137" i="14"/>
  <c r="DD137" i="14" s="1"/>
  <c r="DR124" i="14"/>
  <c r="DD124" i="14" s="1"/>
  <c r="DO141" i="14"/>
  <c r="DE141" i="14" s="1"/>
  <c r="DH167" i="14"/>
  <c r="FP167" i="14" s="1"/>
  <c r="HD167" i="14" s="1"/>
  <c r="DT161" i="14"/>
  <c r="GB161" i="14" s="1"/>
  <c r="HP161" i="14" s="1"/>
  <c r="DL156" i="14"/>
  <c r="FT156" i="14" s="1"/>
  <c r="HH156" i="14" s="1"/>
  <c r="DM163" i="14"/>
  <c r="FU163" i="14" s="1"/>
  <c r="HI163" i="14" s="1"/>
  <c r="DI159" i="14"/>
  <c r="FQ159" i="14" s="1"/>
  <c r="HE159" i="14" s="1"/>
  <c r="DM156" i="14"/>
  <c r="FU156" i="14" s="1"/>
  <c r="HI156" i="14" s="1"/>
  <c r="DJ163" i="14"/>
  <c r="FR163" i="14" s="1"/>
  <c r="HF163" i="14" s="1"/>
  <c r="DJ158" i="14"/>
  <c r="FR158" i="14" s="1"/>
  <c r="HF158" i="14" s="1"/>
  <c r="DN153" i="14"/>
  <c r="FV153" i="14" s="1"/>
  <c r="HJ153" i="14" s="1"/>
  <c r="DK161" i="14"/>
  <c r="FS161" i="14" s="1"/>
  <c r="HG161" i="14" s="1"/>
  <c r="DK156" i="14"/>
  <c r="FS156" i="14" s="1"/>
  <c r="HG156" i="14" s="1"/>
  <c r="DL145" i="14"/>
  <c r="FT145" i="14" s="1"/>
  <c r="HH145" i="14" s="1"/>
  <c r="DT140" i="14"/>
  <c r="GB140" i="14" s="1"/>
  <c r="HP140" i="14" s="1"/>
  <c r="DT134" i="14"/>
  <c r="GB134" i="14" s="1"/>
  <c r="HP134" i="14" s="1"/>
  <c r="DL130" i="14"/>
  <c r="FT130" i="14" s="1"/>
  <c r="HH130" i="14" s="1"/>
  <c r="DL126" i="14"/>
  <c r="FT126" i="14" s="1"/>
  <c r="HH126" i="14" s="1"/>
  <c r="DL119" i="14"/>
  <c r="FT119" i="14" s="1"/>
  <c r="HH119" i="14" s="1"/>
  <c r="DU146" i="14"/>
  <c r="GC146" i="14" s="1"/>
  <c r="HQ146" i="14" s="1"/>
  <c r="DU141" i="14"/>
  <c r="GC141" i="14" s="1"/>
  <c r="HQ141" i="14" s="1"/>
  <c r="DM138" i="14"/>
  <c r="FU138" i="14" s="1"/>
  <c r="HI138" i="14" s="1"/>
  <c r="DI130" i="14"/>
  <c r="FQ130" i="14" s="1"/>
  <c r="HE130" i="14" s="1"/>
  <c r="DI126" i="14"/>
  <c r="FQ126" i="14" s="1"/>
  <c r="HE126" i="14" s="1"/>
  <c r="DI117" i="14"/>
  <c r="FQ117" i="14" s="1"/>
  <c r="HE117" i="14" s="1"/>
  <c r="DI109" i="14"/>
  <c r="FQ109" i="14" s="1"/>
  <c r="HE109" i="14" s="1"/>
  <c r="DU106" i="14"/>
  <c r="GC106" i="14" s="1"/>
  <c r="HQ106" i="14" s="1"/>
  <c r="DM104" i="14"/>
  <c r="FU104" i="14" s="1"/>
  <c r="HI104" i="14" s="1"/>
  <c r="DU93" i="14"/>
  <c r="GC93" i="14" s="1"/>
  <c r="HQ93" i="14" s="1"/>
  <c r="DN147" i="14"/>
  <c r="FV147" i="14" s="1"/>
  <c r="HJ147" i="14" s="1"/>
  <c r="DN142" i="14"/>
  <c r="FV142" i="14" s="1"/>
  <c r="HJ142" i="14" s="1"/>
  <c r="DJ138" i="14"/>
  <c r="FR138" i="14" s="1"/>
  <c r="HF138" i="14" s="1"/>
  <c r="DN132" i="14"/>
  <c r="FV132" i="14" s="1"/>
  <c r="HJ132" i="14" s="1"/>
  <c r="DV128" i="14"/>
  <c r="GD128" i="14" s="1"/>
  <c r="HR128" i="14" s="1"/>
  <c r="DN126" i="14"/>
  <c r="FV126" i="14" s="1"/>
  <c r="HJ126" i="14" s="1"/>
  <c r="DJ123" i="14"/>
  <c r="FR123" i="14" s="1"/>
  <c r="HF123" i="14" s="1"/>
  <c r="DN115" i="14"/>
  <c r="FV115" i="14" s="1"/>
  <c r="HJ115" i="14" s="1"/>
  <c r="DI92" i="14"/>
  <c r="FQ92" i="14" s="1"/>
  <c r="HE92" i="14" s="1"/>
  <c r="DU83" i="14"/>
  <c r="GC83" i="14" s="1"/>
  <c r="HQ83" i="14" s="1"/>
  <c r="DM79" i="14"/>
  <c r="FU79" i="14" s="1"/>
  <c r="HI79" i="14" s="1"/>
  <c r="DI68" i="14"/>
  <c r="FQ68" i="14" s="1"/>
  <c r="HE68" i="14" s="1"/>
  <c r="DQ87" i="14"/>
  <c r="DC87" i="14" s="1"/>
  <c r="DS146" i="14"/>
  <c r="GA146" i="14" s="1"/>
  <c r="HO146" i="14" s="1"/>
  <c r="DK141" i="14"/>
  <c r="FS141" i="14" s="1"/>
  <c r="HG141" i="14" s="1"/>
  <c r="DG137" i="14"/>
  <c r="FO137" i="14" s="1"/>
  <c r="HC137" i="14" s="1"/>
  <c r="DK129" i="14"/>
  <c r="FS129" i="14" s="1"/>
  <c r="HG129" i="14" s="1"/>
  <c r="DK125" i="14"/>
  <c r="FS125" i="14" s="1"/>
  <c r="HG125" i="14" s="1"/>
  <c r="DG119" i="14"/>
  <c r="FO119" i="14" s="1"/>
  <c r="HC119" i="14" s="1"/>
  <c r="DI86" i="14"/>
  <c r="FQ86" i="14" s="1"/>
  <c r="HE86" i="14" s="1"/>
  <c r="DM82" i="14"/>
  <c r="FU82" i="14" s="1"/>
  <c r="HI82" i="14" s="1"/>
  <c r="DI79" i="14"/>
  <c r="FQ79" i="14" s="1"/>
  <c r="HE79" i="14" s="1"/>
  <c r="DI74" i="14"/>
  <c r="FQ74" i="14" s="1"/>
  <c r="HE74" i="14" s="1"/>
  <c r="DT167" i="14"/>
  <c r="GB167" i="14" s="1"/>
  <c r="HP167" i="14" s="1"/>
  <c r="DL162" i="14"/>
  <c r="FT162" i="14" s="1"/>
  <c r="HH162" i="14" s="1"/>
  <c r="DL157" i="14"/>
  <c r="FT157" i="14" s="1"/>
  <c r="HH157" i="14" s="1"/>
  <c r="DH152" i="14"/>
  <c r="FP152" i="14" s="1"/>
  <c r="HD152" i="14" s="1"/>
  <c r="DQ163" i="14"/>
  <c r="DC163" i="14" s="1"/>
  <c r="DI158" i="14"/>
  <c r="FQ158" i="14" s="1"/>
  <c r="HE158" i="14" s="1"/>
  <c r="DV168" i="14"/>
  <c r="GD168" i="14" s="1"/>
  <c r="HR168" i="14" s="1"/>
  <c r="DN163" i="14"/>
  <c r="FV163" i="14" s="1"/>
  <c r="HJ163" i="14" s="1"/>
  <c r="DJ159" i="14"/>
  <c r="FR159" i="14" s="1"/>
  <c r="HF159" i="14" s="1"/>
  <c r="DV156" i="14"/>
  <c r="GD156" i="14" s="1"/>
  <c r="HR156" i="14" s="1"/>
  <c r="DS167" i="14"/>
  <c r="GA167" i="14" s="1"/>
  <c r="HO167" i="14" s="1"/>
  <c r="DG161" i="14"/>
  <c r="FO161" i="14" s="1"/>
  <c r="HC161" i="14" s="1"/>
  <c r="DG154" i="14"/>
  <c r="DH147" i="14"/>
  <c r="FP147" i="14" s="1"/>
  <c r="HD147" i="14" s="1"/>
  <c r="DH142" i="14"/>
  <c r="FP142" i="14" s="1"/>
  <c r="HD142" i="14" s="1"/>
  <c r="DL138" i="14"/>
  <c r="FT138" i="14" s="1"/>
  <c r="HH138" i="14" s="1"/>
  <c r="DH130" i="14"/>
  <c r="FP130" i="14" s="1"/>
  <c r="HD130" i="14" s="1"/>
  <c r="DL127" i="14"/>
  <c r="FT127" i="14" s="1"/>
  <c r="HH127" i="14" s="1"/>
  <c r="DL123" i="14"/>
  <c r="FT123" i="14" s="1"/>
  <c r="HH123" i="14" s="1"/>
  <c r="DH113" i="14"/>
  <c r="FP113" i="14" s="1"/>
  <c r="HD113" i="14" s="1"/>
  <c r="DM142" i="14"/>
  <c r="FU142" i="14" s="1"/>
  <c r="HI142" i="14" s="1"/>
  <c r="DQ138" i="14"/>
  <c r="DC138" i="14" s="1"/>
  <c r="DM134" i="14"/>
  <c r="FU134" i="14" s="1"/>
  <c r="HI134" i="14" s="1"/>
  <c r="DU128" i="14"/>
  <c r="GC128" i="14" s="1"/>
  <c r="HQ128" i="14" s="1"/>
  <c r="DM124" i="14"/>
  <c r="FU124" i="14" s="1"/>
  <c r="HI124" i="14" s="1"/>
  <c r="DM117" i="14"/>
  <c r="FU117" i="14" s="1"/>
  <c r="HI117" i="14" s="1"/>
  <c r="DU109" i="14"/>
  <c r="GC109" i="14" s="1"/>
  <c r="HQ109" i="14" s="1"/>
  <c r="DI106" i="14"/>
  <c r="FQ106" i="14" s="1"/>
  <c r="HE106" i="14" s="1"/>
  <c r="DI100" i="14"/>
  <c r="FQ100" i="14" s="1"/>
  <c r="HE100" i="14" s="1"/>
  <c r="DI93" i="14"/>
  <c r="FQ93" i="14" s="1"/>
  <c r="HE93" i="14" s="1"/>
  <c r="DJ145" i="14"/>
  <c r="FR145" i="14" s="1"/>
  <c r="HF145" i="14" s="1"/>
  <c r="DJ140" i="14"/>
  <c r="FR140" i="14" s="1"/>
  <c r="HF140" i="14" s="1"/>
  <c r="DJ134" i="14"/>
  <c r="FR134" i="14" s="1"/>
  <c r="HF134" i="14" s="1"/>
  <c r="DJ128" i="14"/>
  <c r="FR128" i="14" s="1"/>
  <c r="HF128" i="14" s="1"/>
  <c r="DJ119" i="14"/>
  <c r="FR119" i="14" s="1"/>
  <c r="HF119" i="14" s="1"/>
  <c r="DJ113" i="14"/>
  <c r="FR113" i="14" s="1"/>
  <c r="HF113" i="14" s="1"/>
  <c r="DG149" i="14"/>
  <c r="FO149" i="14" s="1"/>
  <c r="HC149" i="14" s="1"/>
  <c r="DK145" i="14"/>
  <c r="FS145" i="14" s="1"/>
  <c r="HG145" i="14" s="1"/>
  <c r="DG141" i="14"/>
  <c r="FO141" i="14" s="1"/>
  <c r="HC141" i="14" s="1"/>
  <c r="DK137" i="14"/>
  <c r="FS137" i="14" s="1"/>
  <c r="HG137" i="14" s="1"/>
  <c r="DK132" i="14"/>
  <c r="FS132" i="14" s="1"/>
  <c r="HG132" i="14" s="1"/>
  <c r="DG129" i="14"/>
  <c r="FO129" i="14" s="1"/>
  <c r="HC129" i="14" s="1"/>
  <c r="DS124" i="14"/>
  <c r="GA124" i="14" s="1"/>
  <c r="HO124" i="14" s="1"/>
  <c r="DG118" i="14"/>
  <c r="J118" i="14" s="1"/>
  <c r="DS113" i="14"/>
  <c r="GA113" i="14" s="1"/>
  <c r="HO113" i="14" s="1"/>
  <c r="DL168" i="14"/>
  <c r="FT168" i="14" s="1"/>
  <c r="HH168" i="14" s="1"/>
  <c r="DH162" i="14"/>
  <c r="FP162" i="14" s="1"/>
  <c r="HD162" i="14" s="1"/>
  <c r="DH157" i="14"/>
  <c r="FP157" i="14" s="1"/>
  <c r="HD157" i="14" s="1"/>
  <c r="DU163" i="14"/>
  <c r="GC163" i="14" s="1"/>
  <c r="HQ163" i="14" s="1"/>
  <c r="DM161" i="14"/>
  <c r="FU161" i="14" s="1"/>
  <c r="HI161" i="14" s="1"/>
  <c r="DU156" i="14"/>
  <c r="GC156" i="14" s="1"/>
  <c r="HQ156" i="14" s="1"/>
  <c r="DN167" i="14"/>
  <c r="FV167" i="14" s="1"/>
  <c r="HJ167" i="14" s="1"/>
  <c r="DJ161" i="14"/>
  <c r="FR161" i="14" s="1"/>
  <c r="HF161" i="14" s="1"/>
  <c r="DJ154" i="14"/>
  <c r="FR154" i="14" s="1"/>
  <c r="HF154" i="14" s="1"/>
  <c r="DK163" i="14"/>
  <c r="FS163" i="14" s="1"/>
  <c r="HG163" i="14" s="1"/>
  <c r="DG157" i="14"/>
  <c r="FO157" i="14" s="1"/>
  <c r="HC157" i="14" s="1"/>
  <c r="DH146" i="14"/>
  <c r="FP146" i="14" s="1"/>
  <c r="HD146" i="14" s="1"/>
  <c r="DH141" i="14"/>
  <c r="FP141" i="14" s="1"/>
  <c r="HD141" i="14" s="1"/>
  <c r="DL137" i="14"/>
  <c r="FT137" i="14" s="1"/>
  <c r="HH137" i="14" s="1"/>
  <c r="DL132" i="14"/>
  <c r="FT132" i="14" s="1"/>
  <c r="HH132" i="14" s="1"/>
  <c r="DH127" i="14"/>
  <c r="FP127" i="14" s="1"/>
  <c r="HD127" i="14" s="1"/>
  <c r="DH123" i="14"/>
  <c r="FP123" i="14" s="1"/>
  <c r="HD123" i="14" s="1"/>
  <c r="DL113" i="14"/>
  <c r="FT113" i="14" s="1"/>
  <c r="HH113" i="14" s="1"/>
  <c r="DI147" i="14"/>
  <c r="FQ147" i="14" s="1"/>
  <c r="HE147" i="14" s="1"/>
  <c r="DI142" i="14"/>
  <c r="FQ142" i="14" s="1"/>
  <c r="HE142" i="14" s="1"/>
  <c r="DU138" i="14"/>
  <c r="GC138" i="14" s="1"/>
  <c r="HQ138" i="14" s="1"/>
  <c r="DI132" i="14"/>
  <c r="FQ132" i="14" s="1"/>
  <c r="HE132" i="14" s="1"/>
  <c r="DM127" i="14"/>
  <c r="FU127" i="14" s="1"/>
  <c r="HI127" i="14" s="1"/>
  <c r="DI119" i="14"/>
  <c r="FQ119" i="14" s="1"/>
  <c r="HE119" i="14" s="1"/>
  <c r="DI111" i="14"/>
  <c r="FQ111" i="14" s="1"/>
  <c r="HE111" i="14" s="1"/>
  <c r="DI107" i="14"/>
  <c r="FQ107" i="14" s="1"/>
  <c r="HE107" i="14" s="1"/>
  <c r="DU104" i="14"/>
  <c r="GC104" i="14" s="1"/>
  <c r="HQ104" i="14" s="1"/>
  <c r="DI95" i="14"/>
  <c r="FQ95" i="14" s="1"/>
  <c r="HE95" i="14" s="1"/>
  <c r="DV147" i="14"/>
  <c r="GD147" i="14" s="1"/>
  <c r="HR147" i="14" s="1"/>
  <c r="DV142" i="14"/>
  <c r="GD142" i="14" s="1"/>
  <c r="HR142" i="14" s="1"/>
  <c r="DN140" i="14"/>
  <c r="FV140" i="14" s="1"/>
  <c r="HJ140" i="14" s="1"/>
  <c r="DN134" i="14"/>
  <c r="FV134" i="14" s="1"/>
  <c r="HJ134" i="14" s="1"/>
  <c r="DJ129" i="14"/>
  <c r="FR129" i="14" s="1"/>
  <c r="HF129" i="14" s="1"/>
  <c r="DV126" i="14"/>
  <c r="GD126" i="14" s="1"/>
  <c r="HR126" i="14" s="1"/>
  <c r="DN124" i="14"/>
  <c r="FV124" i="14" s="1"/>
  <c r="HJ124" i="14" s="1"/>
  <c r="DJ116" i="14"/>
  <c r="FR116" i="14" s="1"/>
  <c r="HF116" i="14" s="1"/>
  <c r="DR158" i="14"/>
  <c r="DD158" i="14" s="1"/>
  <c r="DP141" i="14"/>
  <c r="DF141" i="14" s="1"/>
  <c r="DP127" i="14"/>
  <c r="DF127" i="14" s="1"/>
  <c r="DP123" i="14"/>
  <c r="DF123" i="14" s="1"/>
  <c r="DQ145" i="14"/>
  <c r="DC145" i="14" s="1"/>
  <c r="DQ130" i="14"/>
  <c r="DC130" i="14" s="1"/>
  <c r="DR143" i="14"/>
  <c r="DD143" i="14" s="1"/>
  <c r="DR138" i="14"/>
  <c r="DD138" i="14" s="1"/>
  <c r="DR112" i="14"/>
  <c r="DD112" i="14" s="1"/>
  <c r="DI85" i="14"/>
  <c r="FQ85" i="14" s="1"/>
  <c r="HE85" i="14" s="1"/>
  <c r="DU79" i="14"/>
  <c r="GC79" i="14" s="1"/>
  <c r="HQ79" i="14" s="1"/>
  <c r="DG147" i="14"/>
  <c r="FO147" i="14" s="1"/>
  <c r="HC147" i="14" s="1"/>
  <c r="DG142" i="14"/>
  <c r="FO142" i="14" s="1"/>
  <c r="HC142" i="14" s="1"/>
  <c r="DK138" i="14"/>
  <c r="FS138" i="14" s="1"/>
  <c r="HG138" i="14" s="1"/>
  <c r="DG130" i="14"/>
  <c r="FO130" i="14" s="1"/>
  <c r="HC130" i="14" s="1"/>
  <c r="DG126" i="14"/>
  <c r="FO126" i="14" s="1"/>
  <c r="HC126" i="14" s="1"/>
  <c r="DK123" i="14"/>
  <c r="FS123" i="14" s="1"/>
  <c r="HG123" i="14" s="1"/>
  <c r="DM87" i="14"/>
  <c r="FU87" i="14" s="1"/>
  <c r="HI87" i="14" s="1"/>
  <c r="DU82" i="14"/>
  <c r="GC82" i="14" s="1"/>
  <c r="HQ82" i="14" s="1"/>
  <c r="DM80" i="14"/>
  <c r="FU80" i="14" s="1"/>
  <c r="HI80" i="14" s="1"/>
  <c r="DU75" i="14"/>
  <c r="GC75" i="14" s="1"/>
  <c r="HQ75" i="14" s="1"/>
  <c r="DO140" i="14"/>
  <c r="DE140" i="14" s="1"/>
  <c r="DO134" i="14"/>
  <c r="DE134" i="14" s="1"/>
  <c r="DO130" i="14"/>
  <c r="DE130" i="14" s="1"/>
  <c r="DO126" i="14"/>
  <c r="DE126" i="14" s="1"/>
  <c r="DO113" i="14"/>
  <c r="DE113" i="14" s="1"/>
  <c r="EW77" i="14"/>
  <c r="DI77" i="14"/>
  <c r="FE77" i="14"/>
  <c r="DQ77" i="14"/>
  <c r="DC77" i="14" s="1"/>
  <c r="FA84" i="14"/>
  <c r="DM84" i="14"/>
  <c r="FI84" i="14"/>
  <c r="DU84" i="14"/>
  <c r="EW94" i="14"/>
  <c r="DI94" i="14"/>
  <c r="FE94" i="14"/>
  <c r="DQ94" i="14"/>
  <c r="DC94" i="14" s="1"/>
  <c r="EV120" i="14"/>
  <c r="DH120" i="14"/>
  <c r="FD120" i="14"/>
  <c r="DP120" i="14"/>
  <c r="DF120" i="14" s="1"/>
  <c r="EZ135" i="14"/>
  <c r="DL135" i="14"/>
  <c r="FH135" i="14"/>
  <c r="DT135" i="14"/>
  <c r="EZ139" i="14"/>
  <c r="DL139" i="14"/>
  <c r="FH139" i="14"/>
  <c r="DT139" i="14"/>
  <c r="EV144" i="14"/>
  <c r="DH144" i="14"/>
  <c r="FD144" i="14"/>
  <c r="DP144" i="14"/>
  <c r="DF144" i="14" s="1"/>
  <c r="EV148" i="14"/>
  <c r="DH148" i="14"/>
  <c r="FD148" i="14"/>
  <c r="DP148" i="14"/>
  <c r="DF148" i="14" s="1"/>
  <c r="EV160" i="14"/>
  <c r="DH160" i="14"/>
  <c r="FD160" i="14"/>
  <c r="DP160" i="14"/>
  <c r="DF160" i="14" s="1"/>
  <c r="EY120" i="14"/>
  <c r="DK120" i="14"/>
  <c r="FG120" i="14"/>
  <c r="DS120" i="14"/>
  <c r="EU135" i="14"/>
  <c r="DG135" i="14"/>
  <c r="FC135" i="14"/>
  <c r="DO135" i="14"/>
  <c r="DE135" i="14" s="1"/>
  <c r="EU139" i="14"/>
  <c r="DG139" i="14"/>
  <c r="FC139" i="14"/>
  <c r="DO139" i="14"/>
  <c r="DE139" i="14" s="1"/>
  <c r="EY144" i="14"/>
  <c r="DK144" i="14"/>
  <c r="FG144" i="14"/>
  <c r="DS144" i="14"/>
  <c r="EY148" i="14"/>
  <c r="DK148" i="14"/>
  <c r="FG148" i="14"/>
  <c r="DS148" i="14"/>
  <c r="EY160" i="14"/>
  <c r="DK160" i="14"/>
  <c r="FG160" i="14"/>
  <c r="DS160" i="14"/>
  <c r="EX120" i="14"/>
  <c r="DJ120" i="14"/>
  <c r="FF120" i="14"/>
  <c r="DR120" i="14"/>
  <c r="DD120" i="14" s="1"/>
  <c r="FB135" i="14"/>
  <c r="DN135" i="14"/>
  <c r="FJ135" i="14"/>
  <c r="DV135" i="14"/>
  <c r="FB139" i="14"/>
  <c r="DN139" i="14"/>
  <c r="FJ139" i="14"/>
  <c r="DV139" i="14"/>
  <c r="EX144" i="14"/>
  <c r="DJ144" i="14"/>
  <c r="FF144" i="14"/>
  <c r="DR144" i="14"/>
  <c r="DD144" i="14" s="1"/>
  <c r="EX148" i="14"/>
  <c r="DJ148" i="14"/>
  <c r="FF148" i="14"/>
  <c r="DR148" i="14"/>
  <c r="DD148" i="14" s="1"/>
  <c r="FA120" i="14"/>
  <c r="DM120" i="14"/>
  <c r="FI120" i="14"/>
  <c r="DU120" i="14"/>
  <c r="EW135" i="14"/>
  <c r="DI135" i="14"/>
  <c r="FE135" i="14"/>
  <c r="DQ135" i="14"/>
  <c r="DC135" i="14" s="1"/>
  <c r="EW139" i="14"/>
  <c r="DI139" i="14"/>
  <c r="FE139" i="14"/>
  <c r="DQ139" i="14"/>
  <c r="DC139" i="14" s="1"/>
  <c r="FA144" i="14"/>
  <c r="DM144" i="14"/>
  <c r="FI144" i="14"/>
  <c r="DU144" i="14"/>
  <c r="FA148" i="14"/>
  <c r="DM148" i="14"/>
  <c r="FI148" i="14"/>
  <c r="DU148" i="14"/>
  <c r="FA160" i="14"/>
  <c r="DM160" i="14"/>
  <c r="FI160" i="14"/>
  <c r="DU160" i="14"/>
  <c r="EW165" i="14"/>
  <c r="DI165" i="14"/>
  <c r="EV165" i="14"/>
  <c r="DH165" i="14"/>
  <c r="FD165" i="14"/>
  <c r="DP165" i="14"/>
  <c r="DF165" i="14" s="1"/>
  <c r="EX160" i="14"/>
  <c r="DJ160" i="14"/>
  <c r="EX165" i="14"/>
  <c r="DJ165" i="14"/>
  <c r="EU165" i="14"/>
  <c r="DG165" i="14"/>
  <c r="FC165" i="14"/>
  <c r="DO165" i="14"/>
  <c r="DE165" i="14" s="1"/>
  <c r="FB160" i="14"/>
  <c r="DN160" i="14"/>
  <c r="FB165" i="14"/>
  <c r="DN165" i="14"/>
  <c r="FI165" i="14"/>
  <c r="DU165" i="14"/>
  <c r="FF160" i="14"/>
  <c r="DR160" i="14"/>
  <c r="DD160" i="14" s="1"/>
  <c r="DH168" i="14"/>
  <c r="FP168" i="14" s="1"/>
  <c r="HD168" i="14" s="1"/>
  <c r="DH163" i="14"/>
  <c r="FP163" i="14" s="1"/>
  <c r="HD163" i="14" s="1"/>
  <c r="DH158" i="14"/>
  <c r="FP158" i="14" s="1"/>
  <c r="HD158" i="14" s="1"/>
  <c r="DL153" i="14"/>
  <c r="FT153" i="14" s="1"/>
  <c r="HH153" i="14" s="1"/>
  <c r="DM167" i="14"/>
  <c r="FU167" i="14" s="1"/>
  <c r="HI167" i="14" s="1"/>
  <c r="DI161" i="14"/>
  <c r="FQ161" i="14" s="1"/>
  <c r="HE161" i="14" s="1"/>
  <c r="DJ169" i="14"/>
  <c r="FR169" i="14" s="1"/>
  <c r="HF169" i="14" s="1"/>
  <c r="DV163" i="14"/>
  <c r="GD163" i="14" s="1"/>
  <c r="HR163" i="14" s="1"/>
  <c r="DN161" i="14"/>
  <c r="FV161" i="14" s="1"/>
  <c r="HJ161" i="14" s="1"/>
  <c r="DJ157" i="14"/>
  <c r="FR157" i="14" s="1"/>
  <c r="HF157" i="14" s="1"/>
  <c r="DG168" i="14"/>
  <c r="FO168" i="14" s="1"/>
  <c r="HC168" i="14" s="1"/>
  <c r="DK162" i="14"/>
  <c r="FS162" i="14" s="1"/>
  <c r="HG162" i="14" s="1"/>
  <c r="DG156" i="14"/>
  <c r="FO156" i="14" s="1"/>
  <c r="HC156" i="14" s="1"/>
  <c r="DP147" i="14"/>
  <c r="DF147" i="14" s="1"/>
  <c r="DL143" i="14"/>
  <c r="FT143" i="14" s="1"/>
  <c r="HH143" i="14" s="1"/>
  <c r="DT138" i="14"/>
  <c r="GB138" i="14" s="1"/>
  <c r="HP138" i="14" s="1"/>
  <c r="DH132" i="14"/>
  <c r="FP132" i="14" s="1"/>
  <c r="HD132" i="14" s="1"/>
  <c r="DH128" i="14"/>
  <c r="FP128" i="14" s="1"/>
  <c r="HD128" i="14" s="1"/>
  <c r="DH124" i="14"/>
  <c r="FP124" i="14" s="1"/>
  <c r="HD124" i="14" s="1"/>
  <c r="DH115" i="14"/>
  <c r="FP115" i="14" s="1"/>
  <c r="HD115" i="14" s="1"/>
  <c r="DU142" i="14"/>
  <c r="GC142" i="14" s="1"/>
  <c r="HQ142" i="14" s="1"/>
  <c r="DM140" i="14"/>
  <c r="FU140" i="14" s="1"/>
  <c r="HI140" i="14" s="1"/>
  <c r="DU134" i="14"/>
  <c r="GC134" i="14" s="1"/>
  <c r="HQ134" i="14" s="1"/>
  <c r="DM130" i="14"/>
  <c r="FU130" i="14" s="1"/>
  <c r="HI130" i="14" s="1"/>
  <c r="DI125" i="14"/>
  <c r="FQ125" i="14" s="1"/>
  <c r="HE125" i="14" s="1"/>
  <c r="DM119" i="14"/>
  <c r="FU119" i="14" s="1"/>
  <c r="HI119" i="14" s="1"/>
  <c r="DI112" i="14"/>
  <c r="FQ112" i="14" s="1"/>
  <c r="HE112" i="14" s="1"/>
  <c r="DM107" i="14"/>
  <c r="FU107" i="14" s="1"/>
  <c r="HI107" i="14" s="1"/>
  <c r="DI104" i="14"/>
  <c r="FQ104" i="14" s="1"/>
  <c r="HE104" i="14" s="1"/>
  <c r="DM95" i="14"/>
  <c r="FU95" i="14" s="1"/>
  <c r="HI95" i="14" s="1"/>
  <c r="DN146" i="14"/>
  <c r="FV146" i="14" s="1"/>
  <c r="HJ146" i="14" s="1"/>
  <c r="DN141" i="14"/>
  <c r="FV141" i="14" s="1"/>
  <c r="HJ141" i="14" s="1"/>
  <c r="DJ137" i="14"/>
  <c r="FR137" i="14" s="1"/>
  <c r="HF137" i="14" s="1"/>
  <c r="DN129" i="14"/>
  <c r="FV129" i="14" s="1"/>
  <c r="HJ129" i="14" s="1"/>
  <c r="DN123" i="14"/>
  <c r="FV123" i="14" s="1"/>
  <c r="HJ123" i="14" s="1"/>
  <c r="DJ115" i="14"/>
  <c r="FR115" i="14" s="1"/>
  <c r="HF115" i="14" s="1"/>
  <c r="DG146" i="14"/>
  <c r="FO146" i="14" s="1"/>
  <c r="HC146" i="14" s="1"/>
  <c r="DK142" i="14"/>
  <c r="FS142" i="14" s="1"/>
  <c r="HG142" i="14" s="1"/>
  <c r="DG138" i="14"/>
  <c r="FO138" i="14" s="1"/>
  <c r="HC138" i="14" s="1"/>
  <c r="DG133" i="14"/>
  <c r="DK130" i="14"/>
  <c r="FS130" i="14" s="1"/>
  <c r="HG130" i="14" s="1"/>
  <c r="DG125" i="14"/>
  <c r="FO125" i="14" s="1"/>
  <c r="HC125" i="14" s="1"/>
  <c r="DK119" i="14"/>
  <c r="FS119" i="14" s="1"/>
  <c r="HG119" i="14" s="1"/>
  <c r="DK115" i="14"/>
  <c r="FS115" i="14" s="1"/>
  <c r="HG115" i="14" s="1"/>
  <c r="DP168" i="14"/>
  <c r="DF168" i="14" s="1"/>
  <c r="DP163" i="14"/>
  <c r="DF163" i="14" s="1"/>
  <c r="DP156" i="14"/>
  <c r="DF156" i="14" s="1"/>
  <c r="DQ156" i="14"/>
  <c r="DC156" i="14" s="1"/>
  <c r="DO168" i="14"/>
  <c r="DE168" i="14" s="1"/>
  <c r="DO163" i="14"/>
  <c r="DE163" i="14" s="1"/>
  <c r="DP142" i="14"/>
  <c r="DF142" i="14" s="1"/>
  <c r="DP137" i="14"/>
  <c r="DF137" i="14" s="1"/>
  <c r="DP126" i="14"/>
  <c r="DF126" i="14" s="1"/>
  <c r="DP113" i="14"/>
  <c r="DF113" i="14" s="1"/>
  <c r="DQ108" i="14"/>
  <c r="DC108" i="14" s="1"/>
  <c r="DR140" i="14"/>
  <c r="DD140" i="14" s="1"/>
  <c r="DR130" i="14"/>
  <c r="DD130" i="14" s="1"/>
  <c r="DR113" i="14"/>
  <c r="DD113" i="14" s="1"/>
  <c r="J88" i="14"/>
  <c r="DH169" i="14"/>
  <c r="DL163" i="14"/>
  <c r="FT163" i="14" s="1"/>
  <c r="HH163" i="14" s="1"/>
  <c r="DL158" i="14"/>
  <c r="FT158" i="14" s="1"/>
  <c r="HH158" i="14" s="1"/>
  <c r="DI167" i="14"/>
  <c r="FQ167" i="14" s="1"/>
  <c r="HE167" i="14" s="1"/>
  <c r="DU161" i="14"/>
  <c r="GC161" i="14" s="1"/>
  <c r="HQ161" i="14" s="1"/>
  <c r="DI157" i="14"/>
  <c r="FQ157" i="14" s="1"/>
  <c r="HE157" i="14" s="1"/>
  <c r="DJ168" i="14"/>
  <c r="FR168" i="14" s="1"/>
  <c r="HF168" i="14" s="1"/>
  <c r="DN162" i="14"/>
  <c r="FV162" i="14" s="1"/>
  <c r="HJ162" i="14" s="1"/>
  <c r="DJ156" i="14"/>
  <c r="FR156" i="14" s="1"/>
  <c r="HF156" i="14" s="1"/>
  <c r="DS163" i="14"/>
  <c r="GA163" i="14" s="1"/>
  <c r="HO163" i="14" s="1"/>
  <c r="DK158" i="14"/>
  <c r="FS158" i="14" s="1"/>
  <c r="HG158" i="14" s="1"/>
  <c r="DL147" i="14"/>
  <c r="FT147" i="14" s="1"/>
  <c r="HH147" i="14" s="1"/>
  <c r="DT142" i="14"/>
  <c r="GB142" i="14" s="1"/>
  <c r="HP142" i="14" s="1"/>
  <c r="DH138" i="14"/>
  <c r="FP138" i="14" s="1"/>
  <c r="HD138" i="14" s="1"/>
  <c r="DH133" i="14"/>
  <c r="FP133" i="14" s="1"/>
  <c r="HD133" i="14" s="1"/>
  <c r="DL128" i="14"/>
  <c r="FT128" i="14" s="1"/>
  <c r="HH128" i="14" s="1"/>
  <c r="DL124" i="14"/>
  <c r="FT124" i="14" s="1"/>
  <c r="HH124" i="14" s="1"/>
  <c r="DL115" i="14"/>
  <c r="FT115" i="14" s="1"/>
  <c r="HH115" i="14" s="1"/>
  <c r="DI145" i="14"/>
  <c r="FQ145" i="14" s="1"/>
  <c r="HE145" i="14" s="1"/>
  <c r="DI140" i="14"/>
  <c r="FQ140" i="14" s="1"/>
  <c r="HE140" i="14" s="1"/>
  <c r="DI134" i="14"/>
  <c r="FQ134" i="14" s="1"/>
  <c r="HE134" i="14" s="1"/>
  <c r="DU127" i="14"/>
  <c r="GC127" i="14" s="1"/>
  <c r="HQ127" i="14" s="1"/>
  <c r="DU123" i="14"/>
  <c r="GC123" i="14" s="1"/>
  <c r="HQ123" i="14" s="1"/>
  <c r="DU112" i="14"/>
  <c r="GC112" i="14" s="1"/>
  <c r="HQ112" i="14" s="1"/>
  <c r="DM108" i="14"/>
  <c r="FU108" i="14" s="1"/>
  <c r="HI108" i="14" s="1"/>
  <c r="DI105" i="14"/>
  <c r="FQ105" i="14" s="1"/>
  <c r="HE105" i="14" s="1"/>
  <c r="DI99" i="14"/>
  <c r="FQ99" i="14" s="1"/>
  <c r="HE99" i="14" s="1"/>
  <c r="DJ149" i="14"/>
  <c r="FR149" i="14" s="1"/>
  <c r="HF149" i="14" s="1"/>
  <c r="DJ143" i="14"/>
  <c r="FR143" i="14" s="1"/>
  <c r="HF143" i="14" s="1"/>
  <c r="DV140" i="14"/>
  <c r="GD140" i="14" s="1"/>
  <c r="HR140" i="14" s="1"/>
  <c r="DV134" i="14"/>
  <c r="GD134" i="14" s="1"/>
  <c r="HR134" i="14" s="1"/>
  <c r="DN130" i="14"/>
  <c r="FV130" i="14" s="1"/>
  <c r="HJ130" i="14" s="1"/>
  <c r="DJ127" i="14"/>
  <c r="FR127" i="14" s="1"/>
  <c r="HF127" i="14" s="1"/>
  <c r="DV124" i="14"/>
  <c r="GD124" i="14" s="1"/>
  <c r="HR124" i="14" s="1"/>
  <c r="DN119" i="14"/>
  <c r="FV119" i="14" s="1"/>
  <c r="HJ119" i="14" s="1"/>
  <c r="DJ112" i="14"/>
  <c r="FR112" i="14" s="1"/>
  <c r="HF112" i="14" s="1"/>
  <c r="DU86" i="14"/>
  <c r="GC86" i="14" s="1"/>
  <c r="HQ86" i="14" s="1"/>
  <c r="DI80" i="14"/>
  <c r="FQ80" i="14" s="1"/>
  <c r="HE80" i="14" s="1"/>
  <c r="DQ82" i="14"/>
  <c r="DC82" i="14" s="1"/>
  <c r="DK143" i="14"/>
  <c r="FS143" i="14" s="1"/>
  <c r="HG143" i="14" s="1"/>
  <c r="DS138" i="14"/>
  <c r="GA138" i="14" s="1"/>
  <c r="HO138" i="14" s="1"/>
  <c r="DG132" i="14"/>
  <c r="DK127" i="14"/>
  <c r="FS127" i="14" s="1"/>
  <c r="HG127" i="14" s="1"/>
  <c r="DS123" i="14"/>
  <c r="GA123" i="14" s="1"/>
  <c r="HO123" i="14" s="1"/>
  <c r="DG115" i="14"/>
  <c r="DU87" i="14"/>
  <c r="GC87" i="14" s="1"/>
  <c r="HQ87" i="14" s="1"/>
  <c r="DI83" i="14"/>
  <c r="FQ83" i="14" s="1"/>
  <c r="HE83" i="14" s="1"/>
  <c r="DU80" i="14"/>
  <c r="GC80" i="14" s="1"/>
  <c r="HQ80" i="14" s="1"/>
  <c r="DM78" i="14"/>
  <c r="FU78" i="14" s="1"/>
  <c r="HI78" i="14" s="1"/>
  <c r="DH166" i="14"/>
  <c r="DH161" i="14"/>
  <c r="FP161" i="14" s="1"/>
  <c r="HD161" i="14" s="1"/>
  <c r="DH154" i="14"/>
  <c r="FP154" i="14" s="1"/>
  <c r="HD154" i="14" s="1"/>
  <c r="DU167" i="14"/>
  <c r="GC167" i="14" s="1"/>
  <c r="HQ167" i="14" s="1"/>
  <c r="DU162" i="14"/>
  <c r="GC162" i="14" s="1"/>
  <c r="HQ162" i="14" s="1"/>
  <c r="DI152" i="14"/>
  <c r="FQ152" i="14" s="1"/>
  <c r="HE152" i="14" s="1"/>
  <c r="DJ167" i="14"/>
  <c r="FR167" i="14" s="1"/>
  <c r="HF167" i="14" s="1"/>
  <c r="DV161" i="14"/>
  <c r="GD161" i="14" s="1"/>
  <c r="HR161" i="14" s="1"/>
  <c r="DN158" i="14"/>
  <c r="FV158" i="14" s="1"/>
  <c r="HJ158" i="14" s="1"/>
  <c r="DJ153" i="14"/>
  <c r="FR153" i="14" s="1"/>
  <c r="HF153" i="14" s="1"/>
  <c r="DG163" i="14"/>
  <c r="FO163" i="14" s="1"/>
  <c r="HC163" i="14" s="1"/>
  <c r="DK157" i="14"/>
  <c r="FS157" i="14" s="1"/>
  <c r="HG157" i="14" s="1"/>
  <c r="DH150" i="14"/>
  <c r="FP150" i="14" s="1"/>
  <c r="HD150" i="14" s="1"/>
  <c r="DH145" i="14"/>
  <c r="FP145" i="14" s="1"/>
  <c r="HD145" i="14" s="1"/>
  <c r="DH140" i="14"/>
  <c r="FP140" i="14" s="1"/>
  <c r="HD140" i="14" s="1"/>
  <c r="DH134" i="14"/>
  <c r="FP134" i="14" s="1"/>
  <c r="HD134" i="14" s="1"/>
  <c r="DP128" i="14"/>
  <c r="DF128" i="14" s="1"/>
  <c r="DL125" i="14"/>
  <c r="FT125" i="14" s="1"/>
  <c r="HH125" i="14" s="1"/>
  <c r="DH117" i="14"/>
  <c r="FP117" i="14" s="1"/>
  <c r="HD117" i="14" s="1"/>
  <c r="DI146" i="14"/>
  <c r="FQ146" i="14" s="1"/>
  <c r="HE146" i="14" s="1"/>
  <c r="DU140" i="14"/>
  <c r="GC140" i="14" s="1"/>
  <c r="HQ140" i="14" s="1"/>
  <c r="DU137" i="14"/>
  <c r="GC137" i="14" s="1"/>
  <c r="HQ137" i="14" s="1"/>
  <c r="DU130" i="14"/>
  <c r="GC130" i="14" s="1"/>
  <c r="HQ130" i="14" s="1"/>
  <c r="DI127" i="14"/>
  <c r="FQ127" i="14" s="1"/>
  <c r="HE127" i="14" s="1"/>
  <c r="DU119" i="14"/>
  <c r="GC119" i="14" s="1"/>
  <c r="HQ119" i="14" s="1"/>
  <c r="DM113" i="14"/>
  <c r="FU113" i="14" s="1"/>
  <c r="HI113" i="14" s="1"/>
  <c r="DU107" i="14"/>
  <c r="GC107" i="14" s="1"/>
  <c r="HQ107" i="14" s="1"/>
  <c r="DM105" i="14"/>
  <c r="FU105" i="14" s="1"/>
  <c r="HI105" i="14" s="1"/>
  <c r="DU95" i="14"/>
  <c r="GC95" i="14" s="1"/>
  <c r="HQ95" i="14" s="1"/>
  <c r="DV146" i="14"/>
  <c r="GD146" i="14" s="1"/>
  <c r="HR146" i="14" s="1"/>
  <c r="DJ142" i="14"/>
  <c r="FR142" i="14" s="1"/>
  <c r="HF142" i="14" s="1"/>
  <c r="DN138" i="14"/>
  <c r="FV138" i="14" s="1"/>
  <c r="HJ138" i="14" s="1"/>
  <c r="DJ130" i="14"/>
  <c r="FR130" i="14" s="1"/>
  <c r="HF130" i="14" s="1"/>
  <c r="DJ124" i="14"/>
  <c r="FR124" i="14" s="1"/>
  <c r="HF124" i="14" s="1"/>
  <c r="DV116" i="14"/>
  <c r="GD116" i="14" s="1"/>
  <c r="HR116" i="14" s="1"/>
  <c r="DK147" i="14"/>
  <c r="FS147" i="14" s="1"/>
  <c r="HG147" i="14" s="1"/>
  <c r="DS142" i="14"/>
  <c r="GA142" i="14" s="1"/>
  <c r="HO142" i="14" s="1"/>
  <c r="DK140" i="14"/>
  <c r="FS140" i="14" s="1"/>
  <c r="HG140" i="14" s="1"/>
  <c r="DK134" i="14"/>
  <c r="FS134" i="14" s="1"/>
  <c r="HG134" i="14" s="1"/>
  <c r="DS130" i="14"/>
  <c r="GA130" i="14" s="1"/>
  <c r="HO130" i="14" s="1"/>
  <c r="DK126" i="14"/>
  <c r="FS126" i="14" s="1"/>
  <c r="HG126" i="14" s="1"/>
  <c r="DG123" i="14"/>
  <c r="FO123" i="14" s="1"/>
  <c r="HC123" i="14" s="1"/>
  <c r="DG116" i="14"/>
  <c r="FO116" i="14" s="1"/>
  <c r="HC116" i="14" s="1"/>
  <c r="DT163" i="14"/>
  <c r="GB163" i="14" s="1"/>
  <c r="HP163" i="14" s="1"/>
  <c r="DL161" i="14"/>
  <c r="FT161" i="14" s="1"/>
  <c r="HH161" i="14" s="1"/>
  <c r="DH153" i="14"/>
  <c r="DI162" i="14"/>
  <c r="FQ162" i="14" s="1"/>
  <c r="HE162" i="14" s="1"/>
  <c r="DU158" i="14"/>
  <c r="GC158" i="14" s="1"/>
  <c r="HQ158" i="14" s="1"/>
  <c r="DU154" i="14"/>
  <c r="GC154" i="14" s="1"/>
  <c r="HQ154" i="14" s="1"/>
  <c r="DV162" i="14"/>
  <c r="GD162" i="14" s="1"/>
  <c r="HR162" i="14" s="1"/>
  <c r="DN157" i="14"/>
  <c r="FV157" i="14" s="1"/>
  <c r="HJ157" i="14" s="1"/>
  <c r="DG167" i="14"/>
  <c r="FO167" i="14" s="1"/>
  <c r="HC167" i="14" s="1"/>
  <c r="DG159" i="14"/>
  <c r="DL150" i="14"/>
  <c r="FT150" i="14" s="1"/>
  <c r="HH150" i="14" s="1"/>
  <c r="DH143" i="14"/>
  <c r="FP143" i="14" s="1"/>
  <c r="HD143" i="14" s="1"/>
  <c r="DL140" i="14"/>
  <c r="FT140" i="14" s="1"/>
  <c r="HH140" i="14" s="1"/>
  <c r="DL134" i="14"/>
  <c r="FT134" i="14" s="1"/>
  <c r="HH134" i="14" s="1"/>
  <c r="DH129" i="14"/>
  <c r="FP129" i="14" s="1"/>
  <c r="HD129" i="14" s="1"/>
  <c r="DH125" i="14"/>
  <c r="FP125" i="14" s="1"/>
  <c r="HD125" i="14" s="1"/>
  <c r="DH116" i="14"/>
  <c r="FP116" i="14" s="1"/>
  <c r="HD116" i="14" s="1"/>
  <c r="DM146" i="14"/>
  <c r="FU146" i="14" s="1"/>
  <c r="HI146" i="14" s="1"/>
  <c r="DM141" i="14"/>
  <c r="FU141" i="14" s="1"/>
  <c r="HI141" i="14" s="1"/>
  <c r="DI137" i="14"/>
  <c r="FQ137" i="14" s="1"/>
  <c r="HE137" i="14" s="1"/>
  <c r="DI128" i="14"/>
  <c r="FQ128" i="14" s="1"/>
  <c r="HE128" i="14" s="1"/>
  <c r="DI124" i="14"/>
  <c r="FQ124" i="14" s="1"/>
  <c r="HE124" i="14" s="1"/>
  <c r="DI113" i="14"/>
  <c r="FQ113" i="14" s="1"/>
  <c r="HE113" i="14" s="1"/>
  <c r="DU108" i="14"/>
  <c r="GC108" i="14" s="1"/>
  <c r="HQ108" i="14" s="1"/>
  <c r="DM106" i="14"/>
  <c r="FU106" i="14" s="1"/>
  <c r="HI106" i="14" s="1"/>
  <c r="DU100" i="14"/>
  <c r="GC100" i="14" s="1"/>
  <c r="HQ100" i="14" s="1"/>
  <c r="DM93" i="14"/>
  <c r="FU93" i="14" s="1"/>
  <c r="HI93" i="14" s="1"/>
  <c r="DJ146" i="14"/>
  <c r="FR146" i="14" s="1"/>
  <c r="HF146" i="14" s="1"/>
  <c r="DJ141" i="14"/>
  <c r="FR141" i="14" s="1"/>
  <c r="HF141" i="14" s="1"/>
  <c r="DV137" i="14"/>
  <c r="GD137" i="14" s="1"/>
  <c r="HR137" i="14" s="1"/>
  <c r="DV130" i="14"/>
  <c r="GD130" i="14" s="1"/>
  <c r="HR130" i="14" s="1"/>
  <c r="DN128" i="14"/>
  <c r="FV128" i="14" s="1"/>
  <c r="HJ128" i="14" s="1"/>
  <c r="DJ125" i="14"/>
  <c r="FR125" i="14" s="1"/>
  <c r="HF125" i="14" s="1"/>
  <c r="DV119" i="14"/>
  <c r="GD119" i="14" s="1"/>
  <c r="HR119" i="14" s="1"/>
  <c r="DN113" i="14"/>
  <c r="FV113" i="14" s="1"/>
  <c r="HJ113" i="14" s="1"/>
  <c r="DP167" i="14"/>
  <c r="DF167" i="14" s="1"/>
  <c r="DQ162" i="14"/>
  <c r="DC162" i="14" s="1"/>
  <c r="DR156" i="14"/>
  <c r="DD156" i="14" s="1"/>
  <c r="DP143" i="14"/>
  <c r="DF143" i="14" s="1"/>
  <c r="DP138" i="14"/>
  <c r="DF138" i="14" s="1"/>
  <c r="DP125" i="14"/>
  <c r="DF125" i="14" s="1"/>
  <c r="DQ128" i="14"/>
  <c r="DC128" i="14" s="1"/>
  <c r="DQ124" i="14"/>
  <c r="DC124" i="14" s="1"/>
  <c r="DQ95" i="14"/>
  <c r="DC95" i="14" s="1"/>
  <c r="DR146" i="14"/>
  <c r="DD146" i="14" s="1"/>
  <c r="DR123" i="14"/>
  <c r="DD123" i="14" s="1"/>
  <c r="GC88" i="14"/>
  <c r="HQ88" i="14" s="1"/>
  <c r="GD88" i="14"/>
  <c r="HR88" i="14" s="1"/>
  <c r="GA88" i="14"/>
  <c r="HO88" i="14" s="1"/>
  <c r="FX88" i="14"/>
  <c r="DI87" i="14"/>
  <c r="FQ87" i="14" s="1"/>
  <c r="HE87" i="14" s="1"/>
  <c r="DI82" i="14"/>
  <c r="FQ82" i="14" s="1"/>
  <c r="HE82" i="14" s="1"/>
  <c r="DI78" i="14"/>
  <c r="FQ78" i="14" s="1"/>
  <c r="HE78" i="14" s="1"/>
  <c r="DG145" i="14"/>
  <c r="FO145" i="14" s="1"/>
  <c r="HC145" i="14" s="1"/>
  <c r="DG140" i="14"/>
  <c r="FO140" i="14" s="1"/>
  <c r="HC140" i="14" s="1"/>
  <c r="DG134" i="14"/>
  <c r="FO134" i="14" s="1"/>
  <c r="HC134" i="14" s="1"/>
  <c r="DG128" i="14"/>
  <c r="FO128" i="14" s="1"/>
  <c r="HC128" i="14" s="1"/>
  <c r="DG124" i="14"/>
  <c r="FO124" i="14" s="1"/>
  <c r="HC124" i="14" s="1"/>
  <c r="DG117" i="14"/>
  <c r="DU90" i="14"/>
  <c r="GC90" i="14" s="1"/>
  <c r="HQ90" i="14" s="1"/>
  <c r="DM85" i="14"/>
  <c r="FU85" i="14" s="1"/>
  <c r="HI85" i="14" s="1"/>
  <c r="DI81" i="14"/>
  <c r="FQ81" i="14" s="1"/>
  <c r="HE81" i="14" s="1"/>
  <c r="DU78" i="14"/>
  <c r="GC78" i="14" s="1"/>
  <c r="HQ78" i="14" s="1"/>
  <c r="DO128" i="14"/>
  <c r="DE128" i="14" s="1"/>
  <c r="DO124" i="14"/>
  <c r="DE124" i="14" s="1"/>
  <c r="DQ86" i="14"/>
  <c r="DC86" i="14" s="1"/>
  <c r="DQ81" i="14"/>
  <c r="DC81" i="14" s="1"/>
  <c r="T170" i="14"/>
  <c r="C170" i="14"/>
  <c r="T88" i="14"/>
  <c r="C88" i="14"/>
  <c r="B10" i="8"/>
  <c r="J73" i="14"/>
  <c r="J76" i="14"/>
  <c r="HT169" i="14"/>
  <c r="F169" i="14" s="1"/>
  <c r="HT166" i="14"/>
  <c r="F166" i="14" s="1"/>
  <c r="HT162" i="14"/>
  <c r="F162" i="14" s="1"/>
  <c r="HT157" i="14"/>
  <c r="F157" i="14" s="1"/>
  <c r="HT153" i="14"/>
  <c r="F153" i="14" s="1"/>
  <c r="HT149" i="14"/>
  <c r="F149" i="14" s="1"/>
  <c r="HT146" i="14"/>
  <c r="F146" i="14" s="1"/>
  <c r="HT144" i="14"/>
  <c r="F144" i="14" s="1"/>
  <c r="HT141" i="14"/>
  <c r="F141" i="14" s="1"/>
  <c r="HT137" i="14"/>
  <c r="F137" i="14" s="1"/>
  <c r="HT131" i="14"/>
  <c r="F131" i="14" s="1"/>
  <c r="HT128" i="14"/>
  <c r="F128" i="14" s="1"/>
  <c r="HT124" i="14"/>
  <c r="F124" i="14" s="1"/>
  <c r="HT119" i="14"/>
  <c r="F119" i="14" s="1"/>
  <c r="HT115" i="14"/>
  <c r="F115" i="14" s="1"/>
  <c r="HT112" i="14"/>
  <c r="F112" i="14" s="1"/>
  <c r="HT110" i="14"/>
  <c r="F110" i="14" s="1"/>
  <c r="HT106" i="14"/>
  <c r="F106" i="14" s="1"/>
  <c r="HT102" i="14"/>
  <c r="F102" i="14" s="1"/>
  <c r="HT98" i="14"/>
  <c r="F98" i="14" s="1"/>
  <c r="HT95" i="14"/>
  <c r="F95" i="14" s="1"/>
  <c r="HT91" i="14"/>
  <c r="F91" i="14" s="1"/>
  <c r="HT86" i="14"/>
  <c r="F86" i="14" s="1"/>
  <c r="HT82" i="14"/>
  <c r="F82" i="14" s="1"/>
  <c r="HT78" i="14"/>
  <c r="F78" i="14" s="1"/>
  <c r="HT74" i="14"/>
  <c r="F74" i="14" s="1"/>
  <c r="HT70" i="14"/>
  <c r="F70" i="14" s="1"/>
  <c r="HT64" i="14"/>
  <c r="F64" i="14" s="1"/>
  <c r="HT60" i="14"/>
  <c r="F60" i="14" s="1"/>
  <c r="HT57" i="14"/>
  <c r="F57" i="14" s="1"/>
  <c r="HT53" i="14"/>
  <c r="F53" i="14" s="1"/>
  <c r="HT47" i="14"/>
  <c r="F47" i="14" s="1"/>
  <c r="HT38" i="14"/>
  <c r="F38" i="14" s="1"/>
  <c r="HT165" i="14"/>
  <c r="F165" i="14" s="1"/>
  <c r="HT161" i="14"/>
  <c r="F161" i="14" s="1"/>
  <c r="HT158" i="14"/>
  <c r="F158" i="14" s="1"/>
  <c r="HT154" i="14"/>
  <c r="F154" i="14" s="1"/>
  <c r="HT150" i="14"/>
  <c r="F150" i="14" s="1"/>
  <c r="HT147" i="14"/>
  <c r="F147" i="14" s="1"/>
  <c r="HT142" i="14"/>
  <c r="F142" i="14" s="1"/>
  <c r="HT139" i="14"/>
  <c r="F139" i="14" s="1"/>
  <c r="HT134" i="14"/>
  <c r="F134" i="14" s="1"/>
  <c r="HT130" i="14"/>
  <c r="F130" i="14" s="1"/>
  <c r="HT126" i="14"/>
  <c r="F126" i="14" s="1"/>
  <c r="HT122" i="14"/>
  <c r="F122" i="14" s="1"/>
  <c r="HT118" i="14"/>
  <c r="F118" i="14" s="1"/>
  <c r="HT113" i="14"/>
  <c r="F113" i="14" s="1"/>
  <c r="HT108" i="14"/>
  <c r="F108" i="14" s="1"/>
  <c r="HT105" i="14"/>
  <c r="F105" i="14" s="1"/>
  <c r="HT101" i="14"/>
  <c r="F101" i="14" s="1"/>
  <c r="HT97" i="14"/>
  <c r="F97" i="14" s="1"/>
  <c r="HT93" i="14"/>
  <c r="F93" i="14" s="1"/>
  <c r="HT87" i="14"/>
  <c r="F87" i="14" s="1"/>
  <c r="HT83" i="14"/>
  <c r="F83" i="14" s="1"/>
  <c r="HT80" i="14"/>
  <c r="F80" i="14" s="1"/>
  <c r="HT76" i="14"/>
  <c r="F76" i="14" s="1"/>
  <c r="HT73" i="14"/>
  <c r="F73" i="14" s="1"/>
  <c r="HT69" i="14"/>
  <c r="F69" i="14" s="1"/>
  <c r="HT66" i="14"/>
  <c r="F66" i="14" s="1"/>
  <c r="HT62" i="14"/>
  <c r="F62" i="14" s="1"/>
  <c r="HT58" i="14"/>
  <c r="F58" i="14" s="1"/>
  <c r="HT54" i="14"/>
  <c r="F54" i="14" s="1"/>
  <c r="HT51" i="14"/>
  <c r="F51" i="14" s="1"/>
  <c r="HT49" i="14"/>
  <c r="F49" i="14" s="1"/>
  <c r="HT45" i="14"/>
  <c r="F45" i="14" s="1"/>
  <c r="HT42" i="14"/>
  <c r="F42" i="14" s="1"/>
  <c r="HT35" i="14"/>
  <c r="F35" i="14" s="1"/>
  <c r="HT168" i="14"/>
  <c r="F168" i="14" s="1"/>
  <c r="HT164" i="14"/>
  <c r="F164" i="14" s="1"/>
  <c r="HT160" i="14"/>
  <c r="F160" i="14" s="1"/>
  <c r="HT156" i="14"/>
  <c r="F156" i="14" s="1"/>
  <c r="HT152" i="14"/>
  <c r="F152" i="14" s="1"/>
  <c r="HT148" i="14"/>
  <c r="F148" i="14" s="1"/>
  <c r="HT143" i="14"/>
  <c r="F143" i="14" s="1"/>
  <c r="HT138" i="14"/>
  <c r="F138" i="14" s="1"/>
  <c r="HT135" i="14"/>
  <c r="F135" i="14" s="1"/>
  <c r="HT133" i="14"/>
  <c r="F133" i="14" s="1"/>
  <c r="HT129" i="14"/>
  <c r="F129" i="14" s="1"/>
  <c r="HT125" i="14"/>
  <c r="F125" i="14" s="1"/>
  <c r="HT121" i="14"/>
  <c r="F121" i="14" s="1"/>
  <c r="HT117" i="14"/>
  <c r="F117" i="14" s="1"/>
  <c r="HT111" i="14"/>
  <c r="F111" i="14" s="1"/>
  <c r="HT107" i="14"/>
  <c r="F107" i="14" s="1"/>
  <c r="HT103" i="14"/>
  <c r="F103" i="14" s="1"/>
  <c r="HT99" i="14"/>
  <c r="F99" i="14" s="1"/>
  <c r="HT94" i="14"/>
  <c r="F94" i="14" s="1"/>
  <c r="HT90" i="14"/>
  <c r="F90" i="14" s="1"/>
  <c r="HT85" i="14"/>
  <c r="F85" i="14" s="1"/>
  <c r="HT81" i="14"/>
  <c r="F81" i="14" s="1"/>
  <c r="HT77" i="14"/>
  <c r="F77" i="14" s="1"/>
  <c r="HT72" i="14"/>
  <c r="F72" i="14" s="1"/>
  <c r="HT68" i="14"/>
  <c r="F68" i="14" s="1"/>
  <c r="HT65" i="14"/>
  <c r="F65" i="14" s="1"/>
  <c r="HT61" i="14"/>
  <c r="F61" i="14" s="1"/>
  <c r="HT55" i="14"/>
  <c r="F55" i="14" s="1"/>
  <c r="HT50" i="14"/>
  <c r="F50" i="14" s="1"/>
  <c r="HT48" i="14"/>
  <c r="F48" i="14" s="1"/>
  <c r="HT44" i="14"/>
  <c r="F44" i="14" s="1"/>
  <c r="HT43" i="14"/>
  <c r="F43" i="14" s="1"/>
  <c r="HT41" i="14"/>
  <c r="F41" i="14" s="1"/>
  <c r="HT40" i="14"/>
  <c r="HT39" i="14"/>
  <c r="F39" i="14" s="1"/>
  <c r="HT36" i="14"/>
  <c r="F36" i="14" s="1"/>
  <c r="HT167" i="14"/>
  <c r="F167" i="14" s="1"/>
  <c r="HT163" i="14"/>
  <c r="F163" i="14" s="1"/>
  <c r="HT159" i="14"/>
  <c r="F159" i="14" s="1"/>
  <c r="HT151" i="14"/>
  <c r="F151" i="14" s="1"/>
  <c r="HT145" i="14"/>
  <c r="F145" i="14" s="1"/>
  <c r="HT140" i="14"/>
  <c r="F140" i="14" s="1"/>
  <c r="HT136" i="14"/>
  <c r="F136" i="14" s="1"/>
  <c r="HT132" i="14"/>
  <c r="F132" i="14" s="1"/>
  <c r="HT127" i="14"/>
  <c r="F127" i="14" s="1"/>
  <c r="HT123" i="14"/>
  <c r="F123" i="14" s="1"/>
  <c r="HT120" i="14"/>
  <c r="F120" i="14" s="1"/>
  <c r="HT116" i="14"/>
  <c r="F116" i="14" s="1"/>
  <c r="HT114" i="14"/>
  <c r="F114" i="14" s="1"/>
  <c r="HT109" i="14"/>
  <c r="F109" i="14" s="1"/>
  <c r="HT104" i="14"/>
  <c r="F104" i="14" s="1"/>
  <c r="HT100" i="14"/>
  <c r="F100" i="14" s="1"/>
  <c r="HT96" i="14"/>
  <c r="F96" i="14" s="1"/>
  <c r="HT92" i="14"/>
  <c r="F92" i="14" s="1"/>
  <c r="HT89" i="14"/>
  <c r="F89" i="14" s="1"/>
  <c r="HT84" i="14"/>
  <c r="F84" i="14" s="1"/>
  <c r="HT79" i="14"/>
  <c r="F79" i="14" s="1"/>
  <c r="HT75" i="14"/>
  <c r="F75" i="14" s="1"/>
  <c r="HT71" i="14"/>
  <c r="F71" i="14" s="1"/>
  <c r="HT67" i="14"/>
  <c r="F67" i="14" s="1"/>
  <c r="HT63" i="14"/>
  <c r="F63" i="14" s="1"/>
  <c r="HT59" i="14"/>
  <c r="F59" i="14" s="1"/>
  <c r="HT56" i="14"/>
  <c r="F56" i="14" s="1"/>
  <c r="HT52" i="14"/>
  <c r="F52" i="14" s="1"/>
  <c r="HT46" i="14"/>
  <c r="F46" i="14" s="1"/>
  <c r="HT37" i="14"/>
  <c r="F37" i="14" s="1"/>
  <c r="HU168" i="14"/>
  <c r="HU164" i="14"/>
  <c r="HU160" i="14"/>
  <c r="HU156" i="14"/>
  <c r="HU152" i="14"/>
  <c r="HU148" i="14"/>
  <c r="HU146" i="14"/>
  <c r="HU143" i="14"/>
  <c r="HU138" i="14"/>
  <c r="HU135" i="14"/>
  <c r="HU132" i="14"/>
  <c r="HU127" i="14"/>
  <c r="HU125" i="14"/>
  <c r="HU122" i="14"/>
  <c r="HU119" i="14"/>
  <c r="HU116" i="14"/>
  <c r="HU113" i="14"/>
  <c r="HU109" i="14"/>
  <c r="HU106" i="14"/>
  <c r="HU104" i="14"/>
  <c r="HU101" i="14"/>
  <c r="HU97" i="14"/>
  <c r="HU94" i="14"/>
  <c r="HU91" i="14"/>
  <c r="HU87" i="14"/>
  <c r="HU84" i="14"/>
  <c r="HU81" i="14"/>
  <c r="HU78" i="14"/>
  <c r="HU75" i="14"/>
  <c r="HU73" i="14"/>
  <c r="HU70" i="14"/>
  <c r="HU68" i="14"/>
  <c r="HU67" i="14"/>
  <c r="HU65" i="14"/>
  <c r="HU63" i="14"/>
  <c r="HU61" i="14"/>
  <c r="HU59" i="14"/>
  <c r="HU57" i="14"/>
  <c r="HU55" i="14"/>
  <c r="HU53" i="14"/>
  <c r="HU51" i="14"/>
  <c r="HU49" i="14"/>
  <c r="HU47" i="14"/>
  <c r="HU44" i="14"/>
  <c r="HU39" i="14"/>
  <c r="HU165" i="14"/>
  <c r="HU161" i="14"/>
  <c r="HU158" i="14"/>
  <c r="HU151" i="14"/>
  <c r="HU145" i="14"/>
  <c r="HU142" i="14"/>
  <c r="HU139" i="14"/>
  <c r="HU134" i="14"/>
  <c r="HU133" i="14"/>
  <c r="HU129" i="14"/>
  <c r="HU126" i="14"/>
  <c r="HU123" i="14"/>
  <c r="HU120" i="14"/>
  <c r="HU117" i="14"/>
  <c r="HU114" i="14"/>
  <c r="HU112" i="14"/>
  <c r="HU110" i="14"/>
  <c r="HU107" i="14"/>
  <c r="HU103" i="14"/>
  <c r="HU100" i="14"/>
  <c r="HU98" i="14"/>
  <c r="HU95" i="14"/>
  <c r="HU92" i="14"/>
  <c r="HU89" i="14"/>
  <c r="HU85" i="14"/>
  <c r="HU83" i="14"/>
  <c r="HU79" i="14"/>
  <c r="HU72" i="14"/>
  <c r="HU167" i="14"/>
  <c r="HU163" i="14"/>
  <c r="HU159" i="14"/>
  <c r="HU154" i="14"/>
  <c r="HU150" i="14"/>
  <c r="HU141" i="14"/>
  <c r="HU137" i="14"/>
  <c r="HU130" i="14"/>
  <c r="HU35" i="14"/>
  <c r="HU169" i="14"/>
  <c r="HU166" i="14"/>
  <c r="HU162" i="14"/>
  <c r="HU157" i="14"/>
  <c r="HU153" i="14"/>
  <c r="HU149" i="14"/>
  <c r="HU147" i="14"/>
  <c r="HU144" i="14"/>
  <c r="HU140" i="14"/>
  <c r="HU136" i="14"/>
  <c r="HU131" i="14"/>
  <c r="HU128" i="14"/>
  <c r="HU124" i="14"/>
  <c r="HU121" i="14"/>
  <c r="HU118" i="14"/>
  <c r="HU115" i="14"/>
  <c r="HU111" i="14"/>
  <c r="HU108" i="14"/>
  <c r="HU105" i="14"/>
  <c r="HU102" i="14"/>
  <c r="HU99" i="14"/>
  <c r="HU96" i="14"/>
  <c r="HU93" i="14"/>
  <c r="HU90" i="14"/>
  <c r="HU86" i="14"/>
  <c r="HU82" i="14"/>
  <c r="HU80" i="14"/>
  <c r="HU77" i="14"/>
  <c r="HU76" i="14"/>
  <c r="HU74" i="14"/>
  <c r="HU71" i="14"/>
  <c r="HU69" i="14"/>
  <c r="HU66" i="14"/>
  <c r="HU64" i="14"/>
  <c r="HU62" i="14"/>
  <c r="HU60" i="14"/>
  <c r="HU58" i="14"/>
  <c r="HU56" i="14"/>
  <c r="HU54" i="14"/>
  <c r="HU52" i="14"/>
  <c r="HU50" i="14"/>
  <c r="HU48" i="14"/>
  <c r="HU46" i="14"/>
  <c r="HU45" i="14"/>
  <c r="HU43" i="14"/>
  <c r="HU42" i="14"/>
  <c r="HU41" i="14"/>
  <c r="HU40" i="14"/>
  <c r="HU38" i="14"/>
  <c r="HU37" i="14"/>
  <c r="HU36" i="14"/>
  <c r="HV168" i="14"/>
  <c r="HV164" i="14"/>
  <c r="HV160" i="14"/>
  <c r="HV156" i="14"/>
  <c r="HV152" i="14"/>
  <c r="HV145" i="14"/>
  <c r="HV140" i="14"/>
  <c r="HV136" i="14"/>
  <c r="HV132" i="14"/>
  <c r="HV128" i="14"/>
  <c r="HV124" i="14"/>
  <c r="HV119" i="14"/>
  <c r="HV115" i="14"/>
  <c r="HV112" i="14"/>
  <c r="HV110" i="14"/>
  <c r="HV104" i="14"/>
  <c r="HV100" i="14"/>
  <c r="HV96" i="14"/>
  <c r="HV92" i="14"/>
  <c r="HV86" i="14"/>
  <c r="HV82" i="14"/>
  <c r="HV78" i="14"/>
  <c r="HV74" i="14"/>
  <c r="HV70" i="14"/>
  <c r="HV66" i="14"/>
  <c r="HV62" i="14"/>
  <c r="HV59" i="14"/>
  <c r="HV56" i="14"/>
  <c r="HV52" i="14"/>
  <c r="HV49" i="14"/>
  <c r="HV48" i="14"/>
  <c r="HV46" i="14"/>
  <c r="HV45" i="14"/>
  <c r="HV43" i="14"/>
  <c r="HV41" i="14"/>
  <c r="HV40" i="14"/>
  <c r="HV39" i="14"/>
  <c r="HV38" i="14"/>
  <c r="HV37" i="14"/>
  <c r="HV36" i="14"/>
  <c r="HV169" i="14"/>
  <c r="HV166" i="14"/>
  <c r="HV161" i="14"/>
  <c r="HV158" i="14"/>
  <c r="HV154" i="14"/>
  <c r="HV150" i="14"/>
  <c r="HV147" i="14"/>
  <c r="HV142" i="14"/>
  <c r="HV139" i="14"/>
  <c r="HV134" i="14"/>
  <c r="HV130" i="14"/>
  <c r="HV126" i="14"/>
  <c r="HV122" i="14"/>
  <c r="HV118" i="14"/>
  <c r="HV113" i="14"/>
  <c r="HV108" i="14"/>
  <c r="HV105" i="14"/>
  <c r="HV101" i="14"/>
  <c r="HV97" i="14"/>
  <c r="HV93" i="14"/>
  <c r="HV90" i="14"/>
  <c r="HV85" i="14"/>
  <c r="HV81" i="14"/>
  <c r="HV77" i="14"/>
  <c r="HV72" i="14"/>
  <c r="HV68" i="14"/>
  <c r="HV65" i="14"/>
  <c r="HV61" i="14"/>
  <c r="HV57" i="14"/>
  <c r="HV54" i="14"/>
  <c r="HV50" i="14"/>
  <c r="HV47" i="14"/>
  <c r="HV35" i="14"/>
  <c r="HV165" i="14"/>
  <c r="HV162" i="14"/>
  <c r="HV157" i="14"/>
  <c r="HV153" i="14"/>
  <c r="HV149" i="14"/>
  <c r="HV146" i="14"/>
  <c r="HV143" i="14"/>
  <c r="HV138" i="14"/>
  <c r="HV135" i="14"/>
  <c r="HV133" i="14"/>
  <c r="HV129" i="14"/>
  <c r="HV125" i="14"/>
  <c r="HV121" i="14"/>
  <c r="HV117" i="14"/>
  <c r="HV111" i="14"/>
  <c r="HV107" i="14"/>
  <c r="HV103" i="14"/>
  <c r="HV99" i="14"/>
  <c r="HV94" i="14"/>
  <c r="HV87" i="14"/>
  <c r="HV83" i="14"/>
  <c r="HV79" i="14"/>
  <c r="HV75" i="14"/>
  <c r="HV71" i="14"/>
  <c r="HV67" i="14"/>
  <c r="HV63" i="14"/>
  <c r="HV58" i="14"/>
  <c r="HV53" i="14"/>
  <c r="HV44" i="14"/>
  <c r="HV167" i="14"/>
  <c r="HV163" i="14"/>
  <c r="HV159" i="14"/>
  <c r="HV151" i="14"/>
  <c r="HV148" i="14"/>
  <c r="HV144" i="14"/>
  <c r="HV141" i="14"/>
  <c r="HV137" i="14"/>
  <c r="HV131" i="14"/>
  <c r="HV127" i="14"/>
  <c r="HV123" i="14"/>
  <c r="HV120" i="14"/>
  <c r="HV116" i="14"/>
  <c r="HV114" i="14"/>
  <c r="HV109" i="14"/>
  <c r="HV106" i="14"/>
  <c r="HV102" i="14"/>
  <c r="HV98" i="14"/>
  <c r="HV95" i="14"/>
  <c r="HV91" i="14"/>
  <c r="HV89" i="14"/>
  <c r="HV84" i="14"/>
  <c r="HV80" i="14"/>
  <c r="HV76" i="14"/>
  <c r="HV73" i="14"/>
  <c r="HV69" i="14"/>
  <c r="HV64" i="14"/>
  <c r="HV60" i="14"/>
  <c r="HV55" i="14"/>
  <c r="HV51" i="14"/>
  <c r="HV42" i="14"/>
  <c r="HS167" i="14"/>
  <c r="HS163" i="14"/>
  <c r="HS159" i="14"/>
  <c r="HS152" i="14"/>
  <c r="HS145" i="14"/>
  <c r="HS140" i="14"/>
  <c r="HS136" i="14"/>
  <c r="HS132" i="14"/>
  <c r="HS127" i="14"/>
  <c r="HS123" i="14"/>
  <c r="HS120" i="14"/>
  <c r="HS116" i="14"/>
  <c r="HS112" i="14"/>
  <c r="HS110" i="14"/>
  <c r="HS106" i="14"/>
  <c r="HS102" i="14"/>
  <c r="HS97" i="14"/>
  <c r="HS93" i="14"/>
  <c r="HS82" i="14"/>
  <c r="HS75" i="14"/>
  <c r="HS71" i="14"/>
  <c r="HS67" i="14"/>
  <c r="HS62" i="14"/>
  <c r="HS39" i="14"/>
  <c r="HS169" i="14"/>
  <c r="HS166" i="14"/>
  <c r="HS162" i="14"/>
  <c r="HS157" i="14"/>
  <c r="HS153" i="14"/>
  <c r="HS149" i="14"/>
  <c r="HS146" i="14"/>
  <c r="HS143" i="14"/>
  <c r="HS138" i="14"/>
  <c r="HS135" i="14"/>
  <c r="HS133" i="14"/>
  <c r="HS129" i="14"/>
  <c r="HS125" i="14"/>
  <c r="HS121" i="14"/>
  <c r="HS117" i="14"/>
  <c r="HS111" i="14"/>
  <c r="HS107" i="14"/>
  <c r="HS103" i="14"/>
  <c r="HS99" i="14"/>
  <c r="HS94" i="14"/>
  <c r="HS90" i="14"/>
  <c r="HS86" i="14"/>
  <c r="HS83" i="14"/>
  <c r="HS79" i="14"/>
  <c r="HS76" i="14"/>
  <c r="HS73" i="14"/>
  <c r="HS69" i="14"/>
  <c r="HS66" i="14"/>
  <c r="HS63" i="14"/>
  <c r="HS59" i="14"/>
  <c r="HS56" i="14"/>
  <c r="HS54" i="14"/>
  <c r="HS51" i="14"/>
  <c r="HS48" i="14"/>
  <c r="HS45" i="14"/>
  <c r="HS38" i="14"/>
  <c r="HS165" i="14"/>
  <c r="HS161" i="14"/>
  <c r="HS158" i="14"/>
  <c r="HS154" i="14"/>
  <c r="HS150" i="14"/>
  <c r="HS147" i="14"/>
  <c r="HS142" i="14"/>
  <c r="HS139" i="14"/>
  <c r="HS134" i="14"/>
  <c r="HS130" i="14"/>
  <c r="HS126" i="14"/>
  <c r="HS122" i="14"/>
  <c r="HS118" i="14"/>
  <c r="HS113" i="14"/>
  <c r="HS108" i="14"/>
  <c r="HS105" i="14"/>
  <c r="HS101" i="14"/>
  <c r="HS98" i="14"/>
  <c r="HS95" i="14"/>
  <c r="HS91" i="14"/>
  <c r="HS89" i="14"/>
  <c r="HS85" i="14"/>
  <c r="HS81" i="14"/>
  <c r="HS78" i="14"/>
  <c r="HS74" i="14"/>
  <c r="HS70" i="14"/>
  <c r="HS64" i="14"/>
  <c r="HS60" i="14"/>
  <c r="HS57" i="14"/>
  <c r="HS53" i="14"/>
  <c r="HS50" i="14"/>
  <c r="HS47" i="14"/>
  <c r="HS44" i="14"/>
  <c r="HS37" i="14"/>
  <c r="HS168" i="14"/>
  <c r="HS164" i="14"/>
  <c r="HS160" i="14"/>
  <c r="HS156" i="14"/>
  <c r="HS151" i="14"/>
  <c r="HS148" i="14"/>
  <c r="HS144" i="14"/>
  <c r="HS141" i="14"/>
  <c r="HS137" i="14"/>
  <c r="HS131" i="14"/>
  <c r="HS128" i="14"/>
  <c r="HS124" i="14"/>
  <c r="HS119" i="14"/>
  <c r="HS115" i="14"/>
  <c r="HS114" i="14"/>
  <c r="HS109" i="14"/>
  <c r="HS104" i="14"/>
  <c r="HS100" i="14"/>
  <c r="HS96" i="14"/>
  <c r="HS92" i="14"/>
  <c r="HS87" i="14"/>
  <c r="HS84" i="14"/>
  <c r="HS80" i="14"/>
  <c r="HS77" i="14"/>
  <c r="HS72" i="14"/>
  <c r="HS68" i="14"/>
  <c r="HS65" i="14"/>
  <c r="HS61" i="14"/>
  <c r="HS58" i="14"/>
  <c r="HS55" i="14"/>
  <c r="HS52" i="14"/>
  <c r="HS49" i="14"/>
  <c r="HS46" i="14"/>
  <c r="HS43" i="14"/>
  <c r="HS42" i="14"/>
  <c r="HS41" i="14"/>
  <c r="HS40" i="14"/>
  <c r="HS36" i="14"/>
  <c r="HS35" i="14"/>
  <c r="HS155" i="14"/>
  <c r="HU155" i="14"/>
  <c r="HT155" i="14"/>
  <c r="L155" i="14" s="1"/>
  <c r="HV155" i="14"/>
  <c r="AB170" i="14"/>
  <c r="AC170" i="14"/>
  <c r="AC88" i="14"/>
  <c r="AB88" i="14"/>
  <c r="GV7" i="14"/>
  <c r="GJ7" i="14"/>
  <c r="GG7" i="14"/>
  <c r="GQ7" i="14"/>
  <c r="GE7" i="14"/>
  <c r="GP7" i="14"/>
  <c r="GW7" i="14"/>
  <c r="GT7" i="14"/>
  <c r="GM7" i="14"/>
  <c r="GO7" i="14"/>
  <c r="GU7" i="14"/>
  <c r="GN7" i="14"/>
  <c r="GH7" i="14"/>
  <c r="GX7" i="14"/>
  <c r="GK7" i="14"/>
  <c r="GF7" i="14"/>
  <c r="GR7" i="14"/>
  <c r="GL7" i="14"/>
  <c r="EN11" i="14"/>
  <c r="FH11" i="14" s="1"/>
  <c r="DZ11" i="14"/>
  <c r="ET11" i="14" s="1"/>
  <c r="EK11" i="14"/>
  <c r="FE11" i="14" s="1"/>
  <c r="ED11" i="14"/>
  <c r="EX11" i="14" s="1"/>
  <c r="EI11" i="14"/>
  <c r="FC11" i="14" s="1"/>
  <c r="EO10" i="14"/>
  <c r="FI10" i="14" s="1"/>
  <c r="EM10" i="14"/>
  <c r="FG10" i="14" s="1"/>
  <c r="EF10" i="14"/>
  <c r="EZ10" i="14" s="1"/>
  <c r="DX11" i="14"/>
  <c r="ER11" i="14" s="1"/>
  <c r="EC11" i="14"/>
  <c r="EW11" i="14" s="1"/>
  <c r="EB11" i="14"/>
  <c r="EV11" i="14" s="1"/>
  <c r="EA11" i="14"/>
  <c r="EU11" i="14" s="1"/>
  <c r="EO11" i="14"/>
  <c r="FI11" i="14" s="1"/>
  <c r="EG10" i="14"/>
  <c r="FA10" i="14" s="1"/>
  <c r="EE10" i="14"/>
  <c r="EY10" i="14" s="1"/>
  <c r="ED10" i="14"/>
  <c r="EX10" i="14" s="1"/>
  <c r="DX10" i="14"/>
  <c r="ER10" i="14" s="1"/>
  <c r="EN10" i="14"/>
  <c r="FH10" i="14" s="1"/>
  <c r="EQ66" i="14"/>
  <c r="EQ84" i="14"/>
  <c r="EF11" i="14"/>
  <c r="EZ11" i="14" s="1"/>
  <c r="DY11" i="14"/>
  <c r="ES11" i="14" s="1"/>
  <c r="EJ11" i="14"/>
  <c r="FD11" i="14" s="1"/>
  <c r="DW11" i="14"/>
  <c r="EQ11" i="14" s="1"/>
  <c r="EM11" i="14"/>
  <c r="FG11" i="14" s="1"/>
  <c r="EC10" i="14"/>
  <c r="EW10" i="14" s="1"/>
  <c r="EA10" i="14"/>
  <c r="EU10" i="14" s="1"/>
  <c r="DZ10" i="14"/>
  <c r="ET10" i="14" s="1"/>
  <c r="EP10" i="14"/>
  <c r="FJ10" i="14" s="1"/>
  <c r="EJ10" i="14"/>
  <c r="FD10" i="14" s="1"/>
  <c r="EQ37" i="14"/>
  <c r="EQ69" i="14"/>
  <c r="EQ77" i="14"/>
  <c r="EQ94" i="14"/>
  <c r="EQ135" i="14"/>
  <c r="EQ139" i="14"/>
  <c r="EQ165" i="14"/>
  <c r="DY10" i="14"/>
  <c r="ES10" i="14" s="1"/>
  <c r="EL10" i="14"/>
  <c r="FF10" i="14" s="1"/>
  <c r="EQ13" i="14"/>
  <c r="DW10" i="14"/>
  <c r="EQ10" i="14" s="1"/>
  <c r="EH11" i="14"/>
  <c r="FB11" i="14" s="1"/>
  <c r="EG11" i="14"/>
  <c r="FA11" i="14" s="1"/>
  <c r="EL11" i="14"/>
  <c r="FF11" i="14" s="1"/>
  <c r="EE11" i="14"/>
  <c r="EY11" i="14" s="1"/>
  <c r="EP11" i="14"/>
  <c r="FJ11" i="14" s="1"/>
  <c r="EK10" i="14"/>
  <c r="FE10" i="14" s="1"/>
  <c r="EI10" i="14"/>
  <c r="FC10" i="14" s="1"/>
  <c r="EH10" i="14"/>
  <c r="FB10" i="14" s="1"/>
  <c r="EB10" i="14"/>
  <c r="EV10" i="14" s="1"/>
  <c r="EQ120" i="14"/>
  <c r="EQ144" i="14"/>
  <c r="EQ148" i="14"/>
  <c r="EQ160" i="14"/>
  <c r="HT33" i="14"/>
  <c r="F33" i="14" s="1"/>
  <c r="HT28" i="14"/>
  <c r="F28" i="14" s="1"/>
  <c r="HT25" i="14"/>
  <c r="F25" i="14" s="1"/>
  <c r="HT22" i="14"/>
  <c r="F22" i="14" s="1"/>
  <c r="HT21" i="14"/>
  <c r="F21" i="14" s="1"/>
  <c r="HT20" i="14"/>
  <c r="F20" i="14" s="1"/>
  <c r="HT19" i="14"/>
  <c r="F19" i="14" s="1"/>
  <c r="HT18" i="14"/>
  <c r="HT17" i="14"/>
  <c r="F17" i="14" s="1"/>
  <c r="HT16" i="14"/>
  <c r="F16" i="14" s="1"/>
  <c r="HT15" i="14"/>
  <c r="F15" i="14" s="1"/>
  <c r="HT14" i="14"/>
  <c r="F14" i="14" s="1"/>
  <c r="HT13" i="14"/>
  <c r="F13" i="14" s="1"/>
  <c r="HT5" i="14"/>
  <c r="HU12" i="14"/>
  <c r="HT30" i="14"/>
  <c r="F30" i="14" s="1"/>
  <c r="HT26" i="14"/>
  <c r="F26" i="14" s="1"/>
  <c r="HU34" i="14"/>
  <c r="HU31" i="14"/>
  <c r="HU28" i="14"/>
  <c r="HU25" i="14"/>
  <c r="HU24" i="14"/>
  <c r="HU23" i="14"/>
  <c r="HU22" i="14"/>
  <c r="HU21" i="14"/>
  <c r="HU20" i="14"/>
  <c r="HU19" i="14"/>
  <c r="HU18" i="14"/>
  <c r="HU17" i="14"/>
  <c r="HU16" i="14"/>
  <c r="HU15" i="14"/>
  <c r="HU14" i="14"/>
  <c r="HU13" i="14"/>
  <c r="HT6" i="14"/>
  <c r="F6" i="14" s="1"/>
  <c r="HT32" i="14"/>
  <c r="F32" i="14" s="1"/>
  <c r="HT29" i="14"/>
  <c r="F29" i="14" s="1"/>
  <c r="HT24" i="14"/>
  <c r="F24" i="14" s="1"/>
  <c r="HU33" i="14"/>
  <c r="HU30" i="14"/>
  <c r="HU27" i="14"/>
  <c r="HV34" i="14"/>
  <c r="HV32" i="14"/>
  <c r="S32" i="14" s="1"/>
  <c r="HV31" i="14"/>
  <c r="HV29" i="14"/>
  <c r="HV26" i="14"/>
  <c r="HV24" i="14"/>
  <c r="HV23" i="14"/>
  <c r="S23" i="14" s="1"/>
  <c r="HV22" i="14"/>
  <c r="S22" i="14" s="1"/>
  <c r="HV21" i="14"/>
  <c r="HV20" i="14"/>
  <c r="HV19" i="14"/>
  <c r="HV18" i="14"/>
  <c r="S18" i="14" s="1"/>
  <c r="HV17" i="14"/>
  <c r="S17" i="14" s="1"/>
  <c r="HV16" i="14"/>
  <c r="S16" i="14" s="1"/>
  <c r="HV15" i="14"/>
  <c r="HV14" i="14"/>
  <c r="HV13" i="14"/>
  <c r="HT34" i="14"/>
  <c r="L34" i="14" s="1"/>
  <c r="HT31" i="14"/>
  <c r="F31" i="14" s="1"/>
  <c r="HT27" i="14"/>
  <c r="F27" i="14" s="1"/>
  <c r="HT23" i="14"/>
  <c r="F23" i="14" s="1"/>
  <c r="HS5" i="14"/>
  <c r="HU6" i="14"/>
  <c r="HT12" i="14"/>
  <c r="F12" i="14" s="1"/>
  <c r="HU32" i="14"/>
  <c r="HU29" i="14"/>
  <c r="HU26" i="14"/>
  <c r="HV6" i="14"/>
  <c r="HS12" i="14"/>
  <c r="HV33" i="14"/>
  <c r="S33" i="14" s="1"/>
  <c r="HV30" i="14"/>
  <c r="HV28" i="14"/>
  <c r="HV27" i="14"/>
  <c r="S27" i="14" s="1"/>
  <c r="HV25" i="14"/>
  <c r="HU5" i="14"/>
  <c r="U5" i="14" s="1"/>
  <c r="HS6" i="14"/>
  <c r="HV12" i="14"/>
  <c r="S12" i="14" s="1"/>
  <c r="HS34" i="14"/>
  <c r="HS33" i="14"/>
  <c r="HS32" i="14"/>
  <c r="HS31" i="14"/>
  <c r="HS30" i="14"/>
  <c r="HS29" i="14"/>
  <c r="HS28" i="14"/>
  <c r="HS27" i="14"/>
  <c r="HS26" i="14"/>
  <c r="HS25" i="14"/>
  <c r="HS24" i="14"/>
  <c r="HS23" i="14"/>
  <c r="HS22" i="14"/>
  <c r="HS21" i="14"/>
  <c r="HS20" i="14"/>
  <c r="HS19" i="14"/>
  <c r="HS18" i="14"/>
  <c r="HS17" i="14"/>
  <c r="HS16" i="14"/>
  <c r="HS15" i="14"/>
  <c r="HS14" i="14"/>
  <c r="HS13" i="14"/>
  <c r="KL5" i="14"/>
  <c r="JQ5" i="14" s="1"/>
  <c r="KP5" i="14"/>
  <c r="JU5" i="14" s="1"/>
  <c r="LB33" i="14"/>
  <c r="KG33" i="14" s="1"/>
  <c r="KX33" i="14"/>
  <c r="KC33" i="14" s="1"/>
  <c r="KT33" i="14"/>
  <c r="JY33" i="14" s="1"/>
  <c r="KP33" i="14"/>
  <c r="JU33" i="14" s="1"/>
  <c r="KL33" i="14"/>
  <c r="JQ33" i="14" s="1"/>
  <c r="LB32" i="14"/>
  <c r="KG32" i="14" s="1"/>
  <c r="KX32" i="14"/>
  <c r="KC32" i="14" s="1"/>
  <c r="KT32" i="14"/>
  <c r="JY32" i="14" s="1"/>
  <c r="KP32" i="14"/>
  <c r="JU32" i="14" s="1"/>
  <c r="KL32" i="14"/>
  <c r="JQ32" i="14" s="1"/>
  <c r="LB31" i="14"/>
  <c r="KG31" i="14" s="1"/>
  <c r="KX31" i="14"/>
  <c r="KC31" i="14" s="1"/>
  <c r="KT31" i="14"/>
  <c r="JY31" i="14" s="1"/>
  <c r="KP31" i="14"/>
  <c r="JU31" i="14" s="1"/>
  <c r="KL31" i="14"/>
  <c r="JQ31" i="14" s="1"/>
  <c r="LB30" i="14"/>
  <c r="KG30" i="14" s="1"/>
  <c r="KX30" i="14"/>
  <c r="KC30" i="14" s="1"/>
  <c r="KT30" i="14"/>
  <c r="JY30" i="14" s="1"/>
  <c r="KP30" i="14"/>
  <c r="JU30" i="14" s="1"/>
  <c r="KL30" i="14"/>
  <c r="JQ30" i="14" s="1"/>
  <c r="LB29" i="14"/>
  <c r="KG29" i="14" s="1"/>
  <c r="KX29" i="14"/>
  <c r="KC29" i="14" s="1"/>
  <c r="KT29" i="14"/>
  <c r="JY29" i="14" s="1"/>
  <c r="KP29" i="14"/>
  <c r="JU29" i="14" s="1"/>
  <c r="KL29" i="14"/>
  <c r="JQ29" i="14" s="1"/>
  <c r="LB28" i="14"/>
  <c r="KG28" i="14" s="1"/>
  <c r="KX28" i="14"/>
  <c r="KC28" i="14" s="1"/>
  <c r="KT28" i="14"/>
  <c r="JY28" i="14" s="1"/>
  <c r="KP28" i="14"/>
  <c r="JU28" i="14" s="1"/>
  <c r="KL28" i="14"/>
  <c r="JQ28" i="14" s="1"/>
  <c r="LB27" i="14"/>
  <c r="KG27" i="14" s="1"/>
  <c r="KX27" i="14"/>
  <c r="KC27" i="14" s="1"/>
  <c r="KT27" i="14"/>
  <c r="JY27" i="14" s="1"/>
  <c r="KP27" i="14"/>
  <c r="JU27" i="14" s="1"/>
  <c r="KL27" i="14"/>
  <c r="JQ27" i="14" s="1"/>
  <c r="LB26" i="14"/>
  <c r="KG26" i="14" s="1"/>
  <c r="KX26" i="14"/>
  <c r="KC26" i="14" s="1"/>
  <c r="KT26" i="14"/>
  <c r="JY26" i="14" s="1"/>
  <c r="KP26" i="14"/>
  <c r="JU26" i="14" s="1"/>
  <c r="KL26" i="14"/>
  <c r="JQ26" i="14" s="1"/>
  <c r="LB25" i="14"/>
  <c r="KG25" i="14" s="1"/>
  <c r="KX25" i="14"/>
  <c r="KC25" i="14" s="1"/>
  <c r="KT25" i="14"/>
  <c r="JY25" i="14" s="1"/>
  <c r="KP25" i="14"/>
  <c r="JU25" i="14" s="1"/>
  <c r="KL25" i="14"/>
  <c r="JQ25" i="14" s="1"/>
  <c r="LB24" i="14"/>
  <c r="KG24" i="14" s="1"/>
  <c r="KX24" i="14"/>
  <c r="KC24" i="14" s="1"/>
  <c r="KT24" i="14"/>
  <c r="JY24" i="14" s="1"/>
  <c r="KP24" i="14"/>
  <c r="JU24" i="14" s="1"/>
  <c r="KL24" i="14"/>
  <c r="JQ24" i="14" s="1"/>
  <c r="LB23" i="14"/>
  <c r="KG23" i="14" s="1"/>
  <c r="KX23" i="14"/>
  <c r="KC23" i="14" s="1"/>
  <c r="KT23" i="14"/>
  <c r="JY23" i="14" s="1"/>
  <c r="KP23" i="14"/>
  <c r="JU23" i="14" s="1"/>
  <c r="KL23" i="14"/>
  <c r="JQ23" i="14" s="1"/>
  <c r="LB22" i="14"/>
  <c r="KG22" i="14" s="1"/>
  <c r="KX22" i="14"/>
  <c r="KC22" i="14" s="1"/>
  <c r="KT22" i="14"/>
  <c r="JY22" i="14" s="1"/>
  <c r="KP22" i="14"/>
  <c r="JU22" i="14" s="1"/>
  <c r="KL22" i="14"/>
  <c r="JQ22" i="14" s="1"/>
  <c r="LB21" i="14"/>
  <c r="KG21" i="14" s="1"/>
  <c r="KX21" i="14"/>
  <c r="KC21" i="14" s="1"/>
  <c r="KT21" i="14"/>
  <c r="JY21" i="14" s="1"/>
  <c r="KP21" i="14"/>
  <c r="JU21" i="14" s="1"/>
  <c r="KL21" i="14"/>
  <c r="JQ21" i="14" s="1"/>
  <c r="LB20" i="14"/>
  <c r="KG20" i="14" s="1"/>
  <c r="KX20" i="14"/>
  <c r="KC20" i="14" s="1"/>
  <c r="KT20" i="14"/>
  <c r="JY20" i="14" s="1"/>
  <c r="KP20" i="14"/>
  <c r="JU20" i="14" s="1"/>
  <c r="KL20" i="14"/>
  <c r="JQ20" i="14" s="1"/>
  <c r="LB19" i="14"/>
  <c r="KG19" i="14" s="1"/>
  <c r="KX19" i="14"/>
  <c r="KC19" i="14" s="1"/>
  <c r="KT19" i="14"/>
  <c r="JY19" i="14" s="1"/>
  <c r="KP19" i="14"/>
  <c r="JU19" i="14" s="1"/>
  <c r="KL19" i="14"/>
  <c r="JQ19" i="14" s="1"/>
  <c r="LB18" i="14"/>
  <c r="KG18" i="14" s="1"/>
  <c r="KX18" i="14"/>
  <c r="KC18" i="14" s="1"/>
  <c r="KT18" i="14"/>
  <c r="JY18" i="14" s="1"/>
  <c r="KP18" i="14"/>
  <c r="JU18" i="14" s="1"/>
  <c r="KL18" i="14"/>
  <c r="JQ18" i="14" s="1"/>
  <c r="LB17" i="14"/>
  <c r="KG17" i="14" s="1"/>
  <c r="KX17" i="14"/>
  <c r="KC17" i="14" s="1"/>
  <c r="KT17" i="14"/>
  <c r="JY17" i="14" s="1"/>
  <c r="KP17" i="14"/>
  <c r="JU17" i="14" s="1"/>
  <c r="KL17" i="14"/>
  <c r="JQ17" i="14" s="1"/>
  <c r="LB16" i="14"/>
  <c r="KG16" i="14" s="1"/>
  <c r="KX16" i="14"/>
  <c r="KC16" i="14" s="1"/>
  <c r="KT16" i="14"/>
  <c r="JY16" i="14" s="1"/>
  <c r="KP16" i="14"/>
  <c r="JU16" i="14" s="1"/>
  <c r="KL16" i="14"/>
  <c r="JQ16" i="14" s="1"/>
  <c r="KZ15" i="14"/>
  <c r="KE15" i="14" s="1"/>
  <c r="KV15" i="14"/>
  <c r="KA15" i="14" s="1"/>
  <c r="KR15" i="14"/>
  <c r="JW15" i="14" s="1"/>
  <c r="KN15" i="14"/>
  <c r="JS15" i="14" s="1"/>
  <c r="LB14" i="14"/>
  <c r="KG14" i="14" s="1"/>
  <c r="KX14" i="14"/>
  <c r="KC14" i="14" s="1"/>
  <c r="KT14" i="14"/>
  <c r="JY14" i="14" s="1"/>
  <c r="KP14" i="14"/>
  <c r="JU14" i="14" s="1"/>
  <c r="KL14" i="14"/>
  <c r="JQ14" i="14" s="1"/>
  <c r="KZ12" i="14"/>
  <c r="KE12" i="14" s="1"/>
  <c r="KL12" i="14"/>
  <c r="JQ12" i="14" s="1"/>
  <c r="KV5" i="14"/>
  <c r="KA5" i="14" s="1"/>
  <c r="KV12" i="14"/>
  <c r="KA12" i="14" s="1"/>
  <c r="KR12" i="14"/>
  <c r="JW12" i="14" s="1"/>
  <c r="KR5" i="14"/>
  <c r="JW5" i="14" s="1"/>
  <c r="LD5" i="14"/>
  <c r="KI5" i="14" s="1"/>
  <c r="KN12" i="14"/>
  <c r="JS12" i="14" s="1"/>
  <c r="LD15" i="14"/>
  <c r="KI15" i="14" s="1"/>
  <c r="KX5" i="14"/>
  <c r="KC5" i="14" s="1"/>
  <c r="LD33" i="14"/>
  <c r="KI33" i="14" s="1"/>
  <c r="KZ33" i="14"/>
  <c r="KE33" i="14" s="1"/>
  <c r="KV33" i="14"/>
  <c r="KA33" i="14" s="1"/>
  <c r="KR33" i="14"/>
  <c r="JW33" i="14" s="1"/>
  <c r="KN33" i="14"/>
  <c r="JS33" i="14" s="1"/>
  <c r="LD32" i="14"/>
  <c r="KI32" i="14" s="1"/>
  <c r="KZ32" i="14"/>
  <c r="KE32" i="14" s="1"/>
  <c r="KV32" i="14"/>
  <c r="KA32" i="14" s="1"/>
  <c r="KR32" i="14"/>
  <c r="JW32" i="14" s="1"/>
  <c r="KN32" i="14"/>
  <c r="JS32" i="14" s="1"/>
  <c r="LD31" i="14"/>
  <c r="KI31" i="14" s="1"/>
  <c r="KZ31" i="14"/>
  <c r="KE31" i="14" s="1"/>
  <c r="KV31" i="14"/>
  <c r="KA31" i="14" s="1"/>
  <c r="KR31" i="14"/>
  <c r="JW31" i="14" s="1"/>
  <c r="KN31" i="14"/>
  <c r="JS31" i="14" s="1"/>
  <c r="LD30" i="14"/>
  <c r="KI30" i="14" s="1"/>
  <c r="KZ30" i="14"/>
  <c r="KE30" i="14" s="1"/>
  <c r="KV30" i="14"/>
  <c r="KA30" i="14" s="1"/>
  <c r="KR30" i="14"/>
  <c r="JW30" i="14" s="1"/>
  <c r="KN30" i="14"/>
  <c r="JS30" i="14" s="1"/>
  <c r="LD29" i="14"/>
  <c r="KI29" i="14" s="1"/>
  <c r="KZ29" i="14"/>
  <c r="KE29" i="14" s="1"/>
  <c r="KV29" i="14"/>
  <c r="KA29" i="14" s="1"/>
  <c r="KR29" i="14"/>
  <c r="JW29" i="14" s="1"/>
  <c r="KN29" i="14"/>
  <c r="JS29" i="14" s="1"/>
  <c r="LD28" i="14"/>
  <c r="KI28" i="14" s="1"/>
  <c r="KZ28" i="14"/>
  <c r="KE28" i="14" s="1"/>
  <c r="KV28" i="14"/>
  <c r="KA28" i="14" s="1"/>
  <c r="KR28" i="14"/>
  <c r="JW28" i="14" s="1"/>
  <c r="KN28" i="14"/>
  <c r="JS28" i="14" s="1"/>
  <c r="LD27" i="14"/>
  <c r="KI27" i="14" s="1"/>
  <c r="KZ27" i="14"/>
  <c r="KE27" i="14" s="1"/>
  <c r="KV27" i="14"/>
  <c r="KA27" i="14" s="1"/>
  <c r="KR27" i="14"/>
  <c r="JW27" i="14" s="1"/>
  <c r="KN27" i="14"/>
  <c r="JS27" i="14" s="1"/>
  <c r="LD26" i="14"/>
  <c r="KI26" i="14" s="1"/>
  <c r="KZ26" i="14"/>
  <c r="KE26" i="14" s="1"/>
  <c r="KV26" i="14"/>
  <c r="KA26" i="14" s="1"/>
  <c r="KR26" i="14"/>
  <c r="JW26" i="14" s="1"/>
  <c r="KN26" i="14"/>
  <c r="JS26" i="14" s="1"/>
  <c r="LD25" i="14"/>
  <c r="KI25" i="14" s="1"/>
  <c r="KZ25" i="14"/>
  <c r="KE25" i="14" s="1"/>
  <c r="KV25" i="14"/>
  <c r="KA25" i="14" s="1"/>
  <c r="KR25" i="14"/>
  <c r="JW25" i="14" s="1"/>
  <c r="KN25" i="14"/>
  <c r="JS25" i="14" s="1"/>
  <c r="LD24" i="14"/>
  <c r="KI24" i="14" s="1"/>
  <c r="KZ24" i="14"/>
  <c r="KE24" i="14" s="1"/>
  <c r="KV24" i="14"/>
  <c r="KA24" i="14" s="1"/>
  <c r="KR24" i="14"/>
  <c r="JW24" i="14" s="1"/>
  <c r="KN24" i="14"/>
  <c r="JS24" i="14" s="1"/>
  <c r="LD23" i="14"/>
  <c r="KI23" i="14" s="1"/>
  <c r="KZ23" i="14"/>
  <c r="KE23" i="14" s="1"/>
  <c r="KV23" i="14"/>
  <c r="KA23" i="14" s="1"/>
  <c r="KR23" i="14"/>
  <c r="JW23" i="14" s="1"/>
  <c r="KN23" i="14"/>
  <c r="JS23" i="14" s="1"/>
  <c r="LD22" i="14"/>
  <c r="KI22" i="14" s="1"/>
  <c r="KZ22" i="14"/>
  <c r="KE22" i="14" s="1"/>
  <c r="KV22" i="14"/>
  <c r="KA22" i="14" s="1"/>
  <c r="KR22" i="14"/>
  <c r="JW22" i="14" s="1"/>
  <c r="KN22" i="14"/>
  <c r="JS22" i="14" s="1"/>
  <c r="LD21" i="14"/>
  <c r="KI21" i="14" s="1"/>
  <c r="KZ21" i="14"/>
  <c r="KE21" i="14" s="1"/>
  <c r="KV21" i="14"/>
  <c r="KA21" i="14" s="1"/>
  <c r="KR21" i="14"/>
  <c r="JW21" i="14" s="1"/>
  <c r="KN21" i="14"/>
  <c r="JS21" i="14" s="1"/>
  <c r="LD20" i="14"/>
  <c r="KI20" i="14" s="1"/>
  <c r="KZ20" i="14"/>
  <c r="KE20" i="14" s="1"/>
  <c r="KV20" i="14"/>
  <c r="KA20" i="14" s="1"/>
  <c r="KR20" i="14"/>
  <c r="JW20" i="14" s="1"/>
  <c r="KN20" i="14"/>
  <c r="JS20" i="14" s="1"/>
  <c r="LD19" i="14"/>
  <c r="KI19" i="14" s="1"/>
  <c r="KZ19" i="14"/>
  <c r="KE19" i="14" s="1"/>
  <c r="KV19" i="14"/>
  <c r="KA19" i="14" s="1"/>
  <c r="KR19" i="14"/>
  <c r="JW19" i="14" s="1"/>
  <c r="KN19" i="14"/>
  <c r="JS19" i="14" s="1"/>
  <c r="LD18" i="14"/>
  <c r="KI18" i="14" s="1"/>
  <c r="KZ18" i="14"/>
  <c r="KE18" i="14" s="1"/>
  <c r="KV18" i="14"/>
  <c r="KA18" i="14" s="1"/>
  <c r="KR18" i="14"/>
  <c r="JW18" i="14" s="1"/>
  <c r="KN18" i="14"/>
  <c r="JS18" i="14" s="1"/>
  <c r="LD17" i="14"/>
  <c r="KI17" i="14" s="1"/>
  <c r="KZ17" i="14"/>
  <c r="KE17" i="14" s="1"/>
  <c r="KV17" i="14"/>
  <c r="KA17" i="14" s="1"/>
  <c r="KR17" i="14"/>
  <c r="JW17" i="14" s="1"/>
  <c r="KN17" i="14"/>
  <c r="JS17" i="14" s="1"/>
  <c r="LD16" i="14"/>
  <c r="KI16" i="14" s="1"/>
  <c r="KZ16" i="14"/>
  <c r="KE16" i="14" s="1"/>
  <c r="KV16" i="14"/>
  <c r="KA16" i="14" s="1"/>
  <c r="KR16" i="14"/>
  <c r="JW16" i="14" s="1"/>
  <c r="KN16" i="14"/>
  <c r="JS16" i="14" s="1"/>
  <c r="LB15" i="14"/>
  <c r="KG15" i="14" s="1"/>
  <c r="KX15" i="14"/>
  <c r="KC15" i="14" s="1"/>
  <c r="KT15" i="14"/>
  <c r="JY15" i="14" s="1"/>
  <c r="KP15" i="14"/>
  <c r="JU15" i="14" s="1"/>
  <c r="KL15" i="14"/>
  <c r="JQ15" i="14" s="1"/>
  <c r="KZ14" i="14"/>
  <c r="KE14" i="14" s="1"/>
  <c r="KV14" i="14"/>
  <c r="KA14" i="14" s="1"/>
  <c r="KR14" i="14"/>
  <c r="JW14" i="14" s="1"/>
  <c r="KN14" i="14"/>
  <c r="JS14" i="14" s="1"/>
  <c r="LB12" i="14"/>
  <c r="KG12" i="14" s="1"/>
  <c r="KX12" i="14"/>
  <c r="KC12" i="14" s="1"/>
  <c r="KN5" i="14"/>
  <c r="JS5" i="14" s="1"/>
  <c r="LD12" i="14"/>
  <c r="KI12" i="14" s="1"/>
  <c r="KT5" i="14"/>
  <c r="JY5" i="14" s="1"/>
  <c r="LB5" i="14"/>
  <c r="KG5" i="14" s="1"/>
  <c r="KT12" i="14"/>
  <c r="JY12" i="14" s="1"/>
  <c r="KP12" i="14"/>
  <c r="JU12" i="14" s="1"/>
  <c r="KZ5" i="14"/>
  <c r="KE5" i="14" s="1"/>
  <c r="LD14" i="14"/>
  <c r="KI14" i="14" s="1"/>
  <c r="S10" i="8"/>
  <c r="O10" i="8"/>
  <c r="G10" i="8"/>
  <c r="T10" i="8"/>
  <c r="P10" i="8"/>
  <c r="L10" i="8"/>
  <c r="H10" i="8"/>
  <c r="D10" i="8"/>
  <c r="U10" i="8"/>
  <c r="Q10" i="8"/>
  <c r="M10" i="8"/>
  <c r="I10" i="8"/>
  <c r="E10" i="8"/>
  <c r="HN170" i="14"/>
  <c r="GZ170" i="14" s="1"/>
  <c r="FL170" i="14"/>
  <c r="HK170" i="14"/>
  <c r="HA170" i="14" s="1"/>
  <c r="FM170" i="14"/>
  <c r="R10" i="8"/>
  <c r="N10" i="8"/>
  <c r="J10" i="8"/>
  <c r="F10" i="8"/>
  <c r="K10" i="8"/>
  <c r="C10" i="8"/>
  <c r="HL170" i="14"/>
  <c r="HB170" i="14" s="1"/>
  <c r="FN170" i="14"/>
  <c r="HM170" i="14"/>
  <c r="GY170" i="14" s="1"/>
  <c r="S218" i="8"/>
  <c r="S193" i="8"/>
  <c r="O218" i="8"/>
  <c r="O193" i="8"/>
  <c r="K218" i="8"/>
  <c r="K193" i="8"/>
  <c r="G218" i="8"/>
  <c r="G193" i="8"/>
  <c r="C218" i="8"/>
  <c r="C193" i="8"/>
  <c r="S217" i="8"/>
  <c r="S192" i="8"/>
  <c r="O217" i="8"/>
  <c r="O192" i="8"/>
  <c r="K217" i="8"/>
  <c r="K192" i="8"/>
  <c r="G217" i="8"/>
  <c r="G192" i="8"/>
  <c r="C217" i="8"/>
  <c r="C192" i="8"/>
  <c r="Q219" i="8"/>
  <c r="Q194" i="8"/>
  <c r="M219" i="8"/>
  <c r="M194" i="8"/>
  <c r="I219" i="8"/>
  <c r="I194" i="8"/>
  <c r="E219" i="8"/>
  <c r="E194" i="8"/>
  <c r="U216" i="8"/>
  <c r="U191" i="8"/>
  <c r="Q216" i="8"/>
  <c r="Q191" i="8"/>
  <c r="M216" i="8"/>
  <c r="M191" i="8"/>
  <c r="I216" i="8"/>
  <c r="I191" i="8"/>
  <c r="E216" i="8"/>
  <c r="E191" i="8"/>
  <c r="U215" i="8"/>
  <c r="U190" i="8"/>
  <c r="Q215" i="8"/>
  <c r="Q190" i="8"/>
  <c r="M215" i="8"/>
  <c r="M190" i="8"/>
  <c r="I215" i="8"/>
  <c r="I190" i="8"/>
  <c r="E215" i="8"/>
  <c r="E190" i="8"/>
  <c r="U214" i="8"/>
  <c r="U189" i="8"/>
  <c r="Q214" i="8"/>
  <c r="Q189" i="8"/>
  <c r="M214" i="8"/>
  <c r="M189" i="8"/>
  <c r="I214" i="8"/>
  <c r="I189" i="8"/>
  <c r="E214" i="8"/>
  <c r="E189" i="8"/>
  <c r="U213" i="8"/>
  <c r="U188" i="8"/>
  <c r="Q213" i="8"/>
  <c r="Q188" i="8"/>
  <c r="M213" i="8"/>
  <c r="M188" i="8"/>
  <c r="I213" i="8"/>
  <c r="I188" i="8"/>
  <c r="E213" i="8"/>
  <c r="E188" i="8"/>
  <c r="U212" i="8"/>
  <c r="U187" i="8"/>
  <c r="Q212" i="8"/>
  <c r="Q187" i="8"/>
  <c r="M212" i="8"/>
  <c r="M187" i="8"/>
  <c r="I212" i="8"/>
  <c r="I187" i="8"/>
  <c r="E212" i="8"/>
  <c r="E187" i="8"/>
  <c r="U211" i="8"/>
  <c r="U186" i="8"/>
  <c r="Q211" i="8"/>
  <c r="Q186" i="8"/>
  <c r="M211" i="8"/>
  <c r="M186" i="8"/>
  <c r="I211" i="8"/>
  <c r="I186" i="8"/>
  <c r="E211" i="8"/>
  <c r="E186" i="8"/>
  <c r="U210" i="8"/>
  <c r="U185" i="8"/>
  <c r="Q210" i="8"/>
  <c r="Q185" i="8"/>
  <c r="M210" i="8"/>
  <c r="M185" i="8"/>
  <c r="I210" i="8"/>
  <c r="I185" i="8"/>
  <c r="E210" i="8"/>
  <c r="E185" i="8"/>
  <c r="U209" i="8"/>
  <c r="U184" i="8"/>
  <c r="Q209" i="8"/>
  <c r="Q184" i="8"/>
  <c r="M209" i="8"/>
  <c r="M184" i="8"/>
  <c r="I209" i="8"/>
  <c r="I184" i="8"/>
  <c r="E209" i="8"/>
  <c r="E184" i="8"/>
  <c r="U208" i="8"/>
  <c r="U183" i="8"/>
  <c r="Q208" i="8"/>
  <c r="Q183" i="8"/>
  <c r="M208" i="8"/>
  <c r="M183" i="8"/>
  <c r="I208" i="8"/>
  <c r="I183" i="8"/>
  <c r="E208" i="8"/>
  <c r="E183" i="8"/>
  <c r="U207" i="8"/>
  <c r="U182" i="8"/>
  <c r="Q207" i="8"/>
  <c r="Q182" i="8"/>
  <c r="M207" i="8"/>
  <c r="M182" i="8"/>
  <c r="I207" i="8"/>
  <c r="I182" i="8"/>
  <c r="E207" i="8"/>
  <c r="E182" i="8"/>
  <c r="U206" i="8"/>
  <c r="U181" i="8"/>
  <c r="Q206" i="8"/>
  <c r="Q181" i="8"/>
  <c r="M206" i="8"/>
  <c r="M181" i="8"/>
  <c r="I206" i="8"/>
  <c r="I181" i="8"/>
  <c r="E206" i="8"/>
  <c r="E181" i="8"/>
  <c r="U205" i="8"/>
  <c r="U180" i="8"/>
  <c r="Q205" i="8"/>
  <c r="Q180" i="8"/>
  <c r="M205" i="8"/>
  <c r="M180" i="8"/>
  <c r="I205" i="8"/>
  <c r="I180" i="8"/>
  <c r="E205" i="8"/>
  <c r="E180" i="8"/>
  <c r="U204" i="8"/>
  <c r="U179" i="8"/>
  <c r="Q204" i="8"/>
  <c r="Q179" i="8"/>
  <c r="M204" i="8"/>
  <c r="M179" i="8"/>
  <c r="I204" i="8"/>
  <c r="I179" i="8"/>
  <c r="E204" i="8"/>
  <c r="E179" i="8"/>
  <c r="U203" i="8"/>
  <c r="U178" i="8"/>
  <c r="Q203" i="8"/>
  <c r="Q178" i="8"/>
  <c r="M203" i="8"/>
  <c r="M178" i="8"/>
  <c r="I203" i="8"/>
  <c r="I178" i="8"/>
  <c r="E203" i="8"/>
  <c r="E178" i="8"/>
  <c r="U202" i="8"/>
  <c r="U177" i="8"/>
  <c r="Q202" i="8"/>
  <c r="Q177" i="8"/>
  <c r="M202" i="8"/>
  <c r="M177" i="8"/>
  <c r="I202" i="8"/>
  <c r="I177" i="8"/>
  <c r="E202" i="8"/>
  <c r="E177" i="8"/>
  <c r="U201" i="8"/>
  <c r="U176" i="8"/>
  <c r="Q201" i="8"/>
  <c r="Q176" i="8"/>
  <c r="M201" i="8"/>
  <c r="M176" i="8"/>
  <c r="I201" i="8"/>
  <c r="I176" i="8"/>
  <c r="E201" i="8"/>
  <c r="E176" i="8"/>
  <c r="S200" i="8"/>
  <c r="S175" i="8"/>
  <c r="O200" i="8"/>
  <c r="O175" i="8"/>
  <c r="K200" i="8"/>
  <c r="K175" i="8"/>
  <c r="G200" i="8"/>
  <c r="G175" i="8"/>
  <c r="C200" i="8"/>
  <c r="C175" i="8"/>
  <c r="Q199" i="8"/>
  <c r="Q174" i="8"/>
  <c r="M199" i="8"/>
  <c r="M174" i="8"/>
  <c r="I199" i="8"/>
  <c r="I174" i="8"/>
  <c r="E199" i="8"/>
  <c r="E174" i="8"/>
  <c r="P197" i="8"/>
  <c r="P172" i="8"/>
  <c r="K197" i="8"/>
  <c r="K172" i="8"/>
  <c r="G197" i="8"/>
  <c r="G172" i="8"/>
  <c r="B197" i="8"/>
  <c r="B172" i="8"/>
  <c r="T197" i="8"/>
  <c r="T172" i="8"/>
  <c r="U200" i="8"/>
  <c r="U175" i="8"/>
  <c r="T218" i="8"/>
  <c r="T193" i="8"/>
  <c r="P218" i="8"/>
  <c r="P193" i="8"/>
  <c r="L218" i="8"/>
  <c r="L193" i="8"/>
  <c r="H218" i="8"/>
  <c r="H193" i="8"/>
  <c r="D218" i="8"/>
  <c r="D193" i="8"/>
  <c r="T217" i="8"/>
  <c r="T192" i="8"/>
  <c r="P217" i="8"/>
  <c r="P192" i="8"/>
  <c r="L217" i="8"/>
  <c r="L192" i="8"/>
  <c r="H217" i="8"/>
  <c r="H192" i="8"/>
  <c r="D217" i="8"/>
  <c r="D192" i="8"/>
  <c r="R219" i="8"/>
  <c r="R194" i="8"/>
  <c r="N219" i="8"/>
  <c r="N194" i="8"/>
  <c r="J219" i="8"/>
  <c r="J194" i="8"/>
  <c r="F219" i="8"/>
  <c r="F194" i="8"/>
  <c r="B219" i="8"/>
  <c r="B194" i="8"/>
  <c r="R216" i="8"/>
  <c r="R191" i="8"/>
  <c r="N216" i="8"/>
  <c r="N191" i="8"/>
  <c r="J216" i="8"/>
  <c r="J191" i="8"/>
  <c r="F216" i="8"/>
  <c r="F191" i="8"/>
  <c r="B216" i="8"/>
  <c r="B191" i="8"/>
  <c r="R215" i="8"/>
  <c r="R190" i="8"/>
  <c r="N215" i="8"/>
  <c r="N190" i="8"/>
  <c r="J215" i="8"/>
  <c r="J190" i="8"/>
  <c r="F215" i="8"/>
  <c r="F190" i="8"/>
  <c r="B215" i="8"/>
  <c r="B190" i="8"/>
  <c r="R214" i="8"/>
  <c r="R189" i="8"/>
  <c r="N214" i="8"/>
  <c r="N189" i="8"/>
  <c r="J214" i="8"/>
  <c r="J189" i="8"/>
  <c r="F214" i="8"/>
  <c r="F189" i="8"/>
  <c r="B214" i="8"/>
  <c r="B189" i="8"/>
  <c r="R213" i="8"/>
  <c r="R188" i="8"/>
  <c r="N213" i="8"/>
  <c r="N188" i="8"/>
  <c r="J213" i="8"/>
  <c r="J188" i="8"/>
  <c r="F213" i="8"/>
  <c r="F188" i="8"/>
  <c r="B213" i="8"/>
  <c r="B188" i="8"/>
  <c r="R212" i="8"/>
  <c r="R187" i="8"/>
  <c r="N212" i="8"/>
  <c r="N187" i="8"/>
  <c r="J212" i="8"/>
  <c r="J187" i="8"/>
  <c r="F212" i="8"/>
  <c r="F187" i="8"/>
  <c r="B212" i="8"/>
  <c r="B187" i="8"/>
  <c r="R211" i="8"/>
  <c r="R186" i="8"/>
  <c r="N211" i="8"/>
  <c r="N186" i="8"/>
  <c r="J211" i="8"/>
  <c r="J186" i="8"/>
  <c r="F211" i="8"/>
  <c r="F186" i="8"/>
  <c r="B211" i="8"/>
  <c r="B186" i="8"/>
  <c r="R210" i="8"/>
  <c r="R185" i="8"/>
  <c r="N210" i="8"/>
  <c r="N185" i="8"/>
  <c r="J210" i="8"/>
  <c r="J185" i="8"/>
  <c r="F210" i="8"/>
  <c r="F185" i="8"/>
  <c r="B210" i="8"/>
  <c r="B185" i="8"/>
  <c r="R209" i="8"/>
  <c r="R184" i="8"/>
  <c r="N209" i="8"/>
  <c r="N184" i="8"/>
  <c r="J209" i="8"/>
  <c r="J184" i="8"/>
  <c r="F209" i="8"/>
  <c r="F184" i="8"/>
  <c r="B209" i="8"/>
  <c r="B184" i="8"/>
  <c r="R208" i="8"/>
  <c r="R183" i="8"/>
  <c r="N208" i="8"/>
  <c r="N183" i="8"/>
  <c r="J208" i="8"/>
  <c r="J183" i="8"/>
  <c r="F208" i="8"/>
  <c r="F183" i="8"/>
  <c r="B208" i="8"/>
  <c r="B183" i="8"/>
  <c r="R207" i="8"/>
  <c r="R182" i="8"/>
  <c r="N207" i="8"/>
  <c r="N182" i="8"/>
  <c r="J207" i="8"/>
  <c r="J182" i="8"/>
  <c r="F207" i="8"/>
  <c r="F182" i="8"/>
  <c r="B207" i="8"/>
  <c r="B182" i="8"/>
  <c r="R206" i="8"/>
  <c r="R181" i="8"/>
  <c r="N206" i="8"/>
  <c r="N181" i="8"/>
  <c r="J206" i="8"/>
  <c r="J181" i="8"/>
  <c r="F206" i="8"/>
  <c r="F181" i="8"/>
  <c r="B206" i="8"/>
  <c r="B181" i="8"/>
  <c r="R205" i="8"/>
  <c r="R180" i="8"/>
  <c r="N205" i="8"/>
  <c r="N180" i="8"/>
  <c r="J205" i="8"/>
  <c r="J180" i="8"/>
  <c r="F205" i="8"/>
  <c r="F180" i="8"/>
  <c r="B205" i="8"/>
  <c r="B180" i="8"/>
  <c r="R204" i="8"/>
  <c r="R179" i="8"/>
  <c r="N204" i="8"/>
  <c r="N179" i="8"/>
  <c r="J204" i="8"/>
  <c r="J179" i="8"/>
  <c r="F204" i="8"/>
  <c r="F179" i="8"/>
  <c r="B204" i="8"/>
  <c r="B179" i="8"/>
  <c r="R203" i="8"/>
  <c r="R178" i="8"/>
  <c r="N203" i="8"/>
  <c r="N178" i="8"/>
  <c r="J203" i="8"/>
  <c r="J178" i="8"/>
  <c r="F203" i="8"/>
  <c r="F178" i="8"/>
  <c r="B203" i="8"/>
  <c r="B178" i="8"/>
  <c r="R202" i="8"/>
  <c r="R177" i="8"/>
  <c r="N202" i="8"/>
  <c r="N177" i="8"/>
  <c r="J202" i="8"/>
  <c r="J177" i="8"/>
  <c r="F202" i="8"/>
  <c r="F177" i="8"/>
  <c r="B202" i="8"/>
  <c r="B177" i="8"/>
  <c r="R201" i="8"/>
  <c r="R176" i="8"/>
  <c r="N201" i="8"/>
  <c r="N176" i="8"/>
  <c r="J201" i="8"/>
  <c r="J176" i="8"/>
  <c r="F201" i="8"/>
  <c r="F176" i="8"/>
  <c r="B201" i="8"/>
  <c r="B176" i="8"/>
  <c r="P200" i="8"/>
  <c r="P175" i="8"/>
  <c r="L200" i="8"/>
  <c r="L175" i="8"/>
  <c r="H200" i="8"/>
  <c r="H175" i="8"/>
  <c r="D200" i="8"/>
  <c r="D175" i="8"/>
  <c r="R199" i="8"/>
  <c r="R174" i="8"/>
  <c r="N199" i="8"/>
  <c r="N174" i="8"/>
  <c r="J199" i="8"/>
  <c r="J174" i="8"/>
  <c r="F199" i="8"/>
  <c r="F174" i="8"/>
  <c r="B199" i="8"/>
  <c r="B174" i="8"/>
  <c r="Q197" i="8"/>
  <c r="Q172" i="8"/>
  <c r="L197" i="8"/>
  <c r="L172" i="8"/>
  <c r="H197" i="8"/>
  <c r="H172" i="8"/>
  <c r="C197" i="8"/>
  <c r="C172" i="8"/>
  <c r="M197" i="8"/>
  <c r="M172" i="8"/>
  <c r="T219" i="8"/>
  <c r="T194" i="8"/>
  <c r="T199" i="8"/>
  <c r="T174" i="8"/>
  <c r="U218" i="8"/>
  <c r="U193" i="8"/>
  <c r="Q218" i="8"/>
  <c r="Q193" i="8"/>
  <c r="M218" i="8"/>
  <c r="M193" i="8"/>
  <c r="I218" i="8"/>
  <c r="I193" i="8"/>
  <c r="E218" i="8"/>
  <c r="E193" i="8"/>
  <c r="U217" i="8"/>
  <c r="U192" i="8"/>
  <c r="Q217" i="8"/>
  <c r="Q192" i="8"/>
  <c r="M217" i="8"/>
  <c r="M192" i="8"/>
  <c r="I217" i="8"/>
  <c r="I192" i="8"/>
  <c r="E217" i="8"/>
  <c r="E192" i="8"/>
  <c r="S219" i="8"/>
  <c r="S194" i="8"/>
  <c r="O219" i="8"/>
  <c r="O194" i="8"/>
  <c r="K219" i="8"/>
  <c r="K194" i="8"/>
  <c r="G219" i="8"/>
  <c r="G194" i="8"/>
  <c r="C219" i="8"/>
  <c r="C194" i="8"/>
  <c r="S216" i="8"/>
  <c r="S191" i="8"/>
  <c r="O216" i="8"/>
  <c r="O191" i="8"/>
  <c r="K216" i="8"/>
  <c r="K191" i="8"/>
  <c r="G216" i="8"/>
  <c r="G191" i="8"/>
  <c r="C216" i="8"/>
  <c r="C191" i="8"/>
  <c r="S215" i="8"/>
  <c r="S190" i="8"/>
  <c r="O215" i="8"/>
  <c r="O190" i="8"/>
  <c r="K215" i="8"/>
  <c r="K190" i="8"/>
  <c r="G215" i="8"/>
  <c r="G190" i="8"/>
  <c r="C215" i="8"/>
  <c r="C190" i="8"/>
  <c r="S214" i="8"/>
  <c r="S189" i="8"/>
  <c r="O214" i="8"/>
  <c r="O189" i="8"/>
  <c r="K214" i="8"/>
  <c r="K189" i="8"/>
  <c r="G214" i="8"/>
  <c r="G189" i="8"/>
  <c r="C214" i="8"/>
  <c r="C189" i="8"/>
  <c r="S213" i="8"/>
  <c r="S188" i="8"/>
  <c r="O213" i="8"/>
  <c r="O188" i="8"/>
  <c r="K213" i="8"/>
  <c r="K188" i="8"/>
  <c r="G213" i="8"/>
  <c r="G188" i="8"/>
  <c r="C213" i="8"/>
  <c r="C188" i="8"/>
  <c r="S212" i="8"/>
  <c r="S187" i="8"/>
  <c r="O212" i="8"/>
  <c r="O187" i="8"/>
  <c r="K212" i="8"/>
  <c r="K187" i="8"/>
  <c r="G212" i="8"/>
  <c r="G187" i="8"/>
  <c r="C212" i="8"/>
  <c r="C187" i="8"/>
  <c r="S211" i="8"/>
  <c r="S186" i="8"/>
  <c r="O211" i="8"/>
  <c r="O186" i="8"/>
  <c r="K211" i="8"/>
  <c r="K186" i="8"/>
  <c r="G211" i="8"/>
  <c r="G186" i="8"/>
  <c r="C211" i="8"/>
  <c r="C186" i="8"/>
  <c r="S210" i="8"/>
  <c r="S185" i="8"/>
  <c r="O210" i="8"/>
  <c r="O185" i="8"/>
  <c r="K210" i="8"/>
  <c r="K185" i="8"/>
  <c r="G210" i="8"/>
  <c r="G185" i="8"/>
  <c r="C210" i="8"/>
  <c r="C185" i="8"/>
  <c r="S209" i="8"/>
  <c r="S184" i="8"/>
  <c r="O209" i="8"/>
  <c r="O184" i="8"/>
  <c r="K209" i="8"/>
  <c r="K184" i="8"/>
  <c r="G209" i="8"/>
  <c r="G184" i="8"/>
  <c r="C209" i="8"/>
  <c r="C184" i="8"/>
  <c r="S208" i="8"/>
  <c r="S183" i="8"/>
  <c r="O208" i="8"/>
  <c r="O183" i="8"/>
  <c r="K208" i="8"/>
  <c r="K183" i="8"/>
  <c r="G208" i="8"/>
  <c r="G183" i="8"/>
  <c r="C208" i="8"/>
  <c r="C183" i="8"/>
  <c r="S207" i="8"/>
  <c r="S182" i="8"/>
  <c r="O207" i="8"/>
  <c r="O182" i="8"/>
  <c r="K207" i="8"/>
  <c r="K182" i="8"/>
  <c r="G207" i="8"/>
  <c r="G182" i="8"/>
  <c r="C207" i="8"/>
  <c r="C182" i="8"/>
  <c r="S206" i="8"/>
  <c r="S181" i="8"/>
  <c r="O206" i="8"/>
  <c r="O181" i="8"/>
  <c r="K206" i="8"/>
  <c r="K181" i="8"/>
  <c r="G206" i="8"/>
  <c r="G181" i="8"/>
  <c r="C206" i="8"/>
  <c r="C181" i="8"/>
  <c r="S205" i="8"/>
  <c r="S180" i="8"/>
  <c r="O205" i="8"/>
  <c r="O180" i="8"/>
  <c r="K205" i="8"/>
  <c r="K180" i="8"/>
  <c r="G205" i="8"/>
  <c r="G180" i="8"/>
  <c r="C205" i="8"/>
  <c r="C180" i="8"/>
  <c r="S204" i="8"/>
  <c r="S179" i="8"/>
  <c r="O204" i="8"/>
  <c r="O179" i="8"/>
  <c r="K204" i="8"/>
  <c r="K179" i="8"/>
  <c r="G204" i="8"/>
  <c r="G179" i="8"/>
  <c r="C204" i="8"/>
  <c r="C179" i="8"/>
  <c r="S203" i="8"/>
  <c r="S178" i="8"/>
  <c r="O203" i="8"/>
  <c r="O178" i="8"/>
  <c r="K203" i="8"/>
  <c r="K178" i="8"/>
  <c r="G203" i="8"/>
  <c r="G178" i="8"/>
  <c r="C203" i="8"/>
  <c r="C178" i="8"/>
  <c r="S202" i="8"/>
  <c r="S177" i="8"/>
  <c r="O202" i="8"/>
  <c r="O177" i="8"/>
  <c r="K202" i="8"/>
  <c r="K177" i="8"/>
  <c r="G202" i="8"/>
  <c r="G177" i="8"/>
  <c r="C202" i="8"/>
  <c r="C177" i="8"/>
  <c r="S201" i="8"/>
  <c r="S176" i="8"/>
  <c r="O201" i="8"/>
  <c r="O176" i="8"/>
  <c r="K201" i="8"/>
  <c r="K176" i="8"/>
  <c r="G201" i="8"/>
  <c r="G176" i="8"/>
  <c r="C201" i="8"/>
  <c r="C176" i="8"/>
  <c r="Q200" i="8"/>
  <c r="Q175" i="8"/>
  <c r="M200" i="8"/>
  <c r="M175" i="8"/>
  <c r="I200" i="8"/>
  <c r="I175" i="8"/>
  <c r="E200" i="8"/>
  <c r="E175" i="8"/>
  <c r="S199" i="8"/>
  <c r="S174" i="8"/>
  <c r="O199" i="8"/>
  <c r="O174" i="8"/>
  <c r="K199" i="8"/>
  <c r="K174" i="8"/>
  <c r="G199" i="8"/>
  <c r="G174" i="8"/>
  <c r="C199" i="8"/>
  <c r="C174" i="8"/>
  <c r="R197" i="8"/>
  <c r="R172" i="8"/>
  <c r="N197" i="8"/>
  <c r="N172" i="8"/>
  <c r="I197" i="8"/>
  <c r="I172" i="8"/>
  <c r="D197" i="8"/>
  <c r="D172" i="8"/>
  <c r="E197" i="8"/>
  <c r="E172" i="8"/>
  <c r="U219" i="8"/>
  <c r="U194" i="8"/>
  <c r="U199" i="8"/>
  <c r="U174" i="8"/>
  <c r="R218" i="8"/>
  <c r="R193" i="8"/>
  <c r="N218" i="8"/>
  <c r="N193" i="8"/>
  <c r="J218" i="8"/>
  <c r="J193" i="8"/>
  <c r="F218" i="8"/>
  <c r="F193" i="8"/>
  <c r="B218" i="8"/>
  <c r="B193" i="8"/>
  <c r="R217" i="8"/>
  <c r="R192" i="8"/>
  <c r="N217" i="8"/>
  <c r="N192" i="8"/>
  <c r="J217" i="8"/>
  <c r="J192" i="8"/>
  <c r="F217" i="8"/>
  <c r="F192" i="8"/>
  <c r="B217" i="8"/>
  <c r="B192" i="8"/>
  <c r="P219" i="8"/>
  <c r="P194" i="8"/>
  <c r="L219" i="8"/>
  <c r="L194" i="8"/>
  <c r="H219" i="8"/>
  <c r="H194" i="8"/>
  <c r="D219" i="8"/>
  <c r="D194" i="8"/>
  <c r="T216" i="8"/>
  <c r="T191" i="8"/>
  <c r="P216" i="8"/>
  <c r="P191" i="8"/>
  <c r="L216" i="8"/>
  <c r="L191" i="8"/>
  <c r="H216" i="8"/>
  <c r="H191" i="8"/>
  <c r="D216" i="8"/>
  <c r="D191" i="8"/>
  <c r="T215" i="8"/>
  <c r="T190" i="8"/>
  <c r="P215" i="8"/>
  <c r="P190" i="8"/>
  <c r="L215" i="8"/>
  <c r="L190" i="8"/>
  <c r="H215" i="8"/>
  <c r="H190" i="8"/>
  <c r="D215" i="8"/>
  <c r="D190" i="8"/>
  <c r="T214" i="8"/>
  <c r="T189" i="8"/>
  <c r="P214" i="8"/>
  <c r="P189" i="8"/>
  <c r="L214" i="8"/>
  <c r="L189" i="8"/>
  <c r="H214" i="8"/>
  <c r="H189" i="8"/>
  <c r="D214" i="8"/>
  <c r="D189" i="8"/>
  <c r="T213" i="8"/>
  <c r="T188" i="8"/>
  <c r="P213" i="8"/>
  <c r="P188" i="8"/>
  <c r="L213" i="8"/>
  <c r="L188" i="8"/>
  <c r="H213" i="8"/>
  <c r="H188" i="8"/>
  <c r="D213" i="8"/>
  <c r="D188" i="8"/>
  <c r="T212" i="8"/>
  <c r="T187" i="8"/>
  <c r="P212" i="8"/>
  <c r="P187" i="8"/>
  <c r="L212" i="8"/>
  <c r="L187" i="8"/>
  <c r="H212" i="8"/>
  <c r="H187" i="8"/>
  <c r="D212" i="8"/>
  <c r="D187" i="8"/>
  <c r="T211" i="8"/>
  <c r="T186" i="8"/>
  <c r="P211" i="8"/>
  <c r="P186" i="8"/>
  <c r="L211" i="8"/>
  <c r="L186" i="8"/>
  <c r="H211" i="8"/>
  <c r="H186" i="8"/>
  <c r="D211" i="8"/>
  <c r="D186" i="8"/>
  <c r="T210" i="8"/>
  <c r="T185" i="8"/>
  <c r="P210" i="8"/>
  <c r="P185" i="8"/>
  <c r="L210" i="8"/>
  <c r="L185" i="8"/>
  <c r="H210" i="8"/>
  <c r="H185" i="8"/>
  <c r="D210" i="8"/>
  <c r="D185" i="8"/>
  <c r="T209" i="8"/>
  <c r="T184" i="8"/>
  <c r="P209" i="8"/>
  <c r="P184" i="8"/>
  <c r="L209" i="8"/>
  <c r="L184" i="8"/>
  <c r="H209" i="8"/>
  <c r="H184" i="8"/>
  <c r="D209" i="8"/>
  <c r="D184" i="8"/>
  <c r="T208" i="8"/>
  <c r="T183" i="8"/>
  <c r="P208" i="8"/>
  <c r="P183" i="8"/>
  <c r="L208" i="8"/>
  <c r="L183" i="8"/>
  <c r="H208" i="8"/>
  <c r="H183" i="8"/>
  <c r="D208" i="8"/>
  <c r="D183" i="8"/>
  <c r="T207" i="8"/>
  <c r="T182" i="8"/>
  <c r="P207" i="8"/>
  <c r="P182" i="8"/>
  <c r="L207" i="8"/>
  <c r="L182" i="8"/>
  <c r="H207" i="8"/>
  <c r="H182" i="8"/>
  <c r="D207" i="8"/>
  <c r="D182" i="8"/>
  <c r="T206" i="8"/>
  <c r="T181" i="8"/>
  <c r="P206" i="8"/>
  <c r="P181" i="8"/>
  <c r="L206" i="8"/>
  <c r="L181" i="8"/>
  <c r="H206" i="8"/>
  <c r="H181" i="8"/>
  <c r="D206" i="8"/>
  <c r="D181" i="8"/>
  <c r="T205" i="8"/>
  <c r="T180" i="8"/>
  <c r="P205" i="8"/>
  <c r="P180" i="8"/>
  <c r="L205" i="8"/>
  <c r="L180" i="8"/>
  <c r="H205" i="8"/>
  <c r="H180" i="8"/>
  <c r="D205" i="8"/>
  <c r="D180" i="8"/>
  <c r="T204" i="8"/>
  <c r="T179" i="8"/>
  <c r="P204" i="8"/>
  <c r="P179" i="8"/>
  <c r="L204" i="8"/>
  <c r="L179" i="8"/>
  <c r="H204" i="8"/>
  <c r="H179" i="8"/>
  <c r="D204" i="8"/>
  <c r="D179" i="8"/>
  <c r="T203" i="8"/>
  <c r="T178" i="8"/>
  <c r="P203" i="8"/>
  <c r="P178" i="8"/>
  <c r="L203" i="8"/>
  <c r="L178" i="8"/>
  <c r="H203" i="8"/>
  <c r="H178" i="8"/>
  <c r="D203" i="8"/>
  <c r="D178" i="8"/>
  <c r="T202" i="8"/>
  <c r="T177" i="8"/>
  <c r="P202" i="8"/>
  <c r="P177" i="8"/>
  <c r="L202" i="8"/>
  <c r="L177" i="8"/>
  <c r="H202" i="8"/>
  <c r="H177" i="8"/>
  <c r="D202" i="8"/>
  <c r="D177" i="8"/>
  <c r="T201" i="8"/>
  <c r="T176" i="8"/>
  <c r="P201" i="8"/>
  <c r="P176" i="8"/>
  <c r="L201" i="8"/>
  <c r="L176" i="8"/>
  <c r="H201" i="8"/>
  <c r="H176" i="8"/>
  <c r="D201" i="8"/>
  <c r="D176" i="8"/>
  <c r="R200" i="8"/>
  <c r="R175" i="8"/>
  <c r="N200" i="8"/>
  <c r="N175" i="8"/>
  <c r="J200" i="8"/>
  <c r="J175" i="8"/>
  <c r="F200" i="8"/>
  <c r="F175" i="8"/>
  <c r="B200" i="8"/>
  <c r="B175" i="8"/>
  <c r="P199" i="8"/>
  <c r="P174" i="8"/>
  <c r="L199" i="8"/>
  <c r="L174" i="8"/>
  <c r="H199" i="8"/>
  <c r="H174" i="8"/>
  <c r="D199" i="8"/>
  <c r="D174" i="8"/>
  <c r="S197" i="8"/>
  <c r="S172" i="8"/>
  <c r="O197" i="8"/>
  <c r="O172" i="8"/>
  <c r="J197" i="8"/>
  <c r="J172" i="8"/>
  <c r="F197" i="8"/>
  <c r="F172" i="8"/>
  <c r="U197" i="8"/>
  <c r="U172" i="8"/>
  <c r="T200" i="8"/>
  <c r="T175" i="8"/>
  <c r="D10" i="7"/>
  <c r="T11" i="8"/>
  <c r="CQ11" i="14" s="1"/>
  <c r="U11" i="8"/>
  <c r="CR11" i="14" s="1"/>
  <c r="S11" i="8"/>
  <c r="CP11" i="14" s="1"/>
  <c r="O11" i="8"/>
  <c r="CL11" i="14" s="1"/>
  <c r="K11" i="8"/>
  <c r="CH11" i="14" s="1"/>
  <c r="G11" i="8"/>
  <c r="CD11" i="14" s="1"/>
  <c r="C11" i="8"/>
  <c r="BZ11" i="14" s="1"/>
  <c r="Q11" i="8"/>
  <c r="CN11" i="14" s="1"/>
  <c r="P11" i="8"/>
  <c r="CM11" i="14" s="1"/>
  <c r="L11" i="8"/>
  <c r="CI11" i="14" s="1"/>
  <c r="H11" i="8"/>
  <c r="CE11" i="14" s="1"/>
  <c r="D11" i="8"/>
  <c r="CA11" i="14" s="1"/>
  <c r="M11" i="8"/>
  <c r="CJ11" i="14" s="1"/>
  <c r="I11" i="8"/>
  <c r="CF11" i="14" s="1"/>
  <c r="R11" i="8"/>
  <c r="CO11" i="14" s="1"/>
  <c r="N11" i="8"/>
  <c r="CK11" i="14" s="1"/>
  <c r="J11" i="8"/>
  <c r="CG11" i="14" s="1"/>
  <c r="F11" i="8"/>
  <c r="CC11" i="14" s="1"/>
  <c r="B11" i="8"/>
  <c r="BY11" i="14" s="1"/>
  <c r="E11" i="8"/>
  <c r="CB11" i="14" s="1"/>
  <c r="B10" i="7"/>
  <c r="C10" i="7"/>
  <c r="E10" i="7"/>
  <c r="I34" i="7"/>
  <c r="H34" i="7"/>
  <c r="G34" i="7"/>
  <c r="F34" i="7"/>
  <c r="F12" i="7"/>
  <c r="G12" i="7"/>
  <c r="H12" i="7"/>
  <c r="I12" i="7"/>
  <c r="F13" i="7"/>
  <c r="G13" i="7"/>
  <c r="H13" i="7"/>
  <c r="I13" i="7"/>
  <c r="F14" i="7"/>
  <c r="G14" i="7"/>
  <c r="H14" i="7"/>
  <c r="I14" i="7"/>
  <c r="F15" i="7"/>
  <c r="G15" i="7"/>
  <c r="H15" i="7"/>
  <c r="I15" i="7"/>
  <c r="F16" i="7"/>
  <c r="G16" i="7"/>
  <c r="H16" i="7"/>
  <c r="I16" i="7"/>
  <c r="F17" i="7"/>
  <c r="G17" i="7"/>
  <c r="H17" i="7"/>
  <c r="I17" i="7"/>
  <c r="F18" i="7"/>
  <c r="G18" i="7"/>
  <c r="H18" i="7"/>
  <c r="I18" i="7"/>
  <c r="F19" i="7"/>
  <c r="G19" i="7"/>
  <c r="H19" i="7"/>
  <c r="I19" i="7"/>
  <c r="F20" i="7"/>
  <c r="G20" i="7"/>
  <c r="H20" i="7"/>
  <c r="I20" i="7"/>
  <c r="F21" i="7"/>
  <c r="G21" i="7"/>
  <c r="H21" i="7"/>
  <c r="I21" i="7"/>
  <c r="F22" i="7"/>
  <c r="G22" i="7"/>
  <c r="H22" i="7"/>
  <c r="I22" i="7"/>
  <c r="F23" i="7"/>
  <c r="G23" i="7"/>
  <c r="H23" i="7"/>
  <c r="I23" i="7"/>
  <c r="F24" i="7"/>
  <c r="G24" i="7"/>
  <c r="H24" i="7"/>
  <c r="I24" i="7"/>
  <c r="F25" i="7"/>
  <c r="G25" i="7"/>
  <c r="H25" i="7"/>
  <c r="I25" i="7"/>
  <c r="F26" i="7"/>
  <c r="G26" i="7"/>
  <c r="H26" i="7"/>
  <c r="I26" i="7"/>
  <c r="F27" i="7"/>
  <c r="G27" i="7"/>
  <c r="H27" i="7"/>
  <c r="I27" i="7"/>
  <c r="F28" i="7"/>
  <c r="G28" i="7"/>
  <c r="H28" i="7"/>
  <c r="I28" i="7"/>
  <c r="F29" i="7"/>
  <c r="G29" i="7"/>
  <c r="H29" i="7"/>
  <c r="I29" i="7"/>
  <c r="F30" i="7"/>
  <c r="G30" i="7"/>
  <c r="H30" i="7"/>
  <c r="I30" i="7"/>
  <c r="F31" i="7"/>
  <c r="G31" i="7"/>
  <c r="H31" i="7"/>
  <c r="I31" i="7"/>
  <c r="F32" i="7"/>
  <c r="G32" i="7"/>
  <c r="H32" i="7"/>
  <c r="I32" i="7"/>
  <c r="I11" i="7"/>
  <c r="H11" i="7"/>
  <c r="G11" i="7"/>
  <c r="F11" i="7"/>
  <c r="I5" i="7"/>
  <c r="H5" i="7"/>
  <c r="G5" i="7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L1" i="9"/>
  <c r="H4" i="8"/>
  <c r="CE4" i="14" s="1"/>
  <c r="C4" i="8"/>
  <c r="BZ4" i="14" s="1"/>
  <c r="D4" i="8"/>
  <c r="CA4" i="14" s="1"/>
  <c r="E4" i="8"/>
  <c r="CB4" i="14" s="1"/>
  <c r="F4" i="8"/>
  <c r="CC4" i="14" s="1"/>
  <c r="G4" i="8"/>
  <c r="CD4" i="14" s="1"/>
  <c r="I4" i="8"/>
  <c r="CF4" i="14" s="1"/>
  <c r="J4" i="8"/>
  <c r="CG4" i="14" s="1"/>
  <c r="K4" i="8"/>
  <c r="CH4" i="14" s="1"/>
  <c r="L4" i="8"/>
  <c r="CI4" i="14" s="1"/>
  <c r="M4" i="8"/>
  <c r="CJ4" i="14" s="1"/>
  <c r="N4" i="8"/>
  <c r="CK4" i="14" s="1"/>
  <c r="O4" i="8"/>
  <c r="CL4" i="14" s="1"/>
  <c r="P4" i="8"/>
  <c r="CM4" i="14" s="1"/>
  <c r="Q4" i="8"/>
  <c r="CN4" i="14" s="1"/>
  <c r="R4" i="8"/>
  <c r="CO4" i="14" s="1"/>
  <c r="S4" i="8"/>
  <c r="CP4" i="14" s="1"/>
  <c r="T4" i="8"/>
  <c r="CQ4" i="14" s="1"/>
  <c r="H8" i="8"/>
  <c r="CE8" i="14" s="1"/>
  <c r="T8" i="8"/>
  <c r="CQ8" i="14" s="1"/>
  <c r="U8" i="8"/>
  <c r="L1" i="8"/>
  <c r="H3" i="7"/>
  <c r="M3" i="7" s="1"/>
  <c r="M33" i="7" s="1"/>
  <c r="AJ32" i="7" s="1"/>
  <c r="B8" i="7"/>
  <c r="B189" i="7" s="1"/>
  <c r="E9" i="7"/>
  <c r="D9" i="7"/>
  <c r="C9" i="7"/>
  <c r="B9" i="7"/>
  <c r="E8" i="7"/>
  <c r="D8" i="7"/>
  <c r="C8" i="7"/>
  <c r="D4" i="7"/>
  <c r="C4" i="7"/>
  <c r="B4" i="7"/>
  <c r="DH6" i="14" l="1"/>
  <c r="FP6" i="14" s="1"/>
  <c r="HD6" i="14" s="1"/>
  <c r="DN6" i="14"/>
  <c r="FV6" i="14" s="1"/>
  <c r="HJ6" i="14" s="1"/>
  <c r="DL6" i="14"/>
  <c r="FT6" i="14" s="1"/>
  <c r="HH6" i="14" s="1"/>
  <c r="F18" i="14"/>
  <c r="DV6" i="14"/>
  <c r="GD6" i="14" s="1"/>
  <c r="HR6" i="14" s="1"/>
  <c r="LK6" i="14"/>
  <c r="LF6" i="14"/>
  <c r="DT6" i="14"/>
  <c r="GB6" i="14" s="1"/>
  <c r="HP6" i="14" s="1"/>
  <c r="DR6" i="14"/>
  <c r="FZ6" i="14" s="1"/>
  <c r="HN6" i="14" s="1"/>
  <c r="GZ6" i="14" s="1"/>
  <c r="DP6" i="14"/>
  <c r="FX6" i="14" s="1"/>
  <c r="HL6" i="14" s="1"/>
  <c r="HB6" i="14" s="1"/>
  <c r="LM6" i="14"/>
  <c r="LJ6" i="14"/>
  <c r="DJ6" i="14"/>
  <c r="FR6" i="14" s="1"/>
  <c r="HF6" i="14" s="1"/>
  <c r="LH6" i="14"/>
  <c r="LL6" i="14"/>
  <c r="CG10" i="14"/>
  <c r="CM10" i="14"/>
  <c r="CL10" i="14"/>
  <c r="KX10" i="14" s="1"/>
  <c r="KC10" i="14" s="1"/>
  <c r="BY10" i="14"/>
  <c r="U7" i="8"/>
  <c r="CR7" i="14" s="1"/>
  <c r="CR8" i="14"/>
  <c r="LD8" i="14" s="1"/>
  <c r="KI8" i="14" s="1"/>
  <c r="BZ10" i="14"/>
  <c r="KL10" i="14" s="1"/>
  <c r="JQ10" i="14" s="1"/>
  <c r="CC10" i="14"/>
  <c r="CB10" i="14"/>
  <c r="KN10" i="14" s="1"/>
  <c r="JS10" i="14" s="1"/>
  <c r="CJ10" i="14"/>
  <c r="KV10" i="14" s="1"/>
  <c r="KA10" i="14" s="1"/>
  <c r="CR10" i="14"/>
  <c r="LD10" i="14" s="1"/>
  <c r="KI10" i="14" s="1"/>
  <c r="CI10" i="14"/>
  <c r="CO10" i="14"/>
  <c r="CD10" i="14"/>
  <c r="KP10" i="14" s="1"/>
  <c r="JU10" i="14" s="1"/>
  <c r="CP10" i="14"/>
  <c r="LB10" i="14" s="1"/>
  <c r="KG10" i="14" s="1"/>
  <c r="CE10" i="14"/>
  <c r="CH10" i="14"/>
  <c r="KT10" i="14" s="1"/>
  <c r="JY10" i="14" s="1"/>
  <c r="CK10" i="14"/>
  <c r="CF10" i="14"/>
  <c r="KR10" i="14" s="1"/>
  <c r="JW10" i="14" s="1"/>
  <c r="CN10" i="14"/>
  <c r="KZ10" i="14" s="1"/>
  <c r="KE10" i="14" s="1"/>
  <c r="CA10" i="14"/>
  <c r="CQ10" i="14"/>
  <c r="DH9" i="14"/>
  <c r="FP9" i="14" s="1"/>
  <c r="HD9" i="14" s="1"/>
  <c r="DR9" i="14"/>
  <c r="FZ9" i="14" s="1"/>
  <c r="JJ9" i="14" s="1"/>
  <c r="DL9" i="14"/>
  <c r="FT9" i="14" s="1"/>
  <c r="HH9" i="14" s="1"/>
  <c r="DO9" i="14"/>
  <c r="DE9" i="14" s="1"/>
  <c r="DV9" i="14"/>
  <c r="GD9" i="14" s="1"/>
  <c r="HR9" i="14" s="1"/>
  <c r="DT9" i="14"/>
  <c r="GB9" i="14" s="1"/>
  <c r="DI9" i="14"/>
  <c r="FQ9" i="14" s="1"/>
  <c r="HE9" i="14" s="1"/>
  <c r="DQ9" i="14"/>
  <c r="DC9" i="14" s="1"/>
  <c r="DP9" i="14"/>
  <c r="DF9" i="14" s="1"/>
  <c r="KK12" i="14"/>
  <c r="JP12" i="14" s="1"/>
  <c r="KW16" i="14"/>
  <c r="KB16" i="14" s="1"/>
  <c r="KK19" i="14"/>
  <c r="JP19" i="14" s="1"/>
  <c r="KS21" i="14"/>
  <c r="JX21" i="14" s="1"/>
  <c r="KK23" i="14"/>
  <c r="JP23" i="14" s="1"/>
  <c r="KS25" i="14"/>
  <c r="JX25" i="14" s="1"/>
  <c r="LA27" i="14"/>
  <c r="KF27" i="14" s="1"/>
  <c r="KK31" i="14"/>
  <c r="JP31" i="14" s="1"/>
  <c r="KW32" i="14"/>
  <c r="KB32" i="14" s="1"/>
  <c r="KQ15" i="14"/>
  <c r="JV15" i="14" s="1"/>
  <c r="KO16" i="14"/>
  <c r="JT16" i="14" s="1"/>
  <c r="LA17" i="14"/>
  <c r="KF17" i="14" s="1"/>
  <c r="KS19" i="14"/>
  <c r="JX19" i="14" s="1"/>
  <c r="KO20" i="14"/>
  <c r="JT20" i="14" s="1"/>
  <c r="LA21" i="14"/>
  <c r="KF21" i="14" s="1"/>
  <c r="KS23" i="14"/>
  <c r="JX23" i="14" s="1"/>
  <c r="KK25" i="14"/>
  <c r="JP25" i="14" s="1"/>
  <c r="LA25" i="14"/>
  <c r="KF25" i="14" s="1"/>
  <c r="KS27" i="14"/>
  <c r="JX27" i="14" s="1"/>
  <c r="KO28" i="14"/>
  <c r="JT28" i="14" s="1"/>
  <c r="LA29" i="14"/>
  <c r="KF29" i="14" s="1"/>
  <c r="KW30" i="14"/>
  <c r="KB30" i="14" s="1"/>
  <c r="KO32" i="14"/>
  <c r="JT32" i="14" s="1"/>
  <c r="KK33" i="14"/>
  <c r="JP33" i="14" s="1"/>
  <c r="LA33" i="14"/>
  <c r="KF33" i="14" s="1"/>
  <c r="KW5" i="14"/>
  <c r="KB5" i="14" s="1"/>
  <c r="LC5" i="14"/>
  <c r="KH5" i="14" s="1"/>
  <c r="KM14" i="14"/>
  <c r="JR14" i="14" s="1"/>
  <c r="KK15" i="14"/>
  <c r="JP15" i="14" s="1"/>
  <c r="KY16" i="14"/>
  <c r="KD16" i="14" s="1"/>
  <c r="KU17" i="14"/>
  <c r="JZ17" i="14" s="1"/>
  <c r="LC19" i="14"/>
  <c r="KH19" i="14" s="1"/>
  <c r="KK35" i="14"/>
  <c r="JP35" i="14" s="1"/>
  <c r="KS35" i="14"/>
  <c r="JX35" i="14" s="1"/>
  <c r="LA35" i="14"/>
  <c r="KF35" i="14" s="1"/>
  <c r="KM35" i="14"/>
  <c r="JR35" i="14" s="1"/>
  <c r="KU35" i="14"/>
  <c r="JZ35" i="14" s="1"/>
  <c r="LC35" i="14"/>
  <c r="KH35" i="14" s="1"/>
  <c r="LC12" i="14"/>
  <c r="KH12" i="14" s="1"/>
  <c r="KO14" i="14"/>
  <c r="JT14" i="14" s="1"/>
  <c r="KM15" i="14"/>
  <c r="JR15" i="14" s="1"/>
  <c r="KK16" i="14"/>
  <c r="JP16" i="14" s="1"/>
  <c r="LA16" i="14"/>
  <c r="KF16" i="14" s="1"/>
  <c r="KW17" i="14"/>
  <c r="KB17" i="14" s="1"/>
  <c r="KS18" i="14"/>
  <c r="JX18" i="14" s="1"/>
  <c r="KO19" i="14"/>
  <c r="JT19" i="14" s="1"/>
  <c r="KK20" i="14"/>
  <c r="JP20" i="14" s="1"/>
  <c r="LA20" i="14"/>
  <c r="KF20" i="14" s="1"/>
  <c r="KW21" i="14"/>
  <c r="KB21" i="14" s="1"/>
  <c r="KS22" i="14"/>
  <c r="JX22" i="14" s="1"/>
  <c r="KO23" i="14"/>
  <c r="JT23" i="14" s="1"/>
  <c r="KK24" i="14"/>
  <c r="JP24" i="14" s="1"/>
  <c r="LA24" i="14"/>
  <c r="KF24" i="14" s="1"/>
  <c r="KW25" i="14"/>
  <c r="KB25" i="14" s="1"/>
  <c r="KS26" i="14"/>
  <c r="JX26" i="14" s="1"/>
  <c r="KO27" i="14"/>
  <c r="JT27" i="14" s="1"/>
  <c r="KK28" i="14"/>
  <c r="JP28" i="14" s="1"/>
  <c r="LA28" i="14"/>
  <c r="KF28" i="14" s="1"/>
  <c r="KW29" i="14"/>
  <c r="KB29" i="14" s="1"/>
  <c r="KS30" i="14"/>
  <c r="JX30" i="14" s="1"/>
  <c r="KO31" i="14"/>
  <c r="JT31" i="14" s="1"/>
  <c r="KK32" i="14"/>
  <c r="JP32" i="14" s="1"/>
  <c r="LA32" i="14"/>
  <c r="KF32" i="14" s="1"/>
  <c r="KW33" i="14"/>
  <c r="KB33" i="14" s="1"/>
  <c r="KO12" i="14"/>
  <c r="JT12" i="14" s="1"/>
  <c r="LA12" i="14"/>
  <c r="KF12" i="14" s="1"/>
  <c r="KY14" i="14"/>
  <c r="KD14" i="14" s="1"/>
  <c r="KW15" i="14"/>
  <c r="KB15" i="14" s="1"/>
  <c r="KU16" i="14"/>
  <c r="JZ16" i="14" s="1"/>
  <c r="KQ17" i="14"/>
  <c r="JV17" i="14" s="1"/>
  <c r="KM18" i="14"/>
  <c r="JR18" i="14" s="1"/>
  <c r="LC18" i="14"/>
  <c r="KH18" i="14" s="1"/>
  <c r="KY19" i="14"/>
  <c r="KD19" i="14" s="1"/>
  <c r="KU20" i="14"/>
  <c r="JZ20" i="14" s="1"/>
  <c r="KQ21" i="14"/>
  <c r="JV21" i="14" s="1"/>
  <c r="KM22" i="14"/>
  <c r="JR22" i="14" s="1"/>
  <c r="LC22" i="14"/>
  <c r="KH22" i="14" s="1"/>
  <c r="KY23" i="14"/>
  <c r="KD23" i="14" s="1"/>
  <c r="KU24" i="14"/>
  <c r="JZ24" i="14" s="1"/>
  <c r="KQ25" i="14"/>
  <c r="JV25" i="14" s="1"/>
  <c r="KM26" i="14"/>
  <c r="JR26" i="14" s="1"/>
  <c r="LC26" i="14"/>
  <c r="KH26" i="14" s="1"/>
  <c r="KY27" i="14"/>
  <c r="KD27" i="14" s="1"/>
  <c r="KU28" i="14"/>
  <c r="JZ28" i="14" s="1"/>
  <c r="KQ29" i="14"/>
  <c r="JV29" i="14" s="1"/>
  <c r="KM30" i="14"/>
  <c r="JR30" i="14" s="1"/>
  <c r="LC30" i="14"/>
  <c r="KH30" i="14" s="1"/>
  <c r="KY31" i="14"/>
  <c r="KD31" i="14" s="1"/>
  <c r="KU32" i="14"/>
  <c r="JZ32" i="14" s="1"/>
  <c r="KQ33" i="14"/>
  <c r="JV33" i="14" s="1"/>
  <c r="LC15" i="14"/>
  <c r="KH15" i="14" s="1"/>
  <c r="LA5" i="14"/>
  <c r="KF5" i="14" s="1"/>
  <c r="KY5" i="14"/>
  <c r="KD5" i="14" s="1"/>
  <c r="KO18" i="14"/>
  <c r="JT18" i="14" s="1"/>
  <c r="LA23" i="14"/>
  <c r="KF23" i="14" s="1"/>
  <c r="KO30" i="14"/>
  <c r="JT30" i="14" s="1"/>
  <c r="KS15" i="14"/>
  <c r="JX15" i="14" s="1"/>
  <c r="KY18" i="14"/>
  <c r="KD18" i="14" s="1"/>
  <c r="KY22" i="14"/>
  <c r="KD22" i="14" s="1"/>
  <c r="KY26" i="14"/>
  <c r="KD26" i="14" s="1"/>
  <c r="KU31" i="14"/>
  <c r="JZ31" i="14" s="1"/>
  <c r="LA14" i="14"/>
  <c r="KF14" i="14" s="1"/>
  <c r="KS17" i="14"/>
  <c r="JX17" i="14" s="1"/>
  <c r="KW20" i="14"/>
  <c r="KB20" i="14" s="1"/>
  <c r="KW24" i="14"/>
  <c r="KB24" i="14" s="1"/>
  <c r="KK27" i="14"/>
  <c r="JP27" i="14" s="1"/>
  <c r="KW28" i="14"/>
  <c r="KB28" i="14" s="1"/>
  <c r="LA31" i="14"/>
  <c r="KF31" i="14" s="1"/>
  <c r="KS33" i="14"/>
  <c r="JX33" i="14" s="1"/>
  <c r="KW12" i="14"/>
  <c r="KB12" i="14" s="1"/>
  <c r="KU14" i="14"/>
  <c r="JZ14" i="14" s="1"/>
  <c r="KQ16" i="14"/>
  <c r="JV16" i="14" s="1"/>
  <c r="KM17" i="14"/>
  <c r="JR17" i="14" s="1"/>
  <c r="LC17" i="14"/>
  <c r="KH17" i="14" s="1"/>
  <c r="KU19" i="14"/>
  <c r="JZ19" i="14" s="1"/>
  <c r="KQ20" i="14"/>
  <c r="JV20" i="14" s="1"/>
  <c r="KM21" i="14"/>
  <c r="JR21" i="14" s="1"/>
  <c r="LC21" i="14"/>
  <c r="KH21" i="14" s="1"/>
  <c r="KU23" i="14"/>
  <c r="JZ23" i="14" s="1"/>
  <c r="KQ24" i="14"/>
  <c r="JV24" i="14" s="1"/>
  <c r="KM25" i="14"/>
  <c r="JR25" i="14" s="1"/>
  <c r="LC25" i="14"/>
  <c r="KH25" i="14" s="1"/>
  <c r="KU27" i="14"/>
  <c r="JZ27" i="14" s="1"/>
  <c r="KQ28" i="14"/>
  <c r="JV28" i="14" s="1"/>
  <c r="KM29" i="14"/>
  <c r="JR29" i="14" s="1"/>
  <c r="LC29" i="14"/>
  <c r="KH29" i="14" s="1"/>
  <c r="KY30" i="14"/>
  <c r="KD30" i="14" s="1"/>
  <c r="KQ32" i="14"/>
  <c r="JV32" i="14" s="1"/>
  <c r="KM33" i="14"/>
  <c r="JR33" i="14" s="1"/>
  <c r="LC33" i="14"/>
  <c r="KH33" i="14" s="1"/>
  <c r="KO35" i="14"/>
  <c r="JT35" i="14" s="1"/>
  <c r="KW35" i="14"/>
  <c r="KB35" i="14" s="1"/>
  <c r="KQ35" i="14"/>
  <c r="JV35" i="14" s="1"/>
  <c r="KY35" i="14"/>
  <c r="KD35" i="14" s="1"/>
  <c r="KY12" i="14"/>
  <c r="KD12" i="14" s="1"/>
  <c r="KW14" i="14"/>
  <c r="KB14" i="14" s="1"/>
  <c r="KU15" i="14"/>
  <c r="JZ15" i="14" s="1"/>
  <c r="KS16" i="14"/>
  <c r="JX16" i="14" s="1"/>
  <c r="KO17" i="14"/>
  <c r="JT17" i="14" s="1"/>
  <c r="KK18" i="14"/>
  <c r="JP18" i="14" s="1"/>
  <c r="LA18" i="14"/>
  <c r="KF18" i="14" s="1"/>
  <c r="KW19" i="14"/>
  <c r="KB19" i="14" s="1"/>
  <c r="KS20" i="14"/>
  <c r="JX20" i="14" s="1"/>
  <c r="KO21" i="14"/>
  <c r="JT21" i="14" s="1"/>
  <c r="KK22" i="14"/>
  <c r="JP22" i="14" s="1"/>
  <c r="LA22" i="14"/>
  <c r="KF22" i="14" s="1"/>
  <c r="KW23" i="14"/>
  <c r="KB23" i="14" s="1"/>
  <c r="KS24" i="14"/>
  <c r="JX24" i="14" s="1"/>
  <c r="KO25" i="14"/>
  <c r="JT25" i="14" s="1"/>
  <c r="KK26" i="14"/>
  <c r="JP26" i="14" s="1"/>
  <c r="LA26" i="14"/>
  <c r="KF26" i="14" s="1"/>
  <c r="KW27" i="14"/>
  <c r="KB27" i="14" s="1"/>
  <c r="KS28" i="14"/>
  <c r="JX28" i="14" s="1"/>
  <c r="KO29" i="14"/>
  <c r="JT29" i="14" s="1"/>
  <c r="KK30" i="14"/>
  <c r="JP30" i="14" s="1"/>
  <c r="LA30" i="14"/>
  <c r="KF30" i="14" s="1"/>
  <c r="KW31" i="14"/>
  <c r="KB31" i="14" s="1"/>
  <c r="KS32" i="14"/>
  <c r="JX32" i="14" s="1"/>
  <c r="KO33" i="14"/>
  <c r="JT33" i="14" s="1"/>
  <c r="LC14" i="14"/>
  <c r="KH14" i="14" s="1"/>
  <c r="KM5" i="14"/>
  <c r="JR5" i="14" s="1"/>
  <c r="KQ14" i="14"/>
  <c r="JV14" i="14" s="1"/>
  <c r="KO15" i="14"/>
  <c r="JT15" i="14" s="1"/>
  <c r="KM16" i="14"/>
  <c r="JR16" i="14" s="1"/>
  <c r="LC16" i="14"/>
  <c r="KH16" i="14" s="1"/>
  <c r="KY17" i="14"/>
  <c r="KD17" i="14" s="1"/>
  <c r="KU18" i="14"/>
  <c r="JZ18" i="14" s="1"/>
  <c r="KQ19" i="14"/>
  <c r="JV19" i="14" s="1"/>
  <c r="KM20" i="14"/>
  <c r="JR20" i="14" s="1"/>
  <c r="LC20" i="14"/>
  <c r="KH20" i="14" s="1"/>
  <c r="KY21" i="14"/>
  <c r="KD21" i="14" s="1"/>
  <c r="KU22" i="14"/>
  <c r="JZ22" i="14" s="1"/>
  <c r="KQ23" i="14"/>
  <c r="JV23" i="14" s="1"/>
  <c r="KM24" i="14"/>
  <c r="JR24" i="14" s="1"/>
  <c r="LC24" i="14"/>
  <c r="KH24" i="14" s="1"/>
  <c r="KY25" i="14"/>
  <c r="KD25" i="14" s="1"/>
  <c r="KU26" i="14"/>
  <c r="JZ26" i="14" s="1"/>
  <c r="KQ27" i="14"/>
  <c r="JV27" i="14" s="1"/>
  <c r="KM28" i="14"/>
  <c r="JR28" i="14" s="1"/>
  <c r="LC28" i="14"/>
  <c r="KH28" i="14" s="1"/>
  <c r="KY29" i="14"/>
  <c r="KD29" i="14" s="1"/>
  <c r="KU30" i="14"/>
  <c r="JZ30" i="14" s="1"/>
  <c r="KQ31" i="14"/>
  <c r="JV31" i="14" s="1"/>
  <c r="KM32" i="14"/>
  <c r="JR32" i="14" s="1"/>
  <c r="LC32" i="14"/>
  <c r="KH32" i="14" s="1"/>
  <c r="KY33" i="14"/>
  <c r="KD33" i="14" s="1"/>
  <c r="KU12" i="14"/>
  <c r="JZ12" i="14" s="1"/>
  <c r="KU5" i="14"/>
  <c r="JZ5" i="14" s="1"/>
  <c r="KK5" i="14"/>
  <c r="JP5" i="14" s="1"/>
  <c r="KS5" i="14"/>
  <c r="JX5" i="14" s="1"/>
  <c r="KO5" i="14"/>
  <c r="JT5" i="14" s="1"/>
  <c r="KK14" i="14"/>
  <c r="JP14" i="14" s="1"/>
  <c r="KY15" i="14"/>
  <c r="KD15" i="14" s="1"/>
  <c r="LA19" i="14"/>
  <c r="KF19" i="14" s="1"/>
  <c r="KO22" i="14"/>
  <c r="JT22" i="14" s="1"/>
  <c r="KO26" i="14"/>
  <c r="JT26" i="14" s="1"/>
  <c r="KS29" i="14"/>
  <c r="JX29" i="14" s="1"/>
  <c r="KQ5" i="14"/>
  <c r="JV5" i="14" s="1"/>
  <c r="KS14" i="14"/>
  <c r="JX14" i="14" s="1"/>
  <c r="KK17" i="14"/>
  <c r="JP17" i="14" s="1"/>
  <c r="KW18" i="14"/>
  <c r="KB18" i="14" s="1"/>
  <c r="KK21" i="14"/>
  <c r="JP21" i="14" s="1"/>
  <c r="KW22" i="14"/>
  <c r="KB22" i="14" s="1"/>
  <c r="KO24" i="14"/>
  <c r="JT24" i="14" s="1"/>
  <c r="KW26" i="14"/>
  <c r="KB26" i="14" s="1"/>
  <c r="KK29" i="14"/>
  <c r="JP29" i="14" s="1"/>
  <c r="KS31" i="14"/>
  <c r="JX31" i="14" s="1"/>
  <c r="KS12" i="14"/>
  <c r="JX12" i="14" s="1"/>
  <c r="KM12" i="14"/>
  <c r="JR12" i="14" s="1"/>
  <c r="LA15" i="14"/>
  <c r="KF15" i="14" s="1"/>
  <c r="KQ18" i="14"/>
  <c r="JV18" i="14" s="1"/>
  <c r="KM19" i="14"/>
  <c r="JR19" i="14" s="1"/>
  <c r="KY20" i="14"/>
  <c r="KD20" i="14" s="1"/>
  <c r="KU21" i="14"/>
  <c r="JZ21" i="14" s="1"/>
  <c r="KQ22" i="14"/>
  <c r="JV22" i="14" s="1"/>
  <c r="KM23" i="14"/>
  <c r="JR23" i="14" s="1"/>
  <c r="LC23" i="14"/>
  <c r="KH23" i="14" s="1"/>
  <c r="KY24" i="14"/>
  <c r="KD24" i="14" s="1"/>
  <c r="KU25" i="14"/>
  <c r="JZ25" i="14" s="1"/>
  <c r="KQ26" i="14"/>
  <c r="JV26" i="14" s="1"/>
  <c r="KM27" i="14"/>
  <c r="JR27" i="14" s="1"/>
  <c r="LC27" i="14"/>
  <c r="KH27" i="14" s="1"/>
  <c r="KY28" i="14"/>
  <c r="KD28" i="14" s="1"/>
  <c r="KU29" i="14"/>
  <c r="JZ29" i="14" s="1"/>
  <c r="KQ30" i="14"/>
  <c r="JV30" i="14" s="1"/>
  <c r="KM31" i="14"/>
  <c r="JR31" i="14" s="1"/>
  <c r="LC31" i="14"/>
  <c r="KH31" i="14" s="1"/>
  <c r="KY32" i="14"/>
  <c r="KD32" i="14" s="1"/>
  <c r="KU33" i="14"/>
  <c r="JZ33" i="14" s="1"/>
  <c r="KQ12" i="14"/>
  <c r="JV12" i="14" s="1"/>
  <c r="FY9" i="14"/>
  <c r="FK9" i="14" s="1"/>
  <c r="IU9" i="14" s="1"/>
  <c r="W5" i="14"/>
  <c r="C27" i="14"/>
  <c r="C16" i="14"/>
  <c r="C18" i="14"/>
  <c r="C22" i="14"/>
  <c r="C32" i="14"/>
  <c r="C33" i="14"/>
  <c r="C17" i="14"/>
  <c r="C23" i="14"/>
  <c r="C12" i="14"/>
  <c r="R220" i="8"/>
  <c r="FN62" i="14"/>
  <c r="FM50" i="14"/>
  <c r="HN47" i="14"/>
  <c r="GZ47" i="14" s="1"/>
  <c r="HK83" i="14"/>
  <c r="HA83" i="14" s="1"/>
  <c r="HL76" i="14"/>
  <c r="HB76" i="14" s="1"/>
  <c r="FK71" i="14"/>
  <c r="FL162" i="14"/>
  <c r="HK46" i="14"/>
  <c r="HA46" i="14" s="1"/>
  <c r="HN63" i="14"/>
  <c r="GZ63" i="14" s="1"/>
  <c r="HM53" i="14"/>
  <c r="GY53" i="14" s="1"/>
  <c r="FL75" i="14"/>
  <c r="FL36" i="14"/>
  <c r="FL45" i="14"/>
  <c r="HM154" i="14"/>
  <c r="GY154" i="14" s="1"/>
  <c r="FL71" i="14"/>
  <c r="HL42" i="14"/>
  <c r="HB42" i="14" s="1"/>
  <c r="HN73" i="14"/>
  <c r="GZ73" i="14" s="1"/>
  <c r="HM49" i="14"/>
  <c r="GY49" i="14" s="1"/>
  <c r="HN65" i="14"/>
  <c r="GZ65" i="14" s="1"/>
  <c r="HK74" i="14"/>
  <c r="HA74" i="14" s="1"/>
  <c r="E189" i="7"/>
  <c r="D189" i="7"/>
  <c r="C189" i="7"/>
  <c r="D188" i="9"/>
  <c r="T188" i="9"/>
  <c r="C188" i="9"/>
  <c r="B188" i="9"/>
  <c r="F188" i="9"/>
  <c r="N188" i="9"/>
  <c r="R188" i="9"/>
  <c r="E188" i="9"/>
  <c r="I188" i="9"/>
  <c r="M188" i="9"/>
  <c r="Q188" i="9"/>
  <c r="U188" i="9"/>
  <c r="H188" i="9"/>
  <c r="L188" i="9"/>
  <c r="G188" i="9"/>
  <c r="K188" i="9"/>
  <c r="O188" i="9"/>
  <c r="S188" i="9"/>
  <c r="P188" i="9"/>
  <c r="J188" i="9"/>
  <c r="HN49" i="14"/>
  <c r="GZ49" i="14" s="1"/>
  <c r="U221" i="8"/>
  <c r="T221" i="8"/>
  <c r="H221" i="8"/>
  <c r="HK91" i="14"/>
  <c r="HA91" i="14" s="1"/>
  <c r="FK36" i="14"/>
  <c r="HM65" i="14"/>
  <c r="GY65" i="14" s="1"/>
  <c r="HK56" i="14"/>
  <c r="HA56" i="14" s="1"/>
  <c r="FK45" i="14"/>
  <c r="HL70" i="14"/>
  <c r="HB70" i="14" s="1"/>
  <c r="FN111" i="14"/>
  <c r="HK76" i="14"/>
  <c r="HA76" i="14" s="1"/>
  <c r="FL90" i="14"/>
  <c r="FM73" i="14"/>
  <c r="FM54" i="14"/>
  <c r="FM72" i="14"/>
  <c r="HL154" i="14"/>
  <c r="HB154" i="14" s="1"/>
  <c r="FK41" i="14"/>
  <c r="FL92" i="14"/>
  <c r="HN55" i="14"/>
  <c r="GZ55" i="14" s="1"/>
  <c r="FM79" i="14"/>
  <c r="FK90" i="14"/>
  <c r="HN41" i="14"/>
  <c r="GZ41" i="14" s="1"/>
  <c r="FN54" i="14"/>
  <c r="DE6" i="14"/>
  <c r="FK57" i="14"/>
  <c r="HK154" i="14"/>
  <c r="HA154" i="14" s="1"/>
  <c r="FY6" i="14"/>
  <c r="HM6" i="14" s="1"/>
  <c r="GY6" i="14" s="1"/>
  <c r="HK70" i="14"/>
  <c r="HA70" i="14" s="1"/>
  <c r="HL50" i="14"/>
  <c r="HB50" i="14" s="1"/>
  <c r="HN87" i="14"/>
  <c r="GZ87" i="14" s="1"/>
  <c r="HM75" i="14"/>
  <c r="GY75" i="14" s="1"/>
  <c r="HK169" i="14"/>
  <c r="HA169" i="14" s="1"/>
  <c r="HK89" i="14"/>
  <c r="HA89" i="14" s="1"/>
  <c r="DR35" i="14"/>
  <c r="FZ35" i="14" s="1"/>
  <c r="HN35" i="14" s="1"/>
  <c r="GZ35" i="14" s="1"/>
  <c r="LF35" i="14"/>
  <c r="LK21" i="14"/>
  <c r="DP35" i="14"/>
  <c r="FX35" i="14" s="1"/>
  <c r="HL35" i="14" s="1"/>
  <c r="HB35" i="14" s="1"/>
  <c r="LJ35" i="14"/>
  <c r="DO35" i="14"/>
  <c r="FW35" i="14" s="1"/>
  <c r="HK35" i="14" s="1"/>
  <c r="HA35" i="14" s="1"/>
  <c r="LI35" i="14"/>
  <c r="LM35" i="14"/>
  <c r="LK35" i="14"/>
  <c r="LE35" i="14"/>
  <c r="LH35" i="14"/>
  <c r="LL35" i="14"/>
  <c r="LG35" i="14"/>
  <c r="DQ35" i="14"/>
  <c r="FY35" i="14" s="1"/>
  <c r="GC9" i="14"/>
  <c r="HQ9" i="14" s="1"/>
  <c r="FU9" i="14"/>
  <c r="HI9" i="14" s="1"/>
  <c r="FR9" i="14"/>
  <c r="HF9" i="14" s="1"/>
  <c r="FV9" i="14"/>
  <c r="HJ9" i="14" s="1"/>
  <c r="LM19" i="14"/>
  <c r="LK22" i="14"/>
  <c r="LM23" i="14"/>
  <c r="LM31" i="14"/>
  <c r="FX124" i="14"/>
  <c r="HL124" i="14" s="1"/>
  <c r="HB124" i="14" s="1"/>
  <c r="LK18" i="14"/>
  <c r="LK26" i="14"/>
  <c r="LM27" i="14"/>
  <c r="LK30" i="14"/>
  <c r="LK16" i="14"/>
  <c r="LM17" i="14"/>
  <c r="LK20" i="14"/>
  <c r="LM21" i="14"/>
  <c r="LK24" i="14"/>
  <c r="LM25" i="14"/>
  <c r="LK28" i="14"/>
  <c r="LM29" i="14"/>
  <c r="LK32" i="14"/>
  <c r="LM33" i="14"/>
  <c r="HU9" i="14"/>
  <c r="LL14" i="14"/>
  <c r="LL19" i="14"/>
  <c r="LL23" i="14"/>
  <c r="LL27" i="14"/>
  <c r="LL31" i="14"/>
  <c r="LK12" i="14"/>
  <c r="LK14" i="14"/>
  <c r="LM16" i="14"/>
  <c r="LK19" i="14"/>
  <c r="LM20" i="14"/>
  <c r="LK23" i="14"/>
  <c r="LM24" i="14"/>
  <c r="LK27" i="14"/>
  <c r="LM28" i="14"/>
  <c r="LK31" i="14"/>
  <c r="LM32" i="14"/>
  <c r="LL5" i="14"/>
  <c r="LK15" i="14"/>
  <c r="LL18" i="14"/>
  <c r="LL22" i="14"/>
  <c r="LL26" i="14"/>
  <c r="LL30" i="14"/>
  <c r="LL12" i="14"/>
  <c r="LM14" i="14"/>
  <c r="FO9" i="14"/>
  <c r="HC9" i="14" s="1"/>
  <c r="LM15" i="14"/>
  <c r="LL17" i="14"/>
  <c r="LL21" i="14"/>
  <c r="LL25" i="14"/>
  <c r="LL29" i="14"/>
  <c r="LL33" i="14"/>
  <c r="LK5" i="14"/>
  <c r="LL15" i="14"/>
  <c r="LK17" i="14"/>
  <c r="LM18" i="14"/>
  <c r="LM22" i="14"/>
  <c r="LK25" i="14"/>
  <c r="LM26" i="14"/>
  <c r="LK29" i="14"/>
  <c r="LM30" i="14"/>
  <c r="LK33" i="14"/>
  <c r="LM5" i="14"/>
  <c r="LM12" i="14"/>
  <c r="LL16" i="14"/>
  <c r="LL20" i="14"/>
  <c r="LL24" i="14"/>
  <c r="LL28" i="14"/>
  <c r="LL32" i="14"/>
  <c r="GA9" i="14"/>
  <c r="HO9" i="14" s="1"/>
  <c r="LI14" i="14"/>
  <c r="LH18" i="14"/>
  <c r="LF12" i="14"/>
  <c r="LJ16" i="14"/>
  <c r="HS9" i="14"/>
  <c r="HV9" i="14"/>
  <c r="FS9" i="14"/>
  <c r="HG9" i="14" s="1"/>
  <c r="LE18" i="14"/>
  <c r="LI19" i="14"/>
  <c r="LE22" i="14"/>
  <c r="LI23" i="14"/>
  <c r="LE26" i="14"/>
  <c r="LI27" i="14"/>
  <c r="LE30" i="14"/>
  <c r="LI31" i="14"/>
  <c r="LF15" i="14"/>
  <c r="LH22" i="14"/>
  <c r="LH26" i="14"/>
  <c r="LH30" i="14"/>
  <c r="LJ5" i="14"/>
  <c r="LH5" i="14"/>
  <c r="LI15" i="14"/>
  <c r="LG17" i="14"/>
  <c r="LG21" i="14"/>
  <c r="LG25" i="14"/>
  <c r="LG29" i="14"/>
  <c r="LG33" i="14"/>
  <c r="LF14" i="14"/>
  <c r="LF19" i="14"/>
  <c r="LJ20" i="14"/>
  <c r="LF23" i="14"/>
  <c r="LJ24" i="14"/>
  <c r="LF27" i="14"/>
  <c r="LJ28" i="14"/>
  <c r="LF31" i="14"/>
  <c r="LJ32" i="14"/>
  <c r="LE5" i="14"/>
  <c r="LF5" i="14"/>
  <c r="LG15" i="14"/>
  <c r="LE17" i="14"/>
  <c r="LI18" i="14"/>
  <c r="LE21" i="14"/>
  <c r="LI22" i="14"/>
  <c r="LE25" i="14"/>
  <c r="LI26" i="14"/>
  <c r="LE29" i="14"/>
  <c r="LI30" i="14"/>
  <c r="LE33" i="14"/>
  <c r="LI5" i="14"/>
  <c r="LJ15" i="14"/>
  <c r="LH17" i="14"/>
  <c r="LH21" i="14"/>
  <c r="LH25" i="14"/>
  <c r="LH29" i="14"/>
  <c r="LH33" i="14"/>
  <c r="LI12" i="14"/>
  <c r="LG16" i="14"/>
  <c r="LG20" i="14"/>
  <c r="LG24" i="14"/>
  <c r="LG28" i="14"/>
  <c r="LG32" i="14"/>
  <c r="LJ14" i="14"/>
  <c r="LF18" i="14"/>
  <c r="LJ19" i="14"/>
  <c r="LF22" i="14"/>
  <c r="LJ23" i="14"/>
  <c r="LF26" i="14"/>
  <c r="LJ27" i="14"/>
  <c r="LF30" i="14"/>
  <c r="LJ31" i="14"/>
  <c r="LE16" i="14"/>
  <c r="LJ12" i="14"/>
  <c r="LF17" i="14"/>
  <c r="LJ26" i="14"/>
  <c r="F40" i="14"/>
  <c r="HT9" i="14"/>
  <c r="F9" i="14" s="1"/>
  <c r="LI17" i="14"/>
  <c r="LE20" i="14"/>
  <c r="LI21" i="14"/>
  <c r="LE24" i="14"/>
  <c r="LI25" i="14"/>
  <c r="LE28" i="14"/>
  <c r="LI29" i="14"/>
  <c r="LE32" i="14"/>
  <c r="LI33" i="14"/>
  <c r="LH16" i="14"/>
  <c r="LH20" i="14"/>
  <c r="LH24" i="14"/>
  <c r="LH28" i="14"/>
  <c r="LH32" i="14"/>
  <c r="LH12" i="14"/>
  <c r="LG14" i="14"/>
  <c r="LG19" i="14"/>
  <c r="LG23" i="14"/>
  <c r="LG27" i="14"/>
  <c r="LG31" i="14"/>
  <c r="LH15" i="14"/>
  <c r="LJ18" i="14"/>
  <c r="LF21" i="14"/>
  <c r="LJ22" i="14"/>
  <c r="LF25" i="14"/>
  <c r="LF29" i="14"/>
  <c r="LJ30" i="14"/>
  <c r="LF33" i="14"/>
  <c r="LE12" i="14"/>
  <c r="LE14" i="14"/>
  <c r="LI16" i="14"/>
  <c r="LE19" i="14"/>
  <c r="LI20" i="14"/>
  <c r="LE23" i="14"/>
  <c r="LI24" i="14"/>
  <c r="LE27" i="14"/>
  <c r="LI28" i="14"/>
  <c r="LE31" i="14"/>
  <c r="LI32" i="14"/>
  <c r="LG5" i="14"/>
  <c r="LH14" i="14"/>
  <c r="LH19" i="14"/>
  <c r="LH23" i="14"/>
  <c r="LH27" i="14"/>
  <c r="LH31" i="14"/>
  <c r="LE15" i="14"/>
  <c r="LG18" i="14"/>
  <c r="LG22" i="14"/>
  <c r="LG26" i="14"/>
  <c r="LG30" i="14"/>
  <c r="LG12" i="14"/>
  <c r="LF16" i="14"/>
  <c r="LJ17" i="14"/>
  <c r="LF20" i="14"/>
  <c r="LJ21" i="14"/>
  <c r="LF24" i="14"/>
  <c r="LJ25" i="14"/>
  <c r="LF28" i="14"/>
  <c r="LJ29" i="14"/>
  <c r="LF32" i="14"/>
  <c r="LJ33" i="14"/>
  <c r="J164" i="14"/>
  <c r="L164" i="14" s="1"/>
  <c r="M164" i="14" s="1"/>
  <c r="J45" i="14"/>
  <c r="L45" i="14" s="1"/>
  <c r="M45" i="14" s="1"/>
  <c r="J96" i="14"/>
  <c r="L96" i="14" s="1"/>
  <c r="M96" i="14" s="1"/>
  <c r="J103" i="14"/>
  <c r="L103" i="14" s="1"/>
  <c r="M103" i="14" s="1"/>
  <c r="FZ167" i="14"/>
  <c r="FL167" i="14" s="1"/>
  <c r="FW127" i="14"/>
  <c r="FM127" i="14" s="1"/>
  <c r="FX100" i="14"/>
  <c r="HL100" i="14" s="1"/>
  <c r="HB100" i="14" s="1"/>
  <c r="FW158" i="14"/>
  <c r="HK158" i="14" s="1"/>
  <c r="HA158" i="14" s="1"/>
  <c r="FZ168" i="14"/>
  <c r="FL168" i="14" s="1"/>
  <c r="FY79" i="14"/>
  <c r="FK79" i="14" s="1"/>
  <c r="FX140" i="14"/>
  <c r="HL140" i="14" s="1"/>
  <c r="HB140" i="14" s="1"/>
  <c r="J98" i="14"/>
  <c r="L98" i="14" s="1"/>
  <c r="M98" i="14" s="1"/>
  <c r="J89" i="14"/>
  <c r="L89" i="14" s="1"/>
  <c r="M89" i="14" s="1"/>
  <c r="FY141" i="14"/>
  <c r="FK141" i="14" s="1"/>
  <c r="FW71" i="14"/>
  <c r="HK71" i="14" s="1"/>
  <c r="HA71" i="14" s="1"/>
  <c r="FY80" i="14"/>
  <c r="FK80" i="14" s="1"/>
  <c r="FY61" i="14"/>
  <c r="HM61" i="14" s="1"/>
  <c r="GY61" i="14" s="1"/>
  <c r="FY123" i="14"/>
  <c r="FK123" i="14" s="1"/>
  <c r="J50" i="14"/>
  <c r="L50" i="14" s="1"/>
  <c r="M50" i="14" s="1"/>
  <c r="FZ105" i="14"/>
  <c r="HN105" i="14" s="1"/>
  <c r="GZ105" i="14" s="1"/>
  <c r="FX56" i="14"/>
  <c r="HL56" i="14" s="1"/>
  <c r="HB56" i="14" s="1"/>
  <c r="FW112" i="14"/>
  <c r="HK112" i="14" s="1"/>
  <c r="HA112" i="14" s="1"/>
  <c r="FX115" i="14"/>
  <c r="HL115" i="14" s="1"/>
  <c r="HB115" i="14" s="1"/>
  <c r="FW81" i="14"/>
  <c r="HK81" i="14" s="1"/>
  <c r="HA81" i="14" s="1"/>
  <c r="FX41" i="14"/>
  <c r="HL41" i="14" s="1"/>
  <c r="HB41" i="14" s="1"/>
  <c r="FX92" i="14"/>
  <c r="HL92" i="14" s="1"/>
  <c r="HB92" i="14" s="1"/>
  <c r="FY127" i="14"/>
  <c r="FK127" i="14" s="1"/>
  <c r="FW64" i="14"/>
  <c r="FX105" i="14"/>
  <c r="HL105" i="14" s="1"/>
  <c r="HB105" i="14" s="1"/>
  <c r="FX79" i="14"/>
  <c r="FN79" i="14" s="1"/>
  <c r="FX162" i="14"/>
  <c r="HL162" i="14" s="1"/>
  <c r="HB162" i="14" s="1"/>
  <c r="FX64" i="14"/>
  <c r="HL64" i="14" s="1"/>
  <c r="HB64" i="14" s="1"/>
  <c r="FW104" i="14"/>
  <c r="FM104" i="14" s="1"/>
  <c r="FX36" i="14"/>
  <c r="HL36" i="14" s="1"/>
  <c r="HB36" i="14" s="1"/>
  <c r="FW87" i="14"/>
  <c r="HK87" i="14" s="1"/>
  <c r="HA87" i="14" s="1"/>
  <c r="FY161" i="14"/>
  <c r="FK161" i="14" s="1"/>
  <c r="FY85" i="14"/>
  <c r="FZ115" i="14"/>
  <c r="HN115" i="14" s="1"/>
  <c r="GZ115" i="14" s="1"/>
  <c r="FZ56" i="14"/>
  <c r="HN56" i="14" s="1"/>
  <c r="GZ56" i="14" s="1"/>
  <c r="FZ134" i="14"/>
  <c r="HN134" i="14" s="1"/>
  <c r="GZ134" i="14" s="1"/>
  <c r="FW61" i="14"/>
  <c r="HK61" i="14" s="1"/>
  <c r="HA61" i="14" s="1"/>
  <c r="FZ145" i="14"/>
  <c r="FL145" i="14" s="1"/>
  <c r="J72" i="14"/>
  <c r="L72" i="14" s="1"/>
  <c r="M72" i="14" s="1"/>
  <c r="FZ53" i="14"/>
  <c r="FX81" i="14"/>
  <c r="FN81" i="14" s="1"/>
  <c r="FX67" i="14"/>
  <c r="FW63" i="14"/>
  <c r="FL72" i="14"/>
  <c r="J170" i="14"/>
  <c r="K170" i="14" s="1"/>
  <c r="HL71" i="14"/>
  <c r="HB71" i="14" s="1"/>
  <c r="HL146" i="14"/>
  <c r="HB146" i="14" s="1"/>
  <c r="Y29" i="14"/>
  <c r="FK55" i="14"/>
  <c r="HN44" i="14"/>
  <c r="GZ44" i="14" s="1"/>
  <c r="HK62" i="14"/>
  <c r="HA62" i="14" s="1"/>
  <c r="HM103" i="14"/>
  <c r="GY103" i="14" s="1"/>
  <c r="FL149" i="14"/>
  <c r="HM64" i="14"/>
  <c r="GY64" i="14" s="1"/>
  <c r="HL97" i="14"/>
  <c r="HB97" i="14" s="1"/>
  <c r="HM119" i="14"/>
  <c r="GY119" i="14" s="1"/>
  <c r="HN89" i="14"/>
  <c r="GZ89" i="14" s="1"/>
  <c r="HL157" i="14"/>
  <c r="HB157" i="14" s="1"/>
  <c r="HN117" i="14"/>
  <c r="GZ117" i="14" s="1"/>
  <c r="FK42" i="14"/>
  <c r="FK74" i="14"/>
  <c r="HL152" i="14"/>
  <c r="HB152" i="14" s="1"/>
  <c r="FM78" i="14"/>
  <c r="FK111" i="14"/>
  <c r="FL151" i="14"/>
  <c r="L110" i="14"/>
  <c r="M110" i="14" s="1"/>
  <c r="L136" i="14"/>
  <c r="M136" i="14" s="1"/>
  <c r="L131" i="14"/>
  <c r="M131" i="14" s="1"/>
  <c r="L121" i="14"/>
  <c r="M121" i="14" s="1"/>
  <c r="L151" i="14"/>
  <c r="M151" i="14" s="1"/>
  <c r="FL54" i="14"/>
  <c r="L76" i="14"/>
  <c r="M76" i="14" s="1"/>
  <c r="L73" i="14"/>
  <c r="M73" i="14" s="1"/>
  <c r="L88" i="14"/>
  <c r="M88" i="14" s="1"/>
  <c r="K88" i="14"/>
  <c r="L118" i="14"/>
  <c r="M118" i="14" s="1"/>
  <c r="L102" i="14"/>
  <c r="M102" i="14" s="1"/>
  <c r="L49" i="14"/>
  <c r="M49" i="14" s="1"/>
  <c r="L42" i="14"/>
  <c r="M42" i="14" s="1"/>
  <c r="L122" i="14"/>
  <c r="M122" i="14" s="1"/>
  <c r="L101" i="14"/>
  <c r="M101" i="14" s="1"/>
  <c r="L114" i="14"/>
  <c r="M114" i="14" s="1"/>
  <c r="L91" i="14"/>
  <c r="M91" i="14" s="1"/>
  <c r="X5" i="14"/>
  <c r="F5" i="14"/>
  <c r="L40" i="14"/>
  <c r="M40" i="14" s="1"/>
  <c r="HK147" i="14"/>
  <c r="HA147" i="14" s="1"/>
  <c r="HM112" i="14"/>
  <c r="GY112" i="14" s="1"/>
  <c r="FL128" i="14"/>
  <c r="HM52" i="14"/>
  <c r="GY52" i="14" s="1"/>
  <c r="FM132" i="14"/>
  <c r="FM95" i="14"/>
  <c r="FN114" i="14"/>
  <c r="FN102" i="14"/>
  <c r="FL110" i="14"/>
  <c r="FM103" i="14"/>
  <c r="HK85" i="14"/>
  <c r="HA85" i="14" s="1"/>
  <c r="HL110" i="14"/>
  <c r="HB110" i="14" s="1"/>
  <c r="FL150" i="14"/>
  <c r="FN51" i="14"/>
  <c r="HN131" i="14"/>
  <c r="GZ131" i="14" s="1"/>
  <c r="HL129" i="14"/>
  <c r="HB129" i="14" s="1"/>
  <c r="FM36" i="14"/>
  <c r="FK89" i="14"/>
  <c r="FM42" i="14"/>
  <c r="FN52" i="14"/>
  <c r="HM121" i="14"/>
  <c r="GY121" i="14" s="1"/>
  <c r="FN119" i="14"/>
  <c r="HN97" i="14"/>
  <c r="GZ97" i="14" s="1"/>
  <c r="HM78" i="14"/>
  <c r="GY78" i="14" s="1"/>
  <c r="FK134" i="14"/>
  <c r="FM65" i="14"/>
  <c r="FN44" i="14"/>
  <c r="HL47" i="14"/>
  <c r="HB47" i="14" s="1"/>
  <c r="FN45" i="14"/>
  <c r="HL49" i="14"/>
  <c r="HB49" i="14" s="1"/>
  <c r="FM115" i="14"/>
  <c r="FL98" i="14"/>
  <c r="HN126" i="14"/>
  <c r="GZ126" i="14" s="1"/>
  <c r="HN121" i="14"/>
  <c r="GZ121" i="14" s="1"/>
  <c r="FK153" i="14"/>
  <c r="HK121" i="14"/>
  <c r="HA121" i="14" s="1"/>
  <c r="HK138" i="14"/>
  <c r="HA138" i="14" s="1"/>
  <c r="HK162" i="14"/>
  <c r="HA162" i="14" s="1"/>
  <c r="JC6" i="14"/>
  <c r="FN151" i="14"/>
  <c r="FL154" i="14"/>
  <c r="JM6" i="14"/>
  <c r="JE6" i="14"/>
  <c r="JA6" i="14"/>
  <c r="JK6" i="14"/>
  <c r="IY6" i="14"/>
  <c r="HM129" i="14"/>
  <c r="GY129" i="14" s="1"/>
  <c r="HM159" i="14"/>
  <c r="GY159" i="14" s="1"/>
  <c r="JG6" i="14"/>
  <c r="HM102" i="14"/>
  <c r="GY102" i="14" s="1"/>
  <c r="HM147" i="14"/>
  <c r="GY147" i="14" s="1"/>
  <c r="HK129" i="14"/>
  <c r="HA129" i="14" s="1"/>
  <c r="HK102" i="14"/>
  <c r="HA102" i="14" s="1"/>
  <c r="HK96" i="14"/>
  <c r="HA96" i="14" s="1"/>
  <c r="FM55" i="14"/>
  <c r="FK73" i="14"/>
  <c r="HL63" i="14"/>
  <c r="HB63" i="14" s="1"/>
  <c r="HN67" i="14"/>
  <c r="GZ67" i="14" s="1"/>
  <c r="FL103" i="14"/>
  <c r="HM109" i="14"/>
  <c r="GY109" i="14" s="1"/>
  <c r="HL132" i="14"/>
  <c r="HB132" i="14" s="1"/>
  <c r="HK149" i="14"/>
  <c r="HA149" i="14" s="1"/>
  <c r="FL52" i="14"/>
  <c r="HK122" i="14"/>
  <c r="HA122" i="14" s="1"/>
  <c r="HK99" i="14"/>
  <c r="HA99" i="14" s="1"/>
  <c r="FK132" i="14"/>
  <c r="HN40" i="14"/>
  <c r="GZ40" i="14" s="1"/>
  <c r="HM43" i="14"/>
  <c r="GY43" i="14" s="1"/>
  <c r="FL76" i="14"/>
  <c r="FK67" i="14"/>
  <c r="HM105" i="14"/>
  <c r="GY105" i="14" s="1"/>
  <c r="HK131" i="14"/>
  <c r="HA131" i="14" s="1"/>
  <c r="FX134" i="14"/>
  <c r="HL134" i="14" s="1"/>
  <c r="HB134" i="14" s="1"/>
  <c r="HN74" i="14"/>
  <c r="GZ74" i="14" s="1"/>
  <c r="HL104" i="14"/>
  <c r="HB104" i="14" s="1"/>
  <c r="HL101" i="14"/>
  <c r="HB101" i="14" s="1"/>
  <c r="HL99" i="14"/>
  <c r="HB99" i="14" s="1"/>
  <c r="FL102" i="14"/>
  <c r="FN116" i="14"/>
  <c r="HL91" i="14"/>
  <c r="HB91" i="14" s="1"/>
  <c r="FN72" i="14"/>
  <c r="HM40" i="14"/>
  <c r="GY40" i="14" s="1"/>
  <c r="HK47" i="14"/>
  <c r="HA47" i="14" s="1"/>
  <c r="FN112" i="14"/>
  <c r="HM83" i="14"/>
  <c r="GY83" i="14" s="1"/>
  <c r="HK136" i="14"/>
  <c r="HA136" i="14" s="1"/>
  <c r="FN89" i="14"/>
  <c r="FM117" i="14"/>
  <c r="HM63" i="14"/>
  <c r="GY63" i="14" s="1"/>
  <c r="FK97" i="14"/>
  <c r="HN50" i="14"/>
  <c r="GZ50" i="14" s="1"/>
  <c r="HM46" i="14"/>
  <c r="GY46" i="14" s="1"/>
  <c r="HK41" i="14"/>
  <c r="HA41" i="14" s="1"/>
  <c r="FL125" i="14"/>
  <c r="FK50" i="14"/>
  <c r="HM44" i="14"/>
  <c r="GY44" i="14" s="1"/>
  <c r="HL65" i="14"/>
  <c r="HB65" i="14" s="1"/>
  <c r="HL73" i="14"/>
  <c r="HB73" i="14" s="1"/>
  <c r="HK59" i="14"/>
  <c r="HA59" i="14" s="1"/>
  <c r="FK100" i="14"/>
  <c r="HL40" i="14"/>
  <c r="HB40" i="14" s="1"/>
  <c r="FM52" i="14"/>
  <c r="FM101" i="14"/>
  <c r="FK91" i="14"/>
  <c r="HM72" i="14"/>
  <c r="GY72" i="14" s="1"/>
  <c r="HK98" i="14"/>
  <c r="HA98" i="14" s="1"/>
  <c r="FL96" i="14"/>
  <c r="FL100" i="14"/>
  <c r="HK152" i="14"/>
  <c r="HA152" i="14" s="1"/>
  <c r="HK100" i="14"/>
  <c r="HA100" i="14" s="1"/>
  <c r="FN121" i="14"/>
  <c r="HM68" i="14"/>
  <c r="GY68" i="14" s="1"/>
  <c r="HK119" i="14"/>
  <c r="HA119" i="14" s="1"/>
  <c r="FK118" i="14"/>
  <c r="HM54" i="14"/>
  <c r="GY54" i="14" s="1"/>
  <c r="HK109" i="14"/>
  <c r="HA109" i="14" s="1"/>
  <c r="HL150" i="14"/>
  <c r="HB150" i="14" s="1"/>
  <c r="HK105" i="14"/>
  <c r="HA105" i="14" s="1"/>
  <c r="FL91" i="14"/>
  <c r="FM143" i="14"/>
  <c r="FK96" i="14"/>
  <c r="HM136" i="14"/>
  <c r="GY136" i="14" s="1"/>
  <c r="B220" i="8"/>
  <c r="FL42" i="14"/>
  <c r="FK47" i="14"/>
  <c r="HL90" i="14"/>
  <c r="HB90" i="14" s="1"/>
  <c r="HK110" i="14"/>
  <c r="HA110" i="14" s="1"/>
  <c r="FL106" i="14"/>
  <c r="HM56" i="14"/>
  <c r="GY56" i="14" s="1"/>
  <c r="HM76" i="14"/>
  <c r="GY76" i="14" s="1"/>
  <c r="HN78" i="14"/>
  <c r="GZ78" i="14" s="1"/>
  <c r="HL103" i="14"/>
  <c r="HB103" i="14" s="1"/>
  <c r="FK92" i="14"/>
  <c r="HK111" i="14"/>
  <c r="HA111" i="14" s="1"/>
  <c r="FK110" i="14"/>
  <c r="HK118" i="14"/>
  <c r="HA118" i="14" s="1"/>
  <c r="FL118" i="14"/>
  <c r="FK101" i="14"/>
  <c r="HK145" i="14"/>
  <c r="HA145" i="14" s="1"/>
  <c r="FN55" i="14"/>
  <c r="FM40" i="14"/>
  <c r="FM97" i="14"/>
  <c r="FM49" i="14"/>
  <c r="HK114" i="14"/>
  <c r="HA114" i="14" s="1"/>
  <c r="FQ96" i="14"/>
  <c r="HE96" i="14" s="1"/>
  <c r="HL117" i="14"/>
  <c r="HB117" i="14" s="1"/>
  <c r="FM75" i="14"/>
  <c r="FL79" i="14"/>
  <c r="HM62" i="14"/>
  <c r="GY62" i="14" s="1"/>
  <c r="FN75" i="14"/>
  <c r="FN109" i="14"/>
  <c r="HM98" i="14"/>
  <c r="GY98" i="14" s="1"/>
  <c r="HN141" i="14"/>
  <c r="GZ141" i="14" s="1"/>
  <c r="FM44" i="14"/>
  <c r="HL122" i="14"/>
  <c r="HB122" i="14" s="1"/>
  <c r="HL136" i="14"/>
  <c r="HB136" i="14" s="1"/>
  <c r="HK146" i="14"/>
  <c r="HA146" i="14" s="1"/>
  <c r="FN131" i="14"/>
  <c r="HK153" i="14"/>
  <c r="HA153" i="14" s="1"/>
  <c r="I8" i="7"/>
  <c r="HM142" i="14"/>
  <c r="GY142" i="14" s="1"/>
  <c r="FK142" i="14"/>
  <c r="FM159" i="14"/>
  <c r="HN129" i="14"/>
  <c r="GZ129" i="14" s="1"/>
  <c r="FL129" i="14"/>
  <c r="FK151" i="14"/>
  <c r="HM151" i="14"/>
  <c r="GY151" i="14" s="1"/>
  <c r="FL152" i="14"/>
  <c r="HN152" i="14"/>
  <c r="GZ152" i="14" s="1"/>
  <c r="FK117" i="14"/>
  <c r="HM117" i="14"/>
  <c r="GY117" i="14" s="1"/>
  <c r="HK106" i="14"/>
  <c r="HA106" i="14" s="1"/>
  <c r="FM48" i="14"/>
  <c r="FL62" i="14"/>
  <c r="FM90" i="14"/>
  <c r="HK45" i="14"/>
  <c r="HA45" i="14" s="1"/>
  <c r="HL96" i="14"/>
  <c r="HB96" i="14" s="1"/>
  <c r="FN98" i="14"/>
  <c r="J38" i="14"/>
  <c r="HL118" i="14"/>
  <c r="HB118" i="14" s="1"/>
  <c r="HL153" i="14"/>
  <c r="HB153" i="14" s="1"/>
  <c r="FL116" i="14"/>
  <c r="HN64" i="14"/>
  <c r="GZ64" i="14" s="1"/>
  <c r="HN99" i="14"/>
  <c r="GZ99" i="14" s="1"/>
  <c r="FK122" i="14"/>
  <c r="FM123" i="14"/>
  <c r="FL109" i="14"/>
  <c r="FL132" i="14"/>
  <c r="HM99" i="14"/>
  <c r="GY99" i="14" s="1"/>
  <c r="FZ142" i="14"/>
  <c r="HN142" i="14" s="1"/>
  <c r="GZ142" i="14" s="1"/>
  <c r="HN114" i="14"/>
  <c r="GZ114" i="14" s="1"/>
  <c r="FN164" i="14"/>
  <c r="FK70" i="14"/>
  <c r="HK166" i="14"/>
  <c r="HA166" i="14" s="1"/>
  <c r="HM149" i="14"/>
  <c r="GY149" i="14" s="1"/>
  <c r="FK149" i="14"/>
  <c r="FK157" i="14"/>
  <c r="HM157" i="14"/>
  <c r="GY157" i="14" s="1"/>
  <c r="FL161" i="14"/>
  <c r="HN161" i="14"/>
  <c r="GZ161" i="14" s="1"/>
  <c r="FK168" i="14"/>
  <c r="HM168" i="14"/>
  <c r="GY168" i="14" s="1"/>
  <c r="HM169" i="14"/>
  <c r="GY169" i="14" s="1"/>
  <c r="FK169" i="14"/>
  <c r="T7" i="9"/>
  <c r="EO7" i="14" s="1"/>
  <c r="FI7" i="14" s="1"/>
  <c r="FZ138" i="14"/>
  <c r="FL138" i="14" s="1"/>
  <c r="HK133" i="14"/>
  <c r="HA133" i="14" s="1"/>
  <c r="J63" i="14"/>
  <c r="FM137" i="14"/>
  <c r="J74" i="14"/>
  <c r="J90" i="14"/>
  <c r="HM104" i="14"/>
  <c r="GY104" i="14" s="1"/>
  <c r="J41" i="14"/>
  <c r="HM114" i="14"/>
  <c r="GY114" i="14" s="1"/>
  <c r="FK114" i="14"/>
  <c r="HN119" i="14"/>
  <c r="GZ119" i="14" s="1"/>
  <c r="FL119" i="14"/>
  <c r="HL149" i="14"/>
  <c r="HB149" i="14" s="1"/>
  <c r="FN149" i="14"/>
  <c r="HN133" i="14"/>
  <c r="GZ133" i="14" s="1"/>
  <c r="FL133" i="14"/>
  <c r="HL159" i="14"/>
  <c r="HB159" i="14" s="1"/>
  <c r="FN159" i="14"/>
  <c r="FK113" i="14"/>
  <c r="HM113" i="14"/>
  <c r="GY113" i="14" s="1"/>
  <c r="FL153" i="14"/>
  <c r="HN153" i="14"/>
  <c r="GZ153" i="14" s="1"/>
  <c r="J61" i="14"/>
  <c r="J57" i="14"/>
  <c r="J53" i="14"/>
  <c r="J71" i="14"/>
  <c r="J46" i="14"/>
  <c r="J54" i="14"/>
  <c r="J58" i="14"/>
  <c r="J75" i="14"/>
  <c r="FK107" i="14"/>
  <c r="HN101" i="14"/>
  <c r="GZ101" i="14" s="1"/>
  <c r="FL136" i="14"/>
  <c r="FK106" i="14"/>
  <c r="HK125" i="14"/>
  <c r="HA125" i="14" s="1"/>
  <c r="FK115" i="14"/>
  <c r="FL166" i="14"/>
  <c r="HN166" i="14"/>
  <c r="GZ166" i="14" s="1"/>
  <c r="HM131" i="14"/>
  <c r="GY131" i="14" s="1"/>
  <c r="FK131" i="14"/>
  <c r="FK137" i="14"/>
  <c r="HM137" i="14"/>
  <c r="GY137" i="14" s="1"/>
  <c r="HM143" i="14"/>
  <c r="GY143" i="14" s="1"/>
  <c r="FK143" i="14"/>
  <c r="FK150" i="14"/>
  <c r="HM150" i="14"/>
  <c r="GY150" i="14" s="1"/>
  <c r="HM164" i="14"/>
  <c r="GY164" i="14" s="1"/>
  <c r="FK164" i="14"/>
  <c r="FM164" i="14"/>
  <c r="HK164" i="14"/>
  <c r="HA164" i="14" s="1"/>
  <c r="FL159" i="14"/>
  <c r="HN159" i="14"/>
  <c r="GZ159" i="14" s="1"/>
  <c r="J86" i="14"/>
  <c r="J85" i="14"/>
  <c r="HM133" i="14"/>
  <c r="GY133" i="14" s="1"/>
  <c r="FK133" i="14"/>
  <c r="HK151" i="14"/>
  <c r="HA151" i="14" s="1"/>
  <c r="FM151" i="14"/>
  <c r="FM157" i="14"/>
  <c r="HK157" i="14"/>
  <c r="HA157" i="14" s="1"/>
  <c r="FK125" i="14"/>
  <c r="HM125" i="14"/>
  <c r="GY125" i="14" s="1"/>
  <c r="HN122" i="14"/>
  <c r="GZ122" i="14" s="1"/>
  <c r="FL122" i="14"/>
  <c r="FM167" i="14"/>
  <c r="HK167" i="14"/>
  <c r="HA167" i="14" s="1"/>
  <c r="HN169" i="14"/>
  <c r="GZ169" i="14" s="1"/>
  <c r="FL169" i="14"/>
  <c r="FK146" i="14"/>
  <c r="HM146" i="14"/>
  <c r="GY146" i="14" s="1"/>
  <c r="HN127" i="14"/>
  <c r="GZ127" i="14" s="1"/>
  <c r="FL127" i="14"/>
  <c r="FK152" i="14"/>
  <c r="HM152" i="14"/>
  <c r="GY152" i="14" s="1"/>
  <c r="FK116" i="14"/>
  <c r="HM116" i="14"/>
  <c r="GY116" i="14" s="1"/>
  <c r="HK150" i="14"/>
  <c r="HA150" i="14" s="1"/>
  <c r="FM150" i="14"/>
  <c r="FN133" i="14"/>
  <c r="HL133" i="14"/>
  <c r="HB133" i="14" s="1"/>
  <c r="FL164" i="14"/>
  <c r="HN164" i="14"/>
  <c r="GZ164" i="14" s="1"/>
  <c r="FK126" i="14"/>
  <c r="HM126" i="14"/>
  <c r="GY126" i="14" s="1"/>
  <c r="FM116" i="14"/>
  <c r="HK116" i="14"/>
  <c r="HA116" i="14" s="1"/>
  <c r="FW113" i="14"/>
  <c r="HM167" i="14"/>
  <c r="GY167" i="14" s="1"/>
  <c r="FK167" i="14"/>
  <c r="FK140" i="14"/>
  <c r="HM140" i="14"/>
  <c r="GY140" i="14" s="1"/>
  <c r="HN111" i="14"/>
  <c r="GZ111" i="14" s="1"/>
  <c r="FL111" i="14"/>
  <c r="FM142" i="14"/>
  <c r="HK142" i="14"/>
  <c r="HA142" i="14" s="1"/>
  <c r="J70" i="14"/>
  <c r="J36" i="14"/>
  <c r="J80" i="14"/>
  <c r="J67" i="14"/>
  <c r="J65" i="14"/>
  <c r="HL155" i="14"/>
  <c r="HB155" i="14" s="1"/>
  <c r="FN155" i="14"/>
  <c r="HM166" i="14"/>
  <c r="GY166" i="14" s="1"/>
  <c r="FK166" i="14"/>
  <c r="HL169" i="14"/>
  <c r="HB169" i="14" s="1"/>
  <c r="FN169" i="14"/>
  <c r="HN163" i="14"/>
  <c r="GZ163" i="14" s="1"/>
  <c r="FL163" i="14"/>
  <c r="J97" i="14"/>
  <c r="J153" i="14"/>
  <c r="FO131" i="14"/>
  <c r="HC131" i="14" s="1"/>
  <c r="J146" i="14"/>
  <c r="J125" i="14"/>
  <c r="J162" i="14"/>
  <c r="J115" i="14"/>
  <c r="J169" i="14"/>
  <c r="FY145" i="14"/>
  <c r="HM145" i="14" s="1"/>
  <c r="GY145" i="14" s="1"/>
  <c r="FZ112" i="14"/>
  <c r="FL112" i="14" s="1"/>
  <c r="FX128" i="14"/>
  <c r="FZ156" i="14"/>
  <c r="FL156" i="14" s="1"/>
  <c r="J81" i="14"/>
  <c r="J117" i="14"/>
  <c r="FX130" i="14"/>
  <c r="FZ130" i="14"/>
  <c r="HN130" i="14" s="1"/>
  <c r="GZ130" i="14" s="1"/>
  <c r="X31" i="14"/>
  <c r="J133" i="14"/>
  <c r="J87" i="14"/>
  <c r="J64" i="14"/>
  <c r="J55" i="14"/>
  <c r="J47" i="14"/>
  <c r="J83" i="14"/>
  <c r="J79" i="14"/>
  <c r="J56" i="14"/>
  <c r="HL166" i="14"/>
  <c r="HB166" i="14" s="1"/>
  <c r="FN166" i="14"/>
  <c r="FK88" i="14"/>
  <c r="HM88" i="14"/>
  <c r="GY88" i="14" s="1"/>
  <c r="FZ158" i="14"/>
  <c r="HN158" i="14" s="1"/>
  <c r="GZ158" i="14" s="1"/>
  <c r="FW141" i="14"/>
  <c r="HK141" i="14" s="1"/>
  <c r="HA141" i="14" s="1"/>
  <c r="FX158" i="14"/>
  <c r="HL158" i="14" s="1"/>
  <c r="HB158" i="14" s="1"/>
  <c r="FY87" i="14"/>
  <c r="J149" i="14"/>
  <c r="J154" i="14"/>
  <c r="FZ147" i="14"/>
  <c r="FL147" i="14" s="1"/>
  <c r="FW134" i="14"/>
  <c r="FP13" i="14"/>
  <c r="HD13" i="14" s="1"/>
  <c r="FY60" i="14"/>
  <c r="GC59" i="14"/>
  <c r="HQ59" i="14" s="1"/>
  <c r="FY58" i="14"/>
  <c r="GC57" i="14"/>
  <c r="HQ57" i="14" s="1"/>
  <c r="FU53" i="14"/>
  <c r="HI53" i="14" s="1"/>
  <c r="GC51" i="14"/>
  <c r="HQ51" i="14" s="1"/>
  <c r="FY48" i="14"/>
  <c r="FU47" i="14"/>
  <c r="HI47" i="14" s="1"/>
  <c r="GC43" i="14"/>
  <c r="HQ43" i="14" s="1"/>
  <c r="FU41" i="14"/>
  <c r="HI41" i="14" s="1"/>
  <c r="FY38" i="14"/>
  <c r="GC37" i="14"/>
  <c r="HQ37" i="14" s="1"/>
  <c r="FQ36" i="14"/>
  <c r="HE36" i="14" s="1"/>
  <c r="FU13" i="14"/>
  <c r="HI13" i="14" s="1"/>
  <c r="HN157" i="14"/>
  <c r="GZ157" i="14" s="1"/>
  <c r="FL157" i="14"/>
  <c r="FL88" i="14"/>
  <c r="HN88" i="14"/>
  <c r="GZ88" i="14" s="1"/>
  <c r="J66" i="14"/>
  <c r="J62" i="14"/>
  <c r="J92" i="14"/>
  <c r="FM88" i="14"/>
  <c r="HK88" i="14"/>
  <c r="HA88" i="14" s="1"/>
  <c r="FW161" i="14"/>
  <c r="FM161" i="14" s="1"/>
  <c r="FY108" i="14"/>
  <c r="FZ137" i="14"/>
  <c r="FL137" i="14" s="1"/>
  <c r="FO118" i="14"/>
  <c r="HC118" i="14" s="1"/>
  <c r="FX13" i="14"/>
  <c r="FU61" i="14"/>
  <c r="HI61" i="14" s="1"/>
  <c r="FQ60" i="14"/>
  <c r="HE60" i="14" s="1"/>
  <c r="FU59" i="14"/>
  <c r="HI59" i="14" s="1"/>
  <c r="FQ58" i="14"/>
  <c r="HE58" i="14" s="1"/>
  <c r="FQ56" i="14"/>
  <c r="HE56" i="14" s="1"/>
  <c r="FQ52" i="14"/>
  <c r="HE52" i="14" s="1"/>
  <c r="FU51" i="14"/>
  <c r="HI51" i="14" s="1"/>
  <c r="FQ48" i="14"/>
  <c r="HE48" i="14" s="1"/>
  <c r="FQ44" i="14"/>
  <c r="HE44" i="14" s="1"/>
  <c r="GC41" i="14"/>
  <c r="HQ41" i="14" s="1"/>
  <c r="FU39" i="14"/>
  <c r="HI39" i="14" s="1"/>
  <c r="FQ38" i="14"/>
  <c r="HE38" i="14" s="1"/>
  <c r="FU37" i="14"/>
  <c r="HI37" i="14" s="1"/>
  <c r="GC13" i="14"/>
  <c r="HQ13" i="14" s="1"/>
  <c r="DG35" i="14"/>
  <c r="FO35" i="14" s="1"/>
  <c r="HC35" i="14" s="1"/>
  <c r="DJ35" i="14"/>
  <c r="FR35" i="14" s="1"/>
  <c r="HF35" i="14" s="1"/>
  <c r="DU12" i="14"/>
  <c r="GC12" i="14" s="1"/>
  <c r="HQ12" i="14" s="1"/>
  <c r="DH12" i="14"/>
  <c r="FP12" i="14" s="1"/>
  <c r="HD12" i="14" s="1"/>
  <c r="DG14" i="14"/>
  <c r="FO14" i="14" s="1"/>
  <c r="HC14" i="14" s="1"/>
  <c r="DS16" i="14"/>
  <c r="GA16" i="14" s="1"/>
  <c r="HO16" i="14" s="1"/>
  <c r="DO17" i="14"/>
  <c r="FW17" i="14" s="1"/>
  <c r="DK18" i="14"/>
  <c r="FS18" i="14" s="1"/>
  <c r="HG18" i="14" s="1"/>
  <c r="DG19" i="14"/>
  <c r="FO19" i="14" s="1"/>
  <c r="HC19" i="14" s="1"/>
  <c r="DS20" i="14"/>
  <c r="GA20" i="14" s="1"/>
  <c r="HO20" i="14" s="1"/>
  <c r="DO21" i="14"/>
  <c r="FW21" i="14" s="1"/>
  <c r="DM35" i="14"/>
  <c r="FU35" i="14" s="1"/>
  <c r="HI35" i="14" s="1"/>
  <c r="DU35" i="14"/>
  <c r="GC35" i="14" s="1"/>
  <c r="HQ35" i="14" s="1"/>
  <c r="DV14" i="14"/>
  <c r="GD14" i="14" s="1"/>
  <c r="HR14" i="14" s="1"/>
  <c r="DS14" i="14"/>
  <c r="GA14" i="14" s="1"/>
  <c r="HO14" i="14" s="1"/>
  <c r="DQ15" i="14"/>
  <c r="DC15" i="14" s="1"/>
  <c r="DO16" i="14"/>
  <c r="FW16" i="14" s="1"/>
  <c r="DK17" i="14"/>
  <c r="FS17" i="14" s="1"/>
  <c r="HG17" i="14" s="1"/>
  <c r="DG18" i="14"/>
  <c r="FO18" i="14" s="1"/>
  <c r="HC18" i="14" s="1"/>
  <c r="DS19" i="14"/>
  <c r="GA19" i="14" s="1"/>
  <c r="HO19" i="14" s="1"/>
  <c r="DO20" i="14"/>
  <c r="FW20" i="14" s="1"/>
  <c r="DK21" i="14"/>
  <c r="FS21" i="14" s="1"/>
  <c r="HG21" i="14" s="1"/>
  <c r="DG22" i="14"/>
  <c r="FO22" i="14" s="1"/>
  <c r="HC22" i="14" s="1"/>
  <c r="DS23" i="14"/>
  <c r="GA23" i="14" s="1"/>
  <c r="HO23" i="14" s="1"/>
  <c r="DO24" i="14"/>
  <c r="FW24" i="14" s="1"/>
  <c r="DK25" i="14"/>
  <c r="FS25" i="14" s="1"/>
  <c r="HG25" i="14" s="1"/>
  <c r="DG26" i="14"/>
  <c r="FO26" i="14" s="1"/>
  <c r="HC26" i="14" s="1"/>
  <c r="DS27" i="14"/>
  <c r="GA27" i="14" s="1"/>
  <c r="HO27" i="14" s="1"/>
  <c r="DO28" i="14"/>
  <c r="FW28" i="14" s="1"/>
  <c r="DL35" i="14"/>
  <c r="FT35" i="14" s="1"/>
  <c r="HH35" i="14" s="1"/>
  <c r="DV35" i="14"/>
  <c r="GD35" i="14" s="1"/>
  <c r="HR35" i="14" s="1"/>
  <c r="DR5" i="14"/>
  <c r="DQ12" i="14"/>
  <c r="DC12" i="14" s="1"/>
  <c r="DO14" i="14"/>
  <c r="DE14" i="14" s="1"/>
  <c r="DM15" i="14"/>
  <c r="FU15" i="14" s="1"/>
  <c r="HI15" i="14" s="1"/>
  <c r="DK16" i="14"/>
  <c r="FS16" i="14" s="1"/>
  <c r="HG16" i="14" s="1"/>
  <c r="DG17" i="14"/>
  <c r="FO17" i="14" s="1"/>
  <c r="HC17" i="14" s="1"/>
  <c r="DS18" i="14"/>
  <c r="GA18" i="14" s="1"/>
  <c r="HO18" i="14" s="1"/>
  <c r="DO19" i="14"/>
  <c r="DE19" i="14" s="1"/>
  <c r="DK20" i="14"/>
  <c r="FS20" i="14" s="1"/>
  <c r="HG20" i="14" s="1"/>
  <c r="DG21" i="14"/>
  <c r="FO21" i="14" s="1"/>
  <c r="HC21" i="14" s="1"/>
  <c r="DS22" i="14"/>
  <c r="GA22" i="14" s="1"/>
  <c r="HO22" i="14" s="1"/>
  <c r="DO23" i="14"/>
  <c r="FW23" i="14" s="1"/>
  <c r="DK24" i="14"/>
  <c r="FS24" i="14" s="1"/>
  <c r="HG24" i="14" s="1"/>
  <c r="DG25" i="14"/>
  <c r="FO25" i="14" s="1"/>
  <c r="HC25" i="14" s="1"/>
  <c r="DS26" i="14"/>
  <c r="GA26" i="14" s="1"/>
  <c r="HO26" i="14" s="1"/>
  <c r="DO27" i="14"/>
  <c r="FW27" i="14" s="1"/>
  <c r="DK28" i="14"/>
  <c r="FS28" i="14" s="1"/>
  <c r="HG28" i="14" s="1"/>
  <c r="DG29" i="14"/>
  <c r="FO29" i="14" s="1"/>
  <c r="HC29" i="14" s="1"/>
  <c r="DS30" i="14"/>
  <c r="GA30" i="14" s="1"/>
  <c r="HO30" i="14" s="1"/>
  <c r="DO31" i="14"/>
  <c r="FW31" i="14" s="1"/>
  <c r="DK32" i="14"/>
  <c r="FS32" i="14" s="1"/>
  <c r="HG32" i="14" s="1"/>
  <c r="DG33" i="14"/>
  <c r="FO33" i="14" s="1"/>
  <c r="HC33" i="14" s="1"/>
  <c r="DV12" i="14"/>
  <c r="GD12" i="14" s="1"/>
  <c r="HR12" i="14" s="1"/>
  <c r="DT12" i="14"/>
  <c r="GB12" i="14" s="1"/>
  <c r="HP12" i="14" s="1"/>
  <c r="DR14" i="14"/>
  <c r="FZ14" i="14" s="1"/>
  <c r="DP15" i="14"/>
  <c r="DF15" i="14" s="1"/>
  <c r="DN16" i="14"/>
  <c r="FV16" i="14" s="1"/>
  <c r="HJ16" i="14" s="1"/>
  <c r="DJ17" i="14"/>
  <c r="FR17" i="14" s="1"/>
  <c r="HF17" i="14" s="1"/>
  <c r="DV18" i="14"/>
  <c r="GD18" i="14" s="1"/>
  <c r="HR18" i="14" s="1"/>
  <c r="DR19" i="14"/>
  <c r="DD19" i="14" s="1"/>
  <c r="DN20" i="14"/>
  <c r="FV20" i="14" s="1"/>
  <c r="HJ20" i="14" s="1"/>
  <c r="DJ21" i="14"/>
  <c r="FR21" i="14" s="1"/>
  <c r="HF21" i="14" s="1"/>
  <c r="DV22" i="14"/>
  <c r="GD22" i="14" s="1"/>
  <c r="HR22" i="14" s="1"/>
  <c r="DR23" i="14"/>
  <c r="DD23" i="14" s="1"/>
  <c r="DN24" i="14"/>
  <c r="FV24" i="14" s="1"/>
  <c r="HJ24" i="14" s="1"/>
  <c r="DJ25" i="14"/>
  <c r="FR25" i="14" s="1"/>
  <c r="HF25" i="14" s="1"/>
  <c r="DV26" i="14"/>
  <c r="GD26" i="14" s="1"/>
  <c r="HR26" i="14" s="1"/>
  <c r="DR27" i="14"/>
  <c r="FZ27" i="14" s="1"/>
  <c r="DN28" i="14"/>
  <c r="FV28" i="14" s="1"/>
  <c r="HJ28" i="14" s="1"/>
  <c r="DJ29" i="14"/>
  <c r="FR29" i="14" s="1"/>
  <c r="HF29" i="14" s="1"/>
  <c r="DV30" i="14"/>
  <c r="GD30" i="14" s="1"/>
  <c r="HR30" i="14" s="1"/>
  <c r="DR31" i="14"/>
  <c r="FZ31" i="14" s="1"/>
  <c r="DN32" i="14"/>
  <c r="FV32" i="14" s="1"/>
  <c r="HJ32" i="14" s="1"/>
  <c r="DJ33" i="14"/>
  <c r="FR33" i="14" s="1"/>
  <c r="HF33" i="14" s="1"/>
  <c r="DK35" i="14"/>
  <c r="FS35" i="14" s="1"/>
  <c r="HG35" i="14" s="1"/>
  <c r="DS35" i="14"/>
  <c r="GA35" i="14" s="1"/>
  <c r="HO35" i="14" s="1"/>
  <c r="DN35" i="14"/>
  <c r="FV35" i="14" s="1"/>
  <c r="HJ35" i="14" s="1"/>
  <c r="DK22" i="14"/>
  <c r="FS22" i="14" s="1"/>
  <c r="HG22" i="14" s="1"/>
  <c r="DG23" i="14"/>
  <c r="FO23" i="14" s="1"/>
  <c r="HC23" i="14" s="1"/>
  <c r="DS24" i="14"/>
  <c r="GA24" i="14" s="1"/>
  <c r="HO24" i="14" s="1"/>
  <c r="DO25" i="14"/>
  <c r="FW25" i="14" s="1"/>
  <c r="DK26" i="14"/>
  <c r="FS26" i="14" s="1"/>
  <c r="HG26" i="14" s="1"/>
  <c r="DG27" i="14"/>
  <c r="FO27" i="14" s="1"/>
  <c r="HC27" i="14" s="1"/>
  <c r="DS28" i="14"/>
  <c r="GA28" i="14" s="1"/>
  <c r="HO28" i="14" s="1"/>
  <c r="DO29" i="14"/>
  <c r="FW29" i="14" s="1"/>
  <c r="DK30" i="14"/>
  <c r="FS30" i="14" s="1"/>
  <c r="HG30" i="14" s="1"/>
  <c r="DG31" i="14"/>
  <c r="FO31" i="14" s="1"/>
  <c r="HC31" i="14" s="1"/>
  <c r="DS32" i="14"/>
  <c r="GA32" i="14" s="1"/>
  <c r="HO32" i="14" s="1"/>
  <c r="DO33" i="14"/>
  <c r="FW33" i="14" s="1"/>
  <c r="DU5" i="14"/>
  <c r="DK12" i="14"/>
  <c r="FS12" i="14" s="1"/>
  <c r="HG12" i="14" s="1"/>
  <c r="DJ14" i="14"/>
  <c r="FR14" i="14" s="1"/>
  <c r="HF14" i="14" s="1"/>
  <c r="DH15" i="14"/>
  <c r="FP15" i="14" s="1"/>
  <c r="HD15" i="14" s="1"/>
  <c r="DV16" i="14"/>
  <c r="GD16" i="14" s="1"/>
  <c r="HR16" i="14" s="1"/>
  <c r="DR17" i="14"/>
  <c r="DD17" i="14" s="1"/>
  <c r="DN18" i="14"/>
  <c r="FV18" i="14" s="1"/>
  <c r="HJ18" i="14" s="1"/>
  <c r="DJ19" i="14"/>
  <c r="FR19" i="14" s="1"/>
  <c r="HF19" i="14" s="1"/>
  <c r="DV20" i="14"/>
  <c r="GD20" i="14" s="1"/>
  <c r="HR20" i="14" s="1"/>
  <c r="DR21" i="14"/>
  <c r="FZ21" i="14" s="1"/>
  <c r="DN22" i="14"/>
  <c r="FV22" i="14" s="1"/>
  <c r="HJ22" i="14" s="1"/>
  <c r="DJ23" i="14"/>
  <c r="FR23" i="14" s="1"/>
  <c r="HF23" i="14" s="1"/>
  <c r="DV24" i="14"/>
  <c r="GD24" i="14" s="1"/>
  <c r="HR24" i="14" s="1"/>
  <c r="DR25" i="14"/>
  <c r="DD25" i="14" s="1"/>
  <c r="DN26" i="14"/>
  <c r="FV26" i="14" s="1"/>
  <c r="HJ26" i="14" s="1"/>
  <c r="DJ27" i="14"/>
  <c r="FR27" i="14" s="1"/>
  <c r="HF27" i="14" s="1"/>
  <c r="DV28" i="14"/>
  <c r="GD28" i="14" s="1"/>
  <c r="HR28" i="14" s="1"/>
  <c r="DR29" i="14"/>
  <c r="FZ29" i="14" s="1"/>
  <c r="DN30" i="14"/>
  <c r="FV30" i="14" s="1"/>
  <c r="HJ30" i="14" s="1"/>
  <c r="DJ31" i="14"/>
  <c r="FR31" i="14" s="1"/>
  <c r="HF31" i="14" s="1"/>
  <c r="DV32" i="14"/>
  <c r="GD32" i="14" s="1"/>
  <c r="HR32" i="14" s="1"/>
  <c r="DR33" i="14"/>
  <c r="DD33" i="14" s="1"/>
  <c r="DV15" i="14"/>
  <c r="GD15" i="14" s="1"/>
  <c r="HR15" i="14" s="1"/>
  <c r="DO12" i="14"/>
  <c r="DE12" i="14" s="1"/>
  <c r="DM14" i="14"/>
  <c r="FU14" i="14" s="1"/>
  <c r="HI14" i="14" s="1"/>
  <c r="DK15" i="14"/>
  <c r="FS15" i="14" s="1"/>
  <c r="HG15" i="14" s="1"/>
  <c r="DI16" i="14"/>
  <c r="FQ16" i="14" s="1"/>
  <c r="HE16" i="14" s="1"/>
  <c r="DU17" i="14"/>
  <c r="GC17" i="14" s="1"/>
  <c r="HQ17" i="14" s="1"/>
  <c r="DQ18" i="14"/>
  <c r="DC18" i="14" s="1"/>
  <c r="DM19" i="14"/>
  <c r="FU19" i="14" s="1"/>
  <c r="HI19" i="14" s="1"/>
  <c r="DI20" i="14"/>
  <c r="FQ20" i="14" s="1"/>
  <c r="HE20" i="14" s="1"/>
  <c r="DU21" i="14"/>
  <c r="GC21" i="14" s="1"/>
  <c r="HQ21" i="14" s="1"/>
  <c r="DQ22" i="14"/>
  <c r="DC22" i="14" s="1"/>
  <c r="DM23" i="14"/>
  <c r="FU23" i="14" s="1"/>
  <c r="HI23" i="14" s="1"/>
  <c r="DI24" i="14"/>
  <c r="FQ24" i="14" s="1"/>
  <c r="HE24" i="14" s="1"/>
  <c r="DU25" i="14"/>
  <c r="GC25" i="14" s="1"/>
  <c r="HQ25" i="14" s="1"/>
  <c r="DQ26" i="14"/>
  <c r="DC26" i="14" s="1"/>
  <c r="DM27" i="14"/>
  <c r="FU27" i="14" s="1"/>
  <c r="HI27" i="14" s="1"/>
  <c r="DI28" i="14"/>
  <c r="FQ28" i="14" s="1"/>
  <c r="HE28" i="14" s="1"/>
  <c r="DU29" i="14"/>
  <c r="GC29" i="14" s="1"/>
  <c r="HQ29" i="14" s="1"/>
  <c r="DQ30" i="14"/>
  <c r="DC30" i="14" s="1"/>
  <c r="DM31" i="14"/>
  <c r="FU31" i="14" s="1"/>
  <c r="HI31" i="14" s="1"/>
  <c r="DI32" i="14"/>
  <c r="FQ32" i="14" s="1"/>
  <c r="HE32" i="14" s="1"/>
  <c r="DU33" i="14"/>
  <c r="GC33" i="14" s="1"/>
  <c r="HQ33" i="14" s="1"/>
  <c r="DU15" i="14"/>
  <c r="GC15" i="14" s="1"/>
  <c r="HQ15" i="14" s="1"/>
  <c r="DT14" i="14"/>
  <c r="GB14" i="14" s="1"/>
  <c r="HP14" i="14" s="1"/>
  <c r="DR15" i="14"/>
  <c r="DD15" i="14" s="1"/>
  <c r="DP16" i="14"/>
  <c r="FX16" i="14" s="1"/>
  <c r="DL17" i="14"/>
  <c r="FT17" i="14" s="1"/>
  <c r="HH17" i="14" s="1"/>
  <c r="DH18" i="14"/>
  <c r="FP18" i="14" s="1"/>
  <c r="HD18" i="14" s="1"/>
  <c r="DT19" i="14"/>
  <c r="GB19" i="14" s="1"/>
  <c r="HP19" i="14" s="1"/>
  <c r="DP20" i="14"/>
  <c r="DF20" i="14" s="1"/>
  <c r="DL21" i="14"/>
  <c r="FT21" i="14" s="1"/>
  <c r="HH21" i="14" s="1"/>
  <c r="DH22" i="14"/>
  <c r="FP22" i="14" s="1"/>
  <c r="HD22" i="14" s="1"/>
  <c r="DT23" i="14"/>
  <c r="GB23" i="14" s="1"/>
  <c r="HP23" i="14" s="1"/>
  <c r="DP24" i="14"/>
  <c r="DF24" i="14" s="1"/>
  <c r="DL25" i="14"/>
  <c r="FT25" i="14" s="1"/>
  <c r="HH25" i="14" s="1"/>
  <c r="DH26" i="14"/>
  <c r="FP26" i="14" s="1"/>
  <c r="HD26" i="14" s="1"/>
  <c r="DT27" i="14"/>
  <c r="GB27" i="14" s="1"/>
  <c r="HP27" i="14" s="1"/>
  <c r="DP28" i="14"/>
  <c r="FX28" i="14" s="1"/>
  <c r="DL29" i="14"/>
  <c r="FT29" i="14" s="1"/>
  <c r="HH29" i="14" s="1"/>
  <c r="DH30" i="14"/>
  <c r="FP30" i="14" s="1"/>
  <c r="HD30" i="14" s="1"/>
  <c r="DT31" i="14"/>
  <c r="GB31" i="14" s="1"/>
  <c r="HP31" i="14" s="1"/>
  <c r="DP32" i="14"/>
  <c r="DF32" i="14" s="1"/>
  <c r="DL33" i="14"/>
  <c r="FT33" i="14" s="1"/>
  <c r="HH33" i="14" s="1"/>
  <c r="DM5" i="14"/>
  <c r="DG5" i="14"/>
  <c r="J124" i="14"/>
  <c r="J113" i="14"/>
  <c r="FO117" i="14"/>
  <c r="HC117" i="14" s="1"/>
  <c r="J139" i="14"/>
  <c r="J135" i="14"/>
  <c r="J94" i="14"/>
  <c r="J77" i="14"/>
  <c r="J130" i="14"/>
  <c r="J93" i="14"/>
  <c r="J152" i="14"/>
  <c r="FX168" i="14"/>
  <c r="FY162" i="14"/>
  <c r="FY156" i="14"/>
  <c r="FY128" i="14"/>
  <c r="FO154" i="14"/>
  <c r="HC154" i="14" s="1"/>
  <c r="FW140" i="14"/>
  <c r="FW128" i="14"/>
  <c r="FX163" i="14"/>
  <c r="FX147" i="14"/>
  <c r="FX141" i="14"/>
  <c r="FY93" i="14"/>
  <c r="J165" i="14"/>
  <c r="J160" i="14"/>
  <c r="J148" i="14"/>
  <c r="J144" i="14"/>
  <c r="J120" i="14"/>
  <c r="J84" i="14"/>
  <c r="J107" i="14"/>
  <c r="J109" i="14"/>
  <c r="J51" i="14"/>
  <c r="J43" i="14"/>
  <c r="J39" i="14"/>
  <c r="J69" i="14"/>
  <c r="J104" i="14"/>
  <c r="J99" i="14"/>
  <c r="J78" i="14"/>
  <c r="J60" i="14"/>
  <c r="J52" i="14"/>
  <c r="J44" i="14"/>
  <c r="DK29" i="14"/>
  <c r="FS29" i="14" s="1"/>
  <c r="HG29" i="14" s="1"/>
  <c r="DG30" i="14"/>
  <c r="FO30" i="14" s="1"/>
  <c r="HC30" i="14" s="1"/>
  <c r="DS31" i="14"/>
  <c r="GA31" i="14" s="1"/>
  <c r="HO31" i="14" s="1"/>
  <c r="DO32" i="14"/>
  <c r="FW32" i="14" s="1"/>
  <c r="DK33" i="14"/>
  <c r="FS33" i="14" s="1"/>
  <c r="HG33" i="14" s="1"/>
  <c r="DT5" i="14"/>
  <c r="DI5" i="14"/>
  <c r="DG12" i="14"/>
  <c r="FO12" i="14" s="1"/>
  <c r="HC12" i="14" s="1"/>
  <c r="DT15" i="14"/>
  <c r="GB15" i="14" s="1"/>
  <c r="HP15" i="14" s="1"/>
  <c r="DR16" i="14"/>
  <c r="FZ16" i="14" s="1"/>
  <c r="DN17" i="14"/>
  <c r="FV17" i="14" s="1"/>
  <c r="HJ17" i="14" s="1"/>
  <c r="DJ18" i="14"/>
  <c r="FR18" i="14" s="1"/>
  <c r="HF18" i="14" s="1"/>
  <c r="DV19" i="14"/>
  <c r="GD19" i="14" s="1"/>
  <c r="HR19" i="14" s="1"/>
  <c r="DR20" i="14"/>
  <c r="FZ20" i="14" s="1"/>
  <c r="DN21" i="14"/>
  <c r="FV21" i="14" s="1"/>
  <c r="HJ21" i="14" s="1"/>
  <c r="DJ22" i="14"/>
  <c r="FR22" i="14" s="1"/>
  <c r="HF22" i="14" s="1"/>
  <c r="DV23" i="14"/>
  <c r="GD23" i="14" s="1"/>
  <c r="HR23" i="14" s="1"/>
  <c r="DR24" i="14"/>
  <c r="FZ24" i="14" s="1"/>
  <c r="DN25" i="14"/>
  <c r="FV25" i="14" s="1"/>
  <c r="HJ25" i="14" s="1"/>
  <c r="DJ26" i="14"/>
  <c r="FR26" i="14" s="1"/>
  <c r="HF26" i="14" s="1"/>
  <c r="DV27" i="14"/>
  <c r="GD27" i="14" s="1"/>
  <c r="HR27" i="14" s="1"/>
  <c r="DR28" i="14"/>
  <c r="FZ28" i="14" s="1"/>
  <c r="DN29" i="14"/>
  <c r="FV29" i="14" s="1"/>
  <c r="HJ29" i="14" s="1"/>
  <c r="DJ30" i="14"/>
  <c r="FR30" i="14" s="1"/>
  <c r="HF30" i="14" s="1"/>
  <c r="DV31" i="14"/>
  <c r="GD31" i="14" s="1"/>
  <c r="HR31" i="14" s="1"/>
  <c r="DR32" i="14"/>
  <c r="FZ32" i="14" s="1"/>
  <c r="DN33" i="14"/>
  <c r="FV33" i="14" s="1"/>
  <c r="HJ33" i="14" s="1"/>
  <c r="DV5" i="14"/>
  <c r="DJ12" i="14"/>
  <c r="FR12" i="14" s="1"/>
  <c r="HF12" i="14" s="1"/>
  <c r="DI14" i="14"/>
  <c r="FQ14" i="14" s="1"/>
  <c r="HE14" i="14" s="1"/>
  <c r="DG15" i="14"/>
  <c r="FO15" i="14" s="1"/>
  <c r="HC15" i="14" s="1"/>
  <c r="DU16" i="14"/>
  <c r="GC16" i="14" s="1"/>
  <c r="HQ16" i="14" s="1"/>
  <c r="DQ17" i="14"/>
  <c r="FY17" i="14" s="1"/>
  <c r="DM18" i="14"/>
  <c r="FU18" i="14" s="1"/>
  <c r="HI18" i="14" s="1"/>
  <c r="DI19" i="14"/>
  <c r="FQ19" i="14" s="1"/>
  <c r="HE19" i="14" s="1"/>
  <c r="DU20" i="14"/>
  <c r="GC20" i="14" s="1"/>
  <c r="HQ20" i="14" s="1"/>
  <c r="DQ21" i="14"/>
  <c r="DC21" i="14" s="1"/>
  <c r="DM22" i="14"/>
  <c r="FU22" i="14" s="1"/>
  <c r="HI22" i="14" s="1"/>
  <c r="DI23" i="14"/>
  <c r="FQ23" i="14" s="1"/>
  <c r="HE23" i="14" s="1"/>
  <c r="DU24" i="14"/>
  <c r="GC24" i="14" s="1"/>
  <c r="HQ24" i="14" s="1"/>
  <c r="DQ25" i="14"/>
  <c r="FY25" i="14" s="1"/>
  <c r="DM26" i="14"/>
  <c r="FU26" i="14" s="1"/>
  <c r="HI26" i="14" s="1"/>
  <c r="DI27" i="14"/>
  <c r="FQ27" i="14" s="1"/>
  <c r="HE27" i="14" s="1"/>
  <c r="DU28" i="14"/>
  <c r="GC28" i="14" s="1"/>
  <c r="HQ28" i="14" s="1"/>
  <c r="DQ29" i="14"/>
  <c r="DC29" i="14" s="1"/>
  <c r="DM30" i="14"/>
  <c r="FU30" i="14" s="1"/>
  <c r="HI30" i="14" s="1"/>
  <c r="DI31" i="14"/>
  <c r="FQ31" i="14" s="1"/>
  <c r="HE31" i="14" s="1"/>
  <c r="DU32" i="14"/>
  <c r="GC32" i="14" s="1"/>
  <c r="HQ32" i="14" s="1"/>
  <c r="DQ33" i="14"/>
  <c r="FY33" i="14" s="1"/>
  <c r="DN5" i="14"/>
  <c r="DR12" i="14"/>
  <c r="DD12" i="14" s="1"/>
  <c r="DP14" i="14"/>
  <c r="FX14" i="14" s="1"/>
  <c r="DN15" i="14"/>
  <c r="FV15" i="14" s="1"/>
  <c r="HJ15" i="14" s="1"/>
  <c r="DL16" i="14"/>
  <c r="FT16" i="14" s="1"/>
  <c r="HH16" i="14" s="1"/>
  <c r="DH17" i="14"/>
  <c r="FP17" i="14" s="1"/>
  <c r="HD17" i="14" s="1"/>
  <c r="DT18" i="14"/>
  <c r="GB18" i="14" s="1"/>
  <c r="HP18" i="14" s="1"/>
  <c r="DP19" i="14"/>
  <c r="DF19" i="14" s="1"/>
  <c r="DL20" i="14"/>
  <c r="FT20" i="14" s="1"/>
  <c r="HH20" i="14" s="1"/>
  <c r="DH21" i="14"/>
  <c r="FP21" i="14" s="1"/>
  <c r="HD21" i="14" s="1"/>
  <c r="DT22" i="14"/>
  <c r="GB22" i="14" s="1"/>
  <c r="HP22" i="14" s="1"/>
  <c r="DP23" i="14"/>
  <c r="DF23" i="14" s="1"/>
  <c r="DL24" i="14"/>
  <c r="FT24" i="14" s="1"/>
  <c r="HH24" i="14" s="1"/>
  <c r="DH25" i="14"/>
  <c r="FP25" i="14" s="1"/>
  <c r="HD25" i="14" s="1"/>
  <c r="DT26" i="14"/>
  <c r="GB26" i="14" s="1"/>
  <c r="HP26" i="14" s="1"/>
  <c r="DP27" i="14"/>
  <c r="FX27" i="14" s="1"/>
  <c r="DL28" i="14"/>
  <c r="FT28" i="14" s="1"/>
  <c r="HH28" i="14" s="1"/>
  <c r="DH29" i="14"/>
  <c r="FP29" i="14" s="1"/>
  <c r="HD29" i="14" s="1"/>
  <c r="DT30" i="14"/>
  <c r="GB30" i="14" s="1"/>
  <c r="HP30" i="14" s="1"/>
  <c r="DP31" i="14"/>
  <c r="FX31" i="14" s="1"/>
  <c r="DL32" i="14"/>
  <c r="FT32" i="14" s="1"/>
  <c r="HH32" i="14" s="1"/>
  <c r="DH33" i="14"/>
  <c r="FP33" i="14" s="1"/>
  <c r="HD33" i="14" s="1"/>
  <c r="V26" i="14"/>
  <c r="J95" i="14"/>
  <c r="J167" i="14"/>
  <c r="J116" i="14"/>
  <c r="J108" i="14"/>
  <c r="FX167" i="14"/>
  <c r="FZ124" i="14"/>
  <c r="FX156" i="14"/>
  <c r="FY81" i="14"/>
  <c r="FZ160" i="14"/>
  <c r="FV165" i="14"/>
  <c r="HJ165" i="14" s="1"/>
  <c r="FW165" i="14"/>
  <c r="FR165" i="14"/>
  <c r="HF165" i="14" s="1"/>
  <c r="FX165" i="14"/>
  <c r="FQ165" i="14"/>
  <c r="HE165" i="14" s="1"/>
  <c r="FU160" i="14"/>
  <c r="HI160" i="14" s="1"/>
  <c r="FU148" i="14"/>
  <c r="HI148" i="14" s="1"/>
  <c r="FU144" i="14"/>
  <c r="HI144" i="14" s="1"/>
  <c r="FQ139" i="14"/>
  <c r="HE139" i="14" s="1"/>
  <c r="FQ135" i="14"/>
  <c r="HE135" i="14" s="1"/>
  <c r="FU120" i="14"/>
  <c r="HI120" i="14" s="1"/>
  <c r="FR148" i="14"/>
  <c r="HF148" i="14" s="1"/>
  <c r="FR144" i="14"/>
  <c r="HF144" i="14" s="1"/>
  <c r="FV139" i="14"/>
  <c r="HJ139" i="14" s="1"/>
  <c r="FV135" i="14"/>
  <c r="HJ135" i="14" s="1"/>
  <c r="FR120" i="14"/>
  <c r="HF120" i="14" s="1"/>
  <c r="FS160" i="14"/>
  <c r="HG160" i="14" s="1"/>
  <c r="FS148" i="14"/>
  <c r="HG148" i="14" s="1"/>
  <c r="FS144" i="14"/>
  <c r="HG144" i="14" s="1"/>
  <c r="FO139" i="14"/>
  <c r="HC139" i="14" s="1"/>
  <c r="FO135" i="14"/>
  <c r="HC135" i="14" s="1"/>
  <c r="FS120" i="14"/>
  <c r="HG120" i="14" s="1"/>
  <c r="FP160" i="14"/>
  <c r="HD160" i="14" s="1"/>
  <c r="FP148" i="14"/>
  <c r="HD148" i="14" s="1"/>
  <c r="FP144" i="14"/>
  <c r="HD144" i="14" s="1"/>
  <c r="FT139" i="14"/>
  <c r="HH139" i="14" s="1"/>
  <c r="FT135" i="14"/>
  <c r="HH135" i="14" s="1"/>
  <c r="FP120" i="14"/>
  <c r="HD120" i="14" s="1"/>
  <c r="FQ94" i="14"/>
  <c r="HE94" i="14" s="1"/>
  <c r="FU84" i="14"/>
  <c r="HI84" i="14" s="1"/>
  <c r="FQ77" i="14"/>
  <c r="HE77" i="14" s="1"/>
  <c r="J134" i="14"/>
  <c r="J143" i="14"/>
  <c r="J127" i="14"/>
  <c r="J157" i="14"/>
  <c r="J141" i="14"/>
  <c r="J147" i="14"/>
  <c r="FY138" i="14"/>
  <c r="FZ143" i="14"/>
  <c r="FZ113" i="14"/>
  <c r="FW126" i="14"/>
  <c r="FX161" i="14"/>
  <c r="FX145" i="14"/>
  <c r="FX127" i="14"/>
  <c r="GD165" i="14"/>
  <c r="HR165" i="14" s="1"/>
  <c r="FZ165" i="14"/>
  <c r="GA165" i="14"/>
  <c r="HO165" i="14" s="1"/>
  <c r="GB165" i="14"/>
  <c r="HP165" i="14" s="1"/>
  <c r="FU165" i="14"/>
  <c r="HI165" i="14" s="1"/>
  <c r="FQ160" i="14"/>
  <c r="HE160" i="14" s="1"/>
  <c r="FQ148" i="14"/>
  <c r="HE148" i="14" s="1"/>
  <c r="FQ144" i="14"/>
  <c r="HE144" i="14" s="1"/>
  <c r="FU139" i="14"/>
  <c r="HI139" i="14" s="1"/>
  <c r="FU135" i="14"/>
  <c r="HI135" i="14" s="1"/>
  <c r="FQ120" i="14"/>
  <c r="HE120" i="14" s="1"/>
  <c r="FV148" i="14"/>
  <c r="HJ148" i="14" s="1"/>
  <c r="FV144" i="14"/>
  <c r="HJ144" i="14" s="1"/>
  <c r="FR139" i="14"/>
  <c r="HF139" i="14" s="1"/>
  <c r="FR135" i="14"/>
  <c r="HF135" i="14" s="1"/>
  <c r="FV120" i="14"/>
  <c r="HJ120" i="14" s="1"/>
  <c r="FO160" i="14"/>
  <c r="HC160" i="14" s="1"/>
  <c r="FO148" i="14"/>
  <c r="HC148" i="14" s="1"/>
  <c r="FO144" i="14"/>
  <c r="HC144" i="14" s="1"/>
  <c r="FS139" i="14"/>
  <c r="HG139" i="14" s="1"/>
  <c r="FS135" i="14"/>
  <c r="HG135" i="14" s="1"/>
  <c r="FO120" i="14"/>
  <c r="HC120" i="14" s="1"/>
  <c r="FT160" i="14"/>
  <c r="HH160" i="14" s="1"/>
  <c r="FT148" i="14"/>
  <c r="HH148" i="14" s="1"/>
  <c r="FT144" i="14"/>
  <c r="HH144" i="14" s="1"/>
  <c r="FP139" i="14"/>
  <c r="HD139" i="14" s="1"/>
  <c r="FP135" i="14"/>
  <c r="HD135" i="14" s="1"/>
  <c r="FT120" i="14"/>
  <c r="HH120" i="14" s="1"/>
  <c r="FU94" i="14"/>
  <c r="HI94" i="14" s="1"/>
  <c r="FQ84" i="14"/>
  <c r="HE84" i="14" s="1"/>
  <c r="FU77" i="14"/>
  <c r="HI77" i="14" s="1"/>
  <c r="FU69" i="14"/>
  <c r="HI69" i="14" s="1"/>
  <c r="FY66" i="14"/>
  <c r="FQ64" i="14"/>
  <c r="HE64" i="14" s="1"/>
  <c r="FQ62" i="14"/>
  <c r="HE62" i="14" s="1"/>
  <c r="FR109" i="14"/>
  <c r="HF109" i="14" s="1"/>
  <c r="FV108" i="14"/>
  <c r="HJ108" i="14" s="1"/>
  <c r="FR107" i="14"/>
  <c r="HF107" i="14" s="1"/>
  <c r="FR105" i="14"/>
  <c r="HF105" i="14" s="1"/>
  <c r="FV104" i="14"/>
  <c r="HJ104" i="14" s="1"/>
  <c r="FV100" i="14"/>
  <c r="HJ100" i="14" s="1"/>
  <c r="FZ95" i="14"/>
  <c r="GD94" i="14"/>
  <c r="HR94" i="14" s="1"/>
  <c r="FZ93" i="14"/>
  <c r="GD92" i="14"/>
  <c r="HR92" i="14" s="1"/>
  <c r="GD87" i="14"/>
  <c r="HR87" i="14" s="1"/>
  <c r="FZ86" i="14"/>
  <c r="FV85" i="14"/>
  <c r="HJ85" i="14" s="1"/>
  <c r="FR84" i="14"/>
  <c r="HF84" i="14" s="1"/>
  <c r="FZ82" i="14"/>
  <c r="GD81" i="14"/>
  <c r="HR81" i="14" s="1"/>
  <c r="FZ80" i="14"/>
  <c r="FR78" i="14"/>
  <c r="HF78" i="14" s="1"/>
  <c r="FV77" i="14"/>
  <c r="HJ77" i="14" s="1"/>
  <c r="FZ70" i="14"/>
  <c r="GD69" i="14"/>
  <c r="HR69" i="14" s="1"/>
  <c r="FZ68" i="14"/>
  <c r="FV67" i="14"/>
  <c r="HJ67" i="14" s="1"/>
  <c r="FR66" i="14"/>
  <c r="HF66" i="14" s="1"/>
  <c r="FV63" i="14"/>
  <c r="HJ63" i="14" s="1"/>
  <c r="FO113" i="14"/>
  <c r="HC113" i="14" s="1"/>
  <c r="FO111" i="14"/>
  <c r="HC111" i="14" s="1"/>
  <c r="GA108" i="14"/>
  <c r="HO108" i="14" s="1"/>
  <c r="FW107" i="14"/>
  <c r="GA106" i="14"/>
  <c r="HO106" i="14" s="1"/>
  <c r="FO105" i="14"/>
  <c r="HC105" i="14" s="1"/>
  <c r="FS104" i="14"/>
  <c r="HG104" i="14" s="1"/>
  <c r="FO95" i="14"/>
  <c r="HC95" i="14" s="1"/>
  <c r="FS94" i="14"/>
  <c r="HG94" i="14" s="1"/>
  <c r="FO93" i="14"/>
  <c r="HC93" i="14" s="1"/>
  <c r="FS87" i="14"/>
  <c r="HG87" i="14" s="1"/>
  <c r="FO86" i="14"/>
  <c r="HC86" i="14" s="1"/>
  <c r="FW84" i="14"/>
  <c r="FS83" i="14"/>
  <c r="HG83" i="14" s="1"/>
  <c r="FO82" i="14"/>
  <c r="HC82" i="14" s="1"/>
  <c r="FW80" i="14"/>
  <c r="GA79" i="14"/>
  <c r="HO79" i="14" s="1"/>
  <c r="FO78" i="14"/>
  <c r="HC78" i="14" s="1"/>
  <c r="FS77" i="14"/>
  <c r="HG77" i="14" s="1"/>
  <c r="FS71" i="14"/>
  <c r="HG71" i="14" s="1"/>
  <c r="GA69" i="14"/>
  <c r="HO69" i="14" s="1"/>
  <c r="FW68" i="14"/>
  <c r="GA67" i="14"/>
  <c r="HO67" i="14" s="1"/>
  <c r="FW66" i="14"/>
  <c r="FS65" i="14"/>
  <c r="HG65" i="14" s="1"/>
  <c r="FO62" i="14"/>
  <c r="HC62" i="14" s="1"/>
  <c r="FP112" i="14"/>
  <c r="HD112" i="14" s="1"/>
  <c r="FT109" i="14"/>
  <c r="HH109" i="14" s="1"/>
  <c r="FP108" i="14"/>
  <c r="HD108" i="14" s="1"/>
  <c r="FX106" i="14"/>
  <c r="GB105" i="14"/>
  <c r="HP105" i="14" s="1"/>
  <c r="FP104" i="14"/>
  <c r="HD104" i="14" s="1"/>
  <c r="FP100" i="14"/>
  <c r="HD100" i="14" s="1"/>
  <c r="FT97" i="14"/>
  <c r="HH97" i="14" s="1"/>
  <c r="FX94" i="14"/>
  <c r="GB93" i="14"/>
  <c r="HP93" i="14" s="1"/>
  <c r="FX87" i="14"/>
  <c r="GB86" i="14"/>
  <c r="HP86" i="14" s="1"/>
  <c r="FX85" i="14"/>
  <c r="GB84" i="14"/>
  <c r="HP84" i="14" s="1"/>
  <c r="FX83" i="14"/>
  <c r="GB82" i="14"/>
  <c r="HP82" i="14" s="1"/>
  <c r="FP81" i="14"/>
  <c r="HD81" i="14" s="1"/>
  <c r="FP79" i="14"/>
  <c r="HD79" i="14" s="1"/>
  <c r="FT78" i="14"/>
  <c r="HH78" i="14" s="1"/>
  <c r="FP77" i="14"/>
  <c r="HD77" i="14" s="1"/>
  <c r="FX69" i="14"/>
  <c r="GB68" i="14"/>
  <c r="HP68" i="14" s="1"/>
  <c r="FP67" i="14"/>
  <c r="HD67" i="14" s="1"/>
  <c r="FT66" i="14"/>
  <c r="HH66" i="14" s="1"/>
  <c r="FT64" i="14"/>
  <c r="HH64" i="14" s="1"/>
  <c r="FX61" i="14"/>
  <c r="FZ61" i="14"/>
  <c r="FV60" i="14"/>
  <c r="HJ60" i="14" s="1"/>
  <c r="FR59" i="14"/>
  <c r="HF59" i="14" s="1"/>
  <c r="FV58" i="14"/>
  <c r="HJ58" i="14" s="1"/>
  <c r="FR57" i="14"/>
  <c r="HF57" i="14" s="1"/>
  <c r="FV56" i="14"/>
  <c r="HJ56" i="14" s="1"/>
  <c r="FR53" i="14"/>
  <c r="HF53" i="14" s="1"/>
  <c r="FR51" i="14"/>
  <c r="HF51" i="14" s="1"/>
  <c r="FV48" i="14"/>
  <c r="HJ48" i="14" s="1"/>
  <c r="FV46" i="14"/>
  <c r="HJ46" i="14" s="1"/>
  <c r="FV44" i="14"/>
  <c r="HJ44" i="14" s="1"/>
  <c r="FR43" i="14"/>
  <c r="HF43" i="14" s="1"/>
  <c r="FR39" i="14"/>
  <c r="HF39" i="14" s="1"/>
  <c r="FV38" i="14"/>
  <c r="HJ38" i="14" s="1"/>
  <c r="FR37" i="14"/>
  <c r="HF37" i="14" s="1"/>
  <c r="FV36" i="14"/>
  <c r="HJ36" i="14" s="1"/>
  <c r="FR13" i="14"/>
  <c r="HF13" i="14" s="1"/>
  <c r="FO59" i="14"/>
  <c r="HC59" i="14" s="1"/>
  <c r="FW57" i="14"/>
  <c r="GA56" i="14"/>
  <c r="HO56" i="14" s="1"/>
  <c r="FW53" i="14"/>
  <c r="FS52" i="14"/>
  <c r="HG52" i="14" s="1"/>
  <c r="FO51" i="14"/>
  <c r="HC51" i="14" s="1"/>
  <c r="GA48" i="14"/>
  <c r="HO48" i="14" s="1"/>
  <c r="FS46" i="14"/>
  <c r="HG46" i="14" s="1"/>
  <c r="FW43" i="14"/>
  <c r="FO41" i="14"/>
  <c r="HC41" i="14" s="1"/>
  <c r="FO39" i="14"/>
  <c r="HC39" i="14" s="1"/>
  <c r="FW37" i="14"/>
  <c r="FS36" i="14"/>
  <c r="HG36" i="14" s="1"/>
  <c r="FT60" i="14"/>
  <c r="HH60" i="14" s="1"/>
  <c r="FP59" i="14"/>
  <c r="HD59" i="14" s="1"/>
  <c r="FT58" i="14"/>
  <c r="HH58" i="14" s="1"/>
  <c r="FP57" i="14"/>
  <c r="HD57" i="14" s="1"/>
  <c r="FT56" i="14"/>
  <c r="HH56" i="14" s="1"/>
  <c r="FX53" i="14"/>
  <c r="FP51" i="14"/>
  <c r="HD51" i="14" s="1"/>
  <c r="FT48" i="14"/>
  <c r="HH48" i="14" s="1"/>
  <c r="FT46" i="14"/>
  <c r="HH46" i="14" s="1"/>
  <c r="FT44" i="14"/>
  <c r="HH44" i="14" s="1"/>
  <c r="FP43" i="14"/>
  <c r="HD43" i="14" s="1"/>
  <c r="FX39" i="14"/>
  <c r="GB38" i="14"/>
  <c r="HP38" i="14" s="1"/>
  <c r="FX37" i="14"/>
  <c r="FT36" i="14"/>
  <c r="HH36" i="14" s="1"/>
  <c r="FS13" i="14"/>
  <c r="HG13" i="14" s="1"/>
  <c r="FU70" i="14"/>
  <c r="HI70" i="14" s="1"/>
  <c r="FQ69" i="14"/>
  <c r="HE69" i="14" s="1"/>
  <c r="FU68" i="14"/>
  <c r="HI68" i="14" s="1"/>
  <c r="GC66" i="14"/>
  <c r="HQ66" i="14" s="1"/>
  <c r="GC64" i="14"/>
  <c r="HQ64" i="14" s="1"/>
  <c r="FV109" i="14"/>
  <c r="HJ109" i="14" s="1"/>
  <c r="FR108" i="14"/>
  <c r="HF108" i="14" s="1"/>
  <c r="FV107" i="14"/>
  <c r="HJ107" i="14" s="1"/>
  <c r="FV105" i="14"/>
  <c r="HJ105" i="14" s="1"/>
  <c r="FR104" i="14"/>
  <c r="HF104" i="14" s="1"/>
  <c r="FZ94" i="14"/>
  <c r="GD93" i="14"/>
  <c r="HR93" i="14" s="1"/>
  <c r="FR92" i="14"/>
  <c r="HF92" i="14" s="1"/>
  <c r="FR87" i="14"/>
  <c r="HF87" i="14" s="1"/>
  <c r="FV86" i="14"/>
  <c r="HJ86" i="14" s="1"/>
  <c r="FR85" i="14"/>
  <c r="HF85" i="14" s="1"/>
  <c r="FV84" i="14"/>
  <c r="HJ84" i="14" s="1"/>
  <c r="FR83" i="14"/>
  <c r="HF83" i="14" s="1"/>
  <c r="FZ81" i="14"/>
  <c r="GD80" i="14"/>
  <c r="HR80" i="14" s="1"/>
  <c r="FR79" i="14"/>
  <c r="HF79" i="14" s="1"/>
  <c r="FR77" i="14"/>
  <c r="HF77" i="14" s="1"/>
  <c r="FR71" i="14"/>
  <c r="HF71" i="14" s="1"/>
  <c r="FR69" i="14"/>
  <c r="HF69" i="14" s="1"/>
  <c r="FR67" i="14"/>
  <c r="HF67" i="14" s="1"/>
  <c r="FV66" i="14"/>
  <c r="HJ66" i="14" s="1"/>
  <c r="FV64" i="14"/>
  <c r="HJ64" i="14" s="1"/>
  <c r="FV62" i="14"/>
  <c r="HJ62" i="14" s="1"/>
  <c r="FS109" i="14"/>
  <c r="HG109" i="14" s="1"/>
  <c r="FO108" i="14"/>
  <c r="HC108" i="14" s="1"/>
  <c r="FS107" i="14"/>
  <c r="HG107" i="14" s="1"/>
  <c r="FS105" i="14"/>
  <c r="HG105" i="14" s="1"/>
  <c r="FO100" i="14"/>
  <c r="HC100" i="14" s="1"/>
  <c r="GA95" i="14"/>
  <c r="HO95" i="14" s="1"/>
  <c r="FW94" i="14"/>
  <c r="GA93" i="14"/>
  <c r="HO93" i="14" s="1"/>
  <c r="FW92" i="14"/>
  <c r="FO87" i="14"/>
  <c r="HC87" i="14" s="1"/>
  <c r="FS86" i="14"/>
  <c r="HG86" i="14" s="1"/>
  <c r="GA84" i="14"/>
  <c r="HO84" i="14" s="1"/>
  <c r="FO83" i="14"/>
  <c r="HC83" i="14" s="1"/>
  <c r="FS82" i="14"/>
  <c r="HG82" i="14" s="1"/>
  <c r="FS80" i="14"/>
  <c r="HG80" i="14" s="1"/>
  <c r="FW77" i="14"/>
  <c r="FS74" i="14"/>
  <c r="HG74" i="14" s="1"/>
  <c r="FS70" i="14"/>
  <c r="HG70" i="14" s="1"/>
  <c r="FO69" i="14"/>
  <c r="HC69" i="14" s="1"/>
  <c r="FS68" i="14"/>
  <c r="HG68" i="14" s="1"/>
  <c r="FO67" i="14"/>
  <c r="HC67" i="14" s="1"/>
  <c r="FS66" i="14"/>
  <c r="HG66" i="14" s="1"/>
  <c r="FS64" i="14"/>
  <c r="HG64" i="14" s="1"/>
  <c r="FS62" i="14"/>
  <c r="HG62" i="14" s="1"/>
  <c r="GB112" i="14"/>
  <c r="HP112" i="14" s="1"/>
  <c r="FP111" i="14"/>
  <c r="HD111" i="14" s="1"/>
  <c r="GB108" i="14"/>
  <c r="HP108" i="14" s="1"/>
  <c r="FX107" i="14"/>
  <c r="FT106" i="14"/>
  <c r="HH106" i="14" s="1"/>
  <c r="GB104" i="14"/>
  <c r="HP104" i="14" s="1"/>
  <c r="FT100" i="14"/>
  <c r="HH100" i="14" s="1"/>
  <c r="FP97" i="14"/>
  <c r="HD97" i="14" s="1"/>
  <c r="FP95" i="14"/>
  <c r="HD95" i="14" s="1"/>
  <c r="FT94" i="14"/>
  <c r="HH94" i="14" s="1"/>
  <c r="FP93" i="14"/>
  <c r="HD93" i="14" s="1"/>
  <c r="FP89" i="14"/>
  <c r="HD89" i="14" s="1"/>
  <c r="FX86" i="14"/>
  <c r="GB85" i="14"/>
  <c r="HP85" i="14" s="1"/>
  <c r="FX84" i="14"/>
  <c r="FT83" i="14"/>
  <c r="HH83" i="14" s="1"/>
  <c r="FP82" i="14"/>
  <c r="HD82" i="14" s="1"/>
  <c r="FT81" i="14"/>
  <c r="HH81" i="14" s="1"/>
  <c r="FP80" i="14"/>
  <c r="HD80" i="14" s="1"/>
  <c r="FT79" i="14"/>
  <c r="HH79" i="14" s="1"/>
  <c r="FP78" i="14"/>
  <c r="HD78" i="14" s="1"/>
  <c r="FT77" i="14"/>
  <c r="HH77" i="14" s="1"/>
  <c r="FP74" i="14"/>
  <c r="HD74" i="14" s="1"/>
  <c r="GB69" i="14"/>
  <c r="HP69" i="14" s="1"/>
  <c r="FX68" i="14"/>
  <c r="FX66" i="14"/>
  <c r="FT65" i="14"/>
  <c r="HH65" i="14" s="1"/>
  <c r="FP62" i="14"/>
  <c r="HD62" i="14" s="1"/>
  <c r="GD61" i="14"/>
  <c r="HR61" i="14" s="1"/>
  <c r="FZ60" i="14"/>
  <c r="GD59" i="14"/>
  <c r="HR59" i="14" s="1"/>
  <c r="FZ58" i="14"/>
  <c r="GD57" i="14"/>
  <c r="HR57" i="14" s="1"/>
  <c r="FR56" i="14"/>
  <c r="HF56" i="14" s="1"/>
  <c r="GD53" i="14"/>
  <c r="HR53" i="14" s="1"/>
  <c r="GD51" i="14"/>
  <c r="HR51" i="14" s="1"/>
  <c r="FZ48" i="14"/>
  <c r="FZ46" i="14"/>
  <c r="FR44" i="14"/>
  <c r="HF44" i="14" s="1"/>
  <c r="GD41" i="14"/>
  <c r="HR41" i="14" s="1"/>
  <c r="GD39" i="14"/>
  <c r="HR39" i="14" s="1"/>
  <c r="FZ38" i="14"/>
  <c r="GD37" i="14"/>
  <c r="HR37" i="14" s="1"/>
  <c r="FR36" i="14"/>
  <c r="HF36" i="14" s="1"/>
  <c r="FV13" i="14"/>
  <c r="HJ13" i="14" s="1"/>
  <c r="FO60" i="14"/>
  <c r="HC60" i="14" s="1"/>
  <c r="FS59" i="14"/>
  <c r="HG59" i="14" s="1"/>
  <c r="FO58" i="14"/>
  <c r="HC58" i="14" s="1"/>
  <c r="FS57" i="14"/>
  <c r="HG57" i="14" s="1"/>
  <c r="FS55" i="14"/>
  <c r="HG55" i="14" s="1"/>
  <c r="FS53" i="14"/>
  <c r="HG53" i="14" s="1"/>
  <c r="GA51" i="14"/>
  <c r="HO51" i="14" s="1"/>
  <c r="FO48" i="14"/>
  <c r="HC48" i="14" s="1"/>
  <c r="FO46" i="14"/>
  <c r="HC46" i="14" s="1"/>
  <c r="FS43" i="14"/>
  <c r="HG43" i="14" s="1"/>
  <c r="FS41" i="14"/>
  <c r="HG41" i="14" s="1"/>
  <c r="FS39" i="14"/>
  <c r="HG39" i="14" s="1"/>
  <c r="FO38" i="14"/>
  <c r="HC38" i="14" s="1"/>
  <c r="FS37" i="14"/>
  <c r="HG37" i="14" s="1"/>
  <c r="FX60" i="14"/>
  <c r="FT59" i="14"/>
  <c r="HH59" i="14" s="1"/>
  <c r="FP58" i="14"/>
  <c r="HD58" i="14" s="1"/>
  <c r="FT57" i="14"/>
  <c r="HH57" i="14" s="1"/>
  <c r="FP54" i="14"/>
  <c r="HD54" i="14" s="1"/>
  <c r="FP52" i="14"/>
  <c r="HD52" i="14" s="1"/>
  <c r="FT51" i="14"/>
  <c r="HH51" i="14" s="1"/>
  <c r="FX48" i="14"/>
  <c r="FT47" i="14"/>
  <c r="HH47" i="14" s="1"/>
  <c r="FP46" i="14"/>
  <c r="HD46" i="14" s="1"/>
  <c r="GB43" i="14"/>
  <c r="HP43" i="14" s="1"/>
  <c r="GB41" i="14"/>
  <c r="HP41" i="14" s="1"/>
  <c r="FX38" i="14"/>
  <c r="GB37" i="14"/>
  <c r="HP37" i="14" s="1"/>
  <c r="FP36" i="14"/>
  <c r="HD36" i="14" s="1"/>
  <c r="FT13" i="14"/>
  <c r="HH13" i="14" s="1"/>
  <c r="GC60" i="14"/>
  <c r="HQ60" i="14" s="1"/>
  <c r="FO13" i="14"/>
  <c r="HC13" i="14" s="1"/>
  <c r="J48" i="14"/>
  <c r="FY59" i="14"/>
  <c r="GC58" i="14"/>
  <c r="HQ58" i="14" s="1"/>
  <c r="FQ57" i="14"/>
  <c r="HE57" i="14" s="1"/>
  <c r="FU56" i="14"/>
  <c r="HI56" i="14" s="1"/>
  <c r="GC54" i="14"/>
  <c r="HQ54" i="14" s="1"/>
  <c r="FY51" i="14"/>
  <c r="GC48" i="14"/>
  <c r="HQ48" i="14" s="1"/>
  <c r="FQ47" i="14"/>
  <c r="HE47" i="14" s="1"/>
  <c r="FU46" i="14"/>
  <c r="HI46" i="14" s="1"/>
  <c r="FQ43" i="14"/>
  <c r="HE43" i="14" s="1"/>
  <c r="FY39" i="14"/>
  <c r="GC38" i="14"/>
  <c r="HQ38" i="14" s="1"/>
  <c r="FY37" i="14"/>
  <c r="FY13" i="14"/>
  <c r="DS15" i="14"/>
  <c r="GA15" i="14" s="1"/>
  <c r="HO15" i="14" s="1"/>
  <c r="DQ16" i="14"/>
  <c r="FY16" i="14" s="1"/>
  <c r="DM17" i="14"/>
  <c r="FU17" i="14" s="1"/>
  <c r="HI17" i="14" s="1"/>
  <c r="DI18" i="14"/>
  <c r="FQ18" i="14" s="1"/>
  <c r="HE18" i="14" s="1"/>
  <c r="DU19" i="14"/>
  <c r="GC19" i="14" s="1"/>
  <c r="HQ19" i="14" s="1"/>
  <c r="DQ20" i="14"/>
  <c r="FY20" i="14" s="1"/>
  <c r="DM21" i="14"/>
  <c r="FU21" i="14" s="1"/>
  <c r="HI21" i="14" s="1"/>
  <c r="DI22" i="14"/>
  <c r="FQ22" i="14" s="1"/>
  <c r="HE22" i="14" s="1"/>
  <c r="DU23" i="14"/>
  <c r="GC23" i="14" s="1"/>
  <c r="HQ23" i="14" s="1"/>
  <c r="DQ24" i="14"/>
  <c r="FY24" i="14" s="1"/>
  <c r="DM25" i="14"/>
  <c r="FU25" i="14" s="1"/>
  <c r="HI25" i="14" s="1"/>
  <c r="DI26" i="14"/>
  <c r="FQ26" i="14" s="1"/>
  <c r="HE26" i="14" s="1"/>
  <c r="DU27" i="14"/>
  <c r="GC27" i="14" s="1"/>
  <c r="HQ27" i="14" s="1"/>
  <c r="DQ28" i="14"/>
  <c r="FY28" i="14" s="1"/>
  <c r="DM29" i="14"/>
  <c r="FU29" i="14" s="1"/>
  <c r="HI29" i="14" s="1"/>
  <c r="DI30" i="14"/>
  <c r="FQ30" i="14" s="1"/>
  <c r="HE30" i="14" s="1"/>
  <c r="DU31" i="14"/>
  <c r="GC31" i="14" s="1"/>
  <c r="HQ31" i="14" s="1"/>
  <c r="DQ32" i="14"/>
  <c r="FY32" i="14" s="1"/>
  <c r="DM33" i="14"/>
  <c r="FU33" i="14" s="1"/>
  <c r="HI33" i="14" s="1"/>
  <c r="DM12" i="14"/>
  <c r="FU12" i="14" s="1"/>
  <c r="HI12" i="14" s="1"/>
  <c r="DL14" i="14"/>
  <c r="FT14" i="14" s="1"/>
  <c r="HH14" i="14" s="1"/>
  <c r="DJ15" i="14"/>
  <c r="FR15" i="14" s="1"/>
  <c r="HF15" i="14" s="1"/>
  <c r="DH16" i="14"/>
  <c r="FP16" i="14" s="1"/>
  <c r="HD16" i="14" s="1"/>
  <c r="DT17" i="14"/>
  <c r="GB17" i="14" s="1"/>
  <c r="HP17" i="14" s="1"/>
  <c r="DP18" i="14"/>
  <c r="FX18" i="14" s="1"/>
  <c r="DL19" i="14"/>
  <c r="FT19" i="14" s="1"/>
  <c r="HH19" i="14" s="1"/>
  <c r="DH20" i="14"/>
  <c r="FP20" i="14" s="1"/>
  <c r="HD20" i="14" s="1"/>
  <c r="DT21" i="14"/>
  <c r="GB21" i="14" s="1"/>
  <c r="HP21" i="14" s="1"/>
  <c r="DP22" i="14"/>
  <c r="DF22" i="14" s="1"/>
  <c r="DL23" i="14"/>
  <c r="FT23" i="14" s="1"/>
  <c r="HH23" i="14" s="1"/>
  <c r="DH24" i="14"/>
  <c r="FP24" i="14" s="1"/>
  <c r="HD24" i="14" s="1"/>
  <c r="DT25" i="14"/>
  <c r="GB25" i="14" s="1"/>
  <c r="HP25" i="14" s="1"/>
  <c r="DP26" i="14"/>
  <c r="DF26" i="14" s="1"/>
  <c r="DL27" i="14"/>
  <c r="FT27" i="14" s="1"/>
  <c r="HH27" i="14" s="1"/>
  <c r="DH28" i="14"/>
  <c r="FP28" i="14" s="1"/>
  <c r="HD28" i="14" s="1"/>
  <c r="DT29" i="14"/>
  <c r="GB29" i="14" s="1"/>
  <c r="HP29" i="14" s="1"/>
  <c r="DP30" i="14"/>
  <c r="FX30" i="14" s="1"/>
  <c r="DL31" i="14"/>
  <c r="FT31" i="14" s="1"/>
  <c r="HH31" i="14" s="1"/>
  <c r="DH32" i="14"/>
  <c r="FP32" i="14" s="1"/>
  <c r="HD32" i="14" s="1"/>
  <c r="DT33" i="14"/>
  <c r="GB33" i="14" s="1"/>
  <c r="HP33" i="14" s="1"/>
  <c r="DS5" i="14"/>
  <c r="DH5" i="14"/>
  <c r="DK5" i="14"/>
  <c r="DQ5" i="14"/>
  <c r="J140" i="14"/>
  <c r="J156" i="14"/>
  <c r="FZ146" i="14"/>
  <c r="FZ140" i="14"/>
  <c r="J163" i="14"/>
  <c r="J142" i="14"/>
  <c r="J158" i="14"/>
  <c r="FP169" i="14"/>
  <c r="HD169" i="14" s="1"/>
  <c r="FY158" i="14"/>
  <c r="FY130" i="14"/>
  <c r="FY124" i="14"/>
  <c r="FW156" i="14"/>
  <c r="FW130" i="14"/>
  <c r="FW124" i="14"/>
  <c r="FP153" i="14"/>
  <c r="HD153" i="14" s="1"/>
  <c r="FX137" i="14"/>
  <c r="FX125" i="14"/>
  <c r="FX113" i="14"/>
  <c r="FY95" i="14"/>
  <c r="J82" i="14"/>
  <c r="J68" i="14"/>
  <c r="J111" i="14"/>
  <c r="J105" i="14"/>
  <c r="J106" i="14"/>
  <c r="J100" i="14"/>
  <c r="J59" i="14"/>
  <c r="J37" i="14"/>
  <c r="J13" i="14"/>
  <c r="L13" i="14" s="1"/>
  <c r="DI35" i="14"/>
  <c r="FQ35" i="14" s="1"/>
  <c r="HE35" i="14" s="1"/>
  <c r="DH35" i="14"/>
  <c r="FP35" i="14" s="1"/>
  <c r="HD35" i="14" s="1"/>
  <c r="DT35" i="14"/>
  <c r="GB35" i="14" s="1"/>
  <c r="HP35" i="14" s="1"/>
  <c r="DL12" i="14"/>
  <c r="FT12" i="14" s="1"/>
  <c r="HH12" i="14" s="1"/>
  <c r="DK14" i="14"/>
  <c r="FS14" i="14" s="1"/>
  <c r="HG14" i="14" s="1"/>
  <c r="DI15" i="14"/>
  <c r="FQ15" i="14" s="1"/>
  <c r="HE15" i="14" s="1"/>
  <c r="DG16" i="14"/>
  <c r="FO16" i="14" s="1"/>
  <c r="HC16" i="14" s="1"/>
  <c r="DS17" i="14"/>
  <c r="GA17" i="14" s="1"/>
  <c r="HO17" i="14" s="1"/>
  <c r="DO18" i="14"/>
  <c r="FW18" i="14" s="1"/>
  <c r="DK19" i="14"/>
  <c r="FS19" i="14" s="1"/>
  <c r="HG19" i="14" s="1"/>
  <c r="DG20" i="14"/>
  <c r="FO20" i="14" s="1"/>
  <c r="HC20" i="14" s="1"/>
  <c r="DS21" i="14"/>
  <c r="GA21" i="14" s="1"/>
  <c r="HO21" i="14" s="1"/>
  <c r="DO22" i="14"/>
  <c r="FW22" i="14" s="1"/>
  <c r="DK23" i="14"/>
  <c r="FS23" i="14" s="1"/>
  <c r="HG23" i="14" s="1"/>
  <c r="DG24" i="14"/>
  <c r="FO24" i="14" s="1"/>
  <c r="HC24" i="14" s="1"/>
  <c r="DS25" i="14"/>
  <c r="GA25" i="14" s="1"/>
  <c r="HO25" i="14" s="1"/>
  <c r="DO26" i="14"/>
  <c r="FW26" i="14" s="1"/>
  <c r="DK27" i="14"/>
  <c r="FS27" i="14" s="1"/>
  <c r="HG27" i="14" s="1"/>
  <c r="DG28" i="14"/>
  <c r="FO28" i="14" s="1"/>
  <c r="HC28" i="14" s="1"/>
  <c r="DS29" i="14"/>
  <c r="GA29" i="14" s="1"/>
  <c r="HO29" i="14" s="1"/>
  <c r="DO30" i="14"/>
  <c r="FW30" i="14" s="1"/>
  <c r="DK31" i="14"/>
  <c r="FS31" i="14" s="1"/>
  <c r="HG31" i="14" s="1"/>
  <c r="DG32" i="14"/>
  <c r="FO32" i="14" s="1"/>
  <c r="HC32" i="14" s="1"/>
  <c r="DS33" i="14"/>
  <c r="GA33" i="14" s="1"/>
  <c r="HO33" i="14" s="1"/>
  <c r="DO5" i="14"/>
  <c r="DL5" i="14"/>
  <c r="DU14" i="14"/>
  <c r="GC14" i="14" s="1"/>
  <c r="HQ14" i="14" s="1"/>
  <c r="DP12" i="14"/>
  <c r="FX12" i="14" s="1"/>
  <c r="DN14" i="14"/>
  <c r="FV14" i="14" s="1"/>
  <c r="HJ14" i="14" s="1"/>
  <c r="DL15" i="14"/>
  <c r="FT15" i="14" s="1"/>
  <c r="HH15" i="14" s="1"/>
  <c r="DJ16" i="14"/>
  <c r="FR16" i="14" s="1"/>
  <c r="HF16" i="14" s="1"/>
  <c r="DV17" i="14"/>
  <c r="GD17" i="14" s="1"/>
  <c r="HR17" i="14" s="1"/>
  <c r="DR18" i="14"/>
  <c r="FZ18" i="14" s="1"/>
  <c r="DN19" i="14"/>
  <c r="FV19" i="14" s="1"/>
  <c r="HJ19" i="14" s="1"/>
  <c r="DJ20" i="14"/>
  <c r="FR20" i="14" s="1"/>
  <c r="HF20" i="14" s="1"/>
  <c r="DV21" i="14"/>
  <c r="GD21" i="14" s="1"/>
  <c r="HR21" i="14" s="1"/>
  <c r="DR22" i="14"/>
  <c r="DD22" i="14" s="1"/>
  <c r="DN23" i="14"/>
  <c r="FV23" i="14" s="1"/>
  <c r="HJ23" i="14" s="1"/>
  <c r="DJ24" i="14"/>
  <c r="FR24" i="14" s="1"/>
  <c r="HF24" i="14" s="1"/>
  <c r="DV25" i="14"/>
  <c r="GD25" i="14" s="1"/>
  <c r="HR25" i="14" s="1"/>
  <c r="DR26" i="14"/>
  <c r="DD26" i="14" s="1"/>
  <c r="DN27" i="14"/>
  <c r="FV27" i="14" s="1"/>
  <c r="HJ27" i="14" s="1"/>
  <c r="DJ28" i="14"/>
  <c r="FR28" i="14" s="1"/>
  <c r="HF28" i="14" s="1"/>
  <c r="DV29" i="14"/>
  <c r="GD29" i="14" s="1"/>
  <c r="HR29" i="14" s="1"/>
  <c r="DR30" i="14"/>
  <c r="FZ30" i="14" s="1"/>
  <c r="DN31" i="14"/>
  <c r="FV31" i="14" s="1"/>
  <c r="HJ31" i="14" s="1"/>
  <c r="DJ32" i="14"/>
  <c r="FR32" i="14" s="1"/>
  <c r="HF32" i="14" s="1"/>
  <c r="DV33" i="14"/>
  <c r="GD33" i="14" s="1"/>
  <c r="HR33" i="14" s="1"/>
  <c r="DP5" i="14"/>
  <c r="DJ5" i="14"/>
  <c r="DS12" i="14"/>
  <c r="GA12" i="14" s="1"/>
  <c r="HO12" i="14" s="1"/>
  <c r="DQ14" i="14"/>
  <c r="DC14" i="14" s="1"/>
  <c r="DO15" i="14"/>
  <c r="FW15" i="14" s="1"/>
  <c r="DM16" i="14"/>
  <c r="FU16" i="14" s="1"/>
  <c r="HI16" i="14" s="1"/>
  <c r="DI17" i="14"/>
  <c r="FQ17" i="14" s="1"/>
  <c r="HE17" i="14" s="1"/>
  <c r="DU18" i="14"/>
  <c r="GC18" i="14" s="1"/>
  <c r="HQ18" i="14" s="1"/>
  <c r="DQ19" i="14"/>
  <c r="FY19" i="14" s="1"/>
  <c r="DM20" i="14"/>
  <c r="FU20" i="14" s="1"/>
  <c r="HI20" i="14" s="1"/>
  <c r="DI21" i="14"/>
  <c r="FQ21" i="14" s="1"/>
  <c r="HE21" i="14" s="1"/>
  <c r="DU22" i="14"/>
  <c r="GC22" i="14" s="1"/>
  <c r="HQ22" i="14" s="1"/>
  <c r="DQ23" i="14"/>
  <c r="DC23" i="14" s="1"/>
  <c r="DM24" i="14"/>
  <c r="FU24" i="14" s="1"/>
  <c r="HI24" i="14" s="1"/>
  <c r="DI25" i="14"/>
  <c r="FQ25" i="14" s="1"/>
  <c r="HE25" i="14" s="1"/>
  <c r="DU26" i="14"/>
  <c r="GC26" i="14" s="1"/>
  <c r="HQ26" i="14" s="1"/>
  <c r="DQ27" i="14"/>
  <c r="DC27" i="14" s="1"/>
  <c r="DM28" i="14"/>
  <c r="FU28" i="14" s="1"/>
  <c r="HI28" i="14" s="1"/>
  <c r="DI29" i="14"/>
  <c r="FQ29" i="14" s="1"/>
  <c r="HE29" i="14" s="1"/>
  <c r="DU30" i="14"/>
  <c r="GC30" i="14" s="1"/>
  <c r="HQ30" i="14" s="1"/>
  <c r="DQ31" i="14"/>
  <c r="DC31" i="14" s="1"/>
  <c r="DM32" i="14"/>
  <c r="FU32" i="14" s="1"/>
  <c r="HI32" i="14" s="1"/>
  <c r="DI33" i="14"/>
  <c r="FQ33" i="14" s="1"/>
  <c r="HE33" i="14" s="1"/>
  <c r="DN12" i="14"/>
  <c r="FV12" i="14" s="1"/>
  <c r="HJ12" i="14" s="1"/>
  <c r="DI12" i="14"/>
  <c r="FQ12" i="14" s="1"/>
  <c r="HE12" i="14" s="1"/>
  <c r="DH14" i="14"/>
  <c r="FP14" i="14" s="1"/>
  <c r="HD14" i="14" s="1"/>
  <c r="DT16" i="14"/>
  <c r="GB16" i="14" s="1"/>
  <c r="HP16" i="14" s="1"/>
  <c r="DP17" i="14"/>
  <c r="DF17" i="14" s="1"/>
  <c r="DL18" i="14"/>
  <c r="FT18" i="14" s="1"/>
  <c r="HH18" i="14" s="1"/>
  <c r="DH19" i="14"/>
  <c r="FP19" i="14" s="1"/>
  <c r="HD19" i="14" s="1"/>
  <c r="DT20" i="14"/>
  <c r="GB20" i="14" s="1"/>
  <c r="HP20" i="14" s="1"/>
  <c r="DP21" i="14"/>
  <c r="FX21" i="14" s="1"/>
  <c r="DL22" i="14"/>
  <c r="FT22" i="14" s="1"/>
  <c r="HH22" i="14" s="1"/>
  <c r="DH23" i="14"/>
  <c r="FP23" i="14" s="1"/>
  <c r="HD23" i="14" s="1"/>
  <c r="DT24" i="14"/>
  <c r="GB24" i="14" s="1"/>
  <c r="HP24" i="14" s="1"/>
  <c r="DP25" i="14"/>
  <c r="FX25" i="14" s="1"/>
  <c r="DL26" i="14"/>
  <c r="FT26" i="14" s="1"/>
  <c r="HH26" i="14" s="1"/>
  <c r="DH27" i="14"/>
  <c r="FP27" i="14" s="1"/>
  <c r="HD27" i="14" s="1"/>
  <c r="DT28" i="14"/>
  <c r="GB28" i="14" s="1"/>
  <c r="HP28" i="14" s="1"/>
  <c r="DP29" i="14"/>
  <c r="DF29" i="14" s="1"/>
  <c r="DL30" i="14"/>
  <c r="FT30" i="14" s="1"/>
  <c r="HH30" i="14" s="1"/>
  <c r="DH31" i="14"/>
  <c r="FP31" i="14" s="1"/>
  <c r="HD31" i="14" s="1"/>
  <c r="DT32" i="14"/>
  <c r="GB32" i="14" s="1"/>
  <c r="HP32" i="14" s="1"/>
  <c r="DP33" i="14"/>
  <c r="FX33" i="14" s="1"/>
  <c r="HL88" i="14"/>
  <c r="HB88" i="14" s="1"/>
  <c r="FN88" i="14"/>
  <c r="J159" i="14"/>
  <c r="FO159" i="14"/>
  <c r="HC159" i="14" s="1"/>
  <c r="J166" i="14"/>
  <c r="FP166" i="14"/>
  <c r="HD166" i="14" s="1"/>
  <c r="J123" i="14"/>
  <c r="J128" i="14"/>
  <c r="J150" i="14"/>
  <c r="J132" i="14"/>
  <c r="J168" i="14"/>
  <c r="FY163" i="14"/>
  <c r="FW163" i="14"/>
  <c r="FO133" i="14"/>
  <c r="HC133" i="14" s="1"/>
  <c r="FO115" i="14"/>
  <c r="HC115" i="14" s="1"/>
  <c r="FX142" i="14"/>
  <c r="FX138" i="14"/>
  <c r="FX126" i="14"/>
  <c r="GC165" i="14"/>
  <c r="HQ165" i="14" s="1"/>
  <c r="FV160" i="14"/>
  <c r="HJ160" i="14" s="1"/>
  <c r="FO165" i="14"/>
  <c r="HC165" i="14" s="1"/>
  <c r="FR160" i="14"/>
  <c r="HF160" i="14" s="1"/>
  <c r="FP165" i="14"/>
  <c r="HD165" i="14" s="1"/>
  <c r="GC160" i="14"/>
  <c r="HQ160" i="14" s="1"/>
  <c r="GC148" i="14"/>
  <c r="HQ148" i="14" s="1"/>
  <c r="GC144" i="14"/>
  <c r="HQ144" i="14" s="1"/>
  <c r="FY139" i="14"/>
  <c r="FY135" i="14"/>
  <c r="GC120" i="14"/>
  <c r="HQ120" i="14" s="1"/>
  <c r="FZ148" i="14"/>
  <c r="FZ144" i="14"/>
  <c r="GD139" i="14"/>
  <c r="HR139" i="14" s="1"/>
  <c r="GD135" i="14"/>
  <c r="HR135" i="14" s="1"/>
  <c r="FZ120" i="14"/>
  <c r="GA160" i="14"/>
  <c r="HO160" i="14" s="1"/>
  <c r="GA148" i="14"/>
  <c r="HO148" i="14" s="1"/>
  <c r="GA144" i="14"/>
  <c r="HO144" i="14" s="1"/>
  <c r="FW139" i="14"/>
  <c r="FW135" i="14"/>
  <c r="GA120" i="14"/>
  <c r="HO120" i="14" s="1"/>
  <c r="FX160" i="14"/>
  <c r="FX148" i="14"/>
  <c r="FX144" i="14"/>
  <c r="GB139" i="14"/>
  <c r="HP139" i="14" s="1"/>
  <c r="GB135" i="14"/>
  <c r="HP135" i="14" s="1"/>
  <c r="FX120" i="14"/>
  <c r="FY94" i="14"/>
  <c r="GC84" i="14"/>
  <c r="HQ84" i="14" s="1"/>
  <c r="FY77" i="14"/>
  <c r="J126" i="14"/>
  <c r="J112" i="14"/>
  <c r="J145" i="14"/>
  <c r="J129" i="14"/>
  <c r="J138" i="14"/>
  <c r="J119" i="14"/>
  <c r="J137" i="14"/>
  <c r="J161" i="14"/>
  <c r="FW168" i="14"/>
  <c r="FZ123" i="14"/>
  <c r="FO152" i="14"/>
  <c r="HC152" i="14" s="1"/>
  <c r="FO132" i="14"/>
  <c r="HC132" i="14" s="1"/>
  <c r="FX143" i="14"/>
  <c r="FX123" i="14"/>
  <c r="FY86" i="14"/>
  <c r="FY82" i="14"/>
  <c r="FY165" i="14"/>
  <c r="GD160" i="14"/>
  <c r="HR160" i="14" s="1"/>
  <c r="FS165" i="14"/>
  <c r="HG165" i="14" s="1"/>
  <c r="FT165" i="14"/>
  <c r="HH165" i="14" s="1"/>
  <c r="FY160" i="14"/>
  <c r="FY148" i="14"/>
  <c r="FY144" i="14"/>
  <c r="GC139" i="14"/>
  <c r="HQ139" i="14" s="1"/>
  <c r="GC135" i="14"/>
  <c r="HQ135" i="14" s="1"/>
  <c r="FY120" i="14"/>
  <c r="GD148" i="14"/>
  <c r="HR148" i="14" s="1"/>
  <c r="GD144" i="14"/>
  <c r="HR144" i="14" s="1"/>
  <c r="FZ139" i="14"/>
  <c r="FZ135" i="14"/>
  <c r="GD120" i="14"/>
  <c r="HR120" i="14" s="1"/>
  <c r="FW160" i="14"/>
  <c r="FW148" i="14"/>
  <c r="FW144" i="14"/>
  <c r="GA139" i="14"/>
  <c r="HO139" i="14" s="1"/>
  <c r="GA135" i="14"/>
  <c r="HO135" i="14" s="1"/>
  <c r="FW120" i="14"/>
  <c r="GB160" i="14"/>
  <c r="HP160" i="14" s="1"/>
  <c r="GB148" i="14"/>
  <c r="HP148" i="14" s="1"/>
  <c r="GB144" i="14"/>
  <c r="HP144" i="14" s="1"/>
  <c r="FX139" i="14"/>
  <c r="FX135" i="14"/>
  <c r="GB120" i="14"/>
  <c r="HP120" i="14" s="1"/>
  <c r="GC94" i="14"/>
  <c r="HQ94" i="14" s="1"/>
  <c r="FY84" i="14"/>
  <c r="GC77" i="14"/>
  <c r="HQ77" i="14" s="1"/>
  <c r="GC69" i="14"/>
  <c r="HQ69" i="14" s="1"/>
  <c r="FU67" i="14"/>
  <c r="HI67" i="14" s="1"/>
  <c r="FQ66" i="14"/>
  <c r="HE66" i="14" s="1"/>
  <c r="GC63" i="14"/>
  <c r="HQ63" i="14" s="1"/>
  <c r="GC61" i="14"/>
  <c r="HQ61" i="14" s="1"/>
  <c r="GD108" i="14"/>
  <c r="HR108" i="14" s="1"/>
  <c r="FZ107" i="14"/>
  <c r="FV106" i="14"/>
  <c r="HJ106" i="14" s="1"/>
  <c r="GD104" i="14"/>
  <c r="HR104" i="14" s="1"/>
  <c r="GD100" i="14"/>
  <c r="HR100" i="14" s="1"/>
  <c r="FR99" i="14"/>
  <c r="HF99" i="14" s="1"/>
  <c r="FR95" i="14"/>
  <c r="HF95" i="14" s="1"/>
  <c r="FV94" i="14"/>
  <c r="HJ94" i="14" s="1"/>
  <c r="FR93" i="14"/>
  <c r="HF93" i="14" s="1"/>
  <c r="FV92" i="14"/>
  <c r="HJ92" i="14" s="1"/>
  <c r="FV87" i="14"/>
  <c r="HJ87" i="14" s="1"/>
  <c r="FR86" i="14"/>
  <c r="HF86" i="14" s="1"/>
  <c r="FZ84" i="14"/>
  <c r="FV83" i="14"/>
  <c r="HJ83" i="14" s="1"/>
  <c r="FR82" i="14"/>
  <c r="HF82" i="14" s="1"/>
  <c r="FV81" i="14"/>
  <c r="HJ81" i="14" s="1"/>
  <c r="FR80" i="14"/>
  <c r="HF80" i="14" s="1"/>
  <c r="GD77" i="14"/>
  <c r="HR77" i="14" s="1"/>
  <c r="FR74" i="14"/>
  <c r="HF74" i="14" s="1"/>
  <c r="FR70" i="14"/>
  <c r="HF70" i="14" s="1"/>
  <c r="FV69" i="14"/>
  <c r="HJ69" i="14" s="1"/>
  <c r="FR68" i="14"/>
  <c r="HF68" i="14" s="1"/>
  <c r="FZ66" i="14"/>
  <c r="FR64" i="14"/>
  <c r="HF64" i="14" s="1"/>
  <c r="FR62" i="14"/>
  <c r="HF62" i="14" s="1"/>
  <c r="FS112" i="14"/>
  <c r="HG112" i="14" s="1"/>
  <c r="FO109" i="14"/>
  <c r="HC109" i="14" s="1"/>
  <c r="FS108" i="14"/>
  <c r="HG108" i="14" s="1"/>
  <c r="FO107" i="14"/>
  <c r="HC107" i="14" s="1"/>
  <c r="FS106" i="14"/>
  <c r="HG106" i="14" s="1"/>
  <c r="GA104" i="14"/>
  <c r="HO104" i="14" s="1"/>
  <c r="FO97" i="14"/>
  <c r="HC97" i="14" s="1"/>
  <c r="GA94" i="14"/>
  <c r="HO94" i="14" s="1"/>
  <c r="FW93" i="14"/>
  <c r="GA87" i="14"/>
  <c r="HO87" i="14" s="1"/>
  <c r="FW86" i="14"/>
  <c r="GA85" i="14"/>
  <c r="HO85" i="14" s="1"/>
  <c r="FO84" i="14"/>
  <c r="HC84" i="14" s="1"/>
  <c r="FW82" i="14"/>
  <c r="FS81" i="14"/>
  <c r="HG81" i="14" s="1"/>
  <c r="FO80" i="14"/>
  <c r="HC80" i="14" s="1"/>
  <c r="FS79" i="14"/>
  <c r="HG79" i="14" s="1"/>
  <c r="GA77" i="14"/>
  <c r="HO77" i="14" s="1"/>
  <c r="FO74" i="14"/>
  <c r="HC74" i="14" s="1"/>
  <c r="FO70" i="14"/>
  <c r="HC70" i="14" s="1"/>
  <c r="FS69" i="14"/>
  <c r="HG69" i="14" s="1"/>
  <c r="FO68" i="14"/>
  <c r="HC68" i="14" s="1"/>
  <c r="FS67" i="14"/>
  <c r="HG67" i="14" s="1"/>
  <c r="FO66" i="14"/>
  <c r="HC66" i="14" s="1"/>
  <c r="FO64" i="14"/>
  <c r="HC64" i="14" s="1"/>
  <c r="FS61" i="14"/>
  <c r="HG61" i="14" s="1"/>
  <c r="FT111" i="14"/>
  <c r="HH111" i="14" s="1"/>
  <c r="FX108" i="14"/>
  <c r="FT107" i="14"/>
  <c r="HH107" i="14" s="1"/>
  <c r="FP106" i="14"/>
  <c r="HD106" i="14" s="1"/>
  <c r="FT105" i="14"/>
  <c r="HH105" i="14" s="1"/>
  <c r="FP102" i="14"/>
  <c r="HD102" i="14" s="1"/>
  <c r="FP98" i="14"/>
  <c r="HD98" i="14" s="1"/>
  <c r="GB95" i="14"/>
  <c r="HP95" i="14" s="1"/>
  <c r="FP94" i="14"/>
  <c r="HD94" i="14" s="1"/>
  <c r="FP92" i="14"/>
  <c r="HD92" i="14" s="1"/>
  <c r="FP87" i="14"/>
  <c r="HD87" i="14" s="1"/>
  <c r="FT86" i="14"/>
  <c r="HH86" i="14" s="1"/>
  <c r="FP85" i="14"/>
  <c r="HD85" i="14" s="1"/>
  <c r="FT84" i="14"/>
  <c r="HH84" i="14" s="1"/>
  <c r="FP83" i="14"/>
  <c r="HD83" i="14" s="1"/>
  <c r="FT82" i="14"/>
  <c r="HH82" i="14" s="1"/>
  <c r="FT80" i="14"/>
  <c r="HH80" i="14" s="1"/>
  <c r="GB78" i="14"/>
  <c r="HP78" i="14" s="1"/>
  <c r="FX77" i="14"/>
  <c r="FT70" i="14"/>
  <c r="HH70" i="14" s="1"/>
  <c r="FP69" i="14"/>
  <c r="HD69" i="14" s="1"/>
  <c r="FT68" i="14"/>
  <c r="HH68" i="14" s="1"/>
  <c r="GB66" i="14"/>
  <c r="HP66" i="14" s="1"/>
  <c r="FP65" i="14"/>
  <c r="HD65" i="14" s="1"/>
  <c r="FP63" i="14"/>
  <c r="HD63" i="14" s="1"/>
  <c r="FP61" i="14"/>
  <c r="HD61" i="14" s="1"/>
  <c r="FR61" i="14"/>
  <c r="HF61" i="14" s="1"/>
  <c r="FZ59" i="14"/>
  <c r="GD58" i="14"/>
  <c r="HR58" i="14" s="1"/>
  <c r="FZ57" i="14"/>
  <c r="GD56" i="14"/>
  <c r="HR56" i="14" s="1"/>
  <c r="FR55" i="14"/>
  <c r="HF55" i="14" s="1"/>
  <c r="FZ51" i="14"/>
  <c r="GD48" i="14"/>
  <c r="HR48" i="14" s="1"/>
  <c r="FR47" i="14"/>
  <c r="HF47" i="14" s="1"/>
  <c r="GD44" i="14"/>
  <c r="HR44" i="14" s="1"/>
  <c r="FZ43" i="14"/>
  <c r="FZ39" i="14"/>
  <c r="GD38" i="14"/>
  <c r="HR38" i="14" s="1"/>
  <c r="FZ37" i="14"/>
  <c r="FL37" i="14" s="1"/>
  <c r="GD36" i="14"/>
  <c r="HR36" i="14" s="1"/>
  <c r="FZ13" i="14"/>
  <c r="FS60" i="14"/>
  <c r="HG60" i="14" s="1"/>
  <c r="FS58" i="14"/>
  <c r="HG58" i="14" s="1"/>
  <c r="FO57" i="14"/>
  <c r="HC57" i="14" s="1"/>
  <c r="FO55" i="14"/>
  <c r="HC55" i="14" s="1"/>
  <c r="FO53" i="14"/>
  <c r="HC53" i="14" s="1"/>
  <c r="FW51" i="14"/>
  <c r="FO49" i="14"/>
  <c r="HC49" i="14" s="1"/>
  <c r="FS48" i="14"/>
  <c r="HG48" i="14" s="1"/>
  <c r="FS44" i="14"/>
  <c r="HG44" i="14" s="1"/>
  <c r="FO43" i="14"/>
  <c r="HC43" i="14" s="1"/>
  <c r="FW39" i="14"/>
  <c r="FS38" i="14"/>
  <c r="HG38" i="14" s="1"/>
  <c r="FO37" i="14"/>
  <c r="HC37" i="14" s="1"/>
  <c r="GB60" i="14"/>
  <c r="HP60" i="14" s="1"/>
  <c r="FX59" i="14"/>
  <c r="GB58" i="14"/>
  <c r="HP58" i="14" s="1"/>
  <c r="FX57" i="14"/>
  <c r="GB56" i="14"/>
  <c r="HP56" i="14" s="1"/>
  <c r="FP55" i="14"/>
  <c r="HD55" i="14" s="1"/>
  <c r="FP53" i="14"/>
  <c r="HD53" i="14" s="1"/>
  <c r="GB48" i="14"/>
  <c r="HP48" i="14" s="1"/>
  <c r="FP47" i="14"/>
  <c r="HD47" i="14" s="1"/>
  <c r="FP45" i="14"/>
  <c r="HD45" i="14" s="1"/>
  <c r="FX43" i="14"/>
  <c r="FP41" i="14"/>
  <c r="HD41" i="14" s="1"/>
  <c r="FP39" i="14"/>
  <c r="HD39" i="14" s="1"/>
  <c r="FT38" i="14"/>
  <c r="HH38" i="14" s="1"/>
  <c r="FP37" i="14"/>
  <c r="HD37" i="14" s="1"/>
  <c r="GA13" i="14"/>
  <c r="HO13" i="14" s="1"/>
  <c r="GC70" i="14"/>
  <c r="HQ70" i="14" s="1"/>
  <c r="FY69" i="14"/>
  <c r="GC68" i="14"/>
  <c r="HQ68" i="14" s="1"/>
  <c r="FQ67" i="14"/>
  <c r="HE67" i="14" s="1"/>
  <c r="FU66" i="14"/>
  <c r="HI66" i="14" s="1"/>
  <c r="GC62" i="14"/>
  <c r="HQ62" i="14" s="1"/>
  <c r="FZ108" i="14"/>
  <c r="GD107" i="14"/>
  <c r="HR107" i="14" s="1"/>
  <c r="FR106" i="14"/>
  <c r="HF106" i="14" s="1"/>
  <c r="FZ104" i="14"/>
  <c r="FR100" i="14"/>
  <c r="HF100" i="14" s="1"/>
  <c r="FR94" i="14"/>
  <c r="HF94" i="14" s="1"/>
  <c r="FV93" i="14"/>
  <c r="HJ93" i="14" s="1"/>
  <c r="FR90" i="14"/>
  <c r="HF90" i="14" s="1"/>
  <c r="GD86" i="14"/>
  <c r="HR86" i="14" s="1"/>
  <c r="FZ85" i="14"/>
  <c r="GD84" i="14"/>
  <c r="HR84" i="14" s="1"/>
  <c r="FZ83" i="14"/>
  <c r="FV82" i="14"/>
  <c r="HJ82" i="14" s="1"/>
  <c r="FR81" i="14"/>
  <c r="HF81" i="14" s="1"/>
  <c r="FV80" i="14"/>
  <c r="HJ80" i="14" s="1"/>
  <c r="FZ77" i="14"/>
  <c r="GD74" i="14"/>
  <c r="HR74" i="14" s="1"/>
  <c r="FZ69" i="14"/>
  <c r="FV68" i="14"/>
  <c r="HJ68" i="14" s="1"/>
  <c r="GD66" i="14"/>
  <c r="HR66" i="14" s="1"/>
  <c r="FR65" i="14"/>
  <c r="HF65" i="14" s="1"/>
  <c r="FR63" i="14"/>
  <c r="HF63" i="14" s="1"/>
  <c r="FO112" i="14"/>
  <c r="HC112" i="14" s="1"/>
  <c r="FW108" i="14"/>
  <c r="GA107" i="14"/>
  <c r="HO107" i="14" s="1"/>
  <c r="FO106" i="14"/>
  <c r="HC106" i="14" s="1"/>
  <c r="FO104" i="14"/>
  <c r="HC104" i="14" s="1"/>
  <c r="FS99" i="14"/>
  <c r="HG99" i="14" s="1"/>
  <c r="FS95" i="14"/>
  <c r="HG95" i="14" s="1"/>
  <c r="FO94" i="14"/>
  <c r="HC94" i="14" s="1"/>
  <c r="FS93" i="14"/>
  <c r="HG93" i="14" s="1"/>
  <c r="FO92" i="14"/>
  <c r="HC92" i="14" s="1"/>
  <c r="GA86" i="14"/>
  <c r="HO86" i="14" s="1"/>
  <c r="FO85" i="14"/>
  <c r="HC85" i="14" s="1"/>
  <c r="FS84" i="14"/>
  <c r="HG84" i="14" s="1"/>
  <c r="GA82" i="14"/>
  <c r="HO82" i="14" s="1"/>
  <c r="FO81" i="14"/>
  <c r="HC81" i="14" s="1"/>
  <c r="FO79" i="14"/>
  <c r="HC79" i="14" s="1"/>
  <c r="FO77" i="14"/>
  <c r="HC77" i="14" s="1"/>
  <c r="FO71" i="14"/>
  <c r="HC71" i="14" s="1"/>
  <c r="FW69" i="14"/>
  <c r="GA68" i="14"/>
  <c r="HO68" i="14" s="1"/>
  <c r="FW67" i="14"/>
  <c r="GA66" i="14"/>
  <c r="HO66" i="14" s="1"/>
  <c r="FO65" i="14"/>
  <c r="HC65" i="14" s="1"/>
  <c r="FO63" i="14"/>
  <c r="HC63" i="14" s="1"/>
  <c r="FO61" i="14"/>
  <c r="HC61" i="14" s="1"/>
  <c r="FT112" i="14"/>
  <c r="HH112" i="14" s="1"/>
  <c r="FP109" i="14"/>
  <c r="HD109" i="14" s="1"/>
  <c r="FT108" i="14"/>
  <c r="HH108" i="14" s="1"/>
  <c r="FP107" i="14"/>
  <c r="HD107" i="14" s="1"/>
  <c r="FP105" i="14"/>
  <c r="HD105" i="14" s="1"/>
  <c r="FT104" i="14"/>
  <c r="HH104" i="14" s="1"/>
  <c r="FP99" i="14"/>
  <c r="HD99" i="14" s="1"/>
  <c r="FX95" i="14"/>
  <c r="GB94" i="14"/>
  <c r="HP94" i="14" s="1"/>
  <c r="FX93" i="14"/>
  <c r="FT92" i="14"/>
  <c r="HH92" i="14" s="1"/>
  <c r="FT87" i="14"/>
  <c r="HH87" i="14" s="1"/>
  <c r="FP86" i="14"/>
  <c r="HD86" i="14" s="1"/>
  <c r="FT85" i="14"/>
  <c r="HH85" i="14" s="1"/>
  <c r="FP84" i="14"/>
  <c r="HD84" i="14" s="1"/>
  <c r="FX82" i="14"/>
  <c r="GB81" i="14"/>
  <c r="HP81" i="14" s="1"/>
  <c r="FX80" i="14"/>
  <c r="GB79" i="14"/>
  <c r="HP79" i="14" s="1"/>
  <c r="FX78" i="14"/>
  <c r="GB77" i="14"/>
  <c r="HP77" i="14" s="1"/>
  <c r="FX74" i="14"/>
  <c r="FP70" i="14"/>
  <c r="HD70" i="14" s="1"/>
  <c r="FT69" i="14"/>
  <c r="HH69" i="14" s="1"/>
  <c r="FP68" i="14"/>
  <c r="HD68" i="14" s="1"/>
  <c r="FP66" i="14"/>
  <c r="HD66" i="14" s="1"/>
  <c r="FP64" i="14"/>
  <c r="HD64" i="14" s="1"/>
  <c r="FT61" i="14"/>
  <c r="HH61" i="14" s="1"/>
  <c r="FV61" i="14"/>
  <c r="HJ61" i="14" s="1"/>
  <c r="FR60" i="14"/>
  <c r="HF60" i="14" s="1"/>
  <c r="FV59" i="14"/>
  <c r="HJ59" i="14" s="1"/>
  <c r="FR58" i="14"/>
  <c r="HF58" i="14" s="1"/>
  <c r="FV57" i="14"/>
  <c r="HJ57" i="14" s="1"/>
  <c r="FR54" i="14"/>
  <c r="HF54" i="14" s="1"/>
  <c r="FV53" i="14"/>
  <c r="HJ53" i="14" s="1"/>
  <c r="FV51" i="14"/>
  <c r="HJ51" i="14" s="1"/>
  <c r="FR48" i="14"/>
  <c r="HF48" i="14" s="1"/>
  <c r="FR46" i="14"/>
  <c r="HF46" i="14" s="1"/>
  <c r="FV43" i="14"/>
  <c r="HJ43" i="14" s="1"/>
  <c r="FV41" i="14"/>
  <c r="HJ41" i="14" s="1"/>
  <c r="FV39" i="14"/>
  <c r="HJ39" i="14" s="1"/>
  <c r="FR38" i="14"/>
  <c r="HF38" i="14" s="1"/>
  <c r="FV37" i="14"/>
  <c r="HJ37" i="14" s="1"/>
  <c r="GD13" i="14"/>
  <c r="HR13" i="14" s="1"/>
  <c r="FW60" i="14"/>
  <c r="GA59" i="14"/>
  <c r="HO59" i="14" s="1"/>
  <c r="FW58" i="14"/>
  <c r="GA57" i="14"/>
  <c r="HO57" i="14" s="1"/>
  <c r="FO56" i="14"/>
  <c r="HC56" i="14" s="1"/>
  <c r="FO54" i="14"/>
  <c r="HC54" i="14" s="1"/>
  <c r="FO52" i="14"/>
  <c r="HC52" i="14" s="1"/>
  <c r="FS51" i="14"/>
  <c r="HG51" i="14" s="1"/>
  <c r="FS47" i="14"/>
  <c r="HG47" i="14" s="1"/>
  <c r="FO44" i="14"/>
  <c r="HC44" i="14" s="1"/>
  <c r="FO42" i="14"/>
  <c r="HC42" i="14" s="1"/>
  <c r="GA39" i="14"/>
  <c r="HO39" i="14" s="1"/>
  <c r="FW38" i="14"/>
  <c r="GA37" i="14"/>
  <c r="HO37" i="14" s="1"/>
  <c r="FO36" i="14"/>
  <c r="HC36" i="14" s="1"/>
  <c r="FP60" i="14"/>
  <c r="HD60" i="14" s="1"/>
  <c r="FX58" i="14"/>
  <c r="GB57" i="14"/>
  <c r="HP57" i="14" s="1"/>
  <c r="FP56" i="14"/>
  <c r="HD56" i="14" s="1"/>
  <c r="FT53" i="14"/>
  <c r="HH53" i="14" s="1"/>
  <c r="GB51" i="14"/>
  <c r="HP51" i="14" s="1"/>
  <c r="FP50" i="14"/>
  <c r="HD50" i="14" s="1"/>
  <c r="FP48" i="14"/>
  <c r="HD48" i="14" s="1"/>
  <c r="FX46" i="14"/>
  <c r="FP44" i="14"/>
  <c r="HD44" i="14" s="1"/>
  <c r="FT43" i="14"/>
  <c r="HH43" i="14" s="1"/>
  <c r="FT39" i="14"/>
  <c r="HH39" i="14" s="1"/>
  <c r="FP38" i="14"/>
  <c r="HD38" i="14" s="1"/>
  <c r="FT37" i="14"/>
  <c r="HH37" i="14" s="1"/>
  <c r="GB13" i="14"/>
  <c r="HP13" i="14" s="1"/>
  <c r="FQ61" i="14"/>
  <c r="HE61" i="14" s="1"/>
  <c r="FW13" i="14"/>
  <c r="FU60" i="14"/>
  <c r="HI60" i="14" s="1"/>
  <c r="FQ59" i="14"/>
  <c r="HE59" i="14" s="1"/>
  <c r="FU58" i="14"/>
  <c r="HI58" i="14" s="1"/>
  <c r="GC56" i="14"/>
  <c r="HQ56" i="14" s="1"/>
  <c r="FQ55" i="14"/>
  <c r="HE55" i="14" s="1"/>
  <c r="FQ53" i="14"/>
  <c r="HE53" i="14" s="1"/>
  <c r="FQ51" i="14"/>
  <c r="HE51" i="14" s="1"/>
  <c r="FU48" i="14"/>
  <c r="HI48" i="14" s="1"/>
  <c r="GC46" i="14"/>
  <c r="HQ46" i="14" s="1"/>
  <c r="FQ45" i="14"/>
  <c r="HE45" i="14" s="1"/>
  <c r="FQ41" i="14"/>
  <c r="HE41" i="14" s="1"/>
  <c r="FQ39" i="14"/>
  <c r="HE39" i="14" s="1"/>
  <c r="FU38" i="14"/>
  <c r="HI38" i="14" s="1"/>
  <c r="FQ37" i="14"/>
  <c r="HE37" i="14" s="1"/>
  <c r="FQ13" i="14"/>
  <c r="HE13" i="14" s="1"/>
  <c r="Y5" i="14"/>
  <c r="Y16" i="14"/>
  <c r="U20" i="14"/>
  <c r="U24" i="14"/>
  <c r="Y18" i="14"/>
  <c r="Y6" i="14"/>
  <c r="S7" i="9"/>
  <c r="EN7" i="14" s="1"/>
  <c r="FH7" i="14" s="1"/>
  <c r="U7" i="9"/>
  <c r="EP7" i="14" s="1"/>
  <c r="FJ7" i="14" s="1"/>
  <c r="V30" i="14"/>
  <c r="U28" i="14"/>
  <c r="U33" i="14"/>
  <c r="V19" i="14"/>
  <c r="X6" i="14"/>
  <c r="S6" i="14"/>
  <c r="U21" i="14"/>
  <c r="Y31" i="14"/>
  <c r="V28" i="14"/>
  <c r="V14" i="14"/>
  <c r="Y20" i="14"/>
  <c r="X22" i="14"/>
  <c r="Y32" i="14"/>
  <c r="Y30" i="14"/>
  <c r="X24" i="14"/>
  <c r="X30" i="14"/>
  <c r="Y24" i="14"/>
  <c r="S30" i="14"/>
  <c r="V13" i="14"/>
  <c r="V23" i="14"/>
  <c r="X25" i="14"/>
  <c r="V29" i="14"/>
  <c r="X20" i="14"/>
  <c r="U29" i="14"/>
  <c r="X29" i="14"/>
  <c r="X12" i="14"/>
  <c r="Y27" i="14"/>
  <c r="U22" i="14"/>
  <c r="S25" i="14"/>
  <c r="X33" i="14"/>
  <c r="U13" i="14"/>
  <c r="V15" i="14"/>
  <c r="U23" i="14"/>
  <c r="V25" i="14"/>
  <c r="U31" i="14"/>
  <c r="U12" i="14"/>
  <c r="S14" i="14"/>
  <c r="S20" i="14"/>
  <c r="S29" i="14"/>
  <c r="U6" i="14"/>
  <c r="X18" i="14"/>
  <c r="S24" i="14"/>
  <c r="S28" i="14"/>
  <c r="V33" i="14"/>
  <c r="Y12" i="14"/>
  <c r="X27" i="14"/>
  <c r="V32" i="14"/>
  <c r="X17" i="14"/>
  <c r="X26" i="14"/>
  <c r="X19" i="14"/>
  <c r="Y33" i="14"/>
  <c r="Y15" i="14"/>
  <c r="X21" i="14"/>
  <c r="U25" i="14"/>
  <c r="Y13" i="14"/>
  <c r="U15" i="14"/>
  <c r="U17" i="14"/>
  <c r="U19" i="14"/>
  <c r="Y21" i="14"/>
  <c r="V31" i="14"/>
  <c r="X15" i="14"/>
  <c r="Y19" i="14"/>
  <c r="Y25" i="14"/>
  <c r="HT8" i="14"/>
  <c r="F8" i="14" s="1"/>
  <c r="HT10" i="14"/>
  <c r="F10" i="14" s="1"/>
  <c r="HU10" i="14"/>
  <c r="HU8" i="14"/>
  <c r="HV8" i="14"/>
  <c r="HV10" i="14"/>
  <c r="S42" i="14"/>
  <c r="Y42" i="14"/>
  <c r="X42" i="14"/>
  <c r="V42" i="14"/>
  <c r="U42" i="14"/>
  <c r="S55" i="14"/>
  <c r="X55" i="14"/>
  <c r="U55" i="14"/>
  <c r="Y55" i="14"/>
  <c r="V55" i="14"/>
  <c r="S64" i="14"/>
  <c r="X64" i="14"/>
  <c r="Y64" i="14"/>
  <c r="V64" i="14"/>
  <c r="U64" i="14"/>
  <c r="S73" i="14"/>
  <c r="X73" i="14"/>
  <c r="V73" i="14"/>
  <c r="U73" i="14"/>
  <c r="Y73" i="14"/>
  <c r="S80" i="14"/>
  <c r="U80" i="14"/>
  <c r="X80" i="14"/>
  <c r="Y80" i="14"/>
  <c r="V80" i="14"/>
  <c r="S89" i="14"/>
  <c r="Y89" i="14"/>
  <c r="U89" i="14"/>
  <c r="X89" i="14"/>
  <c r="V89" i="14"/>
  <c r="S95" i="14"/>
  <c r="Y95" i="14"/>
  <c r="V95" i="14"/>
  <c r="X95" i="14"/>
  <c r="U95" i="14"/>
  <c r="S102" i="14"/>
  <c r="Y102" i="14"/>
  <c r="V102" i="14"/>
  <c r="U102" i="14"/>
  <c r="X102" i="14"/>
  <c r="U109" i="14"/>
  <c r="V109" i="14"/>
  <c r="S109" i="14"/>
  <c r="X109" i="14"/>
  <c r="Y109" i="14"/>
  <c r="V116" i="14"/>
  <c r="X116" i="14"/>
  <c r="U116" i="14"/>
  <c r="S116" i="14"/>
  <c r="Y116" i="14"/>
  <c r="S123" i="14"/>
  <c r="U123" i="14"/>
  <c r="X123" i="14"/>
  <c r="Y123" i="14"/>
  <c r="V123" i="14"/>
  <c r="S131" i="14"/>
  <c r="Y131" i="14"/>
  <c r="X131" i="14"/>
  <c r="V131" i="14"/>
  <c r="U131" i="14"/>
  <c r="S141" i="14"/>
  <c r="X141" i="14"/>
  <c r="V141" i="14"/>
  <c r="Y141" i="14"/>
  <c r="U141" i="14"/>
  <c r="U148" i="14"/>
  <c r="S148" i="14"/>
  <c r="X148" i="14"/>
  <c r="Y148" i="14"/>
  <c r="V148" i="14"/>
  <c r="S159" i="14"/>
  <c r="V159" i="14"/>
  <c r="X159" i="14"/>
  <c r="Y159" i="14"/>
  <c r="U159" i="14"/>
  <c r="U167" i="14"/>
  <c r="X167" i="14"/>
  <c r="S167" i="14"/>
  <c r="Y167" i="14"/>
  <c r="V167" i="14"/>
  <c r="S53" i="14"/>
  <c r="X53" i="14"/>
  <c r="U53" i="14"/>
  <c r="V53" i="14"/>
  <c r="Y53" i="14"/>
  <c r="S63" i="14"/>
  <c r="V63" i="14"/>
  <c r="X63" i="14"/>
  <c r="Y63" i="14"/>
  <c r="U63" i="14"/>
  <c r="S71" i="14"/>
  <c r="V71" i="14"/>
  <c r="Y71" i="14"/>
  <c r="U71" i="14"/>
  <c r="X71" i="14"/>
  <c r="S79" i="14"/>
  <c r="U79" i="14"/>
  <c r="V79" i="14"/>
  <c r="X79" i="14"/>
  <c r="Y79" i="14"/>
  <c r="X87" i="14"/>
  <c r="V87" i="14"/>
  <c r="S87" i="14"/>
  <c r="Y87" i="14"/>
  <c r="U87" i="14"/>
  <c r="S99" i="14"/>
  <c r="U99" i="14"/>
  <c r="V99" i="14"/>
  <c r="X99" i="14"/>
  <c r="Y99" i="14"/>
  <c r="S107" i="14"/>
  <c r="V107" i="14"/>
  <c r="U107" i="14"/>
  <c r="X107" i="14"/>
  <c r="Y107" i="14"/>
  <c r="V117" i="14"/>
  <c r="U117" i="14"/>
  <c r="S117" i="14"/>
  <c r="Y117" i="14"/>
  <c r="X117" i="14"/>
  <c r="S125" i="14"/>
  <c r="X125" i="14"/>
  <c r="U125" i="14"/>
  <c r="V125" i="14"/>
  <c r="Y125" i="14"/>
  <c r="S133" i="14"/>
  <c r="X133" i="14"/>
  <c r="Y133" i="14"/>
  <c r="V133" i="14"/>
  <c r="U133" i="14"/>
  <c r="X138" i="14"/>
  <c r="V138" i="14"/>
  <c r="Y138" i="14"/>
  <c r="S138" i="14"/>
  <c r="U138" i="14"/>
  <c r="S146" i="14"/>
  <c r="U146" i="14"/>
  <c r="V146" i="14"/>
  <c r="X146" i="14"/>
  <c r="Y146" i="14"/>
  <c r="V153" i="14"/>
  <c r="S153" i="14"/>
  <c r="X153" i="14"/>
  <c r="Y153" i="14"/>
  <c r="U153" i="14"/>
  <c r="X162" i="14"/>
  <c r="V162" i="14"/>
  <c r="S162" i="14"/>
  <c r="U162" i="14"/>
  <c r="Y162" i="14"/>
  <c r="S35" i="14"/>
  <c r="X35" i="14"/>
  <c r="V35" i="14"/>
  <c r="U35" i="14"/>
  <c r="Y35" i="14"/>
  <c r="S50" i="14"/>
  <c r="U50" i="14"/>
  <c r="X50" i="14"/>
  <c r="Y50" i="14"/>
  <c r="V50" i="14"/>
  <c r="S57" i="14"/>
  <c r="U57" i="14"/>
  <c r="V57" i="14"/>
  <c r="X57" i="14"/>
  <c r="Y57" i="14"/>
  <c r="S65" i="14"/>
  <c r="X65" i="14"/>
  <c r="V65" i="14"/>
  <c r="U65" i="14"/>
  <c r="Y65" i="14"/>
  <c r="X72" i="14"/>
  <c r="Y72" i="14"/>
  <c r="U72" i="14"/>
  <c r="V72" i="14"/>
  <c r="S72" i="14"/>
  <c r="S81" i="14"/>
  <c r="V81" i="14"/>
  <c r="Y81" i="14"/>
  <c r="U81" i="14"/>
  <c r="X81" i="14"/>
  <c r="S90" i="14"/>
  <c r="Y90" i="14"/>
  <c r="X90" i="14"/>
  <c r="V90" i="14"/>
  <c r="U90" i="14"/>
  <c r="S97" i="14"/>
  <c r="X97" i="14"/>
  <c r="U97" i="14"/>
  <c r="Y97" i="14"/>
  <c r="V97" i="14"/>
  <c r="Y105" i="14"/>
  <c r="U105" i="14"/>
  <c r="S105" i="14"/>
  <c r="X105" i="14"/>
  <c r="V105" i="14"/>
  <c r="X113" i="14"/>
  <c r="V113" i="14"/>
  <c r="Y113" i="14"/>
  <c r="U113" i="14"/>
  <c r="S113" i="14"/>
  <c r="S122" i="14"/>
  <c r="V122" i="14"/>
  <c r="X122" i="14"/>
  <c r="Y122" i="14"/>
  <c r="U122" i="14"/>
  <c r="X130" i="14"/>
  <c r="S130" i="14"/>
  <c r="Y130" i="14"/>
  <c r="U130" i="14"/>
  <c r="V130" i="14"/>
  <c r="S139" i="14"/>
  <c r="U139" i="14"/>
  <c r="X139" i="14"/>
  <c r="V139" i="14"/>
  <c r="Y139" i="14"/>
  <c r="U147" i="14"/>
  <c r="S147" i="14"/>
  <c r="V147" i="14"/>
  <c r="Y147" i="14"/>
  <c r="X147" i="14"/>
  <c r="S154" i="14"/>
  <c r="U154" i="14"/>
  <c r="Y154" i="14"/>
  <c r="V154" i="14"/>
  <c r="X154" i="14"/>
  <c r="S161" i="14"/>
  <c r="U161" i="14"/>
  <c r="Y161" i="14"/>
  <c r="V161" i="14"/>
  <c r="X161" i="14"/>
  <c r="S169" i="14"/>
  <c r="V169" i="14"/>
  <c r="Y169" i="14"/>
  <c r="U169" i="14"/>
  <c r="X169" i="14"/>
  <c r="S37" i="14"/>
  <c r="U37" i="14"/>
  <c r="V37" i="14"/>
  <c r="Y37" i="14"/>
  <c r="X37" i="14"/>
  <c r="Y39" i="14"/>
  <c r="V39" i="14"/>
  <c r="S39" i="14"/>
  <c r="X39" i="14"/>
  <c r="U39" i="14"/>
  <c r="S41" i="14"/>
  <c r="U41" i="14"/>
  <c r="Y41" i="14"/>
  <c r="V41" i="14"/>
  <c r="X41" i="14"/>
  <c r="S45" i="14"/>
  <c r="X45" i="14"/>
  <c r="Y45" i="14"/>
  <c r="U45" i="14"/>
  <c r="V45" i="14"/>
  <c r="X48" i="14"/>
  <c r="V48" i="14"/>
  <c r="U48" i="14"/>
  <c r="S48" i="14"/>
  <c r="Y48" i="14"/>
  <c r="S52" i="14"/>
  <c r="V52" i="14"/>
  <c r="U52" i="14"/>
  <c r="X52" i="14"/>
  <c r="Y52" i="14"/>
  <c r="S59" i="14"/>
  <c r="X59" i="14"/>
  <c r="V59" i="14"/>
  <c r="U59" i="14"/>
  <c r="Y59" i="14"/>
  <c r="S66" i="14"/>
  <c r="Y66" i="14"/>
  <c r="X66" i="14"/>
  <c r="V66" i="14"/>
  <c r="U66" i="14"/>
  <c r="V74" i="14"/>
  <c r="U74" i="14"/>
  <c r="S74" i="14"/>
  <c r="Y74" i="14"/>
  <c r="X74" i="14"/>
  <c r="S82" i="14"/>
  <c r="Y82" i="14"/>
  <c r="X82" i="14"/>
  <c r="V82" i="14"/>
  <c r="U82" i="14"/>
  <c r="S92" i="14"/>
  <c r="U92" i="14"/>
  <c r="V92" i="14"/>
  <c r="Y92" i="14"/>
  <c r="X92" i="14"/>
  <c r="S100" i="14"/>
  <c r="X100" i="14"/>
  <c r="V100" i="14"/>
  <c r="U100" i="14"/>
  <c r="Y100" i="14"/>
  <c r="S110" i="14"/>
  <c r="V110" i="14"/>
  <c r="Y110" i="14"/>
  <c r="X110" i="14"/>
  <c r="U110" i="14"/>
  <c r="S115" i="14"/>
  <c r="Y115" i="14"/>
  <c r="X115" i="14"/>
  <c r="V115" i="14"/>
  <c r="U115" i="14"/>
  <c r="V124" i="14"/>
  <c r="S124" i="14"/>
  <c r="U124" i="14"/>
  <c r="Y124" i="14"/>
  <c r="X124" i="14"/>
  <c r="S132" i="14"/>
  <c r="X132" i="14"/>
  <c r="Y132" i="14"/>
  <c r="U132" i="14"/>
  <c r="V132" i="14"/>
  <c r="S140" i="14"/>
  <c r="U140" i="14"/>
  <c r="Y140" i="14"/>
  <c r="X140" i="14"/>
  <c r="V140" i="14"/>
  <c r="S152" i="14"/>
  <c r="Y152" i="14"/>
  <c r="X152" i="14"/>
  <c r="V152" i="14"/>
  <c r="U152" i="14"/>
  <c r="V160" i="14"/>
  <c r="X160" i="14"/>
  <c r="Y160" i="14"/>
  <c r="S160" i="14"/>
  <c r="U160" i="14"/>
  <c r="Y168" i="14"/>
  <c r="U168" i="14"/>
  <c r="V168" i="14"/>
  <c r="S168" i="14"/>
  <c r="X168" i="14"/>
  <c r="Y51" i="14"/>
  <c r="U51" i="14"/>
  <c r="S51" i="14"/>
  <c r="X51" i="14"/>
  <c r="V51" i="14"/>
  <c r="S60" i="14"/>
  <c r="U60" i="14"/>
  <c r="X60" i="14"/>
  <c r="Y60" i="14"/>
  <c r="V60" i="14"/>
  <c r="S69" i="14"/>
  <c r="V69" i="14"/>
  <c r="U69" i="14"/>
  <c r="Y69" i="14"/>
  <c r="X69" i="14"/>
  <c r="S76" i="14"/>
  <c r="V76" i="14"/>
  <c r="X76" i="14"/>
  <c r="U76" i="14"/>
  <c r="Y76" i="14"/>
  <c r="S84" i="14"/>
  <c r="V84" i="14"/>
  <c r="U84" i="14"/>
  <c r="X84" i="14"/>
  <c r="Y84" i="14"/>
  <c r="S91" i="14"/>
  <c r="V91" i="14"/>
  <c r="X91" i="14"/>
  <c r="U91" i="14"/>
  <c r="Y91" i="14"/>
  <c r="S98" i="14"/>
  <c r="Y98" i="14"/>
  <c r="X98" i="14"/>
  <c r="V98" i="14"/>
  <c r="U98" i="14"/>
  <c r="V106" i="14"/>
  <c r="S106" i="14"/>
  <c r="X106" i="14"/>
  <c r="U106" i="14"/>
  <c r="Y106" i="14"/>
  <c r="Y114" i="14"/>
  <c r="S114" i="14"/>
  <c r="V114" i="14"/>
  <c r="X114" i="14"/>
  <c r="U114" i="14"/>
  <c r="S120" i="14"/>
  <c r="V120" i="14"/>
  <c r="Y120" i="14"/>
  <c r="U120" i="14"/>
  <c r="X120" i="14"/>
  <c r="S127" i="14"/>
  <c r="X127" i="14"/>
  <c r="V127" i="14"/>
  <c r="U127" i="14"/>
  <c r="Y127" i="14"/>
  <c r="U137" i="14"/>
  <c r="S137" i="14"/>
  <c r="Y137" i="14"/>
  <c r="X137" i="14"/>
  <c r="V137" i="14"/>
  <c r="Y144" i="14"/>
  <c r="S144" i="14"/>
  <c r="X144" i="14"/>
  <c r="V144" i="14"/>
  <c r="U144" i="14"/>
  <c r="S151" i="14"/>
  <c r="V151" i="14"/>
  <c r="X151" i="14"/>
  <c r="Y151" i="14"/>
  <c r="U151" i="14"/>
  <c r="V163" i="14"/>
  <c r="S163" i="14"/>
  <c r="X163" i="14"/>
  <c r="Y163" i="14"/>
  <c r="U163" i="14"/>
  <c r="S44" i="14"/>
  <c r="V44" i="14"/>
  <c r="X44" i="14"/>
  <c r="Y44" i="14"/>
  <c r="U44" i="14"/>
  <c r="S58" i="14"/>
  <c r="V58" i="14"/>
  <c r="U58" i="14"/>
  <c r="Y58" i="14"/>
  <c r="X58" i="14"/>
  <c r="S67" i="14"/>
  <c r="Y67" i="14"/>
  <c r="X67" i="14"/>
  <c r="V67" i="14"/>
  <c r="U67" i="14"/>
  <c r="S75" i="14"/>
  <c r="U75" i="14"/>
  <c r="Y75" i="14"/>
  <c r="X75" i="14"/>
  <c r="V75" i="14"/>
  <c r="S83" i="14"/>
  <c r="U83" i="14"/>
  <c r="X83" i="14"/>
  <c r="V83" i="14"/>
  <c r="Y83" i="14"/>
  <c r="S94" i="14"/>
  <c r="U94" i="14"/>
  <c r="X94" i="14"/>
  <c r="V94" i="14"/>
  <c r="Y94" i="14"/>
  <c r="S103" i="14"/>
  <c r="X103" i="14"/>
  <c r="V103" i="14"/>
  <c r="U103" i="14"/>
  <c r="Y103" i="14"/>
  <c r="S111" i="14"/>
  <c r="X111" i="14"/>
  <c r="V111" i="14"/>
  <c r="Y111" i="14"/>
  <c r="U111" i="14"/>
  <c r="S121" i="14"/>
  <c r="X121" i="14"/>
  <c r="V121" i="14"/>
  <c r="U121" i="14"/>
  <c r="Y121" i="14"/>
  <c r="S129" i="14"/>
  <c r="X129" i="14"/>
  <c r="U129" i="14"/>
  <c r="Y129" i="14"/>
  <c r="V129" i="14"/>
  <c r="S135" i="14"/>
  <c r="X135" i="14"/>
  <c r="U135" i="14"/>
  <c r="Y135" i="14"/>
  <c r="V135" i="14"/>
  <c r="S143" i="14"/>
  <c r="V143" i="14"/>
  <c r="Y143" i="14"/>
  <c r="X143" i="14"/>
  <c r="U143" i="14"/>
  <c r="V149" i="14"/>
  <c r="S149" i="14"/>
  <c r="X149" i="14"/>
  <c r="Y149" i="14"/>
  <c r="U149" i="14"/>
  <c r="S157" i="14"/>
  <c r="V157" i="14"/>
  <c r="X157" i="14"/>
  <c r="Y157" i="14"/>
  <c r="U157" i="14"/>
  <c r="U165" i="14"/>
  <c r="X165" i="14"/>
  <c r="V165" i="14"/>
  <c r="S165" i="14"/>
  <c r="Y165" i="14"/>
  <c r="S47" i="14"/>
  <c r="Y47" i="14"/>
  <c r="X47" i="14"/>
  <c r="V47" i="14"/>
  <c r="U47" i="14"/>
  <c r="Y54" i="14"/>
  <c r="S54" i="14"/>
  <c r="X54" i="14"/>
  <c r="V54" i="14"/>
  <c r="U54" i="14"/>
  <c r="S61" i="14"/>
  <c r="U61" i="14"/>
  <c r="V61" i="14"/>
  <c r="X61" i="14"/>
  <c r="Y61" i="14"/>
  <c r="S68" i="14"/>
  <c r="V68" i="14"/>
  <c r="Y68" i="14"/>
  <c r="U68" i="14"/>
  <c r="X68" i="14"/>
  <c r="S77" i="14"/>
  <c r="U77" i="14"/>
  <c r="X77" i="14"/>
  <c r="Y77" i="14"/>
  <c r="V77" i="14"/>
  <c r="S85" i="14"/>
  <c r="X85" i="14"/>
  <c r="V85" i="14"/>
  <c r="U85" i="14"/>
  <c r="Y85" i="14"/>
  <c r="S93" i="14"/>
  <c r="V93" i="14"/>
  <c r="X93" i="14"/>
  <c r="U93" i="14"/>
  <c r="Y93" i="14"/>
  <c r="X101" i="14"/>
  <c r="Y101" i="14"/>
  <c r="S101" i="14"/>
  <c r="U101" i="14"/>
  <c r="V101" i="14"/>
  <c r="Y108" i="14"/>
  <c r="V108" i="14"/>
  <c r="U108" i="14"/>
  <c r="S108" i="14"/>
  <c r="X108" i="14"/>
  <c r="S118" i="14"/>
  <c r="V118" i="14"/>
  <c r="U118" i="14"/>
  <c r="Y118" i="14"/>
  <c r="X118" i="14"/>
  <c r="S126" i="14"/>
  <c r="X126" i="14"/>
  <c r="V126" i="14"/>
  <c r="U126" i="14"/>
  <c r="Y126" i="14"/>
  <c r="S134" i="14"/>
  <c r="U134" i="14"/>
  <c r="Y134" i="14"/>
  <c r="X134" i="14"/>
  <c r="V134" i="14"/>
  <c r="Y142" i="14"/>
  <c r="S142" i="14"/>
  <c r="V142" i="14"/>
  <c r="U142" i="14"/>
  <c r="X142" i="14"/>
  <c r="U150" i="14"/>
  <c r="V150" i="14"/>
  <c r="S150" i="14"/>
  <c r="X150" i="14"/>
  <c r="Y150" i="14"/>
  <c r="S158" i="14"/>
  <c r="V158" i="14"/>
  <c r="X158" i="14"/>
  <c r="U158" i="14"/>
  <c r="Y158" i="14"/>
  <c r="S166" i="14"/>
  <c r="X166" i="14"/>
  <c r="U166" i="14"/>
  <c r="V166" i="14"/>
  <c r="Y166" i="14"/>
  <c r="V36" i="14"/>
  <c r="X36" i="14"/>
  <c r="Y36" i="14"/>
  <c r="S36" i="14"/>
  <c r="U36" i="14"/>
  <c r="S38" i="14"/>
  <c r="Y38" i="14"/>
  <c r="V38" i="14"/>
  <c r="U38" i="14"/>
  <c r="X38" i="14"/>
  <c r="S40" i="14"/>
  <c r="V40" i="14"/>
  <c r="X40" i="14"/>
  <c r="Y40" i="14"/>
  <c r="U40" i="14"/>
  <c r="S43" i="14"/>
  <c r="Y43" i="14"/>
  <c r="U43" i="14"/>
  <c r="X43" i="14"/>
  <c r="V43" i="14"/>
  <c r="S46" i="14"/>
  <c r="V46" i="14"/>
  <c r="X46" i="14"/>
  <c r="U46" i="14"/>
  <c r="Y46" i="14"/>
  <c r="S49" i="14"/>
  <c r="U49" i="14"/>
  <c r="Y49" i="14"/>
  <c r="V49" i="14"/>
  <c r="X49" i="14"/>
  <c r="S56" i="14"/>
  <c r="X56" i="14"/>
  <c r="U56" i="14"/>
  <c r="Y56" i="14"/>
  <c r="V56" i="14"/>
  <c r="Y62" i="14"/>
  <c r="X62" i="14"/>
  <c r="V62" i="14"/>
  <c r="S62" i="14"/>
  <c r="U62" i="14"/>
  <c r="S70" i="14"/>
  <c r="Y70" i="14"/>
  <c r="X70" i="14"/>
  <c r="V70" i="14"/>
  <c r="U70" i="14"/>
  <c r="S78" i="14"/>
  <c r="U78" i="14"/>
  <c r="X78" i="14"/>
  <c r="Y78" i="14"/>
  <c r="V78" i="14"/>
  <c r="S86" i="14"/>
  <c r="V86" i="14"/>
  <c r="Y86" i="14"/>
  <c r="U86" i="14"/>
  <c r="X86" i="14"/>
  <c r="S96" i="14"/>
  <c r="X96" i="14"/>
  <c r="U96" i="14"/>
  <c r="Y96" i="14"/>
  <c r="V96" i="14"/>
  <c r="S104" i="14"/>
  <c r="Y104" i="14"/>
  <c r="X104" i="14"/>
  <c r="V104" i="14"/>
  <c r="U104" i="14"/>
  <c r="U112" i="14"/>
  <c r="V112" i="14"/>
  <c r="X112" i="14"/>
  <c r="S112" i="14"/>
  <c r="Y112" i="14"/>
  <c r="S119" i="14"/>
  <c r="X119" i="14"/>
  <c r="U119" i="14"/>
  <c r="V119" i="14"/>
  <c r="Y119" i="14"/>
  <c r="S128" i="14"/>
  <c r="V128" i="14"/>
  <c r="Y128" i="14"/>
  <c r="U128" i="14"/>
  <c r="X128" i="14"/>
  <c r="X136" i="14"/>
  <c r="S136" i="14"/>
  <c r="V136" i="14"/>
  <c r="Y136" i="14"/>
  <c r="U136" i="14"/>
  <c r="Y145" i="14"/>
  <c r="U145" i="14"/>
  <c r="S145" i="14"/>
  <c r="V145" i="14"/>
  <c r="X145" i="14"/>
  <c r="Y156" i="14"/>
  <c r="U156" i="14"/>
  <c r="X156" i="14"/>
  <c r="S156" i="14"/>
  <c r="V156" i="14"/>
  <c r="Y164" i="14"/>
  <c r="S164" i="14"/>
  <c r="V164" i="14"/>
  <c r="U164" i="14"/>
  <c r="X164" i="14"/>
  <c r="HS10" i="14"/>
  <c r="HS8" i="14"/>
  <c r="S155" i="14"/>
  <c r="V155" i="14"/>
  <c r="X155" i="14"/>
  <c r="Z155" i="14" s="1"/>
  <c r="Y155" i="14"/>
  <c r="U155" i="14"/>
  <c r="W155" i="14" s="1"/>
  <c r="HY35" i="14"/>
  <c r="HX168" i="14"/>
  <c r="HX167" i="14"/>
  <c r="HX166" i="14"/>
  <c r="HX165" i="14"/>
  <c r="HX164" i="14"/>
  <c r="HX163" i="14"/>
  <c r="HX162" i="14"/>
  <c r="HX161" i="14"/>
  <c r="HX160" i="14"/>
  <c r="HX159" i="14"/>
  <c r="HX158" i="14"/>
  <c r="HX157" i="14"/>
  <c r="HX156" i="14"/>
  <c r="HX155" i="14"/>
  <c r="HX154" i="14"/>
  <c r="HX153" i="14"/>
  <c r="HX152" i="14"/>
  <c r="HX151" i="14"/>
  <c r="HX150" i="14"/>
  <c r="HX149" i="14"/>
  <c r="HX148" i="14"/>
  <c r="HX147" i="14"/>
  <c r="HX146" i="14"/>
  <c r="HX145" i="14"/>
  <c r="HX144" i="14"/>
  <c r="HX143" i="14"/>
  <c r="HX142" i="14"/>
  <c r="HX141" i="14"/>
  <c r="HX140" i="14"/>
  <c r="HX139" i="14"/>
  <c r="HX138" i="14"/>
  <c r="HX137" i="14"/>
  <c r="HX136" i="14"/>
  <c r="HX135" i="14"/>
  <c r="HX134" i="14"/>
  <c r="HX133" i="14"/>
  <c r="HX132" i="14"/>
  <c r="HX131" i="14"/>
  <c r="HX130" i="14"/>
  <c r="HX129" i="14"/>
  <c r="HX128" i="14"/>
  <c r="HX127" i="14"/>
  <c r="HX126" i="14"/>
  <c r="HX125" i="14"/>
  <c r="HX124" i="14"/>
  <c r="HX123" i="14"/>
  <c r="HX122" i="14"/>
  <c r="HX121" i="14"/>
  <c r="HX120" i="14"/>
  <c r="HX119" i="14"/>
  <c r="HX118" i="14"/>
  <c r="HX117" i="14"/>
  <c r="HX116" i="14"/>
  <c r="HX115" i="14"/>
  <c r="HX114" i="14"/>
  <c r="HX113" i="14"/>
  <c r="HX112" i="14"/>
  <c r="HX111" i="14"/>
  <c r="HX110" i="14"/>
  <c r="HX109" i="14"/>
  <c r="HX108" i="14"/>
  <c r="HX107" i="14"/>
  <c r="HW106" i="14"/>
  <c r="HW105" i="14"/>
  <c r="HW104" i="14"/>
  <c r="HW103" i="14"/>
  <c r="HW102" i="14"/>
  <c r="HW101" i="14"/>
  <c r="HW100" i="14"/>
  <c r="HW99" i="14"/>
  <c r="HW98" i="14"/>
  <c r="HW97" i="14"/>
  <c r="HW96" i="14"/>
  <c r="HW95" i="14"/>
  <c r="HW94" i="14"/>
  <c r="HW93" i="14"/>
  <c r="HW92" i="14"/>
  <c r="HW91" i="14"/>
  <c r="HW90" i="14"/>
  <c r="HW89" i="14"/>
  <c r="HW87" i="14"/>
  <c r="HW86" i="14"/>
  <c r="HW85" i="14"/>
  <c r="HW84" i="14"/>
  <c r="HW83" i="14"/>
  <c r="HW82" i="14"/>
  <c r="HW81" i="14"/>
  <c r="HW80" i="14"/>
  <c r="HW79" i="14"/>
  <c r="HW78" i="14"/>
  <c r="HW77" i="14"/>
  <c r="HW76" i="14"/>
  <c r="HW75" i="14"/>
  <c r="HW74" i="14"/>
  <c r="HW73" i="14"/>
  <c r="HW72" i="14"/>
  <c r="HW71" i="14"/>
  <c r="HW70" i="14"/>
  <c r="HW69" i="14"/>
  <c r="HW68" i="14"/>
  <c r="HW67" i="14"/>
  <c r="HW66" i="14"/>
  <c r="HW65" i="14"/>
  <c r="HW64" i="14"/>
  <c r="HW63" i="14"/>
  <c r="HW62" i="14"/>
  <c r="HW61" i="14"/>
  <c r="HW60" i="14"/>
  <c r="HW59" i="14"/>
  <c r="HW58" i="14"/>
  <c r="HW57" i="14"/>
  <c r="HW56" i="14"/>
  <c r="HW55" i="14"/>
  <c r="HW54" i="14"/>
  <c r="HW53" i="14"/>
  <c r="HW52" i="14"/>
  <c r="HW51" i="14"/>
  <c r="HW50" i="14"/>
  <c r="HW49" i="14"/>
  <c r="HW48" i="14"/>
  <c r="HW47" i="14"/>
  <c r="HW46" i="14"/>
  <c r="HW45" i="14"/>
  <c r="HW44" i="14"/>
  <c r="HW43" i="14"/>
  <c r="HW42" i="14"/>
  <c r="HW41" i="14"/>
  <c r="HW40" i="14"/>
  <c r="HW39" i="14"/>
  <c r="HW38" i="14"/>
  <c r="HW37" i="14"/>
  <c r="HW36" i="14"/>
  <c r="HX35" i="14"/>
  <c r="HY169" i="14"/>
  <c r="HY168" i="14"/>
  <c r="HY167" i="14"/>
  <c r="HY166" i="14"/>
  <c r="HY165" i="14"/>
  <c r="HY164" i="14"/>
  <c r="HY163" i="14"/>
  <c r="HY162" i="14"/>
  <c r="HY161" i="14"/>
  <c r="HY160" i="14"/>
  <c r="HY159" i="14"/>
  <c r="HY158" i="14"/>
  <c r="HY157" i="14"/>
  <c r="HY156" i="14"/>
  <c r="HY155" i="14"/>
  <c r="HY154" i="14"/>
  <c r="HY153" i="14"/>
  <c r="HY152" i="14"/>
  <c r="HY151" i="14"/>
  <c r="HY150" i="14"/>
  <c r="HY149" i="14"/>
  <c r="HY148" i="14"/>
  <c r="HY147" i="14"/>
  <c r="HY146" i="14"/>
  <c r="HY145" i="14"/>
  <c r="HY144" i="14"/>
  <c r="HY143" i="14"/>
  <c r="HY142" i="14"/>
  <c r="HY141" i="14"/>
  <c r="HY140" i="14"/>
  <c r="HY139" i="14"/>
  <c r="HY138" i="14"/>
  <c r="HY137" i="14"/>
  <c r="HY136" i="14"/>
  <c r="HY135" i="14"/>
  <c r="HY134" i="14"/>
  <c r="HY133" i="14"/>
  <c r="HY132" i="14"/>
  <c r="HY131" i="14"/>
  <c r="HY130" i="14"/>
  <c r="HY129" i="14"/>
  <c r="HY128" i="14"/>
  <c r="HY127" i="14"/>
  <c r="HY126" i="14"/>
  <c r="HY125" i="14"/>
  <c r="HY124" i="14"/>
  <c r="HY123" i="14"/>
  <c r="HY122" i="14"/>
  <c r="HY121" i="14"/>
  <c r="HY120" i="14"/>
  <c r="HY119" i="14"/>
  <c r="HY118" i="14"/>
  <c r="HY117" i="14"/>
  <c r="HY116" i="14"/>
  <c r="HY115" i="14"/>
  <c r="HY114" i="14"/>
  <c r="HY113" i="14"/>
  <c r="HY112" i="14"/>
  <c r="HY111" i="14"/>
  <c r="HY110" i="14"/>
  <c r="HY109" i="14"/>
  <c r="HY108" i="14"/>
  <c r="HY107" i="14"/>
  <c r="HX106" i="14"/>
  <c r="HX105" i="14"/>
  <c r="HX104" i="14"/>
  <c r="HX103" i="14"/>
  <c r="HX102" i="14"/>
  <c r="HX101" i="14"/>
  <c r="HX100" i="14"/>
  <c r="HX99" i="14"/>
  <c r="HX98" i="14"/>
  <c r="HX97" i="14"/>
  <c r="HX96" i="14"/>
  <c r="HX95" i="14"/>
  <c r="HX94" i="14"/>
  <c r="HX93" i="14"/>
  <c r="HX92" i="14"/>
  <c r="HX91" i="14"/>
  <c r="HX90" i="14"/>
  <c r="HX89" i="14"/>
  <c r="HX87" i="14"/>
  <c r="HX86" i="14"/>
  <c r="HX85" i="14"/>
  <c r="HX84" i="14"/>
  <c r="HX83" i="14"/>
  <c r="HX82" i="14"/>
  <c r="HX81" i="14"/>
  <c r="HX80" i="14"/>
  <c r="HX79" i="14"/>
  <c r="HX78" i="14"/>
  <c r="HX77" i="14"/>
  <c r="HX76" i="14"/>
  <c r="HX75" i="14"/>
  <c r="HX74" i="14"/>
  <c r="HX73" i="14"/>
  <c r="HX72" i="14"/>
  <c r="HX71" i="14"/>
  <c r="HX70" i="14"/>
  <c r="HX69" i="14"/>
  <c r="HX68" i="14"/>
  <c r="HX67" i="14"/>
  <c r="HX66" i="14"/>
  <c r="HX65" i="14"/>
  <c r="HX64" i="14"/>
  <c r="HX63" i="14"/>
  <c r="HX62" i="14"/>
  <c r="HX61" i="14"/>
  <c r="HX60" i="14"/>
  <c r="HX59" i="14"/>
  <c r="HX58" i="14"/>
  <c r="HX57" i="14"/>
  <c r="HX56" i="14"/>
  <c r="HX55" i="14"/>
  <c r="HX54" i="14"/>
  <c r="HX53" i="14"/>
  <c r="HX52" i="14"/>
  <c r="HX51" i="14"/>
  <c r="HX50" i="14"/>
  <c r="HX49" i="14"/>
  <c r="HX48" i="14"/>
  <c r="HX47" i="14"/>
  <c r="HX46" i="14"/>
  <c r="HX45" i="14"/>
  <c r="HX44" i="14"/>
  <c r="HX43" i="14"/>
  <c r="HX42" i="14"/>
  <c r="HX41" i="14"/>
  <c r="HX40" i="14"/>
  <c r="HX39" i="14"/>
  <c r="HX38" i="14"/>
  <c r="HX37" i="14"/>
  <c r="HX36" i="14"/>
  <c r="HW35" i="14"/>
  <c r="HZ169" i="14"/>
  <c r="HZ168" i="14"/>
  <c r="HZ167" i="14"/>
  <c r="HZ166" i="14"/>
  <c r="HZ165" i="14"/>
  <c r="HZ164" i="14"/>
  <c r="HZ163" i="14"/>
  <c r="HZ162" i="14"/>
  <c r="HZ161" i="14"/>
  <c r="HZ160" i="14"/>
  <c r="HZ159" i="14"/>
  <c r="HZ158" i="14"/>
  <c r="HZ157" i="14"/>
  <c r="HZ156" i="14"/>
  <c r="HZ155" i="14"/>
  <c r="K155" i="14" s="1"/>
  <c r="HZ154" i="14"/>
  <c r="HZ153" i="14"/>
  <c r="HZ152" i="14"/>
  <c r="HZ151" i="14"/>
  <c r="K151" i="14" s="1"/>
  <c r="HZ150" i="14"/>
  <c r="HZ149" i="14"/>
  <c r="HZ148" i="14"/>
  <c r="HZ147" i="14"/>
  <c r="HZ146" i="14"/>
  <c r="HZ145" i="14"/>
  <c r="HZ144" i="14"/>
  <c r="HZ143" i="14"/>
  <c r="HZ142" i="14"/>
  <c r="HZ141" i="14"/>
  <c r="HZ140" i="14"/>
  <c r="HZ139" i="14"/>
  <c r="HZ138" i="14"/>
  <c r="HZ137" i="14"/>
  <c r="HZ136" i="14"/>
  <c r="K136" i="14" s="1"/>
  <c r="HZ135" i="14"/>
  <c r="HZ134" i="14"/>
  <c r="HZ133" i="14"/>
  <c r="HZ132" i="14"/>
  <c r="HZ131" i="14"/>
  <c r="K131" i="14" s="1"/>
  <c r="HZ130" i="14"/>
  <c r="HZ129" i="14"/>
  <c r="HZ128" i="14"/>
  <c r="HZ127" i="14"/>
  <c r="HZ126" i="14"/>
  <c r="HZ125" i="14"/>
  <c r="HZ124" i="14"/>
  <c r="HZ123" i="14"/>
  <c r="HZ122" i="14"/>
  <c r="K122" i="14" s="1"/>
  <c r="HZ121" i="14"/>
  <c r="K121" i="14" s="1"/>
  <c r="HZ120" i="14"/>
  <c r="HZ119" i="14"/>
  <c r="HZ118" i="14"/>
  <c r="K118" i="14" s="1"/>
  <c r="HZ117" i="14"/>
  <c r="HZ116" i="14"/>
  <c r="HZ115" i="14"/>
  <c r="HZ114" i="14"/>
  <c r="K114" i="14" s="1"/>
  <c r="HZ113" i="14"/>
  <c r="HZ112" i="14"/>
  <c r="HZ111" i="14"/>
  <c r="HZ110" i="14"/>
  <c r="K110" i="14" s="1"/>
  <c r="HZ109" i="14"/>
  <c r="HZ108" i="14"/>
  <c r="HZ107" i="14"/>
  <c r="HY106" i="14"/>
  <c r="HY105" i="14"/>
  <c r="HY104" i="14"/>
  <c r="HY103" i="14"/>
  <c r="HY102" i="14"/>
  <c r="HY101" i="14"/>
  <c r="HY100" i="14"/>
  <c r="HY99" i="14"/>
  <c r="HY98" i="14"/>
  <c r="HY97" i="14"/>
  <c r="HY96" i="14"/>
  <c r="HY95" i="14"/>
  <c r="HY94" i="14"/>
  <c r="HY93" i="14"/>
  <c r="HY92" i="14"/>
  <c r="HY91" i="14"/>
  <c r="HY90" i="14"/>
  <c r="HY89" i="14"/>
  <c r="HY87" i="14"/>
  <c r="HY86" i="14"/>
  <c r="HY85" i="14"/>
  <c r="HY84" i="14"/>
  <c r="HY83" i="14"/>
  <c r="HY82" i="14"/>
  <c r="HY81" i="14"/>
  <c r="HY80" i="14"/>
  <c r="HY79" i="14"/>
  <c r="HY78" i="14"/>
  <c r="HY77" i="14"/>
  <c r="HY76" i="14"/>
  <c r="HY75" i="14"/>
  <c r="HY74" i="14"/>
  <c r="HY73" i="14"/>
  <c r="HY72" i="14"/>
  <c r="HY71" i="14"/>
  <c r="HY70" i="14"/>
  <c r="HY69" i="14"/>
  <c r="HY68" i="14"/>
  <c r="HY67" i="14"/>
  <c r="HY66" i="14"/>
  <c r="HY65" i="14"/>
  <c r="HY64" i="14"/>
  <c r="HY63" i="14"/>
  <c r="HY62" i="14"/>
  <c r="HY61" i="14"/>
  <c r="HY60" i="14"/>
  <c r="HY59" i="14"/>
  <c r="HY58" i="14"/>
  <c r="HY57" i="14"/>
  <c r="HY56" i="14"/>
  <c r="HY55" i="14"/>
  <c r="HY54" i="14"/>
  <c r="HY53" i="14"/>
  <c r="HY52" i="14"/>
  <c r="HY51" i="14"/>
  <c r="HY50" i="14"/>
  <c r="HY49" i="14"/>
  <c r="HY48" i="14"/>
  <c r="HY47" i="14"/>
  <c r="HY46" i="14"/>
  <c r="HY45" i="14"/>
  <c r="HY44" i="14"/>
  <c r="HY43" i="14"/>
  <c r="HY42" i="14"/>
  <c r="HY41" i="14"/>
  <c r="HY40" i="14"/>
  <c r="HY39" i="14"/>
  <c r="HY38" i="14"/>
  <c r="HY37" i="14"/>
  <c r="HY36" i="14"/>
  <c r="HZ35" i="14"/>
  <c r="HW169" i="14"/>
  <c r="HW168" i="14"/>
  <c r="HW167" i="14"/>
  <c r="HW166" i="14"/>
  <c r="HW165" i="14"/>
  <c r="HW164" i="14"/>
  <c r="HW163" i="14"/>
  <c r="HW162" i="14"/>
  <c r="HW161" i="14"/>
  <c r="HW160" i="14"/>
  <c r="HW159" i="14"/>
  <c r="HW158" i="14"/>
  <c r="HW157" i="14"/>
  <c r="HW156" i="14"/>
  <c r="HW155" i="14"/>
  <c r="HW154" i="14"/>
  <c r="HW153" i="14"/>
  <c r="HW152" i="14"/>
  <c r="HW151" i="14"/>
  <c r="HW150" i="14"/>
  <c r="HW149" i="14"/>
  <c r="HW148" i="14"/>
  <c r="HW147" i="14"/>
  <c r="HW146" i="14"/>
  <c r="HW145" i="14"/>
  <c r="HW144" i="14"/>
  <c r="HW143" i="14"/>
  <c r="HW142" i="14"/>
  <c r="HW141" i="14"/>
  <c r="HW140" i="14"/>
  <c r="HW139" i="14"/>
  <c r="HW138" i="14"/>
  <c r="HW137" i="14"/>
  <c r="HW136" i="14"/>
  <c r="HW135" i="14"/>
  <c r="HW134" i="14"/>
  <c r="HW133" i="14"/>
  <c r="HW132" i="14"/>
  <c r="HW131" i="14"/>
  <c r="HW130" i="14"/>
  <c r="HW129" i="14"/>
  <c r="HW128" i="14"/>
  <c r="HW127" i="14"/>
  <c r="HW126" i="14"/>
  <c r="HW125" i="14"/>
  <c r="HW124" i="14"/>
  <c r="HW123" i="14"/>
  <c r="HW122" i="14"/>
  <c r="HW121" i="14"/>
  <c r="HW120" i="14"/>
  <c r="HW119" i="14"/>
  <c r="HW118" i="14"/>
  <c r="HW117" i="14"/>
  <c r="HW116" i="14"/>
  <c r="HW115" i="14"/>
  <c r="HW114" i="14"/>
  <c r="HW113" i="14"/>
  <c r="HW112" i="14"/>
  <c r="HW111" i="14"/>
  <c r="HW110" i="14"/>
  <c r="HW109" i="14"/>
  <c r="HW108" i="14"/>
  <c r="HZ106" i="14"/>
  <c r="HZ105" i="14"/>
  <c r="HZ104" i="14"/>
  <c r="HZ103" i="14"/>
  <c r="HZ102" i="14"/>
  <c r="K102" i="14" s="1"/>
  <c r="HZ101" i="14"/>
  <c r="K101" i="14" s="1"/>
  <c r="HZ100" i="14"/>
  <c r="HZ99" i="14"/>
  <c r="HZ98" i="14"/>
  <c r="HZ97" i="14"/>
  <c r="HZ96" i="14"/>
  <c r="HZ95" i="14"/>
  <c r="HZ94" i="14"/>
  <c r="HZ93" i="14"/>
  <c r="HZ92" i="14"/>
  <c r="HZ91" i="14"/>
  <c r="K91" i="14" s="1"/>
  <c r="HZ90" i="14"/>
  <c r="HZ89" i="14"/>
  <c r="HZ87" i="14"/>
  <c r="HZ86" i="14"/>
  <c r="HZ85" i="14"/>
  <c r="HZ84" i="14"/>
  <c r="HZ83" i="14"/>
  <c r="HZ82" i="14"/>
  <c r="HZ81" i="14"/>
  <c r="HZ80" i="14"/>
  <c r="HZ79" i="14"/>
  <c r="HZ78" i="14"/>
  <c r="HZ77" i="14"/>
  <c r="HZ76" i="14"/>
  <c r="K76" i="14" s="1"/>
  <c r="HZ75" i="14"/>
  <c r="HZ74" i="14"/>
  <c r="HZ73" i="14"/>
  <c r="K73" i="14" s="1"/>
  <c r="HZ72" i="14"/>
  <c r="HZ71" i="14"/>
  <c r="HZ70" i="14"/>
  <c r="HZ69" i="14"/>
  <c r="HZ68" i="14"/>
  <c r="HZ67" i="14"/>
  <c r="HZ66" i="14"/>
  <c r="HZ65" i="14"/>
  <c r="HZ64" i="14"/>
  <c r="HZ63" i="14"/>
  <c r="HZ62" i="14"/>
  <c r="HZ61" i="14"/>
  <c r="HZ60" i="14"/>
  <c r="HZ59" i="14"/>
  <c r="HZ58" i="14"/>
  <c r="HZ57" i="14"/>
  <c r="HZ56" i="14"/>
  <c r="HZ55" i="14"/>
  <c r="HZ54" i="14"/>
  <c r="HZ53" i="14"/>
  <c r="HZ52" i="14"/>
  <c r="HZ51" i="14"/>
  <c r="HZ50" i="14"/>
  <c r="HZ49" i="14"/>
  <c r="K49" i="14" s="1"/>
  <c r="HZ48" i="14"/>
  <c r="HZ47" i="14"/>
  <c r="HZ46" i="14"/>
  <c r="HZ45" i="14"/>
  <c r="HZ44" i="14"/>
  <c r="HZ43" i="14"/>
  <c r="HZ42" i="14"/>
  <c r="K42" i="14" s="1"/>
  <c r="HZ41" i="14"/>
  <c r="HZ40" i="14"/>
  <c r="HZ39" i="14"/>
  <c r="HZ38" i="14"/>
  <c r="HZ37" i="14"/>
  <c r="HZ36" i="14"/>
  <c r="V6" i="14"/>
  <c r="Y23" i="14"/>
  <c r="U26" i="14"/>
  <c r="U14" i="14"/>
  <c r="V16" i="14"/>
  <c r="U18" i="14"/>
  <c r="V20" i="14"/>
  <c r="V22" i="14"/>
  <c r="V24" i="14"/>
  <c r="HW12" i="14"/>
  <c r="HW6" i="14"/>
  <c r="HW34" i="14"/>
  <c r="HW33" i="14"/>
  <c r="HW31" i="14"/>
  <c r="HW30" i="14"/>
  <c r="HW29" i="14"/>
  <c r="HW28" i="14"/>
  <c r="HW27" i="14"/>
  <c r="HW26" i="14"/>
  <c r="HW25" i="14"/>
  <c r="HW24" i="14"/>
  <c r="HW23" i="14"/>
  <c r="HW22" i="14"/>
  <c r="HW21" i="14"/>
  <c r="HW20" i="14"/>
  <c r="HW19" i="14"/>
  <c r="HW18" i="14"/>
  <c r="HW17" i="14"/>
  <c r="HW16" i="14"/>
  <c r="HW15" i="14"/>
  <c r="HW14" i="14"/>
  <c r="HW13" i="14"/>
  <c r="HY5" i="14"/>
  <c r="HX6" i="14"/>
  <c r="HY12" i="14"/>
  <c r="HX34" i="14"/>
  <c r="HX33" i="14"/>
  <c r="HX32" i="14"/>
  <c r="HX31" i="14"/>
  <c r="HX30" i="14"/>
  <c r="HX29" i="14"/>
  <c r="HX28" i="14"/>
  <c r="HX27" i="14"/>
  <c r="HX26" i="14"/>
  <c r="HX25" i="14"/>
  <c r="HX24" i="14"/>
  <c r="HX23" i="14"/>
  <c r="HX22" i="14"/>
  <c r="HX21" i="14"/>
  <c r="HX20" i="14"/>
  <c r="HX19" i="14"/>
  <c r="HX18" i="14"/>
  <c r="HX17" i="14"/>
  <c r="HX16" i="14"/>
  <c r="HX15" i="14"/>
  <c r="HX14" i="14"/>
  <c r="HX13" i="14"/>
  <c r="Y14" i="14"/>
  <c r="V17" i="14"/>
  <c r="Y17" i="14"/>
  <c r="X23" i="14"/>
  <c r="S26" i="14"/>
  <c r="X32" i="14"/>
  <c r="U32" i="14"/>
  <c r="V12" i="14"/>
  <c r="V5" i="14"/>
  <c r="S15" i="14"/>
  <c r="V18" i="14"/>
  <c r="S21" i="14"/>
  <c r="U27" i="14"/>
  <c r="V27" i="14"/>
  <c r="U30" i="14"/>
  <c r="X13" i="14"/>
  <c r="U16" i="14"/>
  <c r="X16" i="14"/>
  <c r="S19" i="14"/>
  <c r="Y28" i="14"/>
  <c r="X28" i="14"/>
  <c r="S31" i="14"/>
  <c r="HW32" i="14"/>
  <c r="HX5" i="14"/>
  <c r="HY6" i="14"/>
  <c r="HX12" i="14"/>
  <c r="HY34" i="14"/>
  <c r="HY33" i="14"/>
  <c r="HY32" i="14"/>
  <c r="HY31" i="14"/>
  <c r="HY30" i="14"/>
  <c r="HY29" i="14"/>
  <c r="HY28" i="14"/>
  <c r="HY27" i="14"/>
  <c r="HY26" i="14"/>
  <c r="HY25" i="14"/>
  <c r="HY24" i="14"/>
  <c r="HY23" i="14"/>
  <c r="HY22" i="14"/>
  <c r="HY21" i="14"/>
  <c r="HY20" i="14"/>
  <c r="HY19" i="14"/>
  <c r="HY18" i="14"/>
  <c r="HY17" i="14"/>
  <c r="HY16" i="14"/>
  <c r="HY15" i="14"/>
  <c r="HY14" i="14"/>
  <c r="HY13" i="14"/>
  <c r="F4" i="7"/>
  <c r="X14" i="14"/>
  <c r="Y26" i="14"/>
  <c r="V21" i="14"/>
  <c r="S13" i="14"/>
  <c r="Y22" i="14"/>
  <c r="HZ6" i="14"/>
  <c r="H6" i="14" s="1"/>
  <c r="G6" i="14" s="1"/>
  <c r="HZ32" i="14"/>
  <c r="HZ28" i="14"/>
  <c r="HZ15" i="14"/>
  <c r="HZ5" i="14"/>
  <c r="HZ12" i="14"/>
  <c r="HZ34" i="14"/>
  <c r="HZ31" i="14"/>
  <c r="HZ29" i="14"/>
  <c r="HZ27" i="14"/>
  <c r="HZ25" i="14"/>
  <c r="HZ23" i="14"/>
  <c r="HZ21" i="14"/>
  <c r="HZ20" i="14"/>
  <c r="HZ18" i="14"/>
  <c r="HZ17" i="14"/>
  <c r="HZ16" i="14"/>
  <c r="HZ14" i="14"/>
  <c r="HZ33" i="14"/>
  <c r="HZ30" i="14"/>
  <c r="HZ26" i="14"/>
  <c r="HZ24" i="14"/>
  <c r="HZ22" i="14"/>
  <c r="HZ19" i="14"/>
  <c r="HZ13" i="14"/>
  <c r="DZ4" i="14"/>
  <c r="ET4" i="14" s="1"/>
  <c r="ED4" i="14"/>
  <c r="EX4" i="14" s="1"/>
  <c r="EH4" i="14"/>
  <c r="FB4" i="14" s="1"/>
  <c r="EL4" i="14"/>
  <c r="FF4" i="14" s="1"/>
  <c r="EP4" i="14"/>
  <c r="FJ4" i="14" s="1"/>
  <c r="DW8" i="14"/>
  <c r="EQ8" i="14" s="1"/>
  <c r="EA8" i="14"/>
  <c r="EU8" i="14" s="1"/>
  <c r="EE8" i="14"/>
  <c r="EY8" i="14" s="1"/>
  <c r="EI8" i="14"/>
  <c r="FC8" i="14" s="1"/>
  <c r="EM8" i="14"/>
  <c r="FG8" i="14" s="1"/>
  <c r="DY4" i="14"/>
  <c r="ES4" i="14" s="1"/>
  <c r="EC4" i="14"/>
  <c r="EW4" i="14" s="1"/>
  <c r="EG4" i="14"/>
  <c r="FA4" i="14" s="1"/>
  <c r="EK4" i="14"/>
  <c r="FE4" i="14" s="1"/>
  <c r="EO4" i="14"/>
  <c r="FI4" i="14" s="1"/>
  <c r="DZ8" i="14"/>
  <c r="ET8" i="14" s="1"/>
  <c r="ED8" i="14"/>
  <c r="EX8" i="14" s="1"/>
  <c r="EH8" i="14"/>
  <c r="FB8" i="14" s="1"/>
  <c r="Q7" i="9"/>
  <c r="EL8" i="14"/>
  <c r="FF8" i="14" s="1"/>
  <c r="EP8" i="14"/>
  <c r="FJ8" i="14" s="1"/>
  <c r="DX4" i="14"/>
  <c r="ER4" i="14" s="1"/>
  <c r="EF4" i="14"/>
  <c r="EZ4" i="14" s="1"/>
  <c r="EJ4" i="14"/>
  <c r="FD4" i="14" s="1"/>
  <c r="EN4" i="14"/>
  <c r="FH4" i="14" s="1"/>
  <c r="DY8" i="14"/>
  <c r="ES8" i="14" s="1"/>
  <c r="EC8" i="14"/>
  <c r="EW8" i="14" s="1"/>
  <c r="L7" i="9"/>
  <c r="EG8" i="14"/>
  <c r="FA8" i="14" s="1"/>
  <c r="EO8" i="14"/>
  <c r="FI8" i="14" s="1"/>
  <c r="EB4" i="14"/>
  <c r="EV4" i="14" s="1"/>
  <c r="EK8" i="14"/>
  <c r="FE8" i="14" s="1"/>
  <c r="DW4" i="14"/>
  <c r="EQ4" i="14" s="1"/>
  <c r="EA4" i="14"/>
  <c r="EU4" i="14" s="1"/>
  <c r="EE4" i="14"/>
  <c r="EY4" i="14" s="1"/>
  <c r="EI4" i="14"/>
  <c r="FC4" i="14" s="1"/>
  <c r="EM4" i="14"/>
  <c r="FG4" i="14" s="1"/>
  <c r="DX8" i="14"/>
  <c r="ER8" i="14" s="1"/>
  <c r="EB8" i="14"/>
  <c r="EV8" i="14" s="1"/>
  <c r="EF8" i="14"/>
  <c r="EZ8" i="14" s="1"/>
  <c r="EJ8" i="14"/>
  <c r="FD8" i="14" s="1"/>
  <c r="EN8" i="14"/>
  <c r="FH8" i="14" s="1"/>
  <c r="F220" i="8"/>
  <c r="O220" i="8"/>
  <c r="D220" i="8"/>
  <c r="N220" i="8"/>
  <c r="M220" i="8"/>
  <c r="H220" i="8"/>
  <c r="Q220" i="8"/>
  <c r="T220" i="8"/>
  <c r="G220" i="8"/>
  <c r="P220" i="8"/>
  <c r="U220" i="8"/>
  <c r="J220" i="8"/>
  <c r="S220" i="8"/>
  <c r="E220" i="8"/>
  <c r="I220" i="8"/>
  <c r="C220" i="8"/>
  <c r="L220" i="8"/>
  <c r="K220" i="8"/>
  <c r="HU4" i="14"/>
  <c r="HS11" i="14"/>
  <c r="HT4" i="14"/>
  <c r="F4" i="14" s="1"/>
  <c r="HS4" i="14"/>
  <c r="HT11" i="14"/>
  <c r="F11" i="14" s="1"/>
  <c r="HV4" i="14"/>
  <c r="HV11" i="14"/>
  <c r="S11" i="14" s="1"/>
  <c r="HU11" i="14"/>
  <c r="KX4" i="14"/>
  <c r="KL4" i="14"/>
  <c r="LD4" i="14"/>
  <c r="KZ4" i="14"/>
  <c r="KV4" i="14"/>
  <c r="KR4" i="14"/>
  <c r="KL11" i="14"/>
  <c r="JQ11" i="14" s="1"/>
  <c r="LB11" i="14"/>
  <c r="KG11" i="14" s="1"/>
  <c r="KN4" i="14"/>
  <c r="KN11" i="14"/>
  <c r="JS11" i="14" s="1"/>
  <c r="KZ11" i="14"/>
  <c r="KE11" i="14" s="1"/>
  <c r="KX11" i="14"/>
  <c r="KC11" i="14" s="1"/>
  <c r="KT4" i="14"/>
  <c r="KV11" i="14"/>
  <c r="KA11" i="14" s="1"/>
  <c r="KT11" i="14"/>
  <c r="JY11" i="14" s="1"/>
  <c r="LB4" i="14"/>
  <c r="KP4" i="14"/>
  <c r="KR11" i="14"/>
  <c r="JW11" i="14" s="1"/>
  <c r="KP11" i="14"/>
  <c r="JU11" i="14" s="1"/>
  <c r="LD11" i="14"/>
  <c r="KI11" i="14" s="1"/>
  <c r="FM6" i="14"/>
  <c r="T16" i="14"/>
  <c r="T33" i="14"/>
  <c r="T23" i="14"/>
  <c r="T32" i="14"/>
  <c r="T27" i="14"/>
  <c r="T22" i="14"/>
  <c r="T17" i="14"/>
  <c r="T12" i="14"/>
  <c r="T18" i="14"/>
  <c r="E7" i="7"/>
  <c r="F8" i="7"/>
  <c r="I9" i="7"/>
  <c r="F9" i="7"/>
  <c r="I4" i="7"/>
  <c r="T7" i="8"/>
  <c r="CQ7" i="14" s="1"/>
  <c r="H7" i="8"/>
  <c r="CE7" i="14" s="1"/>
  <c r="R7" i="9"/>
  <c r="M7" i="9"/>
  <c r="K7" i="9"/>
  <c r="O7" i="9"/>
  <c r="N7" i="9"/>
  <c r="P7" i="9"/>
  <c r="H7" i="9"/>
  <c r="D7" i="9"/>
  <c r="S8" i="8"/>
  <c r="E8" i="8"/>
  <c r="C8" i="8"/>
  <c r="BZ8" i="14" s="1"/>
  <c r="P8" i="8"/>
  <c r="CM8" i="14" s="1"/>
  <c r="G8" i="8"/>
  <c r="CD8" i="14" s="1"/>
  <c r="M8" i="8"/>
  <c r="CJ8" i="14" s="1"/>
  <c r="N8" i="8"/>
  <c r="F8" i="8"/>
  <c r="CC8" i="14" s="1"/>
  <c r="K8" i="8"/>
  <c r="CH8" i="14" s="1"/>
  <c r="O8" i="8"/>
  <c r="J8" i="8"/>
  <c r="I8" i="8"/>
  <c r="B8" i="8"/>
  <c r="BY8" i="14" s="1"/>
  <c r="R8" i="8"/>
  <c r="Q8" i="8"/>
  <c r="L8" i="8"/>
  <c r="CI8" i="14" s="1"/>
  <c r="D8" i="8"/>
  <c r="G8" i="7"/>
  <c r="G9" i="7"/>
  <c r="H8" i="7"/>
  <c r="G4" i="7"/>
  <c r="H4" i="7"/>
  <c r="H10" i="7"/>
  <c r="I10" i="7"/>
  <c r="B7" i="9"/>
  <c r="E7" i="9"/>
  <c r="C7" i="9"/>
  <c r="I7" i="9"/>
  <c r="F7" i="9"/>
  <c r="J7" i="9"/>
  <c r="G7" i="9"/>
  <c r="H9" i="7"/>
  <c r="F10" i="7"/>
  <c r="G10" i="7"/>
  <c r="C7" i="7"/>
  <c r="D7" i="7"/>
  <c r="B7" i="7"/>
  <c r="E3" i="7"/>
  <c r="V3" i="7" s="1"/>
  <c r="Y33" i="7" s="1"/>
  <c r="Z32" i="7" s="1"/>
  <c r="D3" i="7"/>
  <c r="U3" i="7" s="1"/>
  <c r="W33" i="7" s="1"/>
  <c r="AB32" i="7" s="1"/>
  <c r="F3" i="7"/>
  <c r="Q3" i="7" s="1"/>
  <c r="Q33" i="7" s="1"/>
  <c r="B3" i="7"/>
  <c r="S3" i="7" s="1"/>
  <c r="S33" i="7" s="1"/>
  <c r="AF32" i="7" s="1"/>
  <c r="G3" i="7"/>
  <c r="O3" i="7" s="1"/>
  <c r="O33" i="7" s="1"/>
  <c r="AL32" i="7" s="1"/>
  <c r="C3" i="7"/>
  <c r="T3" i="7" s="1"/>
  <c r="U33" i="7" s="1"/>
  <c r="AD32" i="7" s="1"/>
  <c r="I3" i="7"/>
  <c r="K3" i="7" s="1"/>
  <c r="K33" i="7" s="1"/>
  <c r="AH32" i="7" s="1"/>
  <c r="FX9" i="14" l="1"/>
  <c r="FN9" i="14" s="1"/>
  <c r="IX9" i="14" s="1"/>
  <c r="JN6" i="14"/>
  <c r="IZ6" i="14"/>
  <c r="DF6" i="14"/>
  <c r="JD6" i="14"/>
  <c r="JJ6" i="14"/>
  <c r="JF6" i="14"/>
  <c r="FL6" i="14"/>
  <c r="JL6" i="14"/>
  <c r="DD6" i="14"/>
  <c r="FN6" i="14"/>
  <c r="DD9" i="14"/>
  <c r="J9" i="14" s="1"/>
  <c r="JH6" i="14"/>
  <c r="FW9" i="14"/>
  <c r="JG9" i="14" s="1"/>
  <c r="JB6" i="14"/>
  <c r="CP8" i="14"/>
  <c r="LB8" i="14" s="1"/>
  <c r="KG8" i="14" s="1"/>
  <c r="CO8" i="14"/>
  <c r="CN8" i="14"/>
  <c r="KZ8" i="14" s="1"/>
  <c r="KE8" i="14" s="1"/>
  <c r="CG8" i="14"/>
  <c r="CF8" i="14"/>
  <c r="KR8" i="14" s="1"/>
  <c r="JW8" i="14" s="1"/>
  <c r="CA8" i="14"/>
  <c r="CL8" i="14"/>
  <c r="KX8" i="14" s="1"/>
  <c r="KC8" i="14" s="1"/>
  <c r="CB8" i="14"/>
  <c r="KN8" i="14" s="1"/>
  <c r="JS8" i="14" s="1"/>
  <c r="CK8" i="14"/>
  <c r="HM9" i="14"/>
  <c r="GY9" i="14" s="1"/>
  <c r="KJ5" i="14"/>
  <c r="KJ6" i="14"/>
  <c r="LC8" i="14"/>
  <c r="KH8" i="14" s="1"/>
  <c r="LC11" i="14"/>
  <c r="KH11" i="14" s="1"/>
  <c r="KS11" i="14"/>
  <c r="JX11" i="14" s="1"/>
  <c r="KK11" i="14"/>
  <c r="JP11" i="14" s="1"/>
  <c r="KO4" i="14"/>
  <c r="KS10" i="14"/>
  <c r="JX10" i="14" s="1"/>
  <c r="KY11" i="14"/>
  <c r="KD11" i="14" s="1"/>
  <c r="KW11" i="14"/>
  <c r="KB11" i="14" s="1"/>
  <c r="KW4" i="14"/>
  <c r="KY10" i="14"/>
  <c r="KD10" i="14" s="1"/>
  <c r="KW10" i="14"/>
  <c r="KB10" i="14" s="1"/>
  <c r="KQ11" i="14"/>
  <c r="JV11" i="14" s="1"/>
  <c r="KK4" i="14"/>
  <c r="KU4" i="14"/>
  <c r="KU11" i="14"/>
  <c r="JZ11" i="14" s="1"/>
  <c r="KY4" i="14"/>
  <c r="KM10" i="14"/>
  <c r="JR10" i="14" s="1"/>
  <c r="LA10" i="14"/>
  <c r="KF10" i="14" s="1"/>
  <c r="KM11" i="14"/>
  <c r="JR11" i="14" s="1"/>
  <c r="KS4" i="14"/>
  <c r="KM4" i="14"/>
  <c r="LC4" i="14"/>
  <c r="KQ8" i="14"/>
  <c r="JV8" i="14" s="1"/>
  <c r="KU10" i="14"/>
  <c r="JZ10" i="14" s="1"/>
  <c r="KO11" i="14"/>
  <c r="JT11" i="14" s="1"/>
  <c r="LC10" i="14"/>
  <c r="KH10" i="14" s="1"/>
  <c r="KK10" i="14"/>
  <c r="JP10" i="14" s="1"/>
  <c r="LA4" i="14"/>
  <c r="KQ10" i="14"/>
  <c r="JV10" i="14" s="1"/>
  <c r="KO10" i="14"/>
  <c r="JT10" i="14" s="1"/>
  <c r="LA11" i="14"/>
  <c r="KF11" i="14" s="1"/>
  <c r="KQ4" i="14"/>
  <c r="JI9" i="14"/>
  <c r="X4" i="14"/>
  <c r="Z4" i="14" s="1"/>
  <c r="JA9" i="14"/>
  <c r="Z32" i="14"/>
  <c r="W164" i="14"/>
  <c r="W145" i="14"/>
  <c r="W128" i="14"/>
  <c r="Z104" i="14"/>
  <c r="Z86" i="14"/>
  <c r="W78" i="14"/>
  <c r="Z70" i="14"/>
  <c r="W49" i="14"/>
  <c r="Z46" i="14"/>
  <c r="Z43" i="14"/>
  <c r="W40" i="14"/>
  <c r="Z134" i="14"/>
  <c r="W108" i="14"/>
  <c r="W101" i="14"/>
  <c r="Z85" i="14"/>
  <c r="Z77" i="14"/>
  <c r="W68" i="14"/>
  <c r="Z47" i="14"/>
  <c r="W157" i="14"/>
  <c r="Z121" i="14"/>
  <c r="W103" i="14"/>
  <c r="W83" i="14"/>
  <c r="Z58" i="14"/>
  <c r="Z163" i="14"/>
  <c r="W144" i="14"/>
  <c r="W120" i="14"/>
  <c r="W114" i="14"/>
  <c r="Z98" i="14"/>
  <c r="W91" i="14"/>
  <c r="W69" i="14"/>
  <c r="W168" i="14"/>
  <c r="Z132" i="14"/>
  <c r="W124" i="14"/>
  <c r="W110" i="14"/>
  <c r="Z100" i="14"/>
  <c r="Z74" i="14"/>
  <c r="Z52" i="14"/>
  <c r="Z48" i="14"/>
  <c r="Z45" i="14"/>
  <c r="Z39" i="14"/>
  <c r="Z37" i="14"/>
  <c r="Z147" i="14"/>
  <c r="W147" i="14"/>
  <c r="W139" i="14"/>
  <c r="Z113" i="14"/>
  <c r="W105" i="14"/>
  <c r="W97" i="14"/>
  <c r="Z81" i="14"/>
  <c r="Z57" i="14"/>
  <c r="Z35" i="14"/>
  <c r="Z117" i="14"/>
  <c r="Z63" i="14"/>
  <c r="W167" i="14"/>
  <c r="Z148" i="14"/>
  <c r="W131" i="14"/>
  <c r="W123" i="14"/>
  <c r="W116" i="14"/>
  <c r="Z109" i="14"/>
  <c r="Z102" i="14"/>
  <c r="W89" i="14"/>
  <c r="Z64" i="14"/>
  <c r="W55" i="14"/>
  <c r="W15" i="14"/>
  <c r="Z17" i="14"/>
  <c r="W6" i="14"/>
  <c r="W12" i="14"/>
  <c r="W22" i="14"/>
  <c r="W29" i="14"/>
  <c r="Z30" i="14"/>
  <c r="Z22" i="14"/>
  <c r="Z16" i="14"/>
  <c r="Z14" i="14"/>
  <c r="C19" i="14"/>
  <c r="W30" i="14"/>
  <c r="W32" i="14"/>
  <c r="W18" i="14"/>
  <c r="Z164" i="14"/>
  <c r="W156" i="14"/>
  <c r="Z128" i="14"/>
  <c r="Z119" i="14"/>
  <c r="Z112" i="14"/>
  <c r="Z78" i="14"/>
  <c r="W62" i="14"/>
  <c r="Z56" i="14"/>
  <c r="W46" i="14"/>
  <c r="W142" i="14"/>
  <c r="Z126" i="14"/>
  <c r="W118" i="14"/>
  <c r="Z101" i="14"/>
  <c r="Z68" i="14"/>
  <c r="W61" i="14"/>
  <c r="Z54" i="14"/>
  <c r="W165" i="14"/>
  <c r="Z149" i="14"/>
  <c r="Z143" i="14"/>
  <c r="Z129" i="14"/>
  <c r="W94" i="14"/>
  <c r="Z83" i="14"/>
  <c r="Z75" i="14"/>
  <c r="W67" i="14"/>
  <c r="Z44" i="14"/>
  <c r="W151" i="14"/>
  <c r="W127" i="14"/>
  <c r="Z120" i="14"/>
  <c r="Z106" i="14"/>
  <c r="Z76" i="14"/>
  <c r="W51" i="14"/>
  <c r="W152" i="14"/>
  <c r="W140" i="14"/>
  <c r="W115" i="14"/>
  <c r="W82" i="14"/>
  <c r="W74" i="14"/>
  <c r="Z66" i="14"/>
  <c r="W59" i="14"/>
  <c r="W39" i="14"/>
  <c r="W37" i="14"/>
  <c r="Z154" i="14"/>
  <c r="Z139" i="14"/>
  <c r="W130" i="14"/>
  <c r="W122" i="14"/>
  <c r="W90" i="14"/>
  <c r="W72" i="14"/>
  <c r="W65" i="14"/>
  <c r="W50" i="14"/>
  <c r="W162" i="14"/>
  <c r="W153" i="14"/>
  <c r="W146" i="14"/>
  <c r="W117" i="14"/>
  <c r="W107" i="14"/>
  <c r="Z99" i="14"/>
  <c r="W87" i="14"/>
  <c r="Z87" i="14"/>
  <c r="W79" i="14"/>
  <c r="Z167" i="14"/>
  <c r="Z159" i="14"/>
  <c r="W141" i="14"/>
  <c r="Z123" i="14"/>
  <c r="W109" i="14"/>
  <c r="Z89" i="14"/>
  <c r="Z73" i="14"/>
  <c r="W42" i="14"/>
  <c r="Z15" i="14"/>
  <c r="W17" i="14"/>
  <c r="Z21" i="14"/>
  <c r="Z26" i="14"/>
  <c r="Z18" i="14"/>
  <c r="C14" i="14"/>
  <c r="W23" i="14"/>
  <c r="C25" i="14"/>
  <c r="Z29" i="14"/>
  <c r="Z25" i="14"/>
  <c r="Z6" i="14"/>
  <c r="Z31" i="14"/>
  <c r="Z13" i="14"/>
  <c r="Z23" i="14"/>
  <c r="W26" i="14"/>
  <c r="Z156" i="14"/>
  <c r="W136" i="14"/>
  <c r="Z136" i="14"/>
  <c r="W119" i="14"/>
  <c r="W104" i="14"/>
  <c r="Z96" i="14"/>
  <c r="W70" i="14"/>
  <c r="Z62" i="14"/>
  <c r="W56" i="14"/>
  <c r="Z40" i="14"/>
  <c r="W38" i="14"/>
  <c r="W36" i="14"/>
  <c r="Z166" i="14"/>
  <c r="Z158" i="14"/>
  <c r="Z150" i="14"/>
  <c r="Z142" i="14"/>
  <c r="W134" i="14"/>
  <c r="Z108" i="14"/>
  <c r="Z93" i="14"/>
  <c r="W85" i="14"/>
  <c r="W47" i="14"/>
  <c r="Z165" i="14"/>
  <c r="Z157" i="14"/>
  <c r="W143" i="14"/>
  <c r="Z135" i="14"/>
  <c r="W129" i="14"/>
  <c r="W121" i="14"/>
  <c r="W111" i="14"/>
  <c r="Z103" i="14"/>
  <c r="Z94" i="14"/>
  <c r="W58" i="14"/>
  <c r="W163" i="14"/>
  <c r="Z144" i="14"/>
  <c r="Z137" i="14"/>
  <c r="W106" i="14"/>
  <c r="W98" i="14"/>
  <c r="W84" i="14"/>
  <c r="W76" i="14"/>
  <c r="Z69" i="14"/>
  <c r="W60" i="14"/>
  <c r="W160" i="14"/>
  <c r="W132" i="14"/>
  <c r="Z124" i="14"/>
  <c r="W100" i="14"/>
  <c r="Z92" i="14"/>
  <c r="W48" i="14"/>
  <c r="W45" i="14"/>
  <c r="Z41" i="14"/>
  <c r="W169" i="14"/>
  <c r="Z161" i="14"/>
  <c r="W154" i="14"/>
  <c r="Z130" i="14"/>
  <c r="Z105" i="14"/>
  <c r="W57" i="14"/>
  <c r="Z50" i="14"/>
  <c r="W35" i="14"/>
  <c r="Z162" i="14"/>
  <c r="W133" i="14"/>
  <c r="Z125" i="14"/>
  <c r="Z107" i="14"/>
  <c r="W71" i="14"/>
  <c r="W63" i="14"/>
  <c r="Z53" i="14"/>
  <c r="W148" i="14"/>
  <c r="Z141" i="14"/>
  <c r="Z131" i="14"/>
  <c r="Z95" i="14"/>
  <c r="W80" i="14"/>
  <c r="W19" i="14"/>
  <c r="W25" i="14"/>
  <c r="Z19" i="14"/>
  <c r="Z27" i="14"/>
  <c r="Z33" i="14"/>
  <c r="Z12" i="14"/>
  <c r="C30" i="14"/>
  <c r="W28" i="14"/>
  <c r="W20" i="14"/>
  <c r="Z5" i="14"/>
  <c r="C11" i="14"/>
  <c r="Z28" i="14"/>
  <c r="W16" i="14"/>
  <c r="W27" i="14"/>
  <c r="W14" i="14"/>
  <c r="Z145" i="14"/>
  <c r="W112" i="14"/>
  <c r="W96" i="14"/>
  <c r="W86" i="14"/>
  <c r="Z49" i="14"/>
  <c r="W43" i="14"/>
  <c r="Z38" i="14"/>
  <c r="Z36" i="14"/>
  <c r="W166" i="14"/>
  <c r="W158" i="14"/>
  <c r="W150" i="14"/>
  <c r="W126" i="14"/>
  <c r="Z118" i="14"/>
  <c r="W93" i="14"/>
  <c r="W77" i="14"/>
  <c r="Z61" i="14"/>
  <c r="W54" i="14"/>
  <c r="W149" i="14"/>
  <c r="W135" i="14"/>
  <c r="Z111" i="14"/>
  <c r="W75" i="14"/>
  <c r="Z67" i="14"/>
  <c r="W44" i="14"/>
  <c r="Z151" i="14"/>
  <c r="W137" i="14"/>
  <c r="Z127" i="14"/>
  <c r="Z114" i="14"/>
  <c r="Z91" i="14"/>
  <c r="Z84" i="14"/>
  <c r="Z60" i="14"/>
  <c r="Z51" i="14"/>
  <c r="Z168" i="14"/>
  <c r="Z160" i="14"/>
  <c r="Z152" i="14"/>
  <c r="Z140" i="14"/>
  <c r="Z115" i="14"/>
  <c r="Z110" i="14"/>
  <c r="W92" i="14"/>
  <c r="Z82" i="14"/>
  <c r="W66" i="14"/>
  <c r="Z59" i="14"/>
  <c r="W52" i="14"/>
  <c r="W41" i="14"/>
  <c r="Z169" i="14"/>
  <c r="W161" i="14"/>
  <c r="Z122" i="14"/>
  <c r="W113" i="14"/>
  <c r="Z97" i="14"/>
  <c r="Z90" i="14"/>
  <c r="W81" i="14"/>
  <c r="Z72" i="14"/>
  <c r="Z65" i="14"/>
  <c r="Z153" i="14"/>
  <c r="Z146" i="14"/>
  <c r="W138" i="14"/>
  <c r="Z138" i="14"/>
  <c r="Z133" i="14"/>
  <c r="W125" i="14"/>
  <c r="W99" i="14"/>
  <c r="Z79" i="14"/>
  <c r="Z71" i="14"/>
  <c r="W53" i="14"/>
  <c r="W159" i="14"/>
  <c r="Z116" i="14"/>
  <c r="W102" i="14"/>
  <c r="W95" i="14"/>
  <c r="Z80" i="14"/>
  <c r="W73" i="14"/>
  <c r="W64" i="14"/>
  <c r="Z55" i="14"/>
  <c r="Z42" i="14"/>
  <c r="C29" i="14"/>
  <c r="W31" i="14"/>
  <c r="W13" i="14"/>
  <c r="Z20" i="14"/>
  <c r="Z24" i="14"/>
  <c r="W21" i="14"/>
  <c r="W33" i="14"/>
  <c r="W24" i="14"/>
  <c r="G189" i="7"/>
  <c r="F189" i="7"/>
  <c r="I189" i="7"/>
  <c r="H189" i="7"/>
  <c r="P221" i="8"/>
  <c r="B221" i="8"/>
  <c r="G221" i="8"/>
  <c r="C221" i="8"/>
  <c r="L221" i="8"/>
  <c r="K221" i="8"/>
  <c r="F221" i="8"/>
  <c r="M221" i="8"/>
  <c r="FK6" i="14"/>
  <c r="IU6" i="14" s="1"/>
  <c r="DF35" i="14"/>
  <c r="FN124" i="14"/>
  <c r="JI6" i="14"/>
  <c r="K50" i="14"/>
  <c r="K72" i="14"/>
  <c r="JM9" i="14"/>
  <c r="DD35" i="14"/>
  <c r="DC35" i="14"/>
  <c r="DE35" i="14"/>
  <c r="K45" i="14"/>
  <c r="JD9" i="14"/>
  <c r="JF9" i="14"/>
  <c r="IZ9" i="14"/>
  <c r="JB9" i="14"/>
  <c r="JE9" i="14"/>
  <c r="HM127" i="14"/>
  <c r="GY127" i="14" s="1"/>
  <c r="IY9" i="14"/>
  <c r="JN9" i="14"/>
  <c r="HY9" i="14"/>
  <c r="HX9" i="14"/>
  <c r="JC9" i="14"/>
  <c r="HK104" i="14"/>
  <c r="HA104" i="14" s="1"/>
  <c r="LK10" i="14"/>
  <c r="JK9" i="14"/>
  <c r="LM11" i="14"/>
  <c r="LL10" i="14"/>
  <c r="LM10" i="14"/>
  <c r="LK11" i="14"/>
  <c r="LL4" i="14"/>
  <c r="K89" i="14"/>
  <c r="K164" i="14"/>
  <c r="HP9" i="14"/>
  <c r="JL9" i="14"/>
  <c r="LM4" i="14"/>
  <c r="LL11" i="14"/>
  <c r="LK4" i="14"/>
  <c r="K96" i="14"/>
  <c r="LJ11" i="14"/>
  <c r="LF10" i="14"/>
  <c r="LI11" i="14"/>
  <c r="LE4" i="14"/>
  <c r="LH11" i="14"/>
  <c r="LH10" i="14"/>
  <c r="LE11" i="14"/>
  <c r="K40" i="14"/>
  <c r="HZ9" i="14"/>
  <c r="LH4" i="14"/>
  <c r="LG4" i="14"/>
  <c r="V9" i="14"/>
  <c r="X9" i="14"/>
  <c r="Y9" i="14"/>
  <c r="U9" i="14"/>
  <c r="S9" i="14"/>
  <c r="LF4" i="14"/>
  <c r="FL9" i="14"/>
  <c r="HN9" i="14"/>
  <c r="GZ9" i="14" s="1"/>
  <c r="LI4" i="14"/>
  <c r="LJ10" i="14"/>
  <c r="LG11" i="14"/>
  <c r="LE10" i="14"/>
  <c r="LG10" i="14"/>
  <c r="LI10" i="14"/>
  <c r="LF11" i="14"/>
  <c r="HW9" i="14"/>
  <c r="LJ4" i="14"/>
  <c r="DQ4" i="14"/>
  <c r="DC4" i="14" s="1"/>
  <c r="DU8" i="14"/>
  <c r="GC8" i="14" s="1"/>
  <c r="HQ8" i="14" s="1"/>
  <c r="DS4" i="14"/>
  <c r="GA4" i="14" s="1"/>
  <c r="HO4" i="14" s="1"/>
  <c r="DN4" i="14"/>
  <c r="FV4" i="14" s="1"/>
  <c r="HJ4" i="14" s="1"/>
  <c r="DV8" i="14"/>
  <c r="GD8" i="14" s="1"/>
  <c r="HR8" i="14" s="1"/>
  <c r="DI4" i="14"/>
  <c r="FQ4" i="14" s="1"/>
  <c r="HE4" i="14" s="1"/>
  <c r="DJ4" i="14"/>
  <c r="FR4" i="14" s="1"/>
  <c r="HF4" i="14" s="1"/>
  <c r="DG4" i="14"/>
  <c r="FO4" i="14" s="1"/>
  <c r="HC4" i="14" s="1"/>
  <c r="DM4" i="14"/>
  <c r="FU4" i="14" s="1"/>
  <c r="HI4" i="14" s="1"/>
  <c r="DH4" i="14"/>
  <c r="FP4" i="14" s="1"/>
  <c r="HD4" i="14" s="1"/>
  <c r="DT4" i="14"/>
  <c r="GB4" i="14" s="1"/>
  <c r="HP4" i="14" s="1"/>
  <c r="DK4" i="14"/>
  <c r="FS4" i="14" s="1"/>
  <c r="HG4" i="14" s="1"/>
  <c r="DI8" i="14"/>
  <c r="FQ8" i="14" s="1"/>
  <c r="HE8" i="14" s="1"/>
  <c r="DV4" i="14"/>
  <c r="GD4" i="14" s="1"/>
  <c r="HR4" i="14" s="1"/>
  <c r="DU4" i="14"/>
  <c r="GC4" i="14" s="1"/>
  <c r="HQ4" i="14" s="1"/>
  <c r="DP4" i="14"/>
  <c r="FX4" i="14" s="1"/>
  <c r="HL4" i="14" s="1"/>
  <c r="HB4" i="14" s="1"/>
  <c r="HK127" i="14"/>
  <c r="HA127" i="14" s="1"/>
  <c r="FK61" i="14"/>
  <c r="K103" i="14"/>
  <c r="FM158" i="14"/>
  <c r="HM161" i="14"/>
  <c r="GY161" i="14" s="1"/>
  <c r="FM112" i="14"/>
  <c r="FN41" i="14"/>
  <c r="FN140" i="14"/>
  <c r="FL105" i="14"/>
  <c r="K98" i="14"/>
  <c r="HN167" i="14"/>
  <c r="GZ167" i="14" s="1"/>
  <c r="FN162" i="14"/>
  <c r="HM79" i="14"/>
  <c r="GY79" i="14" s="1"/>
  <c r="HL81" i="14"/>
  <c r="HB81" i="14" s="1"/>
  <c r="HM141" i="14"/>
  <c r="GY141" i="14" s="1"/>
  <c r="HN168" i="14"/>
  <c r="GZ168" i="14" s="1"/>
  <c r="FN36" i="14"/>
  <c r="FN100" i="14"/>
  <c r="HM123" i="14"/>
  <c r="GY123" i="14" s="1"/>
  <c r="FM71" i="14"/>
  <c r="FN105" i="14"/>
  <c r="HM80" i="14"/>
  <c r="GY80" i="14" s="1"/>
  <c r="FN115" i="14"/>
  <c r="FL115" i="14"/>
  <c r="FM81" i="14"/>
  <c r="FN92" i="14"/>
  <c r="FN64" i="14"/>
  <c r="HL79" i="14"/>
  <c r="HB79" i="14" s="1"/>
  <c r="FN56" i="14"/>
  <c r="HK64" i="14"/>
  <c r="HA64" i="14" s="1"/>
  <c r="FM64" i="14"/>
  <c r="FL134" i="14"/>
  <c r="FL56" i="14"/>
  <c r="FM87" i="14"/>
  <c r="HM85" i="14"/>
  <c r="GY85" i="14" s="1"/>
  <c r="FK85" i="14"/>
  <c r="FM61" i="14"/>
  <c r="FN67" i="14"/>
  <c r="HL67" i="14"/>
  <c r="HB67" i="14" s="1"/>
  <c r="HK63" i="14"/>
  <c r="HA63" i="14" s="1"/>
  <c r="FM63" i="14"/>
  <c r="HN53" i="14"/>
  <c r="GZ53" i="14" s="1"/>
  <c r="FL53" i="14"/>
  <c r="HN145" i="14"/>
  <c r="GZ145" i="14" s="1"/>
  <c r="HM35" i="14"/>
  <c r="GY35" i="14" s="1"/>
  <c r="FK35" i="14"/>
  <c r="HZ8" i="14"/>
  <c r="AA8" i="14" s="1"/>
  <c r="L170" i="14"/>
  <c r="M170" i="14" s="1"/>
  <c r="FZ17" i="14"/>
  <c r="HN17" i="14" s="1"/>
  <c r="GZ17" i="14" s="1"/>
  <c r="K162" i="14"/>
  <c r="K70" i="14"/>
  <c r="K46" i="14"/>
  <c r="FL142" i="14"/>
  <c r="K65" i="14"/>
  <c r="K71" i="14"/>
  <c r="K38" i="14"/>
  <c r="K61" i="14"/>
  <c r="K41" i="14"/>
  <c r="K54" i="14"/>
  <c r="K57" i="14"/>
  <c r="K74" i="14"/>
  <c r="K67" i="14"/>
  <c r="K75" i="14"/>
  <c r="L119" i="14"/>
  <c r="M119" i="14" s="1"/>
  <c r="K119" i="14"/>
  <c r="L112" i="14"/>
  <c r="M112" i="14" s="1"/>
  <c r="K112" i="14"/>
  <c r="L168" i="14"/>
  <c r="M168" i="14" s="1"/>
  <c r="K168" i="14"/>
  <c r="L123" i="14"/>
  <c r="M123" i="14" s="1"/>
  <c r="K123" i="14"/>
  <c r="L106" i="14"/>
  <c r="M106" i="14" s="1"/>
  <c r="K106" i="14"/>
  <c r="L82" i="14"/>
  <c r="M82" i="14" s="1"/>
  <c r="K82" i="14"/>
  <c r="L157" i="14"/>
  <c r="M157" i="14" s="1"/>
  <c r="K157" i="14"/>
  <c r="L108" i="14"/>
  <c r="M108" i="14" s="1"/>
  <c r="K108" i="14"/>
  <c r="L44" i="14"/>
  <c r="M44" i="14" s="1"/>
  <c r="K44" i="14"/>
  <c r="L99" i="14"/>
  <c r="M99" i="14" s="1"/>
  <c r="K99" i="14"/>
  <c r="L43" i="14"/>
  <c r="M43" i="14" s="1"/>
  <c r="K43" i="14"/>
  <c r="L84" i="14"/>
  <c r="M84" i="14" s="1"/>
  <c r="K84" i="14"/>
  <c r="L160" i="14"/>
  <c r="M160" i="14" s="1"/>
  <c r="K160" i="14"/>
  <c r="L77" i="14"/>
  <c r="M77" i="14" s="1"/>
  <c r="K77" i="14"/>
  <c r="L92" i="14"/>
  <c r="M92" i="14" s="1"/>
  <c r="K92" i="14"/>
  <c r="L154" i="14"/>
  <c r="M154" i="14" s="1"/>
  <c r="K154" i="14"/>
  <c r="L79" i="14"/>
  <c r="M79" i="14" s="1"/>
  <c r="K79" i="14"/>
  <c r="L64" i="14"/>
  <c r="M64" i="14" s="1"/>
  <c r="K64" i="14"/>
  <c r="L81" i="14"/>
  <c r="M81" i="14" s="1"/>
  <c r="K81" i="14"/>
  <c r="L169" i="14"/>
  <c r="M169" i="14" s="1"/>
  <c r="K169" i="14"/>
  <c r="L146" i="14"/>
  <c r="M146" i="14" s="1"/>
  <c r="K146" i="14"/>
  <c r="L153" i="14"/>
  <c r="M153" i="14" s="1"/>
  <c r="K153" i="14"/>
  <c r="L63" i="14"/>
  <c r="M63" i="14" s="1"/>
  <c r="K63" i="14"/>
  <c r="L137" i="14"/>
  <c r="M137" i="14" s="1"/>
  <c r="K137" i="14"/>
  <c r="L145" i="14"/>
  <c r="M145" i="14" s="1"/>
  <c r="K145" i="14"/>
  <c r="L128" i="14"/>
  <c r="M128" i="14" s="1"/>
  <c r="K128" i="14"/>
  <c r="L166" i="14"/>
  <c r="M166" i="14" s="1"/>
  <c r="K166" i="14"/>
  <c r="L100" i="14"/>
  <c r="M100" i="14" s="1"/>
  <c r="K100" i="14"/>
  <c r="L68" i="14"/>
  <c r="M68" i="14" s="1"/>
  <c r="K68" i="14"/>
  <c r="L163" i="14"/>
  <c r="M163" i="14" s="1"/>
  <c r="K163" i="14"/>
  <c r="L140" i="14"/>
  <c r="M140" i="14" s="1"/>
  <c r="K140" i="14"/>
  <c r="L48" i="14"/>
  <c r="M48" i="14" s="1"/>
  <c r="K48" i="14"/>
  <c r="L141" i="14"/>
  <c r="M141" i="14" s="1"/>
  <c r="K141" i="14"/>
  <c r="L134" i="14"/>
  <c r="M134" i="14" s="1"/>
  <c r="K134" i="14"/>
  <c r="L95" i="14"/>
  <c r="M95" i="14" s="1"/>
  <c r="K95" i="14"/>
  <c r="L78" i="14"/>
  <c r="M78" i="14" s="1"/>
  <c r="K78" i="14"/>
  <c r="L39" i="14"/>
  <c r="M39" i="14" s="1"/>
  <c r="K39" i="14"/>
  <c r="L107" i="14"/>
  <c r="M107" i="14" s="1"/>
  <c r="K107" i="14"/>
  <c r="L148" i="14"/>
  <c r="M148" i="14" s="1"/>
  <c r="K148" i="14"/>
  <c r="L130" i="14"/>
  <c r="M130" i="14" s="1"/>
  <c r="K130" i="14"/>
  <c r="L139" i="14"/>
  <c r="M139" i="14" s="1"/>
  <c r="K139" i="14"/>
  <c r="L56" i="14"/>
  <c r="M56" i="14" s="1"/>
  <c r="K56" i="14"/>
  <c r="L55" i="14"/>
  <c r="M55" i="14" s="1"/>
  <c r="K55" i="14"/>
  <c r="L117" i="14"/>
  <c r="M117" i="14" s="1"/>
  <c r="K117" i="14"/>
  <c r="L125" i="14"/>
  <c r="M125" i="14" s="1"/>
  <c r="K125" i="14"/>
  <c r="L86" i="14"/>
  <c r="M86" i="14" s="1"/>
  <c r="K86" i="14"/>
  <c r="L161" i="14"/>
  <c r="M161" i="14" s="1"/>
  <c r="K161" i="14"/>
  <c r="L129" i="14"/>
  <c r="M129" i="14" s="1"/>
  <c r="K129" i="14"/>
  <c r="L150" i="14"/>
  <c r="M150" i="14" s="1"/>
  <c r="K150" i="14"/>
  <c r="L59" i="14"/>
  <c r="M59" i="14" s="1"/>
  <c r="K59" i="14"/>
  <c r="L111" i="14"/>
  <c r="M111" i="14" s="1"/>
  <c r="K111" i="14"/>
  <c r="L142" i="14"/>
  <c r="M142" i="14" s="1"/>
  <c r="K142" i="14"/>
  <c r="L156" i="14"/>
  <c r="M156" i="14" s="1"/>
  <c r="K156" i="14"/>
  <c r="L147" i="14"/>
  <c r="M147" i="14" s="1"/>
  <c r="K147" i="14"/>
  <c r="L143" i="14"/>
  <c r="M143" i="14" s="1"/>
  <c r="K143" i="14"/>
  <c r="L167" i="14"/>
  <c r="M167" i="14" s="1"/>
  <c r="K167" i="14"/>
  <c r="L60" i="14"/>
  <c r="M60" i="14" s="1"/>
  <c r="K60" i="14"/>
  <c r="L69" i="14"/>
  <c r="M69" i="14" s="1"/>
  <c r="K69" i="14"/>
  <c r="L109" i="14"/>
  <c r="M109" i="14" s="1"/>
  <c r="K109" i="14"/>
  <c r="L144" i="14"/>
  <c r="M144" i="14" s="1"/>
  <c r="K144" i="14"/>
  <c r="L93" i="14"/>
  <c r="M93" i="14" s="1"/>
  <c r="K93" i="14"/>
  <c r="L135" i="14"/>
  <c r="M135" i="14" s="1"/>
  <c r="K135" i="14"/>
  <c r="L124" i="14"/>
  <c r="M124" i="14" s="1"/>
  <c r="K124" i="14"/>
  <c r="L66" i="14"/>
  <c r="M66" i="14" s="1"/>
  <c r="K66" i="14"/>
  <c r="L47" i="14"/>
  <c r="M47" i="14" s="1"/>
  <c r="K47" i="14"/>
  <c r="L133" i="14"/>
  <c r="M133" i="14" s="1"/>
  <c r="K133" i="14"/>
  <c r="L97" i="14"/>
  <c r="M97" i="14" s="1"/>
  <c r="K97" i="14"/>
  <c r="L85" i="14"/>
  <c r="M85" i="14" s="1"/>
  <c r="K85" i="14"/>
  <c r="L138" i="14"/>
  <c r="M138" i="14" s="1"/>
  <c r="K138" i="14"/>
  <c r="L126" i="14"/>
  <c r="M126" i="14" s="1"/>
  <c r="K126" i="14"/>
  <c r="L132" i="14"/>
  <c r="M132" i="14" s="1"/>
  <c r="K132" i="14"/>
  <c r="L159" i="14"/>
  <c r="M159" i="14" s="1"/>
  <c r="K159" i="14"/>
  <c r="L37" i="14"/>
  <c r="M37" i="14" s="1"/>
  <c r="K37" i="14"/>
  <c r="L105" i="14"/>
  <c r="M105" i="14" s="1"/>
  <c r="K105" i="14"/>
  <c r="L158" i="14"/>
  <c r="M158" i="14" s="1"/>
  <c r="K158" i="14"/>
  <c r="L127" i="14"/>
  <c r="M127" i="14" s="1"/>
  <c r="K127" i="14"/>
  <c r="L116" i="14"/>
  <c r="M116" i="14" s="1"/>
  <c r="K116" i="14"/>
  <c r="L52" i="14"/>
  <c r="M52" i="14" s="1"/>
  <c r="K52" i="14"/>
  <c r="L104" i="14"/>
  <c r="M104" i="14" s="1"/>
  <c r="K104" i="14"/>
  <c r="L51" i="14"/>
  <c r="M51" i="14" s="1"/>
  <c r="K51" i="14"/>
  <c r="L120" i="14"/>
  <c r="M120" i="14" s="1"/>
  <c r="K120" i="14"/>
  <c r="L165" i="14"/>
  <c r="M165" i="14" s="1"/>
  <c r="K165" i="14"/>
  <c r="L152" i="14"/>
  <c r="M152" i="14" s="1"/>
  <c r="K152" i="14"/>
  <c r="L94" i="14"/>
  <c r="M94" i="14" s="1"/>
  <c r="K94" i="14"/>
  <c r="L113" i="14"/>
  <c r="M113" i="14" s="1"/>
  <c r="K113" i="14"/>
  <c r="L62" i="14"/>
  <c r="M62" i="14" s="1"/>
  <c r="K62" i="14"/>
  <c r="L149" i="14"/>
  <c r="M149" i="14" s="1"/>
  <c r="K149" i="14"/>
  <c r="L83" i="14"/>
  <c r="M83" i="14" s="1"/>
  <c r="K83" i="14"/>
  <c r="L87" i="14"/>
  <c r="M87" i="14" s="1"/>
  <c r="K87" i="14"/>
  <c r="L115" i="14"/>
  <c r="M115" i="14" s="1"/>
  <c r="K115" i="14"/>
  <c r="L80" i="14"/>
  <c r="M80" i="14" s="1"/>
  <c r="K80" i="14"/>
  <c r="L36" i="14"/>
  <c r="M36" i="14" s="1"/>
  <c r="K36" i="14"/>
  <c r="L58" i="14"/>
  <c r="M58" i="14" s="1"/>
  <c r="K58" i="14"/>
  <c r="L53" i="14"/>
  <c r="M53" i="14" s="1"/>
  <c r="K53" i="14"/>
  <c r="L90" i="14"/>
  <c r="M90" i="14" s="1"/>
  <c r="K90" i="14"/>
  <c r="L162" i="14"/>
  <c r="M162" i="14" s="1"/>
  <c r="L70" i="14"/>
  <c r="M70" i="14" s="1"/>
  <c r="L54" i="14"/>
  <c r="M54" i="14" s="1"/>
  <c r="L57" i="14"/>
  <c r="M57" i="14" s="1"/>
  <c r="L74" i="14"/>
  <c r="M74" i="14" s="1"/>
  <c r="L67" i="14"/>
  <c r="M67" i="14" s="1"/>
  <c r="L71" i="14"/>
  <c r="M71" i="14" s="1"/>
  <c r="L38" i="14"/>
  <c r="M38" i="14" s="1"/>
  <c r="L75" i="14"/>
  <c r="M75" i="14" s="1"/>
  <c r="L65" i="14"/>
  <c r="M65" i="14" s="1"/>
  <c r="L46" i="14"/>
  <c r="M46" i="14" s="1"/>
  <c r="L61" i="14"/>
  <c r="M61" i="14" s="1"/>
  <c r="L41" i="14"/>
  <c r="M41" i="14" s="1"/>
  <c r="DD29" i="14"/>
  <c r="FR5" i="14"/>
  <c r="HF5" i="14" s="1"/>
  <c r="GB5" i="14"/>
  <c r="HP5" i="14" s="1"/>
  <c r="FX5" i="14"/>
  <c r="FN5" i="14" s="1"/>
  <c r="FW5" i="14"/>
  <c r="JG5" i="14" s="1"/>
  <c r="FP5" i="14"/>
  <c r="HD5" i="14" s="1"/>
  <c r="FO5" i="14"/>
  <c r="HC5" i="14" s="1"/>
  <c r="FT5" i="14"/>
  <c r="HH5" i="14" s="1"/>
  <c r="FV5" i="14"/>
  <c r="HJ5" i="14" s="1"/>
  <c r="DC5" i="14"/>
  <c r="FQ5" i="14"/>
  <c r="HE5" i="14" s="1"/>
  <c r="GC5" i="14"/>
  <c r="HQ5" i="14" s="1"/>
  <c r="DD5" i="14"/>
  <c r="IW6" i="14"/>
  <c r="FS5" i="14"/>
  <c r="HG5" i="14" s="1"/>
  <c r="GA5" i="14"/>
  <c r="HO5" i="14" s="1"/>
  <c r="GD5" i="14"/>
  <c r="HR5" i="14" s="1"/>
  <c r="FU5" i="14"/>
  <c r="HI5" i="14" s="1"/>
  <c r="FN134" i="14"/>
  <c r="DC16" i="14"/>
  <c r="DE20" i="14"/>
  <c r="DC25" i="14"/>
  <c r="DE22" i="14"/>
  <c r="J22" i="14" s="1"/>
  <c r="L22" i="14" s="1"/>
  <c r="DC32" i="14"/>
  <c r="DC33" i="14"/>
  <c r="DE17" i="14"/>
  <c r="FY18" i="14"/>
  <c r="FK18" i="14" s="1"/>
  <c r="FZ5" i="14"/>
  <c r="HN5" i="14" s="1"/>
  <c r="GZ5" i="14" s="1"/>
  <c r="DE28" i="14"/>
  <c r="FL158" i="14"/>
  <c r="HN156" i="14"/>
  <c r="GZ156" i="14" s="1"/>
  <c r="DE18" i="14"/>
  <c r="FY27" i="14"/>
  <c r="HM27" i="14" s="1"/>
  <c r="GY27" i="14" s="1"/>
  <c r="DD30" i="14"/>
  <c r="DD16" i="14"/>
  <c r="DE26" i="14"/>
  <c r="J26" i="14" s="1"/>
  <c r="FY31" i="14"/>
  <c r="FK31" i="14" s="1"/>
  <c r="DF5" i="14"/>
  <c r="DC19" i="14"/>
  <c r="J19" i="14" s="1"/>
  <c r="DE30" i="14"/>
  <c r="FZ22" i="14"/>
  <c r="HN22" i="14" s="1"/>
  <c r="GZ22" i="14" s="1"/>
  <c r="DD32" i="14"/>
  <c r="FY23" i="14"/>
  <c r="FK23" i="14" s="1"/>
  <c r="DE5" i="14"/>
  <c r="DD18" i="14"/>
  <c r="DE15" i="14"/>
  <c r="J15" i="14" s="1"/>
  <c r="V4" i="14"/>
  <c r="I7" i="7"/>
  <c r="HZ7" i="14" s="1"/>
  <c r="DC24" i="14"/>
  <c r="FZ15" i="14"/>
  <c r="HN15" i="14" s="1"/>
  <c r="GZ15" i="14" s="1"/>
  <c r="DC20" i="14"/>
  <c r="FW14" i="14"/>
  <c r="HK14" i="14" s="1"/>
  <c r="HA14" i="14" s="1"/>
  <c r="DE21" i="14"/>
  <c r="DF14" i="14"/>
  <c r="DD20" i="14"/>
  <c r="FZ19" i="14"/>
  <c r="HN19" i="14" s="1"/>
  <c r="GZ19" i="14" s="1"/>
  <c r="FZ33" i="14"/>
  <c r="HN33" i="14" s="1"/>
  <c r="GZ33" i="14" s="1"/>
  <c r="FX15" i="14"/>
  <c r="HL15" i="14" s="1"/>
  <c r="HB15" i="14" s="1"/>
  <c r="FY12" i="14"/>
  <c r="HM12" i="14" s="1"/>
  <c r="GY12" i="14" s="1"/>
  <c r="FZ23" i="14"/>
  <c r="HN23" i="14" s="1"/>
  <c r="GZ23" i="14" s="1"/>
  <c r="FX17" i="14"/>
  <c r="FN17" i="14" s="1"/>
  <c r="DF12" i="14"/>
  <c r="J12" i="14" s="1"/>
  <c r="HN138" i="14"/>
  <c r="GZ138" i="14" s="1"/>
  <c r="DD24" i="14"/>
  <c r="DD27" i="14"/>
  <c r="DD28" i="14"/>
  <c r="DD21" i="14"/>
  <c r="DD31" i="14"/>
  <c r="FZ25" i="14"/>
  <c r="HN25" i="14" s="1"/>
  <c r="GZ25" i="14" s="1"/>
  <c r="FM141" i="14"/>
  <c r="DE23" i="14"/>
  <c r="J23" i="14" s="1"/>
  <c r="L23" i="14" s="1"/>
  <c r="FW12" i="14"/>
  <c r="FM12" i="14" s="1"/>
  <c r="DF30" i="14"/>
  <c r="FY15" i="14"/>
  <c r="HM15" i="14" s="1"/>
  <c r="GY15" i="14" s="1"/>
  <c r="DE25" i="14"/>
  <c r="HN137" i="14"/>
  <c r="GZ137" i="14" s="1"/>
  <c r="HN147" i="14"/>
  <c r="GZ147" i="14" s="1"/>
  <c r="HN112" i="14"/>
  <c r="GZ112" i="14" s="1"/>
  <c r="FN158" i="14"/>
  <c r="FY5" i="14"/>
  <c r="FK5" i="14" s="1"/>
  <c r="DF27" i="14"/>
  <c r="FY21" i="14"/>
  <c r="HM21" i="14" s="1"/>
  <c r="GY21" i="14" s="1"/>
  <c r="DF18" i="14"/>
  <c r="FX22" i="14"/>
  <c r="HL22" i="14" s="1"/>
  <c r="HB22" i="14" s="1"/>
  <c r="FX32" i="14"/>
  <c r="FN32" i="14" s="1"/>
  <c r="DE31" i="14"/>
  <c r="DE29" i="14"/>
  <c r="DF28" i="14"/>
  <c r="FX26" i="14"/>
  <c r="HL26" i="14" s="1"/>
  <c r="HB26" i="14" s="1"/>
  <c r="DF25" i="14"/>
  <c r="FL130" i="14"/>
  <c r="DE32" i="14"/>
  <c r="FX29" i="14"/>
  <c r="HL29" i="14" s="1"/>
  <c r="HB29" i="14" s="1"/>
  <c r="DF16" i="14"/>
  <c r="DE27" i="14"/>
  <c r="FY14" i="14"/>
  <c r="HM14" i="14" s="1"/>
  <c r="GY14" i="14" s="1"/>
  <c r="DF21" i="14"/>
  <c r="FX24" i="14"/>
  <c r="HL24" i="14" s="1"/>
  <c r="HB24" i="14" s="1"/>
  <c r="DF33" i="14"/>
  <c r="DE33" i="14"/>
  <c r="FX20" i="14"/>
  <c r="HL20" i="14" s="1"/>
  <c r="HB20" i="14" s="1"/>
  <c r="HK161" i="14"/>
  <c r="HA161" i="14" s="1"/>
  <c r="FK145" i="14"/>
  <c r="FY26" i="14"/>
  <c r="HM26" i="14" s="1"/>
  <c r="GY26" i="14" s="1"/>
  <c r="DE16" i="14"/>
  <c r="FY30" i="14"/>
  <c r="FK30" i="14" s="1"/>
  <c r="DC28" i="14"/>
  <c r="DC17" i="14"/>
  <c r="DD14" i="14"/>
  <c r="DE24" i="14"/>
  <c r="FY22" i="14"/>
  <c r="HM22" i="14" s="1"/>
  <c r="GY22" i="14" s="1"/>
  <c r="DF31" i="14"/>
  <c r="FY29" i="14"/>
  <c r="HM29" i="14" s="1"/>
  <c r="GY29" i="14" s="1"/>
  <c r="FM113" i="14"/>
  <c r="HK113" i="14"/>
  <c r="HA113" i="14" s="1"/>
  <c r="HN28" i="14"/>
  <c r="GZ28" i="14" s="1"/>
  <c r="FL28" i="14"/>
  <c r="HN20" i="14"/>
  <c r="GZ20" i="14" s="1"/>
  <c r="FL20" i="14"/>
  <c r="HN24" i="14"/>
  <c r="GZ24" i="14" s="1"/>
  <c r="FL24" i="14"/>
  <c r="HL14" i="14"/>
  <c r="HB14" i="14" s="1"/>
  <c r="FN14" i="14"/>
  <c r="HN32" i="14"/>
  <c r="GZ32" i="14" s="1"/>
  <c r="FL32" i="14"/>
  <c r="HN16" i="14"/>
  <c r="GZ16" i="14" s="1"/>
  <c r="FL16" i="14"/>
  <c r="HK32" i="14"/>
  <c r="HA32" i="14" s="1"/>
  <c r="FM32" i="14"/>
  <c r="HL130" i="14"/>
  <c r="HB130" i="14" s="1"/>
  <c r="FN130" i="14"/>
  <c r="HL128" i="14"/>
  <c r="HB128" i="14" s="1"/>
  <c r="FN128" i="14"/>
  <c r="F7" i="7"/>
  <c r="HW7" i="14" s="1"/>
  <c r="HL31" i="14"/>
  <c r="HB31" i="14" s="1"/>
  <c r="FN31" i="14"/>
  <c r="HL27" i="14"/>
  <c r="HB27" i="14" s="1"/>
  <c r="FN27" i="14"/>
  <c r="HM33" i="14"/>
  <c r="GY33" i="14" s="1"/>
  <c r="FK33" i="14"/>
  <c r="HM25" i="14"/>
  <c r="GY25" i="14" s="1"/>
  <c r="FK25" i="14"/>
  <c r="HM17" i="14"/>
  <c r="GY17" i="14" s="1"/>
  <c r="FK17" i="14"/>
  <c r="FK108" i="14"/>
  <c r="HM108" i="14"/>
  <c r="GY108" i="14" s="1"/>
  <c r="FX23" i="14"/>
  <c r="FX19" i="14"/>
  <c r="FZ12" i="14"/>
  <c r="FK38" i="14"/>
  <c r="HM38" i="14"/>
  <c r="GY38" i="14" s="1"/>
  <c r="FK48" i="14"/>
  <c r="HM48" i="14"/>
  <c r="GY48" i="14" s="1"/>
  <c r="HM58" i="14"/>
  <c r="GY58" i="14" s="1"/>
  <c r="FK58" i="14"/>
  <c r="HK134" i="14"/>
  <c r="HA134" i="14" s="1"/>
  <c r="FM134" i="14"/>
  <c r="FK87" i="14"/>
  <c r="HM87" i="14"/>
  <c r="GY87" i="14" s="1"/>
  <c r="HL13" i="14"/>
  <c r="HB13" i="14" s="1"/>
  <c r="FN13" i="14"/>
  <c r="FK60" i="14"/>
  <c r="HM60" i="14"/>
  <c r="GY60" i="14" s="1"/>
  <c r="T29" i="14"/>
  <c r="T14" i="14"/>
  <c r="T25" i="14"/>
  <c r="HL30" i="14"/>
  <c r="HB30" i="14" s="1"/>
  <c r="FN30" i="14"/>
  <c r="HL18" i="14"/>
  <c r="HB18" i="14" s="1"/>
  <c r="FN18" i="14"/>
  <c r="HK31" i="14"/>
  <c r="HA31" i="14" s="1"/>
  <c r="FM31" i="14"/>
  <c r="HK27" i="14"/>
  <c r="HA27" i="14" s="1"/>
  <c r="FM27" i="14"/>
  <c r="HK23" i="14"/>
  <c r="HA23" i="14" s="1"/>
  <c r="FM23" i="14"/>
  <c r="HK28" i="14"/>
  <c r="HA28" i="14" s="1"/>
  <c r="FM28" i="14"/>
  <c r="HK24" i="14"/>
  <c r="HA24" i="14" s="1"/>
  <c r="FM24" i="14"/>
  <c r="HK20" i="14"/>
  <c r="HA20" i="14" s="1"/>
  <c r="FM20" i="14"/>
  <c r="HK16" i="14"/>
  <c r="HA16" i="14" s="1"/>
  <c r="FM16" i="14"/>
  <c r="HM32" i="14"/>
  <c r="GY32" i="14" s="1"/>
  <c r="FK32" i="14"/>
  <c r="HM28" i="14"/>
  <c r="GY28" i="14" s="1"/>
  <c r="FK28" i="14"/>
  <c r="HM24" i="14"/>
  <c r="GY24" i="14" s="1"/>
  <c r="FK24" i="14"/>
  <c r="HM20" i="14"/>
  <c r="GY20" i="14" s="1"/>
  <c r="FK20" i="14"/>
  <c r="HM16" i="14"/>
  <c r="GY16" i="14" s="1"/>
  <c r="FK16" i="14"/>
  <c r="HL28" i="14"/>
  <c r="HB28" i="14" s="1"/>
  <c r="FN28" i="14"/>
  <c r="HL16" i="14"/>
  <c r="HB16" i="14" s="1"/>
  <c r="FN16" i="14"/>
  <c r="HK33" i="14"/>
  <c r="HA33" i="14" s="1"/>
  <c r="FM33" i="14"/>
  <c r="HK29" i="14"/>
  <c r="HA29" i="14" s="1"/>
  <c r="FM29" i="14"/>
  <c r="HK25" i="14"/>
  <c r="HA25" i="14" s="1"/>
  <c r="FM25" i="14"/>
  <c r="HN14" i="14"/>
  <c r="GZ14" i="14" s="1"/>
  <c r="FL14" i="14"/>
  <c r="HL33" i="14"/>
  <c r="HB33" i="14" s="1"/>
  <c r="FN33" i="14"/>
  <c r="HL25" i="14"/>
  <c r="HB25" i="14" s="1"/>
  <c r="FN25" i="14"/>
  <c r="HL21" i="14"/>
  <c r="HB21" i="14" s="1"/>
  <c r="FN21" i="14"/>
  <c r="HL12" i="14"/>
  <c r="HB12" i="14" s="1"/>
  <c r="FN12" i="14"/>
  <c r="HN31" i="14"/>
  <c r="GZ31" i="14" s="1"/>
  <c r="FL31" i="14"/>
  <c r="HN27" i="14"/>
  <c r="GZ27" i="14" s="1"/>
  <c r="FL27" i="14"/>
  <c r="HK21" i="14"/>
  <c r="HA21" i="14" s="1"/>
  <c r="FM21" i="14"/>
  <c r="HK17" i="14"/>
  <c r="HA17" i="14" s="1"/>
  <c r="FM17" i="14"/>
  <c r="HM19" i="14"/>
  <c r="GY19" i="14" s="1"/>
  <c r="FK19" i="14"/>
  <c r="HK15" i="14"/>
  <c r="HA15" i="14" s="1"/>
  <c r="FM15" i="14"/>
  <c r="HN30" i="14"/>
  <c r="GZ30" i="14" s="1"/>
  <c r="FL30" i="14"/>
  <c r="HN18" i="14"/>
  <c r="GZ18" i="14" s="1"/>
  <c r="FL18" i="14"/>
  <c r="HK30" i="14"/>
  <c r="HA30" i="14" s="1"/>
  <c r="FM30" i="14"/>
  <c r="HK26" i="14"/>
  <c r="HA26" i="14" s="1"/>
  <c r="FM26" i="14"/>
  <c r="HK22" i="14"/>
  <c r="HA22" i="14" s="1"/>
  <c r="FM22" i="14"/>
  <c r="HK18" i="14"/>
  <c r="HA18" i="14" s="1"/>
  <c r="FM18" i="14"/>
  <c r="HN29" i="14"/>
  <c r="GZ29" i="14" s="1"/>
  <c r="FL29" i="14"/>
  <c r="HN21" i="14"/>
  <c r="GZ21" i="14" s="1"/>
  <c r="FL21" i="14"/>
  <c r="DU10" i="14"/>
  <c r="DK10" i="14"/>
  <c r="DQ11" i="14"/>
  <c r="DR11" i="14"/>
  <c r="DO10" i="14"/>
  <c r="DL10" i="14"/>
  <c r="DJ11" i="14"/>
  <c r="DN10" i="14"/>
  <c r="DL11" i="14"/>
  <c r="DL4" i="14"/>
  <c r="DP11" i="14"/>
  <c r="DJ10" i="14"/>
  <c r="DT11" i="14"/>
  <c r="DS11" i="14"/>
  <c r="FN58" i="14"/>
  <c r="HL58" i="14"/>
  <c r="HB58" i="14" s="1"/>
  <c r="FM38" i="14"/>
  <c r="HK38" i="14"/>
  <c r="HA38" i="14" s="1"/>
  <c r="FM60" i="14"/>
  <c r="HK60" i="14"/>
  <c r="HA60" i="14" s="1"/>
  <c r="HK108" i="14"/>
  <c r="HA108" i="14" s="1"/>
  <c r="FM108" i="14"/>
  <c r="FL77" i="14"/>
  <c r="HN77" i="14"/>
  <c r="GZ77" i="14" s="1"/>
  <c r="FL83" i="14"/>
  <c r="HN83" i="14"/>
  <c r="GZ83" i="14" s="1"/>
  <c r="FL104" i="14"/>
  <c r="HN104" i="14"/>
  <c r="GZ104" i="14" s="1"/>
  <c r="FK69" i="14"/>
  <c r="HM69" i="14"/>
  <c r="GY69" i="14" s="1"/>
  <c r="HL59" i="14"/>
  <c r="HB59" i="14" s="1"/>
  <c r="FN59" i="14"/>
  <c r="FM39" i="14"/>
  <c r="HK39" i="14"/>
  <c r="HA39" i="14" s="1"/>
  <c r="FL43" i="14"/>
  <c r="HN43" i="14"/>
  <c r="GZ43" i="14" s="1"/>
  <c r="FL51" i="14"/>
  <c r="HN51" i="14"/>
  <c r="GZ51" i="14" s="1"/>
  <c r="HK86" i="14"/>
  <c r="HA86" i="14" s="1"/>
  <c r="FM86" i="14"/>
  <c r="FK144" i="14"/>
  <c r="HM144" i="14"/>
  <c r="GY144" i="14" s="1"/>
  <c r="FK86" i="14"/>
  <c r="HM86" i="14"/>
  <c r="GY86" i="14" s="1"/>
  <c r="FK135" i="14"/>
  <c r="HM135" i="14"/>
  <c r="GY135" i="14" s="1"/>
  <c r="HL142" i="14"/>
  <c r="HB142" i="14" s="1"/>
  <c r="FN142" i="14"/>
  <c r="HM163" i="14"/>
  <c r="GY163" i="14" s="1"/>
  <c r="FK163" i="14"/>
  <c r="FK95" i="14"/>
  <c r="HM95" i="14"/>
  <c r="GY95" i="14" s="1"/>
  <c r="FK124" i="14"/>
  <c r="HM124" i="14"/>
  <c r="GY124" i="14" s="1"/>
  <c r="FL146" i="14"/>
  <c r="HN146" i="14"/>
  <c r="GZ146" i="14" s="1"/>
  <c r="HM37" i="14"/>
  <c r="GY37" i="14" s="1"/>
  <c r="FK37" i="14"/>
  <c r="HM59" i="14"/>
  <c r="GY59" i="14" s="1"/>
  <c r="FK59" i="14"/>
  <c r="HL48" i="14"/>
  <c r="HB48" i="14" s="1"/>
  <c r="FN48" i="14"/>
  <c r="FN84" i="14"/>
  <c r="HL84" i="14"/>
  <c r="HB84" i="14" s="1"/>
  <c r="FM94" i="14"/>
  <c r="HK94" i="14"/>
  <c r="HA94" i="14" s="1"/>
  <c r="FL81" i="14"/>
  <c r="HN81" i="14"/>
  <c r="GZ81" i="14" s="1"/>
  <c r="HN94" i="14"/>
  <c r="GZ94" i="14" s="1"/>
  <c r="FL94" i="14"/>
  <c r="HK37" i="14"/>
  <c r="HA37" i="14" s="1"/>
  <c r="FM37" i="14"/>
  <c r="HK53" i="14"/>
  <c r="HA53" i="14" s="1"/>
  <c r="FM53" i="14"/>
  <c r="HN61" i="14"/>
  <c r="GZ61" i="14" s="1"/>
  <c r="FL61" i="14"/>
  <c r="HL83" i="14"/>
  <c r="HB83" i="14" s="1"/>
  <c r="FN83" i="14"/>
  <c r="FN87" i="14"/>
  <c r="HL87" i="14"/>
  <c r="HB87" i="14" s="1"/>
  <c r="HK84" i="14"/>
  <c r="HA84" i="14" s="1"/>
  <c r="FM84" i="14"/>
  <c r="FL68" i="14"/>
  <c r="HN68" i="14"/>
  <c r="GZ68" i="14" s="1"/>
  <c r="HM66" i="14"/>
  <c r="GY66" i="14" s="1"/>
  <c r="FK66" i="14"/>
  <c r="HK126" i="14"/>
  <c r="HA126" i="14" s="1"/>
  <c r="FM126" i="14"/>
  <c r="FL124" i="14"/>
  <c r="HN124" i="14"/>
  <c r="GZ124" i="14" s="1"/>
  <c r="FK93" i="14"/>
  <c r="HM93" i="14"/>
  <c r="GY93" i="14" s="1"/>
  <c r="HK128" i="14"/>
  <c r="HA128" i="14" s="1"/>
  <c r="FM128" i="14"/>
  <c r="HM156" i="14"/>
  <c r="GY156" i="14" s="1"/>
  <c r="FK156" i="14"/>
  <c r="DV11" i="14"/>
  <c r="DG11" i="14"/>
  <c r="DI10" i="14"/>
  <c r="DH10" i="14"/>
  <c r="DM10" i="14"/>
  <c r="DS10" i="14"/>
  <c r="DU11" i="14"/>
  <c r="DK11" i="14"/>
  <c r="DO11" i="14"/>
  <c r="DO4" i="14"/>
  <c r="DQ10" i="14"/>
  <c r="DG10" i="14"/>
  <c r="DI11" i="14"/>
  <c r="HL74" i="14"/>
  <c r="HB74" i="14" s="1"/>
  <c r="FN74" i="14"/>
  <c r="FN80" i="14"/>
  <c r="HL80" i="14"/>
  <c r="HB80" i="14" s="1"/>
  <c r="FN93" i="14"/>
  <c r="HL93" i="14"/>
  <c r="HB93" i="14" s="1"/>
  <c r="FM69" i="14"/>
  <c r="HK69" i="14"/>
  <c r="HA69" i="14" s="1"/>
  <c r="HN108" i="14"/>
  <c r="GZ108" i="14" s="1"/>
  <c r="FL108" i="14"/>
  <c r="HL43" i="14"/>
  <c r="HB43" i="14" s="1"/>
  <c r="FN43" i="14"/>
  <c r="HN13" i="14"/>
  <c r="GZ13" i="14" s="1"/>
  <c r="FL13" i="14"/>
  <c r="FL39" i="14"/>
  <c r="HN39" i="14"/>
  <c r="GZ39" i="14" s="1"/>
  <c r="FL57" i="14"/>
  <c r="HN57" i="14"/>
  <c r="GZ57" i="14" s="1"/>
  <c r="HL108" i="14"/>
  <c r="HB108" i="14" s="1"/>
  <c r="FN108" i="14"/>
  <c r="FL84" i="14"/>
  <c r="HN84" i="14"/>
  <c r="GZ84" i="14" s="1"/>
  <c r="FM160" i="14"/>
  <c r="HK160" i="14"/>
  <c r="HA160" i="14" s="1"/>
  <c r="FK82" i="14"/>
  <c r="HM82" i="14"/>
  <c r="GY82" i="14" s="1"/>
  <c r="FK77" i="14"/>
  <c r="HM77" i="14"/>
  <c r="GY77" i="14" s="1"/>
  <c r="HL160" i="14"/>
  <c r="HB160" i="14" s="1"/>
  <c r="FN160" i="14"/>
  <c r="HL138" i="14"/>
  <c r="HB138" i="14" s="1"/>
  <c r="FN138" i="14"/>
  <c r="HK163" i="14"/>
  <c r="HA163" i="14" s="1"/>
  <c r="FM163" i="14"/>
  <c r="M13" i="14"/>
  <c r="HL137" i="14"/>
  <c r="HB137" i="14" s="1"/>
  <c r="FN137" i="14"/>
  <c r="FM156" i="14"/>
  <c r="HK156" i="14"/>
  <c r="HA156" i="14" s="1"/>
  <c r="FL140" i="14"/>
  <c r="HN140" i="14"/>
  <c r="GZ140" i="14" s="1"/>
  <c r="HM13" i="14"/>
  <c r="GY13" i="14" s="1"/>
  <c r="FK13" i="14"/>
  <c r="HM51" i="14"/>
  <c r="GY51" i="14" s="1"/>
  <c r="FK51" i="14"/>
  <c r="HL38" i="14"/>
  <c r="HB38" i="14" s="1"/>
  <c r="FN38" i="14"/>
  <c r="HL60" i="14"/>
  <c r="HB60" i="14" s="1"/>
  <c r="FN60" i="14"/>
  <c r="FL58" i="14"/>
  <c r="HN58" i="14"/>
  <c r="GZ58" i="14" s="1"/>
  <c r="HL107" i="14"/>
  <c r="HB107" i="14" s="1"/>
  <c r="FN107" i="14"/>
  <c r="HK77" i="14"/>
  <c r="HA77" i="14" s="1"/>
  <c r="FM77" i="14"/>
  <c r="FN39" i="14"/>
  <c r="HL39" i="14"/>
  <c r="HB39" i="14" s="1"/>
  <c r="FM43" i="14"/>
  <c r="HK43" i="14"/>
  <c r="HA43" i="14" s="1"/>
  <c r="FN106" i="14"/>
  <c r="HL106" i="14"/>
  <c r="HB106" i="14" s="1"/>
  <c r="FM68" i="14"/>
  <c r="HK68" i="14"/>
  <c r="HA68" i="14" s="1"/>
  <c r="HN82" i="14"/>
  <c r="GZ82" i="14" s="1"/>
  <c r="FL82" i="14"/>
  <c r="HN95" i="14"/>
  <c r="GZ95" i="14" s="1"/>
  <c r="FL95" i="14"/>
  <c r="HN165" i="14"/>
  <c r="GZ165" i="14" s="1"/>
  <c r="FL165" i="14"/>
  <c r="FN161" i="14"/>
  <c r="HL161" i="14"/>
  <c r="HB161" i="14" s="1"/>
  <c r="HM138" i="14"/>
  <c r="GY138" i="14" s="1"/>
  <c r="FK138" i="14"/>
  <c r="HK165" i="14"/>
  <c r="HA165" i="14" s="1"/>
  <c r="FM165" i="14"/>
  <c r="FN156" i="14"/>
  <c r="HL156" i="14"/>
  <c r="HB156" i="14" s="1"/>
  <c r="FN163" i="14"/>
  <c r="HL163" i="14"/>
  <c r="HB163" i="14" s="1"/>
  <c r="HM128" i="14"/>
  <c r="GY128" i="14" s="1"/>
  <c r="FK128" i="14"/>
  <c r="DT10" i="14"/>
  <c r="DR4" i="14"/>
  <c r="DM11" i="14"/>
  <c r="DH11" i="14"/>
  <c r="DV10" i="14"/>
  <c r="DN11" i="14"/>
  <c r="DP10" i="14"/>
  <c r="DR10" i="14"/>
  <c r="FM58" i="14"/>
  <c r="HK58" i="14"/>
  <c r="HA58" i="14" s="1"/>
  <c r="FL69" i="14"/>
  <c r="HN69" i="14"/>
  <c r="GZ69" i="14" s="1"/>
  <c r="FL85" i="14"/>
  <c r="HN85" i="14"/>
  <c r="GZ85" i="14" s="1"/>
  <c r="HL57" i="14"/>
  <c r="HB57" i="14" s="1"/>
  <c r="FN57" i="14"/>
  <c r="FN77" i="14"/>
  <c r="HL77" i="14"/>
  <c r="HB77" i="14" s="1"/>
  <c r="FM93" i="14"/>
  <c r="HK93" i="14"/>
  <c r="HA93" i="14" s="1"/>
  <c r="FL107" i="14"/>
  <c r="HN107" i="14"/>
  <c r="GZ107" i="14" s="1"/>
  <c r="HM84" i="14"/>
  <c r="GY84" i="14" s="1"/>
  <c r="FK84" i="14"/>
  <c r="FN139" i="14"/>
  <c r="HL139" i="14"/>
  <c r="HB139" i="14" s="1"/>
  <c r="FM120" i="14"/>
  <c r="HK120" i="14"/>
  <c r="HA120" i="14" s="1"/>
  <c r="FM148" i="14"/>
  <c r="HK148" i="14"/>
  <c r="HA148" i="14" s="1"/>
  <c r="HN139" i="14"/>
  <c r="GZ139" i="14" s="1"/>
  <c r="FL139" i="14"/>
  <c r="FK160" i="14"/>
  <c r="HM160" i="14"/>
  <c r="GY160" i="14" s="1"/>
  <c r="HM165" i="14"/>
  <c r="GY165" i="14" s="1"/>
  <c r="FK165" i="14"/>
  <c r="FN143" i="14"/>
  <c r="HL143" i="14"/>
  <c r="HB143" i="14" s="1"/>
  <c r="HK168" i="14"/>
  <c r="HA168" i="14" s="1"/>
  <c r="FM168" i="14"/>
  <c r="FN120" i="14"/>
  <c r="HL120" i="14"/>
  <c r="HB120" i="14" s="1"/>
  <c r="FN148" i="14"/>
  <c r="HL148" i="14"/>
  <c r="HB148" i="14" s="1"/>
  <c r="HK139" i="14"/>
  <c r="HA139" i="14" s="1"/>
  <c r="FM139" i="14"/>
  <c r="FL120" i="14"/>
  <c r="HN120" i="14"/>
  <c r="GZ120" i="14" s="1"/>
  <c r="HN148" i="14"/>
  <c r="GZ148" i="14" s="1"/>
  <c r="FL148" i="14"/>
  <c r="HL126" i="14"/>
  <c r="HB126" i="14" s="1"/>
  <c r="FN126" i="14"/>
  <c r="HL125" i="14"/>
  <c r="HB125" i="14" s="1"/>
  <c r="FN125" i="14"/>
  <c r="HK130" i="14"/>
  <c r="HA130" i="14" s="1"/>
  <c r="FM130" i="14"/>
  <c r="HM158" i="14"/>
  <c r="GY158" i="14" s="1"/>
  <c r="FK158" i="14"/>
  <c r="FK39" i="14"/>
  <c r="HM39" i="14"/>
  <c r="GY39" i="14" s="1"/>
  <c r="FL48" i="14"/>
  <c r="HN48" i="14"/>
  <c r="GZ48" i="14" s="1"/>
  <c r="HL68" i="14"/>
  <c r="HB68" i="14" s="1"/>
  <c r="FN68" i="14"/>
  <c r="FN86" i="14"/>
  <c r="HL86" i="14"/>
  <c r="HB86" i="14" s="1"/>
  <c r="HK92" i="14"/>
  <c r="HA92" i="14" s="1"/>
  <c r="FM92" i="14"/>
  <c r="FM57" i="14"/>
  <c r="HK57" i="14"/>
  <c r="HA57" i="14" s="1"/>
  <c r="FN69" i="14"/>
  <c r="HL69" i="14"/>
  <c r="HB69" i="14" s="1"/>
  <c r="FN85" i="14"/>
  <c r="HL85" i="14"/>
  <c r="HB85" i="14" s="1"/>
  <c r="FN94" i="14"/>
  <c r="HL94" i="14"/>
  <c r="HB94" i="14" s="1"/>
  <c r="FL70" i="14"/>
  <c r="HN70" i="14"/>
  <c r="GZ70" i="14" s="1"/>
  <c r="HN86" i="14"/>
  <c r="GZ86" i="14" s="1"/>
  <c r="FL86" i="14"/>
  <c r="FN145" i="14"/>
  <c r="HL145" i="14"/>
  <c r="HB145" i="14" s="1"/>
  <c r="FL143" i="14"/>
  <c r="HN143" i="14"/>
  <c r="GZ143" i="14" s="1"/>
  <c r="FK81" i="14"/>
  <c r="HM81" i="14"/>
  <c r="GY81" i="14" s="1"/>
  <c r="HL147" i="14"/>
  <c r="HB147" i="14" s="1"/>
  <c r="FN147" i="14"/>
  <c r="HL168" i="14"/>
  <c r="HB168" i="14" s="1"/>
  <c r="FN168" i="14"/>
  <c r="FZ26" i="14"/>
  <c r="FW19" i="14"/>
  <c r="HK13" i="14"/>
  <c r="HA13" i="14" s="1"/>
  <c r="FM13" i="14"/>
  <c r="FN46" i="14"/>
  <c r="HL46" i="14"/>
  <c r="HB46" i="14" s="1"/>
  <c r="HL78" i="14"/>
  <c r="HB78" i="14" s="1"/>
  <c r="FN78" i="14"/>
  <c r="FN82" i="14"/>
  <c r="HL82" i="14"/>
  <c r="HB82" i="14" s="1"/>
  <c r="FN95" i="14"/>
  <c r="HL95" i="14"/>
  <c r="HB95" i="14" s="1"/>
  <c r="HK67" i="14"/>
  <c r="HA67" i="14" s="1"/>
  <c r="FM67" i="14"/>
  <c r="HK51" i="14"/>
  <c r="HA51" i="14" s="1"/>
  <c r="FM51" i="14"/>
  <c r="HN37" i="14"/>
  <c r="GZ37" i="14" s="1"/>
  <c r="HN59" i="14"/>
  <c r="GZ59" i="14" s="1"/>
  <c r="FL59" i="14"/>
  <c r="HK82" i="14"/>
  <c r="HA82" i="14" s="1"/>
  <c r="FM82" i="14"/>
  <c r="FL66" i="14"/>
  <c r="HN66" i="14"/>
  <c r="GZ66" i="14" s="1"/>
  <c r="FN135" i="14"/>
  <c r="HL135" i="14"/>
  <c r="HB135" i="14" s="1"/>
  <c r="FM144" i="14"/>
  <c r="HK144" i="14"/>
  <c r="HA144" i="14" s="1"/>
  <c r="FL135" i="14"/>
  <c r="HN135" i="14"/>
  <c r="GZ135" i="14" s="1"/>
  <c r="HM120" i="14"/>
  <c r="GY120" i="14" s="1"/>
  <c r="FK120" i="14"/>
  <c r="HM148" i="14"/>
  <c r="GY148" i="14" s="1"/>
  <c r="FK148" i="14"/>
  <c r="HL123" i="14"/>
  <c r="HB123" i="14" s="1"/>
  <c r="FN123" i="14"/>
  <c r="HN123" i="14"/>
  <c r="GZ123" i="14" s="1"/>
  <c r="FL123" i="14"/>
  <c r="FK94" i="14"/>
  <c r="HM94" i="14"/>
  <c r="GY94" i="14" s="1"/>
  <c r="HL144" i="14"/>
  <c r="HB144" i="14" s="1"/>
  <c r="FN144" i="14"/>
  <c r="HK135" i="14"/>
  <c r="HA135" i="14" s="1"/>
  <c r="FM135" i="14"/>
  <c r="FL144" i="14"/>
  <c r="HN144" i="14"/>
  <c r="GZ144" i="14" s="1"/>
  <c r="FK139" i="14"/>
  <c r="HM139" i="14"/>
  <c r="GY139" i="14" s="1"/>
  <c r="HL113" i="14"/>
  <c r="HB113" i="14" s="1"/>
  <c r="FN113" i="14"/>
  <c r="FM124" i="14"/>
  <c r="HK124" i="14"/>
  <c r="HA124" i="14" s="1"/>
  <c r="FK130" i="14"/>
  <c r="HM130" i="14"/>
  <c r="GY130" i="14" s="1"/>
  <c r="FL38" i="14"/>
  <c r="HN38" i="14"/>
  <c r="GZ38" i="14" s="1"/>
  <c r="HN46" i="14"/>
  <c r="GZ46" i="14" s="1"/>
  <c r="FL46" i="14"/>
  <c r="FL60" i="14"/>
  <c r="HN60" i="14"/>
  <c r="GZ60" i="14" s="1"/>
  <c r="FN66" i="14"/>
  <c r="HL66" i="14"/>
  <c r="HB66" i="14" s="1"/>
  <c r="HL37" i="14"/>
  <c r="HB37" i="14" s="1"/>
  <c r="FN37" i="14"/>
  <c r="FN53" i="14"/>
  <c r="HL53" i="14"/>
  <c r="HB53" i="14" s="1"/>
  <c r="FN61" i="14"/>
  <c r="HL61" i="14"/>
  <c r="HB61" i="14" s="1"/>
  <c r="HK66" i="14"/>
  <c r="HA66" i="14" s="1"/>
  <c r="FM66" i="14"/>
  <c r="HK80" i="14"/>
  <c r="HA80" i="14" s="1"/>
  <c r="FM80" i="14"/>
  <c r="FM107" i="14"/>
  <c r="HK107" i="14"/>
  <c r="HA107" i="14" s="1"/>
  <c r="HN80" i="14"/>
  <c r="GZ80" i="14" s="1"/>
  <c r="FL80" i="14"/>
  <c r="FL93" i="14"/>
  <c r="HN93" i="14"/>
  <c r="GZ93" i="14" s="1"/>
  <c r="FN127" i="14"/>
  <c r="HL127" i="14"/>
  <c r="HB127" i="14" s="1"/>
  <c r="FL113" i="14"/>
  <c r="HN113" i="14"/>
  <c r="GZ113" i="14" s="1"/>
  <c r="HL165" i="14"/>
  <c r="HB165" i="14" s="1"/>
  <c r="FN165" i="14"/>
  <c r="FL160" i="14"/>
  <c r="HN160" i="14"/>
  <c r="GZ160" i="14" s="1"/>
  <c r="FN167" i="14"/>
  <c r="HL167" i="14"/>
  <c r="HB167" i="14" s="1"/>
  <c r="FN141" i="14"/>
  <c r="HL141" i="14"/>
  <c r="HB141" i="14" s="1"/>
  <c r="HK140" i="14"/>
  <c r="HA140" i="14" s="1"/>
  <c r="FM140" i="14"/>
  <c r="HM162" i="14"/>
  <c r="GY162" i="14" s="1"/>
  <c r="FK162" i="14"/>
  <c r="T30" i="14"/>
  <c r="T19" i="14"/>
  <c r="T13" i="14"/>
  <c r="C13" i="14"/>
  <c r="T31" i="14"/>
  <c r="C31" i="14"/>
  <c r="T15" i="14"/>
  <c r="C15" i="14"/>
  <c r="T155" i="14"/>
  <c r="C155" i="14"/>
  <c r="T156" i="14"/>
  <c r="C156" i="14"/>
  <c r="T136" i="14"/>
  <c r="C136" i="14"/>
  <c r="T78" i="14"/>
  <c r="C78" i="14"/>
  <c r="T49" i="14"/>
  <c r="C49" i="14"/>
  <c r="T38" i="14"/>
  <c r="C38" i="14"/>
  <c r="T142" i="14"/>
  <c r="C142" i="14"/>
  <c r="T118" i="14"/>
  <c r="C118" i="14"/>
  <c r="T101" i="14"/>
  <c r="C101" i="14"/>
  <c r="T85" i="14"/>
  <c r="C85" i="14"/>
  <c r="T121" i="14"/>
  <c r="C121" i="14"/>
  <c r="T83" i="14"/>
  <c r="C83" i="14"/>
  <c r="T44" i="14"/>
  <c r="C44" i="14"/>
  <c r="T163" i="14"/>
  <c r="C163" i="14"/>
  <c r="T76" i="14"/>
  <c r="C76" i="14"/>
  <c r="T160" i="14"/>
  <c r="C160" i="14"/>
  <c r="T152" i="14"/>
  <c r="C152" i="14"/>
  <c r="T115" i="14"/>
  <c r="C115" i="14"/>
  <c r="T82" i="14"/>
  <c r="C82" i="14"/>
  <c r="T52" i="14"/>
  <c r="C52" i="14"/>
  <c r="T154" i="14"/>
  <c r="C154" i="14"/>
  <c r="T147" i="14"/>
  <c r="C147" i="14"/>
  <c r="T122" i="14"/>
  <c r="C122" i="14"/>
  <c r="T105" i="14"/>
  <c r="C105" i="14"/>
  <c r="T90" i="14"/>
  <c r="C90" i="14"/>
  <c r="T57" i="14"/>
  <c r="C57" i="14"/>
  <c r="T125" i="14"/>
  <c r="C125" i="14"/>
  <c r="T53" i="14"/>
  <c r="C53" i="14"/>
  <c r="T141" i="14"/>
  <c r="C141" i="14"/>
  <c r="T116" i="14"/>
  <c r="C116" i="14"/>
  <c r="T80" i="14"/>
  <c r="C80" i="14"/>
  <c r="T42" i="14"/>
  <c r="C42" i="14"/>
  <c r="T28" i="14"/>
  <c r="C28" i="14"/>
  <c r="T119" i="14"/>
  <c r="C119" i="14"/>
  <c r="T86" i="14"/>
  <c r="C86" i="14"/>
  <c r="T62" i="14"/>
  <c r="C62" i="14"/>
  <c r="T56" i="14"/>
  <c r="C56" i="14"/>
  <c r="T40" i="14"/>
  <c r="C40" i="14"/>
  <c r="T158" i="14"/>
  <c r="C158" i="14"/>
  <c r="T126" i="14"/>
  <c r="C126" i="14"/>
  <c r="T93" i="14"/>
  <c r="C93" i="14"/>
  <c r="T61" i="14"/>
  <c r="C61" i="14"/>
  <c r="T54" i="14"/>
  <c r="C54" i="14"/>
  <c r="T165" i="14"/>
  <c r="C165" i="14"/>
  <c r="T157" i="14"/>
  <c r="C157" i="14"/>
  <c r="T149" i="14"/>
  <c r="C149" i="14"/>
  <c r="T129" i="14"/>
  <c r="C129" i="14"/>
  <c r="T94" i="14"/>
  <c r="C94" i="14"/>
  <c r="T58" i="14"/>
  <c r="C58" i="14"/>
  <c r="T137" i="14"/>
  <c r="C137" i="14"/>
  <c r="T106" i="14"/>
  <c r="C106" i="14"/>
  <c r="T84" i="14"/>
  <c r="C84" i="14"/>
  <c r="T168" i="14"/>
  <c r="C168" i="14"/>
  <c r="T92" i="14"/>
  <c r="C92" i="14"/>
  <c r="T74" i="14"/>
  <c r="C74" i="14"/>
  <c r="T59" i="14"/>
  <c r="C59" i="14"/>
  <c r="T41" i="14"/>
  <c r="C41" i="14"/>
  <c r="T161" i="14"/>
  <c r="C161" i="14"/>
  <c r="T97" i="14"/>
  <c r="C97" i="14"/>
  <c r="T65" i="14"/>
  <c r="C65" i="14"/>
  <c r="T153" i="14"/>
  <c r="C153" i="14"/>
  <c r="T138" i="14"/>
  <c r="C138" i="14"/>
  <c r="T133" i="14"/>
  <c r="C133" i="14"/>
  <c r="T117" i="14"/>
  <c r="C117" i="14"/>
  <c r="T99" i="14"/>
  <c r="C99" i="14"/>
  <c r="T63" i="14"/>
  <c r="C63" i="14"/>
  <c r="T167" i="14"/>
  <c r="C167" i="14"/>
  <c r="T89" i="14"/>
  <c r="C89" i="14"/>
  <c r="T55" i="14"/>
  <c r="C55" i="14"/>
  <c r="T21" i="14"/>
  <c r="C21" i="14"/>
  <c r="T145" i="14"/>
  <c r="C145" i="14"/>
  <c r="T128" i="14"/>
  <c r="C128" i="14"/>
  <c r="T96" i="14"/>
  <c r="C96" i="14"/>
  <c r="T43" i="14"/>
  <c r="C43" i="14"/>
  <c r="T36" i="14"/>
  <c r="C36" i="14"/>
  <c r="T166" i="14"/>
  <c r="C166" i="14"/>
  <c r="T150" i="14"/>
  <c r="C150" i="14"/>
  <c r="T134" i="14"/>
  <c r="C134" i="14"/>
  <c r="T108" i="14"/>
  <c r="C108" i="14"/>
  <c r="T68" i="14"/>
  <c r="C68" i="14"/>
  <c r="T135" i="14"/>
  <c r="C135" i="14"/>
  <c r="T103" i="14"/>
  <c r="C103" i="14"/>
  <c r="T67" i="14"/>
  <c r="C67" i="14"/>
  <c r="T151" i="14"/>
  <c r="C151" i="14"/>
  <c r="T144" i="14"/>
  <c r="C144" i="14"/>
  <c r="T120" i="14"/>
  <c r="C120" i="14"/>
  <c r="T114" i="14"/>
  <c r="C114" i="14"/>
  <c r="T91" i="14"/>
  <c r="C91" i="14"/>
  <c r="T60" i="14"/>
  <c r="C60" i="14"/>
  <c r="T132" i="14"/>
  <c r="C132" i="14"/>
  <c r="T124" i="14"/>
  <c r="C124" i="14"/>
  <c r="T100" i="14"/>
  <c r="C100" i="14"/>
  <c r="T66" i="14"/>
  <c r="C66" i="14"/>
  <c r="T48" i="14"/>
  <c r="C48" i="14"/>
  <c r="T45" i="14"/>
  <c r="C45" i="14"/>
  <c r="T39" i="14"/>
  <c r="C39" i="14"/>
  <c r="T169" i="14"/>
  <c r="C169" i="14"/>
  <c r="T139" i="14"/>
  <c r="C139" i="14"/>
  <c r="T130" i="14"/>
  <c r="C130" i="14"/>
  <c r="T72" i="14"/>
  <c r="C72" i="14"/>
  <c r="T35" i="14"/>
  <c r="C35" i="14"/>
  <c r="T107" i="14"/>
  <c r="C107" i="14"/>
  <c r="T87" i="14"/>
  <c r="C87" i="14"/>
  <c r="T71" i="14"/>
  <c r="C71" i="14"/>
  <c r="T159" i="14"/>
  <c r="C159" i="14"/>
  <c r="T148" i="14"/>
  <c r="C148" i="14"/>
  <c r="T123" i="14"/>
  <c r="C123" i="14"/>
  <c r="T109" i="14"/>
  <c r="C109" i="14"/>
  <c r="T95" i="14"/>
  <c r="C95" i="14"/>
  <c r="T64" i="14"/>
  <c r="C64" i="14"/>
  <c r="T26" i="14"/>
  <c r="C26" i="14"/>
  <c r="T164" i="14"/>
  <c r="C164" i="14"/>
  <c r="T112" i="14"/>
  <c r="C112" i="14"/>
  <c r="T104" i="14"/>
  <c r="C104" i="14"/>
  <c r="T70" i="14"/>
  <c r="C70" i="14"/>
  <c r="T46" i="14"/>
  <c r="C46" i="14"/>
  <c r="T77" i="14"/>
  <c r="C77" i="14"/>
  <c r="T47" i="14"/>
  <c r="C47" i="14"/>
  <c r="T143" i="14"/>
  <c r="C143" i="14"/>
  <c r="T111" i="14"/>
  <c r="C111" i="14"/>
  <c r="T75" i="14"/>
  <c r="C75" i="14"/>
  <c r="T127" i="14"/>
  <c r="C127" i="14"/>
  <c r="T98" i="14"/>
  <c r="C98" i="14"/>
  <c r="T69" i="14"/>
  <c r="C69" i="14"/>
  <c r="T51" i="14"/>
  <c r="C51" i="14"/>
  <c r="T140" i="14"/>
  <c r="C140" i="14"/>
  <c r="T110" i="14"/>
  <c r="C110" i="14"/>
  <c r="T37" i="14"/>
  <c r="C37" i="14"/>
  <c r="T113" i="14"/>
  <c r="C113" i="14"/>
  <c r="T81" i="14"/>
  <c r="C81" i="14"/>
  <c r="T50" i="14"/>
  <c r="C50" i="14"/>
  <c r="T162" i="14"/>
  <c r="C162" i="14"/>
  <c r="T146" i="14"/>
  <c r="C146" i="14"/>
  <c r="T79" i="14"/>
  <c r="C79" i="14"/>
  <c r="T131" i="14"/>
  <c r="C131" i="14"/>
  <c r="T102" i="14"/>
  <c r="C102" i="14"/>
  <c r="T73" i="14"/>
  <c r="C73" i="14"/>
  <c r="T24" i="14"/>
  <c r="C24" i="14"/>
  <c r="T20" i="14"/>
  <c r="C20" i="14"/>
  <c r="T6" i="14"/>
  <c r="C6" i="14"/>
  <c r="U4" i="14"/>
  <c r="X11" i="14"/>
  <c r="U8" i="14"/>
  <c r="V8" i="14"/>
  <c r="Y8" i="14"/>
  <c r="S8" i="14"/>
  <c r="X8" i="14"/>
  <c r="S10" i="14"/>
  <c r="Y10" i="14"/>
  <c r="V10" i="14"/>
  <c r="X10" i="14"/>
  <c r="U10" i="14"/>
  <c r="HY8" i="14"/>
  <c r="HW8" i="14"/>
  <c r="AA107" i="14"/>
  <c r="AD107" i="14"/>
  <c r="AE107" i="14"/>
  <c r="AH107" i="14"/>
  <c r="H107" i="14"/>
  <c r="G107" i="14" s="1"/>
  <c r="I107" i="14" s="1"/>
  <c r="AG107" i="14"/>
  <c r="AA109" i="14"/>
  <c r="AE109" i="14"/>
  <c r="AH109" i="14"/>
  <c r="H109" i="14"/>
  <c r="G109" i="14" s="1"/>
  <c r="I109" i="14" s="1"/>
  <c r="AD109" i="14"/>
  <c r="AG109" i="14"/>
  <c r="AA111" i="14"/>
  <c r="AH111" i="14"/>
  <c r="AD111" i="14"/>
  <c r="AG111" i="14"/>
  <c r="AE111" i="14"/>
  <c r="H111" i="14"/>
  <c r="G111" i="14" s="1"/>
  <c r="I111" i="14" s="1"/>
  <c r="AD113" i="14"/>
  <c r="AE113" i="14"/>
  <c r="AH113" i="14"/>
  <c r="AG113" i="14"/>
  <c r="H113" i="14"/>
  <c r="G113" i="14" s="1"/>
  <c r="I113" i="14" s="1"/>
  <c r="AA113" i="14"/>
  <c r="AA115" i="14"/>
  <c r="AD115" i="14"/>
  <c r="AH115" i="14"/>
  <c r="H115" i="14"/>
  <c r="G115" i="14" s="1"/>
  <c r="I115" i="14" s="1"/>
  <c r="AG115" i="14"/>
  <c r="AE115" i="14"/>
  <c r="AA117" i="14"/>
  <c r="H117" i="14"/>
  <c r="G117" i="14" s="1"/>
  <c r="I117" i="14" s="1"/>
  <c r="AG117" i="14"/>
  <c r="AE117" i="14"/>
  <c r="AD117" i="14"/>
  <c r="AH117" i="14"/>
  <c r="AA119" i="14"/>
  <c r="AD119" i="14"/>
  <c r="AE119" i="14"/>
  <c r="AH119" i="14"/>
  <c r="H119" i="14"/>
  <c r="G119" i="14" s="1"/>
  <c r="I119" i="14" s="1"/>
  <c r="AG119" i="14"/>
  <c r="AA121" i="14"/>
  <c r="AE121" i="14"/>
  <c r="H121" i="14"/>
  <c r="G121" i="14" s="1"/>
  <c r="I121" i="14" s="1"/>
  <c r="AG121" i="14"/>
  <c r="AD121" i="14"/>
  <c r="AH121" i="14"/>
  <c r="AA123" i="14"/>
  <c r="H123" i="14"/>
  <c r="G123" i="14" s="1"/>
  <c r="I123" i="14" s="1"/>
  <c r="AH123" i="14"/>
  <c r="AG123" i="14"/>
  <c r="AD123" i="14"/>
  <c r="AE123" i="14"/>
  <c r="AD125" i="14"/>
  <c r="AE125" i="14"/>
  <c r="AG125" i="14"/>
  <c r="AA125" i="14"/>
  <c r="AH125" i="14"/>
  <c r="H125" i="14"/>
  <c r="G125" i="14" s="1"/>
  <c r="I125" i="14" s="1"/>
  <c r="AA127" i="14"/>
  <c r="AH127" i="14"/>
  <c r="AD127" i="14"/>
  <c r="AE127" i="14"/>
  <c r="AG127" i="14"/>
  <c r="H127" i="14"/>
  <c r="G127" i="14" s="1"/>
  <c r="I127" i="14" s="1"/>
  <c r="AD129" i="14"/>
  <c r="AH129" i="14"/>
  <c r="AE129" i="14"/>
  <c r="AA129" i="14"/>
  <c r="H129" i="14"/>
  <c r="G129" i="14" s="1"/>
  <c r="I129" i="14" s="1"/>
  <c r="AG129" i="14"/>
  <c r="AA131" i="14"/>
  <c r="AG131" i="14"/>
  <c r="AE131" i="14"/>
  <c r="H131" i="14"/>
  <c r="G131" i="14" s="1"/>
  <c r="I131" i="14" s="1"/>
  <c r="AD131" i="14"/>
  <c r="AH131" i="14"/>
  <c r="AA133" i="14"/>
  <c r="AG133" i="14"/>
  <c r="H133" i="14"/>
  <c r="G133" i="14" s="1"/>
  <c r="I133" i="14" s="1"/>
  <c r="AE133" i="14"/>
  <c r="AH133" i="14"/>
  <c r="AD133" i="14"/>
  <c r="AA135" i="14"/>
  <c r="AG135" i="14"/>
  <c r="AH135" i="14"/>
  <c r="AD135" i="14"/>
  <c r="AE135" i="14"/>
  <c r="H135" i="14"/>
  <c r="G135" i="14" s="1"/>
  <c r="I135" i="14" s="1"/>
  <c r="AG137" i="14"/>
  <c r="AA137" i="14"/>
  <c r="AH137" i="14"/>
  <c r="AE137" i="14"/>
  <c r="AD137" i="14"/>
  <c r="H137" i="14"/>
  <c r="G137" i="14" s="1"/>
  <c r="I137" i="14" s="1"/>
  <c r="AA139" i="14"/>
  <c r="AD139" i="14"/>
  <c r="H139" i="14"/>
  <c r="G139" i="14" s="1"/>
  <c r="I139" i="14" s="1"/>
  <c r="AG139" i="14"/>
  <c r="AH139" i="14"/>
  <c r="AE139" i="14"/>
  <c r="AA141" i="14"/>
  <c r="H141" i="14"/>
  <c r="G141" i="14" s="1"/>
  <c r="I141" i="14" s="1"/>
  <c r="AG141" i="14"/>
  <c r="AD141" i="14"/>
  <c r="AH141" i="14"/>
  <c r="AE143" i="14"/>
  <c r="AH143" i="14"/>
  <c r="H143" i="14"/>
  <c r="G143" i="14" s="1"/>
  <c r="I143" i="14" s="1"/>
  <c r="AD143" i="14"/>
  <c r="AG143" i="14"/>
  <c r="AA143" i="14"/>
  <c r="AE145" i="14"/>
  <c r="AD145" i="14"/>
  <c r="H145" i="14"/>
  <c r="G145" i="14" s="1"/>
  <c r="I145" i="14" s="1"/>
  <c r="AA145" i="14"/>
  <c r="AH145" i="14"/>
  <c r="AG145" i="14"/>
  <c r="AH147" i="14"/>
  <c r="AG147" i="14"/>
  <c r="AE147" i="14"/>
  <c r="H147" i="14"/>
  <c r="G147" i="14" s="1"/>
  <c r="I147" i="14" s="1"/>
  <c r="AD147" i="14"/>
  <c r="AA147" i="14"/>
  <c r="AD149" i="14"/>
  <c r="AG149" i="14"/>
  <c r="AA149" i="14"/>
  <c r="AH149" i="14"/>
  <c r="AE149" i="14"/>
  <c r="H149" i="14"/>
  <c r="G149" i="14" s="1"/>
  <c r="I149" i="14" s="1"/>
  <c r="AA151" i="14"/>
  <c r="AH151" i="14"/>
  <c r="AE151" i="14"/>
  <c r="AD151" i="14"/>
  <c r="H151" i="14"/>
  <c r="G151" i="14" s="1"/>
  <c r="I151" i="14" s="1"/>
  <c r="AG151" i="14"/>
  <c r="AA153" i="14"/>
  <c r="AD153" i="14"/>
  <c r="AG153" i="14"/>
  <c r="AH153" i="14"/>
  <c r="AE153" i="14"/>
  <c r="H153" i="14"/>
  <c r="G153" i="14" s="1"/>
  <c r="I153" i="14" s="1"/>
  <c r="AA155" i="14"/>
  <c r="D155" i="14" s="1"/>
  <c r="AE155" i="14"/>
  <c r="AH155" i="14"/>
  <c r="AG155" i="14"/>
  <c r="AI155" i="14" s="1"/>
  <c r="AD155" i="14"/>
  <c r="AF155" i="14" s="1"/>
  <c r="AA157" i="14"/>
  <c r="AG157" i="14"/>
  <c r="AD157" i="14"/>
  <c r="AH157" i="14"/>
  <c r="AE157" i="14"/>
  <c r="H157" i="14"/>
  <c r="G157" i="14" s="1"/>
  <c r="I157" i="14" s="1"/>
  <c r="AA159" i="14"/>
  <c r="AE159" i="14"/>
  <c r="AH159" i="14"/>
  <c r="H159" i="14"/>
  <c r="G159" i="14" s="1"/>
  <c r="I159" i="14" s="1"/>
  <c r="AG159" i="14"/>
  <c r="AD159" i="14"/>
  <c r="AA161" i="14"/>
  <c r="AE161" i="14"/>
  <c r="AG161" i="14"/>
  <c r="AD161" i="14"/>
  <c r="H161" i="14"/>
  <c r="G161" i="14" s="1"/>
  <c r="I161" i="14" s="1"/>
  <c r="AH161" i="14"/>
  <c r="AD163" i="14"/>
  <c r="AG163" i="14"/>
  <c r="AE163" i="14"/>
  <c r="AH163" i="14"/>
  <c r="AA163" i="14"/>
  <c r="H163" i="14"/>
  <c r="G163" i="14" s="1"/>
  <c r="I163" i="14" s="1"/>
  <c r="AG165" i="14"/>
  <c r="AA165" i="14"/>
  <c r="AE165" i="14"/>
  <c r="AH165" i="14"/>
  <c r="AD165" i="14"/>
  <c r="H165" i="14"/>
  <c r="G165" i="14" s="1"/>
  <c r="I165" i="14" s="1"/>
  <c r="H167" i="14"/>
  <c r="G167" i="14" s="1"/>
  <c r="I167" i="14" s="1"/>
  <c r="AA167" i="14"/>
  <c r="AE167" i="14"/>
  <c r="AH167" i="14"/>
  <c r="AD167" i="14"/>
  <c r="AA169" i="14"/>
  <c r="AE169" i="14"/>
  <c r="AH169" i="14"/>
  <c r="AG169" i="14"/>
  <c r="H169" i="14"/>
  <c r="G169" i="14" s="1"/>
  <c r="I169" i="14" s="1"/>
  <c r="AD169" i="14"/>
  <c r="AE141" i="14"/>
  <c r="HZ10" i="14"/>
  <c r="AA36" i="14"/>
  <c r="AE36" i="14"/>
  <c r="AD36" i="14"/>
  <c r="AH36" i="14"/>
  <c r="H36" i="14"/>
  <c r="G36" i="14" s="1"/>
  <c r="I36" i="14" s="1"/>
  <c r="AG36" i="14"/>
  <c r="AA38" i="14"/>
  <c r="AH38" i="14"/>
  <c r="AE38" i="14"/>
  <c r="H38" i="14"/>
  <c r="G38" i="14" s="1"/>
  <c r="I38" i="14" s="1"/>
  <c r="AD38" i="14"/>
  <c r="AG38" i="14"/>
  <c r="AA40" i="14"/>
  <c r="AE40" i="14"/>
  <c r="H40" i="14"/>
  <c r="G40" i="14" s="1"/>
  <c r="I40" i="14" s="1"/>
  <c r="AG40" i="14"/>
  <c r="AH40" i="14"/>
  <c r="AD40" i="14"/>
  <c r="AA42" i="14"/>
  <c r="AE42" i="14"/>
  <c r="H42" i="14"/>
  <c r="G42" i="14" s="1"/>
  <c r="I42" i="14" s="1"/>
  <c r="AG42" i="14"/>
  <c r="AH42" i="14"/>
  <c r="AD42" i="14"/>
  <c r="AA44" i="14"/>
  <c r="H44" i="14"/>
  <c r="G44" i="14" s="1"/>
  <c r="I44" i="14" s="1"/>
  <c r="AG44" i="14"/>
  <c r="AD44" i="14"/>
  <c r="AH44" i="14"/>
  <c r="AE44" i="14"/>
  <c r="AA46" i="14"/>
  <c r="AH46" i="14"/>
  <c r="AD46" i="14"/>
  <c r="AE46" i="14"/>
  <c r="H46" i="14"/>
  <c r="G46" i="14" s="1"/>
  <c r="I46" i="14" s="1"/>
  <c r="AG46" i="14"/>
  <c r="AA48" i="14"/>
  <c r="AE48" i="14"/>
  <c r="AG48" i="14"/>
  <c r="AH48" i="14"/>
  <c r="AD48" i="14"/>
  <c r="H48" i="14"/>
  <c r="G48" i="14" s="1"/>
  <c r="I48" i="14" s="1"/>
  <c r="AG50" i="14"/>
  <c r="AD50" i="14"/>
  <c r="AH50" i="14"/>
  <c r="AE50" i="14"/>
  <c r="H50" i="14"/>
  <c r="G50" i="14" s="1"/>
  <c r="I50" i="14" s="1"/>
  <c r="AA50" i="14"/>
  <c r="AH52" i="14"/>
  <c r="AE52" i="14"/>
  <c r="AA52" i="14"/>
  <c r="H52" i="14"/>
  <c r="G52" i="14" s="1"/>
  <c r="I52" i="14" s="1"/>
  <c r="AD52" i="14"/>
  <c r="AG52" i="14"/>
  <c r="H54" i="14"/>
  <c r="G54" i="14" s="1"/>
  <c r="I54" i="14" s="1"/>
  <c r="AG54" i="14"/>
  <c r="AD54" i="14"/>
  <c r="AE54" i="14"/>
  <c r="AA54" i="14"/>
  <c r="AH54" i="14"/>
  <c r="AG56" i="14"/>
  <c r="AE56" i="14"/>
  <c r="AH56" i="14"/>
  <c r="AA56" i="14"/>
  <c r="AD56" i="14"/>
  <c r="H56" i="14"/>
  <c r="G56" i="14" s="1"/>
  <c r="I56" i="14" s="1"/>
  <c r="AD58" i="14"/>
  <c r="AH58" i="14"/>
  <c r="AG58" i="14"/>
  <c r="AE58" i="14"/>
  <c r="H58" i="14"/>
  <c r="G58" i="14" s="1"/>
  <c r="I58" i="14" s="1"/>
  <c r="AA58" i="14"/>
  <c r="AA60" i="14"/>
  <c r="AE60" i="14"/>
  <c r="AH60" i="14"/>
  <c r="AG60" i="14"/>
  <c r="AD60" i="14"/>
  <c r="H60" i="14"/>
  <c r="G60" i="14" s="1"/>
  <c r="I60" i="14" s="1"/>
  <c r="AH62" i="14"/>
  <c r="AD62" i="14"/>
  <c r="H62" i="14"/>
  <c r="G62" i="14" s="1"/>
  <c r="I62" i="14" s="1"/>
  <c r="AG62" i="14"/>
  <c r="AA62" i="14"/>
  <c r="AE62" i="14"/>
  <c r="AA64" i="14"/>
  <c r="AE64" i="14"/>
  <c r="AH64" i="14"/>
  <c r="H64" i="14"/>
  <c r="G64" i="14" s="1"/>
  <c r="I64" i="14" s="1"/>
  <c r="AD64" i="14"/>
  <c r="AG64" i="14"/>
  <c r="AA66" i="14"/>
  <c r="AG66" i="14"/>
  <c r="H66" i="14"/>
  <c r="G66" i="14" s="1"/>
  <c r="I66" i="14" s="1"/>
  <c r="AH66" i="14"/>
  <c r="AE66" i="14"/>
  <c r="AD66" i="14"/>
  <c r="AA68" i="14"/>
  <c r="AD68" i="14"/>
  <c r="AG68" i="14"/>
  <c r="H68" i="14"/>
  <c r="G68" i="14" s="1"/>
  <c r="I68" i="14" s="1"/>
  <c r="AH68" i="14"/>
  <c r="AE68" i="14"/>
  <c r="AA70" i="14"/>
  <c r="AG70" i="14"/>
  <c r="AD70" i="14"/>
  <c r="AH70" i="14"/>
  <c r="AE70" i="14"/>
  <c r="H70" i="14"/>
  <c r="G70" i="14" s="1"/>
  <c r="I70" i="14" s="1"/>
  <c r="AA72" i="14"/>
  <c r="H72" i="14"/>
  <c r="G72" i="14" s="1"/>
  <c r="I72" i="14" s="1"/>
  <c r="AE72" i="14"/>
  <c r="AG72" i="14"/>
  <c r="AH72" i="14"/>
  <c r="AD72" i="14"/>
  <c r="AA74" i="14"/>
  <c r="AH74" i="14"/>
  <c r="AE74" i="14"/>
  <c r="AG74" i="14"/>
  <c r="AD74" i="14"/>
  <c r="H74" i="14"/>
  <c r="G74" i="14" s="1"/>
  <c r="I74" i="14" s="1"/>
  <c r="AA76" i="14"/>
  <c r="H76" i="14"/>
  <c r="G76" i="14" s="1"/>
  <c r="I76" i="14" s="1"/>
  <c r="AD76" i="14"/>
  <c r="AG76" i="14"/>
  <c r="AE76" i="14"/>
  <c r="AH76" i="14"/>
  <c r="AA78" i="14"/>
  <c r="H78" i="14"/>
  <c r="G78" i="14" s="1"/>
  <c r="I78" i="14" s="1"/>
  <c r="AG78" i="14"/>
  <c r="AD78" i="14"/>
  <c r="AH78" i="14"/>
  <c r="AE78" i="14"/>
  <c r="AA80" i="14"/>
  <c r="AH80" i="14"/>
  <c r="AG80" i="14"/>
  <c r="H80" i="14"/>
  <c r="G80" i="14" s="1"/>
  <c r="I80" i="14" s="1"/>
  <c r="AE80" i="14"/>
  <c r="AD80" i="14"/>
  <c r="AA82" i="14"/>
  <c r="AH82" i="14"/>
  <c r="H82" i="14"/>
  <c r="G82" i="14" s="1"/>
  <c r="I82" i="14" s="1"/>
  <c r="AE82" i="14"/>
  <c r="AD82" i="14"/>
  <c r="AG82" i="14"/>
  <c r="AA84" i="14"/>
  <c r="AD84" i="14"/>
  <c r="AE84" i="14"/>
  <c r="AG84" i="14"/>
  <c r="AH84" i="14"/>
  <c r="H84" i="14"/>
  <c r="G84" i="14" s="1"/>
  <c r="I84" i="14" s="1"/>
  <c r="AA86" i="14"/>
  <c r="AG86" i="14"/>
  <c r="AH86" i="14"/>
  <c r="AE86" i="14"/>
  <c r="H86" i="14"/>
  <c r="G86" i="14" s="1"/>
  <c r="I86" i="14" s="1"/>
  <c r="AD86" i="14"/>
  <c r="AA89" i="14"/>
  <c r="AE89" i="14"/>
  <c r="AG89" i="14"/>
  <c r="AD89" i="14"/>
  <c r="H89" i="14"/>
  <c r="G89" i="14" s="1"/>
  <c r="I89" i="14" s="1"/>
  <c r="AH89" i="14"/>
  <c r="AA91" i="14"/>
  <c r="AH91" i="14"/>
  <c r="AG91" i="14"/>
  <c r="H91" i="14"/>
  <c r="G91" i="14" s="1"/>
  <c r="I91" i="14" s="1"/>
  <c r="AE91" i="14"/>
  <c r="AD91" i="14"/>
  <c r="AA93" i="14"/>
  <c r="H93" i="14"/>
  <c r="G93" i="14" s="1"/>
  <c r="I93" i="14" s="1"/>
  <c r="AE93" i="14"/>
  <c r="AH93" i="14"/>
  <c r="AG93" i="14"/>
  <c r="AD93" i="14"/>
  <c r="AH95" i="14"/>
  <c r="H95" i="14"/>
  <c r="G95" i="14" s="1"/>
  <c r="I95" i="14" s="1"/>
  <c r="AG95" i="14"/>
  <c r="AE95" i="14"/>
  <c r="AD95" i="14"/>
  <c r="AA95" i="14"/>
  <c r="AA97" i="14"/>
  <c r="AG97" i="14"/>
  <c r="AE97" i="14"/>
  <c r="H97" i="14"/>
  <c r="G97" i="14" s="1"/>
  <c r="I97" i="14" s="1"/>
  <c r="AH97" i="14"/>
  <c r="AD97" i="14"/>
  <c r="AA99" i="14"/>
  <c r="AE99" i="14"/>
  <c r="AG99" i="14"/>
  <c r="H99" i="14"/>
  <c r="G99" i="14" s="1"/>
  <c r="I99" i="14" s="1"/>
  <c r="AH99" i="14"/>
  <c r="AD99" i="14"/>
  <c r="AA101" i="14"/>
  <c r="AE101" i="14"/>
  <c r="AD101" i="14"/>
  <c r="H101" i="14"/>
  <c r="G101" i="14" s="1"/>
  <c r="I101" i="14" s="1"/>
  <c r="AG101" i="14"/>
  <c r="AH101" i="14"/>
  <c r="AA103" i="14"/>
  <c r="AG103" i="14"/>
  <c r="AH103" i="14"/>
  <c r="AD103" i="14"/>
  <c r="AE103" i="14"/>
  <c r="H103" i="14"/>
  <c r="G103" i="14" s="1"/>
  <c r="I103" i="14" s="1"/>
  <c r="AA105" i="14"/>
  <c r="AD105" i="14"/>
  <c r="AE105" i="14"/>
  <c r="AG105" i="14"/>
  <c r="AH105" i="14"/>
  <c r="H105" i="14"/>
  <c r="G105" i="14" s="1"/>
  <c r="I105" i="14" s="1"/>
  <c r="AA35" i="14"/>
  <c r="AG35" i="14"/>
  <c r="AE35" i="14"/>
  <c r="AD35" i="14"/>
  <c r="H35" i="14"/>
  <c r="G35" i="14" s="1"/>
  <c r="I35" i="14" s="1"/>
  <c r="AH35" i="14"/>
  <c r="AG167" i="14"/>
  <c r="HX8" i="14"/>
  <c r="HW10" i="14"/>
  <c r="AA108" i="14"/>
  <c r="AE108" i="14"/>
  <c r="AH108" i="14"/>
  <c r="AG108" i="14"/>
  <c r="AD108" i="14"/>
  <c r="H108" i="14"/>
  <c r="G108" i="14" s="1"/>
  <c r="I108" i="14" s="1"/>
  <c r="AA110" i="14"/>
  <c r="AE110" i="14"/>
  <c r="AH110" i="14"/>
  <c r="H110" i="14"/>
  <c r="G110" i="14" s="1"/>
  <c r="I110" i="14" s="1"/>
  <c r="AG110" i="14"/>
  <c r="AD110" i="14"/>
  <c r="AE112" i="14"/>
  <c r="AH112" i="14"/>
  <c r="AD112" i="14"/>
  <c r="AA112" i="14"/>
  <c r="AG112" i="14"/>
  <c r="H112" i="14"/>
  <c r="G112" i="14" s="1"/>
  <c r="I112" i="14" s="1"/>
  <c r="AE114" i="14"/>
  <c r="AH114" i="14"/>
  <c r="AA114" i="14"/>
  <c r="AG114" i="14"/>
  <c r="H114" i="14"/>
  <c r="G114" i="14" s="1"/>
  <c r="I114" i="14" s="1"/>
  <c r="AD114" i="14"/>
  <c r="AA116" i="14"/>
  <c r="AG116" i="14"/>
  <c r="AE116" i="14"/>
  <c r="H116" i="14"/>
  <c r="G116" i="14" s="1"/>
  <c r="I116" i="14" s="1"/>
  <c r="AD116" i="14"/>
  <c r="AH116" i="14"/>
  <c r="AA118" i="14"/>
  <c r="AE118" i="14"/>
  <c r="AD118" i="14"/>
  <c r="AG118" i="14"/>
  <c r="AH118" i="14"/>
  <c r="H118" i="14"/>
  <c r="G118" i="14" s="1"/>
  <c r="I118" i="14" s="1"/>
  <c r="AA120" i="14"/>
  <c r="AE120" i="14"/>
  <c r="AG120" i="14"/>
  <c r="H120" i="14"/>
  <c r="G120" i="14" s="1"/>
  <c r="I120" i="14" s="1"/>
  <c r="AH120" i="14"/>
  <c r="AD120" i="14"/>
  <c r="AA122" i="14"/>
  <c r="AG122" i="14"/>
  <c r="AE122" i="14"/>
  <c r="AD122" i="14"/>
  <c r="AH122" i="14"/>
  <c r="H122" i="14"/>
  <c r="G122" i="14" s="1"/>
  <c r="I122" i="14" s="1"/>
  <c r="AA124" i="14"/>
  <c r="AG124" i="14"/>
  <c r="AD124" i="14"/>
  <c r="H124" i="14"/>
  <c r="G124" i="14" s="1"/>
  <c r="I124" i="14" s="1"/>
  <c r="AE124" i="14"/>
  <c r="AH124" i="14"/>
  <c r="AA126" i="14"/>
  <c r="AH126" i="14"/>
  <c r="AG126" i="14"/>
  <c r="AE126" i="14"/>
  <c r="H126" i="14"/>
  <c r="G126" i="14" s="1"/>
  <c r="I126" i="14" s="1"/>
  <c r="AD126" i="14"/>
  <c r="AA128" i="14"/>
  <c r="H128" i="14"/>
  <c r="G128" i="14" s="1"/>
  <c r="I128" i="14" s="1"/>
  <c r="AG128" i="14"/>
  <c r="AH128" i="14"/>
  <c r="AE128" i="14"/>
  <c r="AD128" i="14"/>
  <c r="AE130" i="14"/>
  <c r="H130" i="14"/>
  <c r="G130" i="14" s="1"/>
  <c r="I130" i="14" s="1"/>
  <c r="AG130" i="14"/>
  <c r="AH130" i="14"/>
  <c r="AD130" i="14"/>
  <c r="AA130" i="14"/>
  <c r="AG132" i="14"/>
  <c r="AD132" i="14"/>
  <c r="H132" i="14"/>
  <c r="G132" i="14" s="1"/>
  <c r="I132" i="14" s="1"/>
  <c r="AE132" i="14"/>
  <c r="AA132" i="14"/>
  <c r="AA134" i="14"/>
  <c r="AE134" i="14"/>
  <c r="AG134" i="14"/>
  <c r="AD134" i="14"/>
  <c r="AH134" i="14"/>
  <c r="H134" i="14"/>
  <c r="G134" i="14" s="1"/>
  <c r="I134" i="14" s="1"/>
  <c r="AA136" i="14"/>
  <c r="AH136" i="14"/>
  <c r="AE136" i="14"/>
  <c r="AG136" i="14"/>
  <c r="H136" i="14"/>
  <c r="G136" i="14" s="1"/>
  <c r="I136" i="14" s="1"/>
  <c r="AH138" i="14"/>
  <c r="AE138" i="14"/>
  <c r="AA138" i="14"/>
  <c r="AG138" i="14"/>
  <c r="H138" i="14"/>
  <c r="G138" i="14" s="1"/>
  <c r="I138" i="14" s="1"/>
  <c r="AD138" i="14"/>
  <c r="AH140" i="14"/>
  <c r="H140" i="14"/>
  <c r="G140" i="14" s="1"/>
  <c r="I140" i="14" s="1"/>
  <c r="AG140" i="14"/>
  <c r="AE140" i="14"/>
  <c r="AD140" i="14"/>
  <c r="AA140" i="14"/>
  <c r="AD142" i="14"/>
  <c r="AE142" i="14"/>
  <c r="AH142" i="14"/>
  <c r="AA142" i="14"/>
  <c r="AG142" i="14"/>
  <c r="H142" i="14"/>
  <c r="G142" i="14" s="1"/>
  <c r="I142" i="14" s="1"/>
  <c r="AG144" i="14"/>
  <c r="AE144" i="14"/>
  <c r="AH144" i="14"/>
  <c r="AA144" i="14"/>
  <c r="AD144" i="14"/>
  <c r="H144" i="14"/>
  <c r="G144" i="14" s="1"/>
  <c r="I144" i="14" s="1"/>
  <c r="AA146" i="14"/>
  <c r="AH146" i="14"/>
  <c r="AG146" i="14"/>
  <c r="AE146" i="14"/>
  <c r="H146" i="14"/>
  <c r="G146" i="14" s="1"/>
  <c r="I146" i="14" s="1"/>
  <c r="AD146" i="14"/>
  <c r="AG148" i="14"/>
  <c r="AA148" i="14"/>
  <c r="H148" i="14"/>
  <c r="G148" i="14" s="1"/>
  <c r="I148" i="14" s="1"/>
  <c r="AD148" i="14"/>
  <c r="AH148" i="14"/>
  <c r="AE148" i="14"/>
  <c r="AA150" i="14"/>
  <c r="AE150" i="14"/>
  <c r="AD150" i="14"/>
  <c r="AG150" i="14"/>
  <c r="H150" i="14"/>
  <c r="G150" i="14" s="1"/>
  <c r="I150" i="14" s="1"/>
  <c r="AH150" i="14"/>
  <c r="AA152" i="14"/>
  <c r="AE152" i="14"/>
  <c r="AH152" i="14"/>
  <c r="AD152" i="14"/>
  <c r="H152" i="14"/>
  <c r="G152" i="14" s="1"/>
  <c r="I152" i="14" s="1"/>
  <c r="AG152" i="14"/>
  <c r="AA154" i="14"/>
  <c r="H154" i="14"/>
  <c r="G154" i="14" s="1"/>
  <c r="I154" i="14" s="1"/>
  <c r="AG154" i="14"/>
  <c r="AD154" i="14"/>
  <c r="AH154" i="14"/>
  <c r="AE154" i="14"/>
  <c r="AA156" i="14"/>
  <c r="AE156" i="14"/>
  <c r="AD156" i="14"/>
  <c r="AH156" i="14"/>
  <c r="AG156" i="14"/>
  <c r="H156" i="14"/>
  <c r="G156" i="14" s="1"/>
  <c r="I156" i="14" s="1"/>
  <c r="AA158" i="14"/>
  <c r="AG158" i="14"/>
  <c r="H158" i="14"/>
  <c r="G158" i="14" s="1"/>
  <c r="I158" i="14" s="1"/>
  <c r="AD158" i="14"/>
  <c r="AE158" i="14"/>
  <c r="AH158" i="14"/>
  <c r="H160" i="14"/>
  <c r="G160" i="14" s="1"/>
  <c r="I160" i="14" s="1"/>
  <c r="AD160" i="14"/>
  <c r="AG160" i="14"/>
  <c r="AE160" i="14"/>
  <c r="AH160" i="14"/>
  <c r="AA160" i="14"/>
  <c r="AG162" i="14"/>
  <c r="AE162" i="14"/>
  <c r="AA162" i="14"/>
  <c r="AD162" i="14"/>
  <c r="H162" i="14"/>
  <c r="G162" i="14" s="1"/>
  <c r="I162" i="14" s="1"/>
  <c r="AH162" i="14"/>
  <c r="AA164" i="14"/>
  <c r="AH164" i="14"/>
  <c r="AE164" i="14"/>
  <c r="AD164" i="14"/>
  <c r="H164" i="14"/>
  <c r="G164" i="14" s="1"/>
  <c r="I164" i="14" s="1"/>
  <c r="AA166" i="14"/>
  <c r="AE166" i="14"/>
  <c r="AG166" i="14"/>
  <c r="AD166" i="14"/>
  <c r="AH166" i="14"/>
  <c r="H166" i="14"/>
  <c r="G166" i="14" s="1"/>
  <c r="I166" i="14" s="1"/>
  <c r="AA168" i="14"/>
  <c r="H168" i="14"/>
  <c r="G168" i="14" s="1"/>
  <c r="I168" i="14" s="1"/>
  <c r="AG168" i="14"/>
  <c r="AE168" i="14"/>
  <c r="AH168" i="14"/>
  <c r="AD136" i="14"/>
  <c r="AD168" i="14"/>
  <c r="HY10" i="14"/>
  <c r="HX10" i="14"/>
  <c r="AA37" i="14"/>
  <c r="AD37" i="14"/>
  <c r="AE37" i="14"/>
  <c r="AG37" i="14"/>
  <c r="AH37" i="14"/>
  <c r="H37" i="14"/>
  <c r="G37" i="14" s="1"/>
  <c r="I37" i="14" s="1"/>
  <c r="H39" i="14"/>
  <c r="G39" i="14" s="1"/>
  <c r="I39" i="14" s="1"/>
  <c r="AA39" i="14"/>
  <c r="AE39" i="14"/>
  <c r="AH39" i="14"/>
  <c r="AG39" i="14"/>
  <c r="AD39" i="14"/>
  <c r="AE41" i="14"/>
  <c r="AA41" i="14"/>
  <c r="AD41" i="14"/>
  <c r="AG41" i="14"/>
  <c r="AH41" i="14"/>
  <c r="H41" i="14"/>
  <c r="G41" i="14" s="1"/>
  <c r="I41" i="14" s="1"/>
  <c r="AA43" i="14"/>
  <c r="H43" i="14"/>
  <c r="G43" i="14" s="1"/>
  <c r="I43" i="14" s="1"/>
  <c r="AH43" i="14"/>
  <c r="AD43" i="14"/>
  <c r="AE43" i="14"/>
  <c r="AG43" i="14"/>
  <c r="AA45" i="14"/>
  <c r="AH45" i="14"/>
  <c r="H45" i="14"/>
  <c r="G45" i="14" s="1"/>
  <c r="I45" i="14" s="1"/>
  <c r="AD45" i="14"/>
  <c r="AE45" i="14"/>
  <c r="AG45" i="14"/>
  <c r="AA47" i="14"/>
  <c r="AD47" i="14"/>
  <c r="AG47" i="14"/>
  <c r="H47" i="14"/>
  <c r="G47" i="14" s="1"/>
  <c r="I47" i="14" s="1"/>
  <c r="AE47" i="14"/>
  <c r="AH47" i="14"/>
  <c r="AA49" i="14"/>
  <c r="AD49" i="14"/>
  <c r="AG49" i="14"/>
  <c r="AH49" i="14"/>
  <c r="AE49" i="14"/>
  <c r="H49" i="14"/>
  <c r="G49" i="14" s="1"/>
  <c r="I49" i="14" s="1"/>
  <c r="AA51" i="14"/>
  <c r="AH51" i="14"/>
  <c r="AE51" i="14"/>
  <c r="AG51" i="14"/>
  <c r="AD51" i="14"/>
  <c r="H51" i="14"/>
  <c r="G51" i="14" s="1"/>
  <c r="I51" i="14" s="1"/>
  <c r="AA53" i="14"/>
  <c r="AG53" i="14"/>
  <c r="AH53" i="14"/>
  <c r="H53" i="14"/>
  <c r="G53" i="14" s="1"/>
  <c r="I53" i="14" s="1"/>
  <c r="AE53" i="14"/>
  <c r="AD53" i="14"/>
  <c r="AA55" i="14"/>
  <c r="H55" i="14"/>
  <c r="G55" i="14" s="1"/>
  <c r="I55" i="14" s="1"/>
  <c r="AE55" i="14"/>
  <c r="AG55" i="14"/>
  <c r="AD55" i="14"/>
  <c r="AH55" i="14"/>
  <c r="AA57" i="14"/>
  <c r="AG57" i="14"/>
  <c r="AD57" i="14"/>
  <c r="AE57" i="14"/>
  <c r="AH57" i="14"/>
  <c r="H57" i="14"/>
  <c r="G57" i="14" s="1"/>
  <c r="I57" i="14" s="1"/>
  <c r="AA59" i="14"/>
  <c r="AD59" i="14"/>
  <c r="AE59" i="14"/>
  <c r="H59" i="14"/>
  <c r="G59" i="14" s="1"/>
  <c r="I59" i="14" s="1"/>
  <c r="AG59" i="14"/>
  <c r="AH59" i="14"/>
  <c r="AH61" i="14"/>
  <c r="AA61" i="14"/>
  <c r="H61" i="14"/>
  <c r="G61" i="14" s="1"/>
  <c r="I61" i="14" s="1"/>
  <c r="AD61" i="14"/>
  <c r="AE61" i="14"/>
  <c r="AG61" i="14"/>
  <c r="AA63" i="14"/>
  <c r="AD63" i="14"/>
  <c r="AE63" i="14"/>
  <c r="AH63" i="14"/>
  <c r="AG63" i="14"/>
  <c r="H63" i="14"/>
  <c r="G63" i="14" s="1"/>
  <c r="I63" i="14" s="1"/>
  <c r="AG65" i="14"/>
  <c r="AA65" i="14"/>
  <c r="AE65" i="14"/>
  <c r="AH65" i="14"/>
  <c r="AD65" i="14"/>
  <c r="H65" i="14"/>
  <c r="G65" i="14" s="1"/>
  <c r="I65" i="14" s="1"/>
  <c r="AA67" i="14"/>
  <c r="AG67" i="14"/>
  <c r="AD67" i="14"/>
  <c r="AE67" i="14"/>
  <c r="AH67" i="14"/>
  <c r="H67" i="14"/>
  <c r="G67" i="14" s="1"/>
  <c r="I67" i="14" s="1"/>
  <c r="AA69" i="14"/>
  <c r="AE69" i="14"/>
  <c r="AD69" i="14"/>
  <c r="AG69" i="14"/>
  <c r="H69" i="14"/>
  <c r="G69" i="14" s="1"/>
  <c r="I69" i="14" s="1"/>
  <c r="AH69" i="14"/>
  <c r="AA71" i="14"/>
  <c r="AH71" i="14"/>
  <c r="AG71" i="14"/>
  <c r="AE71" i="14"/>
  <c r="AD71" i="14"/>
  <c r="H71" i="14"/>
  <c r="G71" i="14" s="1"/>
  <c r="I71" i="14" s="1"/>
  <c r="AA73" i="14"/>
  <c r="AH73" i="14"/>
  <c r="AD73" i="14"/>
  <c r="H73" i="14"/>
  <c r="G73" i="14" s="1"/>
  <c r="I73" i="14" s="1"/>
  <c r="AE73" i="14"/>
  <c r="AG73" i="14"/>
  <c r="AA75" i="14"/>
  <c r="AE75" i="14"/>
  <c r="H75" i="14"/>
  <c r="G75" i="14" s="1"/>
  <c r="I75" i="14" s="1"/>
  <c r="AD75" i="14"/>
  <c r="AG75" i="14"/>
  <c r="AH75" i="14"/>
  <c r="AE77" i="14"/>
  <c r="H77" i="14"/>
  <c r="G77" i="14" s="1"/>
  <c r="I77" i="14" s="1"/>
  <c r="AD77" i="14"/>
  <c r="AG77" i="14"/>
  <c r="AH77" i="14"/>
  <c r="AA77" i="14"/>
  <c r="AA79" i="14"/>
  <c r="H79" i="14"/>
  <c r="G79" i="14" s="1"/>
  <c r="I79" i="14" s="1"/>
  <c r="AG79" i="14"/>
  <c r="AH79" i="14"/>
  <c r="AE79" i="14"/>
  <c r="AD79" i="14"/>
  <c r="AA81" i="14"/>
  <c r="AD81" i="14"/>
  <c r="AG81" i="14"/>
  <c r="H81" i="14"/>
  <c r="G81" i="14" s="1"/>
  <c r="I81" i="14" s="1"/>
  <c r="AH81" i="14"/>
  <c r="AE81" i="14"/>
  <c r="AA83" i="14"/>
  <c r="AD83" i="14"/>
  <c r="AE83" i="14"/>
  <c r="H83" i="14"/>
  <c r="G83" i="14" s="1"/>
  <c r="I83" i="14" s="1"/>
  <c r="AG83" i="14"/>
  <c r="AH83" i="14"/>
  <c r="AD85" i="14"/>
  <c r="AH85" i="14"/>
  <c r="H85" i="14"/>
  <c r="G85" i="14" s="1"/>
  <c r="I85" i="14" s="1"/>
  <c r="AE85" i="14"/>
  <c r="AG85" i="14"/>
  <c r="AA85" i="14"/>
  <c r="AA87" i="14"/>
  <c r="AD87" i="14"/>
  <c r="H87" i="14"/>
  <c r="G87" i="14" s="1"/>
  <c r="I87" i="14" s="1"/>
  <c r="AE87" i="14"/>
  <c r="AG87" i="14"/>
  <c r="AH87" i="14"/>
  <c r="AA90" i="14"/>
  <c r="AE90" i="14"/>
  <c r="AH90" i="14"/>
  <c r="H90" i="14"/>
  <c r="G90" i="14" s="1"/>
  <c r="I90" i="14" s="1"/>
  <c r="AG90" i="14"/>
  <c r="AD90" i="14"/>
  <c r="AD92" i="14"/>
  <c r="AA92" i="14"/>
  <c r="H92" i="14"/>
  <c r="G92" i="14" s="1"/>
  <c r="I92" i="14" s="1"/>
  <c r="AH92" i="14"/>
  <c r="AE92" i="14"/>
  <c r="AG92" i="14"/>
  <c r="AE94" i="14"/>
  <c r="AG94" i="14"/>
  <c r="AH94" i="14"/>
  <c r="AA94" i="14"/>
  <c r="H94" i="14"/>
  <c r="G94" i="14" s="1"/>
  <c r="I94" i="14" s="1"/>
  <c r="AD94" i="14"/>
  <c r="AA96" i="14"/>
  <c r="AG96" i="14"/>
  <c r="AH96" i="14"/>
  <c r="H96" i="14"/>
  <c r="G96" i="14" s="1"/>
  <c r="I96" i="14" s="1"/>
  <c r="AE96" i="14"/>
  <c r="AD96" i="14"/>
  <c r="AA98" i="14"/>
  <c r="AE98" i="14"/>
  <c r="AG98" i="14"/>
  <c r="AD98" i="14"/>
  <c r="AH98" i="14"/>
  <c r="H98" i="14"/>
  <c r="G98" i="14" s="1"/>
  <c r="I98" i="14" s="1"/>
  <c r="AA100" i="14"/>
  <c r="H100" i="14"/>
  <c r="G100" i="14" s="1"/>
  <c r="I100" i="14" s="1"/>
  <c r="AE100" i="14"/>
  <c r="AG100" i="14"/>
  <c r="AD100" i="14"/>
  <c r="AH100" i="14"/>
  <c r="AA102" i="14"/>
  <c r="AE102" i="14"/>
  <c r="AD102" i="14"/>
  <c r="AG102" i="14"/>
  <c r="AH102" i="14"/>
  <c r="H102" i="14"/>
  <c r="G102" i="14" s="1"/>
  <c r="I102" i="14" s="1"/>
  <c r="AA104" i="14"/>
  <c r="AD104" i="14"/>
  <c r="AH104" i="14"/>
  <c r="H104" i="14"/>
  <c r="G104" i="14" s="1"/>
  <c r="I104" i="14" s="1"/>
  <c r="AG104" i="14"/>
  <c r="AE104" i="14"/>
  <c r="AA106" i="14"/>
  <c r="AG106" i="14"/>
  <c r="AE106" i="14"/>
  <c r="AD106" i="14"/>
  <c r="H106" i="14"/>
  <c r="G106" i="14" s="1"/>
  <c r="I106" i="14" s="1"/>
  <c r="AH106" i="14"/>
  <c r="AH132" i="14"/>
  <c r="AG164" i="14"/>
  <c r="HY11" i="14"/>
  <c r="HW4" i="14"/>
  <c r="HY4" i="14"/>
  <c r="S4" i="14"/>
  <c r="HX11" i="14"/>
  <c r="HW11" i="14"/>
  <c r="HX4" i="14"/>
  <c r="HZ11" i="14"/>
  <c r="H14" i="14"/>
  <c r="G14" i="14" s="1"/>
  <c r="I14" i="14" s="1"/>
  <c r="AA14" i="14"/>
  <c r="AE14" i="14"/>
  <c r="AD14" i="14"/>
  <c r="AH14" i="14"/>
  <c r="AG14" i="14"/>
  <c r="AA20" i="14"/>
  <c r="AH20" i="14"/>
  <c r="AD20" i="14"/>
  <c r="AE20" i="14"/>
  <c r="AG20" i="14"/>
  <c r="H20" i="14"/>
  <c r="G20" i="14" s="1"/>
  <c r="I20" i="14" s="1"/>
  <c r="AD27" i="14"/>
  <c r="AA27" i="14"/>
  <c r="AH27" i="14"/>
  <c r="AE27" i="14"/>
  <c r="AG27" i="14"/>
  <c r="H27" i="14"/>
  <c r="G27" i="14" s="1"/>
  <c r="I27" i="14" s="1"/>
  <c r="AA32" i="14"/>
  <c r="AE32" i="14"/>
  <c r="AH32" i="14"/>
  <c r="AD32" i="14"/>
  <c r="AG32" i="14"/>
  <c r="H32" i="14"/>
  <c r="G32" i="14" s="1"/>
  <c r="I32" i="14" s="1"/>
  <c r="AA13" i="14"/>
  <c r="AH13" i="14"/>
  <c r="AD13" i="14"/>
  <c r="AE13" i="14"/>
  <c r="AG13" i="14"/>
  <c r="K13" i="14"/>
  <c r="H13" i="14"/>
  <c r="G13" i="14" s="1"/>
  <c r="I13" i="14" s="1"/>
  <c r="AA22" i="14"/>
  <c r="AG22" i="14"/>
  <c r="H22" i="14"/>
  <c r="G22" i="14" s="1"/>
  <c r="I22" i="14" s="1"/>
  <c r="AH22" i="14"/>
  <c r="AE22" i="14"/>
  <c r="AD22" i="14"/>
  <c r="AA26" i="14"/>
  <c r="AG26" i="14"/>
  <c r="AH26" i="14"/>
  <c r="AD26" i="14"/>
  <c r="AE26" i="14"/>
  <c r="H26" i="14"/>
  <c r="G26" i="14" s="1"/>
  <c r="I26" i="14" s="1"/>
  <c r="AA33" i="14"/>
  <c r="AE33" i="14"/>
  <c r="AG33" i="14"/>
  <c r="AD33" i="14"/>
  <c r="AH33" i="14"/>
  <c r="H33" i="14"/>
  <c r="G33" i="14" s="1"/>
  <c r="I33" i="14" s="1"/>
  <c r="AA17" i="14"/>
  <c r="AE17" i="14"/>
  <c r="AH17" i="14"/>
  <c r="AG17" i="14"/>
  <c r="AD17" i="14"/>
  <c r="H17" i="14"/>
  <c r="G17" i="14" s="1"/>
  <c r="I17" i="14" s="1"/>
  <c r="AH23" i="14"/>
  <c r="AG23" i="14"/>
  <c r="AE23" i="14"/>
  <c r="AA23" i="14"/>
  <c r="AD23" i="14"/>
  <c r="H23" i="14"/>
  <c r="G23" i="14" s="1"/>
  <c r="I23" i="14" s="1"/>
  <c r="AH31" i="14"/>
  <c r="AA31" i="14"/>
  <c r="AE31" i="14"/>
  <c r="AG31" i="14"/>
  <c r="AD31" i="14"/>
  <c r="H31" i="14"/>
  <c r="G31" i="14" s="1"/>
  <c r="I31" i="14" s="1"/>
  <c r="AA12" i="14"/>
  <c r="AH12" i="14"/>
  <c r="AE12" i="14"/>
  <c r="AG12" i="14"/>
  <c r="AD12" i="14"/>
  <c r="H12" i="14"/>
  <c r="G12" i="14" s="1"/>
  <c r="I12" i="14" s="1"/>
  <c r="AA16" i="14"/>
  <c r="AE16" i="14"/>
  <c r="AD16" i="14"/>
  <c r="AH16" i="14"/>
  <c r="AG16" i="14"/>
  <c r="H16" i="14"/>
  <c r="G16" i="14" s="1"/>
  <c r="I16" i="14" s="1"/>
  <c r="AA18" i="14"/>
  <c r="H18" i="14"/>
  <c r="G18" i="14" s="1"/>
  <c r="I18" i="14" s="1"/>
  <c r="AE18" i="14"/>
  <c r="AH18" i="14"/>
  <c r="AD18" i="14"/>
  <c r="AG18" i="14"/>
  <c r="AA21" i="14"/>
  <c r="AG21" i="14"/>
  <c r="AE21" i="14"/>
  <c r="AH21" i="14"/>
  <c r="AD21" i="14"/>
  <c r="H21" i="14"/>
  <c r="G21" i="14" s="1"/>
  <c r="I21" i="14" s="1"/>
  <c r="AA25" i="14"/>
  <c r="AG25" i="14"/>
  <c r="AE25" i="14"/>
  <c r="AH25" i="14"/>
  <c r="AD25" i="14"/>
  <c r="H25" i="14"/>
  <c r="G25" i="14" s="1"/>
  <c r="I25" i="14" s="1"/>
  <c r="AA29" i="14"/>
  <c r="AH29" i="14"/>
  <c r="AE29" i="14"/>
  <c r="AG29" i="14"/>
  <c r="AD29" i="14"/>
  <c r="H29" i="14"/>
  <c r="G29" i="14" s="1"/>
  <c r="I29" i="14" s="1"/>
  <c r="AH5" i="14"/>
  <c r="H5" i="14"/>
  <c r="AG5" i="14"/>
  <c r="AA5" i="14"/>
  <c r="AE5" i="14"/>
  <c r="AD5" i="14"/>
  <c r="AD28" i="14"/>
  <c r="AA28" i="14"/>
  <c r="AG28" i="14"/>
  <c r="AH28" i="14"/>
  <c r="AE28" i="14"/>
  <c r="H28" i="14"/>
  <c r="G28" i="14" s="1"/>
  <c r="I28" i="14" s="1"/>
  <c r="AA6" i="14"/>
  <c r="AG6" i="14"/>
  <c r="AH6" i="14"/>
  <c r="AD6" i="14"/>
  <c r="AE6" i="14"/>
  <c r="I6" i="14"/>
  <c r="AA15" i="14"/>
  <c r="AE15" i="14"/>
  <c r="AD15" i="14"/>
  <c r="AH15" i="14"/>
  <c r="AG15" i="14"/>
  <c r="H15" i="14"/>
  <c r="G15" i="14" s="1"/>
  <c r="I15" i="14" s="1"/>
  <c r="HZ4" i="14"/>
  <c r="AA19" i="14"/>
  <c r="AD19" i="14"/>
  <c r="AG19" i="14"/>
  <c r="AH19" i="14"/>
  <c r="AE19" i="14"/>
  <c r="H19" i="14"/>
  <c r="G19" i="14" s="1"/>
  <c r="I19" i="14" s="1"/>
  <c r="AA24" i="14"/>
  <c r="H24" i="14"/>
  <c r="G24" i="14" s="1"/>
  <c r="I24" i="14" s="1"/>
  <c r="AG24" i="14"/>
  <c r="AH24" i="14"/>
  <c r="AD24" i="14"/>
  <c r="AE24" i="14"/>
  <c r="AH30" i="14"/>
  <c r="AA30" i="14"/>
  <c r="AE30" i="14"/>
  <c r="AD30" i="14"/>
  <c r="AG30" i="14"/>
  <c r="H30" i="14"/>
  <c r="G30" i="14" s="1"/>
  <c r="I30" i="14" s="1"/>
  <c r="Y11" i="14"/>
  <c r="Y4" i="14"/>
  <c r="U11" i="14"/>
  <c r="EA7" i="14"/>
  <c r="EU7" i="14" s="1"/>
  <c r="EM7" i="14"/>
  <c r="FG7" i="14" s="1"/>
  <c r="EK7" i="14"/>
  <c r="FE7" i="14" s="1"/>
  <c r="EG7" i="14"/>
  <c r="FA7" i="14" s="1"/>
  <c r="EL7" i="14"/>
  <c r="FF7" i="14" s="1"/>
  <c r="DW7" i="14"/>
  <c r="EQ7" i="14" s="1"/>
  <c r="EI7" i="14"/>
  <c r="FC7" i="14" s="1"/>
  <c r="EE7" i="14"/>
  <c r="EY7" i="14" s="1"/>
  <c r="DZ7" i="14"/>
  <c r="ET7" i="14" s="1"/>
  <c r="EH7" i="14"/>
  <c r="FB7" i="14" s="1"/>
  <c r="DX7" i="14"/>
  <c r="ER7" i="14" s="1"/>
  <c r="EC7" i="14"/>
  <c r="EW7" i="14" s="1"/>
  <c r="EF7" i="14"/>
  <c r="EZ7" i="14" s="1"/>
  <c r="EB7" i="14"/>
  <c r="EV7" i="14" s="1"/>
  <c r="ED7" i="14"/>
  <c r="EX7" i="14" s="1"/>
  <c r="DY7" i="14"/>
  <c r="ES7" i="14" s="1"/>
  <c r="EJ7" i="14"/>
  <c r="FD7" i="14" s="1"/>
  <c r="Q221" i="8"/>
  <c r="J221" i="8"/>
  <c r="N221" i="8"/>
  <c r="S221" i="8"/>
  <c r="D221" i="8"/>
  <c r="I221" i="8"/>
  <c r="E221" i="8"/>
  <c r="R221" i="8"/>
  <c r="O221" i="8"/>
  <c r="HS7" i="14"/>
  <c r="HV7" i="14"/>
  <c r="S7" i="14" s="1"/>
  <c r="V11" i="14"/>
  <c r="HT7" i="14"/>
  <c r="F7" i="14" s="1"/>
  <c r="HU7" i="14"/>
  <c r="LD7" i="14"/>
  <c r="KI7" i="14" s="1"/>
  <c r="KV8" i="14"/>
  <c r="KA8" i="14" s="1"/>
  <c r="KP8" i="14"/>
  <c r="JU8" i="14" s="1"/>
  <c r="KT8" i="14"/>
  <c r="JY8" i="14" s="1"/>
  <c r="KL8" i="14"/>
  <c r="JQ8" i="14" s="1"/>
  <c r="M7" i="8"/>
  <c r="CJ7" i="14" s="1"/>
  <c r="I7" i="8"/>
  <c r="CF7" i="14" s="1"/>
  <c r="E7" i="8"/>
  <c r="CB7" i="14" s="1"/>
  <c r="FN35" i="14"/>
  <c r="FL35" i="14"/>
  <c r="FM35" i="14"/>
  <c r="T11" i="14"/>
  <c r="H7" i="7"/>
  <c r="L7" i="8"/>
  <c r="CI7" i="14" s="1"/>
  <c r="R7" i="8"/>
  <c r="CO7" i="14" s="1"/>
  <c r="N7" i="8"/>
  <c r="CK7" i="14" s="1"/>
  <c r="S7" i="8"/>
  <c r="CP7" i="14" s="1"/>
  <c r="D7" i="8"/>
  <c r="CA7" i="14" s="1"/>
  <c r="Q7" i="8"/>
  <c r="CN7" i="14" s="1"/>
  <c r="J7" i="8"/>
  <c r="CG7" i="14" s="1"/>
  <c r="K7" i="8"/>
  <c r="CH7" i="14" s="1"/>
  <c r="P7" i="8"/>
  <c r="CM7" i="14" s="1"/>
  <c r="F7" i="8"/>
  <c r="CC7" i="14" s="1"/>
  <c r="G7" i="8"/>
  <c r="CD7" i="14" s="1"/>
  <c r="C7" i="8"/>
  <c r="BZ7" i="14" s="1"/>
  <c r="B7" i="8"/>
  <c r="BY7" i="14" s="1"/>
  <c r="O7" i="8"/>
  <c r="CL7" i="14" s="1"/>
  <c r="G7" i="7"/>
  <c r="HL9" i="14" l="1"/>
  <c r="HB9" i="14" s="1"/>
  <c r="JH9" i="14"/>
  <c r="IX6" i="14"/>
  <c r="IV6" i="14"/>
  <c r="IV9" i="14"/>
  <c r="J6" i="14"/>
  <c r="L6" i="14" s="1"/>
  <c r="FM9" i="14"/>
  <c r="IW9" i="14" s="1"/>
  <c r="HK9" i="14"/>
  <c r="HA9" i="14" s="1"/>
  <c r="L9" i="14"/>
  <c r="M9" i="14" s="1"/>
  <c r="KW8" i="14"/>
  <c r="KB8" i="14" s="1"/>
  <c r="LA8" i="14"/>
  <c r="KF8" i="14" s="1"/>
  <c r="KK8" i="14"/>
  <c r="JP8" i="14" s="1"/>
  <c r="KO8" i="14"/>
  <c r="JT8" i="14" s="1"/>
  <c r="KM8" i="14"/>
  <c r="JR8" i="14" s="1"/>
  <c r="KU8" i="14"/>
  <c r="JZ8" i="14" s="1"/>
  <c r="KS8" i="14"/>
  <c r="JX8" i="14" s="1"/>
  <c r="KQ7" i="14"/>
  <c r="JV7" i="14" s="1"/>
  <c r="LC7" i="14"/>
  <c r="KH7" i="14" s="1"/>
  <c r="KY8" i="14"/>
  <c r="KD8" i="14" s="1"/>
  <c r="AI18" i="14"/>
  <c r="AI12" i="14"/>
  <c r="D23" i="14"/>
  <c r="AI94" i="14"/>
  <c r="D85" i="14"/>
  <c r="AF81" i="14"/>
  <c r="D77" i="14"/>
  <c r="AI73" i="14"/>
  <c r="AI55" i="14"/>
  <c r="AI51" i="14"/>
  <c r="AI45" i="14"/>
  <c r="AF43" i="14"/>
  <c r="AI166" i="14"/>
  <c r="AI158" i="14"/>
  <c r="AF152" i="14"/>
  <c r="AF146" i="14"/>
  <c r="D144" i="14"/>
  <c r="AF138" i="14"/>
  <c r="AF132" i="14"/>
  <c r="AF128" i="14"/>
  <c r="AI124" i="14"/>
  <c r="AF120" i="14"/>
  <c r="AI118" i="14"/>
  <c r="AI114" i="14"/>
  <c r="AF35" i="14"/>
  <c r="AF103" i="14"/>
  <c r="AI97" i="14"/>
  <c r="AF84" i="14"/>
  <c r="AF80" i="14"/>
  <c r="AI74" i="14"/>
  <c r="AF72" i="14"/>
  <c r="AF68" i="14"/>
  <c r="AI64" i="14"/>
  <c r="AI52" i="14"/>
  <c r="AI42" i="14"/>
  <c r="AF40" i="14"/>
  <c r="AI36" i="14"/>
  <c r="D165" i="14"/>
  <c r="AI157" i="14"/>
  <c r="D153" i="14"/>
  <c r="AF149" i="14"/>
  <c r="AF141" i="14"/>
  <c r="AF139" i="14"/>
  <c r="AI135" i="14"/>
  <c r="AI131" i="14"/>
  <c r="D129" i="14"/>
  <c r="D125" i="14"/>
  <c r="AI121" i="14"/>
  <c r="AI119" i="14"/>
  <c r="AF119" i="14"/>
  <c r="AF115" i="14"/>
  <c r="AI113" i="14"/>
  <c r="AI107" i="14"/>
  <c r="AF107" i="14"/>
  <c r="W10" i="14"/>
  <c r="W4" i="14"/>
  <c r="D8" i="14"/>
  <c r="Z9" i="14"/>
  <c r="W11" i="14"/>
  <c r="AF30" i="14"/>
  <c r="AI6" i="14"/>
  <c r="AF5" i="14"/>
  <c r="AI29" i="14"/>
  <c r="AI25" i="14"/>
  <c r="D31" i="14"/>
  <c r="AF26" i="14"/>
  <c r="AF22" i="14"/>
  <c r="AI22" i="14"/>
  <c r="AI13" i="14"/>
  <c r="D13" i="14"/>
  <c r="AI27" i="14"/>
  <c r="AF27" i="14"/>
  <c r="AF20" i="14"/>
  <c r="AI106" i="14"/>
  <c r="AI100" i="14"/>
  <c r="AF94" i="14"/>
  <c r="AF90" i="14"/>
  <c r="AF75" i="14"/>
  <c r="D65" i="14"/>
  <c r="AI61" i="14"/>
  <c r="D61" i="14"/>
  <c r="AI57" i="14"/>
  <c r="AF53" i="14"/>
  <c r="AI53" i="14"/>
  <c r="AF49" i="14"/>
  <c r="D41" i="14"/>
  <c r="AF37" i="14"/>
  <c r="D168" i="14"/>
  <c r="AF164" i="14"/>
  <c r="AF148" i="14"/>
  <c r="D134" i="14"/>
  <c r="AF122" i="14"/>
  <c r="AI116" i="14"/>
  <c r="AF105" i="14"/>
  <c r="AF97" i="14"/>
  <c r="AF93" i="14"/>
  <c r="AF78" i="14"/>
  <c r="AI62" i="14"/>
  <c r="AI30" i="14"/>
  <c r="AI24" i="14"/>
  <c r="D19" i="14"/>
  <c r="AI15" i="14"/>
  <c r="D15" i="14"/>
  <c r="AF28" i="14"/>
  <c r="AI5" i="14"/>
  <c r="AF29" i="14"/>
  <c r="D29" i="14"/>
  <c r="AF21" i="14"/>
  <c r="D21" i="14"/>
  <c r="AI16" i="14"/>
  <c r="D16" i="14"/>
  <c r="AF12" i="14"/>
  <c r="D12" i="14"/>
  <c r="AF23" i="14"/>
  <c r="AI33" i="14"/>
  <c r="D26" i="14"/>
  <c r="AF32" i="14"/>
  <c r="D27" i="14"/>
  <c r="AI14" i="14"/>
  <c r="D14" i="14"/>
  <c r="AI104" i="14"/>
  <c r="D104" i="14"/>
  <c r="AF102" i="14"/>
  <c r="AF100" i="14"/>
  <c r="D100" i="14"/>
  <c r="AI98" i="14"/>
  <c r="D96" i="14"/>
  <c r="AF92" i="14"/>
  <c r="AI87" i="14"/>
  <c r="D87" i="14"/>
  <c r="AI83" i="14"/>
  <c r="D83" i="14"/>
  <c r="AI81" i="14"/>
  <c r="D79" i="14"/>
  <c r="AF77" i="14"/>
  <c r="AI75" i="14"/>
  <c r="D75" i="14"/>
  <c r="AF73" i="14"/>
  <c r="AF71" i="14"/>
  <c r="D71" i="14"/>
  <c r="AF69" i="14"/>
  <c r="D67" i="14"/>
  <c r="AI63" i="14"/>
  <c r="D63" i="14"/>
  <c r="AI59" i="14"/>
  <c r="D59" i="14"/>
  <c r="AF57" i="14"/>
  <c r="AF55" i="14"/>
  <c r="D55" i="14"/>
  <c r="AF51" i="14"/>
  <c r="D51" i="14"/>
  <c r="AI49" i="14"/>
  <c r="D47" i="14"/>
  <c r="D43" i="14"/>
  <c r="AF41" i="14"/>
  <c r="AI39" i="14"/>
  <c r="AF136" i="14"/>
  <c r="AF166" i="14"/>
  <c r="D164" i="14"/>
  <c r="D162" i="14"/>
  <c r="AI156" i="14"/>
  <c r="D156" i="14"/>
  <c r="AI154" i="14"/>
  <c r="D152" i="14"/>
  <c r="AF150" i="14"/>
  <c r="AI148" i="14"/>
  <c r="AI146" i="14"/>
  <c r="AF144" i="14"/>
  <c r="AI144" i="14"/>
  <c r="AF140" i="14"/>
  <c r="D138" i="14"/>
  <c r="AI136" i="14"/>
  <c r="AF130" i="14"/>
  <c r="AI128" i="14"/>
  <c r="D126" i="14"/>
  <c r="AF124" i="14"/>
  <c r="D122" i="14"/>
  <c r="AI120" i="14"/>
  <c r="D118" i="14"/>
  <c r="AF112" i="14"/>
  <c r="AI110" i="14"/>
  <c r="D110" i="14"/>
  <c r="D35" i="14"/>
  <c r="D103" i="14"/>
  <c r="AF101" i="14"/>
  <c r="D99" i="14"/>
  <c r="AF95" i="14"/>
  <c r="D91" i="14"/>
  <c r="AI89" i="14"/>
  <c r="D86" i="14"/>
  <c r="AF82" i="14"/>
  <c r="D82" i="14"/>
  <c r="AI80" i="14"/>
  <c r="D78" i="14"/>
  <c r="AF76" i="14"/>
  <c r="AF74" i="14"/>
  <c r="D74" i="14"/>
  <c r="D70" i="14"/>
  <c r="AI68" i="14"/>
  <c r="D66" i="14"/>
  <c r="D62" i="14"/>
  <c r="AF58" i="14"/>
  <c r="D54" i="14"/>
  <c r="D52" i="14"/>
  <c r="AI50" i="14"/>
  <c r="AI48" i="14"/>
  <c r="D46" i="14"/>
  <c r="AI44" i="14"/>
  <c r="D42" i="14"/>
  <c r="AF38" i="14"/>
  <c r="D38" i="14"/>
  <c r="AF36" i="14"/>
  <c r="AI169" i="14"/>
  <c r="AF167" i="14"/>
  <c r="D163" i="14"/>
  <c r="AF163" i="14"/>
  <c r="AI161" i="14"/>
  <c r="AI159" i="14"/>
  <c r="D159" i="14"/>
  <c r="AF157" i="14"/>
  <c r="AF153" i="14"/>
  <c r="AF151" i="14"/>
  <c r="AI149" i="14"/>
  <c r="AI145" i="14"/>
  <c r="AF145" i="14"/>
  <c r="AF143" i="14"/>
  <c r="D141" i="14"/>
  <c r="AF137" i="14"/>
  <c r="AI137" i="14"/>
  <c r="D133" i="14"/>
  <c r="AF129" i="14"/>
  <c r="AF127" i="14"/>
  <c r="AF125" i="14"/>
  <c r="AF121" i="14"/>
  <c r="D121" i="14"/>
  <c r="AF117" i="14"/>
  <c r="D117" i="14"/>
  <c r="AF113" i="14"/>
  <c r="AF111" i="14"/>
  <c r="AF109" i="14"/>
  <c r="D109" i="14"/>
  <c r="Z11" i="14"/>
  <c r="D5" i="14"/>
  <c r="AI21" i="14"/>
  <c r="AI31" i="14"/>
  <c r="AI17" i="14"/>
  <c r="AF33" i="14"/>
  <c r="AF106" i="14"/>
  <c r="AF98" i="14"/>
  <c r="AI92" i="14"/>
  <c r="AF83" i="14"/>
  <c r="AF79" i="14"/>
  <c r="AI77" i="14"/>
  <c r="AI69" i="14"/>
  <c r="AF61" i="14"/>
  <c r="AF59" i="14"/>
  <c r="AI43" i="14"/>
  <c r="AF39" i="14"/>
  <c r="AF168" i="14"/>
  <c r="AI152" i="14"/>
  <c r="D142" i="14"/>
  <c r="D140" i="14"/>
  <c r="AI138" i="14"/>
  <c r="D130" i="14"/>
  <c r="AF126" i="14"/>
  <c r="AF114" i="14"/>
  <c r="AI105" i="14"/>
  <c r="AI103" i="14"/>
  <c r="AF91" i="14"/>
  <c r="AI86" i="14"/>
  <c r="AI82" i="14"/>
  <c r="AI72" i="14"/>
  <c r="AF62" i="14"/>
  <c r="D58" i="14"/>
  <c r="AI54" i="14"/>
  <c r="AF50" i="14"/>
  <c r="AF42" i="14"/>
  <c r="AI40" i="14"/>
  <c r="AI163" i="14"/>
  <c r="AI153" i="14"/>
  <c r="D149" i="14"/>
  <c r="AI139" i="14"/>
  <c r="D137" i="14"/>
  <c r="AI133" i="14"/>
  <c r="W9" i="14"/>
  <c r="D30" i="14"/>
  <c r="AF19" i="14"/>
  <c r="AF6" i="14"/>
  <c r="D28" i="14"/>
  <c r="AI23" i="14"/>
  <c r="AI26" i="14"/>
  <c r="AF13" i="14"/>
  <c r="AI32" i="14"/>
  <c r="D32" i="14"/>
  <c r="AI20" i="14"/>
  <c r="D20" i="14"/>
  <c r="AI164" i="14"/>
  <c r="AF104" i="14"/>
  <c r="AI102" i="14"/>
  <c r="AF96" i="14"/>
  <c r="AI96" i="14"/>
  <c r="D94" i="14"/>
  <c r="D92" i="14"/>
  <c r="AF87" i="14"/>
  <c r="AI67" i="14"/>
  <c r="AF63" i="14"/>
  <c r="AF47" i="14"/>
  <c r="AF45" i="14"/>
  <c r="AI41" i="14"/>
  <c r="D39" i="14"/>
  <c r="AI37" i="14"/>
  <c r="AI168" i="14"/>
  <c r="D166" i="14"/>
  <c r="AF162" i="14"/>
  <c r="D160" i="14"/>
  <c r="AF160" i="14"/>
  <c r="AF158" i="14"/>
  <c r="AF154" i="14"/>
  <c r="AI150" i="14"/>
  <c r="D148" i="14"/>
  <c r="D136" i="14"/>
  <c r="AI134" i="14"/>
  <c r="AI122" i="14"/>
  <c r="D112" i="14"/>
  <c r="AF110" i="14"/>
  <c r="AI108" i="14"/>
  <c r="AI35" i="14"/>
  <c r="AF99" i="14"/>
  <c r="D95" i="14"/>
  <c r="AF89" i="14"/>
  <c r="AF86" i="14"/>
  <c r="AI84" i="14"/>
  <c r="AI76" i="14"/>
  <c r="AI70" i="14"/>
  <c r="AF66" i="14"/>
  <c r="AI66" i="14"/>
  <c r="AI60" i="14"/>
  <c r="D56" i="14"/>
  <c r="D50" i="14"/>
  <c r="AI46" i="14"/>
  <c r="AF44" i="14"/>
  <c r="AI38" i="14"/>
  <c r="D169" i="14"/>
  <c r="D167" i="14"/>
  <c r="AF161" i="14"/>
  <c r="AF159" i="14"/>
  <c r="D151" i="14"/>
  <c r="AF147" i="14"/>
  <c r="AI143" i="14"/>
  <c r="AF135" i="14"/>
  <c r="AF133" i="14"/>
  <c r="AI129" i="14"/>
  <c r="AI123" i="14"/>
  <c r="D113" i="14"/>
  <c r="AI111" i="14"/>
  <c r="AI109" i="14"/>
  <c r="C7" i="14"/>
  <c r="AF24" i="14"/>
  <c r="D24" i="14"/>
  <c r="AI19" i="14"/>
  <c r="AF15" i="14"/>
  <c r="D6" i="14"/>
  <c r="AI28" i="14"/>
  <c r="AF25" i="14"/>
  <c r="D25" i="14"/>
  <c r="AF18" i="14"/>
  <c r="D18" i="14"/>
  <c r="AF16" i="14"/>
  <c r="AF31" i="14"/>
  <c r="AF17" i="14"/>
  <c r="D17" i="14"/>
  <c r="D33" i="14"/>
  <c r="D22" i="14"/>
  <c r="AF14" i="14"/>
  <c r="D106" i="14"/>
  <c r="D102" i="14"/>
  <c r="D98" i="14"/>
  <c r="AI90" i="14"/>
  <c r="D90" i="14"/>
  <c r="AI85" i="14"/>
  <c r="AF85" i="14"/>
  <c r="D81" i="14"/>
  <c r="AI79" i="14"/>
  <c r="D73" i="14"/>
  <c r="AI71" i="14"/>
  <c r="D69" i="14"/>
  <c r="AF67" i="14"/>
  <c r="AF65" i="14"/>
  <c r="AI65" i="14"/>
  <c r="D57" i="14"/>
  <c r="D53" i="14"/>
  <c r="D49" i="14"/>
  <c r="AI47" i="14"/>
  <c r="D45" i="14"/>
  <c r="D37" i="14"/>
  <c r="AI162" i="14"/>
  <c r="AI160" i="14"/>
  <c r="D158" i="14"/>
  <c r="AF156" i="14"/>
  <c r="D154" i="14"/>
  <c r="D150" i="14"/>
  <c r="D146" i="14"/>
  <c r="AI142" i="14"/>
  <c r="AF142" i="14"/>
  <c r="AI140" i="14"/>
  <c r="AF134" i="14"/>
  <c r="D132" i="14"/>
  <c r="AI132" i="14"/>
  <c r="AI130" i="14"/>
  <c r="D128" i="14"/>
  <c r="AI126" i="14"/>
  <c r="D124" i="14"/>
  <c r="D120" i="14"/>
  <c r="AF118" i="14"/>
  <c r="AF116" i="14"/>
  <c r="D116" i="14"/>
  <c r="D114" i="14"/>
  <c r="AI112" i="14"/>
  <c r="AF108" i="14"/>
  <c r="D108" i="14"/>
  <c r="AI167" i="14"/>
  <c r="D105" i="14"/>
  <c r="AI101" i="14"/>
  <c r="D101" i="14"/>
  <c r="AI99" i="14"/>
  <c r="D97" i="14"/>
  <c r="AI95" i="14"/>
  <c r="AI93" i="14"/>
  <c r="D93" i="14"/>
  <c r="AI91" i="14"/>
  <c r="D89" i="14"/>
  <c r="D84" i="14"/>
  <c r="D80" i="14"/>
  <c r="AI78" i="14"/>
  <c r="D76" i="14"/>
  <c r="D72" i="14"/>
  <c r="AF70" i="14"/>
  <c r="D68" i="14"/>
  <c r="AF64" i="14"/>
  <c r="D64" i="14"/>
  <c r="AF60" i="14"/>
  <c r="D60" i="14"/>
  <c r="AI58" i="14"/>
  <c r="AF56" i="14"/>
  <c r="AI56" i="14"/>
  <c r="AF54" i="14"/>
  <c r="AF52" i="14"/>
  <c r="AF48" i="14"/>
  <c r="D48" i="14"/>
  <c r="AF46" i="14"/>
  <c r="D44" i="14"/>
  <c r="D40" i="14"/>
  <c r="D36" i="14"/>
  <c r="AF169" i="14"/>
  <c r="AF165" i="14"/>
  <c r="AI165" i="14"/>
  <c r="D161" i="14"/>
  <c r="D157" i="14"/>
  <c r="AI151" i="14"/>
  <c r="D147" i="14"/>
  <c r="AI147" i="14"/>
  <c r="D145" i="14"/>
  <c r="D143" i="14"/>
  <c r="AI141" i="14"/>
  <c r="D139" i="14"/>
  <c r="D135" i="14"/>
  <c r="AF131" i="14"/>
  <c r="D131" i="14"/>
  <c r="AI127" i="14"/>
  <c r="D127" i="14"/>
  <c r="AI125" i="14"/>
  <c r="AF123" i="14"/>
  <c r="D123" i="14"/>
  <c r="D119" i="14"/>
  <c r="AI117" i="14"/>
  <c r="AI115" i="14"/>
  <c r="D115" i="14"/>
  <c r="D111" i="14"/>
  <c r="D107" i="14"/>
  <c r="Z10" i="14"/>
  <c r="Z8" i="14"/>
  <c r="W8" i="14"/>
  <c r="T9" i="14"/>
  <c r="J35" i="14"/>
  <c r="L35" i="14" s="1"/>
  <c r="DF4" i="14"/>
  <c r="FY4" i="14"/>
  <c r="HM4" i="14" s="1"/>
  <c r="GY4" i="14" s="1"/>
  <c r="LL8" i="14"/>
  <c r="LM8" i="14"/>
  <c r="LK8" i="14"/>
  <c r="LH8" i="14"/>
  <c r="LE8" i="14"/>
  <c r="LJ8" i="14"/>
  <c r="AA9" i="14"/>
  <c r="AH9" i="14"/>
  <c r="AD9" i="14"/>
  <c r="AG9" i="14"/>
  <c r="AE9" i="14"/>
  <c r="K9" i="14"/>
  <c r="H9" i="14"/>
  <c r="G9" i="14" s="1"/>
  <c r="I9" i="14" s="1"/>
  <c r="LG8" i="14"/>
  <c r="LF8" i="14"/>
  <c r="LI8" i="14"/>
  <c r="H8" i="14"/>
  <c r="G8" i="14" s="1"/>
  <c r="I8" i="14" s="1"/>
  <c r="C9" i="14"/>
  <c r="DO8" i="14"/>
  <c r="FW8" i="14" s="1"/>
  <c r="HK8" i="14" s="1"/>
  <c r="HA8" i="14" s="1"/>
  <c r="DI7" i="14"/>
  <c r="FQ7" i="14" s="1"/>
  <c r="HE7" i="14" s="1"/>
  <c r="DP8" i="14"/>
  <c r="DF8" i="14" s="1"/>
  <c r="DR8" i="14"/>
  <c r="FZ8" i="14" s="1"/>
  <c r="HN8" i="14" s="1"/>
  <c r="GZ8" i="14" s="1"/>
  <c r="AD8" i="14"/>
  <c r="AH8" i="14"/>
  <c r="FL17" i="14"/>
  <c r="HL17" i="14"/>
  <c r="HB17" i="14" s="1"/>
  <c r="J17" i="14"/>
  <c r="L17" i="14" s="1"/>
  <c r="M17" i="14" s="1"/>
  <c r="K19" i="14"/>
  <c r="L19" i="14"/>
  <c r="M19" i="14" s="1"/>
  <c r="L12" i="14"/>
  <c r="M12" i="14" s="1"/>
  <c r="K26" i="14"/>
  <c r="L26" i="14"/>
  <c r="M26" i="14" s="1"/>
  <c r="K15" i="14"/>
  <c r="L15" i="14"/>
  <c r="M15" i="14" s="1"/>
  <c r="HK5" i="14"/>
  <c r="HA5" i="14" s="1"/>
  <c r="JD5" i="14"/>
  <c r="J29" i="14"/>
  <c r="FM5" i="14"/>
  <c r="JM5" i="14"/>
  <c r="JE5" i="14"/>
  <c r="JK5" i="14"/>
  <c r="JI5" i="14"/>
  <c r="JN5" i="14"/>
  <c r="JC5" i="14"/>
  <c r="JA8" i="14"/>
  <c r="JJ5" i="14"/>
  <c r="JA5" i="14"/>
  <c r="JF5" i="14"/>
  <c r="FU11" i="14"/>
  <c r="HI11" i="14" s="1"/>
  <c r="FR10" i="14"/>
  <c r="HF10" i="14" s="1"/>
  <c r="DD10" i="14"/>
  <c r="FP11" i="14"/>
  <c r="HD11" i="14" s="1"/>
  <c r="FO10" i="14"/>
  <c r="HC10" i="14" s="1"/>
  <c r="FS11" i="14"/>
  <c r="HG11" i="14" s="1"/>
  <c r="FP10" i="14"/>
  <c r="HD10" i="14" s="1"/>
  <c r="GB11" i="14"/>
  <c r="HP11" i="14" s="1"/>
  <c r="FT11" i="14"/>
  <c r="HH11" i="14" s="1"/>
  <c r="FW10" i="14"/>
  <c r="JG10" i="14" s="1"/>
  <c r="GC10" i="14"/>
  <c r="HQ10" i="14" s="1"/>
  <c r="HL5" i="14"/>
  <c r="HB5" i="14" s="1"/>
  <c r="JM8" i="14"/>
  <c r="IZ5" i="14"/>
  <c r="JH5" i="14"/>
  <c r="JB5" i="14"/>
  <c r="DC10" i="14"/>
  <c r="FQ10" i="14"/>
  <c r="HE10" i="14" s="1"/>
  <c r="FV10" i="14"/>
  <c r="HJ10" i="14" s="1"/>
  <c r="GD10" i="14"/>
  <c r="HR10" i="14" s="1"/>
  <c r="GB10" i="14"/>
  <c r="HP10" i="14" s="1"/>
  <c r="FQ11" i="14"/>
  <c r="HE11" i="14" s="1"/>
  <c r="FW11" i="14"/>
  <c r="JG11" i="14" s="1"/>
  <c r="FU10" i="14"/>
  <c r="HI10" i="14" s="1"/>
  <c r="GD11" i="14"/>
  <c r="HR11" i="14" s="1"/>
  <c r="GA11" i="14"/>
  <c r="HO11" i="14" s="1"/>
  <c r="FT10" i="14"/>
  <c r="HH10" i="14" s="1"/>
  <c r="FS10" i="14"/>
  <c r="HG10" i="14" s="1"/>
  <c r="FX10" i="14"/>
  <c r="JH10" i="14" s="1"/>
  <c r="GC11" i="14"/>
  <c r="HQ11" i="14" s="1"/>
  <c r="FZ11" i="14"/>
  <c r="JJ11" i="14" s="1"/>
  <c r="FV11" i="14"/>
  <c r="HJ11" i="14" s="1"/>
  <c r="GA10" i="14"/>
  <c r="HO10" i="14" s="1"/>
  <c r="FO11" i="14"/>
  <c r="HC11" i="14" s="1"/>
  <c r="FX11" i="14"/>
  <c r="JH11" i="14" s="1"/>
  <c r="FR11" i="14"/>
  <c r="HF11" i="14" s="1"/>
  <c r="FY11" i="14"/>
  <c r="FK11" i="14" s="1"/>
  <c r="IX5" i="14"/>
  <c r="JN8" i="14"/>
  <c r="IU5" i="14"/>
  <c r="IY5" i="14"/>
  <c r="JL5" i="14"/>
  <c r="FK22" i="14"/>
  <c r="IZ4" i="14"/>
  <c r="JH4" i="14"/>
  <c r="JC4" i="14"/>
  <c r="IY4" i="14"/>
  <c r="JM4" i="14"/>
  <c r="JB4" i="14"/>
  <c r="JF4" i="14"/>
  <c r="JL4" i="14"/>
  <c r="JK4" i="14"/>
  <c r="JE4" i="14"/>
  <c r="JA4" i="14"/>
  <c r="JN4" i="14"/>
  <c r="FT4" i="14"/>
  <c r="HH4" i="14" s="1"/>
  <c r="DD4" i="14"/>
  <c r="DE4" i="14"/>
  <c r="FK27" i="14"/>
  <c r="HM18" i="14"/>
  <c r="GY18" i="14" s="1"/>
  <c r="FL19" i="14"/>
  <c r="M22" i="14"/>
  <c r="K22" i="14"/>
  <c r="FM14" i="14"/>
  <c r="HM31" i="14"/>
  <c r="GY31" i="14" s="1"/>
  <c r="FL15" i="14"/>
  <c r="FL22" i="14"/>
  <c r="J24" i="14"/>
  <c r="HL32" i="14"/>
  <c r="HB32" i="14" s="1"/>
  <c r="J31" i="14"/>
  <c r="J14" i="14"/>
  <c r="FL23" i="14"/>
  <c r="HK12" i="14"/>
  <c r="HA12" i="14" s="1"/>
  <c r="J25" i="14"/>
  <c r="J5" i="14"/>
  <c r="K5" i="14" s="1"/>
  <c r="FL25" i="14"/>
  <c r="FN15" i="14"/>
  <c r="K23" i="14"/>
  <c r="M23" i="14"/>
  <c r="FK15" i="14"/>
  <c r="HM23" i="14"/>
  <c r="GY23" i="14" s="1"/>
  <c r="J32" i="14"/>
  <c r="FK21" i="14"/>
  <c r="FK26" i="14"/>
  <c r="FN22" i="14"/>
  <c r="J30" i="14"/>
  <c r="J20" i="14"/>
  <c r="J27" i="14"/>
  <c r="DE10" i="14"/>
  <c r="FL5" i="14"/>
  <c r="FZ4" i="14"/>
  <c r="HN4" i="14" s="1"/>
  <c r="GZ4" i="14" s="1"/>
  <c r="J18" i="14"/>
  <c r="FN20" i="14"/>
  <c r="AG8" i="14"/>
  <c r="FK12" i="14"/>
  <c r="FN26" i="14"/>
  <c r="FL33" i="14"/>
  <c r="FN24" i="14"/>
  <c r="J28" i="14"/>
  <c r="J21" i="14"/>
  <c r="HM5" i="14"/>
  <c r="GY5" i="14" s="1"/>
  <c r="J16" i="14"/>
  <c r="FK14" i="14"/>
  <c r="J33" i="14"/>
  <c r="FN29" i="14"/>
  <c r="HM30" i="14"/>
  <c r="GY30" i="14" s="1"/>
  <c r="DC11" i="14"/>
  <c r="FK29" i="14"/>
  <c r="FW4" i="14"/>
  <c r="HK4" i="14" s="1"/>
  <c r="HA4" i="14" s="1"/>
  <c r="K12" i="14"/>
  <c r="FZ10" i="14"/>
  <c r="FL10" i="14" s="1"/>
  <c r="DF11" i="14"/>
  <c r="HL23" i="14"/>
  <c r="HB23" i="14" s="1"/>
  <c r="FN23" i="14"/>
  <c r="DE11" i="14"/>
  <c r="FY10" i="14"/>
  <c r="JI10" i="14" s="1"/>
  <c r="HL19" i="14"/>
  <c r="HB19" i="14" s="1"/>
  <c r="FN19" i="14"/>
  <c r="HN12" i="14"/>
  <c r="GZ12" i="14" s="1"/>
  <c r="FL12" i="14"/>
  <c r="DD11" i="14"/>
  <c r="DF10" i="14"/>
  <c r="DG8" i="14"/>
  <c r="DS8" i="14"/>
  <c r="HN26" i="14"/>
  <c r="GZ26" i="14" s="1"/>
  <c r="FL26" i="14"/>
  <c r="DH8" i="14"/>
  <c r="DL8" i="14"/>
  <c r="DT8" i="14"/>
  <c r="DM8" i="14"/>
  <c r="DN8" i="14"/>
  <c r="DU7" i="14"/>
  <c r="DV7" i="14"/>
  <c r="HK19" i="14"/>
  <c r="HA19" i="14" s="1"/>
  <c r="FM19" i="14"/>
  <c r="DK8" i="14"/>
  <c r="DJ8" i="14"/>
  <c r="DQ8" i="14"/>
  <c r="G5" i="14"/>
  <c r="I5" i="14" s="1"/>
  <c r="T10" i="14"/>
  <c r="C10" i="14"/>
  <c r="T8" i="14"/>
  <c r="C8" i="14"/>
  <c r="T4" i="14"/>
  <c r="C4" i="14"/>
  <c r="AE8" i="14"/>
  <c r="AB8" i="14"/>
  <c r="AC8" i="14"/>
  <c r="AB106" i="14"/>
  <c r="AC106" i="14"/>
  <c r="AB100" i="14"/>
  <c r="AC100" i="14"/>
  <c r="AC79" i="14"/>
  <c r="AB79" i="14"/>
  <c r="AC73" i="14"/>
  <c r="AB73" i="14"/>
  <c r="AB67" i="14"/>
  <c r="AC67" i="14"/>
  <c r="AB61" i="14"/>
  <c r="AC61" i="14"/>
  <c r="AB59" i="14"/>
  <c r="AC59" i="14"/>
  <c r="AB51" i="14"/>
  <c r="AC51" i="14"/>
  <c r="AB43" i="14"/>
  <c r="AC43" i="14"/>
  <c r="AB168" i="14"/>
  <c r="AC168" i="14"/>
  <c r="AB160" i="14"/>
  <c r="AC160" i="14"/>
  <c r="AB152" i="14"/>
  <c r="AC152" i="14"/>
  <c r="AB148" i="14"/>
  <c r="AC148" i="14"/>
  <c r="AC146" i="14"/>
  <c r="AB146" i="14"/>
  <c r="AB132" i="14"/>
  <c r="AC132" i="14"/>
  <c r="AB126" i="14"/>
  <c r="AC126" i="14"/>
  <c r="AB120" i="14"/>
  <c r="AC120" i="14"/>
  <c r="AB105" i="14"/>
  <c r="AC105" i="14"/>
  <c r="AB97" i="14"/>
  <c r="AC97" i="14"/>
  <c r="AB89" i="14"/>
  <c r="AC89" i="14"/>
  <c r="AB84" i="14"/>
  <c r="AC84" i="14"/>
  <c r="AB80" i="14"/>
  <c r="AC80" i="14"/>
  <c r="AB72" i="14"/>
  <c r="AC72" i="14"/>
  <c r="AC58" i="14"/>
  <c r="AB58" i="14"/>
  <c r="AC52" i="14"/>
  <c r="AB52" i="14"/>
  <c r="AB50" i="14"/>
  <c r="AC50" i="14"/>
  <c r="AB48" i="14"/>
  <c r="AC48" i="14"/>
  <c r="AB40" i="14"/>
  <c r="AC40" i="14"/>
  <c r="AC163" i="14"/>
  <c r="AB163" i="14"/>
  <c r="AB151" i="14"/>
  <c r="AC151" i="14"/>
  <c r="AB139" i="14"/>
  <c r="AC139" i="14"/>
  <c r="AB133" i="14"/>
  <c r="AC133" i="14"/>
  <c r="AB117" i="14"/>
  <c r="AC117" i="14"/>
  <c r="AB113" i="14"/>
  <c r="AC113" i="14"/>
  <c r="AC111" i="14"/>
  <c r="AB111" i="14"/>
  <c r="AB98" i="14"/>
  <c r="AC98" i="14"/>
  <c r="AC85" i="14"/>
  <c r="AB85" i="14"/>
  <c r="AB83" i="14"/>
  <c r="AC83" i="14"/>
  <c r="AB71" i="14"/>
  <c r="AC71" i="14"/>
  <c r="AB57" i="14"/>
  <c r="AC57" i="14"/>
  <c r="AB49" i="14"/>
  <c r="AC49" i="14"/>
  <c r="AC166" i="14"/>
  <c r="AB166" i="14"/>
  <c r="AB158" i="14"/>
  <c r="AC158" i="14"/>
  <c r="AB150" i="14"/>
  <c r="AC150" i="14"/>
  <c r="AB144" i="14"/>
  <c r="AC144" i="14"/>
  <c r="AB138" i="14"/>
  <c r="AC138" i="14"/>
  <c r="AB136" i="14"/>
  <c r="AC136" i="14"/>
  <c r="AB124" i="14"/>
  <c r="AC124" i="14"/>
  <c r="AC118" i="14"/>
  <c r="AB118" i="14"/>
  <c r="AB114" i="14"/>
  <c r="AC114" i="14"/>
  <c r="AB110" i="14"/>
  <c r="AC110" i="14"/>
  <c r="AB103" i="14"/>
  <c r="AC103" i="14"/>
  <c r="AB78" i="14"/>
  <c r="AC78" i="14"/>
  <c r="AC70" i="14"/>
  <c r="AB70" i="14"/>
  <c r="AB66" i="14"/>
  <c r="AC66" i="14"/>
  <c r="AB60" i="14"/>
  <c r="AC60" i="14"/>
  <c r="AB54" i="14"/>
  <c r="AC54" i="14"/>
  <c r="AC46" i="14"/>
  <c r="AB46" i="14"/>
  <c r="AB38" i="14"/>
  <c r="AC38" i="14"/>
  <c r="AA10" i="14"/>
  <c r="AG10" i="14"/>
  <c r="AD10" i="14"/>
  <c r="AH10" i="14"/>
  <c r="AE10" i="14"/>
  <c r="H10" i="14"/>
  <c r="G10" i="14" s="1"/>
  <c r="I10" i="14" s="1"/>
  <c r="AB167" i="14"/>
  <c r="AC167" i="14"/>
  <c r="AB161" i="14"/>
  <c r="AC161" i="14"/>
  <c r="AB143" i="14"/>
  <c r="AC143" i="14"/>
  <c r="AB131" i="14"/>
  <c r="AC131" i="14"/>
  <c r="AB129" i="14"/>
  <c r="AC129" i="14"/>
  <c r="AB123" i="14"/>
  <c r="AC123" i="14"/>
  <c r="AB115" i="14"/>
  <c r="AC115" i="14"/>
  <c r="AB109" i="14"/>
  <c r="AC109" i="14"/>
  <c r="AC104" i="14"/>
  <c r="AB104" i="14"/>
  <c r="AB96" i="14"/>
  <c r="AC96" i="14"/>
  <c r="AB92" i="14"/>
  <c r="AC92" i="14"/>
  <c r="AB90" i="14"/>
  <c r="AC90" i="14"/>
  <c r="AB81" i="14"/>
  <c r="AC81" i="14"/>
  <c r="AB65" i="14"/>
  <c r="AC65" i="14"/>
  <c r="AB63" i="14"/>
  <c r="AC63" i="14"/>
  <c r="AB55" i="14"/>
  <c r="AC55" i="14"/>
  <c r="AB47" i="14"/>
  <c r="AC47" i="14"/>
  <c r="AC41" i="14"/>
  <c r="AB41" i="14"/>
  <c r="AB156" i="14"/>
  <c r="AC156" i="14"/>
  <c r="AB134" i="14"/>
  <c r="AC134" i="14"/>
  <c r="AB122" i="14"/>
  <c r="AC122" i="14"/>
  <c r="AB116" i="14"/>
  <c r="AC116" i="14"/>
  <c r="AB108" i="14"/>
  <c r="AC108" i="14"/>
  <c r="AB35" i="14"/>
  <c r="AC35" i="14"/>
  <c r="AB101" i="14"/>
  <c r="AC101" i="14"/>
  <c r="AB95" i="14"/>
  <c r="AC95" i="14"/>
  <c r="AB93" i="14"/>
  <c r="AC93" i="14"/>
  <c r="AB86" i="14"/>
  <c r="AC86" i="14"/>
  <c r="AB82" i="14"/>
  <c r="AC82" i="14"/>
  <c r="AB76" i="14"/>
  <c r="AC76" i="14"/>
  <c r="AC64" i="14"/>
  <c r="AB64" i="14"/>
  <c r="AB44" i="14"/>
  <c r="AC44" i="14"/>
  <c r="AB36" i="14"/>
  <c r="AC36" i="14"/>
  <c r="AB169" i="14"/>
  <c r="AC169" i="14"/>
  <c r="AB159" i="14"/>
  <c r="AC159" i="14"/>
  <c r="AB155" i="14"/>
  <c r="AC155" i="14"/>
  <c r="AB145" i="14"/>
  <c r="AC145" i="14"/>
  <c r="AC141" i="14"/>
  <c r="AB141" i="14"/>
  <c r="AB137" i="14"/>
  <c r="AC137" i="14"/>
  <c r="AB121" i="14"/>
  <c r="AC121" i="14"/>
  <c r="AB102" i="14"/>
  <c r="AC102" i="14"/>
  <c r="AC94" i="14"/>
  <c r="AB94" i="14"/>
  <c r="AC87" i="14"/>
  <c r="AB87" i="14"/>
  <c r="AB77" i="14"/>
  <c r="AC77" i="14"/>
  <c r="AB75" i="14"/>
  <c r="AC75" i="14"/>
  <c r="AB69" i="14"/>
  <c r="AC69" i="14"/>
  <c r="AB53" i="14"/>
  <c r="AC53" i="14"/>
  <c r="AB45" i="14"/>
  <c r="AC45" i="14"/>
  <c r="AB39" i="14"/>
  <c r="AC39" i="14"/>
  <c r="AB37" i="14"/>
  <c r="AC37" i="14"/>
  <c r="AB164" i="14"/>
  <c r="AC164" i="14"/>
  <c r="AB162" i="14"/>
  <c r="AC162" i="14"/>
  <c r="AC154" i="14"/>
  <c r="AB154" i="14"/>
  <c r="AB142" i="14"/>
  <c r="AC142" i="14"/>
  <c r="AC140" i="14"/>
  <c r="AB140" i="14"/>
  <c r="AC130" i="14"/>
  <c r="AB130" i="14"/>
  <c r="AB128" i="14"/>
  <c r="AC128" i="14"/>
  <c r="AB112" i="14"/>
  <c r="AC112" i="14"/>
  <c r="AB99" i="14"/>
  <c r="AC99" i="14"/>
  <c r="AC91" i="14"/>
  <c r="AB91" i="14"/>
  <c r="AB74" i="14"/>
  <c r="AC74" i="14"/>
  <c r="AB68" i="14"/>
  <c r="AC68" i="14"/>
  <c r="AB62" i="14"/>
  <c r="AC62" i="14"/>
  <c r="AB56" i="14"/>
  <c r="AC56" i="14"/>
  <c r="AB42" i="14"/>
  <c r="AC42" i="14"/>
  <c r="AB165" i="14"/>
  <c r="AC165" i="14"/>
  <c r="AB157" i="14"/>
  <c r="AC157" i="14"/>
  <c r="AB153" i="14"/>
  <c r="AC153" i="14"/>
  <c r="AB149" i="14"/>
  <c r="AC149" i="14"/>
  <c r="AB147" i="14"/>
  <c r="AC147" i="14"/>
  <c r="AB135" i="14"/>
  <c r="AC135" i="14"/>
  <c r="AC127" i="14"/>
  <c r="AB127" i="14"/>
  <c r="AB125" i="14"/>
  <c r="AC125" i="14"/>
  <c r="AC119" i="14"/>
  <c r="AB119" i="14"/>
  <c r="AB107" i="14"/>
  <c r="AC107" i="14"/>
  <c r="V7" i="14"/>
  <c r="HY7" i="14"/>
  <c r="AD7" i="14" s="1"/>
  <c r="HX7" i="14"/>
  <c r="AG7" i="14" s="1"/>
  <c r="AB21" i="14"/>
  <c r="AC21" i="14"/>
  <c r="AB16" i="14"/>
  <c r="AC16" i="14"/>
  <c r="AB19" i="14"/>
  <c r="AC19" i="14"/>
  <c r="AB28" i="14"/>
  <c r="AC28" i="14"/>
  <c r="AB5" i="14"/>
  <c r="AC5" i="14"/>
  <c r="AB33" i="14"/>
  <c r="AC33" i="14"/>
  <c r="AB22" i="14"/>
  <c r="AC22" i="14"/>
  <c r="AB32" i="14"/>
  <c r="AC32" i="14"/>
  <c r="AB20" i="14"/>
  <c r="AC20" i="14"/>
  <c r="AB30" i="14"/>
  <c r="AC30" i="14"/>
  <c r="AA7" i="14"/>
  <c r="H7" i="14"/>
  <c r="G7" i="14" s="1"/>
  <c r="I7" i="14" s="1"/>
  <c r="AB6" i="14"/>
  <c r="AC6" i="14"/>
  <c r="AB25" i="14"/>
  <c r="AC25" i="14"/>
  <c r="AB18" i="14"/>
  <c r="AC18" i="14"/>
  <c r="AB17" i="14"/>
  <c r="AC17" i="14"/>
  <c r="AB13" i="14"/>
  <c r="AC13" i="14"/>
  <c r="AD11" i="14"/>
  <c r="AH11" i="14"/>
  <c r="AE11" i="14"/>
  <c r="AA11" i="14"/>
  <c r="AG11" i="14"/>
  <c r="H11" i="14"/>
  <c r="G11" i="14" s="1"/>
  <c r="I11" i="14" s="1"/>
  <c r="AA4" i="14"/>
  <c r="H4" i="14"/>
  <c r="G4" i="14" s="1"/>
  <c r="I4" i="14" s="1"/>
  <c r="AH4" i="14"/>
  <c r="AE4" i="14"/>
  <c r="AG4" i="14"/>
  <c r="AD4" i="14"/>
  <c r="AB29" i="14"/>
  <c r="AC29" i="14"/>
  <c r="AB12" i="14"/>
  <c r="AC12" i="14"/>
  <c r="AB24" i="14"/>
  <c r="AC24" i="14"/>
  <c r="AB15" i="14"/>
  <c r="AC15" i="14"/>
  <c r="AB31" i="14"/>
  <c r="AC31" i="14"/>
  <c r="AB23" i="14"/>
  <c r="AC23" i="14"/>
  <c r="AB26" i="14"/>
  <c r="AC26" i="14"/>
  <c r="AB27" i="14"/>
  <c r="AC27" i="14"/>
  <c r="AB14" i="14"/>
  <c r="AC14" i="14"/>
  <c r="U7" i="14"/>
  <c r="FN4" i="14"/>
  <c r="Y7" i="14"/>
  <c r="X7" i="14"/>
  <c r="KL7" i="14"/>
  <c r="JQ7" i="14" s="1"/>
  <c r="KZ7" i="14"/>
  <c r="KE7" i="14" s="1"/>
  <c r="KT7" i="14"/>
  <c r="JY7" i="14" s="1"/>
  <c r="KN7" i="14"/>
  <c r="JS7" i="14" s="1"/>
  <c r="KP7" i="14"/>
  <c r="JU7" i="14" s="1"/>
  <c r="LB7" i="14"/>
  <c r="KG7" i="14" s="1"/>
  <c r="KX7" i="14"/>
  <c r="KC7" i="14" s="1"/>
  <c r="KR7" i="14"/>
  <c r="JW7" i="14" s="1"/>
  <c r="KV7" i="14"/>
  <c r="KA7" i="14" s="1"/>
  <c r="T7" i="14"/>
  <c r="L18" i="14" l="1"/>
  <c r="M18" i="14" s="1"/>
  <c r="K6" i="14"/>
  <c r="M6" i="14"/>
  <c r="KS7" i="14"/>
  <c r="JX7" i="14" s="1"/>
  <c r="LA7" i="14"/>
  <c r="KF7" i="14" s="1"/>
  <c r="KM7" i="14"/>
  <c r="JR7" i="14" s="1"/>
  <c r="KW7" i="14"/>
  <c r="KB7" i="14" s="1"/>
  <c r="KO7" i="14"/>
  <c r="JT7" i="14" s="1"/>
  <c r="KU7" i="14"/>
  <c r="JZ7" i="14" s="1"/>
  <c r="KY7" i="14"/>
  <c r="KD7" i="14" s="1"/>
  <c r="KK7" i="14"/>
  <c r="JP7" i="14" s="1"/>
  <c r="D9" i="14"/>
  <c r="AI4" i="14"/>
  <c r="D4" i="14"/>
  <c r="D11" i="14"/>
  <c r="AF7" i="14"/>
  <c r="AF10" i="14"/>
  <c r="AI8" i="14"/>
  <c r="AF8" i="14"/>
  <c r="W7" i="14"/>
  <c r="AI11" i="14"/>
  <c r="AF11" i="14"/>
  <c r="AC7" i="14"/>
  <c r="AF9" i="14"/>
  <c r="D10" i="14"/>
  <c r="AI9" i="14"/>
  <c r="AI7" i="14"/>
  <c r="Z7" i="14"/>
  <c r="AF4" i="14"/>
  <c r="AI10" i="14"/>
  <c r="DD8" i="14"/>
  <c r="K35" i="14"/>
  <c r="M35" i="14"/>
  <c r="DE8" i="14"/>
  <c r="FX8" i="14"/>
  <c r="HL8" i="14" s="1"/>
  <c r="HB8" i="14" s="1"/>
  <c r="JI4" i="14"/>
  <c r="FK4" i="14"/>
  <c r="IU4" i="14" s="1"/>
  <c r="LL7" i="14"/>
  <c r="LK7" i="14"/>
  <c r="LM7" i="14"/>
  <c r="LE7" i="14"/>
  <c r="LG7" i="14"/>
  <c r="LH7" i="14"/>
  <c r="LI7" i="14"/>
  <c r="LF7" i="14"/>
  <c r="AB9" i="14"/>
  <c r="AC9" i="14"/>
  <c r="LJ7" i="14"/>
  <c r="AH7" i="14"/>
  <c r="FM10" i="14"/>
  <c r="K17" i="14"/>
  <c r="K16" i="14"/>
  <c r="L16" i="14"/>
  <c r="M16" i="14" s="1"/>
  <c r="K24" i="14"/>
  <c r="L24" i="14"/>
  <c r="M24" i="14" s="1"/>
  <c r="L20" i="14"/>
  <c r="M20" i="14" s="1"/>
  <c r="L5" i="14"/>
  <c r="M5" i="14" s="1"/>
  <c r="K14" i="14"/>
  <c r="L14" i="14"/>
  <c r="M14" i="14" s="1"/>
  <c r="K29" i="14"/>
  <c r="L29" i="14"/>
  <c r="M29" i="14" s="1"/>
  <c r="HK10" i="14"/>
  <c r="HA10" i="14" s="1"/>
  <c r="IW5" i="14"/>
  <c r="L27" i="14"/>
  <c r="M27" i="14" s="1"/>
  <c r="K28" i="14"/>
  <c r="L28" i="14"/>
  <c r="M28" i="14" s="1"/>
  <c r="FN10" i="14"/>
  <c r="K18" i="14"/>
  <c r="K33" i="14"/>
  <c r="L33" i="14"/>
  <c r="M33" i="14" s="1"/>
  <c r="K21" i="14"/>
  <c r="L21" i="14"/>
  <c r="M21" i="14" s="1"/>
  <c r="L30" i="14"/>
  <c r="M30" i="14" s="1"/>
  <c r="K32" i="14"/>
  <c r="L32" i="14"/>
  <c r="M32" i="14" s="1"/>
  <c r="K25" i="14"/>
  <c r="L25" i="14"/>
  <c r="M25" i="14" s="1"/>
  <c r="L31" i="14"/>
  <c r="M31" i="14" s="1"/>
  <c r="HN11" i="14"/>
  <c r="GZ11" i="14" s="1"/>
  <c r="FN11" i="14"/>
  <c r="FL11" i="14"/>
  <c r="J4" i="14"/>
  <c r="K4" i="14" s="1"/>
  <c r="HK11" i="14"/>
  <c r="HA11" i="14" s="1"/>
  <c r="FM11" i="14"/>
  <c r="HL11" i="14"/>
  <c r="HB11" i="14" s="1"/>
  <c r="JE10" i="14"/>
  <c r="JC11" i="14"/>
  <c r="JN10" i="14"/>
  <c r="HL10" i="14"/>
  <c r="HB10" i="14" s="1"/>
  <c r="JK10" i="14"/>
  <c r="JK11" i="14"/>
  <c r="JA10" i="14"/>
  <c r="JL11" i="14"/>
  <c r="IV10" i="14"/>
  <c r="HM11" i="14"/>
  <c r="GY11" i="14" s="1"/>
  <c r="JI11" i="14"/>
  <c r="JA11" i="14"/>
  <c r="IZ11" i="14"/>
  <c r="JA7" i="14"/>
  <c r="JC10" i="14"/>
  <c r="JB10" i="14"/>
  <c r="FY8" i="14"/>
  <c r="JI8" i="14" s="1"/>
  <c r="GA8" i="14"/>
  <c r="HO8" i="14" s="1"/>
  <c r="FR8" i="14"/>
  <c r="HF8" i="14" s="1"/>
  <c r="GD7" i="14"/>
  <c r="HR7" i="14" s="1"/>
  <c r="GB8" i="14"/>
  <c r="HP8" i="14" s="1"/>
  <c r="FO8" i="14"/>
  <c r="HC8" i="14" s="1"/>
  <c r="IU11" i="14"/>
  <c r="FU8" i="14"/>
  <c r="HI8" i="14" s="1"/>
  <c r="FV8" i="14"/>
  <c r="HJ8" i="14" s="1"/>
  <c r="FP8" i="14"/>
  <c r="HD8" i="14" s="1"/>
  <c r="IV5" i="14"/>
  <c r="JG8" i="14"/>
  <c r="JB11" i="14"/>
  <c r="IY11" i="14"/>
  <c r="JF11" i="14"/>
  <c r="JM11" i="14"/>
  <c r="JM10" i="14"/>
  <c r="JD11" i="14"/>
  <c r="IZ10" i="14"/>
  <c r="IY10" i="14"/>
  <c r="JJ10" i="14"/>
  <c r="JE11" i="14"/>
  <c r="FS8" i="14"/>
  <c r="HG8" i="14" s="1"/>
  <c r="GC7" i="14"/>
  <c r="HQ7" i="14" s="1"/>
  <c r="FT8" i="14"/>
  <c r="HH8" i="14" s="1"/>
  <c r="JJ4" i="14"/>
  <c r="JD10" i="14"/>
  <c r="JN11" i="14"/>
  <c r="JL10" i="14"/>
  <c r="JF10" i="14"/>
  <c r="JJ8" i="14"/>
  <c r="JD4" i="14"/>
  <c r="IX4" i="14"/>
  <c r="JG4" i="14"/>
  <c r="K31" i="14"/>
  <c r="K27" i="14"/>
  <c r="J10" i="14"/>
  <c r="K30" i="14"/>
  <c r="FL4" i="14"/>
  <c r="K20" i="14"/>
  <c r="FM4" i="14"/>
  <c r="HN10" i="14"/>
  <c r="GZ10" i="14" s="1"/>
  <c r="J11" i="14"/>
  <c r="DC8" i="14"/>
  <c r="HM10" i="14"/>
  <c r="GY10" i="14" s="1"/>
  <c r="FK10" i="14"/>
  <c r="DG7" i="14"/>
  <c r="DS7" i="14"/>
  <c r="DO7" i="14"/>
  <c r="DL7" i="14"/>
  <c r="DJ7" i="14"/>
  <c r="DR7" i="14"/>
  <c r="DM7" i="14"/>
  <c r="DQ7" i="14"/>
  <c r="DH7" i="14"/>
  <c r="DK7" i="14"/>
  <c r="DP7" i="14"/>
  <c r="DN7" i="14"/>
  <c r="DT7" i="14"/>
  <c r="AB7" i="14"/>
  <c r="D7" i="14"/>
  <c r="AE7" i="14"/>
  <c r="AB10" i="14"/>
  <c r="AC10" i="14"/>
  <c r="AB11" i="14"/>
  <c r="AC11" i="14"/>
  <c r="AB4" i="14"/>
  <c r="AC4" i="14"/>
  <c r="FL8" i="14"/>
  <c r="FM8" i="14"/>
  <c r="KJ139" i="14" l="1"/>
  <c r="KJ164" i="14"/>
  <c r="KJ19" i="14"/>
  <c r="KJ143" i="14"/>
  <c r="KJ160" i="14"/>
  <c r="KJ48" i="14"/>
  <c r="KJ38" i="14"/>
  <c r="KJ12" i="14"/>
  <c r="KJ118" i="14"/>
  <c r="KJ136" i="14"/>
  <c r="KJ10" i="14"/>
  <c r="KJ64" i="14"/>
  <c r="KJ112" i="14"/>
  <c r="KJ9" i="14"/>
  <c r="KJ166" i="14"/>
  <c r="KJ114" i="14"/>
  <c r="KJ113" i="14"/>
  <c r="KJ55" i="14"/>
  <c r="KJ14" i="14"/>
  <c r="KJ45" i="14"/>
  <c r="KJ80" i="14"/>
  <c r="KJ23" i="14"/>
  <c r="KJ153" i="14"/>
  <c r="KJ59" i="14"/>
  <c r="KJ36" i="14"/>
  <c r="KJ111" i="14"/>
  <c r="KJ37" i="14"/>
  <c r="KJ108" i="14"/>
  <c r="KJ76" i="14"/>
  <c r="KJ102" i="14"/>
  <c r="KJ27" i="14"/>
  <c r="KJ117" i="14"/>
  <c r="KJ167" i="14"/>
  <c r="KJ33" i="14"/>
  <c r="KJ158" i="14"/>
  <c r="KJ60" i="14"/>
  <c r="KJ49" i="14"/>
  <c r="KJ122" i="14"/>
  <c r="KJ65" i="14"/>
  <c r="KJ147" i="14"/>
  <c r="KJ78" i="14"/>
  <c r="KJ44" i="14"/>
  <c r="KJ15" i="14"/>
  <c r="KJ89" i="14"/>
  <c r="KJ85" i="14"/>
  <c r="KJ161" i="14"/>
  <c r="KJ83" i="14"/>
  <c r="KJ22" i="14"/>
  <c r="KJ138" i="14"/>
  <c r="KJ81" i="14"/>
  <c r="KJ40" i="14"/>
  <c r="KJ88" i="14"/>
  <c r="KJ26" i="14"/>
  <c r="KJ154" i="14"/>
  <c r="KJ163" i="14"/>
  <c r="KJ11" i="14"/>
  <c r="KJ29" i="14"/>
  <c r="KJ129" i="14"/>
  <c r="KJ58" i="14"/>
  <c r="KJ67" i="14"/>
  <c r="KJ159" i="14"/>
  <c r="KJ50" i="14"/>
  <c r="KJ141" i="14"/>
  <c r="KJ156" i="14"/>
  <c r="KJ150" i="14"/>
  <c r="KJ148" i="14"/>
  <c r="KJ28" i="14"/>
  <c r="KJ25" i="14"/>
  <c r="KJ97" i="14"/>
  <c r="KJ170" i="14"/>
  <c r="KJ87" i="14"/>
  <c r="KJ134" i="14"/>
  <c r="KJ39" i="14"/>
  <c r="KJ125" i="14"/>
  <c r="KJ54" i="14"/>
  <c r="KJ69" i="14"/>
  <c r="KJ16" i="14"/>
  <c r="KJ74" i="14"/>
  <c r="KJ151" i="14"/>
  <c r="KJ42" i="14"/>
  <c r="KJ93" i="14"/>
  <c r="KJ152" i="14"/>
  <c r="KJ157" i="14"/>
  <c r="KJ99" i="14"/>
  <c r="KJ82" i="14"/>
  <c r="KJ84" i="14"/>
  <c r="KJ21" i="14"/>
  <c r="KJ128" i="14"/>
  <c r="KJ61" i="14"/>
  <c r="KJ168" i="14"/>
  <c r="KJ30" i="14"/>
  <c r="KJ140" i="14"/>
  <c r="KJ95" i="14"/>
  <c r="KJ98" i="14"/>
  <c r="KJ135" i="14"/>
  <c r="KJ126" i="14"/>
  <c r="KJ132" i="14"/>
  <c r="KJ73" i="14"/>
  <c r="KJ53" i="14"/>
  <c r="KJ77" i="14"/>
  <c r="KJ119" i="14"/>
  <c r="KJ146" i="14"/>
  <c r="KJ145" i="14"/>
  <c r="KJ116" i="14"/>
  <c r="KJ34" i="14"/>
  <c r="KJ169" i="14"/>
  <c r="KJ96" i="14"/>
  <c r="KJ24" i="14"/>
  <c r="KJ17" i="14"/>
  <c r="KJ104" i="14"/>
  <c r="KJ131" i="14"/>
  <c r="KJ51" i="14"/>
  <c r="KJ149" i="14"/>
  <c r="KJ72" i="14"/>
  <c r="KJ124" i="14"/>
  <c r="KJ57" i="14"/>
  <c r="KJ144" i="14"/>
  <c r="KJ31" i="14"/>
  <c r="KJ18" i="14"/>
  <c r="KJ103" i="14"/>
  <c r="KJ71" i="14"/>
  <c r="KJ106" i="14"/>
  <c r="KJ52" i="14"/>
  <c r="KJ105" i="14"/>
  <c r="KJ92" i="14"/>
  <c r="KJ100" i="14"/>
  <c r="KJ66" i="14"/>
  <c r="KJ32" i="14"/>
  <c r="KJ127" i="14"/>
  <c r="KJ47" i="14"/>
  <c r="KJ133" i="14"/>
  <c r="KJ86" i="14"/>
  <c r="KJ91" i="14"/>
  <c r="KJ41" i="14"/>
  <c r="KJ62" i="14"/>
  <c r="KJ142" i="14"/>
  <c r="KJ165" i="14"/>
  <c r="KJ20" i="14"/>
  <c r="KJ35" i="14"/>
  <c r="KJ63" i="14"/>
  <c r="KJ107" i="14"/>
  <c r="KJ75" i="14"/>
  <c r="KJ46" i="14"/>
  <c r="KJ155" i="14"/>
  <c r="KJ130" i="14"/>
  <c r="KJ90" i="14"/>
  <c r="KJ121" i="14"/>
  <c r="KJ109" i="14"/>
  <c r="KJ101" i="14"/>
  <c r="KJ68" i="14"/>
  <c r="KJ123" i="14"/>
  <c r="KJ162" i="14"/>
  <c r="KJ8" i="14"/>
  <c r="KJ56" i="14"/>
  <c r="KJ110" i="14"/>
  <c r="KJ70" i="14"/>
  <c r="KJ13" i="14"/>
  <c r="KJ120" i="14"/>
  <c r="KJ43" i="14"/>
  <c r="KJ94" i="14"/>
  <c r="KJ7" i="14"/>
  <c r="KJ79" i="14"/>
  <c r="KJ115" i="14"/>
  <c r="KJ137" i="14"/>
  <c r="JH8" i="14"/>
  <c r="FN8" i="14"/>
  <c r="IX8" i="14" s="1"/>
  <c r="IW10" i="14"/>
  <c r="L4" i="14"/>
  <c r="M4" i="14" s="1"/>
  <c r="K11" i="14"/>
  <c r="L11" i="14"/>
  <c r="M11" i="14" s="1"/>
  <c r="K10" i="14"/>
  <c r="L10" i="14"/>
  <c r="M10" i="14" s="1"/>
  <c r="IX10" i="14"/>
  <c r="HM8" i="14"/>
  <c r="GY8" i="14" s="1"/>
  <c r="FK8" i="14"/>
  <c r="IV11" i="14"/>
  <c r="IX11" i="14"/>
  <c r="IW11" i="14"/>
  <c r="JM7" i="14"/>
  <c r="IZ8" i="14"/>
  <c r="JL8" i="14"/>
  <c r="JE8" i="14"/>
  <c r="JB8" i="14"/>
  <c r="IW8" i="14"/>
  <c r="FP7" i="14"/>
  <c r="HD7" i="14" s="1"/>
  <c r="FT7" i="14"/>
  <c r="HH7" i="14" s="1"/>
  <c r="IV8" i="14"/>
  <c r="FR7" i="14"/>
  <c r="HF7" i="14" s="1"/>
  <c r="DD7" i="14"/>
  <c r="JF8" i="14"/>
  <c r="GB7" i="14"/>
  <c r="HP7" i="14" s="1"/>
  <c r="FS7" i="14"/>
  <c r="HG7" i="14" s="1"/>
  <c r="FO7" i="14"/>
  <c r="HC7" i="14" s="1"/>
  <c r="J8" i="14"/>
  <c r="DF7" i="14"/>
  <c r="FU7" i="14"/>
  <c r="HI7" i="14" s="1"/>
  <c r="GA7" i="14"/>
  <c r="HO7" i="14" s="1"/>
  <c r="FV7" i="14"/>
  <c r="HJ7" i="14" s="1"/>
  <c r="DC7" i="14"/>
  <c r="DE7" i="14"/>
  <c r="JD8" i="14"/>
  <c r="JC8" i="14"/>
  <c r="IU10" i="14"/>
  <c r="IY8" i="14"/>
  <c r="JN7" i="14"/>
  <c r="JK8" i="14"/>
  <c r="IV4" i="14"/>
  <c r="IW4" i="14"/>
  <c r="FZ7" i="14"/>
  <c r="HN7" i="14" s="1"/>
  <c r="GZ7" i="14" s="1"/>
  <c r="FY7" i="14"/>
  <c r="FW7" i="14"/>
  <c r="FM7" i="14" s="1"/>
  <c r="FX7" i="14"/>
  <c r="HL7" i="14" s="1"/>
  <c r="HB7" i="14" s="1"/>
  <c r="HM7" i="14" l="1"/>
  <c r="GY7" i="14" s="1"/>
  <c r="FK7" i="14"/>
  <c r="IU8" i="14"/>
  <c r="L8" i="14"/>
  <c r="M8" i="14" s="1"/>
  <c r="K8" i="14"/>
  <c r="IW7" i="14"/>
  <c r="JK7" i="14"/>
  <c r="JJ7" i="14"/>
  <c r="IY7" i="14"/>
  <c r="IZ7" i="14"/>
  <c r="JL7" i="14"/>
  <c r="J7" i="14"/>
  <c r="JI7" i="14"/>
  <c r="JH7" i="14"/>
  <c r="JG7" i="14"/>
  <c r="JF7" i="14"/>
  <c r="JE7" i="14"/>
  <c r="JC7" i="14"/>
  <c r="JB7" i="14"/>
  <c r="JD7" i="14"/>
  <c r="HK7" i="14"/>
  <c r="HA7" i="14" s="1"/>
  <c r="FL7" i="14"/>
  <c r="FN7" i="14"/>
  <c r="L7" i="14" l="1"/>
  <c r="M7" i="14" s="1"/>
  <c r="K7" i="14"/>
  <c r="IU7" i="14"/>
  <c r="IV7" i="14"/>
  <c r="IX7" i="14"/>
</calcChain>
</file>

<file path=xl/sharedStrings.xml><?xml version="1.0" encoding="utf-8"?>
<sst xmlns="http://schemas.openxmlformats.org/spreadsheetml/2006/main" count="5518" uniqueCount="351">
  <si>
    <t>Distritos al</t>
  </si>
  <si>
    <t>Población
 (2020)</t>
  </si>
  <si>
    <t xml:space="preserve">Incidencia de casos </t>
  </si>
  <si>
    <t>Población infectada estimada (IFR teórico)</t>
  </si>
  <si>
    <t>Población infectada proyectada (IFR teórico)</t>
  </si>
  <si>
    <t>CASOS TOTALES</t>
  </si>
  <si>
    <t>FALLECIDOS TOTALES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</si>
  <si>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</si>
  <si>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</si>
  <si>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</si>
  <si>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</si>
  <si>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</si>
  <si>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</si>
  <si>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</si>
  <si>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</si>
  <si>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</si>
  <si>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0-9</t>
  </si>
  <si>
    <t>Argentina</t>
  </si>
  <si>
    <t>Buenos Aires</t>
  </si>
  <si>
    <t>CABA</t>
  </si>
  <si>
    <t>AMBA (40 Municipios + CABA)</t>
  </si>
  <si>
    <t>AMBA (sin CABA)</t>
  </si>
  <si>
    <t>Interior PBA</t>
  </si>
  <si>
    <t>Resto de Provincias</t>
  </si>
  <si>
    <t>Córdoba</t>
  </si>
  <si>
    <t>Catamarca</t>
  </si>
  <si>
    <t>Chaco</t>
  </si>
  <si>
    <t>Chubut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</si>
  <si>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</si>
  <si>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</si>
  <si>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</si>
  <si>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</si>
  <si>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</si>
  <si>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</si>
  <si>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</si>
  <si>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</si>
  <si>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</si>
  <si>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</si>
  <si>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</si>
  <si>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</si>
  <si>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</si>
  <si>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</si>
  <si>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</si>
  <si>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</si>
  <si>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</si>
  <si>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</si>
  <si>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S/E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</si>
  <si>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</si>
  <si>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</si>
  <si>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</si>
  <si>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</si>
  <si>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</si>
  <si>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</si>
  <si>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</si>
  <si>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</si>
  <si>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</si>
  <si>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</si>
  <si>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</si>
  <si>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</si>
  <si>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</si>
  <si>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</si>
  <si>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</si>
  <si>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</si>
  <si>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</si>
  <si>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Cañuelas</t>
  </si>
  <si>
    <t>Campana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</si>
  <si>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</si>
  <si>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</si>
  <si>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</si>
  <si>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</si>
  <si>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</si>
  <si>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</si>
  <si>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</si>
  <si>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</si>
  <si>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</si>
  <si>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de Marina L. Rosales</t>
  </si>
  <si>
    <t>Coronel Dorrego</t>
  </si>
  <si>
    <t>Coronel Pringles</t>
  </si>
  <si>
    <t>Coronel Suárez</t>
  </si>
  <si>
    <t>Daireaux</t>
  </si>
  <si>
    <t>Dolores</t>
  </si>
  <si>
    <t>Ensenada</t>
  </si>
  <si>
    <t>Escobar</t>
  </si>
  <si>
    <t>Esteban Echeverría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</si>
  <si>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</si>
  <si>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</si>
  <si>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</si>
  <si>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</si>
  <si>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</si>
  <si>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</si>
  <si>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</si>
  <si>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</si>
  <si>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</si>
  <si>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Juan Madariaga</t>
  </si>
  <si>
    <t>General La Madrid</t>
  </si>
  <si>
    <t>General Las Heras</t>
  </si>
  <si>
    <t>General Lavalle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</si>
  <si>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</si>
  <si>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</si>
  <si>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</si>
  <si>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</si>
  <si>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</si>
  <si>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</si>
  <si>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</si>
  <si>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</si>
  <si>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</si>
  <si>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</si>
  <si>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</si>
  <si>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</si>
  <si>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</si>
  <si>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</si>
  <si>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</si>
  <si>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</si>
  <si>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</si>
  <si>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</si>
  <si>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</si>
  <si>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</si>
  <si>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</si>
  <si>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</si>
  <si>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</si>
  <si>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</si>
  <si>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</si>
  <si>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</si>
  <si>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</si>
  <si>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</si>
  <si>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</si>
  <si>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</si>
  <si>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</si>
  <si>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</si>
  <si>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</si>
  <si>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</si>
  <si>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Morón</t>
  </si>
  <si>
    <t>Moreno</t>
  </si>
  <si>
    <t>Navarro</t>
  </si>
  <si>
    <t>Necochea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</si>
  <si>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</si>
  <si>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</si>
  <si>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</si>
  <si>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</si>
  <si>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</si>
  <si>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</si>
  <si>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</si>
  <si>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</si>
  <si>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</si>
  <si>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Puán</t>
  </si>
  <si>
    <t>Punta Indio</t>
  </si>
  <si>
    <t>Quilmes</t>
  </si>
  <si>
    <t>Ramallo</t>
  </si>
  <si>
    <t>Rauch</t>
  </si>
  <si>
    <t>Rivadavia</t>
  </si>
  <si>
    <t>Rojas</t>
  </si>
  <si>
    <t>Roque Pérez</t>
  </si>
  <si>
    <t>Saavedra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</si>
  <si>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</si>
  <si>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</si>
  <si>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</si>
  <si>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</si>
  <si>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</si>
  <si>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</si>
  <si>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</si>
  <si>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</si>
  <si>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</si>
  <si>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Nicolás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</si>
  <si>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</si>
  <si>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</si>
  <si>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</si>
  <si>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</si>
  <si>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</si>
  <si>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</si>
  <si>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</si>
  <si>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</si>
  <si>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</si>
  <si>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</si>
  <si>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</si>
  <si>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</si>
  <si>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Vicente López</t>
  </si>
  <si>
    <t>Villa Gesell</t>
  </si>
  <si>
    <t>Villarino</t>
  </si>
  <si>
    <t>Zárate</t>
  </si>
  <si>
    <t>CÃ³rdoba</t>
  </si>
  <si>
    <t>Entre RÃ­os</t>
  </si>
  <si>
    <t>NeuquÃ©n</t>
  </si>
  <si>
    <t>RÃ­o Negro</t>
  </si>
  <si>
    <t>TucumÃ¡n</t>
  </si>
  <si>
    <t>Rótulos de fila</t>
  </si>
  <si>
    <t>25 de Mayo</t>
  </si>
  <si>
    <t>9 de Julio</t>
  </si>
  <si>
    <t>Adolfo Gonzales Chaves</t>
  </si>
  <si>
    <t>BahÃ­a Blanca</t>
  </si>
  <si>
    <t>Benito JuÃ¡rez</t>
  </si>
  <si>
    <t>BolÃ­var</t>
  </si>
  <si>
    <t>CaÃ±uelas</t>
  </si>
  <si>
    <t>CapitÃ¡n Sarmiento</t>
  </si>
  <si>
    <t>ChascomÃºs</t>
  </si>
  <si>
    <t>ColÃ³n</t>
  </si>
  <si>
    <t>Coronel SuÃ¡rez</t>
  </si>
  <si>
    <t>Esteban EcheverrÃ­a</t>
  </si>
  <si>
    <t>ExaltaciÃ³n de la Cruz</t>
  </si>
  <si>
    <t>General PueyrredÃ³n</t>
  </si>
  <si>
    <t>General RodrÃ­guez</t>
  </si>
  <si>
    <t>General San MartÃ­n</t>
  </si>
  <si>
    <t>GuaminÃ­</t>
  </si>
  <si>
    <t>HipÃ³lito Yrigoyen</t>
  </si>
  <si>
    <t>ItuzaingÃ³</t>
  </si>
  <si>
    <t>JosÃ© C. Paz</t>
  </si>
  <si>
    <t>JunÃ­n</t>
  </si>
  <si>
    <t>LanÃºs</t>
  </si>
  <si>
    <t>LoberÃ­a</t>
  </si>
  <si>
    <t>LujÃ¡n</t>
  </si>
  <si>
    <t>MaipÃº</t>
  </si>
  <si>
    <t>MorÃ³n</t>
  </si>
  <si>
    <t>OlavarrÃ­a</t>
  </si>
  <si>
    <t>PehuajÃ³</t>
  </si>
  <si>
    <t>Presidente PerÃ³n</t>
  </si>
  <si>
    <t>PuÃ¡n</t>
  </si>
  <si>
    <t>Roque PÃ©rez</t>
  </si>
  <si>
    <t>SalliquelÃ³</t>
  </si>
  <si>
    <t>San AndrÃ©s de Giles</t>
  </si>
  <si>
    <t>San NicolÃ¡s</t>
  </si>
  <si>
    <t>TapalquÃ©</t>
  </si>
  <si>
    <t>Vicente LÃ³pez</t>
  </si>
  <si>
    <t>ZÃ¡rate</t>
  </si>
  <si>
    <t>A/I</t>
  </si>
  <si>
    <t>RS</t>
  </si>
  <si>
    <t>C</t>
  </si>
  <si>
    <t>Z</t>
  </si>
  <si>
    <t>INT</t>
  </si>
  <si>
    <t>X</t>
  </si>
  <si>
    <t>II</t>
  </si>
  <si>
    <t>I</t>
  </si>
  <si>
    <t>AMBA</t>
  </si>
  <si>
    <t>VI</t>
  </si>
  <si>
    <t>2º</t>
  </si>
  <si>
    <t>Sur</t>
  </si>
  <si>
    <t>IV</t>
  </si>
  <si>
    <t>1º</t>
  </si>
  <si>
    <t>VIII</t>
  </si>
  <si>
    <t>IX</t>
  </si>
  <si>
    <t>XI</t>
  </si>
  <si>
    <t>GLP</t>
  </si>
  <si>
    <t>V</t>
  </si>
  <si>
    <t>III</t>
  </si>
  <si>
    <t>3º</t>
  </si>
  <si>
    <t>Norte</t>
  </si>
  <si>
    <t>VII</t>
  </si>
  <si>
    <t>Oeste</t>
  </si>
  <si>
    <t>XII</t>
  </si>
  <si>
    <t>1º y 2º</t>
  </si>
  <si>
    <t>Nuevos
Últ. Semana</t>
  </si>
  <si>
    <t>Var. %</t>
  </si>
  <si>
    <t>Últ. Sem. X 100mil</t>
  </si>
  <si>
    <t>Nuevos
Últ. 14 días</t>
  </si>
  <si>
    <t>Últ. 14d X 100mil</t>
  </si>
  <si>
    <t xml:space="preserve">Tasa de 
letalidad </t>
  </si>
  <si>
    <t>Últ. Sem. X millón</t>
  </si>
  <si>
    <t>Últ. 14d X millón</t>
  </si>
  <si>
    <t>CASOS POSITIVOS</t>
  </si>
  <si>
    <t>FALLECIDOS</t>
  </si>
  <si>
    <r>
      <t xml:space="preserve">AMBA </t>
    </r>
    <r>
      <rPr>
        <b/>
        <sz val="8"/>
        <color rgb="FF000000"/>
        <rFont val="Arial"/>
        <family val="2"/>
      </rPr>
      <t>(40 Municipios + CABA)</t>
    </r>
  </si>
  <si>
    <t>Por 
100mil</t>
  </si>
  <si>
    <t>Por 
millón</t>
  </si>
  <si>
    <t>IFR 
teórico</t>
  </si>
  <si>
    <t>Regiones 
de PBA</t>
  </si>
  <si>
    <t>PBA</t>
  </si>
  <si>
    <t>M</t>
  </si>
  <si>
    <t>F</t>
  </si>
  <si>
    <t>POBLACIÓN POR RANGO ETARIO Y SEXO</t>
  </si>
  <si>
    <t>LETALIDAD DE CADA DECIL ETARIO Y SEXO</t>
  </si>
  <si>
    <t>NR</t>
  </si>
  <si>
    <t>SIN ESPECIFICAR1</t>
  </si>
  <si>
    <t>SIN ESPECIFICAR2</t>
  </si>
  <si>
    <t>FALLECIDOS AL</t>
  </si>
  <si>
    <t>CASOS AL</t>
  </si>
  <si>
    <t>Total general</t>
  </si>
  <si>
    <t>INCIDENCIA DE CASOS</t>
  </si>
  <si>
    <t>Población
Infectada 
estimada 
(c/ edad fall. Y sexo)</t>
  </si>
  <si>
    <t>Población
Infectada 
proyectada
(c/ edad fall. Y sexo)</t>
  </si>
  <si>
    <t>% POBLACIÓN POR RANGO ETARIO Y SEXO</t>
  </si>
  <si>
    <t>POBLACIÓN INFECTADA ESTIMADA POR RANGO ETARIO Y SEXO AL</t>
  </si>
  <si>
    <t>IFR actual</t>
  </si>
  <si>
    <t>POBLACIÓN INFECTADA PROYECTADA POR RANGO ETARIO Y SEXO AL</t>
  </si>
  <si>
    <t xml:space="preserve">CASOS AL </t>
  </si>
  <si>
    <t>Lezama</t>
  </si>
  <si>
    <t>SIN ESPECIFICAR</t>
  </si>
  <si>
    <t>Total</t>
  </si>
  <si>
    <t>+</t>
  </si>
  <si>
    <t>femenino</t>
  </si>
  <si>
    <t>Total femenino</t>
  </si>
  <si>
    <t>masculino</t>
  </si>
  <si>
    <t>Total masculino</t>
  </si>
  <si>
    <t>(en blanco)</t>
  </si>
  <si>
    <t>CABA2</t>
  </si>
  <si>
    <t>Total F</t>
  </si>
  <si>
    <t>Total M</t>
  </si>
  <si>
    <t>Total NR</t>
  </si>
  <si>
    <t>AMBA2</t>
  </si>
  <si>
    <t>Comuna 01</t>
  </si>
  <si>
    <t>Comuna 02</t>
  </si>
  <si>
    <t>Comuna 03</t>
  </si>
  <si>
    <t>Comuna 04</t>
  </si>
  <si>
    <t>Comuna 05</t>
  </si>
  <si>
    <t>Comuna 06</t>
  </si>
  <si>
    <t>Comuna 07</t>
  </si>
  <si>
    <t>Comuna 08</t>
  </si>
  <si>
    <t>Comuna 09</t>
  </si>
  <si>
    <t>Comuna 10</t>
  </si>
  <si>
    <t>Comuna 11</t>
  </si>
  <si>
    <t>Comuna 12</t>
  </si>
  <si>
    <t>Comuna 13</t>
  </si>
  <si>
    <t>Comuna 14</t>
  </si>
  <si>
    <t>Comuna 15</t>
  </si>
  <si>
    <t>1</t>
  </si>
  <si>
    <t>10</t>
  </si>
  <si>
    <t>11</t>
  </si>
  <si>
    <t>12</t>
  </si>
  <si>
    <t>13</t>
  </si>
  <si>
    <t>14</t>
  </si>
  <si>
    <t>15</t>
  </si>
  <si>
    <t>2</t>
  </si>
  <si>
    <t>3</t>
  </si>
  <si>
    <t>4</t>
  </si>
  <si>
    <t>5</t>
  </si>
  <si>
    <t>6</t>
  </si>
  <si>
    <t>7</t>
  </si>
  <si>
    <t>8</t>
  </si>
  <si>
    <t>9</t>
  </si>
  <si>
    <t>en blanco</t>
  </si>
  <si>
    <t>Casos confirmados</t>
  </si>
  <si>
    <t>Fallecidos</t>
  </si>
  <si>
    <t>Relación infectados / casos usando IFR teórico</t>
  </si>
  <si>
    <t>RELACIÓN INFECTADOS - CASOS</t>
  </si>
  <si>
    <t>IDR (INFECTION DETECTION RATE) AL</t>
  </si>
  <si>
    <t>Relación infectados / casos usando edades de fallecidos</t>
  </si>
  <si>
    <r>
      <t xml:space="preserve">AMBA </t>
    </r>
    <r>
      <rPr>
        <b/>
        <sz val="8"/>
        <color rgb="FF000000"/>
        <rFont val="Arial"/>
        <family val="2"/>
      </rPr>
      <t>(40 municipios)</t>
    </r>
  </si>
  <si>
    <r>
      <t xml:space="preserve">Conurbano </t>
    </r>
    <r>
      <rPr>
        <b/>
        <sz val="8"/>
        <color rgb="FF000000"/>
        <rFont val="Arial"/>
        <family val="2"/>
      </rPr>
      <t>(24 municipios)</t>
    </r>
  </si>
  <si>
    <t>0-29</t>
  </si>
  <si>
    <t>30-59</t>
  </si>
  <si>
    <t>+60</t>
  </si>
  <si>
    <t xml:space="preserve">Por grupos </t>
  </si>
  <si>
    <t>Por grupos (M y F)</t>
  </si>
  <si>
    <t>FALLECIDOS POR MILLÓN DE HABITANTES POR EDAD Y SEXO</t>
  </si>
  <si>
    <t>VACUNACIÓN</t>
  </si>
  <si>
    <t>Población 
18-59</t>
  </si>
  <si>
    <t>MORTALIDAD ESTANDARIZADA</t>
  </si>
  <si>
    <t>Vacunados 1º dosis al</t>
  </si>
  <si>
    <t>Vacunados 2º dosis al</t>
  </si>
  <si>
    <t>%Vac. 
Pobl. Total 1º Dosis</t>
  </si>
  <si>
    <t>%Vac. 
Pobl. Total Esquema completo</t>
  </si>
  <si>
    <t>M-T</t>
  </si>
  <si>
    <t>M-NR</t>
  </si>
  <si>
    <t>Conurbano (24)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</si>
</sst>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/m"/>
    <numFmt numFmtId="165" formatCode="d&quot; de &quot;mmmm"/>
    <numFmt numFmtId="166" formatCode="0.0%"/>
    <numFmt numFmtId="167" formatCode="#,##0.00000"/>
  </numFmts>
  <fonts count="60">
    <font>
      <sz val="10"/>
      <color rgb="FF000000"/>
      <name val="Arial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b/>
      <sz val="18"/>
      <color theme="1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8"/>
      <color rgb="FFFFFFFF"/>
      <name val="Arial"/>
      <family val="2"/>
    </font>
    <font>
      <sz val="9"/>
      <color theme="1"/>
      <name val="Arial"/>
      <family val="2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9"/>
      <name val="Arial"/>
      <family val="2"/>
    </font>
    <font>
      <sz val="10"/>
      <name val="Arial CE"/>
    </font>
    <font>
      <b/>
      <sz val="9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20"/>
      <color theme="0"/>
      <name val="Arial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000000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20"/>
      <color rgb="FF000000"/>
      <name val="Arial"/>
      <family val="2"/>
    </font>
    <font>
      <sz val="20"/>
      <color rgb="FF000000"/>
      <name val="Arial"/>
      <family val="2"/>
    </font>
    <font>
      <b/>
      <sz val="16"/>
      <color theme="0"/>
      <name val="Arial"/>
      <family val="2"/>
    </font>
    <font>
      <b/>
      <sz val="16"/>
      <name val="Arial"/>
      <family val="2"/>
    </font>
    <font>
      <i/>
      <sz val="8"/>
      <color rgb="FF000000"/>
      <name val="Arial"/>
      <family val="2"/>
    </font>
    <font>
      <b/>
      <sz val="18"/>
      <color rgb="FFFF0000"/>
      <name val="Arial"/>
      <family val="2"/>
    </font>
    <font>
      <sz val="10"/>
      <color rgb="FF000000"/>
      <name val="Arial"/>
    </font>
    <font>
      <b/>
      <sz val="11"/>
      <color rgb="FFFF0000"/>
      <name val="Calibri"/>
      <family val="2"/>
    </font>
  </fonts>
  <fills count="8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CCC0DA"/>
        <bgColor rgb="FFCCC0DA"/>
      </patternFill>
    </fill>
    <fill>
      <patternFill patternType="solid">
        <fgColor rgb="FFB2A1C7"/>
        <bgColor rgb="FFB2A1C7"/>
      </patternFill>
    </fill>
    <fill>
      <patternFill patternType="solid">
        <fgColor rgb="FFEAF1DD"/>
        <bgColor rgb="FFEAF1DD"/>
      </patternFill>
    </fill>
    <fill>
      <patternFill patternType="solid">
        <fgColor rgb="FFF2DDDC"/>
        <bgColor rgb="FFF2DDDC"/>
      </patternFill>
    </fill>
    <fill>
      <patternFill patternType="solid">
        <fgColor rgb="FF00B0F0"/>
        <bgColor rgb="FF00B0F0"/>
      </patternFill>
    </fill>
    <fill>
      <patternFill patternType="solid">
        <fgColor rgb="FFB6D7A8"/>
        <bgColor rgb="FFB6D7A8"/>
      </patternFill>
    </fill>
    <fill>
      <patternFill patternType="solid">
        <fgColor rgb="FFE6B9B8"/>
        <bgColor rgb="FFE6B9B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rgb="FFEAF1DD"/>
      </patternFill>
    </fill>
    <fill>
      <patternFill patternType="solid">
        <fgColor theme="7" tint="0.59999389629810485"/>
        <bgColor rgb="FF00B0F0"/>
      </patternFill>
    </fill>
    <fill>
      <patternFill patternType="solid">
        <fgColor theme="7" tint="0.79998168889431442"/>
        <bgColor rgb="FF00B0F0"/>
      </patternFill>
    </fill>
    <fill>
      <patternFill patternType="solid">
        <fgColor theme="7" tint="0.59999389629810485"/>
        <bgColor rgb="FFB6D7A8"/>
      </patternFill>
    </fill>
    <fill>
      <patternFill patternType="solid">
        <fgColor theme="5" tint="0.79998168889431442"/>
        <bgColor rgb="FF00B0F0"/>
      </patternFill>
    </fill>
    <fill>
      <patternFill patternType="solid">
        <fgColor theme="5" tint="0.59999389629810485"/>
        <bgColor rgb="FF00B0F0"/>
      </patternFill>
    </fill>
    <fill>
      <patternFill patternType="solid">
        <fgColor theme="6" tint="0.39997558519241921"/>
        <bgColor rgb="FFE06666"/>
      </patternFill>
    </fill>
    <fill>
      <patternFill patternType="solid">
        <fgColor theme="6" tint="0.39997558519241921"/>
        <bgColor rgb="FFFF9900"/>
      </patternFill>
    </fill>
    <fill>
      <patternFill patternType="solid">
        <fgColor theme="5" tint="0.59999389629810485"/>
        <bgColor rgb="FFF2DDDC"/>
      </patternFill>
    </fill>
    <fill>
      <patternFill patternType="solid">
        <fgColor theme="5" tint="0.79998168889431442"/>
        <bgColor rgb="FFF2DDDC"/>
      </patternFill>
    </fill>
    <fill>
      <patternFill patternType="solid">
        <fgColor theme="5" tint="0.59999389629810485"/>
        <bgColor rgb="FFE6B9B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rgb="FFF2DDDC"/>
      </patternFill>
    </fill>
    <fill>
      <patternFill patternType="solid">
        <fgColor theme="0" tint="-4.9989318521683403E-2"/>
        <bgColor rgb="FF00B0F0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AAAAAA"/>
      </right>
      <top style="medium">
        <color indexed="64"/>
      </top>
      <bottom style="medium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indexed="64"/>
      </top>
      <bottom style="medium">
        <color rgb="FFAAAAAA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1">
    <xf numFmtId="0" fontId="0" fillId="0" borderId="0"/>
    <xf numFmtId="9" fontId="16" fillId="0" borderId="0" applyFont="0" applyFill="0" applyBorder="0" applyAlignment="0" applyProtection="0"/>
    <xf numFmtId="0" fontId="19" fillId="0" borderId="0"/>
    <xf numFmtId="0" fontId="37" fillId="0" borderId="0" applyNumberFormat="0" applyFill="0" applyBorder="0" applyAlignment="0" applyProtection="0"/>
    <xf numFmtId="0" fontId="38" fillId="0" borderId="60" applyNumberFormat="0" applyFill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0" fillId="0" borderId="0" applyNumberFormat="0" applyFill="0" applyBorder="0" applyAlignment="0" applyProtection="0"/>
    <xf numFmtId="0" fontId="41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40" borderId="0" applyNumberFormat="0" applyBorder="0" applyAlignment="0" applyProtection="0"/>
    <xf numFmtId="0" fontId="44" fillId="41" borderId="63" applyNumberFormat="0" applyAlignment="0" applyProtection="0"/>
    <xf numFmtId="0" fontId="45" fillId="42" borderId="64" applyNumberFormat="0" applyAlignment="0" applyProtection="0"/>
    <xf numFmtId="0" fontId="46" fillId="42" borderId="63" applyNumberFormat="0" applyAlignment="0" applyProtection="0"/>
    <xf numFmtId="0" fontId="47" fillId="0" borderId="65" applyNumberFormat="0" applyFill="0" applyAlignment="0" applyProtection="0"/>
    <xf numFmtId="0" fontId="48" fillId="43" borderId="6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7" fillId="0" borderId="68" applyNumberFormat="0" applyFill="0" applyAlignment="0" applyProtection="0"/>
    <xf numFmtId="0" fontId="5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5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58" fillId="44" borderId="67" applyNumberFormat="0" applyFont="0" applyAlignment="0" applyProtection="0"/>
  </cellStyleXfs>
  <cellXfs count="727">
    <xf numFmtId="0" fontId="0" fillId="0" borderId="0" xfId="0" applyFont="1" applyAlignment="1"/>
    <xf numFmtId="164" fontId="8" fillId="2" borderId="2" xfId="0" applyNumberFormat="1" applyFont="1" applyFill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165" fontId="10" fillId="6" borderId="5" xfId="0" applyNumberFormat="1" applyFont="1" applyFill="1" applyBorder="1" applyAlignment="1">
      <alignment horizontal="center"/>
    </xf>
    <xf numFmtId="165" fontId="10" fillId="6" borderId="4" xfId="0" applyNumberFormat="1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9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18" fillId="5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18" fillId="6" borderId="4" xfId="0" applyFont="1" applyFill="1" applyBorder="1" applyAlignment="1">
      <alignment horizontal="center"/>
    </xf>
    <xf numFmtId="0" fontId="17" fillId="10" borderId="6" xfId="0" applyFont="1" applyFill="1" applyBorder="1"/>
    <xf numFmtId="0" fontId="0" fillId="0" borderId="0" xfId="0" applyFont="1" applyAlignment="1">
      <alignment horizontal="center"/>
    </xf>
    <xf numFmtId="0" fontId="22" fillId="13" borderId="7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0" fontId="10" fillId="26" borderId="3" xfId="0" applyNumberFormat="1" applyFont="1" applyFill="1" applyBorder="1" applyAlignment="1">
      <alignment horizontal="center" vertical="center"/>
    </xf>
    <xf numFmtId="4" fontId="10" fillId="26" borderId="3" xfId="0" applyNumberFormat="1" applyFont="1" applyFill="1" applyBorder="1" applyAlignment="1">
      <alignment horizontal="center" vertical="center"/>
    </xf>
    <xf numFmtId="10" fontId="10" fillId="23" borderId="3" xfId="0" applyNumberFormat="1" applyFont="1" applyFill="1" applyBorder="1" applyAlignment="1">
      <alignment horizontal="center"/>
    </xf>
    <xf numFmtId="4" fontId="10" fillId="23" borderId="3" xfId="0" applyNumberFormat="1" applyFont="1" applyFill="1" applyBorder="1" applyAlignment="1">
      <alignment horizontal="center"/>
    </xf>
    <xf numFmtId="10" fontId="10" fillId="31" borderId="3" xfId="0" applyNumberFormat="1" applyFont="1" applyFill="1" applyBorder="1" applyAlignment="1">
      <alignment horizontal="center"/>
    </xf>
    <xf numFmtId="4" fontId="10" fillId="31" borderId="3" xfId="0" applyNumberFormat="1" applyFont="1" applyFill="1" applyBorder="1" applyAlignment="1">
      <alignment horizontal="center"/>
    </xf>
    <xf numFmtId="10" fontId="10" fillId="32" borderId="3" xfId="0" applyNumberFormat="1" applyFont="1" applyFill="1" applyBorder="1" applyAlignment="1">
      <alignment horizontal="center"/>
    </xf>
    <xf numFmtId="4" fontId="10" fillId="32" borderId="3" xfId="0" applyNumberFormat="1" applyFont="1" applyFill="1" applyBorder="1" applyAlignment="1">
      <alignment horizontal="center"/>
    </xf>
    <xf numFmtId="10" fontId="10" fillId="26" borderId="12" xfId="0" applyNumberFormat="1" applyFont="1" applyFill="1" applyBorder="1" applyAlignment="1">
      <alignment horizontal="center" vertical="center"/>
    </xf>
    <xf numFmtId="10" fontId="10" fillId="23" borderId="12" xfId="0" applyNumberFormat="1" applyFont="1" applyFill="1" applyBorder="1" applyAlignment="1">
      <alignment horizontal="center"/>
    </xf>
    <xf numFmtId="10" fontId="10" fillId="32" borderId="12" xfId="0" applyNumberFormat="1" applyFont="1" applyFill="1" applyBorder="1" applyAlignment="1">
      <alignment horizontal="center"/>
    </xf>
    <xf numFmtId="10" fontId="10" fillId="31" borderId="12" xfId="0" applyNumberFormat="1" applyFont="1" applyFill="1" applyBorder="1" applyAlignment="1">
      <alignment horizontal="center"/>
    </xf>
    <xf numFmtId="164" fontId="8" fillId="2" borderId="23" xfId="0" applyNumberFormat="1" applyFont="1" applyFill="1" applyBorder="1" applyAlignment="1">
      <alignment horizontal="center" vertical="center"/>
    </xf>
    <xf numFmtId="0" fontId="25" fillId="1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33" fillId="0" borderId="7" xfId="0" applyNumberFormat="1" applyFont="1" applyBorder="1" applyAlignment="1">
      <alignment horizontal="center" vertical="center"/>
    </xf>
    <xf numFmtId="3" fontId="34" fillId="0" borderId="7" xfId="0" applyNumberFormat="1" applyFont="1" applyBorder="1" applyAlignment="1">
      <alignment horizontal="center" vertical="center"/>
    </xf>
    <xf numFmtId="0" fontId="25" fillId="12" borderId="21" xfId="0" applyFont="1" applyFill="1" applyBorder="1" applyAlignment="1">
      <alignment horizontal="center" vertical="center"/>
    </xf>
    <xf numFmtId="17" fontId="25" fillId="12" borderId="21" xfId="0" quotePrefix="1" applyNumberFormat="1" applyFont="1" applyFill="1" applyBorder="1" applyAlignment="1">
      <alignment horizontal="center" vertical="center"/>
    </xf>
    <xf numFmtId="167" fontId="33" fillId="0" borderId="7" xfId="0" applyNumberFormat="1" applyFont="1" applyBorder="1" applyAlignment="1">
      <alignment horizontal="center" vertical="center"/>
    </xf>
    <xf numFmtId="0" fontId="25" fillId="12" borderId="20" xfId="0" applyFont="1" applyFill="1" applyBorder="1" applyAlignment="1">
      <alignment horizontal="center" vertical="center"/>
    </xf>
    <xf numFmtId="0" fontId="25" fillId="12" borderId="31" xfId="0" applyFont="1" applyFill="1" applyBorder="1" applyAlignment="1">
      <alignment horizontal="center" vertical="center"/>
    </xf>
    <xf numFmtId="3" fontId="33" fillId="0" borderId="16" xfId="0" applyNumberFormat="1" applyFont="1" applyBorder="1" applyAlignment="1">
      <alignment horizontal="center" vertical="center"/>
    </xf>
    <xf numFmtId="3" fontId="34" fillId="0" borderId="16" xfId="0" applyNumberFormat="1" applyFont="1" applyBorder="1" applyAlignment="1">
      <alignment horizontal="center" vertical="center"/>
    </xf>
    <xf numFmtId="3" fontId="33" fillId="0" borderId="21" xfId="0" applyNumberFormat="1" applyFont="1" applyBorder="1" applyAlignment="1">
      <alignment horizontal="center" vertical="center"/>
    </xf>
    <xf numFmtId="3" fontId="33" fillId="0" borderId="22" xfId="0" applyNumberFormat="1" applyFont="1" applyBorder="1" applyAlignment="1">
      <alignment horizontal="center" vertical="center"/>
    </xf>
    <xf numFmtId="0" fontId="25" fillId="12" borderId="17" xfId="0" applyFont="1" applyFill="1" applyBorder="1" applyAlignment="1">
      <alignment horizontal="center" vertical="center"/>
    </xf>
    <xf numFmtId="0" fontId="25" fillId="12" borderId="18" xfId="0" applyFont="1" applyFill="1" applyBorder="1" applyAlignment="1">
      <alignment horizontal="center" vertical="center"/>
    </xf>
    <xf numFmtId="0" fontId="25" fillId="12" borderId="14" xfId="0" applyFont="1" applyFill="1" applyBorder="1" applyAlignment="1">
      <alignment horizontal="center" vertical="center"/>
    </xf>
    <xf numFmtId="167" fontId="33" fillId="0" borderId="21" xfId="0" applyNumberFormat="1" applyFont="1" applyBorder="1" applyAlignment="1">
      <alignment horizontal="center" vertical="center"/>
    </xf>
    <xf numFmtId="3" fontId="34" fillId="0" borderId="26" xfId="0" applyNumberFormat="1" applyFont="1" applyBorder="1" applyAlignment="1">
      <alignment horizontal="center" vertical="center"/>
    </xf>
    <xf numFmtId="0" fontId="17" fillId="10" borderId="0" xfId="0" applyFont="1" applyFill="1"/>
    <xf numFmtId="0" fontId="17" fillId="34" borderId="0" xfId="0" applyFont="1" applyFill="1"/>
    <xf numFmtId="0" fontId="17" fillId="34" borderId="6" xfId="0" applyFont="1" applyFill="1" applyBorder="1"/>
    <xf numFmtId="0" fontId="0" fillId="34" borderId="0" xfId="0" applyNumberFormat="1" applyFill="1"/>
    <xf numFmtId="1" fontId="33" fillId="0" borderId="21" xfId="0" applyNumberFormat="1" applyFont="1" applyBorder="1" applyAlignment="1">
      <alignment horizontal="center" vertical="center"/>
    </xf>
    <xf numFmtId="1" fontId="33" fillId="0" borderId="7" xfId="0" applyNumberFormat="1" applyFont="1" applyBorder="1" applyAlignment="1">
      <alignment horizontal="center" vertical="center"/>
    </xf>
    <xf numFmtId="1" fontId="33" fillId="0" borderId="18" xfId="0" applyNumberFormat="1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67" fontId="33" fillId="0" borderId="33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10" fontId="33" fillId="0" borderId="25" xfId="0" applyNumberFormat="1" applyFont="1" applyBorder="1" applyAlignment="1">
      <alignment horizontal="center" vertical="center"/>
    </xf>
    <xf numFmtId="10" fontId="33" fillId="0" borderId="21" xfId="0" applyNumberFormat="1" applyFont="1" applyBorder="1" applyAlignment="1">
      <alignment horizontal="center" vertical="center"/>
    </xf>
    <xf numFmtId="10" fontId="33" fillId="0" borderId="23" xfId="0" applyNumberFormat="1" applyFont="1" applyBorder="1" applyAlignment="1">
      <alignment horizontal="center" vertical="center"/>
    </xf>
    <xf numFmtId="10" fontId="33" fillId="0" borderId="41" xfId="0" applyNumberFormat="1" applyFont="1" applyBorder="1" applyAlignment="1">
      <alignment horizontal="center" vertical="center"/>
    </xf>
    <xf numFmtId="0" fontId="12" fillId="7" borderId="8" xfId="0" applyFont="1" applyFill="1" applyBorder="1" applyAlignment="1">
      <alignment horizontal="center"/>
    </xf>
    <xf numFmtId="0" fontId="25" fillId="12" borderId="34" xfId="0" applyFont="1" applyFill="1" applyBorder="1" applyAlignment="1">
      <alignment horizontal="center" vertical="center"/>
    </xf>
    <xf numFmtId="3" fontId="33" fillId="0" borderId="27" xfId="0" applyNumberFormat="1" applyFont="1" applyBorder="1" applyAlignment="1">
      <alignment horizontal="center" vertical="center"/>
    </xf>
    <xf numFmtId="1" fontId="33" fillId="0" borderId="28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15" xfId="0" applyNumberFormat="1" applyFont="1" applyBorder="1" applyAlignment="1">
      <alignment horizontal="center" vertical="center"/>
    </xf>
    <xf numFmtId="1" fontId="33" fillId="0" borderId="16" xfId="0" applyNumberFormat="1" applyFont="1" applyBorder="1" applyAlignment="1">
      <alignment horizontal="center" vertical="center"/>
    </xf>
    <xf numFmtId="1" fontId="33" fillId="0" borderId="17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10" fontId="33" fillId="0" borderId="28" xfId="1" applyNumberFormat="1" applyFont="1" applyBorder="1" applyAlignment="1">
      <alignment horizontal="center" vertical="center"/>
    </xf>
    <xf numFmtId="10" fontId="33" fillId="0" borderId="7" xfId="1" applyNumberFormat="1" applyFont="1" applyBorder="1" applyAlignment="1">
      <alignment horizontal="center" vertical="center"/>
    </xf>
    <xf numFmtId="10" fontId="33" fillId="0" borderId="21" xfId="1" applyNumberFormat="1" applyFont="1" applyBorder="1" applyAlignment="1">
      <alignment horizontal="center" vertical="center"/>
    </xf>
    <xf numFmtId="10" fontId="33" fillId="0" borderId="29" xfId="1" applyNumberFormat="1" applyFont="1" applyBorder="1" applyAlignment="1">
      <alignment horizontal="center" vertical="center"/>
    </xf>
    <xf numFmtId="10" fontId="33" fillId="0" borderId="15" xfId="1" applyNumberFormat="1" applyFont="1" applyBorder="1" applyAlignment="1">
      <alignment horizontal="center" vertical="center"/>
    </xf>
    <xf numFmtId="10" fontId="33" fillId="0" borderId="18" xfId="1" applyNumberFormat="1" applyFont="1" applyBorder="1" applyAlignment="1">
      <alignment horizontal="center" vertical="center"/>
    </xf>
    <xf numFmtId="10" fontId="33" fillId="0" borderId="41" xfId="1" applyNumberFormat="1" applyFont="1" applyBorder="1" applyAlignment="1">
      <alignment horizontal="center" vertical="center"/>
    </xf>
    <xf numFmtId="2" fontId="33" fillId="0" borderId="28" xfId="1" applyNumberFormat="1" applyFont="1" applyBorder="1" applyAlignment="1">
      <alignment horizontal="center" vertical="center"/>
    </xf>
    <xf numFmtId="10" fontId="33" fillId="0" borderId="44" xfId="1" applyNumberFormat="1" applyFont="1" applyBorder="1" applyAlignment="1">
      <alignment horizontal="center" vertical="center"/>
    </xf>
    <xf numFmtId="10" fontId="33" fillId="0" borderId="42" xfId="1" applyNumberFormat="1" applyFont="1" applyBorder="1" applyAlignment="1">
      <alignment horizontal="center" vertical="center"/>
    </xf>
    <xf numFmtId="10" fontId="33" fillId="0" borderId="49" xfId="1" applyNumberFormat="1" applyFont="1" applyBorder="1" applyAlignment="1">
      <alignment horizontal="center" vertical="center"/>
    </xf>
    <xf numFmtId="10" fontId="33" fillId="0" borderId="24" xfId="1" applyNumberFormat="1" applyFont="1" applyBorder="1" applyAlignment="1">
      <alignment horizontal="center" vertical="center"/>
    </xf>
    <xf numFmtId="2" fontId="33" fillId="0" borderId="29" xfId="1" applyNumberFormat="1" applyFont="1" applyBorder="1" applyAlignment="1">
      <alignment horizontal="center" vertical="center"/>
    </xf>
    <xf numFmtId="10" fontId="33" fillId="0" borderId="50" xfId="1" applyNumberFormat="1" applyFont="1" applyBorder="1" applyAlignment="1">
      <alignment horizontal="center" vertical="center"/>
    </xf>
    <xf numFmtId="0" fontId="25" fillId="12" borderId="46" xfId="0" applyFont="1" applyFill="1" applyBorder="1" applyAlignment="1">
      <alignment horizontal="center" vertical="center"/>
    </xf>
    <xf numFmtId="0" fontId="0" fillId="0" borderId="0" xfId="0" applyFont="1" applyFill="1" applyAlignment="1"/>
    <xf numFmtId="10" fontId="33" fillId="0" borderId="7" xfId="0" applyNumberFormat="1" applyFont="1" applyBorder="1" applyAlignment="1">
      <alignment horizontal="center" vertical="center"/>
    </xf>
    <xf numFmtId="10" fontId="33" fillId="0" borderId="29" xfId="0" applyNumberFormat="1" applyFont="1" applyBorder="1" applyAlignment="1">
      <alignment horizontal="center" vertical="center"/>
    </xf>
    <xf numFmtId="10" fontId="33" fillId="0" borderId="30" xfId="0" applyNumberFormat="1" applyFont="1" applyBorder="1" applyAlignment="1">
      <alignment horizontal="center" vertical="center"/>
    </xf>
    <xf numFmtId="10" fontId="33" fillId="0" borderId="18" xfId="0" applyNumberFormat="1" applyFont="1" applyBorder="1" applyAlignment="1">
      <alignment horizontal="center" vertical="center"/>
    </xf>
    <xf numFmtId="0" fontId="25" fillId="12" borderId="15" xfId="0" applyFont="1" applyFill="1" applyBorder="1" applyAlignment="1">
      <alignment horizontal="center" vertical="center"/>
    </xf>
    <xf numFmtId="17" fontId="25" fillId="12" borderId="7" xfId="0" quotePrefix="1" applyNumberFormat="1" applyFont="1" applyFill="1" applyBorder="1" applyAlignment="1">
      <alignment horizontal="center" vertical="center"/>
    </xf>
    <xf numFmtId="0" fontId="25" fillId="12" borderId="32" xfId="0" applyFont="1" applyFill="1" applyBorder="1" applyAlignment="1">
      <alignment horizontal="center" vertical="center"/>
    </xf>
    <xf numFmtId="2" fontId="33" fillId="0" borderId="20" xfId="1" applyNumberFormat="1" applyFont="1" applyBorder="1" applyAlignment="1">
      <alignment horizontal="center" vertical="center"/>
    </xf>
    <xf numFmtId="2" fontId="33" fillId="0" borderId="21" xfId="1" applyNumberFormat="1" applyFont="1" applyBorder="1" applyAlignment="1">
      <alignment horizontal="center" vertical="center"/>
    </xf>
    <xf numFmtId="2" fontId="33" fillId="0" borderId="49" xfId="1" applyNumberFormat="1" applyFont="1" applyBorder="1" applyAlignment="1">
      <alignment horizontal="center" vertical="center"/>
    </xf>
    <xf numFmtId="0" fontId="25" fillId="12" borderId="47" xfId="0" applyFont="1" applyFill="1" applyBorder="1" applyAlignment="1">
      <alignment horizontal="center" vertical="center"/>
    </xf>
    <xf numFmtId="0" fontId="25" fillId="12" borderId="41" xfId="0" applyFont="1" applyFill="1" applyBorder="1" applyAlignment="1">
      <alignment horizontal="center" vertical="center"/>
    </xf>
    <xf numFmtId="0" fontId="25" fillId="12" borderId="48" xfId="0" applyFont="1" applyFill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0" fontId="25" fillId="12" borderId="43" xfId="0" applyFont="1" applyFill="1" applyBorder="1" applyAlignment="1">
      <alignment horizontal="center" vertical="center"/>
    </xf>
    <xf numFmtId="0" fontId="25" fillId="12" borderId="40" xfId="0" applyFont="1" applyFill="1" applyBorder="1" applyAlignment="1">
      <alignment horizontal="center" vertical="center"/>
    </xf>
    <xf numFmtId="3" fontId="33" fillId="0" borderId="43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16" fontId="11" fillId="5" borderId="7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center" vertical="center"/>
    </xf>
    <xf numFmtId="16" fontId="11" fillId="6" borderId="7" xfId="0" applyNumberFormat="1" applyFont="1" applyFill="1" applyBorder="1" applyAlignment="1">
      <alignment horizontal="center" vertical="center"/>
    </xf>
    <xf numFmtId="164" fontId="11" fillId="6" borderId="7" xfId="0" applyNumberFormat="1" applyFont="1" applyFill="1" applyBorder="1" applyAlignment="1">
      <alignment horizontal="center" vertical="center"/>
    </xf>
    <xf numFmtId="0" fontId="20" fillId="12" borderId="7" xfId="2" applyFont="1" applyFill="1" applyBorder="1" applyAlignment="1">
      <alignment horizontal="center" vertical="center" wrapText="1"/>
    </xf>
    <xf numFmtId="0" fontId="21" fillId="12" borderId="7" xfId="2" applyFont="1" applyFill="1" applyBorder="1" applyAlignment="1">
      <alignment horizontal="center" vertical="center" wrapText="1"/>
    </xf>
    <xf numFmtId="16" fontId="29" fillId="15" borderId="7" xfId="0" applyNumberFormat="1" applyFont="1" applyFill="1" applyBorder="1" applyAlignment="1">
      <alignment horizontal="center" vertical="center" wrapText="1"/>
    </xf>
    <xf numFmtId="1" fontId="29" fillId="15" borderId="7" xfId="0" applyNumberFormat="1" applyFont="1" applyFill="1" applyBorder="1" applyAlignment="1">
      <alignment horizontal="center" vertical="center" wrapText="1"/>
    </xf>
    <xf numFmtId="0" fontId="29" fillId="16" borderId="7" xfId="0" applyFont="1" applyFill="1" applyBorder="1" applyAlignment="1">
      <alignment horizontal="center" vertical="center" wrapText="1"/>
    </xf>
    <xf numFmtId="1" fontId="29" fillId="16" borderId="7" xfId="0" applyNumberFormat="1" applyFont="1" applyFill="1" applyBorder="1" applyAlignment="1">
      <alignment horizontal="center" vertical="center" wrapText="1"/>
    </xf>
    <xf numFmtId="0" fontId="29" fillId="17" borderId="7" xfId="0" applyFont="1" applyFill="1" applyBorder="1" applyAlignment="1">
      <alignment horizontal="center" vertical="center" wrapText="1"/>
    </xf>
    <xf numFmtId="1" fontId="29" fillId="17" borderId="7" xfId="0" applyNumberFormat="1" applyFont="1" applyFill="1" applyBorder="1" applyAlignment="1">
      <alignment horizontal="center" vertical="center" wrapText="1"/>
    </xf>
    <xf numFmtId="16" fontId="29" fillId="18" borderId="7" xfId="0" applyNumberFormat="1" applyFont="1" applyFill="1" applyBorder="1" applyAlignment="1">
      <alignment horizontal="center" vertical="center" wrapText="1"/>
    </xf>
    <xf numFmtId="1" fontId="29" fillId="18" borderId="7" xfId="0" applyNumberFormat="1" applyFont="1" applyFill="1" applyBorder="1" applyAlignment="1">
      <alignment horizontal="center" vertical="center" wrapText="1"/>
    </xf>
    <xf numFmtId="0" fontId="29" fillId="19" borderId="7" xfId="0" applyFont="1" applyFill="1" applyBorder="1" applyAlignment="1">
      <alignment horizontal="center" vertical="center" wrapText="1"/>
    </xf>
    <xf numFmtId="1" fontId="29" fillId="19" borderId="7" xfId="0" applyNumberFormat="1" applyFont="1" applyFill="1" applyBorder="1" applyAlignment="1">
      <alignment horizontal="center" vertical="center" wrapText="1"/>
    </xf>
    <xf numFmtId="0" fontId="29" fillId="20" borderId="7" xfId="0" applyFont="1" applyFill="1" applyBorder="1" applyAlignment="1">
      <alignment horizontal="center" vertical="center" wrapText="1"/>
    </xf>
    <xf numFmtId="1" fontId="29" fillId="20" borderId="7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1" fontId="12" fillId="7" borderId="7" xfId="0" applyNumberFormat="1" applyFont="1" applyFill="1" applyBorder="1" applyAlignment="1">
      <alignment horizontal="center" vertical="center"/>
    </xf>
    <xf numFmtId="166" fontId="12" fillId="7" borderId="7" xfId="1" applyNumberFormat="1" applyFont="1" applyFill="1" applyBorder="1" applyAlignment="1">
      <alignment horizontal="center" vertical="center"/>
    </xf>
    <xf numFmtId="10" fontId="12" fillId="7" borderId="7" xfId="1" applyNumberFormat="1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/>
    </xf>
    <xf numFmtId="0" fontId="12" fillId="26" borderId="7" xfId="0" applyFont="1" applyFill="1" applyBorder="1" applyAlignment="1">
      <alignment horizontal="center" vertical="center"/>
    </xf>
    <xf numFmtId="0" fontId="30" fillId="24" borderId="7" xfId="0" applyFont="1" applyFill="1" applyBorder="1" applyAlignment="1">
      <alignment horizontal="center" vertical="center"/>
    </xf>
    <xf numFmtId="1" fontId="30" fillId="24" borderId="7" xfId="0" applyNumberFormat="1" applyFont="1" applyFill="1" applyBorder="1" applyAlignment="1">
      <alignment horizontal="center" vertical="center"/>
    </xf>
    <xf numFmtId="166" fontId="30" fillId="24" borderId="7" xfId="1" applyNumberFormat="1" applyFont="1" applyFill="1" applyBorder="1" applyAlignment="1">
      <alignment horizontal="center" vertical="center"/>
    </xf>
    <xf numFmtId="10" fontId="30" fillId="24" borderId="7" xfId="1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4" fillId="23" borderId="7" xfId="0" applyFont="1" applyFill="1" applyBorder="1" applyAlignment="1">
      <alignment horizontal="center"/>
    </xf>
    <xf numFmtId="0" fontId="30" fillId="25" borderId="7" xfId="0" applyFont="1" applyFill="1" applyBorder="1" applyAlignment="1">
      <alignment horizontal="center" vertical="center"/>
    </xf>
    <xf numFmtId="1" fontId="30" fillId="25" borderId="7" xfId="0" applyNumberFormat="1" applyFont="1" applyFill="1" applyBorder="1" applyAlignment="1">
      <alignment horizontal="center" vertical="center"/>
    </xf>
    <xf numFmtId="166" fontId="30" fillId="25" borderId="7" xfId="1" applyNumberFormat="1" applyFont="1" applyFill="1" applyBorder="1" applyAlignment="1">
      <alignment horizontal="center" vertical="center"/>
    </xf>
    <xf numFmtId="10" fontId="30" fillId="25" borderId="7" xfId="1" applyNumberFormat="1" applyFont="1" applyFill="1" applyBorder="1" applyAlignment="1">
      <alignment horizontal="center" vertical="center"/>
    </xf>
    <xf numFmtId="0" fontId="30" fillId="27" borderId="7" xfId="0" applyFont="1" applyFill="1" applyBorder="1" applyAlignment="1">
      <alignment horizontal="center" vertical="center"/>
    </xf>
    <xf numFmtId="1" fontId="30" fillId="27" borderId="7" xfId="0" applyNumberFormat="1" applyFont="1" applyFill="1" applyBorder="1" applyAlignment="1">
      <alignment horizontal="center" vertical="center"/>
    </xf>
    <xf numFmtId="166" fontId="30" fillId="27" borderId="7" xfId="1" applyNumberFormat="1" applyFont="1" applyFill="1" applyBorder="1" applyAlignment="1">
      <alignment horizontal="center" vertical="center"/>
    </xf>
    <xf numFmtId="10" fontId="30" fillId="27" borderId="7" xfId="1" applyNumberFormat="1" applyFont="1" applyFill="1" applyBorder="1" applyAlignment="1">
      <alignment horizontal="center" vertical="center"/>
    </xf>
    <xf numFmtId="0" fontId="30" fillId="28" borderId="7" xfId="0" applyFont="1" applyFill="1" applyBorder="1" applyAlignment="1">
      <alignment horizontal="center" vertical="center"/>
    </xf>
    <xf numFmtId="1" fontId="30" fillId="28" borderId="7" xfId="0" applyNumberFormat="1" applyFont="1" applyFill="1" applyBorder="1" applyAlignment="1">
      <alignment horizontal="center" vertical="center"/>
    </xf>
    <xf numFmtId="166" fontId="30" fillId="28" borderId="7" xfId="1" applyNumberFormat="1" applyFont="1" applyFill="1" applyBorder="1" applyAlignment="1">
      <alignment horizontal="center" vertical="center"/>
    </xf>
    <xf numFmtId="10" fontId="30" fillId="28" borderId="7" xfId="1" applyNumberFormat="1" applyFont="1" applyFill="1" applyBorder="1" applyAlignment="1">
      <alignment horizontal="center" vertical="center"/>
    </xf>
    <xf numFmtId="10" fontId="10" fillId="32" borderId="52" xfId="0" applyNumberFormat="1" applyFont="1" applyFill="1" applyBorder="1" applyAlignment="1">
      <alignment horizontal="center"/>
    </xf>
    <xf numFmtId="4" fontId="10" fillId="32" borderId="52" xfId="0" applyNumberFormat="1" applyFont="1" applyFill="1" applyBorder="1" applyAlignment="1">
      <alignment horizontal="center"/>
    </xf>
    <xf numFmtId="0" fontId="22" fillId="13" borderId="29" xfId="0" applyFont="1" applyFill="1" applyBorder="1" applyAlignment="1">
      <alignment horizontal="center" vertical="center"/>
    </xf>
    <xf numFmtId="0" fontId="30" fillId="27" borderId="29" xfId="0" applyFont="1" applyFill="1" applyBorder="1" applyAlignment="1">
      <alignment horizontal="center" vertical="center"/>
    </xf>
    <xf numFmtId="1" fontId="30" fillId="27" borderId="29" xfId="0" applyNumberFormat="1" applyFont="1" applyFill="1" applyBorder="1" applyAlignment="1">
      <alignment horizontal="center" vertical="center"/>
    </xf>
    <xf numFmtId="166" fontId="30" fillId="27" borderId="29" xfId="1" applyNumberFormat="1" applyFont="1" applyFill="1" applyBorder="1" applyAlignment="1">
      <alignment horizontal="center" vertical="center"/>
    </xf>
    <xf numFmtId="10" fontId="30" fillId="27" borderId="29" xfId="1" applyNumberFormat="1" applyFont="1" applyFill="1" applyBorder="1" applyAlignment="1">
      <alignment horizontal="center" vertical="center"/>
    </xf>
    <xf numFmtId="0" fontId="25" fillId="35" borderId="21" xfId="0" applyFont="1" applyFill="1" applyBorder="1" applyAlignment="1">
      <alignment horizontal="center" vertical="center"/>
    </xf>
    <xf numFmtId="0" fontId="25" fillId="35" borderId="31" xfId="0" applyFont="1" applyFill="1" applyBorder="1" applyAlignment="1">
      <alignment horizontal="center" vertical="center"/>
    </xf>
    <xf numFmtId="0" fontId="25" fillId="35" borderId="17" xfId="0" applyFont="1" applyFill="1" applyBorder="1" applyAlignment="1">
      <alignment horizontal="center" vertical="center"/>
    </xf>
    <xf numFmtId="0" fontId="25" fillId="35" borderId="18" xfId="0" applyFont="1" applyFill="1" applyBorder="1" applyAlignment="1">
      <alignment horizontal="center" vertical="center"/>
    </xf>
    <xf numFmtId="3" fontId="25" fillId="12" borderId="43" xfId="0" applyNumberFormat="1" applyFont="1" applyFill="1" applyBorder="1" applyAlignment="1">
      <alignment horizontal="center" vertical="center"/>
    </xf>
    <xf numFmtId="3" fontId="25" fillId="12" borderId="21" xfId="0" applyNumberFormat="1" applyFont="1" applyFill="1" applyBorder="1" applyAlignment="1">
      <alignment horizontal="center" vertical="center"/>
    </xf>
    <xf numFmtId="3" fontId="25" fillId="12" borderId="21" xfId="0" quotePrefix="1" applyNumberFormat="1" applyFont="1" applyFill="1" applyBorder="1" applyAlignment="1">
      <alignment horizontal="center" vertical="center"/>
    </xf>
    <xf numFmtId="3" fontId="25" fillId="12" borderId="31" xfId="0" applyNumberFormat="1" applyFont="1" applyFill="1" applyBorder="1" applyAlignment="1">
      <alignment horizontal="center" vertical="center"/>
    </xf>
    <xf numFmtId="3" fontId="25" fillId="12" borderId="40" xfId="0" applyNumberFormat="1" applyFont="1" applyFill="1" applyBorder="1" applyAlignment="1">
      <alignment horizontal="center" vertical="center"/>
    </xf>
    <xf numFmtId="3" fontId="25" fillId="12" borderId="18" xfId="0" applyNumberFormat="1" applyFont="1" applyFill="1" applyBorder="1" applyAlignment="1">
      <alignment horizontal="center" vertical="center"/>
    </xf>
    <xf numFmtId="3" fontId="25" fillId="12" borderId="14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10" fontId="33" fillId="0" borderId="43" xfId="1" applyNumberFormat="1" applyFont="1" applyBorder="1" applyAlignment="1">
      <alignment horizontal="center" vertical="center"/>
    </xf>
    <xf numFmtId="10" fontId="33" fillId="0" borderId="39" xfId="1" applyNumberFormat="1" applyFont="1" applyBorder="1" applyAlignment="1">
      <alignment horizontal="center" vertical="center"/>
    </xf>
    <xf numFmtId="10" fontId="33" fillId="0" borderId="30" xfId="1" applyNumberFormat="1" applyFont="1" applyBorder="1" applyAlignment="1">
      <alignment horizontal="center" vertical="center"/>
    </xf>
    <xf numFmtId="10" fontId="33" fillId="0" borderId="27" xfId="1" applyNumberFormat="1" applyFont="1" applyBorder="1" applyAlignment="1">
      <alignment horizontal="center" vertical="center"/>
    </xf>
    <xf numFmtId="10" fontId="33" fillId="0" borderId="16" xfId="1" applyNumberFormat="1" applyFont="1" applyBorder="1" applyAlignment="1">
      <alignment horizontal="center" vertical="center"/>
    </xf>
    <xf numFmtId="10" fontId="33" fillId="0" borderId="40" xfId="1" applyNumberFormat="1" applyFont="1" applyBorder="1" applyAlignment="1">
      <alignment horizontal="center" vertical="center"/>
    </xf>
    <xf numFmtId="10" fontId="33" fillId="0" borderId="20" xfId="1" applyNumberFormat="1" applyFont="1" applyBorder="1" applyAlignment="1">
      <alignment horizontal="center" vertical="center"/>
    </xf>
    <xf numFmtId="10" fontId="0" fillId="0" borderId="0" xfId="0" applyNumberFormat="1" applyFont="1" applyAlignment="1"/>
    <xf numFmtId="10" fontId="10" fillId="25" borderId="3" xfId="0" applyNumberFormat="1" applyFont="1" applyFill="1" applyBorder="1" applyAlignment="1">
      <alignment horizontal="center" vertical="center"/>
    </xf>
    <xf numFmtId="10" fontId="10" fillId="24" borderId="3" xfId="0" applyNumberFormat="1" applyFont="1" applyFill="1" applyBorder="1" applyAlignment="1">
      <alignment horizontal="center" vertical="center"/>
    </xf>
    <xf numFmtId="10" fontId="10" fillId="27" borderId="3" xfId="0" applyNumberFormat="1" applyFont="1" applyFill="1" applyBorder="1" applyAlignment="1">
      <alignment horizontal="center" vertical="center"/>
    </xf>
    <xf numFmtId="10" fontId="10" fillId="28" borderId="3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 wrapText="1"/>
    </xf>
    <xf numFmtId="164" fontId="9" fillId="4" borderId="0" xfId="0" applyNumberFormat="1" applyFont="1" applyFill="1" applyBorder="1" applyAlignment="1">
      <alignment horizontal="center" vertical="center" wrapText="1"/>
    </xf>
    <xf numFmtId="10" fontId="3" fillId="7" borderId="52" xfId="0" applyNumberFormat="1" applyFont="1" applyFill="1" applyBorder="1" applyAlignment="1">
      <alignment horizontal="center" vertical="center"/>
    </xf>
    <xf numFmtId="4" fontId="3" fillId="7" borderId="52" xfId="0" applyNumberFormat="1" applyFont="1" applyFill="1" applyBorder="1" applyAlignment="1">
      <alignment horizontal="center" vertical="center"/>
    </xf>
    <xf numFmtId="10" fontId="3" fillId="7" borderId="55" xfId="0" applyNumberFormat="1" applyFont="1" applyFill="1" applyBorder="1" applyAlignment="1">
      <alignment horizontal="center" vertical="center"/>
    </xf>
    <xf numFmtId="10" fontId="10" fillId="27" borderId="52" xfId="0" applyNumberFormat="1" applyFont="1" applyFill="1" applyBorder="1" applyAlignment="1">
      <alignment horizontal="center" vertical="center"/>
    </xf>
    <xf numFmtId="10" fontId="10" fillId="32" borderId="55" xfId="0" applyNumberFormat="1" applyFont="1" applyFill="1" applyBorder="1" applyAlignment="1">
      <alignment horizontal="center"/>
    </xf>
    <xf numFmtId="164" fontId="5" fillId="30" borderId="47" xfId="0" applyNumberFormat="1" applyFont="1" applyFill="1" applyBorder="1" applyAlignment="1">
      <alignment horizontal="center" vertical="center" wrapText="1"/>
    </xf>
    <xf numFmtId="164" fontId="5" fillId="30" borderId="48" xfId="0" applyNumberFormat="1" applyFont="1" applyFill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0" xfId="0" applyFont="1" applyAlignment="1"/>
    <xf numFmtId="0" fontId="13" fillId="0" borderId="33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16" fontId="11" fillId="5" borderId="18" xfId="0" applyNumberFormat="1" applyFont="1" applyFill="1" applyBorder="1" applyAlignment="1">
      <alignment horizontal="center" vertical="center"/>
    </xf>
    <xf numFmtId="164" fontId="11" fillId="5" borderId="18" xfId="0" applyNumberFormat="1" applyFont="1" applyFill="1" applyBorder="1" applyAlignment="1">
      <alignment horizontal="center" vertical="center"/>
    </xf>
    <xf numFmtId="16" fontId="11" fillId="6" borderId="18" xfId="0" applyNumberFormat="1" applyFont="1" applyFill="1" applyBorder="1" applyAlignment="1">
      <alignment horizontal="center" vertical="center"/>
    </xf>
    <xf numFmtId="164" fontId="11" fillId="6" borderId="18" xfId="0" applyNumberFormat="1" applyFont="1" applyFill="1" applyBorder="1" applyAlignment="1">
      <alignment horizontal="center" vertical="center"/>
    </xf>
    <xf numFmtId="164" fontId="11" fillId="6" borderId="19" xfId="0" applyNumberFormat="1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33" fillId="0" borderId="58" xfId="0" applyNumberFormat="1" applyFont="1" applyBorder="1" applyAlignment="1">
      <alignment horizontal="center" vertical="center"/>
    </xf>
    <xf numFmtId="1" fontId="33" fillId="0" borderId="41" xfId="0" applyNumberFormat="1" applyFont="1" applyBorder="1" applyAlignment="1">
      <alignment horizontal="center" vertical="center"/>
    </xf>
    <xf numFmtId="167" fontId="33" fillId="0" borderId="25" xfId="0" applyNumberFormat="1" applyFont="1" applyBorder="1" applyAlignment="1">
      <alignment horizontal="center" vertical="center"/>
    </xf>
    <xf numFmtId="167" fontId="33" fillId="0" borderId="59" xfId="0" applyNumberFormat="1" applyFont="1" applyBorder="1" applyAlignment="1">
      <alignment horizontal="center" vertical="center"/>
    </xf>
    <xf numFmtId="167" fontId="33" fillId="0" borderId="36" xfId="0" applyNumberFormat="1" applyFont="1" applyBorder="1" applyAlignment="1">
      <alignment horizontal="center" vertical="center"/>
    </xf>
    <xf numFmtId="167" fontId="33" fillId="0" borderId="29" xfId="0" applyNumberFormat="1" applyFont="1" applyBorder="1" applyAlignment="1">
      <alignment horizontal="center" vertical="center"/>
    </xf>
    <xf numFmtId="167" fontId="33" fillId="0" borderId="26" xfId="0" applyNumberFormat="1" applyFont="1" applyBorder="1" applyAlignment="1">
      <alignment horizontal="center" vertical="center"/>
    </xf>
    <xf numFmtId="167" fontId="33" fillId="0" borderId="23" xfId="0" applyNumberFormat="1" applyFont="1" applyBorder="1" applyAlignment="1">
      <alignment horizontal="center" vertical="center"/>
    </xf>
    <xf numFmtId="167" fontId="33" fillId="0" borderId="41" xfId="0" applyNumberFormat="1" applyFont="1" applyBorder="1" applyAlignment="1">
      <alignment horizontal="center" vertical="center"/>
    </xf>
    <xf numFmtId="10" fontId="33" fillId="0" borderId="56" xfId="1" applyNumberFormat="1" applyFont="1" applyBorder="1" applyAlignment="1">
      <alignment horizontal="center" vertical="center"/>
    </xf>
    <xf numFmtId="0" fontId="25" fillId="35" borderId="42" xfId="0" applyFont="1" applyFill="1" applyBorder="1" applyAlignment="1">
      <alignment horizontal="center" vertical="center"/>
    </xf>
    <xf numFmtId="0" fontId="25" fillId="35" borderId="24" xfId="0" applyFont="1" applyFill="1" applyBorder="1" applyAlignment="1">
      <alignment horizontal="center" vertical="center"/>
    </xf>
    <xf numFmtId="1" fontId="33" fillId="0" borderId="22" xfId="0" applyNumberFormat="1" applyFont="1" applyBorder="1" applyAlignment="1">
      <alignment horizontal="center" vertical="center"/>
    </xf>
    <xf numFmtId="10" fontId="33" fillId="0" borderId="3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13" borderId="0" xfId="0" applyFont="1" applyFill="1" applyAlignment="1"/>
    <xf numFmtId="16" fontId="0" fillId="13" borderId="0" xfId="0" applyNumberFormat="1" applyFont="1" applyFill="1" applyAlignment="1"/>
    <xf numFmtId="164" fontId="0" fillId="13" borderId="0" xfId="0" applyNumberFormat="1" applyFont="1" applyFill="1" applyAlignment="1"/>
    <xf numFmtId="0" fontId="0" fillId="36" borderId="0" xfId="0" applyFont="1" applyFill="1" applyAlignment="1"/>
    <xf numFmtId="16" fontId="0" fillId="36" borderId="0" xfId="0" applyNumberFormat="1" applyFont="1" applyFill="1" applyAlignment="1"/>
    <xf numFmtId="164" fontId="0" fillId="36" borderId="0" xfId="0" applyNumberFormat="1" applyFont="1" applyFill="1" applyAlignment="1"/>
    <xf numFmtId="0" fontId="0" fillId="0" borderId="7" xfId="0" applyFont="1" applyBorder="1" applyAlignment="1"/>
    <xf numFmtId="0" fontId="0" fillId="0" borderId="0" xfId="0" applyFont="1" applyAlignment="1"/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/>
    <xf numFmtId="0" fontId="0" fillId="0" borderId="0" xfId="0" applyFont="1" applyAlignment="1"/>
    <xf numFmtId="0" fontId="10" fillId="6" borderId="69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9" fontId="52" fillId="69" borderId="0" xfId="0" quotePrefix="1" applyNumberFormat="1" applyFont="1" applyFill="1" applyAlignment="1"/>
    <xf numFmtId="0" fontId="53" fillId="69" borderId="0" xfId="0" applyFont="1" applyFill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/>
    <xf numFmtId="0" fontId="25" fillId="12" borderId="7" xfId="0" applyFont="1" applyFill="1" applyBorder="1" applyAlignment="1">
      <alignment horizontal="center" vertical="center"/>
    </xf>
    <xf numFmtId="0" fontId="0" fillId="0" borderId="0" xfId="0" applyFont="1" applyAlignment="1"/>
    <xf numFmtId="1" fontId="33" fillId="0" borderId="48" xfId="0" applyNumberFormat="1" applyFont="1" applyBorder="1" applyAlignment="1">
      <alignment horizontal="center" vertical="center"/>
    </xf>
    <xf numFmtId="1" fontId="33" fillId="0" borderId="47" xfId="0" applyNumberFormat="1" applyFont="1" applyBorder="1" applyAlignment="1">
      <alignment horizontal="center" vertical="center"/>
    </xf>
    <xf numFmtId="2" fontId="33" fillId="0" borderId="47" xfId="1" applyNumberFormat="1" applyFont="1" applyBorder="1" applyAlignment="1">
      <alignment horizontal="center" vertical="center"/>
    </xf>
    <xf numFmtId="2" fontId="33" fillId="0" borderId="41" xfId="1" applyNumberFormat="1" applyFont="1" applyBorder="1" applyAlignment="1">
      <alignment horizontal="center" vertical="center"/>
    </xf>
    <xf numFmtId="10" fontId="33" fillId="0" borderId="56" xfId="0" applyNumberFormat="1" applyFont="1" applyBorder="1" applyAlignment="1">
      <alignment horizontal="center" vertical="center"/>
    </xf>
    <xf numFmtId="10" fontId="33" fillId="0" borderId="48" xfId="0" applyNumberFormat="1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0" fontId="10" fillId="28" borderId="70" xfId="0" applyNumberFormat="1" applyFont="1" applyFill="1" applyBorder="1" applyAlignment="1">
      <alignment horizontal="center" vertical="center"/>
    </xf>
    <xf numFmtId="4" fontId="10" fillId="31" borderId="70" xfId="0" applyNumberFormat="1" applyFont="1" applyFill="1" applyBorder="1" applyAlignment="1">
      <alignment horizontal="center"/>
    </xf>
    <xf numFmtId="10" fontId="10" fillId="31" borderId="70" xfId="0" applyNumberFormat="1" applyFont="1" applyFill="1" applyBorder="1" applyAlignment="1">
      <alignment horizontal="center"/>
    </xf>
    <xf numFmtId="10" fontId="10" fillId="31" borderId="31" xfId="0" applyNumberFormat="1" applyFont="1" applyFill="1" applyBorder="1" applyAlignment="1">
      <alignment horizontal="center"/>
    </xf>
    <xf numFmtId="0" fontId="25" fillId="69" borderId="15" xfId="0" applyFont="1" applyFill="1" applyBorder="1" applyAlignment="1">
      <alignment horizontal="center" vertical="center"/>
    </xf>
    <xf numFmtId="0" fontId="25" fillId="69" borderId="7" xfId="0" applyFont="1" applyFill="1" applyBorder="1" applyAlignment="1">
      <alignment horizontal="center" vertical="center"/>
    </xf>
    <xf numFmtId="17" fontId="25" fillId="13" borderId="7" xfId="0" quotePrefix="1" applyNumberFormat="1" applyFont="1" applyFill="1" applyBorder="1" applyAlignment="1">
      <alignment horizontal="center" vertical="center"/>
    </xf>
    <xf numFmtId="0" fontId="25" fillId="35" borderId="7" xfId="0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center" vertical="center"/>
    </xf>
    <xf numFmtId="10" fontId="33" fillId="0" borderId="11" xfId="0" applyNumberFormat="1" applyFont="1" applyBorder="1" applyAlignment="1">
      <alignment horizontal="center" vertical="center"/>
    </xf>
    <xf numFmtId="10" fontId="33" fillId="0" borderId="58" xfId="0" applyNumberFormat="1" applyFont="1" applyBorder="1" applyAlignment="1">
      <alignment horizontal="center" vertical="center"/>
    </xf>
    <xf numFmtId="10" fontId="33" fillId="0" borderId="36" xfId="0" applyNumberFormat="1" applyFont="1" applyBorder="1" applyAlignment="1">
      <alignment horizontal="center" vertical="center"/>
    </xf>
    <xf numFmtId="10" fontId="33" fillId="0" borderId="22" xfId="0" applyNumberFormat="1" applyFont="1" applyBorder="1" applyAlignment="1">
      <alignment horizontal="center" vertical="center"/>
    </xf>
    <xf numFmtId="2" fontId="33" fillId="0" borderId="54" xfId="1" applyNumberFormat="1" applyFont="1" applyBorder="1" applyAlignment="1">
      <alignment horizontal="center" vertical="center"/>
    </xf>
    <xf numFmtId="2" fontId="33" fillId="0" borderId="58" xfId="1" applyNumberFormat="1" applyFont="1" applyBorder="1" applyAlignment="1">
      <alignment horizontal="center" vertical="center"/>
    </xf>
    <xf numFmtId="2" fontId="33" fillId="0" borderId="71" xfId="1" applyNumberFormat="1" applyFont="1" applyBorder="1" applyAlignment="1">
      <alignment horizontal="center" vertical="center"/>
    </xf>
    <xf numFmtId="2" fontId="33" fillId="0" borderId="30" xfId="1" applyNumberFormat="1" applyFont="1" applyBorder="1" applyAlignment="1">
      <alignment horizontal="center" vertical="center"/>
    </xf>
    <xf numFmtId="2" fontId="33" fillId="0" borderId="22" xfId="1" applyNumberFormat="1" applyFont="1" applyBorder="1" applyAlignment="1">
      <alignment horizontal="center" vertical="center"/>
    </xf>
    <xf numFmtId="2" fontId="33" fillId="0" borderId="48" xfId="1" applyNumberFormat="1" applyFont="1" applyBorder="1" applyAlignment="1">
      <alignment horizontal="center" vertical="center"/>
    </xf>
    <xf numFmtId="10" fontId="33" fillId="0" borderId="43" xfId="0" applyNumberFormat="1" applyFont="1" applyBorder="1" applyAlignment="1">
      <alignment horizontal="center" vertical="center"/>
    </xf>
    <xf numFmtId="10" fontId="33" fillId="0" borderId="28" xfId="0" applyNumberFormat="1" applyFont="1" applyBorder="1" applyAlignment="1">
      <alignment horizontal="center" vertical="center"/>
    </xf>
    <xf numFmtId="10" fontId="33" fillId="0" borderId="37" xfId="0" applyNumberFormat="1" applyFont="1" applyBorder="1" applyAlignment="1">
      <alignment horizontal="center" vertical="center"/>
    </xf>
    <xf numFmtId="10" fontId="33" fillId="0" borderId="20" xfId="0" applyNumberFormat="1" applyFont="1" applyBorder="1" applyAlignment="1">
      <alignment horizontal="center" vertical="center"/>
    </xf>
    <xf numFmtId="10" fontId="33" fillId="0" borderId="31" xfId="0" applyNumberFormat="1" applyFont="1" applyBorder="1" applyAlignment="1">
      <alignment horizontal="center" vertical="center"/>
    </xf>
    <xf numFmtId="10" fontId="33" fillId="0" borderId="47" xfId="0" applyNumberFormat="1" applyFont="1" applyBorder="1" applyAlignment="1">
      <alignment horizontal="center" vertical="center"/>
    </xf>
    <xf numFmtId="10" fontId="33" fillId="0" borderId="14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10" fontId="0" fillId="70" borderId="28" xfId="0" applyNumberFormat="1" applyFont="1" applyFill="1" applyBorder="1" applyAlignment="1">
      <alignment horizontal="center" vertical="center"/>
    </xf>
    <xf numFmtId="10" fontId="0" fillId="70" borderId="39" xfId="0" applyNumberFormat="1" applyFont="1" applyFill="1" applyBorder="1" applyAlignment="1">
      <alignment horizontal="center" vertical="center"/>
    </xf>
    <xf numFmtId="10" fontId="0" fillId="70" borderId="30" xfId="1" applyNumberFormat="1" applyFont="1" applyFill="1" applyBorder="1" applyAlignment="1">
      <alignment horizontal="center" vertical="center"/>
    </xf>
    <xf numFmtId="10" fontId="0" fillId="37" borderId="15" xfId="0" applyNumberFormat="1" applyFont="1" applyFill="1" applyBorder="1" applyAlignment="1">
      <alignment horizontal="center" vertical="center"/>
    </xf>
    <xf numFmtId="10" fontId="0" fillId="37" borderId="43" xfId="0" applyNumberFormat="1" applyFont="1" applyFill="1" applyBorder="1" applyAlignment="1">
      <alignment horizontal="center" vertical="center"/>
    </xf>
    <xf numFmtId="2" fontId="0" fillId="37" borderId="7" xfId="0" applyNumberFormat="1" applyFont="1" applyFill="1" applyBorder="1" applyAlignment="1">
      <alignment horizontal="center" vertical="center"/>
    </xf>
    <xf numFmtId="10" fontId="0" fillId="37" borderId="16" xfId="1" applyNumberFormat="1" applyFont="1" applyFill="1" applyBorder="1" applyAlignment="1">
      <alignment horizontal="center" vertical="center"/>
    </xf>
    <xf numFmtId="10" fontId="0" fillId="14" borderId="15" xfId="0" applyNumberFormat="1" applyFont="1" applyFill="1" applyBorder="1" applyAlignment="1">
      <alignment horizontal="center" vertical="center"/>
    </xf>
    <xf numFmtId="2" fontId="0" fillId="14" borderId="7" xfId="0" applyNumberFormat="1" applyFont="1" applyFill="1" applyBorder="1" applyAlignment="1">
      <alignment horizontal="center" vertical="center"/>
    </xf>
    <xf numFmtId="10" fontId="0" fillId="14" borderId="16" xfId="1" applyNumberFormat="1" applyFont="1" applyFill="1" applyBorder="1" applyAlignment="1">
      <alignment horizontal="center" vertical="center"/>
    </xf>
    <xf numFmtId="10" fontId="0" fillId="36" borderId="15" xfId="0" applyNumberFormat="1" applyFont="1" applyFill="1" applyBorder="1" applyAlignment="1">
      <alignment horizontal="center" vertical="center"/>
    </xf>
    <xf numFmtId="10" fontId="0" fillId="36" borderId="43" xfId="0" applyNumberFormat="1" applyFont="1" applyFill="1" applyBorder="1" applyAlignment="1">
      <alignment horizontal="center" vertical="center"/>
    </xf>
    <xf numFmtId="2" fontId="0" fillId="36" borderId="7" xfId="0" applyNumberFormat="1" applyFont="1" applyFill="1" applyBorder="1" applyAlignment="1">
      <alignment horizontal="center" vertical="center"/>
    </xf>
    <xf numFmtId="10" fontId="0" fillId="36" borderId="16" xfId="1" applyNumberFormat="1" applyFont="1" applyFill="1" applyBorder="1" applyAlignment="1">
      <alignment horizontal="center" vertical="center"/>
    </xf>
    <xf numFmtId="10" fontId="0" fillId="36" borderId="17" xfId="0" applyNumberFormat="1" applyFont="1" applyFill="1" applyBorder="1" applyAlignment="1">
      <alignment horizontal="center" vertical="center"/>
    </xf>
    <xf numFmtId="2" fontId="0" fillId="36" borderId="18" xfId="0" applyNumberFormat="1" applyFont="1" applyFill="1" applyBorder="1" applyAlignment="1">
      <alignment horizontal="center" vertical="center"/>
    </xf>
    <xf numFmtId="10" fontId="0" fillId="36" borderId="19" xfId="1" applyNumberFormat="1" applyFont="1" applyFill="1" applyBorder="1" applyAlignment="1">
      <alignment horizontal="center" vertical="center"/>
    </xf>
    <xf numFmtId="10" fontId="0" fillId="13" borderId="28" xfId="0" applyNumberFormat="1" applyFont="1" applyFill="1" applyBorder="1" applyAlignment="1">
      <alignment horizontal="center" vertical="center"/>
    </xf>
    <xf numFmtId="2" fontId="0" fillId="13" borderId="29" xfId="0" applyNumberFormat="1" applyFont="1" applyFill="1" applyBorder="1" applyAlignment="1">
      <alignment horizontal="center" vertical="center"/>
    </xf>
    <xf numFmtId="10" fontId="0" fillId="13" borderId="30" xfId="1" applyNumberFormat="1" applyFont="1" applyFill="1" applyBorder="1" applyAlignment="1">
      <alignment horizontal="center" vertical="center"/>
    </xf>
    <xf numFmtId="10" fontId="0" fillId="13" borderId="15" xfId="0" applyNumberFormat="1" applyFont="1" applyFill="1" applyBorder="1" applyAlignment="1">
      <alignment horizontal="center" vertical="center"/>
    </xf>
    <xf numFmtId="2" fontId="0" fillId="13" borderId="7" xfId="0" applyNumberFormat="1" applyFont="1" applyFill="1" applyBorder="1" applyAlignment="1">
      <alignment horizontal="center" vertical="center"/>
    </xf>
    <xf numFmtId="10" fontId="0" fillId="13" borderId="16" xfId="1" applyNumberFormat="1" applyFont="1" applyFill="1" applyBorder="1" applyAlignment="1">
      <alignment horizontal="center" vertical="center"/>
    </xf>
    <xf numFmtId="0" fontId="16" fillId="0" borderId="0" xfId="0" applyFont="1" applyAlignment="1"/>
    <xf numFmtId="0" fontId="12" fillId="8" borderId="8" xfId="0" applyFont="1" applyFill="1" applyBorder="1" applyAlignment="1">
      <alignment horizontal="left"/>
    </xf>
    <xf numFmtId="0" fontId="25" fillId="12" borderId="33" xfId="0" applyFont="1" applyFill="1" applyBorder="1" applyAlignment="1">
      <alignment horizontal="center" vertical="center"/>
    </xf>
    <xf numFmtId="0" fontId="22" fillId="13" borderId="28" xfId="0" applyFont="1" applyFill="1" applyBorder="1" applyAlignment="1">
      <alignment horizontal="center" vertical="center"/>
    </xf>
    <xf numFmtId="1" fontId="30" fillId="27" borderId="30" xfId="0" applyNumberFormat="1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center" vertical="center"/>
    </xf>
    <xf numFmtId="1" fontId="30" fillId="27" borderId="16" xfId="0" applyNumberFormat="1" applyFont="1" applyFill="1" applyBorder="1" applyAlignment="1">
      <alignment horizontal="center" vertical="center"/>
    </xf>
    <xf numFmtId="1" fontId="18" fillId="14" borderId="15" xfId="2" applyNumberFormat="1" applyFont="1" applyFill="1" applyBorder="1" applyAlignment="1">
      <alignment horizontal="center" vertical="center"/>
    </xf>
    <xf numFmtId="1" fontId="30" fillId="28" borderId="16" xfId="0" applyNumberFormat="1" applyFont="1" applyFill="1" applyBorder="1" applyAlignment="1">
      <alignment horizontal="center" vertical="center"/>
    </xf>
    <xf numFmtId="1" fontId="14" fillId="71" borderId="28" xfId="0" applyNumberFormat="1" applyFont="1" applyFill="1" applyBorder="1" applyAlignment="1">
      <alignment horizontal="center" vertical="center"/>
    </xf>
    <xf numFmtId="1" fontId="14" fillId="71" borderId="15" xfId="0" applyNumberFormat="1" applyFont="1" applyFill="1" applyBorder="1" applyAlignment="1">
      <alignment horizontal="center" vertical="center"/>
    </xf>
    <xf numFmtId="1" fontId="14" fillId="71" borderId="17" xfId="0" applyNumberFormat="1" applyFont="1" applyFill="1" applyBorder="1" applyAlignment="1">
      <alignment horizontal="center" vertical="center"/>
    </xf>
    <xf numFmtId="167" fontId="33" fillId="0" borderId="44" xfId="0" applyNumberFormat="1" applyFont="1" applyBorder="1" applyAlignment="1">
      <alignment horizontal="center" vertical="center"/>
    </xf>
    <xf numFmtId="167" fontId="33" fillId="0" borderId="45" xfId="0" applyNumberFormat="1" applyFont="1" applyBorder="1" applyAlignment="1">
      <alignment horizontal="center" vertical="center"/>
    </xf>
    <xf numFmtId="10" fontId="33" fillId="0" borderId="19" xfId="1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left"/>
    </xf>
    <xf numFmtId="0" fontId="17" fillId="0" borderId="6" xfId="0" applyNumberFormat="1" applyFont="1" applyBorder="1"/>
    <xf numFmtId="0" fontId="17" fillId="34" borderId="6" xfId="0" applyNumberFormat="1" applyFont="1" applyFill="1" applyBorder="1"/>
    <xf numFmtId="10" fontId="33" fillId="0" borderId="45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left" indent="1"/>
    </xf>
    <xf numFmtId="9" fontId="0" fillId="0" borderId="0" xfId="1" applyFont="1" applyAlignment="1"/>
    <xf numFmtId="0" fontId="0" fillId="0" borderId="0" xfId="0" applyFont="1" applyAlignment="1"/>
    <xf numFmtId="0" fontId="10" fillId="0" borderId="0" xfId="0" applyFont="1" applyFill="1" applyBorder="1" applyAlignment="1">
      <alignment horizontal="center"/>
    </xf>
    <xf numFmtId="0" fontId="17" fillId="0" borderId="0" xfId="0" applyFont="1" applyFill="1"/>
    <xf numFmtId="0" fontId="17" fillId="0" borderId="6" xfId="0" applyFont="1" applyFill="1" applyBorder="1"/>
    <xf numFmtId="0" fontId="0" fillId="0" borderId="0" xfId="0" applyNumberFormat="1" applyFill="1"/>
    <xf numFmtId="1" fontId="14" fillId="71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/>
    <xf numFmtId="1" fontId="18" fillId="13" borderId="47" xfId="2" applyNumberFormat="1" applyFont="1" applyFill="1" applyBorder="1" applyAlignment="1">
      <alignment horizontal="center" vertical="center"/>
    </xf>
    <xf numFmtId="0" fontId="22" fillId="13" borderId="41" xfId="0" applyFont="1" applyFill="1" applyBorder="1" applyAlignment="1">
      <alignment horizontal="center" vertical="center"/>
    </xf>
    <xf numFmtId="0" fontId="30" fillId="27" borderId="41" xfId="0" applyFont="1" applyFill="1" applyBorder="1" applyAlignment="1">
      <alignment horizontal="center" vertical="center"/>
    </xf>
    <xf numFmtId="1" fontId="30" fillId="27" borderId="41" xfId="0" applyNumberFormat="1" applyFont="1" applyFill="1" applyBorder="1" applyAlignment="1">
      <alignment horizontal="center" vertical="center"/>
    </xf>
    <xf numFmtId="166" fontId="30" fillId="27" borderId="41" xfId="1" applyNumberFormat="1" applyFont="1" applyFill="1" applyBorder="1" applyAlignment="1">
      <alignment horizontal="center" vertical="center"/>
    </xf>
    <xf numFmtId="10" fontId="30" fillId="27" borderId="41" xfId="1" applyNumberFormat="1" applyFont="1" applyFill="1" applyBorder="1" applyAlignment="1">
      <alignment horizontal="center" vertical="center"/>
    </xf>
    <xf numFmtId="1" fontId="30" fillId="27" borderId="48" xfId="0" applyNumberFormat="1" applyFont="1" applyFill="1" applyBorder="1" applyAlignment="1">
      <alignment horizontal="center" vertical="center"/>
    </xf>
    <xf numFmtId="10" fontId="10" fillId="27" borderId="13" xfId="0" applyNumberFormat="1" applyFont="1" applyFill="1" applyBorder="1" applyAlignment="1">
      <alignment horizontal="center" vertical="center"/>
    </xf>
    <xf numFmtId="4" fontId="10" fillId="32" borderId="13" xfId="0" applyNumberFormat="1" applyFont="1" applyFill="1" applyBorder="1" applyAlignment="1">
      <alignment horizontal="center"/>
    </xf>
    <xf numFmtId="10" fontId="10" fillId="32" borderId="13" xfId="0" applyNumberFormat="1" applyFont="1" applyFill="1" applyBorder="1" applyAlignment="1">
      <alignment horizontal="center"/>
    </xf>
    <xf numFmtId="10" fontId="10" fillId="32" borderId="14" xfId="0" applyNumberFormat="1" applyFont="1" applyFill="1" applyBorder="1" applyAlignment="1">
      <alignment horizontal="center"/>
    </xf>
    <xf numFmtId="10" fontId="0" fillId="13" borderId="17" xfId="0" applyNumberFormat="1" applyFont="1" applyFill="1" applyBorder="1" applyAlignment="1">
      <alignment horizontal="center" vertical="center"/>
    </xf>
    <xf numFmtId="2" fontId="0" fillId="13" borderId="18" xfId="0" applyNumberFormat="1" applyFont="1" applyFill="1" applyBorder="1" applyAlignment="1">
      <alignment horizontal="center" vertical="center"/>
    </xf>
    <xf numFmtId="10" fontId="0" fillId="13" borderId="19" xfId="1" applyNumberFormat="1" applyFont="1" applyFill="1" applyBorder="1" applyAlignment="1">
      <alignment horizontal="center" vertical="center"/>
    </xf>
    <xf numFmtId="10" fontId="10" fillId="73" borderId="3" xfId="0" applyNumberFormat="1" applyFont="1" applyFill="1" applyBorder="1" applyAlignment="1">
      <alignment horizontal="center" vertical="center"/>
    </xf>
    <xf numFmtId="4" fontId="10" fillId="72" borderId="3" xfId="0" applyNumberFormat="1" applyFont="1" applyFill="1" applyBorder="1" applyAlignment="1">
      <alignment horizontal="center"/>
    </xf>
    <xf numFmtId="10" fontId="10" fillId="72" borderId="3" xfId="0" applyNumberFormat="1" applyFont="1" applyFill="1" applyBorder="1" applyAlignment="1">
      <alignment horizontal="center"/>
    </xf>
    <xf numFmtId="10" fontId="10" fillId="72" borderId="12" xfId="0" applyNumberFormat="1" applyFont="1" applyFill="1" applyBorder="1" applyAlignment="1">
      <alignment horizontal="center"/>
    </xf>
    <xf numFmtId="10" fontId="0" fillId="12" borderId="15" xfId="0" applyNumberFormat="1" applyFont="1" applyFill="1" applyBorder="1" applyAlignment="1">
      <alignment horizontal="center" vertical="center"/>
    </xf>
    <xf numFmtId="10" fontId="0" fillId="12" borderId="16" xfId="1" applyNumberFormat="1" applyFont="1" applyFill="1" applyBorder="1" applyAlignment="1">
      <alignment horizontal="center" vertical="center"/>
    </xf>
    <xf numFmtId="10" fontId="10" fillId="73" borderId="13" xfId="0" applyNumberFormat="1" applyFont="1" applyFill="1" applyBorder="1" applyAlignment="1">
      <alignment horizontal="center" vertical="center"/>
    </xf>
    <xf numFmtId="4" fontId="10" fillId="74" borderId="13" xfId="0" applyNumberFormat="1" applyFont="1" applyFill="1" applyBorder="1" applyAlignment="1">
      <alignment horizontal="center"/>
    </xf>
    <xf numFmtId="10" fontId="10" fillId="74" borderId="13" xfId="0" applyNumberFormat="1" applyFont="1" applyFill="1" applyBorder="1" applyAlignment="1">
      <alignment horizontal="center"/>
    </xf>
    <xf numFmtId="10" fontId="10" fillId="74" borderId="14" xfId="0" applyNumberFormat="1" applyFont="1" applyFill="1" applyBorder="1" applyAlignment="1">
      <alignment horizontal="center"/>
    </xf>
    <xf numFmtId="0" fontId="14" fillId="74" borderId="33" xfId="0" applyFont="1" applyFill="1" applyBorder="1" applyAlignment="1">
      <alignment horizontal="center"/>
    </xf>
    <xf numFmtId="0" fontId="30" fillId="73" borderId="33" xfId="0" applyFont="1" applyFill="1" applyBorder="1" applyAlignment="1">
      <alignment horizontal="center" vertical="center"/>
    </xf>
    <xf numFmtId="1" fontId="30" fillId="73" borderId="33" xfId="0" applyNumberFormat="1" applyFont="1" applyFill="1" applyBorder="1" applyAlignment="1">
      <alignment horizontal="center" vertical="center"/>
    </xf>
    <xf numFmtId="166" fontId="30" fillId="73" borderId="33" xfId="1" applyNumberFormat="1" applyFont="1" applyFill="1" applyBorder="1" applyAlignment="1">
      <alignment horizontal="center" vertical="center"/>
    </xf>
    <xf numFmtId="10" fontId="30" fillId="73" borderId="33" xfId="1" applyNumberFormat="1" applyFont="1" applyFill="1" applyBorder="1" applyAlignment="1">
      <alignment horizontal="center" vertical="center"/>
    </xf>
    <xf numFmtId="0" fontId="23" fillId="12" borderId="15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30" fillId="73" borderId="7" xfId="0" applyFont="1" applyFill="1" applyBorder="1" applyAlignment="1">
      <alignment horizontal="center" vertical="center"/>
    </xf>
    <xf numFmtId="1" fontId="30" fillId="73" borderId="7" xfId="0" applyNumberFormat="1" applyFont="1" applyFill="1" applyBorder="1" applyAlignment="1">
      <alignment horizontal="center" vertical="center"/>
    </xf>
    <xf numFmtId="166" fontId="30" fillId="73" borderId="7" xfId="1" applyNumberFormat="1" applyFont="1" applyFill="1" applyBorder="1" applyAlignment="1">
      <alignment horizontal="center" vertical="center"/>
    </xf>
    <xf numFmtId="10" fontId="30" fillId="73" borderId="7" xfId="1" applyNumberFormat="1" applyFont="1" applyFill="1" applyBorder="1" applyAlignment="1">
      <alignment horizontal="center" vertical="center"/>
    </xf>
    <xf numFmtId="1" fontId="30" fillId="73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0" fontId="3" fillId="7" borderId="75" xfId="0" applyNumberFormat="1" applyFont="1" applyFill="1" applyBorder="1" applyAlignment="1">
      <alignment horizontal="center" vertical="center"/>
    </xf>
    <xf numFmtId="10" fontId="10" fillId="37" borderId="27" xfId="0" applyNumberFormat="1" applyFont="1" applyFill="1" applyBorder="1" applyAlignment="1">
      <alignment horizontal="center" vertical="center"/>
    </xf>
    <xf numFmtId="10" fontId="10" fillId="36" borderId="27" xfId="0" applyNumberFormat="1" applyFont="1" applyFill="1" applyBorder="1" applyAlignment="1">
      <alignment horizontal="center" vertical="center"/>
    </xf>
    <xf numFmtId="10" fontId="10" fillId="12" borderId="40" xfId="0" applyNumberFormat="1" applyFont="1" applyFill="1" applyBorder="1" applyAlignment="1">
      <alignment horizontal="center" vertical="center"/>
    </xf>
    <xf numFmtId="10" fontId="10" fillId="13" borderId="39" xfId="0" applyNumberFormat="1" applyFont="1" applyFill="1" applyBorder="1" applyAlignment="1">
      <alignment horizontal="center" vertical="center"/>
    </xf>
    <xf numFmtId="10" fontId="10" fillId="13" borderId="27" xfId="0" applyNumberFormat="1" applyFont="1" applyFill="1" applyBorder="1" applyAlignment="1">
      <alignment horizontal="center" vertical="center"/>
    </xf>
    <xf numFmtId="10" fontId="10" fillId="14" borderId="27" xfId="0" applyNumberFormat="1" applyFont="1" applyFill="1" applyBorder="1" applyAlignment="1">
      <alignment horizontal="center" vertical="center"/>
    </xf>
    <xf numFmtId="10" fontId="10" fillId="12" borderId="27" xfId="0" applyNumberFormat="1" applyFont="1" applyFill="1" applyBorder="1" applyAlignment="1">
      <alignment horizontal="center" vertical="center"/>
    </xf>
    <xf numFmtId="10" fontId="10" fillId="13" borderId="56" xfId="0" applyNumberFormat="1" applyFont="1" applyFill="1" applyBorder="1" applyAlignment="1">
      <alignment horizontal="center" vertical="center"/>
    </xf>
    <xf numFmtId="0" fontId="26" fillId="7" borderId="76" xfId="0" applyFont="1" applyFill="1" applyBorder="1" applyAlignment="1">
      <alignment horizontal="center" vertical="center"/>
    </xf>
    <xf numFmtId="0" fontId="25" fillId="26" borderId="77" xfId="0" applyFont="1" applyFill="1" applyBorder="1" applyAlignment="1">
      <alignment horizontal="center" vertical="center"/>
    </xf>
    <xf numFmtId="0" fontId="14" fillId="23" borderId="77" xfId="0" applyFont="1" applyFill="1" applyBorder="1" applyAlignment="1">
      <alignment horizontal="center"/>
    </xf>
    <xf numFmtId="0" fontId="15" fillId="74" borderId="23" xfId="0" applyFont="1" applyFill="1" applyBorder="1" applyAlignment="1">
      <alignment horizontal="center"/>
    </xf>
    <xf numFmtId="3" fontId="12" fillId="7" borderId="30" xfId="0" applyNumberFormat="1" applyFont="1" applyFill="1" applyBorder="1" applyAlignment="1">
      <alignment horizontal="center" vertical="center"/>
    </xf>
    <xf numFmtId="3" fontId="14" fillId="24" borderId="16" xfId="0" applyNumberFormat="1" applyFont="1" applyFill="1" applyBorder="1" applyAlignment="1">
      <alignment horizontal="center" vertical="center"/>
    </xf>
    <xf numFmtId="3" fontId="14" fillId="25" borderId="16" xfId="0" applyNumberFormat="1" applyFont="1" applyFill="1" applyBorder="1" applyAlignment="1">
      <alignment horizontal="center" vertical="center"/>
    </xf>
    <xf numFmtId="3" fontId="14" fillId="25" borderId="19" xfId="0" applyNumberFormat="1" applyFont="1" applyFill="1" applyBorder="1" applyAlignment="1">
      <alignment horizontal="center" vertical="center"/>
    </xf>
    <xf numFmtId="3" fontId="14" fillId="25" borderId="48" xfId="0" applyNumberFormat="1" applyFont="1" applyFill="1" applyBorder="1" applyAlignment="1">
      <alignment horizontal="center" vertical="center"/>
    </xf>
    <xf numFmtId="165" fontId="10" fillId="32" borderId="76" xfId="0" applyNumberFormat="1" applyFont="1" applyFill="1" applyBorder="1" applyAlignment="1">
      <alignment horizontal="center"/>
    </xf>
    <xf numFmtId="165" fontId="10" fillId="32" borderId="77" xfId="0" applyNumberFormat="1" applyFont="1" applyFill="1" applyBorder="1" applyAlignment="1">
      <alignment horizontal="center"/>
    </xf>
    <xf numFmtId="0" fontId="10" fillId="32" borderId="77" xfId="0" applyFont="1" applyFill="1" applyBorder="1" applyAlignment="1">
      <alignment horizontal="center"/>
    </xf>
    <xf numFmtId="0" fontId="10" fillId="33" borderId="77" xfId="0" applyFont="1" applyFill="1" applyBorder="1" applyAlignment="1">
      <alignment horizontal="center"/>
    </xf>
    <xf numFmtId="0" fontId="14" fillId="32" borderId="77" xfId="0" applyFont="1" applyFill="1" applyBorder="1" applyAlignment="1">
      <alignment horizontal="center"/>
    </xf>
    <xf numFmtId="0" fontId="15" fillId="72" borderId="77" xfId="0" applyFont="1" applyFill="1" applyBorder="1" applyAlignment="1">
      <alignment horizontal="center"/>
    </xf>
    <xf numFmtId="0" fontId="10" fillId="33" borderId="25" xfId="0" applyFont="1" applyFill="1" applyBorder="1" applyAlignment="1">
      <alignment horizontal="center"/>
    </xf>
    <xf numFmtId="0" fontId="10" fillId="32" borderId="23" xfId="0" applyFont="1" applyFill="1" applyBorder="1" applyAlignment="1">
      <alignment horizontal="center"/>
    </xf>
    <xf numFmtId="3" fontId="14" fillId="27" borderId="30" xfId="0" applyNumberFormat="1" applyFont="1" applyFill="1" applyBorder="1" applyAlignment="1">
      <alignment horizontal="center" vertical="center"/>
    </xf>
    <xf numFmtId="3" fontId="14" fillId="27" borderId="16" xfId="0" applyNumberFormat="1" applyFont="1" applyFill="1" applyBorder="1" applyAlignment="1">
      <alignment horizontal="center" vertical="center"/>
    </xf>
    <xf numFmtId="3" fontId="14" fillId="28" borderId="16" xfId="0" applyNumberFormat="1" applyFont="1" applyFill="1" applyBorder="1" applyAlignment="1">
      <alignment horizontal="center" vertical="center"/>
    </xf>
    <xf numFmtId="3" fontId="14" fillId="27" borderId="19" xfId="0" applyNumberFormat="1" applyFont="1" applyFill="1" applyBorder="1" applyAlignment="1">
      <alignment horizontal="center" vertical="center"/>
    </xf>
    <xf numFmtId="3" fontId="12" fillId="7" borderId="39" xfId="0" applyNumberFormat="1" applyFont="1" applyFill="1" applyBorder="1" applyAlignment="1">
      <alignment horizontal="center" vertical="center"/>
    </xf>
    <xf numFmtId="3" fontId="14" fillId="24" borderId="27" xfId="0" applyNumberFormat="1" applyFont="1" applyFill="1" applyBorder="1" applyAlignment="1">
      <alignment horizontal="center" vertical="center"/>
    </xf>
    <xf numFmtId="3" fontId="14" fillId="25" borderId="27" xfId="0" applyNumberFormat="1" applyFont="1" applyFill="1" applyBorder="1" applyAlignment="1">
      <alignment horizontal="center" vertical="center"/>
    </xf>
    <xf numFmtId="3" fontId="14" fillId="25" borderId="40" xfId="0" applyNumberFormat="1" applyFont="1" applyFill="1" applyBorder="1" applyAlignment="1">
      <alignment horizontal="center" vertical="center"/>
    </xf>
    <xf numFmtId="3" fontId="14" fillId="25" borderId="56" xfId="0" applyNumberFormat="1" applyFont="1" applyFill="1" applyBorder="1" applyAlignment="1">
      <alignment horizontal="center" vertical="center"/>
    </xf>
    <xf numFmtId="3" fontId="14" fillId="27" borderId="39" xfId="0" applyNumberFormat="1" applyFont="1" applyFill="1" applyBorder="1" applyAlignment="1">
      <alignment horizontal="center" vertical="center"/>
    </xf>
    <xf numFmtId="3" fontId="14" fillId="27" borderId="27" xfId="0" applyNumberFormat="1" applyFont="1" applyFill="1" applyBorder="1" applyAlignment="1">
      <alignment horizontal="center" vertical="center"/>
    </xf>
    <xf numFmtId="3" fontId="14" fillId="28" borderId="27" xfId="0" applyNumberFormat="1" applyFont="1" applyFill="1" applyBorder="1" applyAlignment="1">
      <alignment horizontal="center" vertical="center"/>
    </xf>
    <xf numFmtId="3" fontId="14" fillId="27" borderId="40" xfId="0" applyNumberFormat="1" applyFont="1" applyFill="1" applyBorder="1" applyAlignment="1">
      <alignment horizontal="center" vertical="center"/>
    </xf>
    <xf numFmtId="3" fontId="12" fillId="7" borderId="80" xfId="0" applyNumberFormat="1" applyFont="1" applyFill="1" applyBorder="1" applyAlignment="1">
      <alignment horizontal="center" vertical="center"/>
    </xf>
    <xf numFmtId="3" fontId="10" fillId="26" borderId="81" xfId="0" applyNumberFormat="1" applyFont="1" applyFill="1" applyBorder="1" applyAlignment="1">
      <alignment horizontal="center" vertical="center"/>
    </xf>
    <xf numFmtId="3" fontId="14" fillId="26" borderId="81" xfId="0" applyNumberFormat="1" applyFont="1" applyFill="1" applyBorder="1" applyAlignment="1">
      <alignment horizontal="center" vertical="center"/>
    </xf>
    <xf numFmtId="3" fontId="10" fillId="23" borderId="81" xfId="0" applyNumberFormat="1" applyFont="1" applyFill="1" applyBorder="1" applyAlignment="1">
      <alignment horizontal="center"/>
    </xf>
    <xf numFmtId="3" fontId="10" fillId="23" borderId="82" xfId="0" applyNumberFormat="1" applyFont="1" applyFill="1" applyBorder="1" applyAlignment="1">
      <alignment horizontal="center"/>
    </xf>
    <xf numFmtId="3" fontId="10" fillId="74" borderId="82" xfId="0" applyNumberFormat="1" applyFont="1" applyFill="1" applyBorder="1" applyAlignment="1">
      <alignment horizontal="center"/>
    </xf>
    <xf numFmtId="3" fontId="10" fillId="32" borderId="80" xfId="0" applyNumberFormat="1" applyFont="1" applyFill="1" applyBorder="1" applyAlignment="1">
      <alignment horizontal="center"/>
    </xf>
    <xf numFmtId="1" fontId="10" fillId="32" borderId="81" xfId="0" applyNumberFormat="1" applyFont="1" applyFill="1" applyBorder="1" applyAlignment="1">
      <alignment horizontal="center"/>
    </xf>
    <xf numFmtId="1" fontId="10" fillId="33" borderId="81" xfId="0" applyNumberFormat="1" applyFont="1" applyFill="1" applyBorder="1" applyAlignment="1">
      <alignment horizontal="center"/>
    </xf>
    <xf numFmtId="3" fontId="10" fillId="32" borderId="81" xfId="0" applyNumberFormat="1" applyFont="1" applyFill="1" applyBorder="1" applyAlignment="1">
      <alignment horizontal="center"/>
    </xf>
    <xf numFmtId="3" fontId="10" fillId="33" borderId="81" xfId="0" applyNumberFormat="1" applyFont="1" applyFill="1" applyBorder="1" applyAlignment="1">
      <alignment horizontal="center"/>
    </xf>
    <xf numFmtId="0" fontId="15" fillId="72" borderId="81" xfId="0" applyFont="1" applyFill="1" applyBorder="1" applyAlignment="1">
      <alignment horizontal="center"/>
    </xf>
    <xf numFmtId="3" fontId="10" fillId="33" borderId="83" xfId="0" applyNumberFormat="1" applyFont="1" applyFill="1" applyBorder="1" applyAlignment="1">
      <alignment horizontal="center"/>
    </xf>
    <xf numFmtId="3" fontId="10" fillId="32" borderId="82" xfId="0" applyNumberFormat="1" applyFont="1" applyFill="1" applyBorder="1" applyAlignment="1">
      <alignment horizontal="center"/>
    </xf>
    <xf numFmtId="10" fontId="33" fillId="0" borderId="15" xfId="0" applyNumberFormat="1" applyFont="1" applyBorder="1" applyAlignment="1">
      <alignment horizontal="center" vertical="center"/>
    </xf>
    <xf numFmtId="10" fontId="33" fillId="0" borderId="17" xfId="0" applyNumberFormat="1" applyFont="1" applyBorder="1" applyAlignment="1">
      <alignment horizontal="center" vertical="center"/>
    </xf>
    <xf numFmtId="0" fontId="0" fillId="0" borderId="0" xfId="0" applyFont="1" applyAlignment="1"/>
    <xf numFmtId="10" fontId="0" fillId="36" borderId="56" xfId="0" applyNumberFormat="1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3" fontId="0" fillId="0" borderId="54" xfId="0" applyNumberFormat="1" applyFont="1" applyBorder="1" applyAlignment="1">
      <alignment horizontal="center" vertical="center"/>
    </xf>
    <xf numFmtId="3" fontId="0" fillId="0" borderId="58" xfId="0" applyNumberFormat="1" applyFont="1" applyBorder="1" applyAlignment="1">
      <alignment horizontal="center" vertical="center"/>
    </xf>
    <xf numFmtId="3" fontId="0" fillId="0" borderId="72" xfId="0" applyNumberFormat="1" applyFont="1" applyBorder="1" applyAlignment="1">
      <alignment horizontal="center" vertical="center"/>
    </xf>
    <xf numFmtId="10" fontId="33" fillId="0" borderId="17" xfId="1" applyNumberFormat="1" applyFont="1" applyBorder="1" applyAlignment="1">
      <alignment horizontal="center" vertical="center"/>
    </xf>
    <xf numFmtId="10" fontId="33" fillId="0" borderId="38" xfId="1" applyNumberFormat="1" applyFont="1" applyBorder="1" applyAlignment="1">
      <alignment horizontal="center" vertical="center"/>
    </xf>
    <xf numFmtId="10" fontId="33" fillId="0" borderId="84" xfId="1" applyNumberFormat="1" applyFont="1" applyBorder="1" applyAlignment="1">
      <alignment horizontal="center" vertical="center"/>
    </xf>
    <xf numFmtId="0" fontId="46" fillId="42" borderId="87" xfId="13" applyBorder="1" applyAlignment="1">
      <alignment horizontal="center" vertical="center"/>
    </xf>
    <xf numFmtId="0" fontId="46" fillId="42" borderId="63" xfId="13" applyBorder="1" applyAlignment="1">
      <alignment horizontal="center" vertical="center"/>
    </xf>
    <xf numFmtId="17" fontId="46" fillId="42" borderId="63" xfId="13" quotePrefix="1" applyNumberFormat="1" applyBorder="1" applyAlignment="1">
      <alignment horizontal="center" vertical="center"/>
    </xf>
    <xf numFmtId="0" fontId="46" fillId="42" borderId="88" xfId="13" applyBorder="1" applyAlignment="1">
      <alignment horizontal="center" vertical="center"/>
    </xf>
    <xf numFmtId="0" fontId="46" fillId="42" borderId="89" xfId="13" applyBorder="1" applyAlignment="1">
      <alignment horizontal="center" vertical="center"/>
    </xf>
    <xf numFmtId="166" fontId="33" fillId="0" borderId="28" xfId="1" applyNumberFormat="1" applyFont="1" applyBorder="1" applyAlignment="1">
      <alignment horizontal="center" vertical="center"/>
    </xf>
    <xf numFmtId="166" fontId="33" fillId="0" borderId="7" xfId="1" applyNumberFormat="1" applyFont="1" applyBorder="1" applyAlignment="1">
      <alignment horizontal="center" vertical="center"/>
    </xf>
    <xf numFmtId="166" fontId="33" fillId="0" borderId="29" xfId="1" applyNumberFormat="1" applyFont="1" applyBorder="1" applyAlignment="1">
      <alignment horizontal="center" vertical="center"/>
    </xf>
    <xf numFmtId="166" fontId="33" fillId="0" borderId="15" xfId="1" applyNumberFormat="1" applyFont="1" applyBorder="1" applyAlignment="1">
      <alignment horizontal="center" vertical="center"/>
    </xf>
    <xf numFmtId="2" fontId="0" fillId="70" borderId="57" xfId="0" applyNumberFormat="1" applyFont="1" applyFill="1" applyBorder="1" applyAlignment="1">
      <alignment horizontal="center" vertical="center"/>
    </xf>
    <xf numFmtId="2" fontId="0" fillId="36" borderId="33" xfId="0" applyNumberFormat="1" applyFont="1" applyFill="1" applyBorder="1" applyAlignment="1">
      <alignment horizontal="center" vertical="center"/>
    </xf>
    <xf numFmtId="10" fontId="0" fillId="12" borderId="54" xfId="0" applyNumberFormat="1" applyFont="1" applyFill="1" applyBorder="1" applyAlignment="1">
      <alignment horizontal="center" vertical="center"/>
    </xf>
    <xf numFmtId="10" fontId="0" fillId="12" borderId="92" xfId="0" applyNumberFormat="1" applyFont="1" applyFill="1" applyBorder="1" applyAlignment="1">
      <alignment horizontal="center" vertical="center"/>
    </xf>
    <xf numFmtId="10" fontId="0" fillId="12" borderId="72" xfId="1" applyNumberFormat="1" applyFont="1" applyFill="1" applyBorder="1" applyAlignment="1">
      <alignment horizontal="center" vertical="center"/>
    </xf>
    <xf numFmtId="10" fontId="0" fillId="13" borderId="93" xfId="0" applyNumberFormat="1" applyFont="1" applyFill="1" applyBorder="1" applyAlignment="1">
      <alignment horizontal="center" vertical="center"/>
    </xf>
    <xf numFmtId="10" fontId="0" fillId="13" borderId="7" xfId="0" applyNumberFormat="1" applyFont="1" applyFill="1" applyBorder="1" applyAlignment="1">
      <alignment horizontal="center" vertical="center"/>
    </xf>
    <xf numFmtId="10" fontId="0" fillId="14" borderId="7" xfId="0" applyNumberFormat="1" applyFont="1" applyFill="1" applyBorder="1" applyAlignment="1">
      <alignment horizontal="center" vertical="center"/>
    </xf>
    <xf numFmtId="0" fontId="10" fillId="32" borderId="3" xfId="0" applyNumberFormat="1" applyFont="1" applyFill="1" applyBorder="1" applyAlignment="1">
      <alignment horizontal="center"/>
    </xf>
    <xf numFmtId="10" fontId="0" fillId="13" borderId="18" xfId="0" applyNumberFormat="1" applyFont="1" applyFill="1" applyBorder="1" applyAlignment="1">
      <alignment horizontal="center" vertical="center"/>
    </xf>
    <xf numFmtId="10" fontId="0" fillId="0" borderId="0" xfId="0" applyNumberFormat="1" applyFont="1" applyAlignment="1">
      <alignment horizontal="center" vertical="center"/>
    </xf>
    <xf numFmtId="0" fontId="0" fillId="0" borderId="0" xfId="0" applyFont="1" applyAlignment="1"/>
    <xf numFmtId="1" fontId="33" fillId="0" borderId="44" xfId="0" applyNumberFormat="1" applyFont="1" applyBorder="1" applyAlignment="1">
      <alignment horizontal="center" vertical="center"/>
    </xf>
    <xf numFmtId="1" fontId="33" fillId="0" borderId="45" xfId="0" applyNumberFormat="1" applyFont="1" applyBorder="1" applyAlignment="1">
      <alignment horizontal="center" vertical="center"/>
    </xf>
    <xf numFmtId="1" fontId="33" fillId="0" borderId="46" xfId="0" applyNumberFormat="1" applyFont="1" applyBorder="1" applyAlignment="1">
      <alignment horizontal="center" vertical="center"/>
    </xf>
    <xf numFmtId="1" fontId="33" fillId="0" borderId="50" xfId="0" applyNumberFormat="1" applyFont="1" applyBorder="1" applyAlignment="1">
      <alignment horizontal="center" vertical="center"/>
    </xf>
    <xf numFmtId="0" fontId="25" fillId="35" borderId="34" xfId="0" applyFont="1" applyFill="1" applyBorder="1" applyAlignment="1">
      <alignment horizontal="center" vertical="center"/>
    </xf>
    <xf numFmtId="0" fontId="25" fillId="35" borderId="33" xfId="0" applyFont="1" applyFill="1" applyBorder="1" applyAlignment="1">
      <alignment horizontal="center" vertical="center"/>
    </xf>
    <xf numFmtId="10" fontId="33" fillId="0" borderId="92" xfId="0" applyNumberFormat="1" applyFont="1" applyBorder="1" applyAlignment="1">
      <alignment horizontal="center" vertical="center"/>
    </xf>
    <xf numFmtId="10" fontId="33" fillId="0" borderId="74" xfId="0" applyNumberFormat="1" applyFont="1" applyBorder="1" applyAlignment="1">
      <alignment horizontal="center" vertical="center"/>
    </xf>
    <xf numFmtId="0" fontId="25" fillId="35" borderId="74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/>
    <xf numFmtId="0" fontId="0" fillId="0" borderId="11" xfId="0" applyFont="1" applyBorder="1" applyAlignment="1"/>
    <xf numFmtId="0" fontId="0" fillId="0" borderId="0" xfId="0" applyFont="1" applyBorder="1" applyAlignment="1"/>
    <xf numFmtId="0" fontId="0" fillId="0" borderId="0" xfId="0" applyFont="1" applyAlignment="1"/>
    <xf numFmtId="3" fontId="10" fillId="26" borderId="77" xfId="0" applyNumberFormat="1" applyFont="1" applyFill="1" applyBorder="1" applyAlignment="1">
      <alignment horizontal="center" vertical="center"/>
    </xf>
    <xf numFmtId="3" fontId="10" fillId="26" borderId="16" xfId="0" applyNumberFormat="1" applyFont="1" applyFill="1" applyBorder="1" applyAlignment="1">
      <alignment horizontal="center" vertical="center"/>
    </xf>
    <xf numFmtId="166" fontId="33" fillId="0" borderId="44" xfId="1" applyNumberFormat="1" applyFont="1" applyBorder="1" applyAlignment="1">
      <alignment horizontal="center" vertical="center"/>
    </xf>
    <xf numFmtId="166" fontId="33" fillId="0" borderId="45" xfId="1" applyNumberFormat="1" applyFont="1" applyBorder="1" applyAlignment="1">
      <alignment horizontal="center" vertical="center"/>
    </xf>
    <xf numFmtId="0" fontId="25" fillId="12" borderId="35" xfId="0" applyFont="1" applyFill="1" applyBorder="1" applyAlignment="1">
      <alignment horizontal="center" vertical="center"/>
    </xf>
    <xf numFmtId="0" fontId="46" fillId="42" borderId="94" xfId="13" applyBorder="1" applyAlignment="1">
      <alignment horizontal="center" vertical="center"/>
    </xf>
    <xf numFmtId="0" fontId="46" fillId="42" borderId="95" xfId="13" applyBorder="1" applyAlignment="1">
      <alignment horizontal="center" vertical="center"/>
    </xf>
    <xf numFmtId="1" fontId="0" fillId="0" borderId="27" xfId="0" applyNumberFormat="1" applyFont="1" applyBorder="1" applyAlignment="1">
      <alignment horizontal="center" vertical="center"/>
    </xf>
    <xf numFmtId="10" fontId="33" fillId="0" borderId="24" xfId="0" applyNumberFormat="1" applyFont="1" applyBorder="1" applyAlignment="1">
      <alignment horizontal="center" vertical="center"/>
    </xf>
    <xf numFmtId="1" fontId="0" fillId="0" borderId="15" xfId="0" applyNumberFormat="1" applyFont="1" applyBorder="1" applyAlignment="1">
      <alignment horizontal="center" vertical="center"/>
    </xf>
    <xf numFmtId="1" fontId="0" fillId="0" borderId="16" xfId="0" applyNumberFormat="1" applyFont="1" applyBorder="1" applyAlignment="1">
      <alignment horizontal="center" vertical="center"/>
    </xf>
    <xf numFmtId="1" fontId="0" fillId="0" borderId="21" xfId="0" applyNumberFormat="1" applyFont="1" applyBorder="1" applyAlignment="1">
      <alignment horizontal="center" vertical="center"/>
    </xf>
    <xf numFmtId="1" fontId="0" fillId="0" borderId="22" xfId="0" applyNumberFormat="1" applyFont="1" applyBorder="1" applyAlignment="1">
      <alignment horizontal="center" vertical="center"/>
    </xf>
    <xf numFmtId="1" fontId="0" fillId="0" borderId="43" xfId="0" applyNumberFormat="1" applyFont="1" applyBorder="1" applyAlignment="1">
      <alignment horizontal="center" vertical="center"/>
    </xf>
    <xf numFmtId="1" fontId="0" fillId="0" borderId="28" xfId="0" applyNumberFormat="1" applyFont="1" applyBorder="1" applyAlignment="1">
      <alignment horizontal="center" vertical="center"/>
    </xf>
    <xf numFmtId="1" fontId="0" fillId="0" borderId="29" xfId="0" applyNumberFormat="1" applyFont="1" applyBorder="1" applyAlignment="1">
      <alignment horizontal="center" vertical="center"/>
    </xf>
    <xf numFmtId="1" fontId="0" fillId="0" borderId="30" xfId="0" applyNumberFormat="1" applyFont="1" applyBorder="1" applyAlignment="1">
      <alignment horizontal="center" vertical="center"/>
    </xf>
    <xf numFmtId="3" fontId="0" fillId="0" borderId="15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/>
    </xf>
    <xf numFmtId="3" fontId="0" fillId="0" borderId="16" xfId="0" applyNumberFormat="1" applyFont="1" applyBorder="1" applyAlignment="1">
      <alignment horizontal="center" vertical="center"/>
    </xf>
    <xf numFmtId="0" fontId="25" fillId="75" borderId="28" xfId="0" applyFont="1" applyFill="1" applyBorder="1" applyAlignment="1">
      <alignment horizontal="center" vertical="center"/>
    </xf>
    <xf numFmtId="0" fontId="25" fillId="75" borderId="29" xfId="0" applyFont="1" applyFill="1" applyBorder="1" applyAlignment="1">
      <alignment horizontal="center" vertical="center"/>
    </xf>
    <xf numFmtId="0" fontId="25" fillId="75" borderId="29" xfId="0" quotePrefix="1" applyFont="1" applyFill="1" applyBorder="1" applyAlignment="1">
      <alignment horizontal="center" vertical="center"/>
    </xf>
    <xf numFmtId="0" fontId="25" fillId="75" borderId="30" xfId="0" quotePrefix="1" applyFont="1" applyFill="1" applyBorder="1" applyAlignment="1">
      <alignment horizontal="center" vertical="center"/>
    </xf>
    <xf numFmtId="0" fontId="25" fillId="75" borderId="17" xfId="0" applyFont="1" applyFill="1" applyBorder="1" applyAlignment="1">
      <alignment horizontal="center" vertical="center"/>
    </xf>
    <xf numFmtId="0" fontId="25" fillId="75" borderId="18" xfId="0" applyFont="1" applyFill="1" applyBorder="1" applyAlignment="1">
      <alignment horizontal="center" vertical="center"/>
    </xf>
    <xf numFmtId="0" fontId="25" fillId="75" borderId="19" xfId="0" applyFont="1" applyFill="1" applyBorder="1" applyAlignment="1">
      <alignment horizontal="center" vertical="center"/>
    </xf>
    <xf numFmtId="0" fontId="0" fillId="0" borderId="74" xfId="0" applyFont="1" applyBorder="1" applyAlignment="1"/>
    <xf numFmtId="3" fontId="0" fillId="0" borderId="28" xfId="0" applyNumberFormat="1" applyFont="1" applyBorder="1" applyAlignment="1">
      <alignment horizontal="center" vertical="center"/>
    </xf>
    <xf numFmtId="3" fontId="0" fillId="0" borderId="29" xfId="0" applyNumberFormat="1" applyFont="1" applyBorder="1" applyAlignment="1">
      <alignment horizontal="center" vertical="center"/>
    </xf>
    <xf numFmtId="3" fontId="0" fillId="0" borderId="30" xfId="0" applyNumberFormat="1" applyFont="1" applyBorder="1" applyAlignment="1">
      <alignment horizontal="center" vertical="center"/>
    </xf>
    <xf numFmtId="3" fontId="0" fillId="0" borderId="17" xfId="0" applyNumberFormat="1" applyFont="1" applyBorder="1" applyAlignment="1">
      <alignment horizontal="center" vertical="center"/>
    </xf>
    <xf numFmtId="3" fontId="0" fillId="0" borderId="18" xfId="0" applyNumberFormat="1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3" fontId="0" fillId="0" borderId="39" xfId="0" applyNumberFormat="1" applyFont="1" applyBorder="1" applyAlignment="1">
      <alignment horizontal="center" vertical="center"/>
    </xf>
    <xf numFmtId="3" fontId="0" fillId="0" borderId="27" xfId="0" applyNumberFormat="1" applyFont="1" applyBorder="1" applyAlignment="1">
      <alignment horizontal="center" vertical="center"/>
    </xf>
    <xf numFmtId="3" fontId="0" fillId="0" borderId="40" xfId="0" applyNumberFormat="1" applyFont="1" applyBorder="1" applyAlignment="1">
      <alignment horizontal="center" vertical="center"/>
    </xf>
    <xf numFmtId="3" fontId="0" fillId="0" borderId="44" xfId="0" applyNumberFormat="1" applyFont="1" applyBorder="1" applyAlignment="1">
      <alignment horizontal="center" vertical="center"/>
    </xf>
    <xf numFmtId="3" fontId="0" fillId="0" borderId="45" xfId="0" applyNumberFormat="1" applyFont="1" applyBorder="1" applyAlignment="1">
      <alignment horizontal="center" vertical="center"/>
    </xf>
    <xf numFmtId="3" fontId="0" fillId="0" borderId="46" xfId="0" applyNumberFormat="1" applyFont="1" applyBorder="1" applyAlignment="1">
      <alignment horizontal="center" vertical="center"/>
    </xf>
    <xf numFmtId="3" fontId="0" fillId="0" borderId="26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Border="1" applyAlignment="1">
      <alignment horizontal="center"/>
    </xf>
    <xf numFmtId="3" fontId="0" fillId="0" borderId="0" xfId="0" applyNumberFormat="1" applyFont="1" applyAlignment="1">
      <alignment horizontal="center"/>
    </xf>
    <xf numFmtId="10" fontId="0" fillId="0" borderId="16" xfId="1" applyNumberFormat="1" applyFont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/>
    </xf>
    <xf numFmtId="3" fontId="0" fillId="0" borderId="15" xfId="0" applyNumberFormat="1" applyFont="1" applyBorder="1" applyAlignment="1">
      <alignment horizontal="center"/>
    </xf>
    <xf numFmtId="10" fontId="0" fillId="0" borderId="19" xfId="1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" fontId="0" fillId="0" borderId="26" xfId="0" applyNumberFormat="1" applyFont="1" applyBorder="1" applyAlignment="1">
      <alignment horizontal="center" vertical="center"/>
    </xf>
    <xf numFmtId="1" fontId="0" fillId="0" borderId="84" xfId="0" applyNumberFormat="1" applyFont="1" applyBorder="1" applyAlignment="1">
      <alignment horizontal="center" vertical="center"/>
    </xf>
    <xf numFmtId="0" fontId="25" fillId="78" borderId="103" xfId="0" applyFont="1" applyFill="1" applyBorder="1" applyAlignment="1">
      <alignment horizontal="center" vertical="center"/>
    </xf>
    <xf numFmtId="0" fontId="25" fillId="78" borderId="82" xfId="0" applyFont="1" applyFill="1" applyBorder="1" applyAlignment="1">
      <alignment horizontal="center" vertical="center"/>
    </xf>
    <xf numFmtId="2" fontId="0" fillId="78" borderId="102" xfId="0" applyNumberFormat="1" applyFont="1" applyFill="1" applyBorder="1" applyAlignment="1">
      <alignment horizontal="center" vertical="center"/>
    </xf>
    <xf numFmtId="0" fontId="17" fillId="0" borderId="6" xfId="0" applyNumberFormat="1" applyFont="1" applyFill="1" applyBorder="1"/>
    <xf numFmtId="0" fontId="25" fillId="78" borderId="20" xfId="0" applyFont="1" applyFill="1" applyBorder="1" applyAlignment="1">
      <alignment horizontal="center" vertical="center"/>
    </xf>
    <xf numFmtId="0" fontId="25" fillId="78" borderId="21" xfId="0" applyFont="1" applyFill="1" applyBorder="1" applyAlignment="1">
      <alignment horizontal="center" vertical="center"/>
    </xf>
    <xf numFmtId="17" fontId="25" fillId="78" borderId="21" xfId="0" quotePrefix="1" applyNumberFormat="1" applyFont="1" applyFill="1" applyBorder="1" applyAlignment="1">
      <alignment horizontal="center" vertical="center"/>
    </xf>
    <xf numFmtId="0" fontId="25" fillId="78" borderId="31" xfId="0" applyFont="1" applyFill="1" applyBorder="1" applyAlignment="1">
      <alignment horizontal="center" vertical="center"/>
    </xf>
    <xf numFmtId="0" fontId="25" fillId="78" borderId="34" xfId="0" applyFont="1" applyFill="1" applyBorder="1" applyAlignment="1">
      <alignment horizontal="center" vertical="center"/>
    </xf>
    <xf numFmtId="0" fontId="25" fillId="78" borderId="33" xfId="0" applyFont="1" applyFill="1" applyBorder="1" applyAlignment="1">
      <alignment horizontal="center" vertical="center"/>
    </xf>
    <xf numFmtId="0" fontId="25" fillId="78" borderId="35" xfId="0" applyFont="1" applyFill="1" applyBorder="1" applyAlignment="1">
      <alignment horizontal="center" vertical="center"/>
    </xf>
    <xf numFmtId="3" fontId="56" fillId="79" borderId="28" xfId="0" applyNumberFormat="1" applyFont="1" applyFill="1" applyBorder="1" applyAlignment="1">
      <alignment horizontal="center" vertical="center"/>
    </xf>
    <xf numFmtId="3" fontId="56" fillId="79" borderId="29" xfId="0" applyNumberFormat="1" applyFont="1" applyFill="1" applyBorder="1" applyAlignment="1">
      <alignment horizontal="center" vertical="center"/>
    </xf>
    <xf numFmtId="3" fontId="56" fillId="79" borderId="44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12" borderId="45" xfId="0" applyFont="1" applyFill="1" applyBorder="1" applyAlignment="1">
      <alignment horizontal="center" vertical="center"/>
    </xf>
    <xf numFmtId="0" fontId="0" fillId="12" borderId="45" xfId="0" applyFont="1" applyFill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164" fontId="28" fillId="71" borderId="33" xfId="0" applyNumberFormat="1" applyFont="1" applyFill="1" applyBorder="1" applyAlignment="1">
      <alignment horizontal="center" vertical="center" wrapText="1"/>
    </xf>
    <xf numFmtId="3" fontId="0" fillId="0" borderId="26" xfId="0" applyNumberFormat="1" applyFont="1" applyBorder="1" applyAlignment="1">
      <alignment horizontal="center"/>
    </xf>
    <xf numFmtId="3" fontId="0" fillId="0" borderId="101" xfId="0" applyNumberFormat="1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10" fontId="0" fillId="0" borderId="30" xfId="1" applyNumberFormat="1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3" fontId="0" fillId="12" borderId="26" xfId="0" applyNumberFormat="1" applyFont="1" applyFill="1" applyBorder="1" applyAlignment="1">
      <alignment horizontal="center" vertical="center"/>
    </xf>
    <xf numFmtId="3" fontId="16" fillId="0" borderId="26" xfId="0" applyNumberFormat="1" applyFont="1" applyBorder="1" applyAlignment="1">
      <alignment horizontal="center" vertical="center"/>
    </xf>
    <xf numFmtId="3" fontId="0" fillId="12" borderId="26" xfId="0" applyNumberFormat="1" applyFont="1" applyFill="1" applyBorder="1" applyAlignment="1">
      <alignment horizontal="center"/>
    </xf>
    <xf numFmtId="0" fontId="0" fillId="0" borderId="58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0" fillId="12" borderId="15" xfId="0" applyFont="1" applyFill="1" applyBorder="1" applyAlignment="1">
      <alignment horizontal="center" vertical="center"/>
    </xf>
    <xf numFmtId="0" fontId="0" fillId="12" borderId="15" xfId="0" applyFont="1" applyFill="1" applyBorder="1" applyAlignment="1">
      <alignment horizontal="center"/>
    </xf>
    <xf numFmtId="0" fontId="0" fillId="12" borderId="17" xfId="0" applyFont="1" applyFill="1" applyBorder="1" applyAlignment="1">
      <alignment horizontal="center"/>
    </xf>
    <xf numFmtId="0" fontId="0" fillId="12" borderId="46" xfId="0" applyFont="1" applyFill="1" applyBorder="1" applyAlignment="1">
      <alignment horizontal="center"/>
    </xf>
    <xf numFmtId="10" fontId="0" fillId="12" borderId="19" xfId="1" applyNumberFormat="1" applyFont="1" applyFill="1" applyBorder="1" applyAlignment="1">
      <alignment horizontal="center" vertical="center"/>
    </xf>
    <xf numFmtId="10" fontId="0" fillId="0" borderId="7" xfId="1" applyNumberFormat="1" applyFont="1" applyFill="1" applyBorder="1" applyAlignment="1">
      <alignment horizontal="center" vertical="center"/>
    </xf>
    <xf numFmtId="10" fontId="0" fillId="12" borderId="7" xfId="1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10" fontId="0" fillId="0" borderId="29" xfId="1" applyNumberFormat="1" applyFont="1" applyFill="1" applyBorder="1" applyAlignment="1">
      <alignment horizontal="center" vertical="center"/>
    </xf>
    <xf numFmtId="10" fontId="0" fillId="12" borderId="18" xfId="1" applyNumberFormat="1" applyFont="1" applyFill="1" applyBorder="1" applyAlignment="1">
      <alignment horizontal="center" vertical="center"/>
    </xf>
    <xf numFmtId="10" fontId="0" fillId="0" borderId="58" xfId="1" applyNumberFormat="1" applyFont="1" applyFill="1" applyBorder="1" applyAlignment="1">
      <alignment horizontal="center" vertical="center"/>
    </xf>
    <xf numFmtId="10" fontId="0" fillId="0" borderId="58" xfId="1" applyNumberFormat="1" applyFont="1" applyBorder="1" applyAlignment="1">
      <alignment horizontal="center" vertical="center"/>
    </xf>
    <xf numFmtId="10" fontId="0" fillId="0" borderId="18" xfId="1" applyNumberFormat="1" applyFont="1" applyFill="1" applyBorder="1" applyAlignment="1">
      <alignment horizontal="center" vertical="center"/>
    </xf>
    <xf numFmtId="3" fontId="16" fillId="0" borderId="27" xfId="0" applyNumberFormat="1" applyFont="1" applyBorder="1" applyAlignment="1">
      <alignment horizontal="center" vertical="center"/>
    </xf>
    <xf numFmtId="3" fontId="16" fillId="0" borderId="104" xfId="0" applyNumberFormat="1" applyFont="1" applyFill="1" applyBorder="1" applyAlignment="1">
      <alignment horizontal="center" vertical="center" wrapText="1"/>
    </xf>
    <xf numFmtId="3" fontId="16" fillId="0" borderId="10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5" fillId="36" borderId="0" xfId="0" applyFont="1" applyFill="1" applyAlignment="1">
      <alignment horizontal="center"/>
    </xf>
    <xf numFmtId="0" fontId="25" fillId="13" borderId="0" xfId="0" applyFont="1" applyFill="1" applyAlignment="1">
      <alignment horizontal="center"/>
    </xf>
    <xf numFmtId="0" fontId="25" fillId="36" borderId="0" xfId="0" applyFont="1" applyFill="1" applyAlignment="1">
      <alignment horizontal="center"/>
    </xf>
    <xf numFmtId="0" fontId="0" fillId="0" borderId="0" xfId="0" applyFont="1" applyAlignment="1"/>
    <xf numFmtId="164" fontId="57" fillId="71" borderId="41" xfId="0" applyNumberFormat="1" applyFont="1" applyFill="1" applyBorder="1" applyAlignment="1">
      <alignment horizontal="center" vertical="center"/>
    </xf>
    <xf numFmtId="164" fontId="57" fillId="71" borderId="50" xfId="0" applyNumberFormat="1" applyFont="1" applyFill="1" applyBorder="1" applyAlignment="1">
      <alignment horizontal="center" vertical="center"/>
    </xf>
    <xf numFmtId="0" fontId="25" fillId="12" borderId="42" xfId="0" applyFont="1" applyFill="1" applyBorder="1" applyAlignment="1">
      <alignment horizontal="center" vertical="center"/>
    </xf>
    <xf numFmtId="0" fontId="25" fillId="12" borderId="24" xfId="0" applyFont="1" applyFill="1" applyBorder="1" applyAlignment="1">
      <alignment horizontal="center" vertical="center"/>
    </xf>
    <xf numFmtId="167" fontId="33" fillId="0" borderId="49" xfId="0" applyNumberFormat="1" applyFont="1" applyBorder="1" applyAlignment="1">
      <alignment horizontal="center" vertical="center"/>
    </xf>
    <xf numFmtId="167" fontId="33" fillId="0" borderId="100" xfId="0" applyNumberFormat="1" applyFont="1" applyBorder="1" applyAlignment="1">
      <alignment horizontal="center" vertical="center"/>
    </xf>
    <xf numFmtId="167" fontId="33" fillId="0" borderId="50" xfId="0" applyNumberFormat="1" applyFont="1" applyBorder="1" applyAlignment="1">
      <alignment horizontal="center" vertical="center"/>
    </xf>
    <xf numFmtId="1" fontId="35" fillId="12" borderId="44" xfId="0" applyNumberFormat="1" applyFont="1" applyFill="1" applyBorder="1" applyAlignment="1">
      <alignment horizontal="left" vertical="center"/>
    </xf>
    <xf numFmtId="1" fontId="35" fillId="12" borderId="38" xfId="0" applyNumberFormat="1" applyFont="1" applyFill="1" applyBorder="1" applyAlignment="1">
      <alignment horizontal="left" vertical="center"/>
    </xf>
    <xf numFmtId="1" fontId="0" fillId="0" borderId="0" xfId="0" applyNumberFormat="1" applyFont="1" applyAlignment="1">
      <alignment horizontal="center" vertical="center"/>
    </xf>
    <xf numFmtId="1" fontId="25" fillId="44" borderId="106" xfId="90" applyNumberFormat="1" applyFont="1" applyBorder="1" applyAlignment="1">
      <alignment horizontal="center" vertical="center"/>
    </xf>
    <xf numFmtId="1" fontId="25" fillId="44" borderId="67" xfId="90" quotePrefix="1" applyNumberFormat="1" applyFont="1" applyAlignment="1">
      <alignment horizontal="center" vertical="center"/>
    </xf>
    <xf numFmtId="1" fontId="25" fillId="44" borderId="67" xfId="90" applyNumberFormat="1" applyFont="1" applyAlignment="1">
      <alignment horizontal="center" vertical="center"/>
    </xf>
    <xf numFmtId="1" fontId="25" fillId="12" borderId="33" xfId="0" applyNumberFormat="1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 vertical="center"/>
    </xf>
    <xf numFmtId="1" fontId="25" fillId="12" borderId="18" xfId="0" applyNumberFormat="1" applyFont="1" applyFill="1" applyBorder="1" applyAlignment="1">
      <alignment horizontal="center" vertical="center"/>
    </xf>
    <xf numFmtId="16" fontId="59" fillId="5" borderId="17" xfId="0" applyNumberFormat="1" applyFont="1" applyFill="1" applyBorder="1" applyAlignment="1">
      <alignment horizontal="center" vertical="center"/>
    </xf>
    <xf numFmtId="16" fontId="59" fillId="6" borderId="1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1" fontId="33" fillId="0" borderId="39" xfId="0" applyNumberFormat="1" applyFont="1" applyBorder="1" applyAlignment="1">
      <alignment horizontal="center" vertical="center"/>
    </xf>
    <xf numFmtId="1" fontId="33" fillId="0" borderId="43" xfId="0" applyNumberFormat="1" applyFont="1" applyBorder="1" applyAlignment="1">
      <alignment horizontal="center" vertical="center"/>
    </xf>
    <xf numFmtId="1" fontId="33" fillId="0" borderId="56" xfId="0" applyNumberFormat="1" applyFont="1" applyBorder="1" applyAlignment="1">
      <alignment horizontal="center" vertical="center"/>
    </xf>
    <xf numFmtId="1" fontId="25" fillId="44" borderId="107" xfId="90" applyNumberFormat="1" applyFont="1" applyBorder="1" applyAlignment="1">
      <alignment horizontal="center" vertical="center"/>
    </xf>
    <xf numFmtId="1" fontId="25" fillId="12" borderId="40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3" fontId="16" fillId="0" borderId="7" xfId="0" applyNumberFormat="1" applyFont="1" applyBorder="1" applyAlignment="1">
      <alignment horizontal="center"/>
    </xf>
    <xf numFmtId="3" fontId="16" fillId="0" borderId="7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3" fontId="25" fillId="71" borderId="34" xfId="0" applyNumberFormat="1" applyFont="1" applyFill="1" applyBorder="1" applyAlignment="1">
      <alignment horizontal="center" vertical="center" wrapText="1"/>
    </xf>
    <xf numFmtId="3" fontId="25" fillId="71" borderId="47" xfId="0" applyNumberFormat="1" applyFont="1" applyFill="1" applyBorder="1" applyAlignment="1">
      <alignment horizontal="center" vertical="center" wrapText="1"/>
    </xf>
    <xf numFmtId="0" fontId="12" fillId="71" borderId="35" xfId="0" applyFont="1" applyFill="1" applyBorder="1" applyAlignment="1">
      <alignment horizontal="center" vertical="center" wrapText="1"/>
    </xf>
    <xf numFmtId="0" fontId="12" fillId="71" borderId="48" xfId="0" applyFont="1" applyFill="1" applyBorder="1" applyAlignment="1">
      <alignment horizontal="center" vertical="center"/>
    </xf>
    <xf numFmtId="0" fontId="55" fillId="71" borderId="36" xfId="0" applyFont="1" applyFill="1" applyBorder="1" applyAlignment="1">
      <alignment horizontal="center" vertical="center"/>
    </xf>
    <xf numFmtId="0" fontId="55" fillId="71" borderId="38" xfId="0" applyFont="1" applyFill="1" applyBorder="1" applyAlignment="1">
      <alignment horizontal="center" vertical="center"/>
    </xf>
    <xf numFmtId="0" fontId="55" fillId="71" borderId="37" xfId="0" applyFont="1" applyFill="1" applyBorder="1" applyAlignment="1">
      <alignment horizontal="center" vertical="center"/>
    </xf>
    <xf numFmtId="0" fontId="54" fillId="77" borderId="97" xfId="0" applyFont="1" applyFill="1" applyBorder="1" applyAlignment="1">
      <alignment horizontal="center" vertical="center"/>
    </xf>
    <xf numFmtId="0" fontId="54" fillId="77" borderId="98" xfId="0" applyFont="1" applyFill="1" applyBorder="1" applyAlignment="1">
      <alignment horizontal="center" vertical="center"/>
    </xf>
    <xf numFmtId="0" fontId="25" fillId="76" borderId="93" xfId="0" applyFont="1" applyFill="1" applyBorder="1" applyAlignment="1">
      <alignment horizontal="center" vertical="center"/>
    </xf>
    <xf numFmtId="0" fontId="25" fillId="76" borderId="56" xfId="0" applyFont="1" applyFill="1" applyBorder="1" applyAlignment="1">
      <alignment horizontal="center" vertical="center"/>
    </xf>
    <xf numFmtId="0" fontId="25" fillId="76" borderId="57" xfId="0" applyFont="1" applyFill="1" applyBorder="1" applyAlignment="1">
      <alignment horizontal="center" vertical="center"/>
    </xf>
    <xf numFmtId="0" fontId="25" fillId="76" borderId="41" xfId="0" applyFont="1" applyFill="1" applyBorder="1" applyAlignment="1">
      <alignment horizontal="center" vertical="center"/>
    </xf>
    <xf numFmtId="0" fontId="25" fillId="76" borderId="99" xfId="0" quotePrefix="1" applyFont="1" applyFill="1" applyBorder="1" applyAlignment="1">
      <alignment horizontal="center" vertical="center"/>
    </xf>
    <xf numFmtId="0" fontId="25" fillId="76" borderId="48" xfId="0" quotePrefix="1" applyFont="1" applyFill="1" applyBorder="1" applyAlignment="1">
      <alignment horizontal="center" vertical="center"/>
    </xf>
    <xf numFmtId="0" fontId="12" fillId="71" borderId="100" xfId="0" applyFont="1" applyFill="1" applyBorder="1" applyAlignment="1">
      <alignment horizontal="center" vertical="center" wrapText="1"/>
    </xf>
    <xf numFmtId="0" fontId="12" fillId="71" borderId="50" xfId="0" applyFont="1" applyFill="1" applyBorder="1" applyAlignment="1">
      <alignment horizontal="center" vertical="center"/>
    </xf>
    <xf numFmtId="0" fontId="54" fillId="77" borderId="36" xfId="0" applyFont="1" applyFill="1" applyBorder="1" applyAlignment="1">
      <alignment horizontal="center" vertical="center"/>
    </xf>
    <xf numFmtId="0" fontId="54" fillId="77" borderId="38" xfId="0" applyFont="1" applyFill="1" applyBorder="1" applyAlignment="1">
      <alignment horizontal="center" vertical="center"/>
    </xf>
    <xf numFmtId="0" fontId="54" fillId="77" borderId="37" xfId="0" applyFont="1" applyFill="1" applyBorder="1" applyAlignment="1">
      <alignment horizontal="center" vertical="center"/>
    </xf>
    <xf numFmtId="0" fontId="54" fillId="77" borderId="96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 wrapText="1"/>
    </xf>
    <xf numFmtId="0" fontId="0" fillId="0" borderId="29" xfId="0" applyFont="1" applyBorder="1" applyAlignment="1"/>
    <xf numFmtId="0" fontId="0" fillId="0" borderId="30" xfId="0" applyFont="1" applyBorder="1" applyAlignment="1"/>
    <xf numFmtId="0" fontId="0" fillId="0" borderId="7" xfId="0" applyFont="1" applyBorder="1" applyAlignment="1"/>
    <xf numFmtId="0" fontId="0" fillId="0" borderId="16" xfId="0" applyFont="1" applyBorder="1" applyAlignment="1"/>
    <xf numFmtId="3" fontId="35" fillId="12" borderId="39" xfId="0" applyNumberFormat="1" applyFont="1" applyFill="1" applyBorder="1" applyAlignment="1">
      <alignment horizontal="center" vertical="center"/>
    </xf>
    <xf numFmtId="3" fontId="35" fillId="12" borderId="29" xfId="0" applyNumberFormat="1" applyFont="1" applyFill="1" applyBorder="1" applyAlignment="1">
      <alignment horizontal="center" vertical="center"/>
    </xf>
    <xf numFmtId="3" fontId="35" fillId="12" borderId="30" xfId="0" applyNumberFormat="1" applyFont="1" applyFill="1" applyBorder="1" applyAlignment="1">
      <alignment horizontal="center" vertical="center"/>
    </xf>
    <xf numFmtId="0" fontId="0" fillId="12" borderId="53" xfId="0" applyFont="1" applyFill="1" applyBorder="1" applyAlignment="1">
      <alignment horizontal="center"/>
    </xf>
    <xf numFmtId="0" fontId="0" fillId="12" borderId="54" xfId="0" applyFont="1" applyFill="1" applyBorder="1" applyAlignment="1">
      <alignment horizontal="center"/>
    </xf>
    <xf numFmtId="0" fontId="0" fillId="12" borderId="20" xfId="0" applyFont="1" applyFill="1" applyBorder="1" applyAlignment="1">
      <alignment horizontal="center"/>
    </xf>
    <xf numFmtId="0" fontId="36" fillId="35" borderId="36" xfId="0" applyFont="1" applyFill="1" applyBorder="1" applyAlignment="1">
      <alignment horizontal="right" vertical="center"/>
    </xf>
    <xf numFmtId="0" fontId="36" fillId="35" borderId="38" xfId="0" applyFont="1" applyFill="1" applyBorder="1" applyAlignment="1">
      <alignment horizontal="right" vertical="center"/>
    </xf>
    <xf numFmtId="164" fontId="36" fillId="35" borderId="38" xfId="0" applyNumberFormat="1" applyFont="1" applyFill="1" applyBorder="1" applyAlignment="1">
      <alignment horizontal="left" vertical="center"/>
    </xf>
    <xf numFmtId="0" fontId="36" fillId="35" borderId="38" xfId="0" applyFont="1" applyFill="1" applyBorder="1" applyAlignment="1">
      <alignment horizontal="left" vertical="center"/>
    </xf>
    <xf numFmtId="0" fontId="36" fillId="35" borderId="3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horizontal="center" vertical="center" wrapText="1"/>
    </xf>
    <xf numFmtId="0" fontId="7" fillId="0" borderId="15" xfId="0" applyFont="1" applyBorder="1"/>
    <xf numFmtId="164" fontId="35" fillId="12" borderId="38" xfId="0" applyNumberFormat="1" applyFont="1" applyFill="1" applyBorder="1" applyAlignment="1">
      <alignment horizontal="left" vertical="center"/>
    </xf>
    <xf numFmtId="0" fontId="0" fillId="0" borderId="38" xfId="0" applyFont="1" applyBorder="1" applyAlignment="1"/>
    <xf numFmtId="0" fontId="0" fillId="0" borderId="37" xfId="0" applyFont="1" applyBorder="1" applyAlignment="1"/>
    <xf numFmtId="0" fontId="46" fillId="42" borderId="85" xfId="13" applyBorder="1" applyAlignment="1">
      <alignment horizontal="right" vertical="center"/>
    </xf>
    <xf numFmtId="0" fontId="46" fillId="42" borderId="86" xfId="13" applyBorder="1" applyAlignment="1">
      <alignment horizontal="right" vertical="center"/>
    </xf>
    <xf numFmtId="0" fontId="46" fillId="42" borderId="90" xfId="13" applyBorder="1" applyAlignment="1">
      <alignment horizontal="right" vertical="center"/>
    </xf>
    <xf numFmtId="164" fontId="46" fillId="42" borderId="91" xfId="13" applyNumberFormat="1" applyBorder="1" applyAlignment="1">
      <alignment horizontal="left" vertical="center"/>
    </xf>
    <xf numFmtId="0" fontId="46" fillId="42" borderId="86" xfId="13" applyBorder="1" applyAlignment="1">
      <alignment horizontal="left" vertical="center"/>
    </xf>
    <xf numFmtId="0" fontId="46" fillId="42" borderId="90" xfId="13" applyBorder="1" applyAlignment="1">
      <alignment horizontal="left" vertical="center"/>
    </xf>
    <xf numFmtId="0" fontId="25" fillId="12" borderId="29" xfId="0" applyFont="1" applyFill="1" applyBorder="1" applyAlignment="1">
      <alignment horizontal="center" vertical="center" wrapText="1"/>
    </xf>
    <xf numFmtId="0" fontId="25" fillId="12" borderId="29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54" fillId="78" borderId="36" xfId="0" applyFont="1" applyFill="1" applyBorder="1" applyAlignment="1">
      <alignment horizontal="center" vertical="center"/>
    </xf>
    <xf numFmtId="0" fontId="54" fillId="78" borderId="38" xfId="0" applyFont="1" applyFill="1" applyBorder="1" applyAlignment="1">
      <alignment horizontal="center" vertical="center"/>
    </xf>
    <xf numFmtId="0" fontId="54" fillId="78" borderId="37" xfId="0" applyFont="1" applyFill="1" applyBorder="1" applyAlignment="1">
      <alignment horizontal="center" vertical="center"/>
    </xf>
    <xf numFmtId="0" fontId="35" fillId="12" borderId="36" xfId="0" applyFont="1" applyFill="1" applyBorder="1" applyAlignment="1">
      <alignment horizontal="center" vertical="center"/>
    </xf>
    <xf numFmtId="0" fontId="35" fillId="12" borderId="38" xfId="0" applyFont="1" applyFill="1" applyBorder="1" applyAlignment="1">
      <alignment horizontal="center" vertical="center"/>
    </xf>
    <xf numFmtId="0" fontId="13" fillId="12" borderId="34" xfId="0" applyFont="1" applyFill="1" applyBorder="1" applyAlignment="1">
      <alignment horizontal="center" vertical="center"/>
    </xf>
    <xf numFmtId="0" fontId="13" fillId="12" borderId="54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23" xfId="0" applyFont="1" applyFill="1" applyBorder="1" applyAlignment="1">
      <alignment horizontal="center" vertical="center"/>
    </xf>
    <xf numFmtId="0" fontId="24" fillId="12" borderId="57" xfId="0" applyFont="1" applyFill="1" applyBorder="1" applyAlignment="1">
      <alignment horizontal="center" vertical="center"/>
    </xf>
    <xf numFmtId="0" fontId="24" fillId="12" borderId="58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35" fillId="12" borderId="37" xfId="0" applyFont="1" applyFill="1" applyBorder="1" applyAlignment="1">
      <alignment horizontal="center" vertical="center"/>
    </xf>
    <xf numFmtId="0" fontId="35" fillId="12" borderId="36" xfId="0" applyFont="1" applyFill="1" applyBorder="1" applyAlignment="1">
      <alignment horizontal="right" vertical="center"/>
    </xf>
    <xf numFmtId="0" fontId="35" fillId="12" borderId="38" xfId="0" applyFont="1" applyFill="1" applyBorder="1" applyAlignment="1">
      <alignment horizontal="right" vertical="center"/>
    </xf>
    <xf numFmtId="0" fontId="35" fillId="12" borderId="38" xfId="0" applyFont="1" applyFill="1" applyBorder="1" applyAlignment="1">
      <alignment horizontal="left" vertical="center"/>
    </xf>
    <xf numFmtId="0" fontId="35" fillId="12" borderId="37" xfId="0" applyFont="1" applyFill="1" applyBorder="1" applyAlignment="1">
      <alignment horizontal="left" vertical="center"/>
    </xf>
    <xf numFmtId="0" fontId="24" fillId="21" borderId="29" xfId="0" applyFont="1" applyFill="1" applyBorder="1" applyAlignment="1">
      <alignment horizontal="center" vertical="center"/>
    </xf>
    <xf numFmtId="0" fontId="24" fillId="21" borderId="7" xfId="0" applyFont="1" applyFill="1" applyBorder="1" applyAlignment="1">
      <alignment horizontal="center" vertical="center"/>
    </xf>
    <xf numFmtId="0" fontId="24" fillId="22" borderId="29" xfId="0" applyFont="1" applyFill="1" applyBorder="1" applyAlignment="1">
      <alignment horizontal="center" vertical="center"/>
    </xf>
    <xf numFmtId="0" fontId="24" fillId="22" borderId="7" xfId="0" applyFont="1" applyFill="1" applyBorder="1" applyAlignment="1">
      <alignment horizontal="center" vertical="center"/>
    </xf>
    <xf numFmtId="0" fontId="35" fillId="12" borderId="39" xfId="0" applyFont="1" applyFill="1" applyBorder="1" applyAlignment="1">
      <alignment horizontal="center" vertical="center"/>
    </xf>
    <xf numFmtId="0" fontId="35" fillId="12" borderId="29" xfId="0" applyFont="1" applyFill="1" applyBorder="1" applyAlignment="1">
      <alignment horizontal="center" vertical="center"/>
    </xf>
    <xf numFmtId="0" fontId="35" fillId="12" borderId="3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3" fillId="2" borderId="78" xfId="0" applyFont="1" applyFill="1" applyBorder="1" applyAlignment="1">
      <alignment horizontal="center" vertical="center" wrapText="1"/>
    </xf>
    <xf numFmtId="0" fontId="0" fillId="0" borderId="79" xfId="0" applyFont="1" applyBorder="1" applyAlignment="1">
      <alignment wrapText="1"/>
    </xf>
    <xf numFmtId="0" fontId="0" fillId="0" borderId="82" xfId="0" applyFont="1" applyBorder="1" applyAlignment="1">
      <alignment wrapText="1"/>
    </xf>
    <xf numFmtId="10" fontId="31" fillId="30" borderId="53" xfId="0" applyNumberFormat="1" applyFont="1" applyFill="1" applyBorder="1" applyAlignment="1">
      <alignment horizontal="center" vertical="center" wrapText="1"/>
    </xf>
    <xf numFmtId="10" fontId="31" fillId="30" borderId="54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32" fillId="3" borderId="10" xfId="0" applyFont="1" applyFill="1" applyBorder="1" applyAlignment="1">
      <alignment horizontal="center" vertical="center" wrapText="1"/>
    </xf>
    <xf numFmtId="0" fontId="31" fillId="30" borderId="30" xfId="0" applyFont="1" applyFill="1" applyBorder="1" applyAlignment="1">
      <alignment horizontal="center" vertical="center" wrapText="1"/>
    </xf>
    <xf numFmtId="0" fontId="0" fillId="11" borderId="35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31" fillId="30" borderId="28" xfId="0" applyFont="1" applyFill="1" applyBorder="1" applyAlignment="1">
      <alignment horizontal="center" vertical="center" wrapText="1"/>
    </xf>
    <xf numFmtId="0" fontId="0" fillId="11" borderId="34" xfId="0" applyFont="1" applyFill="1" applyBorder="1" applyAlignment="1">
      <alignment horizontal="center"/>
    </xf>
    <xf numFmtId="0" fontId="25" fillId="11" borderId="57" xfId="0" applyFont="1" applyFill="1" applyBorder="1" applyAlignment="1">
      <alignment horizontal="center" vertical="center"/>
    </xf>
    <xf numFmtId="0" fontId="25" fillId="11" borderId="58" xfId="0" applyFont="1" applyFill="1" applyBorder="1" applyAlignment="1">
      <alignment horizontal="center" vertical="center"/>
    </xf>
    <xf numFmtId="0" fontId="25" fillId="11" borderId="41" xfId="0" applyFont="1" applyFill="1" applyBorder="1" applyAlignment="1">
      <alignment horizontal="center" vertical="center"/>
    </xf>
    <xf numFmtId="0" fontId="3" fillId="29" borderId="29" xfId="0" applyFont="1" applyFill="1" applyBorder="1" applyAlignment="1">
      <alignment horizontal="center" vertical="center" wrapText="1"/>
    </xf>
    <xf numFmtId="0" fontId="0" fillId="11" borderId="7" xfId="0" applyFont="1" applyFill="1" applyBorder="1" applyAlignment="1"/>
    <xf numFmtId="0" fontId="0" fillId="11" borderId="18" xfId="0" applyFont="1" applyFill="1" applyBorder="1" applyAlignment="1"/>
    <xf numFmtId="0" fontId="2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6" fillId="5" borderId="29" xfId="0" applyFont="1" applyFill="1" applyBorder="1" applyAlignment="1">
      <alignment horizontal="center" vertical="center" wrapText="1"/>
    </xf>
    <xf numFmtId="0" fontId="7" fillId="0" borderId="7" xfId="0" applyFont="1" applyBorder="1"/>
    <xf numFmtId="164" fontId="25" fillId="36" borderId="0" xfId="0" applyNumberFormat="1" applyFont="1" applyFill="1" applyAlignment="1">
      <alignment horizontal="center"/>
    </xf>
    <xf numFmtId="0" fontId="25" fillId="36" borderId="0" xfId="0" applyFont="1" applyFill="1" applyAlignment="1">
      <alignment horizontal="center"/>
    </xf>
    <xf numFmtId="164" fontId="25" fillId="13" borderId="0" xfId="0" applyNumberFormat="1" applyFont="1" applyFill="1" applyAlignment="1">
      <alignment horizontal="center"/>
    </xf>
    <xf numFmtId="0" fontId="25" fillId="13" borderId="0" xfId="0" applyFont="1" applyFill="1" applyAlignment="1">
      <alignment horizontal="center"/>
    </xf>
  </cellXfs>
  <cellStyles count="9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Neutral" xfId="10" builtinId="28" customBuiltin="1"/>
    <cellStyle name="Normal" xfId="0" builtinId="0"/>
    <cellStyle name="Normal 10" xfId="64"/>
    <cellStyle name="Normal 11" xfId="53"/>
    <cellStyle name="Normal 12" xfId="49"/>
    <cellStyle name="Normal 13" xfId="60"/>
    <cellStyle name="Normal 14" xfId="62"/>
    <cellStyle name="Normal 15" xfId="57"/>
    <cellStyle name="Normal 16" xfId="44"/>
    <cellStyle name="Normal 17" xfId="46"/>
    <cellStyle name="Normal 18" xfId="47"/>
    <cellStyle name="Normal 19" xfId="56"/>
    <cellStyle name="Normal 2" xfId="2"/>
    <cellStyle name="Normal 20" xfId="61"/>
    <cellStyle name="Normal 21" xfId="72"/>
    <cellStyle name="Normal 22" xfId="77"/>
    <cellStyle name="Normal 23" xfId="80"/>
    <cellStyle name="Normal 24" xfId="69"/>
    <cellStyle name="Normal 25" xfId="79"/>
    <cellStyle name="Normal 26" xfId="58"/>
    <cellStyle name="Normal 3" xfId="43"/>
    <cellStyle name="Normal 4" xfId="52"/>
    <cellStyle name="Normal 5" xfId="45"/>
    <cellStyle name="Normal 6" xfId="51"/>
    <cellStyle name="Normal 8" xfId="48"/>
    <cellStyle name="Normal 9" xfId="63"/>
    <cellStyle name="Notas" xfId="90" builtinId="10"/>
    <cellStyle name="Notas 10" xfId="73"/>
    <cellStyle name="Notas 11" xfId="74"/>
    <cellStyle name="Notas 12" xfId="75"/>
    <cellStyle name="Notas 13" xfId="76"/>
    <cellStyle name="Notas 14" xfId="78"/>
    <cellStyle name="Notas 15" xfId="54"/>
    <cellStyle name="Notas 16" xfId="59"/>
    <cellStyle name="Notas 17" xfId="81"/>
    <cellStyle name="Notas 18" xfId="82"/>
    <cellStyle name="Notas 19" xfId="83"/>
    <cellStyle name="Notas 2" xfId="50"/>
    <cellStyle name="Notas 20" xfId="84"/>
    <cellStyle name="Notas 21" xfId="85"/>
    <cellStyle name="Notas 22" xfId="86"/>
    <cellStyle name="Notas 23" xfId="87"/>
    <cellStyle name="Notas 24" xfId="88"/>
    <cellStyle name="Notas 25" xfId="89"/>
    <cellStyle name="Notas 3" xfId="55"/>
    <cellStyle name="Notas 4" xfId="65"/>
    <cellStyle name="Notas 5" xfId="66"/>
    <cellStyle name="Notas 6" xfId="67"/>
    <cellStyle name="Notas 7" xfId="68"/>
    <cellStyle name="Notas 8" xfId="70"/>
    <cellStyle name="Notas 9" xfId="71"/>
    <cellStyle name="Porcentaje" xfId="1" builtinId="5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LS981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14.44140625" defaultRowHeight="15.75" customHeight="1" outlineLevelCol="2"/>
  <cols>
    <col min="1" max="1" width="26.6640625" style="244" customWidth="1"/>
    <col min="2" max="2" width="14.44140625" style="244"/>
    <col min="3" max="4" width="14.44140625" style="370"/>
    <col min="5" max="5" width="9" style="182" customWidth="1"/>
    <col min="6" max="6" width="11.88671875" style="244" customWidth="1"/>
    <col min="7" max="9" width="12.5546875" style="244" customWidth="1"/>
    <col min="10" max="10" width="14.44140625" style="19"/>
    <col min="11" max="11" width="12" style="19" customWidth="1"/>
    <col min="12" max="13" width="14.44140625" style="19"/>
    <col min="14" max="14" width="2.44140625" style="244" customWidth="1"/>
    <col min="15" max="18" width="5" style="244" customWidth="1" outlineLevel="1"/>
    <col min="19" max="19" width="8" style="244" bestFit="1" customWidth="1" outlineLevel="1"/>
    <col min="20" max="35" width="7.5546875" style="244" customWidth="1" outlineLevel="1"/>
    <col min="36" max="36" width="3" style="93" customWidth="1"/>
    <col min="37" max="95" width="8.109375" style="37" customWidth="1" outlineLevel="1"/>
    <col min="96" max="96" width="8.109375" style="37" customWidth="1" outlineLevel="1" collapsed="1"/>
    <col min="97" max="106" width="8.109375" style="589" hidden="1" customWidth="1" outlineLevel="2"/>
    <col min="107" max="226" width="8.109375" style="37" customWidth="1" outlineLevel="1"/>
    <col min="227" max="227" width="14.44140625" style="244" hidden="1" customWidth="1" outlineLevel="1"/>
    <col min="228" max="230" width="14.44140625" style="244" customWidth="1" outlineLevel="1"/>
    <col min="231" max="231" width="14.44140625" style="244" hidden="1" customWidth="1" outlineLevel="1"/>
    <col min="232" max="234" width="14.44140625" style="244" customWidth="1" outlineLevel="1"/>
    <col min="235" max="254" width="8.109375" style="174" customWidth="1" outlineLevel="1"/>
    <col min="255" max="274" width="8.109375" style="37" customWidth="1" outlineLevel="1"/>
    <col min="275" max="275" width="2.6640625" style="244" customWidth="1"/>
    <col min="276" max="296" width="9" style="524" customWidth="1" outlineLevel="1"/>
    <col min="297" max="319" width="9" style="244" customWidth="1" outlineLevel="1"/>
    <col min="320" max="325" width="9" style="473" customWidth="1" outlineLevel="1"/>
    <col min="326" max="326" width="3" style="244" customWidth="1" collapsed="1"/>
    <col min="327" max="327" width="15.33203125" style="517" hidden="1" customWidth="1" outlineLevel="1"/>
    <col min="328" max="330" width="14.44140625" style="516" hidden="1" customWidth="1" outlineLevel="1"/>
    <col min="331" max="331" width="14.44140625" style="19" hidden="1" customWidth="1" outlineLevel="1"/>
    <col min="332" max="16384" width="14.44140625" style="244"/>
  </cols>
  <sheetData>
    <row r="1" spans="1:331" ht="35.25" customHeight="1" thickBot="1">
      <c r="A1" s="692" t="s">
        <v>0</v>
      </c>
      <c r="B1" s="694" t="s">
        <v>1</v>
      </c>
      <c r="C1" s="704" t="s">
        <v>327</v>
      </c>
      <c r="D1" s="707" t="s">
        <v>328</v>
      </c>
      <c r="E1" s="697" t="s">
        <v>261</v>
      </c>
      <c r="F1" s="699" t="s">
        <v>2</v>
      </c>
      <c r="G1" s="701" t="s">
        <v>329</v>
      </c>
      <c r="H1" s="699" t="s">
        <v>3</v>
      </c>
      <c r="I1" s="709" t="s">
        <v>4</v>
      </c>
      <c r="J1" s="711" t="s">
        <v>275</v>
      </c>
      <c r="K1" s="713" t="s">
        <v>279</v>
      </c>
      <c r="L1" s="716" t="s">
        <v>332</v>
      </c>
      <c r="M1" s="702" t="s">
        <v>276</v>
      </c>
      <c r="N1" s="646"/>
      <c r="O1" s="665" t="s">
        <v>262</v>
      </c>
      <c r="P1" s="666"/>
      <c r="Q1" s="666"/>
      <c r="R1" s="666"/>
      <c r="S1" s="685" t="s">
        <v>256</v>
      </c>
      <c r="T1" s="685"/>
      <c r="U1" s="685"/>
      <c r="V1" s="685"/>
      <c r="W1" s="685"/>
      <c r="X1" s="685"/>
      <c r="Y1" s="685"/>
      <c r="Z1" s="685"/>
      <c r="AA1" s="687" t="s">
        <v>257</v>
      </c>
      <c r="AB1" s="687"/>
      <c r="AC1" s="687"/>
      <c r="AD1" s="687"/>
      <c r="AE1" s="687"/>
      <c r="AF1" s="687"/>
      <c r="AG1" s="687"/>
      <c r="AH1" s="687"/>
      <c r="AI1" s="687"/>
      <c r="AJ1" s="677"/>
      <c r="AK1" s="689" t="s">
        <v>266</v>
      </c>
      <c r="AL1" s="690"/>
      <c r="AM1" s="690"/>
      <c r="AN1" s="690"/>
      <c r="AO1" s="690"/>
      <c r="AP1" s="690"/>
      <c r="AQ1" s="690"/>
      <c r="AR1" s="690"/>
      <c r="AS1" s="690"/>
      <c r="AT1" s="690"/>
      <c r="AU1" s="690"/>
      <c r="AV1" s="690"/>
      <c r="AW1" s="690"/>
      <c r="AX1" s="690"/>
      <c r="AY1" s="690"/>
      <c r="AZ1" s="690"/>
      <c r="BA1" s="690"/>
      <c r="BB1" s="690"/>
      <c r="BC1" s="690"/>
      <c r="BD1" s="691"/>
      <c r="BE1" s="671" t="s">
        <v>267</v>
      </c>
      <c r="BF1" s="672"/>
      <c r="BG1" s="672"/>
      <c r="BH1" s="672"/>
      <c r="BI1" s="672"/>
      <c r="BJ1" s="672"/>
      <c r="BK1" s="672"/>
      <c r="BL1" s="672"/>
      <c r="BM1" s="672"/>
      <c r="BN1" s="672"/>
      <c r="BO1" s="672"/>
      <c r="BP1" s="672"/>
      <c r="BQ1" s="672"/>
      <c r="BR1" s="672"/>
      <c r="BS1" s="672"/>
      <c r="BT1" s="672"/>
      <c r="BU1" s="672"/>
      <c r="BV1" s="672"/>
      <c r="BW1" s="672"/>
      <c r="BX1" s="672"/>
      <c r="BY1" s="681" t="s">
        <v>271</v>
      </c>
      <c r="BZ1" s="657"/>
      <c r="CA1" s="657"/>
      <c r="CB1" s="657"/>
      <c r="CC1" s="657"/>
      <c r="CD1" s="657"/>
      <c r="CE1" s="657"/>
      <c r="CF1" s="657"/>
      <c r="CG1" s="657"/>
      <c r="CH1" s="657"/>
      <c r="CI1" s="656">
        <f>+A3</f>
        <v>44393</v>
      </c>
      <c r="CJ1" s="657"/>
      <c r="CK1" s="657"/>
      <c r="CL1" s="657"/>
      <c r="CM1" s="657"/>
      <c r="CN1" s="657"/>
      <c r="CO1" s="657"/>
      <c r="CP1" s="657"/>
      <c r="CQ1" s="657"/>
      <c r="CR1" s="658"/>
      <c r="CS1" s="588"/>
      <c r="CT1" s="588"/>
      <c r="CU1" s="588"/>
      <c r="CV1" s="588"/>
      <c r="CW1" s="588"/>
      <c r="CX1" s="588"/>
      <c r="CY1" s="588"/>
      <c r="CZ1" s="588"/>
      <c r="DA1" s="588"/>
      <c r="DB1" s="588"/>
      <c r="DC1" s="649" t="s">
        <v>278</v>
      </c>
      <c r="DD1" s="650"/>
      <c r="DE1" s="650"/>
      <c r="DF1" s="650"/>
      <c r="DG1" s="650"/>
      <c r="DH1" s="650"/>
      <c r="DI1" s="650"/>
      <c r="DJ1" s="650"/>
      <c r="DK1" s="650"/>
      <c r="DL1" s="650"/>
      <c r="DM1" s="650"/>
      <c r="DN1" s="651">
        <f>+A3-14</f>
        <v>44379</v>
      </c>
      <c r="DO1" s="652"/>
      <c r="DP1" s="652"/>
      <c r="DQ1" s="652"/>
      <c r="DR1" s="652"/>
      <c r="DS1" s="652"/>
      <c r="DT1" s="652"/>
      <c r="DU1" s="652"/>
      <c r="DV1" s="652"/>
      <c r="DW1" s="681" t="s">
        <v>272</v>
      </c>
      <c r="DX1" s="682"/>
      <c r="DY1" s="682"/>
      <c r="DZ1" s="682"/>
      <c r="EA1" s="682"/>
      <c r="EB1" s="682"/>
      <c r="EC1" s="682"/>
      <c r="ED1" s="682"/>
      <c r="EE1" s="682"/>
      <c r="EF1" s="682"/>
      <c r="EG1" s="656">
        <f>+A3-14</f>
        <v>44379</v>
      </c>
      <c r="EH1" s="683"/>
      <c r="EI1" s="683"/>
      <c r="EJ1" s="683"/>
      <c r="EK1" s="683"/>
      <c r="EL1" s="683"/>
      <c r="EM1" s="683"/>
      <c r="EN1" s="683"/>
      <c r="EO1" s="683"/>
      <c r="EP1" s="684"/>
      <c r="EQ1" s="682" t="s">
        <v>274</v>
      </c>
      <c r="ER1" s="682"/>
      <c r="ES1" s="682"/>
      <c r="ET1" s="682"/>
      <c r="EU1" s="682"/>
      <c r="EV1" s="682"/>
      <c r="EW1" s="682"/>
      <c r="EX1" s="682"/>
      <c r="EY1" s="682"/>
      <c r="EZ1" s="682"/>
      <c r="FA1" s="656"/>
      <c r="FB1" s="683"/>
      <c r="FC1" s="683"/>
      <c r="FD1" s="683"/>
      <c r="FE1" s="683"/>
      <c r="FF1" s="683"/>
      <c r="FG1" s="683"/>
      <c r="FH1" s="683"/>
      <c r="FI1" s="683"/>
      <c r="FJ1" s="684"/>
      <c r="FK1" s="671" t="s">
        <v>330</v>
      </c>
      <c r="FL1" s="672"/>
      <c r="FM1" s="672"/>
      <c r="FN1" s="672"/>
      <c r="FO1" s="672"/>
      <c r="FP1" s="672"/>
      <c r="FQ1" s="672"/>
      <c r="FR1" s="672"/>
      <c r="FS1" s="672"/>
      <c r="FT1" s="672"/>
      <c r="FU1" s="672"/>
      <c r="FV1" s="672"/>
      <c r="FW1" s="672"/>
      <c r="FX1" s="672"/>
      <c r="FY1" s="672"/>
      <c r="FZ1" s="672"/>
      <c r="GA1" s="672"/>
      <c r="GB1" s="672"/>
      <c r="GC1" s="672"/>
      <c r="GD1" s="680"/>
      <c r="GE1" s="681" t="s">
        <v>272</v>
      </c>
      <c r="GF1" s="682"/>
      <c r="GG1" s="682"/>
      <c r="GH1" s="682"/>
      <c r="GI1" s="682"/>
      <c r="GJ1" s="682"/>
      <c r="GK1" s="682"/>
      <c r="GL1" s="682"/>
      <c r="GM1" s="682"/>
      <c r="GN1" s="682"/>
      <c r="GO1" s="656">
        <f>+A3</f>
        <v>44393</v>
      </c>
      <c r="GP1" s="683"/>
      <c r="GQ1" s="683"/>
      <c r="GR1" s="683"/>
      <c r="GS1" s="683"/>
      <c r="GT1" s="683"/>
      <c r="GU1" s="683"/>
      <c r="GV1" s="683"/>
      <c r="GW1" s="683"/>
      <c r="GX1" s="684"/>
      <c r="GY1" s="649" t="s">
        <v>280</v>
      </c>
      <c r="GZ1" s="650"/>
      <c r="HA1" s="650"/>
      <c r="HB1" s="650"/>
      <c r="HC1" s="650"/>
      <c r="HD1" s="650"/>
      <c r="HE1" s="650"/>
      <c r="HF1" s="650"/>
      <c r="HG1" s="650"/>
      <c r="HH1" s="650"/>
      <c r="HI1" s="650"/>
      <c r="HJ1" s="651">
        <f>+A3</f>
        <v>44393</v>
      </c>
      <c r="HK1" s="652"/>
      <c r="HL1" s="652"/>
      <c r="HM1" s="652"/>
      <c r="HN1" s="652"/>
      <c r="HO1" s="652"/>
      <c r="HP1" s="652"/>
      <c r="HQ1" s="652"/>
      <c r="HR1" s="653"/>
      <c r="HS1" s="654" t="s">
        <v>5</v>
      </c>
      <c r="HT1" s="639"/>
      <c r="HU1" s="639"/>
      <c r="HV1" s="639"/>
      <c r="HW1" s="638" t="s">
        <v>6</v>
      </c>
      <c r="HX1" s="639"/>
      <c r="HY1" s="639"/>
      <c r="HZ1" s="640"/>
      <c r="IA1" s="643" t="s">
        <v>277</v>
      </c>
      <c r="IB1" s="644"/>
      <c r="IC1" s="644"/>
      <c r="ID1" s="644"/>
      <c r="IE1" s="644"/>
      <c r="IF1" s="644"/>
      <c r="IG1" s="644"/>
      <c r="IH1" s="644"/>
      <c r="II1" s="644"/>
      <c r="IJ1" s="644"/>
      <c r="IK1" s="644"/>
      <c r="IL1" s="644"/>
      <c r="IM1" s="644"/>
      <c r="IN1" s="644"/>
      <c r="IO1" s="644"/>
      <c r="IP1" s="644"/>
      <c r="IQ1" s="644"/>
      <c r="IR1" s="644"/>
      <c r="IS1" s="644"/>
      <c r="IT1" s="645"/>
      <c r="IU1" s="659" t="s">
        <v>331</v>
      </c>
      <c r="IV1" s="660"/>
      <c r="IW1" s="660"/>
      <c r="IX1" s="660"/>
      <c r="IY1" s="660"/>
      <c r="IZ1" s="660"/>
      <c r="JA1" s="660"/>
      <c r="JB1" s="660"/>
      <c r="JC1" s="660"/>
      <c r="JD1" s="660"/>
      <c r="JE1" s="661"/>
      <c r="JF1" s="662">
        <f>+A3</f>
        <v>44393</v>
      </c>
      <c r="JG1" s="663"/>
      <c r="JH1" s="663"/>
      <c r="JI1" s="663"/>
      <c r="JJ1" s="663"/>
      <c r="JK1" s="663"/>
      <c r="JL1" s="663"/>
      <c r="JM1" s="663"/>
      <c r="JN1" s="664"/>
      <c r="JP1" s="668" t="s">
        <v>343</v>
      </c>
      <c r="JQ1" s="669"/>
      <c r="JR1" s="669"/>
      <c r="JS1" s="669"/>
      <c r="JT1" s="669"/>
      <c r="JU1" s="669"/>
      <c r="JV1" s="669"/>
      <c r="JW1" s="669"/>
      <c r="JX1" s="669"/>
      <c r="JY1" s="669"/>
      <c r="JZ1" s="669"/>
      <c r="KA1" s="669"/>
      <c r="KB1" s="669"/>
      <c r="KC1" s="669"/>
      <c r="KD1" s="669"/>
      <c r="KE1" s="669"/>
      <c r="KF1" s="669"/>
      <c r="KG1" s="669"/>
      <c r="KH1" s="669"/>
      <c r="KI1" s="669"/>
      <c r="KJ1" s="670"/>
      <c r="KK1" s="634" t="s">
        <v>340</v>
      </c>
      <c r="KL1" s="635"/>
      <c r="KM1" s="635"/>
      <c r="KN1" s="635"/>
      <c r="KO1" s="635"/>
      <c r="KP1" s="635"/>
      <c r="KQ1" s="635"/>
      <c r="KR1" s="635"/>
      <c r="KS1" s="635"/>
      <c r="KT1" s="635"/>
      <c r="KU1" s="635"/>
      <c r="KV1" s="635"/>
      <c r="KW1" s="635"/>
      <c r="KX1" s="635"/>
      <c r="KY1" s="635"/>
      <c r="KZ1" s="635"/>
      <c r="LA1" s="635"/>
      <c r="LB1" s="635"/>
      <c r="LC1" s="635"/>
      <c r="LD1" s="636"/>
      <c r="LE1" s="637" t="s">
        <v>339</v>
      </c>
      <c r="LF1" s="624"/>
      <c r="LG1" s="624"/>
      <c r="LH1" s="624"/>
      <c r="LI1" s="624"/>
      <c r="LJ1" s="625"/>
      <c r="LK1" s="624" t="s">
        <v>338</v>
      </c>
      <c r="LL1" s="624"/>
      <c r="LM1" s="625"/>
      <c r="LO1" s="621" t="s">
        <v>341</v>
      </c>
      <c r="LP1" s="622"/>
      <c r="LQ1" s="622"/>
      <c r="LR1" s="622"/>
      <c r="LS1" s="623"/>
    </row>
    <row r="2" spans="1:331" ht="24.75" customHeight="1">
      <c r="A2" s="693"/>
      <c r="B2" s="695"/>
      <c r="C2" s="705"/>
      <c r="D2" s="708"/>
      <c r="E2" s="698"/>
      <c r="F2" s="700"/>
      <c r="G2" s="700"/>
      <c r="H2" s="700"/>
      <c r="I2" s="710"/>
      <c r="J2" s="712"/>
      <c r="K2" s="714"/>
      <c r="L2" s="717"/>
      <c r="M2" s="703"/>
      <c r="N2" s="647"/>
      <c r="O2" s="667"/>
      <c r="P2" s="667"/>
      <c r="Q2" s="667"/>
      <c r="R2" s="667"/>
      <c r="S2" s="686"/>
      <c r="T2" s="686"/>
      <c r="U2" s="686"/>
      <c r="V2" s="686"/>
      <c r="W2" s="686"/>
      <c r="X2" s="686"/>
      <c r="Y2" s="686"/>
      <c r="Z2" s="686"/>
      <c r="AA2" s="688"/>
      <c r="AB2" s="688"/>
      <c r="AC2" s="688"/>
      <c r="AD2" s="688"/>
      <c r="AE2" s="688"/>
      <c r="AF2" s="688"/>
      <c r="AG2" s="688"/>
      <c r="AH2" s="688"/>
      <c r="AI2" s="688"/>
      <c r="AJ2" s="678"/>
      <c r="AK2" s="108" t="s">
        <v>16</v>
      </c>
      <c r="AL2" s="40" t="s">
        <v>16</v>
      </c>
      <c r="AM2" s="41" t="s">
        <v>7</v>
      </c>
      <c r="AN2" s="41" t="s">
        <v>7</v>
      </c>
      <c r="AO2" s="40" t="s">
        <v>8</v>
      </c>
      <c r="AP2" s="40" t="s">
        <v>8</v>
      </c>
      <c r="AQ2" s="40" t="s">
        <v>9</v>
      </c>
      <c r="AR2" s="40" t="s">
        <v>9</v>
      </c>
      <c r="AS2" s="40" t="s">
        <v>10</v>
      </c>
      <c r="AT2" s="40" t="s">
        <v>10</v>
      </c>
      <c r="AU2" s="40" t="s">
        <v>11</v>
      </c>
      <c r="AV2" s="40" t="s">
        <v>11</v>
      </c>
      <c r="AW2" s="40" t="s">
        <v>12</v>
      </c>
      <c r="AX2" s="40" t="s">
        <v>12</v>
      </c>
      <c r="AY2" s="40" t="s">
        <v>13</v>
      </c>
      <c r="AZ2" s="40" t="s">
        <v>13</v>
      </c>
      <c r="BA2" s="40" t="s">
        <v>14</v>
      </c>
      <c r="BB2" s="40" t="s">
        <v>14</v>
      </c>
      <c r="BC2" s="40" t="s">
        <v>15</v>
      </c>
      <c r="BD2" s="44" t="s">
        <v>15</v>
      </c>
      <c r="BE2" s="43" t="s">
        <v>16</v>
      </c>
      <c r="BF2" s="40" t="s">
        <v>16</v>
      </c>
      <c r="BG2" s="41" t="s">
        <v>7</v>
      </c>
      <c r="BH2" s="41" t="s">
        <v>7</v>
      </c>
      <c r="BI2" s="40" t="s">
        <v>8</v>
      </c>
      <c r="BJ2" s="40" t="s">
        <v>8</v>
      </c>
      <c r="BK2" s="40" t="s">
        <v>9</v>
      </c>
      <c r="BL2" s="40" t="s">
        <v>9</v>
      </c>
      <c r="BM2" s="40" t="s">
        <v>10</v>
      </c>
      <c r="BN2" s="40" t="s">
        <v>10</v>
      </c>
      <c r="BO2" s="40" t="s">
        <v>11</v>
      </c>
      <c r="BP2" s="40" t="s">
        <v>11</v>
      </c>
      <c r="BQ2" s="40" t="s">
        <v>12</v>
      </c>
      <c r="BR2" s="40" t="s">
        <v>12</v>
      </c>
      <c r="BS2" s="40" t="s">
        <v>13</v>
      </c>
      <c r="BT2" s="40" t="s">
        <v>13</v>
      </c>
      <c r="BU2" s="40" t="s">
        <v>14</v>
      </c>
      <c r="BV2" s="40" t="s">
        <v>14</v>
      </c>
      <c r="BW2" s="40" t="s">
        <v>15</v>
      </c>
      <c r="BX2" s="582" t="s">
        <v>15</v>
      </c>
      <c r="BY2" s="43" t="s">
        <v>16</v>
      </c>
      <c r="BZ2" s="40" t="s">
        <v>16</v>
      </c>
      <c r="CA2" s="41" t="s">
        <v>7</v>
      </c>
      <c r="CB2" s="41" t="s">
        <v>7</v>
      </c>
      <c r="CC2" s="40" t="s">
        <v>8</v>
      </c>
      <c r="CD2" s="40" t="s">
        <v>8</v>
      </c>
      <c r="CE2" s="40" t="s">
        <v>9</v>
      </c>
      <c r="CF2" s="40" t="s">
        <v>9</v>
      </c>
      <c r="CG2" s="40" t="s">
        <v>10</v>
      </c>
      <c r="CH2" s="40" t="s">
        <v>10</v>
      </c>
      <c r="CI2" s="40" t="s">
        <v>11</v>
      </c>
      <c r="CJ2" s="40" t="s">
        <v>11</v>
      </c>
      <c r="CK2" s="40" t="s">
        <v>12</v>
      </c>
      <c r="CL2" s="40" t="s">
        <v>12</v>
      </c>
      <c r="CM2" s="40" t="s">
        <v>13</v>
      </c>
      <c r="CN2" s="40" t="s">
        <v>13</v>
      </c>
      <c r="CO2" s="40" t="s">
        <v>14</v>
      </c>
      <c r="CP2" s="40" t="s">
        <v>14</v>
      </c>
      <c r="CQ2" s="40" t="s">
        <v>15</v>
      </c>
      <c r="CR2" s="44" t="s">
        <v>15</v>
      </c>
      <c r="CS2" s="605" t="s">
        <v>16</v>
      </c>
      <c r="CT2" s="591" t="s">
        <v>7</v>
      </c>
      <c r="CU2" s="592" t="s">
        <v>8</v>
      </c>
      <c r="CV2" s="592" t="s">
        <v>9</v>
      </c>
      <c r="CW2" s="592" t="s">
        <v>10</v>
      </c>
      <c r="CX2" s="592" t="s">
        <v>11</v>
      </c>
      <c r="CY2" s="592" t="s">
        <v>12</v>
      </c>
      <c r="CZ2" s="592" t="s">
        <v>13</v>
      </c>
      <c r="DA2" s="592" t="s">
        <v>14</v>
      </c>
      <c r="DB2" s="592" t="s">
        <v>15</v>
      </c>
      <c r="DC2" s="257" t="s">
        <v>16</v>
      </c>
      <c r="DD2" s="258" t="s">
        <v>16</v>
      </c>
      <c r="DE2" s="259" t="s">
        <v>7</v>
      </c>
      <c r="DF2" s="259" t="s">
        <v>7</v>
      </c>
      <c r="DG2" s="260" t="s">
        <v>8</v>
      </c>
      <c r="DH2" s="260" t="s">
        <v>8</v>
      </c>
      <c r="DI2" s="260" t="s">
        <v>9</v>
      </c>
      <c r="DJ2" s="260" t="s">
        <v>9</v>
      </c>
      <c r="DK2" s="260" t="s">
        <v>10</v>
      </c>
      <c r="DL2" s="260" t="s">
        <v>10</v>
      </c>
      <c r="DM2" s="260" t="s">
        <v>11</v>
      </c>
      <c r="DN2" s="260" t="s">
        <v>11</v>
      </c>
      <c r="DO2" s="261" t="s">
        <v>12</v>
      </c>
      <c r="DP2" s="261" t="s">
        <v>12</v>
      </c>
      <c r="DQ2" s="258" t="s">
        <v>13</v>
      </c>
      <c r="DR2" s="258" t="s">
        <v>13</v>
      </c>
      <c r="DS2" s="163" t="s">
        <v>14</v>
      </c>
      <c r="DT2" s="163" t="s">
        <v>14</v>
      </c>
      <c r="DU2" s="163" t="s">
        <v>15</v>
      </c>
      <c r="DV2" s="221" t="s">
        <v>15</v>
      </c>
      <c r="DW2" s="43" t="s">
        <v>16</v>
      </c>
      <c r="DX2" s="40" t="s">
        <v>16</v>
      </c>
      <c r="DY2" s="41" t="s">
        <v>7</v>
      </c>
      <c r="DZ2" s="41" t="s">
        <v>7</v>
      </c>
      <c r="EA2" s="40" t="s">
        <v>8</v>
      </c>
      <c r="EB2" s="40" t="s">
        <v>8</v>
      </c>
      <c r="EC2" s="40" t="s">
        <v>9</v>
      </c>
      <c r="ED2" s="40" t="s">
        <v>9</v>
      </c>
      <c r="EE2" s="40" t="s">
        <v>10</v>
      </c>
      <c r="EF2" s="40" t="s">
        <v>10</v>
      </c>
      <c r="EG2" s="40" t="s">
        <v>11</v>
      </c>
      <c r="EH2" s="40" t="s">
        <v>11</v>
      </c>
      <c r="EI2" s="40" t="s">
        <v>12</v>
      </c>
      <c r="EJ2" s="40" t="s">
        <v>12</v>
      </c>
      <c r="EK2" s="40" t="s">
        <v>13</v>
      </c>
      <c r="EL2" s="40" t="s">
        <v>13</v>
      </c>
      <c r="EM2" s="40" t="s">
        <v>14</v>
      </c>
      <c r="EN2" s="40" t="s">
        <v>14</v>
      </c>
      <c r="EO2" s="40" t="s">
        <v>15</v>
      </c>
      <c r="EP2" s="44" t="s">
        <v>15</v>
      </c>
      <c r="EQ2" s="108" t="s">
        <v>16</v>
      </c>
      <c r="ER2" s="40" t="s">
        <v>16</v>
      </c>
      <c r="ES2" s="41" t="s">
        <v>7</v>
      </c>
      <c r="ET2" s="41" t="s">
        <v>7</v>
      </c>
      <c r="EU2" s="40" t="s">
        <v>8</v>
      </c>
      <c r="EV2" s="40" t="s">
        <v>8</v>
      </c>
      <c r="EW2" s="40" t="s">
        <v>9</v>
      </c>
      <c r="EX2" s="40" t="s">
        <v>9</v>
      </c>
      <c r="EY2" s="40" t="s">
        <v>10</v>
      </c>
      <c r="EZ2" s="40" t="s">
        <v>10</v>
      </c>
      <c r="FA2" s="40" t="s">
        <v>11</v>
      </c>
      <c r="FB2" s="40" t="s">
        <v>11</v>
      </c>
      <c r="FC2" s="40" t="s">
        <v>12</v>
      </c>
      <c r="FD2" s="40" t="s">
        <v>12</v>
      </c>
      <c r="FE2" s="40" t="s">
        <v>13</v>
      </c>
      <c r="FF2" s="40" t="s">
        <v>13</v>
      </c>
      <c r="FG2" s="40" t="s">
        <v>14</v>
      </c>
      <c r="FH2" s="40" t="s">
        <v>14</v>
      </c>
      <c r="FI2" s="40" t="s">
        <v>15</v>
      </c>
      <c r="FJ2" s="44" t="s">
        <v>15</v>
      </c>
      <c r="FK2" s="257" t="s">
        <v>16</v>
      </c>
      <c r="FL2" s="258" t="s">
        <v>16</v>
      </c>
      <c r="FM2" s="259" t="s">
        <v>7</v>
      </c>
      <c r="FN2" s="259" t="s">
        <v>7</v>
      </c>
      <c r="FO2" s="243" t="s">
        <v>8</v>
      </c>
      <c r="FP2" s="243" t="s">
        <v>8</v>
      </c>
      <c r="FQ2" s="243" t="s">
        <v>9</v>
      </c>
      <c r="FR2" s="243" t="s">
        <v>9</v>
      </c>
      <c r="FS2" s="243" t="s">
        <v>10</v>
      </c>
      <c r="FT2" s="243" t="s">
        <v>10</v>
      </c>
      <c r="FU2" s="243" t="s">
        <v>11</v>
      </c>
      <c r="FV2" s="243" t="s">
        <v>11</v>
      </c>
      <c r="FW2" s="261" t="s">
        <v>12</v>
      </c>
      <c r="FX2" s="261" t="s">
        <v>12</v>
      </c>
      <c r="FY2" s="258" t="s">
        <v>13</v>
      </c>
      <c r="FZ2" s="258" t="s">
        <v>13</v>
      </c>
      <c r="GA2" s="243" t="s">
        <v>14</v>
      </c>
      <c r="GB2" s="243" t="s">
        <v>14</v>
      </c>
      <c r="GC2" s="243" t="s">
        <v>15</v>
      </c>
      <c r="GD2" s="100" t="s">
        <v>15</v>
      </c>
      <c r="GE2" s="98" t="s">
        <v>16</v>
      </c>
      <c r="GF2" s="243" t="s">
        <v>16</v>
      </c>
      <c r="GG2" s="99" t="s">
        <v>7</v>
      </c>
      <c r="GH2" s="99" t="s">
        <v>7</v>
      </c>
      <c r="GI2" s="243" t="s">
        <v>8</v>
      </c>
      <c r="GJ2" s="243" t="s">
        <v>8</v>
      </c>
      <c r="GK2" s="243" t="s">
        <v>9</v>
      </c>
      <c r="GL2" s="243" t="s">
        <v>9</v>
      </c>
      <c r="GM2" s="243" t="s">
        <v>10</v>
      </c>
      <c r="GN2" s="243" t="s">
        <v>10</v>
      </c>
      <c r="GO2" s="243" t="s">
        <v>11</v>
      </c>
      <c r="GP2" s="243" t="s">
        <v>11</v>
      </c>
      <c r="GQ2" s="243" t="s">
        <v>12</v>
      </c>
      <c r="GR2" s="243" t="s">
        <v>12</v>
      </c>
      <c r="GS2" s="243" t="s">
        <v>13</v>
      </c>
      <c r="GT2" s="243" t="s">
        <v>13</v>
      </c>
      <c r="GU2" s="243" t="s">
        <v>14</v>
      </c>
      <c r="GV2" s="243" t="s">
        <v>14</v>
      </c>
      <c r="GW2" s="243" t="s">
        <v>15</v>
      </c>
      <c r="GX2" s="100" t="s">
        <v>15</v>
      </c>
      <c r="GY2" s="257" t="s">
        <v>16</v>
      </c>
      <c r="GZ2" s="258" t="s">
        <v>16</v>
      </c>
      <c r="HA2" s="259" t="s">
        <v>7</v>
      </c>
      <c r="HB2" s="259" t="s">
        <v>7</v>
      </c>
      <c r="HC2" s="260" t="s">
        <v>8</v>
      </c>
      <c r="HD2" s="260" t="s">
        <v>8</v>
      </c>
      <c r="HE2" s="260" t="s">
        <v>9</v>
      </c>
      <c r="HF2" s="260" t="s">
        <v>9</v>
      </c>
      <c r="HG2" s="260" t="s">
        <v>10</v>
      </c>
      <c r="HH2" s="260" t="s">
        <v>10</v>
      </c>
      <c r="HI2" s="260" t="s">
        <v>11</v>
      </c>
      <c r="HJ2" s="260" t="s">
        <v>11</v>
      </c>
      <c r="HK2" s="261" t="s">
        <v>12</v>
      </c>
      <c r="HL2" s="261" t="s">
        <v>12</v>
      </c>
      <c r="HM2" s="258" t="s">
        <v>13</v>
      </c>
      <c r="HN2" s="258" t="s">
        <v>13</v>
      </c>
      <c r="HO2" s="163" t="s">
        <v>14</v>
      </c>
      <c r="HP2" s="163" t="s">
        <v>14</v>
      </c>
      <c r="HQ2" s="163" t="s">
        <v>15</v>
      </c>
      <c r="HR2" s="164" t="s">
        <v>15</v>
      </c>
      <c r="HS2" s="655"/>
      <c r="HT2" s="641"/>
      <c r="HU2" s="641"/>
      <c r="HV2" s="641"/>
      <c r="HW2" s="641"/>
      <c r="HX2" s="641"/>
      <c r="HY2" s="641"/>
      <c r="HZ2" s="642"/>
      <c r="IA2" s="167" t="s">
        <v>16</v>
      </c>
      <c r="IB2" s="168" t="s">
        <v>16</v>
      </c>
      <c r="IC2" s="169" t="s">
        <v>7</v>
      </c>
      <c r="ID2" s="169" t="s">
        <v>7</v>
      </c>
      <c r="IE2" s="168" t="s">
        <v>8</v>
      </c>
      <c r="IF2" s="168" t="s">
        <v>8</v>
      </c>
      <c r="IG2" s="168" t="s">
        <v>9</v>
      </c>
      <c r="IH2" s="168" t="s">
        <v>9</v>
      </c>
      <c r="II2" s="168" t="s">
        <v>10</v>
      </c>
      <c r="IJ2" s="168" t="s">
        <v>10</v>
      </c>
      <c r="IK2" s="168" t="s">
        <v>11</v>
      </c>
      <c r="IL2" s="168" t="s">
        <v>11</v>
      </c>
      <c r="IM2" s="168" t="s">
        <v>12</v>
      </c>
      <c r="IN2" s="168" t="s">
        <v>12</v>
      </c>
      <c r="IO2" s="168" t="s">
        <v>13</v>
      </c>
      <c r="IP2" s="168" t="s">
        <v>13</v>
      </c>
      <c r="IQ2" s="168" t="s">
        <v>14</v>
      </c>
      <c r="IR2" s="168" t="s">
        <v>14</v>
      </c>
      <c r="IS2" s="168" t="s">
        <v>15</v>
      </c>
      <c r="IT2" s="170" t="s">
        <v>15</v>
      </c>
      <c r="IU2" s="437" t="s">
        <v>16</v>
      </c>
      <c r="IV2" s="438" t="s">
        <v>16</v>
      </c>
      <c r="IW2" s="439" t="s">
        <v>7</v>
      </c>
      <c r="IX2" s="439" t="s">
        <v>7</v>
      </c>
      <c r="IY2" s="438" t="s">
        <v>8</v>
      </c>
      <c r="IZ2" s="438" t="s">
        <v>8</v>
      </c>
      <c r="JA2" s="438" t="s">
        <v>9</v>
      </c>
      <c r="JB2" s="438" t="s">
        <v>9</v>
      </c>
      <c r="JC2" s="438" t="s">
        <v>10</v>
      </c>
      <c r="JD2" s="438" t="s">
        <v>10</v>
      </c>
      <c r="JE2" s="438" t="s">
        <v>11</v>
      </c>
      <c r="JF2" s="438" t="s">
        <v>11</v>
      </c>
      <c r="JG2" s="438" t="s">
        <v>12</v>
      </c>
      <c r="JH2" s="438" t="s">
        <v>12</v>
      </c>
      <c r="JI2" s="438" t="s">
        <v>13</v>
      </c>
      <c r="JJ2" s="438" t="s">
        <v>13</v>
      </c>
      <c r="JK2" s="438" t="s">
        <v>14</v>
      </c>
      <c r="JL2" s="438" t="s">
        <v>14</v>
      </c>
      <c r="JM2" s="438" t="s">
        <v>15</v>
      </c>
      <c r="JN2" s="479" t="s">
        <v>15</v>
      </c>
      <c r="JP2" s="531" t="s">
        <v>16</v>
      </c>
      <c r="JQ2" s="532" t="s">
        <v>16</v>
      </c>
      <c r="JR2" s="533" t="s">
        <v>7</v>
      </c>
      <c r="JS2" s="533" t="s">
        <v>7</v>
      </c>
      <c r="JT2" s="532" t="s">
        <v>8</v>
      </c>
      <c r="JU2" s="532" t="s">
        <v>8</v>
      </c>
      <c r="JV2" s="532" t="s">
        <v>9</v>
      </c>
      <c r="JW2" s="532" t="s">
        <v>9</v>
      </c>
      <c r="JX2" s="532" t="s">
        <v>10</v>
      </c>
      <c r="JY2" s="532" t="s">
        <v>10</v>
      </c>
      <c r="JZ2" s="532" t="s">
        <v>11</v>
      </c>
      <c r="KA2" s="532" t="s">
        <v>11</v>
      </c>
      <c r="KB2" s="532" t="s">
        <v>12</v>
      </c>
      <c r="KC2" s="532" t="s">
        <v>12</v>
      </c>
      <c r="KD2" s="532" t="s">
        <v>13</v>
      </c>
      <c r="KE2" s="532" t="s">
        <v>13</v>
      </c>
      <c r="KF2" s="532" t="s">
        <v>14</v>
      </c>
      <c r="KG2" s="532" t="s">
        <v>14</v>
      </c>
      <c r="KH2" s="532" t="s">
        <v>15</v>
      </c>
      <c r="KI2" s="534" t="s">
        <v>15</v>
      </c>
      <c r="KJ2" s="527" t="s">
        <v>284</v>
      </c>
      <c r="KK2" s="43" t="s">
        <v>16</v>
      </c>
      <c r="KL2" s="40" t="s">
        <v>16</v>
      </c>
      <c r="KM2" s="41" t="s">
        <v>7</v>
      </c>
      <c r="KN2" s="41" t="s">
        <v>7</v>
      </c>
      <c r="KO2" s="40" t="s">
        <v>8</v>
      </c>
      <c r="KP2" s="40" t="s">
        <v>8</v>
      </c>
      <c r="KQ2" s="40" t="s">
        <v>9</v>
      </c>
      <c r="KR2" s="40" t="s">
        <v>9</v>
      </c>
      <c r="KS2" s="40" t="s">
        <v>10</v>
      </c>
      <c r="KT2" s="40" t="s">
        <v>10</v>
      </c>
      <c r="KU2" s="40" t="s">
        <v>11</v>
      </c>
      <c r="KV2" s="40" t="s">
        <v>11</v>
      </c>
      <c r="KW2" s="40" t="s">
        <v>12</v>
      </c>
      <c r="KX2" s="40" t="s">
        <v>12</v>
      </c>
      <c r="KY2" s="40" t="s">
        <v>13</v>
      </c>
      <c r="KZ2" s="40" t="s">
        <v>13</v>
      </c>
      <c r="LA2" s="40" t="s">
        <v>14</v>
      </c>
      <c r="LB2" s="40" t="s">
        <v>14</v>
      </c>
      <c r="LC2" s="40" t="s">
        <v>15</v>
      </c>
      <c r="LD2" s="44" t="s">
        <v>15</v>
      </c>
      <c r="LE2" s="494" t="s">
        <v>335</v>
      </c>
      <c r="LF2" s="495" t="s">
        <v>335</v>
      </c>
      <c r="LG2" s="495" t="s">
        <v>336</v>
      </c>
      <c r="LH2" s="495" t="s">
        <v>336</v>
      </c>
      <c r="LI2" s="496" t="s">
        <v>337</v>
      </c>
      <c r="LJ2" s="497" t="s">
        <v>337</v>
      </c>
      <c r="LK2" s="626" t="s">
        <v>335</v>
      </c>
      <c r="LL2" s="628" t="s">
        <v>336</v>
      </c>
      <c r="LM2" s="630" t="s">
        <v>337</v>
      </c>
      <c r="LO2" s="617" t="s">
        <v>342</v>
      </c>
      <c r="LP2" s="546" t="s">
        <v>344</v>
      </c>
      <c r="LQ2" s="546" t="s">
        <v>345</v>
      </c>
      <c r="LR2" s="632" t="s">
        <v>346</v>
      </c>
      <c r="LS2" s="619" t="s">
        <v>347</v>
      </c>
    </row>
    <row r="3" spans="1:331" ht="39.75" customHeight="1" thickBot="1">
      <c r="A3" s="35">
        <v>44393</v>
      </c>
      <c r="B3" s="696"/>
      <c r="C3" s="706"/>
      <c r="D3" s="708"/>
      <c r="E3" s="698"/>
      <c r="F3" s="187">
        <f>A3-14</f>
        <v>44379</v>
      </c>
      <c r="G3" s="700"/>
      <c r="H3" s="187">
        <f>A3-14</f>
        <v>44379</v>
      </c>
      <c r="I3" s="188">
        <f>A3</f>
        <v>44393</v>
      </c>
      <c r="J3" s="194">
        <f>+A3-14</f>
        <v>44379</v>
      </c>
      <c r="K3" s="715"/>
      <c r="L3" s="718"/>
      <c r="M3" s="195">
        <f>+A3</f>
        <v>44393</v>
      </c>
      <c r="N3" s="648"/>
      <c r="O3" s="117" t="s">
        <v>222</v>
      </c>
      <c r="P3" s="117" t="s">
        <v>223</v>
      </c>
      <c r="Q3" s="118" t="s">
        <v>224</v>
      </c>
      <c r="R3" s="118" t="s">
        <v>225</v>
      </c>
      <c r="S3" s="119">
        <f>+A3</f>
        <v>44393</v>
      </c>
      <c r="T3" s="120" t="s">
        <v>259</v>
      </c>
      <c r="U3" s="121" t="s">
        <v>248</v>
      </c>
      <c r="V3" s="121" t="s">
        <v>249</v>
      </c>
      <c r="W3" s="122" t="s">
        <v>250</v>
      </c>
      <c r="X3" s="123" t="s">
        <v>251</v>
      </c>
      <c r="Y3" s="123" t="s">
        <v>249</v>
      </c>
      <c r="Z3" s="124" t="s">
        <v>252</v>
      </c>
      <c r="AA3" s="125">
        <f>+A3</f>
        <v>44393</v>
      </c>
      <c r="AB3" s="126" t="s">
        <v>260</v>
      </c>
      <c r="AC3" s="126" t="s">
        <v>253</v>
      </c>
      <c r="AD3" s="127" t="s">
        <v>248</v>
      </c>
      <c r="AE3" s="127" t="s">
        <v>249</v>
      </c>
      <c r="AF3" s="128" t="s">
        <v>254</v>
      </c>
      <c r="AG3" s="129" t="s">
        <v>251</v>
      </c>
      <c r="AH3" s="129" t="s">
        <v>249</v>
      </c>
      <c r="AI3" s="130" t="s">
        <v>255</v>
      </c>
      <c r="AJ3" s="678"/>
      <c r="AK3" s="109" t="s">
        <v>264</v>
      </c>
      <c r="AL3" s="50" t="s">
        <v>265</v>
      </c>
      <c r="AM3" s="50" t="s">
        <v>264</v>
      </c>
      <c r="AN3" s="50" t="s">
        <v>265</v>
      </c>
      <c r="AO3" s="50" t="s">
        <v>264</v>
      </c>
      <c r="AP3" s="50" t="s">
        <v>265</v>
      </c>
      <c r="AQ3" s="50" t="s">
        <v>264</v>
      </c>
      <c r="AR3" s="50" t="s">
        <v>265</v>
      </c>
      <c r="AS3" s="50" t="s">
        <v>264</v>
      </c>
      <c r="AT3" s="50" t="s">
        <v>265</v>
      </c>
      <c r="AU3" s="50" t="s">
        <v>264</v>
      </c>
      <c r="AV3" s="50" t="s">
        <v>265</v>
      </c>
      <c r="AW3" s="50" t="s">
        <v>264</v>
      </c>
      <c r="AX3" s="50" t="s">
        <v>265</v>
      </c>
      <c r="AY3" s="50" t="s">
        <v>264</v>
      </c>
      <c r="AZ3" s="50" t="s">
        <v>265</v>
      </c>
      <c r="BA3" s="50" t="s">
        <v>264</v>
      </c>
      <c r="BB3" s="50" t="s">
        <v>265</v>
      </c>
      <c r="BC3" s="50" t="s">
        <v>264</v>
      </c>
      <c r="BD3" s="51" t="s">
        <v>265</v>
      </c>
      <c r="BE3" s="49" t="s">
        <v>264</v>
      </c>
      <c r="BF3" s="50" t="s">
        <v>265</v>
      </c>
      <c r="BG3" s="50" t="s">
        <v>264</v>
      </c>
      <c r="BH3" s="50" t="s">
        <v>265</v>
      </c>
      <c r="BI3" s="50" t="s">
        <v>264</v>
      </c>
      <c r="BJ3" s="50" t="s">
        <v>265</v>
      </c>
      <c r="BK3" s="50" t="s">
        <v>264</v>
      </c>
      <c r="BL3" s="50" t="s">
        <v>265</v>
      </c>
      <c r="BM3" s="50" t="s">
        <v>264</v>
      </c>
      <c r="BN3" s="50" t="s">
        <v>265</v>
      </c>
      <c r="BO3" s="50" t="s">
        <v>264</v>
      </c>
      <c r="BP3" s="50" t="s">
        <v>265</v>
      </c>
      <c r="BQ3" s="50" t="s">
        <v>264</v>
      </c>
      <c r="BR3" s="50" t="s">
        <v>265</v>
      </c>
      <c r="BS3" s="50" t="s">
        <v>264</v>
      </c>
      <c r="BT3" s="50" t="s">
        <v>265</v>
      </c>
      <c r="BU3" s="50" t="s">
        <v>264</v>
      </c>
      <c r="BV3" s="50" t="s">
        <v>265</v>
      </c>
      <c r="BW3" s="50" t="s">
        <v>264</v>
      </c>
      <c r="BX3" s="583" t="s">
        <v>265</v>
      </c>
      <c r="BY3" s="49" t="s">
        <v>264</v>
      </c>
      <c r="BZ3" s="50" t="s">
        <v>265</v>
      </c>
      <c r="CA3" s="50" t="s">
        <v>264</v>
      </c>
      <c r="CB3" s="50" t="s">
        <v>265</v>
      </c>
      <c r="CC3" s="50" t="s">
        <v>264</v>
      </c>
      <c r="CD3" s="50" t="s">
        <v>265</v>
      </c>
      <c r="CE3" s="50" t="s">
        <v>264</v>
      </c>
      <c r="CF3" s="50" t="s">
        <v>265</v>
      </c>
      <c r="CG3" s="50" t="s">
        <v>264</v>
      </c>
      <c r="CH3" s="50" t="s">
        <v>265</v>
      </c>
      <c r="CI3" s="50" t="s">
        <v>264</v>
      </c>
      <c r="CJ3" s="50" t="s">
        <v>265</v>
      </c>
      <c r="CK3" s="50" t="s">
        <v>264</v>
      </c>
      <c r="CL3" s="50" t="s">
        <v>265</v>
      </c>
      <c r="CM3" s="50" t="s">
        <v>264</v>
      </c>
      <c r="CN3" s="50" t="s">
        <v>265</v>
      </c>
      <c r="CO3" s="50" t="s">
        <v>264</v>
      </c>
      <c r="CP3" s="50" t="s">
        <v>265</v>
      </c>
      <c r="CQ3" s="50" t="s">
        <v>264</v>
      </c>
      <c r="CR3" s="51" t="s">
        <v>265</v>
      </c>
      <c r="CS3" s="606" t="s">
        <v>268</v>
      </c>
      <c r="CT3" s="597" t="s">
        <v>268</v>
      </c>
      <c r="CU3" s="597" t="s">
        <v>268</v>
      </c>
      <c r="CV3" s="597" t="s">
        <v>268</v>
      </c>
      <c r="CW3" s="597" t="s">
        <v>268</v>
      </c>
      <c r="CX3" s="597" t="s">
        <v>268</v>
      </c>
      <c r="CY3" s="597" t="s">
        <v>268</v>
      </c>
      <c r="CZ3" s="597" t="s">
        <v>268</v>
      </c>
      <c r="DA3" s="597" t="s">
        <v>268</v>
      </c>
      <c r="DB3" s="597" t="s">
        <v>268</v>
      </c>
      <c r="DC3" s="165" t="s">
        <v>264</v>
      </c>
      <c r="DD3" s="166" t="s">
        <v>265</v>
      </c>
      <c r="DE3" s="166" t="s">
        <v>264</v>
      </c>
      <c r="DF3" s="166" t="s">
        <v>265</v>
      </c>
      <c r="DG3" s="166" t="s">
        <v>264</v>
      </c>
      <c r="DH3" s="166" t="s">
        <v>265</v>
      </c>
      <c r="DI3" s="166" t="s">
        <v>264</v>
      </c>
      <c r="DJ3" s="166" t="s">
        <v>265</v>
      </c>
      <c r="DK3" s="166" t="s">
        <v>264</v>
      </c>
      <c r="DL3" s="166" t="s">
        <v>265</v>
      </c>
      <c r="DM3" s="166" t="s">
        <v>264</v>
      </c>
      <c r="DN3" s="166" t="s">
        <v>265</v>
      </c>
      <c r="DO3" s="166" t="s">
        <v>264</v>
      </c>
      <c r="DP3" s="166" t="s">
        <v>265</v>
      </c>
      <c r="DQ3" s="166" t="s">
        <v>264</v>
      </c>
      <c r="DR3" s="166" t="s">
        <v>265</v>
      </c>
      <c r="DS3" s="166" t="s">
        <v>264</v>
      </c>
      <c r="DT3" s="166" t="s">
        <v>265</v>
      </c>
      <c r="DU3" s="166" t="s">
        <v>264</v>
      </c>
      <c r="DV3" s="222" t="s">
        <v>265</v>
      </c>
      <c r="DW3" s="49" t="s">
        <v>264</v>
      </c>
      <c r="DX3" s="50" t="s">
        <v>265</v>
      </c>
      <c r="DY3" s="50" t="s">
        <v>264</v>
      </c>
      <c r="DZ3" s="50" t="s">
        <v>265</v>
      </c>
      <c r="EA3" s="50" t="s">
        <v>264</v>
      </c>
      <c r="EB3" s="50" t="s">
        <v>265</v>
      </c>
      <c r="EC3" s="50" t="s">
        <v>264</v>
      </c>
      <c r="ED3" s="50" t="s">
        <v>265</v>
      </c>
      <c r="EE3" s="50" t="s">
        <v>264</v>
      </c>
      <c r="EF3" s="50" t="s">
        <v>265</v>
      </c>
      <c r="EG3" s="50" t="s">
        <v>264</v>
      </c>
      <c r="EH3" s="50" t="s">
        <v>265</v>
      </c>
      <c r="EI3" s="50" t="s">
        <v>264</v>
      </c>
      <c r="EJ3" s="50" t="s">
        <v>265</v>
      </c>
      <c r="EK3" s="50" t="s">
        <v>264</v>
      </c>
      <c r="EL3" s="50" t="s">
        <v>265</v>
      </c>
      <c r="EM3" s="50" t="s">
        <v>264</v>
      </c>
      <c r="EN3" s="50" t="s">
        <v>265</v>
      </c>
      <c r="EO3" s="50" t="s">
        <v>264</v>
      </c>
      <c r="EP3" s="51" t="s">
        <v>265</v>
      </c>
      <c r="EQ3" s="109" t="s">
        <v>264</v>
      </c>
      <c r="ER3" s="50" t="s">
        <v>265</v>
      </c>
      <c r="ES3" s="50" t="s">
        <v>264</v>
      </c>
      <c r="ET3" s="50" t="s">
        <v>265</v>
      </c>
      <c r="EU3" s="50" t="s">
        <v>264</v>
      </c>
      <c r="EV3" s="50" t="s">
        <v>265</v>
      </c>
      <c r="EW3" s="50" t="s">
        <v>264</v>
      </c>
      <c r="EX3" s="50" t="s">
        <v>265</v>
      </c>
      <c r="EY3" s="50" t="s">
        <v>264</v>
      </c>
      <c r="EZ3" s="50" t="s">
        <v>265</v>
      </c>
      <c r="FA3" s="50" t="s">
        <v>264</v>
      </c>
      <c r="FB3" s="50" t="s">
        <v>265</v>
      </c>
      <c r="FC3" s="50" t="s">
        <v>264</v>
      </c>
      <c r="FD3" s="50" t="s">
        <v>265</v>
      </c>
      <c r="FE3" s="50" t="s">
        <v>264</v>
      </c>
      <c r="FF3" s="50" t="s">
        <v>265</v>
      </c>
      <c r="FG3" s="50" t="s">
        <v>264</v>
      </c>
      <c r="FH3" s="50" t="s">
        <v>265</v>
      </c>
      <c r="FI3" s="50" t="s">
        <v>264</v>
      </c>
      <c r="FJ3" s="92" t="s">
        <v>265</v>
      </c>
      <c r="FK3" s="104" t="s">
        <v>264</v>
      </c>
      <c r="FL3" s="105" t="s">
        <v>265</v>
      </c>
      <c r="FM3" s="105" t="s">
        <v>264</v>
      </c>
      <c r="FN3" s="105" t="s">
        <v>265</v>
      </c>
      <c r="FO3" s="105" t="s">
        <v>264</v>
      </c>
      <c r="FP3" s="105" t="s">
        <v>265</v>
      </c>
      <c r="FQ3" s="105" t="s">
        <v>264</v>
      </c>
      <c r="FR3" s="105" t="s">
        <v>265</v>
      </c>
      <c r="FS3" s="105" t="s">
        <v>264</v>
      </c>
      <c r="FT3" s="105" t="s">
        <v>265</v>
      </c>
      <c r="FU3" s="105" t="s">
        <v>264</v>
      </c>
      <c r="FV3" s="105" t="s">
        <v>265</v>
      </c>
      <c r="FW3" s="105" t="s">
        <v>264</v>
      </c>
      <c r="FX3" s="105" t="s">
        <v>265</v>
      </c>
      <c r="FY3" s="105" t="s">
        <v>264</v>
      </c>
      <c r="FZ3" s="105" t="s">
        <v>265</v>
      </c>
      <c r="GA3" s="105" t="s">
        <v>264</v>
      </c>
      <c r="GB3" s="105" t="s">
        <v>265</v>
      </c>
      <c r="GC3" s="105" t="s">
        <v>264</v>
      </c>
      <c r="GD3" s="106" t="s">
        <v>265</v>
      </c>
      <c r="GE3" s="104" t="s">
        <v>264</v>
      </c>
      <c r="GF3" s="105" t="s">
        <v>265</v>
      </c>
      <c r="GG3" s="105" t="s">
        <v>264</v>
      </c>
      <c r="GH3" s="105" t="s">
        <v>265</v>
      </c>
      <c r="GI3" s="105" t="s">
        <v>264</v>
      </c>
      <c r="GJ3" s="105" t="s">
        <v>265</v>
      </c>
      <c r="GK3" s="105" t="s">
        <v>264</v>
      </c>
      <c r="GL3" s="105" t="s">
        <v>265</v>
      </c>
      <c r="GM3" s="105" t="s">
        <v>264</v>
      </c>
      <c r="GN3" s="105" t="s">
        <v>265</v>
      </c>
      <c r="GO3" s="105" t="s">
        <v>264</v>
      </c>
      <c r="GP3" s="105" t="s">
        <v>265</v>
      </c>
      <c r="GQ3" s="105" t="s">
        <v>264</v>
      </c>
      <c r="GR3" s="105" t="s">
        <v>265</v>
      </c>
      <c r="GS3" s="105" t="s">
        <v>264</v>
      </c>
      <c r="GT3" s="105" t="s">
        <v>265</v>
      </c>
      <c r="GU3" s="105" t="s">
        <v>264</v>
      </c>
      <c r="GV3" s="105" t="s">
        <v>265</v>
      </c>
      <c r="GW3" s="105" t="s">
        <v>264</v>
      </c>
      <c r="GX3" s="51" t="s">
        <v>265</v>
      </c>
      <c r="GY3" s="462" t="s">
        <v>264</v>
      </c>
      <c r="GZ3" s="463" t="s">
        <v>265</v>
      </c>
      <c r="HA3" s="463" t="s">
        <v>264</v>
      </c>
      <c r="HB3" s="463" t="s">
        <v>265</v>
      </c>
      <c r="HC3" s="463" t="s">
        <v>264</v>
      </c>
      <c r="HD3" s="463" t="s">
        <v>265</v>
      </c>
      <c r="HE3" s="463" t="s">
        <v>264</v>
      </c>
      <c r="HF3" s="463" t="s">
        <v>265</v>
      </c>
      <c r="HG3" s="463" t="s">
        <v>264</v>
      </c>
      <c r="HH3" s="463" t="s">
        <v>265</v>
      </c>
      <c r="HI3" s="463" t="s">
        <v>264</v>
      </c>
      <c r="HJ3" s="463" t="s">
        <v>265</v>
      </c>
      <c r="HK3" s="463" t="s">
        <v>264</v>
      </c>
      <c r="HL3" s="463" t="s">
        <v>265</v>
      </c>
      <c r="HM3" s="463" t="s">
        <v>264</v>
      </c>
      <c r="HN3" s="463" t="s">
        <v>265</v>
      </c>
      <c r="HO3" s="463" t="s">
        <v>264</v>
      </c>
      <c r="HP3" s="463" t="s">
        <v>265</v>
      </c>
      <c r="HQ3" s="463" t="s">
        <v>264</v>
      </c>
      <c r="HR3" s="466" t="s">
        <v>265</v>
      </c>
      <c r="HS3" s="598">
        <f>A3-21</f>
        <v>44372</v>
      </c>
      <c r="HT3" s="203">
        <f>A3-14</f>
        <v>44379</v>
      </c>
      <c r="HU3" s="204">
        <f>A3-7</f>
        <v>44386</v>
      </c>
      <c r="HV3" s="204">
        <f>A3</f>
        <v>44393</v>
      </c>
      <c r="HW3" s="599">
        <f>A3-21</f>
        <v>44372</v>
      </c>
      <c r="HX3" s="205">
        <f>A3-14</f>
        <v>44379</v>
      </c>
      <c r="HY3" s="206">
        <f>A3-7</f>
        <v>44386</v>
      </c>
      <c r="HZ3" s="207">
        <f>A3</f>
        <v>44393</v>
      </c>
      <c r="IA3" s="171" t="s">
        <v>264</v>
      </c>
      <c r="IB3" s="172" t="s">
        <v>265</v>
      </c>
      <c r="IC3" s="172" t="s">
        <v>264</v>
      </c>
      <c r="ID3" s="172" t="s">
        <v>265</v>
      </c>
      <c r="IE3" s="172" t="s">
        <v>264</v>
      </c>
      <c r="IF3" s="172" t="s">
        <v>265</v>
      </c>
      <c r="IG3" s="172" t="s">
        <v>264</v>
      </c>
      <c r="IH3" s="172" t="s">
        <v>265</v>
      </c>
      <c r="II3" s="172" t="s">
        <v>264</v>
      </c>
      <c r="IJ3" s="172" t="s">
        <v>265</v>
      </c>
      <c r="IK3" s="172" t="s">
        <v>264</v>
      </c>
      <c r="IL3" s="172" t="s">
        <v>265</v>
      </c>
      <c r="IM3" s="172" t="s">
        <v>264</v>
      </c>
      <c r="IN3" s="172" t="s">
        <v>265</v>
      </c>
      <c r="IO3" s="172" t="s">
        <v>264</v>
      </c>
      <c r="IP3" s="172" t="s">
        <v>265</v>
      </c>
      <c r="IQ3" s="172" t="s">
        <v>264</v>
      </c>
      <c r="IR3" s="172" t="s">
        <v>265</v>
      </c>
      <c r="IS3" s="172" t="s">
        <v>264</v>
      </c>
      <c r="IT3" s="173" t="s">
        <v>265</v>
      </c>
      <c r="IU3" s="440" t="s">
        <v>264</v>
      </c>
      <c r="IV3" s="441" t="s">
        <v>265</v>
      </c>
      <c r="IW3" s="441" t="s">
        <v>264</v>
      </c>
      <c r="IX3" s="441" t="s">
        <v>265</v>
      </c>
      <c r="IY3" s="441" t="s">
        <v>264</v>
      </c>
      <c r="IZ3" s="441" t="s">
        <v>265</v>
      </c>
      <c r="JA3" s="441" t="s">
        <v>264</v>
      </c>
      <c r="JB3" s="441" t="s">
        <v>265</v>
      </c>
      <c r="JC3" s="441" t="s">
        <v>264</v>
      </c>
      <c r="JD3" s="441" t="s">
        <v>265</v>
      </c>
      <c r="JE3" s="441" t="s">
        <v>264</v>
      </c>
      <c r="JF3" s="441" t="s">
        <v>265</v>
      </c>
      <c r="JG3" s="441" t="s">
        <v>264</v>
      </c>
      <c r="JH3" s="441" t="s">
        <v>265</v>
      </c>
      <c r="JI3" s="441" t="s">
        <v>264</v>
      </c>
      <c r="JJ3" s="441" t="s">
        <v>265</v>
      </c>
      <c r="JK3" s="441" t="s">
        <v>264</v>
      </c>
      <c r="JL3" s="441" t="s">
        <v>265</v>
      </c>
      <c r="JM3" s="441" t="s">
        <v>264</v>
      </c>
      <c r="JN3" s="480" t="s">
        <v>265</v>
      </c>
      <c r="JP3" s="535" t="s">
        <v>264</v>
      </c>
      <c r="JQ3" s="536" t="s">
        <v>265</v>
      </c>
      <c r="JR3" s="536" t="s">
        <v>264</v>
      </c>
      <c r="JS3" s="536" t="s">
        <v>265</v>
      </c>
      <c r="JT3" s="536" t="s">
        <v>264</v>
      </c>
      <c r="JU3" s="536" t="s">
        <v>265</v>
      </c>
      <c r="JV3" s="536" t="s">
        <v>264</v>
      </c>
      <c r="JW3" s="536" t="s">
        <v>265</v>
      </c>
      <c r="JX3" s="536" t="s">
        <v>264</v>
      </c>
      <c r="JY3" s="536" t="s">
        <v>265</v>
      </c>
      <c r="JZ3" s="536" t="s">
        <v>264</v>
      </c>
      <c r="KA3" s="536" t="s">
        <v>265</v>
      </c>
      <c r="KB3" s="536" t="s">
        <v>264</v>
      </c>
      <c r="KC3" s="536" t="s">
        <v>265</v>
      </c>
      <c r="KD3" s="536" t="s">
        <v>264</v>
      </c>
      <c r="KE3" s="536" t="s">
        <v>265</v>
      </c>
      <c r="KF3" s="536" t="s">
        <v>264</v>
      </c>
      <c r="KG3" s="536" t="s">
        <v>265</v>
      </c>
      <c r="KH3" s="536" t="s">
        <v>264</v>
      </c>
      <c r="KI3" s="537" t="s">
        <v>265</v>
      </c>
      <c r="KJ3" s="528"/>
      <c r="KK3" s="70" t="s">
        <v>264</v>
      </c>
      <c r="KL3" s="307" t="s">
        <v>265</v>
      </c>
      <c r="KM3" s="307" t="s">
        <v>264</v>
      </c>
      <c r="KN3" s="307" t="s">
        <v>265</v>
      </c>
      <c r="KO3" s="307" t="s">
        <v>264</v>
      </c>
      <c r="KP3" s="307" t="s">
        <v>265</v>
      </c>
      <c r="KQ3" s="307" t="s">
        <v>264</v>
      </c>
      <c r="KR3" s="307" t="s">
        <v>265</v>
      </c>
      <c r="KS3" s="307" t="s">
        <v>264</v>
      </c>
      <c r="KT3" s="307" t="s">
        <v>265</v>
      </c>
      <c r="KU3" s="307" t="s">
        <v>264</v>
      </c>
      <c r="KV3" s="307" t="s">
        <v>265</v>
      </c>
      <c r="KW3" s="307" t="s">
        <v>264</v>
      </c>
      <c r="KX3" s="307" t="s">
        <v>265</v>
      </c>
      <c r="KY3" s="307" t="s">
        <v>264</v>
      </c>
      <c r="KZ3" s="307" t="s">
        <v>265</v>
      </c>
      <c r="LA3" s="307" t="s">
        <v>264</v>
      </c>
      <c r="LB3" s="307" t="s">
        <v>265</v>
      </c>
      <c r="LC3" s="307" t="s">
        <v>264</v>
      </c>
      <c r="LD3" s="478" t="s">
        <v>265</v>
      </c>
      <c r="LE3" s="498" t="s">
        <v>264</v>
      </c>
      <c r="LF3" s="499" t="s">
        <v>265</v>
      </c>
      <c r="LG3" s="499" t="s">
        <v>264</v>
      </c>
      <c r="LH3" s="499" t="s">
        <v>265</v>
      </c>
      <c r="LI3" s="499" t="s">
        <v>264</v>
      </c>
      <c r="LJ3" s="500" t="s">
        <v>265</v>
      </c>
      <c r="LK3" s="627"/>
      <c r="LL3" s="629"/>
      <c r="LM3" s="631"/>
      <c r="LO3" s="618"/>
      <c r="LP3" s="580">
        <v>44288</v>
      </c>
      <c r="LQ3" s="581">
        <f>+LP3</f>
        <v>44288</v>
      </c>
      <c r="LR3" s="633"/>
      <c r="LS3" s="620"/>
    </row>
    <row r="4" spans="1:331" s="22" customFormat="1" ht="22.5" customHeight="1" thickBot="1">
      <c r="A4" s="380" t="s">
        <v>17</v>
      </c>
      <c r="B4" s="410">
        <v>45376763</v>
      </c>
      <c r="C4" s="401">
        <f>+S4</f>
        <v>4737210</v>
      </c>
      <c r="D4" s="384">
        <f>+AA4</f>
        <v>101158</v>
      </c>
      <c r="E4" s="371">
        <f t="shared" ref="E4:E35" si="0">(IA4*BE4)+(IB4*BF4)+(IC4*BG4)+(ID4*BH4)+(IE4*BI4)+(IF4*BJ4)+(IG4*BK4)+(IH4*BL4)+(II4*BM4)+(IJ4*BN4)+(IK4*BO4)+(IL4*BP4)+(IM4*BQ4)+(IN4*BR4)+(IO4*BS4)+(IP4*BT4)+(IQ4*BU4)+(IR4*BV4)+(IS4*BW4)+(IT4*BX4)</f>
        <v>6.0789195261334375E-3</v>
      </c>
      <c r="F4" s="189">
        <f t="shared" ref="F4:F33" si="1">HT4/B4</f>
        <v>0.10003452648219971</v>
      </c>
      <c r="G4" s="190">
        <f>H4/F4</f>
        <v>3.6659826701171476</v>
      </c>
      <c r="H4" s="189">
        <f t="shared" ref="H4:H33" si="2">HZ4/(E4*B4)</f>
        <v>0.36672484049711901</v>
      </c>
      <c r="I4" s="191">
        <f t="shared" ref="I4:I33" si="3">(G4*HV4)/B4</f>
        <v>0.38271856819548045</v>
      </c>
      <c r="J4" s="282">
        <f t="shared" ref="J4:J33" si="4">+((DC4*AK4)+(DD4*AL4)+(DE4*AM4)+(DF4*AN4)+(DG4*AO4)+(DH4*AP4)+(DI4*AQ4)+(DJ4*AR4)+(DK4*AS4)+(DL4*AT4)+(DM4*AU4)+(DN4*AV4)+(DO4*AW4)+(DP4*AX4)+(DQ4*AY4)+(DR4*AZ4)+(DS4*BA4)+(DT4*BB4)+(DU4*BC4)+(DV4*BD4))/B4</f>
        <v>0.57854858863268799</v>
      </c>
      <c r="K4" s="283">
        <f t="shared" ref="K4:K33" si="5">HZ4/(B4*J4)</f>
        <v>3.8532473113186538E-3</v>
      </c>
      <c r="L4" s="446">
        <f t="shared" ref="L4:L35" si="6">+(J4*B4)/HT4</f>
        <v>5.7834890510091617</v>
      </c>
      <c r="M4" s="284">
        <f t="shared" ref="M4:M33" si="7">((J4*B4)+((GE4+GF4+GG4+GH4+GI4+GJ4+GK4+GL4+GM4+GN4+GO4+GP4+GQ4+GR4+GS4+GT4+GU4+GV4+GW4+GX4)-(DW4+DX4+DY4+DZ4+EA4+EB4+EC4+ED4+EE4+EF4+EG4+EH4+EI4+EJ4+EK4+EL4+EM4+EN4+EO4+EP4))*L4)/B4</f>
        <v>0.60365668656141425</v>
      </c>
      <c r="N4" s="673"/>
      <c r="O4" s="132"/>
      <c r="P4" s="132"/>
      <c r="Q4" s="132"/>
      <c r="R4" s="132"/>
      <c r="S4" s="132">
        <f t="shared" ref="S4:S33" si="8">+HV4</f>
        <v>4737210</v>
      </c>
      <c r="T4" s="133">
        <f t="shared" ref="T4:T33" si="9">+(S4*100000)/B4</f>
        <v>10439.726606324915</v>
      </c>
      <c r="U4" s="132">
        <f t="shared" ref="U4:U33" si="10">+HV4-HU4</f>
        <v>92297</v>
      </c>
      <c r="V4" s="134">
        <f t="shared" ref="V4:V33" si="11">+(HV4-HU4)/HU4</f>
        <v>1.9870555164327081E-2</v>
      </c>
      <c r="W4" s="133">
        <f t="shared" ref="W4:W33" si="12">+(U4*100000)/B4</f>
        <v>203.40146343184506</v>
      </c>
      <c r="X4" s="132">
        <f>+HV4-HT4</f>
        <v>197967</v>
      </c>
      <c r="Y4" s="134">
        <f t="shared" ref="Y4:Y33" si="13">+(HV4-HT4)/HT4</f>
        <v>4.36123380043765E-2</v>
      </c>
      <c r="Z4" s="133">
        <f>+(X4*100000)/B4</f>
        <v>436.2739581049446</v>
      </c>
      <c r="AA4" s="132">
        <f t="shared" ref="AA4:AA33" si="14">+HZ4</f>
        <v>101158</v>
      </c>
      <c r="AB4" s="133">
        <f t="shared" ref="AB4:AB33" si="15">+(AA4*1000000)/B4</f>
        <v>2229.2907936161068</v>
      </c>
      <c r="AC4" s="135">
        <f>+AA4/S4</f>
        <v>2.135391929004625E-2</v>
      </c>
      <c r="AD4" s="132">
        <f t="shared" ref="AD4:AD33" si="16">+HZ4-HY4</f>
        <v>869</v>
      </c>
      <c r="AE4" s="134">
        <f t="shared" ref="AE4:AE33" si="17">+(HZ4-HY4)/HY4</f>
        <v>8.6649582705979715E-3</v>
      </c>
      <c r="AF4" s="133">
        <f t="shared" ref="AF4:AF33" si="18">+(AD4*1000000)/B4</f>
        <v>19.150771067561607</v>
      </c>
      <c r="AG4" s="132">
        <f t="shared" ref="AG4:AG33" si="19">+HZ4-HX4</f>
        <v>2668</v>
      </c>
      <c r="AH4" s="134">
        <f t="shared" ref="AH4:AH33" si="20">+(HZ4-HX4)/HX4</f>
        <v>2.7089044573053101E-2</v>
      </c>
      <c r="AI4" s="133">
        <f t="shared" ref="AI4:AI33" si="21">+(AG4*1000000)/B4</f>
        <v>58.796613588324931</v>
      </c>
      <c r="AJ4" s="678"/>
      <c r="AK4" s="110">
        <v>3846386</v>
      </c>
      <c r="AL4" s="47">
        <v>3630008</v>
      </c>
      <c r="AM4" s="47">
        <v>3630512</v>
      </c>
      <c r="AN4" s="47">
        <v>3447284</v>
      </c>
      <c r="AO4" s="47">
        <v>3577931</v>
      </c>
      <c r="AP4" s="47">
        <v>3506074</v>
      </c>
      <c r="AQ4" s="47">
        <v>3222370</v>
      </c>
      <c r="AR4" s="47">
        <v>3260293</v>
      </c>
      <c r="AS4" s="47">
        <v>2822152</v>
      </c>
      <c r="AT4" s="47">
        <v>2921474</v>
      </c>
      <c r="AU4" s="47">
        <v>2113466</v>
      </c>
      <c r="AV4" s="47">
        <v>2268431</v>
      </c>
      <c r="AW4" s="47">
        <v>1653429</v>
      </c>
      <c r="AX4" s="47">
        <v>1907109</v>
      </c>
      <c r="AY4" s="47">
        <v>989963</v>
      </c>
      <c r="AZ4" s="47">
        <v>1333430</v>
      </c>
      <c r="BA4" s="47">
        <v>356558</v>
      </c>
      <c r="BB4" s="47">
        <v>656718</v>
      </c>
      <c r="BC4" s="47">
        <v>60365</v>
      </c>
      <c r="BD4" s="48">
        <v>172810</v>
      </c>
      <c r="BE4" s="213">
        <v>2.0000000000000002E-5</v>
      </c>
      <c r="BF4" s="52">
        <v>2.0000000000000002E-5</v>
      </c>
      <c r="BG4" s="52">
        <v>5.0000000000000002E-5</v>
      </c>
      <c r="BH4" s="52">
        <v>4.0000000000000003E-5</v>
      </c>
      <c r="BI4" s="52">
        <v>1.2518952302791728E-4</v>
      </c>
      <c r="BJ4" s="52">
        <v>1.2406223545552731E-4</v>
      </c>
      <c r="BK4" s="52">
        <v>3.4000000000000002E-4</v>
      </c>
      <c r="BL4" s="52">
        <v>1.8000000000000001E-4</v>
      </c>
      <c r="BM4" s="52">
        <v>8.9999999999999998E-4</v>
      </c>
      <c r="BN4" s="52">
        <v>5.0000000000000001E-4</v>
      </c>
      <c r="BO4" s="52">
        <v>3.8E-3</v>
      </c>
      <c r="BP4" s="52">
        <v>2E-3</v>
      </c>
      <c r="BQ4" s="52">
        <v>1.6199999999999999E-2</v>
      </c>
      <c r="BR4" s="52">
        <v>6.1999999999999998E-3</v>
      </c>
      <c r="BS4" s="52">
        <v>6.1100000000000002E-2</v>
      </c>
      <c r="BT4" s="52">
        <v>2.6800000000000001E-2</v>
      </c>
      <c r="BU4" s="52">
        <v>0.1421</v>
      </c>
      <c r="BV4" s="52">
        <v>5.4699999999999999E-2</v>
      </c>
      <c r="BW4" s="52">
        <v>0.27589999999999998</v>
      </c>
      <c r="BX4" s="584">
        <v>0.1051</v>
      </c>
      <c r="BY4" s="72">
        <f>+Fall_Hoy!B4+(CS4/2)</f>
        <v>62.5</v>
      </c>
      <c r="BZ4" s="61">
        <f>+Fall_Hoy!C4+(CS4/2)</f>
        <v>61.5</v>
      </c>
      <c r="CA4" s="61">
        <f>+Fall_Hoy!D4+(CT4/2)</f>
        <v>64.5</v>
      </c>
      <c r="CB4" s="61">
        <f>+Fall_Hoy!E4+(CT4/2)</f>
        <v>68.5</v>
      </c>
      <c r="CC4" s="61">
        <f>+Fall_Hoy!F4+(CU4/2)</f>
        <v>369.5</v>
      </c>
      <c r="CD4" s="61">
        <f>+Fall_Hoy!G4+(CU4/2)</f>
        <v>340.5</v>
      </c>
      <c r="CE4" s="61">
        <f>+Fall_Hoy!H4+(CV4/2)</f>
        <v>1277</v>
      </c>
      <c r="CF4" s="61">
        <f>+Fall_Hoy!I4+(CV4/2)</f>
        <v>849</v>
      </c>
      <c r="CG4" s="61">
        <f>+Fall_Hoy!J4+(CW4/2)</f>
        <v>3742</v>
      </c>
      <c r="CH4" s="61">
        <f>+Fall_Hoy!K4+(CW4/2)</f>
        <v>2095</v>
      </c>
      <c r="CI4" s="61">
        <f>+Fall_Hoy!L4+(CX4/2)</f>
        <v>8311.5</v>
      </c>
      <c r="CJ4" s="61">
        <f>+Fall_Hoy!M4+(CX4/2)</f>
        <v>4383.5</v>
      </c>
      <c r="CK4" s="61">
        <f>+Fall_Hoy!N4+(CY4/2)</f>
        <v>14573.5</v>
      </c>
      <c r="CL4" s="61">
        <f>+Fall_Hoy!O4+(CY4/2)</f>
        <v>8114.5</v>
      </c>
      <c r="CM4" s="61">
        <f>+Fall_Hoy!P4+(CZ4/2)</f>
        <v>16238.5</v>
      </c>
      <c r="CN4" s="61">
        <f>+Fall_Hoy!Q4+(CZ4/2)</f>
        <v>10708.5</v>
      </c>
      <c r="CO4" s="61">
        <f>+Fall_Hoy!R4+(DA4/2)</f>
        <v>10859.5</v>
      </c>
      <c r="CP4" s="61">
        <f>+Fall_Hoy!S4+(DA4/2)</f>
        <v>10658.5</v>
      </c>
      <c r="CQ4" s="61">
        <f>+Fall_Hoy!T4+(DB4/2)</f>
        <v>3004</v>
      </c>
      <c r="CR4" s="73">
        <f>+Fall_Hoy!U4+(DB4/2)</f>
        <v>5340</v>
      </c>
      <c r="CS4" s="602">
        <f>+Fall_Hoy!W4</f>
        <v>27</v>
      </c>
      <c r="CT4" s="61">
        <f>+Fall_Hoy!X4</f>
        <v>3</v>
      </c>
      <c r="CU4" s="61">
        <f>+Fall_Hoy!Y4</f>
        <v>7</v>
      </c>
      <c r="CV4" s="61">
        <f>+Fall_Hoy!Z4</f>
        <v>28</v>
      </c>
      <c r="CW4" s="61">
        <f>+Fall_Hoy!AA4</f>
        <v>60</v>
      </c>
      <c r="CX4" s="61">
        <f>+Fall_Hoy!AB4</f>
        <v>89</v>
      </c>
      <c r="CY4" s="61">
        <f>+Fall_Hoy!AC4</f>
        <v>151</v>
      </c>
      <c r="CZ4" s="61">
        <f>+Fall_Hoy!AD4</f>
        <v>273</v>
      </c>
      <c r="DA4" s="61">
        <f>+Fall_Hoy!AE4</f>
        <v>759</v>
      </c>
      <c r="DB4" s="73">
        <f>+Fall_Hoy!AF4</f>
        <v>694</v>
      </c>
      <c r="DC4" s="65">
        <f>+DQ4</f>
        <v>0.26846380194939684</v>
      </c>
      <c r="DD4" s="66">
        <f>+DR4</f>
        <v>0.2996564465494162</v>
      </c>
      <c r="DE4" s="66">
        <f>+DO4</f>
        <v>0.54408067442393893</v>
      </c>
      <c r="DF4" s="66">
        <f>+DP4</f>
        <v>0.68626928118982466</v>
      </c>
      <c r="DG4" s="66">
        <f t="shared" ref="DG4:DG35" si="22">IF(MIN(+CC4/(AO4*BI4),0.7)&gt;0,MIN(+CC4/(AO4*BI4),0.7),EA4/AO4)</f>
        <v>0.7</v>
      </c>
      <c r="DH4" s="66">
        <f t="shared" ref="DH4:DH35" si="23">IF(MIN(+CD4/(AP4*BJ4),0.7)&gt;0,MIN(+CD4/(AP4*BJ4),0.7),EB4/AP4)</f>
        <v>0.7</v>
      </c>
      <c r="DI4" s="66">
        <f t="shared" ref="DI4:DI35" si="24">IF(MIN(+CE4/(AQ4*BK4),0.7)&gt;0,MIN(+CE4/(AQ4*BK4),0.7),EC4/AQ4)</f>
        <v>0.7</v>
      </c>
      <c r="DJ4" s="66">
        <f t="shared" ref="DJ4:DJ35" si="25">IF(MIN(+CF4/(AR4*BL4),0.7)&gt;0,MIN(+CF4/(AR4*BL4),0.7),ED4/AR4)</f>
        <v>0.7</v>
      </c>
      <c r="DK4" s="66">
        <f t="shared" ref="DK4:DK35" si="26">IF(MIN(+CG4/(AS4*BM4),0.7)&gt;0,MIN(+CG4/(AS4*BM4),0.7),EE4/AS4)</f>
        <v>0.7</v>
      </c>
      <c r="DL4" s="66">
        <f t="shared" ref="DL4:DL35" si="27">IF(MIN(+CH4/(AT4*BN4),0.7)&gt;0,MIN(+CH4/(AT4*BN4),0.7),EF4/AT4)</f>
        <v>0.7</v>
      </c>
      <c r="DM4" s="66">
        <f t="shared" ref="DM4:DM35" si="28">IF(MIN(+CI4/(AU4*BO4),0.7)&gt;0,MIN(+CI4/(AU4*BO4),0.7),EG4/AU4)</f>
        <v>0.7</v>
      </c>
      <c r="DN4" s="66">
        <f t="shared" ref="DN4:DN35" si="29">IF(MIN(+CJ4/(AV4*BP4),0.7)&gt;0,MIN(+CJ4/(AV4*BP4),0.7),EH4/AV4)</f>
        <v>0.7</v>
      </c>
      <c r="DO4" s="66">
        <f t="shared" ref="DO4:DO35" si="30">IF(MIN(+CK4/(AW4*BQ4),0.7)&gt;0,MIN(+CK4/(AW4*BQ4),0.7),EI4/AW4)</f>
        <v>0.54408067442393893</v>
      </c>
      <c r="DP4" s="66">
        <f t="shared" ref="DP4:DP35" si="31">IF(MIN(+CL4/(AX4*BR4),0.7)&gt;0,MIN(+CL4/(AX4*BR4),0.7),EJ4/AX4)</f>
        <v>0.68626928118982466</v>
      </c>
      <c r="DQ4" s="66">
        <f t="shared" ref="DQ4:DQ35" si="32">IF(MIN(+CM4/(AY4*BS4),0.7)&gt;0,MIN(+CM4/(AY4*BS4),0.7),EK4/AY4)</f>
        <v>0.26846380194939684</v>
      </c>
      <c r="DR4" s="66">
        <f t="shared" ref="DR4:DR35" si="33">IF(MIN(+CN4/(AZ4*BT4),0.7)&gt;0,MIN(+CN4/(AZ4*BT4),0.7),EL4/AZ4)</f>
        <v>0.2996564465494162</v>
      </c>
      <c r="DS4" s="66">
        <f t="shared" ref="DS4:DS35" si="34">IF(MIN(+CO4/(BA4*BU4),0.7)&gt;0,MIN(+CO4/(BA4*BU4),0.7),EM4/BA4)</f>
        <v>0.21433128447796357</v>
      </c>
      <c r="DT4" s="66">
        <f t="shared" ref="DT4:DT35" si="35">IF(MIN(+CP4/(BB4*BV4),0.7)&gt;0,MIN(+CP4/(BB4*BV4),0.7),EN4/BB4)</f>
        <v>0.29670840104094609</v>
      </c>
      <c r="DU4" s="66">
        <f t="shared" ref="DU4:DU35" si="36">IF(MIN(+CQ4/(BC4*BW4),0.7)&gt;0,MIN(+CQ4/(BC4*BW4),0.7),EO4/BC4)</f>
        <v>0.18036946740000506</v>
      </c>
      <c r="DV4" s="66">
        <f t="shared" ref="DV4:DV35" si="37">IF(MIN(+CR4/(BD4*BX4),0.7)&gt;0,MIN(+CR4/(BD4*BX4),0.7),EP4/BD4)</f>
        <v>0.29401512393976303</v>
      </c>
      <c r="DW4" s="107">
        <f>+'Cas_-14'!B4</f>
        <v>52915</v>
      </c>
      <c r="DX4" s="58">
        <f>+'Cas_-14'!C4</f>
        <v>49545</v>
      </c>
      <c r="DY4" s="58">
        <f>+'Cas_-14'!D4</f>
        <v>158145</v>
      </c>
      <c r="DZ4" s="58">
        <f>+'Cas_-14'!E4</f>
        <v>174979</v>
      </c>
      <c r="EA4" s="58">
        <f>+'Cas_-14'!F4</f>
        <v>457483</v>
      </c>
      <c r="EB4" s="58">
        <f>+'Cas_-14'!G4</f>
        <v>473933</v>
      </c>
      <c r="EC4" s="58">
        <f>+'Cas_-14'!H4</f>
        <v>518106</v>
      </c>
      <c r="ED4" s="58">
        <f>+'Cas_-14'!I4</f>
        <v>511031</v>
      </c>
      <c r="EE4" s="58">
        <f>+'Cas_-14'!J4</f>
        <v>435916</v>
      </c>
      <c r="EF4" s="58">
        <f>+'Cas_-14'!K4</f>
        <v>434198</v>
      </c>
      <c r="EG4" s="58">
        <f>+'Cas_-14'!L4</f>
        <v>299508</v>
      </c>
      <c r="EH4" s="58">
        <f>+'Cas_-14'!M4</f>
        <v>301988</v>
      </c>
      <c r="EI4" s="58">
        <f>+'Cas_-14'!N4</f>
        <v>179322</v>
      </c>
      <c r="EJ4" s="58">
        <f>+'Cas_-14'!O4</f>
        <v>171778</v>
      </c>
      <c r="EK4" s="58">
        <f>+'Cas_-14'!P4</f>
        <v>89209</v>
      </c>
      <c r="EL4" s="58">
        <f>+'Cas_-14'!Q4</f>
        <v>88824</v>
      </c>
      <c r="EM4" s="58">
        <f>+'Cas_-14'!R4</f>
        <v>32881</v>
      </c>
      <c r="EN4" s="58">
        <f>+'Cas_-14'!S4</f>
        <v>46442</v>
      </c>
      <c r="EO4" s="58">
        <f>+'Cas_-14'!T4</f>
        <v>6124</v>
      </c>
      <c r="EP4" s="223">
        <f>+'Cas_-14'!U4</f>
        <v>16428</v>
      </c>
      <c r="EQ4" s="176">
        <f t="shared" ref="EQ4:EQ33" si="38">+DW4/AK4</f>
        <v>1.3757069623277539E-2</v>
      </c>
      <c r="ER4" s="81">
        <f t="shared" ref="ER4:ER33" si="39">+DX4/AL4</f>
        <v>1.364873025073223E-2</v>
      </c>
      <c r="ES4" s="81">
        <f t="shared" ref="ES4:ES33" si="40">+DY4/AM4</f>
        <v>4.3559971706470052E-2</v>
      </c>
      <c r="ET4" s="81">
        <f t="shared" ref="ET4:ET33" si="41">+DZ4/AN4</f>
        <v>5.0758510177867561E-2</v>
      </c>
      <c r="EU4" s="81">
        <f t="shared" ref="EU4:EU33" si="42">+EA4/AO4</f>
        <v>0.12786244340653857</v>
      </c>
      <c r="EV4" s="81">
        <f t="shared" ref="EV4:EV33" si="43">+EB4/AP4</f>
        <v>0.13517484228798365</v>
      </c>
      <c r="EW4" s="81">
        <f t="shared" ref="EW4:EW33" si="44">+EC4/AQ4</f>
        <v>0.16078414334790853</v>
      </c>
      <c r="EX4" s="81">
        <f t="shared" ref="EX4:EX33" si="45">+ED4/AR4</f>
        <v>0.15674388774260473</v>
      </c>
      <c r="EY4" s="81">
        <f t="shared" ref="EY4:EY33" si="46">+EE4/AS4</f>
        <v>0.15446226850998812</v>
      </c>
      <c r="EZ4" s="81">
        <f t="shared" ref="EZ4:EZ33" si="47">+EF4/AT4</f>
        <v>0.14862292116924539</v>
      </c>
      <c r="FA4" s="81">
        <f t="shared" ref="FA4:FA33" si="48">+EG4/AU4</f>
        <v>0.14171413214123152</v>
      </c>
      <c r="FB4" s="81">
        <f t="shared" ref="FB4:FB33" si="49">+EH4/AV4</f>
        <v>0.1331263767776053</v>
      </c>
      <c r="FC4" s="81">
        <f t="shared" ref="FC4:FC33" si="50">+EI4/AW4</f>
        <v>0.1084546115980789</v>
      </c>
      <c r="FD4" s="81">
        <f t="shared" ref="FD4:FD33" si="51">+EJ4/AX4</f>
        <v>9.0072460462406717E-2</v>
      </c>
      <c r="FE4" s="81">
        <f t="shared" ref="FE4:FE33" si="52">+EK4/AY4</f>
        <v>9.0113468887221035E-2</v>
      </c>
      <c r="FF4" s="81">
        <f t="shared" ref="FF4:FF33" si="53">+EL4/AZ4</f>
        <v>6.6613170545135478E-2</v>
      </c>
      <c r="FG4" s="81">
        <f t="shared" ref="FG4:FG33" si="54">+EM4/BA4</f>
        <v>9.2217815895310154E-2</v>
      </c>
      <c r="FH4" s="81">
        <f t="shared" ref="FH4:FH33" si="55">+EN4/BB4</f>
        <v>7.0718329633114974E-2</v>
      </c>
      <c r="FI4" s="81">
        <f t="shared" ref="FI4:FI33" si="56">+EO4/BC4</f>
        <v>0.10144951544769321</v>
      </c>
      <c r="FJ4" s="86">
        <f t="shared" ref="FJ4:FJ33" si="57">+EP4/BD4</f>
        <v>9.5063943058850756E-2</v>
      </c>
      <c r="FK4" s="101">
        <f>+FY4</f>
        <v>2.9791750918543056</v>
      </c>
      <c r="FL4" s="102">
        <f>+FZ4</f>
        <v>4.4984564478337843</v>
      </c>
      <c r="FM4" s="102">
        <f>+FW4</f>
        <v>5.016667031552732</v>
      </c>
      <c r="FN4" s="102">
        <f>+FX4</f>
        <v>7.6190799903401203</v>
      </c>
      <c r="FO4" s="102">
        <f t="shared" ref="FO4:FZ4" si="58">+DG4/EU4</f>
        <v>5.4746333743548945</v>
      </c>
      <c r="FP4" s="102">
        <f t="shared" si="58"/>
        <v>5.1784783925153972</v>
      </c>
      <c r="FQ4" s="102">
        <f t="shared" si="58"/>
        <v>4.3536631500117737</v>
      </c>
      <c r="FR4" s="102">
        <f t="shared" si="58"/>
        <v>4.4658838700587635</v>
      </c>
      <c r="FS4" s="102">
        <f t="shared" si="58"/>
        <v>4.5318510905770832</v>
      </c>
      <c r="FT4" s="102">
        <f t="shared" si="58"/>
        <v>4.7099060797147843</v>
      </c>
      <c r="FU4" s="102">
        <f t="shared" si="58"/>
        <v>4.9395214818969775</v>
      </c>
      <c r="FV4" s="102">
        <f t="shared" si="58"/>
        <v>5.2581615825794401</v>
      </c>
      <c r="FW4" s="102">
        <f t="shared" si="58"/>
        <v>5.016667031552732</v>
      </c>
      <c r="FX4" s="102">
        <f t="shared" si="58"/>
        <v>7.6190799903401203</v>
      </c>
      <c r="FY4" s="102">
        <f t="shared" si="58"/>
        <v>2.9791750918543056</v>
      </c>
      <c r="FZ4" s="102">
        <f t="shared" si="58"/>
        <v>4.4984564478337843</v>
      </c>
      <c r="GA4" s="102">
        <f>+DS4/FG4</f>
        <v>2.3241852173259248</v>
      </c>
      <c r="GB4" s="102">
        <f>+DT4/FH4</f>
        <v>4.1956364436244789</v>
      </c>
      <c r="GC4" s="102">
        <f>+DU4/FI4</f>
        <v>1.7779233996736292</v>
      </c>
      <c r="GD4" s="103">
        <f>+DV4/FJ4</f>
        <v>3.0928143150736824</v>
      </c>
      <c r="GE4" s="72">
        <f>+Cas_Hoy!B4</f>
        <v>56436</v>
      </c>
      <c r="GF4" s="61">
        <f>+Cas_Hoy!C4</f>
        <v>52841</v>
      </c>
      <c r="GG4" s="61">
        <f>+Cas_Hoy!D4</f>
        <v>168364</v>
      </c>
      <c r="GH4" s="61">
        <f>+Cas_Hoy!E4</f>
        <v>185739</v>
      </c>
      <c r="GI4" s="61">
        <f>+Cas_Hoy!F4</f>
        <v>478678</v>
      </c>
      <c r="GJ4" s="61">
        <f>+Cas_Hoy!G4</f>
        <v>496314</v>
      </c>
      <c r="GK4" s="61">
        <f>+Cas_Hoy!H4</f>
        <v>539711</v>
      </c>
      <c r="GL4" s="61">
        <f>+Cas_Hoy!I4</f>
        <v>533619</v>
      </c>
      <c r="GM4" s="61">
        <f>+Cas_Hoy!J4</f>
        <v>453298</v>
      </c>
      <c r="GN4" s="61">
        <f>+Cas_Hoy!K4</f>
        <v>451785</v>
      </c>
      <c r="GO4" s="61">
        <f>+Cas_Hoy!L4</f>
        <v>310474</v>
      </c>
      <c r="GP4" s="61">
        <f>+Cas_Hoy!M4</f>
        <v>313537</v>
      </c>
      <c r="GQ4" s="61">
        <f>+Cas_Hoy!N4</f>
        <v>186029</v>
      </c>
      <c r="GR4" s="61">
        <f>+Cas_Hoy!O4</f>
        <v>178694</v>
      </c>
      <c r="GS4" s="61">
        <f>+Cas_Hoy!P4</f>
        <v>92665</v>
      </c>
      <c r="GT4" s="61">
        <f>+Cas_Hoy!Q4</f>
        <v>92353</v>
      </c>
      <c r="GU4" s="61">
        <f>+Cas_Hoy!R4</f>
        <v>34062</v>
      </c>
      <c r="GV4" s="61">
        <f>+Cas_Hoy!S4</f>
        <v>47948</v>
      </c>
      <c r="GW4" s="61">
        <f>+Cas_Hoy!T4</f>
        <v>6311</v>
      </c>
      <c r="GX4" s="458">
        <f>+Cas_Hoy!U4</f>
        <v>16893</v>
      </c>
      <c r="GY4" s="273">
        <f>+HM4</f>
        <v>0.27886422006345613</v>
      </c>
      <c r="GZ4" s="95">
        <f>+HN4</f>
        <v>0.31156187300930194</v>
      </c>
      <c r="HA4" s="95">
        <f>+HK4</f>
        <v>0.5644303754275044</v>
      </c>
      <c r="HB4" s="95">
        <f>+HL4</f>
        <v>0.7</v>
      </c>
      <c r="HC4" s="224">
        <f t="shared" ref="HC4:HC35" si="59">MIN(+(GI4*FO4)/AO4,0.7)</f>
        <v>0.7</v>
      </c>
      <c r="HD4" s="224">
        <f t="shared" ref="HD4:HD35" si="60">MIN(+(GJ4*FP4)/AP4,0.7)</f>
        <v>0.7</v>
      </c>
      <c r="HE4" s="224">
        <f t="shared" ref="HE4:HE35" si="61">MIN(+(GK4*FQ4)/AQ4,0.7)</f>
        <v>0.7</v>
      </c>
      <c r="HF4" s="224">
        <f t="shared" ref="HF4:HF35" si="62">MIN(+(GL4*FR4)/AR4,0.7)</f>
        <v>0.7</v>
      </c>
      <c r="HG4" s="224">
        <f t="shared" ref="HG4:HG35" si="63">MIN(+(GM4*FS4)/AS4,0.7)</f>
        <v>0.7</v>
      </c>
      <c r="HH4" s="224">
        <f t="shared" ref="HH4:HH35" si="64">MIN(+(GN4*FT4)/AT4,0.7)</f>
        <v>0.7</v>
      </c>
      <c r="HI4" s="224">
        <f t="shared" ref="HI4:HI35" si="65">MIN(+(GO4*FU4)/AU4,0.7)</f>
        <v>0.7</v>
      </c>
      <c r="HJ4" s="224">
        <f t="shared" ref="HJ4:HJ35" si="66">MIN(+(GP4*FV4)/AV4,0.7)</f>
        <v>0.7</v>
      </c>
      <c r="HK4" s="224">
        <f t="shared" ref="HK4:HK35" si="67">MIN(+(GQ4*FW4)/AW4,0.7)</f>
        <v>0.5644303754275044</v>
      </c>
      <c r="HL4" s="224">
        <f t="shared" ref="HL4:HL35" si="68">MIN(+(GR4*FX4)/AX4,0.7)</f>
        <v>0.7</v>
      </c>
      <c r="HM4" s="224">
        <f t="shared" ref="HM4:HM35" si="69">MIN(+(GS4*FY4)/AY4,0.7)</f>
        <v>0.27886422006345613</v>
      </c>
      <c r="HN4" s="224">
        <f t="shared" ref="HN4:HN35" si="70">MIN(+(GT4*FZ4)/AZ4,0.7)</f>
        <v>0.31156187300930194</v>
      </c>
      <c r="HO4" s="224">
        <f t="shared" ref="HO4:HO35" si="71">MIN(+(GU4*GA4)/BA4,0.7)</f>
        <v>0.22202950676343161</v>
      </c>
      <c r="HP4" s="224">
        <f t="shared" ref="HP4:HP35" si="72">MIN(+(GV4*GB4)/BB4,0.7)</f>
        <v>0.30632992578078644</v>
      </c>
      <c r="HQ4" s="224">
        <f t="shared" ref="HQ4:HQ35" si="73">MIN(+(GW4*GC4)/BC4,0.7)</f>
        <v>0.18587715688462311</v>
      </c>
      <c r="HR4" s="274">
        <f t="shared" ref="HR4:HR35" si="74">MIN(+(GX4*GD4)/BD4,0.7)</f>
        <v>0.30233731974156425</v>
      </c>
      <c r="HS4" s="279">
        <f>+CyF_Tot!B4</f>
        <v>0</v>
      </c>
      <c r="HT4" s="202">
        <f>+CyF_Tot!C4</f>
        <v>4539243</v>
      </c>
      <c r="HU4" s="202">
        <f>+CyF_Tot!D4</f>
        <v>4644913</v>
      </c>
      <c r="HV4" s="202">
        <f>+CyF_Tot!E4</f>
        <v>4737210</v>
      </c>
      <c r="HW4" s="202">
        <f>+CyF_Tot!F4</f>
        <v>0</v>
      </c>
      <c r="HX4" s="202">
        <f>+CyF_Tot!G4</f>
        <v>98490</v>
      </c>
      <c r="HY4" s="202">
        <f>+CyF_Tot!H4</f>
        <v>100289</v>
      </c>
      <c r="HZ4" s="202">
        <f>+CyF_Tot!I4</f>
        <v>101158</v>
      </c>
      <c r="IA4" s="78">
        <f t="shared" ref="IA4:IA33" si="75">+AK4/B4</f>
        <v>8.4765543985585751E-2</v>
      </c>
      <c r="IB4" s="176">
        <f t="shared" ref="IB4:IB33" si="76">+AL4/B4</f>
        <v>7.9997068102896626E-2</v>
      </c>
      <c r="IC4" s="176">
        <f t="shared" ref="IC4:IC33" si="77">+AM4/B4</f>
        <v>8.000817510936159E-2</v>
      </c>
      <c r="ID4" s="176">
        <f t="shared" ref="ID4:ID33" si="78">+AN4/B4</f>
        <v>7.5970249354278527E-2</v>
      </c>
      <c r="IE4" s="176">
        <f t="shared" ref="IE4:IE33" si="79">+AO4/B4</f>
        <v>7.8849410214651056E-2</v>
      </c>
      <c r="IF4" s="176">
        <f t="shared" ref="IF4:IF33" si="80">+AP4/B4</f>
        <v>7.7265846398078236E-2</v>
      </c>
      <c r="IG4" s="176">
        <f t="shared" ref="IG4:IG33" si="81">+AQ4/B4</f>
        <v>7.1013659568444756E-2</v>
      </c>
      <c r="IH4" s="176">
        <f t="shared" ref="IH4:IH33" si="82">+AR4/B4</f>
        <v>7.184939569179935E-2</v>
      </c>
      <c r="II4" s="176">
        <f t="shared" ref="II4:II33" si="83">+AS4/B4</f>
        <v>6.2193770851393694E-2</v>
      </c>
      <c r="IJ4" s="176">
        <f t="shared" ref="IJ4:IJ33" si="84">+AT4/B4</f>
        <v>6.4382600407173154E-2</v>
      </c>
      <c r="IK4" s="176">
        <f t="shared" ref="IK4:IK33" si="85">+AU4/B4</f>
        <v>4.6575953423561745E-2</v>
      </c>
      <c r="IL4" s="176">
        <f t="shared" ref="IL4:IL33" si="86">+AV4/B4</f>
        <v>4.9991027345868633E-2</v>
      </c>
      <c r="IM4" s="176">
        <f t="shared" ref="IM4:IM33" si="87">+AW4/B4</f>
        <v>3.6437790857845015E-2</v>
      </c>
      <c r="IN4" s="176">
        <f t="shared" ref="IN4:IN33" si="88">+AX4/B4</f>
        <v>4.2028317445208685E-2</v>
      </c>
      <c r="IO4" s="176">
        <f t="shared" ref="IO4:IO33" si="89">+AY4/B4</f>
        <v>2.1816518732285951E-2</v>
      </c>
      <c r="IP4" s="176">
        <f t="shared" ref="IP4:IP33" si="90">+AZ4/B4</f>
        <v>2.9385745298755664E-2</v>
      </c>
      <c r="IQ4" s="176">
        <f t="shared" ref="IQ4:IQ33" si="91">+BA4/B4</f>
        <v>7.8577222443125799E-3</v>
      </c>
      <c r="IR4" s="176">
        <f t="shared" ref="IR4:IR33" si="92">+BB4/B4</f>
        <v>1.4472561650111534E-2</v>
      </c>
      <c r="IS4" s="176">
        <f t="shared" ref="IS4:IS33" si="93">+BC4/B4</f>
        <v>1.3303064390027116E-3</v>
      </c>
      <c r="IT4" s="435">
        <f t="shared" ref="IT4:IT33" si="94">+BD4/B4</f>
        <v>3.8083368793847194E-3</v>
      </c>
      <c r="IU4" s="442">
        <f t="shared" ref="IU4:JD11" si="95">GE4/((DC4*AK4)+((GE4-DW4))*FK4)</f>
        <v>5.4103848999602328E-2</v>
      </c>
      <c r="IV4" s="444">
        <f t="shared" si="95"/>
        <v>4.7924771040434577E-2</v>
      </c>
      <c r="IW4" s="444">
        <f t="shared" si="95"/>
        <v>8.3078848400671271E-2</v>
      </c>
      <c r="IX4" s="444">
        <f t="shared" si="95"/>
        <v>7.5881635034031114E-2</v>
      </c>
      <c r="IY4" s="444">
        <f t="shared" si="95"/>
        <v>0.18266063343791231</v>
      </c>
      <c r="IZ4" s="444">
        <f t="shared" si="95"/>
        <v>0.19310691755426238</v>
      </c>
      <c r="JA4" s="444">
        <f t="shared" si="95"/>
        <v>0.22969163335415502</v>
      </c>
      <c r="JB4" s="444">
        <f t="shared" si="95"/>
        <v>0.22391983963229253</v>
      </c>
      <c r="JC4" s="444">
        <f t="shared" si="95"/>
        <v>0.22066038358569734</v>
      </c>
      <c r="JD4" s="444">
        <f t="shared" si="95"/>
        <v>0.21231845881320774</v>
      </c>
      <c r="JE4" s="444">
        <f t="shared" ref="JE4:JN11" si="96">GO4/((DM4*AU4)+((GO4-EG4))*FU4)</f>
        <v>0.20244876020175931</v>
      </c>
      <c r="JF4" s="444">
        <f t="shared" si="96"/>
        <v>0.19018053825372189</v>
      </c>
      <c r="JG4" s="444">
        <f t="shared" si="96"/>
        <v>0.19933553367413454</v>
      </c>
      <c r="JH4" s="444">
        <f t="shared" si="96"/>
        <v>0.13124944235627578</v>
      </c>
      <c r="JI4" s="444">
        <f t="shared" si="96"/>
        <v>0.33566338639652676</v>
      </c>
      <c r="JJ4" s="444">
        <f t="shared" si="96"/>
        <v>0.22229847317551477</v>
      </c>
      <c r="JK4" s="444">
        <f t="shared" si="96"/>
        <v>0.43025830839357249</v>
      </c>
      <c r="JL4" s="444">
        <f t="shared" si="96"/>
        <v>0.23834286250410469</v>
      </c>
      <c r="JM4" s="444">
        <f t="shared" si="96"/>
        <v>0.56245392809587214</v>
      </c>
      <c r="JN4" s="476">
        <f t="shared" si="96"/>
        <v>0.3233301123595505</v>
      </c>
      <c r="JP4" s="538">
        <v>3846386</v>
      </c>
      <c r="JQ4" s="539">
        <v>3630008</v>
      </c>
      <c r="JR4" s="539">
        <v>3630512</v>
      </c>
      <c r="JS4" s="539">
        <v>3447284</v>
      </c>
      <c r="JT4" s="539">
        <v>3577931</v>
      </c>
      <c r="JU4" s="539">
        <v>3506074</v>
      </c>
      <c r="JV4" s="539">
        <v>3222370</v>
      </c>
      <c r="JW4" s="539">
        <v>3260293</v>
      </c>
      <c r="JX4" s="539">
        <v>2822152</v>
      </c>
      <c r="JY4" s="539">
        <v>2921474</v>
      </c>
      <c r="JZ4" s="539">
        <v>2113466</v>
      </c>
      <c r="KA4" s="539">
        <v>2268431</v>
      </c>
      <c r="KB4" s="539">
        <v>1653429</v>
      </c>
      <c r="KC4" s="539">
        <v>1907109</v>
      </c>
      <c r="KD4" s="539">
        <v>989963</v>
      </c>
      <c r="KE4" s="539">
        <v>1333430</v>
      </c>
      <c r="KF4" s="539">
        <v>356558</v>
      </c>
      <c r="KG4" s="539">
        <v>656718</v>
      </c>
      <c r="KH4" s="539">
        <v>60365</v>
      </c>
      <c r="KI4" s="540">
        <v>172810</v>
      </c>
      <c r="KJ4" s="529"/>
      <c r="KK4" s="488">
        <f t="shared" ref="KK4:KK33" si="97">+(BY4*1000000)/AK4</f>
        <v>16.249019209200533</v>
      </c>
      <c r="KL4" s="489">
        <f t="shared" ref="KL4:KL33" si="98">+(BZ4*1000000)/AL4</f>
        <v>16.942111422343974</v>
      </c>
      <c r="KM4" s="489">
        <f t="shared" ref="KM4:KM33" si="99">+(CA4*1000000)/AM4</f>
        <v>17.766089190725715</v>
      </c>
      <c r="KN4" s="489">
        <f t="shared" ref="KN4:KN33" si="100">+(CB4*1000000)/AN4</f>
        <v>19.870715612638818</v>
      </c>
      <c r="KO4" s="489">
        <f t="shared" ref="KO4:KO33" si="101">+(CC4*1000000)/AO4</f>
        <v>103.27197478095582</v>
      </c>
      <c r="KP4" s="489">
        <f t="shared" ref="KP4:KP33" si="102">+(CD4*1000000)/AP4</f>
        <v>97.117174366542173</v>
      </c>
      <c r="KQ4" s="489">
        <f t="shared" ref="KQ4:KQ33" si="103">+(CE4*1000000)/AQ4</f>
        <v>396.29217004875295</v>
      </c>
      <c r="KR4" s="489">
        <f t="shared" ref="KR4:KR33" si="104">+(CF4*1000000)/AR4</f>
        <v>260.40604326052903</v>
      </c>
      <c r="KS4" s="489">
        <f t="shared" ref="KS4:KS33" si="105">+(CG4*1000000)/AS4</f>
        <v>1325.9385036667054</v>
      </c>
      <c r="KT4" s="489">
        <f t="shared" ref="KT4:KT33" si="106">+(CH4*1000000)/AT4</f>
        <v>717.10376337424191</v>
      </c>
      <c r="KU4" s="489">
        <f t="shared" ref="KU4:KU33" si="107">+(CI4*1000000)/AU4</f>
        <v>3932.6395598509748</v>
      </c>
      <c r="KV4" s="489">
        <f t="shared" ref="KV4:KV33" si="108">+(CJ4*1000000)/AV4</f>
        <v>1932.3929182769941</v>
      </c>
      <c r="KW4" s="489">
        <f t="shared" ref="KW4:KW33" si="109">+(CK4*1000000)/AW4</f>
        <v>8814.1069256678093</v>
      </c>
      <c r="KX4" s="489">
        <f t="shared" ref="KX4:KX33" si="110">+(CL4*1000000)/AX4</f>
        <v>4254.8695433769126</v>
      </c>
      <c r="KY4" s="489">
        <f t="shared" ref="KY4:KY33" si="111">+(CM4*1000000)/AY4</f>
        <v>16403.138299108148</v>
      </c>
      <c r="KZ4" s="489">
        <f t="shared" ref="KZ4:KZ33" si="112">+(CN4*1000000)/AZ4</f>
        <v>8030.7927675243545</v>
      </c>
      <c r="LA4" s="489">
        <f t="shared" ref="LA4:LA33" si="113">+(CO4*1000000)/BA4</f>
        <v>30456.475524318623</v>
      </c>
      <c r="LB4" s="489">
        <f t="shared" ref="LB4:LB33" si="114">+(CP4*1000000)/BB4</f>
        <v>16229.949536939752</v>
      </c>
      <c r="LC4" s="489">
        <f t="shared" ref="LC4:LC33" si="115">+(CQ4*1000000)/BC4</f>
        <v>49763.93605566139</v>
      </c>
      <c r="LD4" s="490">
        <f t="shared" ref="LD4:LD33" si="116">+(CR4*1000000)/BD4</f>
        <v>30900.989526069094</v>
      </c>
      <c r="LE4" s="487">
        <f t="shared" ref="LE4:LE33" si="117">((+BY4+CA4+CC4)*1000000)/(AK4+AM4+AO4)</f>
        <v>44.91249932495564</v>
      </c>
      <c r="LF4" s="485">
        <f t="shared" ref="LF4:LF33" si="118">((+BZ4+CB4+CD4)*1000000)/(AL4+AN4+AP4)</f>
        <v>44.456555693150932</v>
      </c>
      <c r="LG4" s="485">
        <f t="shared" ref="LG4:LG33" si="119">((+CE4+CG4+CI4)*1000000)/(AQ4+AS4+AU4)</f>
        <v>1634.0426095257801</v>
      </c>
      <c r="LH4" s="485">
        <f t="shared" ref="LH4:LH33" si="120">((+CF4+CH4+CJ4)*1000000)/(AR4+AT4+AV4)</f>
        <v>867.13944454319301</v>
      </c>
      <c r="LI4" s="485">
        <f t="shared" ref="LI4:LI33" si="121">((+CK4+CM4+CO4+CQ4)*1000000)/(AW4+AY4+BA4+BC4)</f>
        <v>14598.333831648049</v>
      </c>
      <c r="LJ4" s="486">
        <f t="shared" ref="LJ4:LJ33" si="122">((+CL4+CN4+CP4+CR4)*1000000)/(AX4+AZ4+BB4+BD4)</f>
        <v>8555.5102655558258</v>
      </c>
      <c r="LK4" s="487">
        <f t="shared" ref="LK4:LK33" si="123">+(SUM(BY4:CD4)*1000000)/SUM(AK4:AP4)</f>
        <v>44.689494664411704</v>
      </c>
      <c r="LL4" s="485">
        <f t="shared" ref="LL4:LL33" si="124">+(SUM(CE4:CJ4)*1000000)/SUM(AQ4:AV4)</f>
        <v>1243.8444511640223</v>
      </c>
      <c r="LM4" s="486">
        <f t="shared" ref="LM4:LM33" si="125">+(SUM(CK4:CR4)*1000000)/SUM(AW4:BD4)</f>
        <v>11149.052042373045</v>
      </c>
      <c r="LO4" s="566"/>
      <c r="LP4" s="573">
        <v>2472426</v>
      </c>
      <c r="LQ4" s="574">
        <v>591438</v>
      </c>
      <c r="LR4" s="567">
        <f>+LP4/B4</f>
        <v>5.4486610250272807E-2</v>
      </c>
      <c r="LS4" s="551">
        <f>+LQ4/B4</f>
        <v>1.3033939860364213E-2</v>
      </c>
    </row>
    <row r="5" spans="1:331" s="22" customFormat="1" ht="18" customHeight="1">
      <c r="A5" s="381" t="s">
        <v>18</v>
      </c>
      <c r="B5" s="411">
        <v>17541141</v>
      </c>
      <c r="C5" s="402">
        <f>+S5</f>
        <v>1922313</v>
      </c>
      <c r="D5" s="385">
        <f>+AA5</f>
        <v>50507</v>
      </c>
      <c r="E5" s="372">
        <f t="shared" si="0"/>
        <v>6.2554089887350154E-3</v>
      </c>
      <c r="F5" s="184">
        <f t="shared" si="1"/>
        <v>0.10626594929029987</v>
      </c>
      <c r="G5" s="24">
        <f>H5/F5</f>
        <v>4.3315556421759478</v>
      </c>
      <c r="H5" s="23">
        <f t="shared" si="2"/>
        <v>0.46029687221958154</v>
      </c>
      <c r="I5" s="31">
        <f t="shared" si="3"/>
        <v>0.47469008550687625</v>
      </c>
      <c r="J5" s="285">
        <f t="shared" si="4"/>
        <v>0.61249790635425594</v>
      </c>
      <c r="K5" s="286">
        <f t="shared" si="5"/>
        <v>4.7009878108932347E-3</v>
      </c>
      <c r="L5" s="287">
        <f t="shared" si="6"/>
        <v>5.7638209647101482</v>
      </c>
      <c r="M5" s="288">
        <f t="shared" si="7"/>
        <v>0.6315024918105806</v>
      </c>
      <c r="N5" s="674"/>
      <c r="O5" s="136" t="s">
        <v>263</v>
      </c>
      <c r="P5" s="137" t="s">
        <v>223</v>
      </c>
      <c r="Q5" s="137" t="s">
        <v>224</v>
      </c>
      <c r="R5" s="137" t="s">
        <v>225</v>
      </c>
      <c r="S5" s="138">
        <f t="shared" si="8"/>
        <v>1922313</v>
      </c>
      <c r="T5" s="139">
        <f t="shared" si="9"/>
        <v>10958.882321281153</v>
      </c>
      <c r="U5" s="138">
        <f t="shared" si="10"/>
        <v>26630</v>
      </c>
      <c r="V5" s="140">
        <f t="shared" si="11"/>
        <v>1.4047707343474622E-2</v>
      </c>
      <c r="W5" s="139">
        <f t="shared" si="12"/>
        <v>151.81452563433587</v>
      </c>
      <c r="X5" s="138">
        <f t="shared" ref="X5:X33" si="126">+HV5-HT5</f>
        <v>58287</v>
      </c>
      <c r="Y5" s="140">
        <f t="shared" si="13"/>
        <v>3.1269413624058891E-2</v>
      </c>
      <c r="Z5" s="139">
        <f t="shared" ref="Z5:Z33" si="127">+(X5*100000)/B5</f>
        <v>332.28739225116544</v>
      </c>
      <c r="AA5" s="138">
        <f t="shared" si="14"/>
        <v>50507</v>
      </c>
      <c r="AB5" s="139">
        <f t="shared" si="15"/>
        <v>2879.3451919689833</v>
      </c>
      <c r="AC5" s="141">
        <f t="shared" ref="AC5:AC33" si="128">+AA5/S5</f>
        <v>2.6274077114392922E-2</v>
      </c>
      <c r="AD5" s="138">
        <f t="shared" si="16"/>
        <v>209</v>
      </c>
      <c r="AE5" s="140">
        <f t="shared" si="17"/>
        <v>4.1552348005884929E-3</v>
      </c>
      <c r="AF5" s="139">
        <f t="shared" si="18"/>
        <v>11.914846360336536</v>
      </c>
      <c r="AG5" s="138">
        <f t="shared" si="19"/>
        <v>900</v>
      </c>
      <c r="AH5" s="140">
        <f t="shared" si="20"/>
        <v>1.8142600842623018E-2</v>
      </c>
      <c r="AI5" s="139">
        <f t="shared" si="21"/>
        <v>51.307950833985089</v>
      </c>
      <c r="AJ5" s="678"/>
      <c r="AK5" s="71">
        <v>1482661</v>
      </c>
      <c r="AL5" s="38">
        <v>1398293</v>
      </c>
      <c r="AM5" s="38">
        <v>1384160</v>
      </c>
      <c r="AN5" s="38">
        <v>1310875</v>
      </c>
      <c r="AO5" s="38">
        <v>1319146</v>
      </c>
      <c r="AP5" s="38">
        <v>1287972</v>
      </c>
      <c r="AQ5" s="38">
        <v>1254040</v>
      </c>
      <c r="AR5" s="38">
        <v>1255357</v>
      </c>
      <c r="AS5" s="38">
        <v>1111072</v>
      </c>
      <c r="AT5" s="38">
        <v>1144528</v>
      </c>
      <c r="AU5" s="38">
        <v>843367</v>
      </c>
      <c r="AV5" s="38">
        <v>904403</v>
      </c>
      <c r="AW5" s="38">
        <v>653348</v>
      </c>
      <c r="AX5" s="38">
        <v>758070</v>
      </c>
      <c r="AY5" s="38">
        <v>395671</v>
      </c>
      <c r="AZ5" s="38">
        <v>539545</v>
      </c>
      <c r="BA5" s="38">
        <v>141503</v>
      </c>
      <c r="BB5" s="38">
        <v>266501</v>
      </c>
      <c r="BC5" s="38">
        <v>22569</v>
      </c>
      <c r="BD5" s="45">
        <v>68060</v>
      </c>
      <c r="BE5" s="213">
        <v>2.0000000000000002E-5</v>
      </c>
      <c r="BF5" s="42">
        <v>2.0000000000000002E-5</v>
      </c>
      <c r="BG5" s="52">
        <v>5.0000000000000002E-5</v>
      </c>
      <c r="BH5" s="52">
        <v>4.0000000000000003E-5</v>
      </c>
      <c r="BI5" s="52">
        <v>1.2518952302791728E-4</v>
      </c>
      <c r="BJ5" s="52">
        <v>1.2406223545552731E-4</v>
      </c>
      <c r="BK5" s="52">
        <v>3.4000000000000002E-4</v>
      </c>
      <c r="BL5" s="52">
        <v>1.8000000000000001E-4</v>
      </c>
      <c r="BM5" s="52">
        <v>8.9999999999999998E-4</v>
      </c>
      <c r="BN5" s="52">
        <v>5.0000000000000001E-4</v>
      </c>
      <c r="BO5" s="52">
        <v>3.8E-3</v>
      </c>
      <c r="BP5" s="52">
        <v>2E-3</v>
      </c>
      <c r="BQ5" s="52">
        <v>1.6199999999999999E-2</v>
      </c>
      <c r="BR5" s="52">
        <v>6.1999999999999998E-3</v>
      </c>
      <c r="BS5" s="52">
        <v>6.1100000000000002E-2</v>
      </c>
      <c r="BT5" s="52">
        <v>2.6800000000000001E-2</v>
      </c>
      <c r="BU5" s="52">
        <v>0.1421</v>
      </c>
      <c r="BV5" s="52">
        <v>5.4699999999999999E-2</v>
      </c>
      <c r="BW5" s="52">
        <v>0.27589999999999998</v>
      </c>
      <c r="BX5" s="584">
        <v>0.1051</v>
      </c>
      <c r="BY5" s="74">
        <f>+Fall_Hoy!B5+(CS5/2)</f>
        <v>35</v>
      </c>
      <c r="BZ5" s="59">
        <f>+Fall_Hoy!C5+(CS5/2)</f>
        <v>33</v>
      </c>
      <c r="CA5" s="59">
        <f>+Fall_Hoy!D5+(CT5/2)</f>
        <v>40</v>
      </c>
      <c r="CB5" s="59">
        <f>+Fall_Hoy!E5+(CT5/2)</f>
        <v>34</v>
      </c>
      <c r="CC5" s="59">
        <f>+Fall_Hoy!F5+(CU5/2)</f>
        <v>185</v>
      </c>
      <c r="CD5" s="59">
        <f>+Fall_Hoy!G5+(CU5/2)</f>
        <v>145</v>
      </c>
      <c r="CE5" s="59">
        <f>+Fall_Hoy!H5+(CV5/2)</f>
        <v>594.5</v>
      </c>
      <c r="CF5" s="59">
        <f>+Fall_Hoy!I5+(CV5/2)</f>
        <v>408.5</v>
      </c>
      <c r="CG5" s="59">
        <f>+Fall_Hoy!J5+(CW5/2)</f>
        <v>1775.5</v>
      </c>
      <c r="CH5" s="59">
        <f>+Fall_Hoy!K5+(CW5/2)</f>
        <v>991.5</v>
      </c>
      <c r="CI5" s="59">
        <f>+Fall_Hoy!L5+(CX5/2)</f>
        <v>3973.5</v>
      </c>
      <c r="CJ5" s="59">
        <f>+Fall_Hoy!M5+(CX5/2)</f>
        <v>2096.5</v>
      </c>
      <c r="CK5" s="59">
        <f>+Fall_Hoy!N5+(CY5/2)</f>
        <v>7038.5</v>
      </c>
      <c r="CL5" s="59">
        <f>+Fall_Hoy!O5+(CY5/2)</f>
        <v>4148.5</v>
      </c>
      <c r="CM5" s="59">
        <f>+Fall_Hoy!P5+(CZ5/2)</f>
        <v>8120.5</v>
      </c>
      <c r="CN5" s="59">
        <f>+Fall_Hoy!Q5+(CZ5/2)</f>
        <v>5630.5</v>
      </c>
      <c r="CO5" s="59">
        <f>+Fall_Hoy!R5+(DA5/2)</f>
        <v>5450</v>
      </c>
      <c r="CP5" s="59">
        <f>+Fall_Hoy!S5+(DA5/2)</f>
        <v>5526</v>
      </c>
      <c r="CQ5" s="59">
        <f>+Fall_Hoy!T5+(DB5/2)</f>
        <v>1478</v>
      </c>
      <c r="CR5" s="75">
        <f>+Fall_Hoy!U5+(DB5/2)</f>
        <v>2791</v>
      </c>
      <c r="CS5" s="603">
        <f>+Fall_Hoy!W5</f>
        <v>16</v>
      </c>
      <c r="CT5" s="58">
        <f>+Fall_Hoy!X5</f>
        <v>2</v>
      </c>
      <c r="CU5" s="58">
        <f>+Fall_Hoy!Y5</f>
        <v>4</v>
      </c>
      <c r="CV5" s="58">
        <f>+Fall_Hoy!Z5</f>
        <v>15</v>
      </c>
      <c r="CW5" s="58">
        <f>+Fall_Hoy!AA5</f>
        <v>37</v>
      </c>
      <c r="CX5" s="58">
        <f>+Fall_Hoy!AB5</f>
        <v>57</v>
      </c>
      <c r="CY5" s="58">
        <f>+Fall_Hoy!AC5</f>
        <v>85</v>
      </c>
      <c r="CZ5" s="58">
        <f>+Fall_Hoy!AD5</f>
        <v>149</v>
      </c>
      <c r="DA5" s="58">
        <f>+Fall_Hoy!AE5</f>
        <v>470</v>
      </c>
      <c r="DB5" s="223">
        <f>+Fall_Hoy!AF5</f>
        <v>372</v>
      </c>
      <c r="DC5" s="65">
        <f t="shared" ref="DC5:DC34" si="129">+DQ5</f>
        <v>0.33589793957544145</v>
      </c>
      <c r="DD5" s="66">
        <f t="shared" ref="DD5:DD34" si="130">+DR5</f>
        <v>0.38938973316792769</v>
      </c>
      <c r="DE5" s="66">
        <f t="shared" ref="DE5:DE34" si="131">+DO5</f>
        <v>0.66499829897998519</v>
      </c>
      <c r="DF5" s="66">
        <f t="shared" ref="DF5:DF34" si="132">+DP5</f>
        <v>0.7</v>
      </c>
      <c r="DG5" s="66">
        <f t="shared" si="22"/>
        <v>0.7</v>
      </c>
      <c r="DH5" s="66">
        <f t="shared" si="23"/>
        <v>0.7</v>
      </c>
      <c r="DI5" s="66">
        <f t="shared" si="24"/>
        <v>0.7</v>
      </c>
      <c r="DJ5" s="66">
        <f t="shared" si="25"/>
        <v>0.7</v>
      </c>
      <c r="DK5" s="66">
        <f t="shared" si="26"/>
        <v>0.7</v>
      </c>
      <c r="DL5" s="66">
        <f t="shared" si="27"/>
        <v>0.7</v>
      </c>
      <c r="DM5" s="66">
        <f t="shared" si="28"/>
        <v>0.7</v>
      </c>
      <c r="DN5" s="66">
        <f t="shared" si="29"/>
        <v>0.7</v>
      </c>
      <c r="DO5" s="66">
        <f t="shared" si="30"/>
        <v>0.66499829897998519</v>
      </c>
      <c r="DP5" s="66">
        <f t="shared" si="31"/>
        <v>0.7</v>
      </c>
      <c r="DQ5" s="66">
        <f t="shared" si="32"/>
        <v>0.33589793957544145</v>
      </c>
      <c r="DR5" s="66">
        <f t="shared" si="33"/>
        <v>0.38938973316792769</v>
      </c>
      <c r="DS5" s="66">
        <f t="shared" si="34"/>
        <v>0.27104211460831307</v>
      </c>
      <c r="DT5" s="66">
        <f t="shared" si="35"/>
        <v>0.37907462259557634</v>
      </c>
      <c r="DU5" s="66">
        <f t="shared" si="36"/>
        <v>0.23736157608471953</v>
      </c>
      <c r="DV5" s="66">
        <f t="shared" si="37"/>
        <v>0.39018015390796673</v>
      </c>
      <c r="DW5" s="74">
        <f>+'Cas_-14'!B5</f>
        <v>20732</v>
      </c>
      <c r="DX5" s="59">
        <f>+'Cas_-14'!C5</f>
        <v>19198</v>
      </c>
      <c r="DY5" s="59">
        <f>+'Cas_-14'!D5</f>
        <v>57905</v>
      </c>
      <c r="DZ5" s="59">
        <f>+'Cas_-14'!E5</f>
        <v>64802</v>
      </c>
      <c r="EA5" s="59">
        <f>+'Cas_-14'!F5</f>
        <v>193497</v>
      </c>
      <c r="EB5" s="59">
        <f>+'Cas_-14'!G5</f>
        <v>194285</v>
      </c>
      <c r="EC5" s="59">
        <f>+'Cas_-14'!H5</f>
        <v>216896</v>
      </c>
      <c r="ED5" s="59">
        <f>+'Cas_-14'!I5</f>
        <v>208209</v>
      </c>
      <c r="EE5" s="59">
        <f>+'Cas_-14'!J5</f>
        <v>184647</v>
      </c>
      <c r="EF5" s="59">
        <f>+'Cas_-14'!K5</f>
        <v>180328</v>
      </c>
      <c r="EG5" s="59">
        <f>+'Cas_-14'!L5</f>
        <v>127017</v>
      </c>
      <c r="EH5" s="59">
        <f>+'Cas_-14'!M5</f>
        <v>125867</v>
      </c>
      <c r="EI5" s="59">
        <f>+'Cas_-14'!N5</f>
        <v>71829</v>
      </c>
      <c r="EJ5" s="59">
        <f>+'Cas_-14'!O5</f>
        <v>67071</v>
      </c>
      <c r="EK5" s="59">
        <f>+'Cas_-14'!P5</f>
        <v>35056</v>
      </c>
      <c r="EL5" s="59">
        <f>+'Cas_-14'!Q5</f>
        <v>34344</v>
      </c>
      <c r="EM5" s="59">
        <f>+'Cas_-14'!R5</f>
        <v>13041</v>
      </c>
      <c r="EN5" s="59">
        <f>+'Cas_-14'!S5</f>
        <v>18278</v>
      </c>
      <c r="EO5" s="59">
        <f>+'Cas_-14'!T5</f>
        <v>2420</v>
      </c>
      <c r="EP5" s="75">
        <f>+'Cas_-14'!U5</f>
        <v>6639</v>
      </c>
      <c r="EQ5" s="178">
        <f t="shared" si="38"/>
        <v>1.3982967111160273E-2</v>
      </c>
      <c r="ER5" s="79">
        <f t="shared" si="39"/>
        <v>1.3729597444884584E-2</v>
      </c>
      <c r="ES5" s="79">
        <f t="shared" si="40"/>
        <v>4.183403652756907E-2</v>
      </c>
      <c r="ET5" s="79">
        <f t="shared" si="41"/>
        <v>4.9434156574806903E-2</v>
      </c>
      <c r="EU5" s="79">
        <f t="shared" si="42"/>
        <v>0.1466835361665805</v>
      </c>
      <c r="EV5" s="79">
        <f t="shared" si="43"/>
        <v>0.15084567055805562</v>
      </c>
      <c r="EW5" s="79">
        <f t="shared" si="44"/>
        <v>0.1729578003891423</v>
      </c>
      <c r="EX5" s="79">
        <f t="shared" si="45"/>
        <v>0.16585640578735769</v>
      </c>
      <c r="EY5" s="79">
        <f t="shared" si="46"/>
        <v>0.16618814982287378</v>
      </c>
      <c r="EZ5" s="79">
        <f t="shared" si="47"/>
        <v>0.15755665217452086</v>
      </c>
      <c r="FA5" s="79">
        <f t="shared" si="48"/>
        <v>0.15060703110271093</v>
      </c>
      <c r="FB5" s="79">
        <f t="shared" si="49"/>
        <v>0.13917136497778093</v>
      </c>
      <c r="FC5" s="79">
        <f t="shared" si="50"/>
        <v>0.10993987890067775</v>
      </c>
      <c r="FD5" s="79">
        <f t="shared" si="51"/>
        <v>8.8475998258736005E-2</v>
      </c>
      <c r="FE5" s="79">
        <f t="shared" si="52"/>
        <v>8.859886117506717E-2</v>
      </c>
      <c r="FF5" s="79">
        <f t="shared" si="53"/>
        <v>6.3653634080567886E-2</v>
      </c>
      <c r="FG5" s="79">
        <f t="shared" si="54"/>
        <v>9.2160590234836012E-2</v>
      </c>
      <c r="FH5" s="79">
        <f t="shared" si="55"/>
        <v>6.858510849865479E-2</v>
      </c>
      <c r="FI5" s="79">
        <f t="shared" si="56"/>
        <v>0.10722672692631485</v>
      </c>
      <c r="FJ5" s="87">
        <f t="shared" si="57"/>
        <v>9.7546282691742578E-2</v>
      </c>
      <c r="FK5" s="101">
        <f t="shared" ref="FK5:FK69" si="133">+FY5</f>
        <v>3.7912218635826815</v>
      </c>
      <c r="FL5" s="102">
        <f t="shared" ref="FL5:FL69" si="134">+FZ5</f>
        <v>6.1173213248919618</v>
      </c>
      <c r="FM5" s="102">
        <f t="shared" ref="FM5:FM69" si="135">+FW5</f>
        <v>6.0487450562025833</v>
      </c>
      <c r="FN5" s="102">
        <f>+FX5</f>
        <v>7.9117502348257807</v>
      </c>
      <c r="FO5" s="102">
        <f t="shared" ref="FO5:FZ27" si="136">+DG5/EU5</f>
        <v>4.7721783800265634</v>
      </c>
      <c r="FP5" s="102">
        <f t="shared" si="136"/>
        <v>4.6405044136191673</v>
      </c>
      <c r="FQ5" s="102">
        <f t="shared" si="136"/>
        <v>4.0472300088521687</v>
      </c>
      <c r="FR5" s="102">
        <f t="shared" si="136"/>
        <v>4.2205183253365606</v>
      </c>
      <c r="FS5" s="102">
        <f t="shared" si="136"/>
        <v>4.2120933456812182</v>
      </c>
      <c r="FT5" s="102">
        <f t="shared" si="136"/>
        <v>4.4428463688390041</v>
      </c>
      <c r="FU5" s="102">
        <f t="shared" si="136"/>
        <v>4.6478573734224549</v>
      </c>
      <c r="FV5" s="102">
        <f t="shared" si="136"/>
        <v>5.0297703131082807</v>
      </c>
      <c r="FW5" s="102">
        <f t="shared" si="136"/>
        <v>6.0487450562025833</v>
      </c>
      <c r="FX5" s="102">
        <f t="shared" si="136"/>
        <v>7.9117502348257807</v>
      </c>
      <c r="FY5" s="102">
        <f t="shared" si="136"/>
        <v>3.7912218635826815</v>
      </c>
      <c r="FZ5" s="102">
        <f t="shared" si="136"/>
        <v>6.1173213248919618</v>
      </c>
      <c r="GA5" s="102">
        <f t="shared" ref="GA5:GA69" si="137">+DS5/FG5</f>
        <v>2.9409763318319242</v>
      </c>
      <c r="GB5" s="102">
        <f t="shared" ref="GB5:GB69" si="138">+DT5/FH5</f>
        <v>5.5270689351320543</v>
      </c>
      <c r="GC5" s="102">
        <f t="shared" ref="GC5:GC69" si="139">+DU5/FI5</f>
        <v>2.2136419052297667</v>
      </c>
      <c r="GD5" s="103">
        <f t="shared" ref="GD5:GD69" si="140">+DV5/FJ5</f>
        <v>3.9999489795114047</v>
      </c>
      <c r="GE5" s="74">
        <f>+Cas_Hoy!B5</f>
        <v>21766</v>
      </c>
      <c r="GF5" s="59">
        <f>+Cas_Hoy!C5</f>
        <v>20189</v>
      </c>
      <c r="GG5" s="59">
        <f>+Cas_Hoy!D5</f>
        <v>60797</v>
      </c>
      <c r="GH5" s="59">
        <f>+Cas_Hoy!E5</f>
        <v>67708</v>
      </c>
      <c r="GI5" s="59">
        <f>+Cas_Hoy!F5</f>
        <v>199507</v>
      </c>
      <c r="GJ5" s="59">
        <f>+Cas_Hoy!G5</f>
        <v>200462</v>
      </c>
      <c r="GK5" s="59">
        <f>+Cas_Hoy!H5</f>
        <v>223226</v>
      </c>
      <c r="GL5" s="59">
        <f>+Cas_Hoy!I5</f>
        <v>214920</v>
      </c>
      <c r="GM5" s="59">
        <f>+Cas_Hoy!J5</f>
        <v>190077</v>
      </c>
      <c r="GN5" s="59">
        <f>+Cas_Hoy!K5</f>
        <v>185807</v>
      </c>
      <c r="GO5" s="59">
        <f>+Cas_Hoy!L5</f>
        <v>130431</v>
      </c>
      <c r="GP5" s="59">
        <f>+Cas_Hoy!M5</f>
        <v>129515</v>
      </c>
      <c r="GQ5" s="59">
        <f>+Cas_Hoy!N5</f>
        <v>73646</v>
      </c>
      <c r="GR5" s="59">
        <f>+Cas_Hoy!O5</f>
        <v>69004</v>
      </c>
      <c r="GS5" s="59">
        <f>+Cas_Hoy!P5</f>
        <v>36049</v>
      </c>
      <c r="GT5" s="59">
        <f>+Cas_Hoy!Q5</f>
        <v>35392</v>
      </c>
      <c r="GU5" s="59">
        <f>+Cas_Hoy!R5</f>
        <v>13375</v>
      </c>
      <c r="GV5" s="59">
        <f>+Cas_Hoy!S5</f>
        <v>18747</v>
      </c>
      <c r="GW5" s="59">
        <f>+Cas_Hoy!T5</f>
        <v>2479</v>
      </c>
      <c r="GX5" s="459">
        <f>+Cas_Hoy!U5</f>
        <v>6801</v>
      </c>
      <c r="GY5" s="424">
        <f t="shared" ref="GY5:GY69" si="141">+HM5</f>
        <v>0.34541262048593929</v>
      </c>
      <c r="GZ5" s="94">
        <f t="shared" ref="GZ5:GZ69" si="142">+HN5</f>
        <v>0.40127187969599626</v>
      </c>
      <c r="HA5" s="94">
        <f t="shared" ref="HA5:HA69" si="143">+HK5</f>
        <v>0.68182022200893777</v>
      </c>
      <c r="HB5" s="94">
        <f t="shared" ref="HB5:HB69" si="144">+HL5</f>
        <v>0.7</v>
      </c>
      <c r="HC5" s="272">
        <f t="shared" si="59"/>
        <v>0.7</v>
      </c>
      <c r="HD5" s="272">
        <f t="shared" si="60"/>
        <v>0.7</v>
      </c>
      <c r="HE5" s="272">
        <f t="shared" si="61"/>
        <v>0.7</v>
      </c>
      <c r="HF5" s="272">
        <f t="shared" si="62"/>
        <v>0.7</v>
      </c>
      <c r="HG5" s="272">
        <f t="shared" si="63"/>
        <v>0.7</v>
      </c>
      <c r="HH5" s="272">
        <f t="shared" si="64"/>
        <v>0.7</v>
      </c>
      <c r="HI5" s="272">
        <f t="shared" si="65"/>
        <v>0.7</v>
      </c>
      <c r="HJ5" s="272">
        <f t="shared" si="66"/>
        <v>0.7</v>
      </c>
      <c r="HK5" s="272">
        <f t="shared" si="67"/>
        <v>0.68182022200893777</v>
      </c>
      <c r="HL5" s="272">
        <f t="shared" si="68"/>
        <v>0.7</v>
      </c>
      <c r="HM5" s="272">
        <f t="shared" si="69"/>
        <v>0.34541262048593929</v>
      </c>
      <c r="HN5" s="272">
        <f t="shared" si="70"/>
        <v>0.40127187969599626</v>
      </c>
      <c r="HO5" s="272">
        <f t="shared" si="71"/>
        <v>0.27798391863248123</v>
      </c>
      <c r="HP5" s="272">
        <f t="shared" si="72"/>
        <v>0.38880139784436313</v>
      </c>
      <c r="HQ5" s="272">
        <f t="shared" si="73"/>
        <v>0.24314849054298335</v>
      </c>
      <c r="HR5" s="276">
        <f t="shared" si="74"/>
        <v>0.39970104333906942</v>
      </c>
      <c r="HS5" s="280">
        <f>+CyF_Tot!B5</f>
        <v>0</v>
      </c>
      <c r="HT5" s="131">
        <f>+CyF_Tot!C5</f>
        <v>1864026</v>
      </c>
      <c r="HU5" s="131">
        <f>+CyF_Tot!D5</f>
        <v>1895683</v>
      </c>
      <c r="HV5" s="131">
        <f>+CyF_Tot!E5</f>
        <v>1922313</v>
      </c>
      <c r="HW5" s="131">
        <f>+CyF_Tot!F5</f>
        <v>0</v>
      </c>
      <c r="HX5" s="131">
        <f>+CyF_Tot!G5</f>
        <v>49607</v>
      </c>
      <c r="HY5" s="131">
        <f>+CyF_Tot!H5</f>
        <v>50298</v>
      </c>
      <c r="HZ5" s="131">
        <f>+CyF_Tot!I5</f>
        <v>50507</v>
      </c>
      <c r="IA5" s="181">
        <f t="shared" si="75"/>
        <v>8.4524775212741293E-2</v>
      </c>
      <c r="IB5" s="175">
        <f t="shared" si="76"/>
        <v>7.9715053883895007E-2</v>
      </c>
      <c r="IC5" s="175">
        <f t="shared" si="77"/>
        <v>7.8909348029298665E-2</v>
      </c>
      <c r="ID5" s="175">
        <f t="shared" si="78"/>
        <v>7.4731455610555775E-2</v>
      </c>
      <c r="IE5" s="175">
        <f t="shared" si="79"/>
        <v>7.5202975678720099E-2</v>
      </c>
      <c r="IF5" s="175">
        <f t="shared" si="80"/>
        <v>7.3425782279499377E-2</v>
      </c>
      <c r="IG5" s="175">
        <f t="shared" si="81"/>
        <v>7.1491358515389625E-2</v>
      </c>
      <c r="IH5" s="175">
        <f t="shared" si="82"/>
        <v>7.1566439150110017E-2</v>
      </c>
      <c r="II5" s="175">
        <f t="shared" si="83"/>
        <v>6.3340919498908313E-2</v>
      </c>
      <c r="IJ5" s="175">
        <f t="shared" si="84"/>
        <v>6.5248207057910318E-2</v>
      </c>
      <c r="IK5" s="175">
        <f t="shared" si="85"/>
        <v>4.8079369523339445E-2</v>
      </c>
      <c r="IL5" s="175">
        <f t="shared" si="86"/>
        <v>5.1558960731231791E-2</v>
      </c>
      <c r="IM5" s="175">
        <f t="shared" si="87"/>
        <v>3.7246607846091656E-2</v>
      </c>
      <c r="IN5" s="175">
        <f t="shared" si="88"/>
        <v>4.3216686987465641E-2</v>
      </c>
      <c r="IO5" s="175">
        <f t="shared" si="89"/>
        <v>2.2556742460481904E-2</v>
      </c>
      <c r="IP5" s="175">
        <f t="shared" si="90"/>
        <v>3.0758831480802759E-2</v>
      </c>
      <c r="IQ5" s="175">
        <f t="shared" si="91"/>
        <v>8.0669210742904361E-3</v>
      </c>
      <c r="IR5" s="175">
        <f t="shared" si="92"/>
        <v>1.5192911339119843E-2</v>
      </c>
      <c r="IS5" s="175">
        <f t="shared" si="93"/>
        <v>1.2866323804135661E-3</v>
      </c>
      <c r="IT5" s="87">
        <f t="shared" si="94"/>
        <v>3.8800212597344722E-3</v>
      </c>
      <c r="IU5" s="445">
        <f t="shared" si="95"/>
        <v>4.3363498257597374E-2</v>
      </c>
      <c r="IV5" s="443">
        <f t="shared" si="95"/>
        <v>3.667105482044055E-2</v>
      </c>
      <c r="IW5" s="443">
        <f t="shared" si="95"/>
        <v>6.4818535336619146E-2</v>
      </c>
      <c r="IX5" s="443">
        <f t="shared" si="95"/>
        <v>7.1983530450250618E-2</v>
      </c>
      <c r="IY5" s="443">
        <f t="shared" si="95"/>
        <v>0.20954790880940072</v>
      </c>
      <c r="IZ5" s="443">
        <f t="shared" si="95"/>
        <v>0.21549381508293661</v>
      </c>
      <c r="JA5" s="443">
        <f t="shared" si="95"/>
        <v>0.24708257198448899</v>
      </c>
      <c r="JB5" s="443">
        <f t="shared" si="95"/>
        <v>0.23693772255336817</v>
      </c>
      <c r="JC5" s="443">
        <f t="shared" si="95"/>
        <v>0.23741164260410538</v>
      </c>
      <c r="JD5" s="443">
        <f t="shared" si="95"/>
        <v>0.22508093167788695</v>
      </c>
      <c r="JE5" s="443">
        <f t="shared" si="96"/>
        <v>0.21515290157530134</v>
      </c>
      <c r="JF5" s="443">
        <f t="shared" si="96"/>
        <v>0.1988162356825442</v>
      </c>
      <c r="JG5" s="443">
        <f t="shared" si="96"/>
        <v>0.16532354905164451</v>
      </c>
      <c r="JH5" s="443">
        <f t="shared" si="96"/>
        <v>0.12639428322676571</v>
      </c>
      <c r="JI5" s="443">
        <f t="shared" si="96"/>
        <v>0.26376720645280466</v>
      </c>
      <c r="JJ5" s="443">
        <f t="shared" si="96"/>
        <v>0.16347024242962438</v>
      </c>
      <c r="JK5" s="443">
        <f t="shared" si="96"/>
        <v>0.34002313761467889</v>
      </c>
      <c r="JL5" s="443">
        <f t="shared" si="96"/>
        <v>0.1809277234889613</v>
      </c>
      <c r="JM5" s="443">
        <f t="shared" si="96"/>
        <v>0.451744248985115</v>
      </c>
      <c r="JN5" s="477">
        <f t="shared" si="96"/>
        <v>0.25000318882121103</v>
      </c>
      <c r="JP5" s="525">
        <f>+KK5*JP$4/1000000</f>
        <v>90.798577692405757</v>
      </c>
      <c r="JQ5" s="241">
        <f t="shared" ref="JQ5:JQ33" si="145">+KL5*JQ$4/1000000</f>
        <v>85.668929187230432</v>
      </c>
      <c r="JR5" s="241">
        <f t="shared" ref="JR5:JR33" si="146">+KM5*JR$4/1000000</f>
        <v>104.91596347243095</v>
      </c>
      <c r="JS5" s="241">
        <f t="shared" ref="JS5:JS33" si="147">+KN5*JS$4/1000000</f>
        <v>89.411771526652046</v>
      </c>
      <c r="JT5" s="241">
        <f t="shared" ref="JT5:JT33" si="148">+KO5*JT$4/1000000</f>
        <v>501.77708532641577</v>
      </c>
      <c r="JU5" s="241">
        <f t="shared" ref="JU5:JU33" si="149">+KP5*JU$4/1000000</f>
        <v>394.71411645594776</v>
      </c>
      <c r="JV5" s="241">
        <f t="shared" ref="JV5:JV33" si="150">+KQ5*JV$4/1000000</f>
        <v>1527.6218980255815</v>
      </c>
      <c r="JW5" s="241">
        <f t="shared" ref="JW5:JW33" si="151">+KR5*JW$4/1000000</f>
        <v>1060.917086135657</v>
      </c>
      <c r="JX5" s="241">
        <f t="shared" ref="JX5:JX33" si="152">+KS5*JX$4/1000000</f>
        <v>4509.8165339419947</v>
      </c>
      <c r="JY5" s="241">
        <f t="shared" ref="JY5:JY33" si="153">+KT5*JY$4/1000000</f>
        <v>2530.8611680972417</v>
      </c>
      <c r="JZ5" s="241">
        <f t="shared" ref="JZ5:JZ33" si="154">+KU5*JZ$4/1000000</f>
        <v>9957.5358663547431</v>
      </c>
      <c r="KA5" s="241">
        <f t="shared" ref="KA5:KA33" si="155">+KV5*KA$4/1000000</f>
        <v>5258.4584433045884</v>
      </c>
      <c r="KB5" s="241">
        <f t="shared" ref="KB5:KB33" si="156">+KW5*KB$4/1000000</f>
        <v>17812.34505424368</v>
      </c>
      <c r="KC5" s="241">
        <f t="shared" ref="KC5:KC33" si="157">+KX5*KC$4/1000000</f>
        <v>10436.558215600142</v>
      </c>
      <c r="KD5" s="241">
        <f t="shared" ref="KD5:KD33" si="158">+KY5*KD$4/1000000</f>
        <v>20317.371102506881</v>
      </c>
      <c r="KE5" s="241">
        <f t="shared" ref="KE5:KE33" si="159">+KZ5*KE$4/1000000</f>
        <v>13915.201910869344</v>
      </c>
      <c r="KF5" s="241">
        <f t="shared" ref="KF5:KF33" si="160">+LA5*KF$4/1000000</f>
        <v>13732.861494102599</v>
      </c>
      <c r="KG5" s="241">
        <f t="shared" ref="KG5:KG33" si="161">+LB5*KG$4/1000000</f>
        <v>13617.298501694178</v>
      </c>
      <c r="KH5" s="241">
        <f t="shared" ref="KH5:KH33" si="162">+LC5*KH$4/1000000</f>
        <v>3953.1866719836944</v>
      </c>
      <c r="KI5" s="526">
        <f t="shared" ref="KI5:KI33" si="163">+LD5*KI$4/1000000</f>
        <v>7086.5811049074346</v>
      </c>
      <c r="KJ5" s="529">
        <f>(SUM(JP5:KI5)/SUM(JP4:KI$4))*100000</f>
        <v>279.84345532851</v>
      </c>
      <c r="KK5" s="483">
        <f t="shared" si="97"/>
        <v>23.606205329471809</v>
      </c>
      <c r="KL5" s="241">
        <f t="shared" si="98"/>
        <v>23.600203962974856</v>
      </c>
      <c r="KM5" s="241">
        <f t="shared" si="99"/>
        <v>28.898393249335339</v>
      </c>
      <c r="KN5" s="241">
        <f t="shared" si="100"/>
        <v>25.936874225231239</v>
      </c>
      <c r="KO5" s="241">
        <f t="shared" si="101"/>
        <v>140.24224763597056</v>
      </c>
      <c r="KP5" s="241">
        <f t="shared" si="102"/>
        <v>112.58008714475159</v>
      </c>
      <c r="KQ5" s="241">
        <f t="shared" si="103"/>
        <v>474.06781282893689</v>
      </c>
      <c r="KR5" s="241">
        <f t="shared" si="104"/>
        <v>325.4054424358967</v>
      </c>
      <c r="KS5" s="241">
        <f t="shared" si="105"/>
        <v>1598.0062498199936</v>
      </c>
      <c r="KT5" s="241">
        <f t="shared" si="106"/>
        <v>866.29597528413456</v>
      </c>
      <c r="KU5" s="241">
        <f t="shared" si="107"/>
        <v>4711.4719926200578</v>
      </c>
      <c r="KV5" s="241">
        <f t="shared" si="108"/>
        <v>2318.103765688526</v>
      </c>
      <c r="KW5" s="241">
        <f t="shared" si="109"/>
        <v>10772.972443475759</v>
      </c>
      <c r="KX5" s="241">
        <f t="shared" si="110"/>
        <v>5472.4497737675938</v>
      </c>
      <c r="KY5" s="241">
        <f t="shared" si="111"/>
        <v>20523.364108059475</v>
      </c>
      <c r="KZ5" s="241">
        <f t="shared" si="112"/>
        <v>10435.644848900463</v>
      </c>
      <c r="LA5" s="241">
        <f t="shared" si="113"/>
        <v>38515.084485841289</v>
      </c>
      <c r="LB5" s="241">
        <f t="shared" si="114"/>
        <v>20735.381855978027</v>
      </c>
      <c r="LC5" s="241">
        <f t="shared" si="115"/>
        <v>65488.058841774116</v>
      </c>
      <c r="LD5" s="484">
        <f t="shared" si="116"/>
        <v>41007.9341757273</v>
      </c>
      <c r="LE5" s="481">
        <f t="shared" si="117"/>
        <v>62.112290899569921</v>
      </c>
      <c r="LF5" s="241">
        <f t="shared" si="118"/>
        <v>53.037922114311733</v>
      </c>
      <c r="LG5" s="241">
        <f t="shared" si="119"/>
        <v>1977.1050394906745</v>
      </c>
      <c r="LH5" s="241">
        <f t="shared" si="120"/>
        <v>1058.1704742443758</v>
      </c>
      <c r="LI5" s="241">
        <f t="shared" si="121"/>
        <v>18207.207868164878</v>
      </c>
      <c r="LJ5" s="484">
        <f t="shared" si="122"/>
        <v>11087.039632980757</v>
      </c>
      <c r="LK5" s="481">
        <f t="shared" si="123"/>
        <v>57.679803038136981</v>
      </c>
      <c r="LL5" s="241">
        <f t="shared" si="124"/>
        <v>1510.8785559194732</v>
      </c>
      <c r="LM5" s="484">
        <f t="shared" si="125"/>
        <v>14122.751924511829</v>
      </c>
      <c r="LO5" s="514" t="e">
        <f>+#REF!</f>
        <v>#REF!</v>
      </c>
      <c r="LP5" s="491" t="e">
        <f>+#REF!</f>
        <v>#REF!</v>
      </c>
      <c r="LQ5" s="492" t="e">
        <f>+#REF!</f>
        <v>#REF!</v>
      </c>
      <c r="LR5" s="564" t="e">
        <f>+LP5/B5</f>
        <v>#REF!</v>
      </c>
      <c r="LS5" s="518" t="e">
        <f>+LQ5/B5</f>
        <v>#REF!</v>
      </c>
    </row>
    <row r="6" spans="1:331" s="22" customFormat="1" ht="18" customHeight="1">
      <c r="A6" s="381" t="s">
        <v>19</v>
      </c>
      <c r="B6" s="412">
        <f>3075646</f>
        <v>3075646</v>
      </c>
      <c r="C6" s="402">
        <f t="shared" ref="C6:C12" si="164">+S6</f>
        <v>480318</v>
      </c>
      <c r="D6" s="385">
        <f t="shared" ref="D6:D12" si="165">+AA6</f>
        <v>10684</v>
      </c>
      <c r="E6" s="372">
        <f t="shared" si="0"/>
        <v>9.0259567905981199E-3</v>
      </c>
      <c r="F6" s="184">
        <f t="shared" si="1"/>
        <v>0.1524213124657389</v>
      </c>
      <c r="G6" s="24">
        <f>H6/F6</f>
        <v>2.5249837334418763</v>
      </c>
      <c r="H6" s="23">
        <f t="shared" si="2"/>
        <v>0.3848613346058522</v>
      </c>
      <c r="I6" s="31">
        <f t="shared" si="3"/>
        <v>0.39432208286627757</v>
      </c>
      <c r="J6" s="285">
        <f t="shared" si="4"/>
        <v>0.57781477467990472</v>
      </c>
      <c r="K6" s="286">
        <f t="shared" si="5"/>
        <v>6.0118604243872345E-3</v>
      </c>
      <c r="L6" s="287">
        <f t="shared" si="6"/>
        <v>3.7909053880492292</v>
      </c>
      <c r="M6" s="288">
        <f t="shared" si="7"/>
        <v>0.59195342253024674</v>
      </c>
      <c r="N6" s="674"/>
      <c r="O6" s="137"/>
      <c r="P6" s="137"/>
      <c r="Q6" s="137"/>
      <c r="R6" s="137"/>
      <c r="S6" s="138">
        <f>+HV6</f>
        <v>480318</v>
      </c>
      <c r="T6" s="139">
        <f t="shared" si="9"/>
        <v>15616.816759796153</v>
      </c>
      <c r="U6" s="138">
        <f t="shared" si="10"/>
        <v>5088</v>
      </c>
      <c r="V6" s="140">
        <f t="shared" si="11"/>
        <v>1.0706394798308188E-2</v>
      </c>
      <c r="W6" s="139">
        <f t="shared" si="12"/>
        <v>165.42866116581686</v>
      </c>
      <c r="X6" s="138">
        <f t="shared" si="126"/>
        <v>11524</v>
      </c>
      <c r="Y6" s="140">
        <f t="shared" si="13"/>
        <v>2.458222588173057E-2</v>
      </c>
      <c r="Z6" s="139">
        <f t="shared" si="127"/>
        <v>374.6855132222629</v>
      </c>
      <c r="AA6" s="138">
        <f t="shared" si="14"/>
        <v>10684</v>
      </c>
      <c r="AB6" s="139">
        <f t="shared" si="15"/>
        <v>3473.7417765243463</v>
      </c>
      <c r="AC6" s="141">
        <f t="shared" si="128"/>
        <v>2.2243596950353724E-2</v>
      </c>
      <c r="AD6" s="138">
        <f t="shared" si="16"/>
        <v>40</v>
      </c>
      <c r="AE6" s="140">
        <f t="shared" si="17"/>
        <v>3.7579857196542651E-3</v>
      </c>
      <c r="AF6" s="139">
        <f t="shared" si="18"/>
        <v>13.005397890394407</v>
      </c>
      <c r="AG6" s="138">
        <f t="shared" si="19"/>
        <v>137</v>
      </c>
      <c r="AH6" s="140">
        <f t="shared" si="20"/>
        <v>1.2989475680288234E-2</v>
      </c>
      <c r="AI6" s="139">
        <f t="shared" si="21"/>
        <v>44.543487774600848</v>
      </c>
      <c r="AJ6" s="678"/>
      <c r="AK6" s="71">
        <v>208988</v>
      </c>
      <c r="AL6" s="38">
        <v>197219</v>
      </c>
      <c r="AM6" s="38">
        <v>199732</v>
      </c>
      <c r="AN6" s="38">
        <v>191382</v>
      </c>
      <c r="AO6" s="38">
        <v>200328</v>
      </c>
      <c r="AP6" s="38">
        <v>204713</v>
      </c>
      <c r="AQ6" s="38">
        <v>224871</v>
      </c>
      <c r="AR6" s="38">
        <v>236489</v>
      </c>
      <c r="AS6" s="38">
        <v>205151</v>
      </c>
      <c r="AT6" s="38">
        <v>221703</v>
      </c>
      <c r="AU6" s="38">
        <v>150150</v>
      </c>
      <c r="AV6" s="38">
        <v>176220</v>
      </c>
      <c r="AW6" s="38">
        <v>125286</v>
      </c>
      <c r="AX6" s="38">
        <v>166714</v>
      </c>
      <c r="AY6" s="38">
        <v>84911</v>
      </c>
      <c r="AZ6" s="38">
        <v>134602</v>
      </c>
      <c r="BA6" s="38">
        <v>36298</v>
      </c>
      <c r="BB6" s="38">
        <v>76038</v>
      </c>
      <c r="BC6" s="38">
        <v>8830</v>
      </c>
      <c r="BD6" s="45">
        <v>26021</v>
      </c>
      <c r="BE6" s="213">
        <v>2.0000000000000002E-5</v>
      </c>
      <c r="BF6" s="42">
        <v>2.0000000000000002E-5</v>
      </c>
      <c r="BG6" s="52">
        <v>5.0000000000000002E-5</v>
      </c>
      <c r="BH6" s="52">
        <v>4.0000000000000003E-5</v>
      </c>
      <c r="BI6" s="52">
        <v>1.2518952302791728E-4</v>
      </c>
      <c r="BJ6" s="52">
        <v>1.2406223545552731E-4</v>
      </c>
      <c r="BK6" s="52">
        <v>3.4000000000000002E-4</v>
      </c>
      <c r="BL6" s="52">
        <v>1.8000000000000001E-4</v>
      </c>
      <c r="BM6" s="52">
        <v>8.9999999999999998E-4</v>
      </c>
      <c r="BN6" s="52">
        <v>5.0000000000000001E-4</v>
      </c>
      <c r="BO6" s="52">
        <v>3.8E-3</v>
      </c>
      <c r="BP6" s="52">
        <v>2E-3</v>
      </c>
      <c r="BQ6" s="52">
        <v>1.6199999999999999E-2</v>
      </c>
      <c r="BR6" s="52">
        <v>6.1999999999999998E-3</v>
      </c>
      <c r="BS6" s="52">
        <v>6.1100000000000002E-2</v>
      </c>
      <c r="BT6" s="52">
        <v>2.6800000000000001E-2</v>
      </c>
      <c r="BU6" s="52">
        <v>0.1421</v>
      </c>
      <c r="BV6" s="52">
        <v>5.4699999999999999E-2</v>
      </c>
      <c r="BW6" s="52">
        <v>0.27589999999999998</v>
      </c>
      <c r="BX6" s="584">
        <v>0.1051</v>
      </c>
      <c r="BY6" s="74">
        <f>+Fall_Hoy!B6+(CS6/2)</f>
        <v>4.5</v>
      </c>
      <c r="BZ6" s="59">
        <f>+Fall_Hoy!C6+(CS6/2)</f>
        <v>3.5</v>
      </c>
      <c r="CA6" s="59">
        <f>+Fall_Hoy!D6+(CT6/2)</f>
        <v>2</v>
      </c>
      <c r="CB6" s="59">
        <f>+Fall_Hoy!E6+(CT6/2)</f>
        <v>2</v>
      </c>
      <c r="CC6" s="59">
        <f>+Fall_Hoy!F6+(CU6/2)</f>
        <v>23</v>
      </c>
      <c r="CD6" s="59">
        <f>+Fall_Hoy!G6+(CU6/2)</f>
        <v>25</v>
      </c>
      <c r="CE6" s="59">
        <f>+Fall_Hoy!H6+(CV6/2)</f>
        <v>97</v>
      </c>
      <c r="CF6" s="59">
        <f>+Fall_Hoy!I6+(CV6/2)</f>
        <v>42</v>
      </c>
      <c r="CG6" s="59">
        <f>+Fall_Hoy!J6+(CW6/2)</f>
        <v>255</v>
      </c>
      <c r="CH6" s="59">
        <f>+Fall_Hoy!K6+(CW6/2)</f>
        <v>127</v>
      </c>
      <c r="CI6" s="59">
        <f>+Fall_Hoy!L6+(CX6/2)</f>
        <v>677.5</v>
      </c>
      <c r="CJ6" s="59">
        <f>+Fall_Hoy!M6+(CX6/2)</f>
        <v>266.5</v>
      </c>
      <c r="CK6" s="59">
        <f>+Fall_Hoy!N6+(CY6/2)</f>
        <v>1299.5</v>
      </c>
      <c r="CL6" s="59">
        <f>+Fall_Hoy!O6+(CY6/2)</f>
        <v>566.5</v>
      </c>
      <c r="CM6" s="59">
        <f>+Fall_Hoy!P6+(CZ6/2)</f>
        <v>1610</v>
      </c>
      <c r="CN6" s="59">
        <f>+Fall_Hoy!Q6+(CZ6/2)</f>
        <v>1076</v>
      </c>
      <c r="CO6" s="59">
        <f>+Fall_Hoy!R6+(DA6/2)</f>
        <v>1430.5</v>
      </c>
      <c r="CP6" s="59">
        <f>+Fall_Hoy!S6+(DA6/2)</f>
        <v>1423.5</v>
      </c>
      <c r="CQ6" s="59">
        <f>+Fall_Hoy!T6+(DB6/2)</f>
        <v>646.5</v>
      </c>
      <c r="CR6" s="75">
        <f>+Fall_Hoy!U6+(DB6/2)</f>
        <v>1097.5</v>
      </c>
      <c r="CS6" s="603">
        <f>+Fall_Hoy!W6</f>
        <v>3</v>
      </c>
      <c r="CT6" s="58">
        <f>+Fall_Hoy!X6</f>
        <v>0</v>
      </c>
      <c r="CU6" s="58">
        <f>+Fall_Hoy!Y6</f>
        <v>2</v>
      </c>
      <c r="CV6" s="58">
        <f>+Fall_Hoy!Z6</f>
        <v>10</v>
      </c>
      <c r="CW6" s="58">
        <f>+Fall_Hoy!AA6</f>
        <v>10</v>
      </c>
      <c r="CX6" s="58">
        <f>+Fall_Hoy!AB6</f>
        <v>11</v>
      </c>
      <c r="CY6" s="58">
        <f>+Fall_Hoy!AC6</f>
        <v>23</v>
      </c>
      <c r="CZ6" s="58">
        <f>+Fall_Hoy!AD6</f>
        <v>56</v>
      </c>
      <c r="DA6" s="58">
        <f>+Fall_Hoy!AE6</f>
        <v>161</v>
      </c>
      <c r="DB6" s="223">
        <f>+Fall_Hoy!AF6</f>
        <v>213</v>
      </c>
      <c r="DC6" s="65">
        <f t="shared" si="129"/>
        <v>0.31032781970747803</v>
      </c>
      <c r="DD6" s="66">
        <f t="shared" si="130"/>
        <v>0.29828125682637169</v>
      </c>
      <c r="DE6" s="66">
        <f t="shared" si="131"/>
        <v>0.64026347223724955</v>
      </c>
      <c r="DF6" s="66">
        <f t="shared" si="132"/>
        <v>0.548070154527727</v>
      </c>
      <c r="DG6" s="66">
        <f t="shared" si="22"/>
        <v>0.7</v>
      </c>
      <c r="DH6" s="66">
        <f t="shared" si="23"/>
        <v>0.7</v>
      </c>
      <c r="DI6" s="66">
        <f t="shared" si="24"/>
        <v>0.7</v>
      </c>
      <c r="DJ6" s="66">
        <f t="shared" si="25"/>
        <v>0.7</v>
      </c>
      <c r="DK6" s="66">
        <f t="shared" si="26"/>
        <v>0.7</v>
      </c>
      <c r="DL6" s="66">
        <f t="shared" si="27"/>
        <v>0.7</v>
      </c>
      <c r="DM6" s="66">
        <f t="shared" si="28"/>
        <v>0.7</v>
      </c>
      <c r="DN6" s="66">
        <f t="shared" si="29"/>
        <v>0.7</v>
      </c>
      <c r="DO6" s="66">
        <f t="shared" si="30"/>
        <v>0.64026347223724955</v>
      </c>
      <c r="DP6" s="66">
        <f t="shared" si="31"/>
        <v>0.548070154527727</v>
      </c>
      <c r="DQ6" s="66">
        <f t="shared" si="32"/>
        <v>0.31032781970747803</v>
      </c>
      <c r="DR6" s="66">
        <f t="shared" si="33"/>
        <v>0.29828125682637169</v>
      </c>
      <c r="DS6" s="66">
        <f t="shared" si="34"/>
        <v>0.27733909107769217</v>
      </c>
      <c r="DT6" s="66">
        <f t="shared" si="35"/>
        <v>0.34224685021099577</v>
      </c>
      <c r="DU6" s="66">
        <f t="shared" si="36"/>
        <v>0.26537262791145383</v>
      </c>
      <c r="DV6" s="66">
        <f t="shared" si="37"/>
        <v>0.40130801181553172</v>
      </c>
      <c r="DW6" s="74">
        <f>+'Cas_-14'!B6</f>
        <v>7849</v>
      </c>
      <c r="DX6" s="59">
        <f>+'Cas_-14'!C6</f>
        <v>7269</v>
      </c>
      <c r="DY6" s="59">
        <f>+'Cas_-14'!D6</f>
        <v>18671</v>
      </c>
      <c r="DZ6" s="59">
        <f>+'Cas_-14'!E6</f>
        <v>19107</v>
      </c>
      <c r="EA6" s="59">
        <f>+'Cas_-14'!F6</f>
        <v>42421</v>
      </c>
      <c r="EB6" s="59">
        <f>+'Cas_-14'!G6</f>
        <v>45258</v>
      </c>
      <c r="EC6" s="59">
        <f>+'Cas_-14'!H6</f>
        <v>49679</v>
      </c>
      <c r="ED6" s="59">
        <f>+'Cas_-14'!I6</f>
        <v>49013</v>
      </c>
      <c r="EE6" s="59">
        <f>+'Cas_-14'!J6</f>
        <v>41500</v>
      </c>
      <c r="EF6" s="59">
        <f>+'Cas_-14'!K6</f>
        <v>40864</v>
      </c>
      <c r="EG6" s="59">
        <f>+'Cas_-14'!L6</f>
        <v>31332</v>
      </c>
      <c r="EH6" s="59">
        <f>+'Cas_-14'!M6</f>
        <v>30594</v>
      </c>
      <c r="EI6" s="59">
        <f>+'Cas_-14'!N6</f>
        <v>20424</v>
      </c>
      <c r="EJ6" s="59">
        <f>+'Cas_-14'!O6</f>
        <v>18295</v>
      </c>
      <c r="EK6" s="59">
        <f>+'Cas_-14'!P6</f>
        <v>10748</v>
      </c>
      <c r="EL6" s="59">
        <f>+'Cas_-14'!Q6</f>
        <v>10983</v>
      </c>
      <c r="EM6" s="59">
        <f>+'Cas_-14'!R6</f>
        <v>4666</v>
      </c>
      <c r="EN6" s="59">
        <f>+'Cas_-14'!S6</f>
        <v>7263</v>
      </c>
      <c r="EO6" s="59">
        <f>+'Cas_-14'!T6</f>
        <v>1231</v>
      </c>
      <c r="EP6" s="75">
        <f>+'Cas_-14'!U6</f>
        <v>3845</v>
      </c>
      <c r="EQ6" s="178">
        <f t="shared" si="38"/>
        <v>3.7557180316573201E-2</v>
      </c>
      <c r="ER6" s="80">
        <f t="shared" si="39"/>
        <v>3.6857503587382552E-2</v>
      </c>
      <c r="ES6" s="80">
        <f t="shared" si="40"/>
        <v>9.3480263553161233E-2</v>
      </c>
      <c r="ET6" s="80">
        <f t="shared" si="41"/>
        <v>9.983697526413142E-2</v>
      </c>
      <c r="EU6" s="80">
        <f t="shared" si="42"/>
        <v>0.21175771734355656</v>
      </c>
      <c r="EV6" s="80">
        <f t="shared" si="43"/>
        <v>0.22108024404898566</v>
      </c>
      <c r="EW6" s="80">
        <f t="shared" si="44"/>
        <v>0.22092221762699504</v>
      </c>
      <c r="EX6" s="80">
        <f t="shared" si="45"/>
        <v>0.2072527686277163</v>
      </c>
      <c r="EY6" s="80">
        <f t="shared" si="46"/>
        <v>0.20229002052146955</v>
      </c>
      <c r="EZ6" s="80">
        <f t="shared" si="47"/>
        <v>0.18431866055037596</v>
      </c>
      <c r="FA6" s="80">
        <f t="shared" si="48"/>
        <v>0.20867132867132868</v>
      </c>
      <c r="FB6" s="80">
        <f t="shared" si="49"/>
        <v>0.17361252979230507</v>
      </c>
      <c r="FC6" s="80">
        <f t="shared" si="50"/>
        <v>0.16301901249940137</v>
      </c>
      <c r="FD6" s="80">
        <f t="shared" si="51"/>
        <v>0.10973883417109541</v>
      </c>
      <c r="FE6" s="80">
        <f t="shared" si="52"/>
        <v>0.12657959510546338</v>
      </c>
      <c r="FF6" s="80">
        <f t="shared" si="53"/>
        <v>8.1596112984948219E-2</v>
      </c>
      <c r="FG6" s="80">
        <f t="shared" si="54"/>
        <v>0.12854702738442889</v>
      </c>
      <c r="FH6" s="80">
        <f t="shared" si="55"/>
        <v>9.5518030458454986E-2</v>
      </c>
      <c r="FI6" s="80">
        <f t="shared" si="56"/>
        <v>0.13941109852774633</v>
      </c>
      <c r="FJ6" s="88">
        <f t="shared" si="57"/>
        <v>0.1477652665155067</v>
      </c>
      <c r="FK6" s="101">
        <f t="shared" si="133"/>
        <v>2.4516417472256853</v>
      </c>
      <c r="FL6" s="102">
        <f t="shared" si="134"/>
        <v>3.6555816927381666</v>
      </c>
      <c r="FM6" s="102">
        <f t="shared" si="135"/>
        <v>3.927538649760872</v>
      </c>
      <c r="FN6" s="102">
        <f t="shared" ref="FN6:FN69" si="166">+FX6</f>
        <v>4.9943136235001626</v>
      </c>
      <c r="FO6" s="102">
        <f t="shared" si="136"/>
        <v>3.3056646472266094</v>
      </c>
      <c r="FP6" s="102">
        <f t="shared" si="136"/>
        <v>3.1662711564806219</v>
      </c>
      <c r="FQ6" s="102">
        <f t="shared" si="136"/>
        <v>3.1685360011272365</v>
      </c>
      <c r="FR6" s="102">
        <f t="shared" si="136"/>
        <v>3.3775182094546343</v>
      </c>
      <c r="FS6" s="102">
        <f t="shared" si="136"/>
        <v>3.4603783132530119</v>
      </c>
      <c r="FT6" s="102">
        <f t="shared" si="136"/>
        <v>3.7977706538762721</v>
      </c>
      <c r="FU6" s="102">
        <f t="shared" si="136"/>
        <v>3.3545576407506701</v>
      </c>
      <c r="FV6" s="102">
        <f t="shared" si="136"/>
        <v>4.0319670523632078</v>
      </c>
      <c r="FW6" s="102">
        <f t="shared" si="136"/>
        <v>3.927538649760872</v>
      </c>
      <c r="FX6" s="102">
        <f t="shared" si="136"/>
        <v>4.9943136235001626</v>
      </c>
      <c r="FY6" s="102">
        <f t="shared" si="136"/>
        <v>2.4516417472256853</v>
      </c>
      <c r="FZ6" s="102">
        <f t="shared" si="136"/>
        <v>3.6555816927381666</v>
      </c>
      <c r="GA6" s="102">
        <f t="shared" si="137"/>
        <v>2.157491283312917</v>
      </c>
      <c r="GB6" s="102">
        <f t="shared" si="138"/>
        <v>3.5830601674712508</v>
      </c>
      <c r="GC6" s="102">
        <f t="shared" si="139"/>
        <v>1.9035258362779344</v>
      </c>
      <c r="GD6" s="103">
        <f t="shared" si="140"/>
        <v>2.7158480560343174</v>
      </c>
      <c r="GE6" s="74">
        <f>+Cas_Hoy!B6</f>
        <v>8152</v>
      </c>
      <c r="GF6" s="59">
        <f>+Cas_Hoy!C6</f>
        <v>7516</v>
      </c>
      <c r="GG6" s="59">
        <f>+Cas_Hoy!D6</f>
        <v>19333</v>
      </c>
      <c r="GH6" s="59">
        <f>+Cas_Hoy!E6</f>
        <v>19718</v>
      </c>
      <c r="GI6" s="59">
        <f>+Cas_Hoy!F6</f>
        <v>43504</v>
      </c>
      <c r="GJ6" s="59">
        <f>+Cas_Hoy!G6</f>
        <v>46400</v>
      </c>
      <c r="GK6" s="59">
        <f>+Cas_Hoy!H6</f>
        <v>50866</v>
      </c>
      <c r="GL6" s="59">
        <f>+Cas_Hoy!I6</f>
        <v>50186</v>
      </c>
      <c r="GM6" s="59">
        <f>+Cas_Hoy!J6</f>
        <v>42617</v>
      </c>
      <c r="GN6" s="59">
        <f>+Cas_Hoy!K6</f>
        <v>41929</v>
      </c>
      <c r="GO6" s="59">
        <f>+Cas_Hoy!L6</f>
        <v>31991</v>
      </c>
      <c r="GP6" s="59">
        <f>+Cas_Hoy!M6</f>
        <v>31255</v>
      </c>
      <c r="GQ6" s="59">
        <f>+Cas_Hoy!N6</f>
        <v>20814</v>
      </c>
      <c r="GR6" s="59">
        <f>+Cas_Hoy!O6</f>
        <v>18694</v>
      </c>
      <c r="GS6" s="59">
        <f>+Cas_Hoy!P6</f>
        <v>11015</v>
      </c>
      <c r="GT6" s="59">
        <f>+Cas_Hoy!Q6</f>
        <v>11256</v>
      </c>
      <c r="GU6" s="59">
        <f>+Cas_Hoy!R6</f>
        <v>4745</v>
      </c>
      <c r="GV6" s="59">
        <f>+Cas_Hoy!S6</f>
        <v>7350</v>
      </c>
      <c r="GW6" s="59">
        <f>+Cas_Hoy!T6</f>
        <v>1251</v>
      </c>
      <c r="GX6" s="459">
        <f>+Cas_Hoy!U6</f>
        <v>3891</v>
      </c>
      <c r="GY6" s="424">
        <f t="shared" si="141"/>
        <v>0.31803693097114533</v>
      </c>
      <c r="GZ6" s="94">
        <f t="shared" si="142"/>
        <v>0.30569551368821268</v>
      </c>
      <c r="HA6" s="94">
        <f t="shared" si="143"/>
        <v>0.65248941985635101</v>
      </c>
      <c r="HB6" s="94">
        <f t="shared" si="144"/>
        <v>0.56002314669261155</v>
      </c>
      <c r="HC6" s="272">
        <f t="shared" si="59"/>
        <v>0.7</v>
      </c>
      <c r="HD6" s="272">
        <f t="shared" si="60"/>
        <v>0.7</v>
      </c>
      <c r="HE6" s="272">
        <f t="shared" si="61"/>
        <v>0.7</v>
      </c>
      <c r="HF6" s="272">
        <f t="shared" si="62"/>
        <v>0.7</v>
      </c>
      <c r="HG6" s="272">
        <f t="shared" si="63"/>
        <v>0.7</v>
      </c>
      <c r="HH6" s="272">
        <f t="shared" si="64"/>
        <v>0.7</v>
      </c>
      <c r="HI6" s="272">
        <f t="shared" si="65"/>
        <v>0.7</v>
      </c>
      <c r="HJ6" s="272">
        <f t="shared" si="66"/>
        <v>0.7</v>
      </c>
      <c r="HK6" s="272">
        <f t="shared" si="67"/>
        <v>0.65248941985635101</v>
      </c>
      <c r="HL6" s="272">
        <f t="shared" si="68"/>
        <v>0.56002314669261155</v>
      </c>
      <c r="HM6" s="272">
        <f t="shared" si="69"/>
        <v>0.31803693097114533</v>
      </c>
      <c r="HN6" s="272">
        <f t="shared" si="70"/>
        <v>0.30569551368821268</v>
      </c>
      <c r="HO6" s="272">
        <f t="shared" si="71"/>
        <v>0.28203471649456696</v>
      </c>
      <c r="HP6" s="272">
        <f t="shared" si="72"/>
        <v>0.34634646138659214</v>
      </c>
      <c r="HQ6" s="272">
        <f t="shared" si="73"/>
        <v>0.26968412470936531</v>
      </c>
      <c r="HR6" s="276">
        <f t="shared" si="74"/>
        <v>0.40610909596208944</v>
      </c>
      <c r="HS6" s="280">
        <f>+CyF_Tot!B6</f>
        <v>0</v>
      </c>
      <c r="HT6" s="131">
        <f>+CyF_Tot!C6</f>
        <v>468794</v>
      </c>
      <c r="HU6" s="131">
        <f>+CyF_Tot!D6</f>
        <v>475230</v>
      </c>
      <c r="HV6" s="131">
        <f>+CyF_Tot!E6</f>
        <v>480318</v>
      </c>
      <c r="HW6" s="131">
        <f>+CyF_Tot!F6</f>
        <v>0</v>
      </c>
      <c r="HX6" s="131">
        <f>+CyF_Tot!G6</f>
        <v>10547</v>
      </c>
      <c r="HY6" s="131">
        <f>+CyF_Tot!H6</f>
        <v>10644</v>
      </c>
      <c r="HZ6" s="131">
        <f>+CyF_Tot!I6</f>
        <v>10684</v>
      </c>
      <c r="IA6" s="181">
        <f t="shared" si="75"/>
        <v>6.7949302357943664E-2</v>
      </c>
      <c r="IB6" s="175">
        <f t="shared" si="76"/>
        <v>6.4122789163642363E-2</v>
      </c>
      <c r="IC6" s="175">
        <f t="shared" si="77"/>
        <v>6.4939853286106394E-2</v>
      </c>
      <c r="ID6" s="175">
        <f t="shared" si="78"/>
        <v>6.2224976476486567E-2</v>
      </c>
      <c r="IE6" s="175">
        <f t="shared" si="79"/>
        <v>6.5133633714673275E-2</v>
      </c>
      <c r="IF6" s="175">
        <f t="shared" si="80"/>
        <v>6.6559350458407759E-2</v>
      </c>
      <c r="IG6" s="175">
        <f t="shared" si="81"/>
        <v>7.3113420725272021E-2</v>
      </c>
      <c r="IH6" s="175">
        <f t="shared" si="82"/>
        <v>7.6890838542537074E-2</v>
      </c>
      <c r="II6" s="175">
        <f t="shared" si="83"/>
        <v>6.6701759565307578E-2</v>
      </c>
      <c r="IJ6" s="175">
        <f t="shared" si="84"/>
        <v>7.2083393212352784E-2</v>
      </c>
      <c r="IK6" s="175">
        <f t="shared" si="85"/>
        <v>4.8819012331068008E-2</v>
      </c>
      <c r="IL6" s="175">
        <f t="shared" si="86"/>
        <v>5.7295280406132562E-2</v>
      </c>
      <c r="IM6" s="175">
        <f t="shared" si="87"/>
        <v>4.0734857002398844E-2</v>
      </c>
      <c r="IN6" s="175">
        <f t="shared" si="88"/>
        <v>5.4204547597480335E-2</v>
      </c>
      <c r="IO6" s="175">
        <f t="shared" si="89"/>
        <v>2.7607533506781991E-2</v>
      </c>
      <c r="IP6" s="175">
        <f t="shared" si="90"/>
        <v>4.3763814171071704E-2</v>
      </c>
      <c r="IQ6" s="175">
        <f t="shared" si="91"/>
        <v>1.1801748315638405E-2</v>
      </c>
      <c r="IR6" s="175">
        <f t="shared" si="92"/>
        <v>2.472261111974525E-2</v>
      </c>
      <c r="IS6" s="175">
        <f t="shared" si="93"/>
        <v>2.8709415843045658E-3</v>
      </c>
      <c r="IT6" s="87">
        <f t="shared" si="94"/>
        <v>8.4603364626488226E-3</v>
      </c>
      <c r="IU6" s="445">
        <f t="shared" si="95"/>
        <v>0.1242727675739654</v>
      </c>
      <c r="IV6" s="443">
        <f t="shared" si="95"/>
        <v>0.12583363134147427</v>
      </c>
      <c r="IW6" s="443">
        <f t="shared" si="95"/>
        <v>0.14816701345744443</v>
      </c>
      <c r="IX6" s="443">
        <f t="shared" si="95"/>
        <v>0.18267168851715548</v>
      </c>
      <c r="IY6" s="443">
        <f t="shared" si="95"/>
        <v>0.30251102477650943</v>
      </c>
      <c r="IZ6" s="443">
        <f t="shared" si="95"/>
        <v>0.31582892006997959</v>
      </c>
      <c r="JA6" s="443">
        <f t="shared" si="95"/>
        <v>0.31560316803856436</v>
      </c>
      <c r="JB6" s="443">
        <f t="shared" si="95"/>
        <v>0.29607538375388043</v>
      </c>
      <c r="JC6" s="443">
        <f t="shared" si="95"/>
        <v>0.28898574360209939</v>
      </c>
      <c r="JD6" s="443">
        <f t="shared" si="95"/>
        <v>0.26331237221482284</v>
      </c>
      <c r="JE6" s="443">
        <f t="shared" si="96"/>
        <v>0.29810189810189813</v>
      </c>
      <c r="JF6" s="443">
        <f t="shared" si="96"/>
        <v>0.24801789970329299</v>
      </c>
      <c r="JG6" s="443">
        <f t="shared" si="96"/>
        <v>0.25461238938053099</v>
      </c>
      <c r="JH6" s="443">
        <f t="shared" si="96"/>
        <v>0.20022771403353928</v>
      </c>
      <c r="JI6" s="443">
        <f t="shared" si="96"/>
        <v>0.40788993788819877</v>
      </c>
      <c r="JJ6" s="443">
        <f t="shared" si="96"/>
        <v>0.27355427509293678</v>
      </c>
      <c r="JK6" s="443">
        <f t="shared" si="96"/>
        <v>0.46350129325410699</v>
      </c>
      <c r="JL6" s="443">
        <f t="shared" si="96"/>
        <v>0.27909104320337191</v>
      </c>
      <c r="JM6" s="443">
        <f t="shared" si="96"/>
        <v>0.52534091260634175</v>
      </c>
      <c r="JN6" s="477">
        <f t="shared" si="96"/>
        <v>0.36820911161731207</v>
      </c>
      <c r="JP6" s="525">
        <f t="shared" ref="JP6:JP33" si="167">+KK6*JP$4/1000000</f>
        <v>82.821678756675013</v>
      </c>
      <c r="JQ6" s="241">
        <f t="shared" si="145"/>
        <v>64.420912792378019</v>
      </c>
      <c r="JR6" s="241">
        <f t="shared" si="146"/>
        <v>36.353834137744578</v>
      </c>
      <c r="JS6" s="241">
        <f t="shared" si="147"/>
        <v>36.025164331023809</v>
      </c>
      <c r="JT6" s="241">
        <f t="shared" si="148"/>
        <v>410.78837206980552</v>
      </c>
      <c r="JU6" s="241">
        <f t="shared" si="149"/>
        <v>428.16943721209691</v>
      </c>
      <c r="JV6" s="241">
        <f t="shared" si="150"/>
        <v>1389.9964424047566</v>
      </c>
      <c r="JW6" s="241">
        <f t="shared" si="151"/>
        <v>579.02188262456184</v>
      </c>
      <c r="JX6" s="241">
        <f t="shared" si="152"/>
        <v>3507.8978898469909</v>
      </c>
      <c r="JY6" s="241">
        <f t="shared" si="153"/>
        <v>1673.5325999197125</v>
      </c>
      <c r="JZ6" s="241">
        <f t="shared" si="154"/>
        <v>9536.2851481851485</v>
      </c>
      <c r="KA6" s="241">
        <f t="shared" si="155"/>
        <v>3430.5803058676652</v>
      </c>
      <c r="KB6" s="241">
        <f t="shared" si="156"/>
        <v>17149.809120731767</v>
      </c>
      <c r="KC6" s="241">
        <f t="shared" si="157"/>
        <v>6480.4230508535575</v>
      </c>
      <c r="KD6" s="241">
        <f t="shared" si="158"/>
        <v>18770.717928183629</v>
      </c>
      <c r="KE6" s="241">
        <f t="shared" si="159"/>
        <v>10659.356324571701</v>
      </c>
      <c r="KF6" s="241">
        <f t="shared" si="160"/>
        <v>14051.909719543775</v>
      </c>
      <c r="KG6" s="241">
        <f t="shared" si="161"/>
        <v>12294.353783634499</v>
      </c>
      <c r="KH6" s="241">
        <f t="shared" si="162"/>
        <v>4419.7024348810874</v>
      </c>
      <c r="KI6" s="526">
        <f t="shared" si="163"/>
        <v>7288.6889435455978</v>
      </c>
      <c r="KJ6" s="529">
        <f>(SUM(JP6:KI6)/SUM(JP$4:KI5))*100000</f>
        <v>246.77276624533053</v>
      </c>
      <c r="KK6" s="483">
        <f t="shared" si="97"/>
        <v>21.532336784887171</v>
      </c>
      <c r="KL6" s="241">
        <f t="shared" si="98"/>
        <v>17.746768820448334</v>
      </c>
      <c r="KM6" s="241">
        <f t="shared" si="99"/>
        <v>10.013417980093324</v>
      </c>
      <c r="KN6" s="241">
        <f t="shared" si="100"/>
        <v>10.450303581319037</v>
      </c>
      <c r="KO6" s="241">
        <f t="shared" si="101"/>
        <v>114.81170879757198</v>
      </c>
      <c r="KP6" s="241">
        <f t="shared" si="102"/>
        <v>122.12219057900573</v>
      </c>
      <c r="KQ6" s="241">
        <f t="shared" si="103"/>
        <v>431.35842327378811</v>
      </c>
      <c r="KR6" s="241">
        <f t="shared" si="104"/>
        <v>177.59811238577691</v>
      </c>
      <c r="KS6" s="241">
        <f t="shared" si="105"/>
        <v>1242.9868730837286</v>
      </c>
      <c r="KT6" s="241">
        <f t="shared" si="106"/>
        <v>572.83843700806938</v>
      </c>
      <c r="KU6" s="241">
        <f t="shared" si="107"/>
        <v>4512.1545121545123</v>
      </c>
      <c r="KV6" s="241">
        <f t="shared" si="108"/>
        <v>1512.314152763591</v>
      </c>
      <c r="KW6" s="241">
        <f t="shared" si="109"/>
        <v>10372.268250243444</v>
      </c>
      <c r="KX6" s="241">
        <f t="shared" si="110"/>
        <v>3398.0349580719076</v>
      </c>
      <c r="KY6" s="241">
        <f t="shared" si="111"/>
        <v>18961.029784126909</v>
      </c>
      <c r="KZ6" s="241">
        <f t="shared" si="112"/>
        <v>7993.9376829467619</v>
      </c>
      <c r="LA6" s="241">
        <f t="shared" si="113"/>
        <v>39409.884842140062</v>
      </c>
      <c r="LB6" s="241">
        <f t="shared" si="114"/>
        <v>18720.902706541467</v>
      </c>
      <c r="LC6" s="241">
        <f t="shared" si="115"/>
        <v>73216.308040770105</v>
      </c>
      <c r="LD6" s="484">
        <f t="shared" si="116"/>
        <v>42177.472041812383</v>
      </c>
      <c r="LE6" s="481">
        <f t="shared" si="117"/>
        <v>48.436248046131013</v>
      </c>
      <c r="LF6" s="241">
        <f t="shared" si="118"/>
        <v>51.406169414509009</v>
      </c>
      <c r="LG6" s="241">
        <f t="shared" si="119"/>
        <v>1774.4737767420695</v>
      </c>
      <c r="LH6" s="241">
        <f t="shared" si="120"/>
        <v>686.46242504870656</v>
      </c>
      <c r="LI6" s="241">
        <f t="shared" si="121"/>
        <v>19530.010770586508</v>
      </c>
      <c r="LJ6" s="484">
        <f t="shared" si="122"/>
        <v>10321.660985435388</v>
      </c>
      <c r="LK6" s="481">
        <f t="shared" si="123"/>
        <v>49.901776669588692</v>
      </c>
      <c r="LL6" s="241">
        <f t="shared" si="124"/>
        <v>1206.1742950672824</v>
      </c>
      <c r="LM6" s="484">
        <f t="shared" si="125"/>
        <v>13890.99741915895</v>
      </c>
      <c r="LO6" s="554"/>
      <c r="LP6" s="559"/>
      <c r="LQ6" s="542"/>
      <c r="LR6" s="565"/>
      <c r="LS6" s="353"/>
    </row>
    <row r="7" spans="1:331" s="22" customFormat="1" ht="18" customHeight="1">
      <c r="A7" s="381" t="s">
        <v>258</v>
      </c>
      <c r="B7" s="411">
        <v>16706015</v>
      </c>
      <c r="C7" s="402">
        <f t="shared" si="164"/>
        <v>1942572</v>
      </c>
      <c r="D7" s="385">
        <f t="shared" si="165"/>
        <v>49616</v>
      </c>
      <c r="E7" s="372">
        <f t="shared" si="0"/>
        <v>6.2531838922706886E-3</v>
      </c>
      <c r="F7" s="184">
        <f t="shared" si="1"/>
        <v>0.11330709328346707</v>
      </c>
      <c r="G7" s="24">
        <f t="shared" ref="G7:G33" si="168">H7/F7</f>
        <v>4.191703766120507</v>
      </c>
      <c r="H7" s="23">
        <f t="shared" si="2"/>
        <v>0.47494976964447649</v>
      </c>
      <c r="I7" s="31">
        <f t="shared" si="3"/>
        <v>0.48741045475897427</v>
      </c>
      <c r="J7" s="285">
        <f t="shared" si="4"/>
        <v>0.61937428676865303</v>
      </c>
      <c r="K7" s="286">
        <f t="shared" si="5"/>
        <v>4.7950783760705926E-3</v>
      </c>
      <c r="L7" s="287">
        <f t="shared" si="6"/>
        <v>5.4663328554296919</v>
      </c>
      <c r="M7" s="288">
        <f t="shared" si="7"/>
        <v>0.63552230248325103</v>
      </c>
      <c r="N7" s="674"/>
      <c r="O7" s="137"/>
      <c r="P7" s="137"/>
      <c r="Q7" s="137"/>
      <c r="R7" s="137"/>
      <c r="S7" s="138">
        <f t="shared" si="8"/>
        <v>1942572</v>
      </c>
      <c r="T7" s="139">
        <f t="shared" si="9"/>
        <v>11627.979503190916</v>
      </c>
      <c r="U7" s="138">
        <f t="shared" si="10"/>
        <v>22617</v>
      </c>
      <c r="V7" s="140">
        <f t="shared" si="11"/>
        <v>1.1779963592896708E-2</v>
      </c>
      <c r="W7" s="139">
        <f t="shared" si="12"/>
        <v>135.38237574909397</v>
      </c>
      <c r="X7" s="138">
        <f t="shared" si="126"/>
        <v>49662</v>
      </c>
      <c r="Y7" s="140">
        <f t="shared" si="13"/>
        <v>2.6235795679667814E-2</v>
      </c>
      <c r="Z7" s="139">
        <f t="shared" si="127"/>
        <v>297.27017484421032</v>
      </c>
      <c r="AA7" s="138">
        <f t="shared" si="14"/>
        <v>49616</v>
      </c>
      <c r="AB7" s="139">
        <f t="shared" si="15"/>
        <v>2969.9482491785143</v>
      </c>
      <c r="AC7" s="141">
        <f t="shared" si="128"/>
        <v>2.5541395634241612E-2</v>
      </c>
      <c r="AD7" s="138">
        <f t="shared" si="16"/>
        <v>178</v>
      </c>
      <c r="AE7" s="140">
        <f t="shared" si="17"/>
        <v>3.6004692746470328E-3</v>
      </c>
      <c r="AF7" s="139">
        <f t="shared" si="18"/>
        <v>10.654844976494992</v>
      </c>
      <c r="AG7" s="138">
        <f t="shared" si="19"/>
        <v>731</v>
      </c>
      <c r="AH7" s="140">
        <f t="shared" si="20"/>
        <v>1.4953462207221029E-2</v>
      </c>
      <c r="AI7" s="139">
        <f t="shared" si="21"/>
        <v>43.75669481920135</v>
      </c>
      <c r="AJ7" s="678"/>
      <c r="AK7" s="111">
        <f>AK6+AK8</f>
        <v>1390518.9755180317</v>
      </c>
      <c r="AL7" s="39">
        <f t="shared" ref="AL7:BD7" si="169">AL6+AL8</f>
        <v>1310759.8296723526</v>
      </c>
      <c r="AM7" s="39">
        <f t="shared" si="169"/>
        <v>1294986.0681862901</v>
      </c>
      <c r="AN7" s="39">
        <f t="shared" si="169"/>
        <v>1229974.6839452004</v>
      </c>
      <c r="AO7" s="39">
        <f t="shared" si="169"/>
        <v>1254289.1811089409</v>
      </c>
      <c r="AP7" s="39">
        <f t="shared" si="169"/>
        <v>1238315.2239473509</v>
      </c>
      <c r="AQ7" s="39">
        <f t="shared" si="169"/>
        <v>1216560.1241497677</v>
      </c>
      <c r="AR7" s="39">
        <f t="shared" si="169"/>
        <v>1229650.8743672669</v>
      </c>
      <c r="AS7" s="39">
        <f t="shared" si="169"/>
        <v>1065881.6649974147</v>
      </c>
      <c r="AT7" s="39">
        <f t="shared" si="169"/>
        <v>1109129.8454466537</v>
      </c>
      <c r="AU7" s="39">
        <f t="shared" si="169"/>
        <v>791580.7184090123</v>
      </c>
      <c r="AV7" s="39">
        <f t="shared" si="169"/>
        <v>866315.08794312703</v>
      </c>
      <c r="AW7" s="39">
        <f t="shared" si="169"/>
        <v>605626.04388478876</v>
      </c>
      <c r="AX7" s="39">
        <f t="shared" si="169"/>
        <v>727104.23105013021</v>
      </c>
      <c r="AY7" s="39">
        <f t="shared" si="169"/>
        <v>364024.3657254331</v>
      </c>
      <c r="AZ7" s="39">
        <f t="shared" si="169"/>
        <v>521703.9342412363</v>
      </c>
      <c r="BA7" s="39">
        <f t="shared" si="169"/>
        <v>138500.73581735563</v>
      </c>
      <c r="BB7" s="39">
        <f t="shared" si="169"/>
        <v>261523.45574320277</v>
      </c>
      <c r="BC7" s="39">
        <f t="shared" si="169"/>
        <v>18471.115265691835</v>
      </c>
      <c r="BD7" s="46">
        <f t="shared" si="169"/>
        <v>71098.805630467512</v>
      </c>
      <c r="BE7" s="213">
        <v>2.0000000000000002E-5</v>
      </c>
      <c r="BF7" s="42">
        <v>2.0000000000000002E-5</v>
      </c>
      <c r="BG7" s="52">
        <v>5.0000000000000002E-5</v>
      </c>
      <c r="BH7" s="52">
        <v>4.0000000000000003E-5</v>
      </c>
      <c r="BI7" s="52">
        <v>1.2518952302791728E-4</v>
      </c>
      <c r="BJ7" s="52">
        <v>1.2406223545552731E-4</v>
      </c>
      <c r="BK7" s="52">
        <v>3.4000000000000002E-4</v>
      </c>
      <c r="BL7" s="52">
        <v>1.8000000000000001E-4</v>
      </c>
      <c r="BM7" s="52">
        <v>8.9999999999999998E-4</v>
      </c>
      <c r="BN7" s="52">
        <v>5.0000000000000001E-4</v>
      </c>
      <c r="BO7" s="52">
        <v>3.8E-3</v>
      </c>
      <c r="BP7" s="52">
        <v>2E-3</v>
      </c>
      <c r="BQ7" s="52">
        <v>1.6199999999999999E-2</v>
      </c>
      <c r="BR7" s="52">
        <v>6.1999999999999998E-3</v>
      </c>
      <c r="BS7" s="52">
        <v>6.1100000000000002E-2</v>
      </c>
      <c r="BT7" s="52">
        <v>2.6800000000000001E-2</v>
      </c>
      <c r="BU7" s="52">
        <v>0.1421</v>
      </c>
      <c r="BV7" s="52">
        <v>5.4699999999999999E-2</v>
      </c>
      <c r="BW7" s="52">
        <v>0.27589999999999998</v>
      </c>
      <c r="BX7" s="584">
        <v>0.1051</v>
      </c>
      <c r="BY7" s="74">
        <f>+Fall_Hoy!B7+(CS7/2)</f>
        <v>36.5</v>
      </c>
      <c r="BZ7" s="59">
        <f>+Fall_Hoy!C7+(CS7/2)</f>
        <v>33.5</v>
      </c>
      <c r="CA7" s="59">
        <f>+Fall_Hoy!D7+(CT7/2)</f>
        <v>38.5</v>
      </c>
      <c r="CB7" s="59">
        <f>+Fall_Hoy!E7+(CT7/2)</f>
        <v>33.5</v>
      </c>
      <c r="CC7" s="59">
        <f>+Fall_Hoy!F7+(CU7/2)</f>
        <v>178</v>
      </c>
      <c r="CD7" s="59">
        <f>+Fall_Hoy!G7+(CU7/2)</f>
        <v>148</v>
      </c>
      <c r="CE7" s="59">
        <f>+Fall_Hoy!H7+(CV7/2)</f>
        <v>584</v>
      </c>
      <c r="CF7" s="59">
        <f>+Fall_Hoy!I7+(CV7/2)</f>
        <v>361</v>
      </c>
      <c r="CG7" s="59">
        <f>+Fall_Hoy!J7+(CW7/2)</f>
        <v>1720.5</v>
      </c>
      <c r="CH7" s="59">
        <f>+Fall_Hoy!K7+(CW7/2)</f>
        <v>904.5</v>
      </c>
      <c r="CI7" s="59">
        <f>+Fall_Hoy!L7+(CX7/2)</f>
        <v>3881.5</v>
      </c>
      <c r="CJ7" s="59">
        <f>+Fall_Hoy!M7+(CX7/2)</f>
        <v>1943.5</v>
      </c>
      <c r="CK7" s="59">
        <f>+Fall_Hoy!N7+(CY7/2)</f>
        <v>6878.5</v>
      </c>
      <c r="CL7" s="59">
        <f>+Fall_Hoy!O7+(CY7/2)</f>
        <v>3886.5</v>
      </c>
      <c r="CM7" s="59">
        <f>+Fall_Hoy!P7+(CZ7/2)</f>
        <v>7804</v>
      </c>
      <c r="CN7" s="59">
        <f>+Fall_Hoy!Q7+(CZ7/2)</f>
        <v>5463</v>
      </c>
      <c r="CO7" s="59">
        <f>+Fall_Hoy!R7+(DA7/2)</f>
        <v>5337</v>
      </c>
      <c r="CP7" s="59">
        <f>+Fall_Hoy!S7+(DA7/2)</f>
        <v>5577</v>
      </c>
      <c r="CQ7" s="59">
        <f>+Fall_Hoy!T7+(DB7/2)</f>
        <v>1693</v>
      </c>
      <c r="CR7" s="75">
        <f>+Fall_Hoy!U7+(DB7/2)</f>
        <v>3093</v>
      </c>
      <c r="CS7" s="603">
        <f>+Fall_Hoy!W7</f>
        <v>19</v>
      </c>
      <c r="CT7" s="58">
        <f>+Fall_Hoy!X7</f>
        <v>1</v>
      </c>
      <c r="CU7" s="58">
        <f>+Fall_Hoy!Y7</f>
        <v>6</v>
      </c>
      <c r="CV7" s="58">
        <f>+Fall_Hoy!Z7</f>
        <v>20</v>
      </c>
      <c r="CW7" s="58">
        <f>+Fall_Hoy!AA7</f>
        <v>37</v>
      </c>
      <c r="CX7" s="58">
        <f>+Fall_Hoy!AB7</f>
        <v>57</v>
      </c>
      <c r="CY7" s="58">
        <f>+Fall_Hoy!AC7</f>
        <v>91</v>
      </c>
      <c r="CZ7" s="58">
        <f>+Fall_Hoy!AD7</f>
        <v>170</v>
      </c>
      <c r="DA7" s="58">
        <f>+Fall_Hoy!AE7</f>
        <v>514</v>
      </c>
      <c r="DB7" s="223">
        <f>+Fall_Hoy!AF7</f>
        <v>502</v>
      </c>
      <c r="DC7" s="65">
        <f t="shared" si="129"/>
        <v>0.35086948276662178</v>
      </c>
      <c r="DD7" s="66">
        <f t="shared" si="130"/>
        <v>0.39072598499483857</v>
      </c>
      <c r="DE7" s="66">
        <f t="shared" si="131"/>
        <v>0.7</v>
      </c>
      <c r="DF7" s="66">
        <f t="shared" si="132"/>
        <v>0.7</v>
      </c>
      <c r="DG7" s="66">
        <f t="shared" si="22"/>
        <v>0.7</v>
      </c>
      <c r="DH7" s="66">
        <f t="shared" si="23"/>
        <v>0.7</v>
      </c>
      <c r="DI7" s="66">
        <f t="shared" si="24"/>
        <v>0.7</v>
      </c>
      <c r="DJ7" s="66">
        <f t="shared" si="25"/>
        <v>0.7</v>
      </c>
      <c r="DK7" s="66">
        <f t="shared" si="26"/>
        <v>0.7</v>
      </c>
      <c r="DL7" s="66">
        <f t="shared" si="27"/>
        <v>0.7</v>
      </c>
      <c r="DM7" s="66">
        <f t="shared" si="28"/>
        <v>0.7</v>
      </c>
      <c r="DN7" s="66">
        <f t="shared" si="29"/>
        <v>0.7</v>
      </c>
      <c r="DO7" s="66">
        <f t="shared" si="30"/>
        <v>0.7</v>
      </c>
      <c r="DP7" s="66">
        <f t="shared" si="31"/>
        <v>0.7</v>
      </c>
      <c r="DQ7" s="66">
        <f t="shared" si="32"/>
        <v>0.35086948276662178</v>
      </c>
      <c r="DR7" s="66">
        <f t="shared" si="33"/>
        <v>0.39072598499483857</v>
      </c>
      <c r="DS7" s="66">
        <f t="shared" si="34"/>
        <v>0.27117587126302134</v>
      </c>
      <c r="DT7" s="66">
        <f t="shared" si="35"/>
        <v>0.38985460797273952</v>
      </c>
      <c r="DU7" s="66">
        <f t="shared" si="36"/>
        <v>0.33220957008070157</v>
      </c>
      <c r="DV7" s="66">
        <f t="shared" si="37"/>
        <v>0.41391855837080377</v>
      </c>
      <c r="DW7" s="74">
        <f>+'Cas_-14'!B7</f>
        <v>23117</v>
      </c>
      <c r="DX7" s="59">
        <f>+'Cas_-14'!C7</f>
        <v>21255</v>
      </c>
      <c r="DY7" s="59">
        <f>+'Cas_-14'!D7</f>
        <v>62183</v>
      </c>
      <c r="DZ7" s="59">
        <f>+'Cas_-14'!E7</f>
        <v>66904</v>
      </c>
      <c r="EA7" s="59">
        <f>+'Cas_-14'!F7</f>
        <v>196039</v>
      </c>
      <c r="EB7" s="59">
        <f>+'Cas_-14'!G7</f>
        <v>195337</v>
      </c>
      <c r="EC7" s="59">
        <f>+'Cas_-14'!H7</f>
        <v>221257</v>
      </c>
      <c r="ED7" s="59">
        <f>+'Cas_-14'!I7</f>
        <v>208502</v>
      </c>
      <c r="EE7" s="59">
        <f>+'Cas_-14'!J7</f>
        <v>185883</v>
      </c>
      <c r="EF7" s="59">
        <f>+'Cas_-14'!K7</f>
        <v>178665</v>
      </c>
      <c r="EG7" s="59">
        <f>+'Cas_-14'!L7</f>
        <v>128861</v>
      </c>
      <c r="EH7" s="59">
        <f>+'Cas_-14'!M7</f>
        <v>126064</v>
      </c>
      <c r="EI7" s="59">
        <f>+'Cas_-14'!N7</f>
        <v>73480</v>
      </c>
      <c r="EJ7" s="59">
        <f>+'Cas_-14'!O7</f>
        <v>67348</v>
      </c>
      <c r="EK7" s="59">
        <f>+'Cas_-14'!P7</f>
        <v>35359</v>
      </c>
      <c r="EL7" s="59">
        <f>+'Cas_-14'!Q7</f>
        <v>34763</v>
      </c>
      <c r="EM7" s="59">
        <f>+'Cas_-14'!R7</f>
        <v>13316</v>
      </c>
      <c r="EN7" s="59">
        <f>+'Cas_-14'!S7</f>
        <v>19437</v>
      </c>
      <c r="EO7" s="59">
        <f>+'Cas_-14'!T7</f>
        <v>2812</v>
      </c>
      <c r="EP7" s="75">
        <f>+'Cas_-14'!U7</f>
        <v>8187</v>
      </c>
      <c r="EQ7" s="178">
        <f t="shared" si="38"/>
        <v>1.6624728182071634E-2</v>
      </c>
      <c r="ER7" s="79">
        <f t="shared" si="39"/>
        <v>1.6215785316912756E-2</v>
      </c>
      <c r="ES7" s="79">
        <f t="shared" si="40"/>
        <v>4.8018277205940312E-2</v>
      </c>
      <c r="ET7" s="79">
        <f t="shared" si="41"/>
        <v>5.4394615493550111E-2</v>
      </c>
      <c r="EU7" s="79">
        <f t="shared" si="42"/>
        <v>0.15629489829983081</v>
      </c>
      <c r="EV7" s="79">
        <f t="shared" si="43"/>
        <v>0.15774416418569775</v>
      </c>
      <c r="EW7" s="79">
        <f t="shared" si="44"/>
        <v>0.18187099478920749</v>
      </c>
      <c r="EX7" s="79">
        <f t="shared" si="45"/>
        <v>0.16956194993744664</v>
      </c>
      <c r="EY7" s="79">
        <f t="shared" si="46"/>
        <v>0.17439365560383371</v>
      </c>
      <c r="EZ7" s="79">
        <f t="shared" si="47"/>
        <v>0.16108573827805567</v>
      </c>
      <c r="FA7" s="79">
        <f t="shared" si="48"/>
        <v>0.16278946291035995</v>
      </c>
      <c r="FB7" s="79">
        <f t="shared" si="49"/>
        <v>0.14551749329370564</v>
      </c>
      <c r="FC7" s="79">
        <f t="shared" si="50"/>
        <v>0.12132899623778146</v>
      </c>
      <c r="FD7" s="79">
        <f t="shared" si="51"/>
        <v>9.2624959564231571E-2</v>
      </c>
      <c r="FE7" s="79">
        <f t="shared" si="52"/>
        <v>9.7133607882362666E-2</v>
      </c>
      <c r="FF7" s="79">
        <f t="shared" si="53"/>
        <v>6.6633578392616757E-2</v>
      </c>
      <c r="FG7" s="79">
        <f t="shared" si="54"/>
        <v>9.6143893542631725E-2</v>
      </c>
      <c r="FH7" s="79">
        <f t="shared" si="55"/>
        <v>7.4322205420403048E-2</v>
      </c>
      <c r="FI7" s="79">
        <f t="shared" si="56"/>
        <v>0.1522376943433944</v>
      </c>
      <c r="FJ7" s="87">
        <f t="shared" si="57"/>
        <v>0.11514961365949694</v>
      </c>
      <c r="FK7" s="101">
        <f>+FY7</f>
        <v>3.612235666068901</v>
      </c>
      <c r="FL7" s="102">
        <f t="shared" si="134"/>
        <v>5.863800120302896</v>
      </c>
      <c r="FM7" s="102">
        <f t="shared" si="135"/>
        <v>5.7694369994468166</v>
      </c>
      <c r="FN7" s="102">
        <f t="shared" si="166"/>
        <v>7.557358224967202</v>
      </c>
      <c r="FO7" s="102">
        <f t="shared" si="136"/>
        <v>4.4787130457524196</v>
      </c>
      <c r="FP7" s="102">
        <f t="shared" si="136"/>
        <v>4.4375651144593471</v>
      </c>
      <c r="FQ7" s="102">
        <f t="shared" si="136"/>
        <v>3.8488820100825616</v>
      </c>
      <c r="FR7" s="102">
        <f t="shared" si="136"/>
        <v>4.1282846785982237</v>
      </c>
      <c r="FS7" s="102">
        <f t="shared" si="136"/>
        <v>4.0139074874958451</v>
      </c>
      <c r="FT7" s="102">
        <f t="shared" si="136"/>
        <v>4.3455119458912357</v>
      </c>
      <c r="FU7" s="102">
        <f t="shared" si="136"/>
        <v>4.300032615658024</v>
      </c>
      <c r="FV7" s="102">
        <f t="shared" si="136"/>
        <v>4.8104182126553887</v>
      </c>
      <c r="FW7" s="102">
        <f t="shared" si="136"/>
        <v>5.7694369994468166</v>
      </c>
      <c r="FX7" s="102">
        <f t="shared" si="136"/>
        <v>7.557358224967202</v>
      </c>
      <c r="FY7" s="102">
        <f t="shared" si="136"/>
        <v>3.612235666068901</v>
      </c>
      <c r="FZ7" s="102">
        <f t="shared" si="136"/>
        <v>5.863800120302896</v>
      </c>
      <c r="GA7" s="102">
        <f t="shared" si="137"/>
        <v>2.8205210052448901</v>
      </c>
      <c r="GB7" s="102">
        <f t="shared" si="138"/>
        <v>5.2454660860442663</v>
      </c>
      <c r="GC7" s="102">
        <f t="shared" si="139"/>
        <v>2.1821768354646403</v>
      </c>
      <c r="GD7" s="103">
        <f t="shared" si="140"/>
        <v>3.5946152593684011</v>
      </c>
      <c r="GE7" s="74">
        <f>+Cas_Hoy!B7</f>
        <v>24055</v>
      </c>
      <c r="GF7" s="59">
        <f>+Cas_Hoy!C7</f>
        <v>22113</v>
      </c>
      <c r="GG7" s="59">
        <f>+Cas_Hoy!D7</f>
        <v>64693</v>
      </c>
      <c r="GH7" s="59">
        <f>+Cas_Hoy!E7</f>
        <v>69360</v>
      </c>
      <c r="GI7" s="59">
        <f>+Cas_Hoy!F7</f>
        <v>201196</v>
      </c>
      <c r="GJ7" s="59">
        <f>+Cas_Hoy!G7</f>
        <v>200563</v>
      </c>
      <c r="GK7" s="59">
        <f>+Cas_Hoy!H7</f>
        <v>226714</v>
      </c>
      <c r="GL7" s="59">
        <f>+Cas_Hoy!I7</f>
        <v>214167</v>
      </c>
      <c r="GM7" s="59">
        <f>+Cas_Hoy!J7</f>
        <v>190666</v>
      </c>
      <c r="GN7" s="59">
        <f>+Cas_Hoy!K7</f>
        <v>183380</v>
      </c>
      <c r="GO7" s="59">
        <f>+Cas_Hoy!L7</f>
        <v>131827</v>
      </c>
      <c r="GP7" s="59">
        <f>+Cas_Hoy!M7</f>
        <v>129135</v>
      </c>
      <c r="GQ7" s="59">
        <f>+Cas_Hoy!N7</f>
        <v>74991</v>
      </c>
      <c r="GR7" s="59">
        <f>+Cas_Hoy!O7</f>
        <v>68951</v>
      </c>
      <c r="GS7" s="59">
        <f>+Cas_Hoy!P7</f>
        <v>36182</v>
      </c>
      <c r="GT7" s="59">
        <f>+Cas_Hoy!Q7</f>
        <v>35631</v>
      </c>
      <c r="GU7" s="59">
        <f>+Cas_Hoy!R7</f>
        <v>13576</v>
      </c>
      <c r="GV7" s="59">
        <f>+Cas_Hoy!S7</f>
        <v>19748</v>
      </c>
      <c r="GW7" s="59">
        <f>+Cas_Hoy!T7</f>
        <v>2858</v>
      </c>
      <c r="GX7" s="459">
        <f>+Cas_Hoy!U7</f>
        <v>8314</v>
      </c>
      <c r="GY7" s="424">
        <f t="shared" si="141"/>
        <v>0.35903616124499871</v>
      </c>
      <c r="GZ7" s="94">
        <f t="shared" si="142"/>
        <v>0.40048205193312125</v>
      </c>
      <c r="HA7" s="94">
        <f t="shared" si="143"/>
        <v>0.7</v>
      </c>
      <c r="HB7" s="94">
        <f t="shared" si="144"/>
        <v>0.7</v>
      </c>
      <c r="HC7" s="272">
        <f t="shared" si="59"/>
        <v>0.7</v>
      </c>
      <c r="HD7" s="272">
        <f t="shared" si="60"/>
        <v>0.7</v>
      </c>
      <c r="HE7" s="272">
        <f t="shared" si="61"/>
        <v>0.7</v>
      </c>
      <c r="HF7" s="272">
        <f t="shared" si="62"/>
        <v>0.7</v>
      </c>
      <c r="HG7" s="272">
        <f t="shared" si="63"/>
        <v>0.7</v>
      </c>
      <c r="HH7" s="272">
        <f t="shared" si="64"/>
        <v>0.7</v>
      </c>
      <c r="HI7" s="272">
        <f t="shared" si="65"/>
        <v>0.7</v>
      </c>
      <c r="HJ7" s="272">
        <f t="shared" si="66"/>
        <v>0.7</v>
      </c>
      <c r="HK7" s="272">
        <f t="shared" si="67"/>
        <v>0.7</v>
      </c>
      <c r="HL7" s="272">
        <f t="shared" si="68"/>
        <v>0.7</v>
      </c>
      <c r="HM7" s="272">
        <f t="shared" si="69"/>
        <v>0.35903616124499871</v>
      </c>
      <c r="HN7" s="272">
        <f t="shared" si="70"/>
        <v>0.40048205193312125</v>
      </c>
      <c r="HO7" s="272">
        <f t="shared" si="71"/>
        <v>0.27647068400922031</v>
      </c>
      <c r="HP7" s="272">
        <f t="shared" si="72"/>
        <v>0.39609244215906053</v>
      </c>
      <c r="HQ7" s="272">
        <f t="shared" si="73"/>
        <v>0.33764400828259072</v>
      </c>
      <c r="HR7" s="276">
        <f t="shared" si="74"/>
        <v>0.42033942766518412</v>
      </c>
      <c r="HS7" s="280">
        <f>+CyF_Tot!B7</f>
        <v>0</v>
      </c>
      <c r="HT7" s="131">
        <f>+CyF_Tot!C7</f>
        <v>1892910</v>
      </c>
      <c r="HU7" s="131">
        <f>+CyF_Tot!D7</f>
        <v>1919955</v>
      </c>
      <c r="HV7" s="131">
        <f>+CyF_Tot!E7</f>
        <v>1942572</v>
      </c>
      <c r="HW7" s="131">
        <f>+CyF_Tot!F7</f>
        <v>0</v>
      </c>
      <c r="HX7" s="131">
        <f>+CyF_Tot!G7</f>
        <v>48885</v>
      </c>
      <c r="HY7" s="131">
        <f>+CyF_Tot!H7</f>
        <v>49438</v>
      </c>
      <c r="HZ7" s="131">
        <f>+CyF_Tot!I7</f>
        <v>49616</v>
      </c>
      <c r="IA7" s="181">
        <f t="shared" si="75"/>
        <v>8.3234629893366649E-2</v>
      </c>
      <c r="IB7" s="175">
        <f t="shared" si="76"/>
        <v>7.8460352733572464E-2</v>
      </c>
      <c r="IC7" s="175">
        <f t="shared" si="77"/>
        <v>7.7516156198009528E-2</v>
      </c>
      <c r="ID7" s="175">
        <f t="shared" si="78"/>
        <v>7.3624660575559192E-2</v>
      </c>
      <c r="IE7" s="175">
        <f t="shared" si="79"/>
        <v>7.5080094271969752E-2</v>
      </c>
      <c r="IF7" s="175">
        <f t="shared" si="80"/>
        <v>7.4123914287599457E-2</v>
      </c>
      <c r="IG7" s="175">
        <f t="shared" si="81"/>
        <v>7.2821682738209423E-2</v>
      </c>
      <c r="IH7" s="175">
        <f t="shared" si="82"/>
        <v>7.3605277761768256E-2</v>
      </c>
      <c r="II7" s="175">
        <f t="shared" si="83"/>
        <v>6.3802269122673158E-2</v>
      </c>
      <c r="IJ7" s="175">
        <f t="shared" si="84"/>
        <v>6.639104810133678E-2</v>
      </c>
      <c r="IK7" s="175">
        <f t="shared" si="85"/>
        <v>4.7382976635003161E-2</v>
      </c>
      <c r="IL7" s="175">
        <f t="shared" si="86"/>
        <v>5.185647731928452E-2</v>
      </c>
      <c r="IM7" s="175">
        <f t="shared" si="87"/>
        <v>3.6251975344496506E-2</v>
      </c>
      <c r="IN7" s="175">
        <f t="shared" si="88"/>
        <v>4.3523499233667051E-2</v>
      </c>
      <c r="IO7" s="175">
        <f t="shared" si="89"/>
        <v>2.1790017890288803E-2</v>
      </c>
      <c r="IP7" s="175">
        <f t="shared" si="90"/>
        <v>3.1228508668359051E-2</v>
      </c>
      <c r="IQ7" s="175">
        <f t="shared" si="91"/>
        <v>8.2904711756427631E-3</v>
      </c>
      <c r="IR7" s="175">
        <f t="shared" si="92"/>
        <v>1.5654448756522891E-2</v>
      </c>
      <c r="IS7" s="175">
        <f t="shared" si="93"/>
        <v>1.1056565713422283E-3</v>
      </c>
      <c r="IT7" s="87">
        <f t="shared" si="94"/>
        <v>4.255880629250453E-3</v>
      </c>
      <c r="IU7" s="445">
        <f t="shared" si="95"/>
        <v>4.8964035528495278E-2</v>
      </c>
      <c r="IV7" s="443">
        <f t="shared" si="95"/>
        <v>4.2756951028901626E-2</v>
      </c>
      <c r="IW7" s="443">
        <f t="shared" si="95"/>
        <v>7.0244299166278737E-2</v>
      </c>
      <c r="IX7" s="443">
        <f t="shared" si="95"/>
        <v>7.8859121301403559E-2</v>
      </c>
      <c r="IY7" s="443">
        <f t="shared" si="95"/>
        <v>0.22327842614261548</v>
      </c>
      <c r="IZ7" s="443">
        <f t="shared" si="95"/>
        <v>0.22534880597956822</v>
      </c>
      <c r="JA7" s="443">
        <f t="shared" si="95"/>
        <v>0.259815706841725</v>
      </c>
      <c r="JB7" s="443">
        <f t="shared" si="95"/>
        <v>0.24223135705349519</v>
      </c>
      <c r="JC7" s="443">
        <f t="shared" si="95"/>
        <v>0.24913379371976249</v>
      </c>
      <c r="JD7" s="443">
        <f t="shared" si="95"/>
        <v>0.2301224832543653</v>
      </c>
      <c r="JE7" s="443">
        <f t="shared" si="96"/>
        <v>0.23255637558622855</v>
      </c>
      <c r="JF7" s="443">
        <f t="shared" si="96"/>
        <v>0.20788213327672236</v>
      </c>
      <c r="JG7" s="443">
        <f t="shared" si="96"/>
        <v>0.17332713748254494</v>
      </c>
      <c r="JH7" s="443">
        <f t="shared" si="96"/>
        <v>0.13232137080604511</v>
      </c>
      <c r="JI7" s="443">
        <f t="shared" si="96"/>
        <v>0.27683686570989235</v>
      </c>
      <c r="JJ7" s="443">
        <f t="shared" si="96"/>
        <v>0.17053787296357312</v>
      </c>
      <c r="JK7" s="443">
        <f t="shared" si="96"/>
        <v>0.35454442570732619</v>
      </c>
      <c r="JL7" s="443">
        <f t="shared" si="96"/>
        <v>0.19064082840236687</v>
      </c>
      <c r="JM7" s="443">
        <f t="shared" si="96"/>
        <v>0.4582580035440047</v>
      </c>
      <c r="JN7" s="477">
        <f t="shared" si="96"/>
        <v>0.27819388942774004</v>
      </c>
      <c r="JP7" s="525">
        <f t="shared" si="167"/>
        <v>100.96452581504482</v>
      </c>
      <c r="JQ7" s="241">
        <f t="shared" si="145"/>
        <v>92.774637463826878</v>
      </c>
      <c r="JR7" s="241">
        <f t="shared" si="146"/>
        <v>107.93530172549525</v>
      </c>
      <c r="JS7" s="241">
        <f t="shared" si="147"/>
        <v>93.891374763568066</v>
      </c>
      <c r="JT7" s="241">
        <f t="shared" si="148"/>
        <v>507.75509156264081</v>
      </c>
      <c r="JU7" s="241">
        <f t="shared" si="149"/>
        <v>419.03623727237795</v>
      </c>
      <c r="JV7" s="241">
        <f t="shared" si="150"/>
        <v>1546.873058423809</v>
      </c>
      <c r="JW7" s="241">
        <f t="shared" si="151"/>
        <v>957.15442288090367</v>
      </c>
      <c r="JX7" s="241">
        <f t="shared" si="152"/>
        <v>4555.3954772378756</v>
      </c>
      <c r="JY7" s="241">
        <f t="shared" si="153"/>
        <v>2382.4741925827984</v>
      </c>
      <c r="JZ7" s="241">
        <f t="shared" si="154"/>
        <v>10363.33767134695</v>
      </c>
      <c r="KA7" s="241">
        <f t="shared" si="155"/>
        <v>5089.0209692266471</v>
      </c>
      <c r="KB7" s="241">
        <f t="shared" si="156"/>
        <v>18779.098903255825</v>
      </c>
      <c r="KC7" s="241">
        <f t="shared" si="157"/>
        <v>10193.833032432156</v>
      </c>
      <c r="KD7" s="241">
        <f t="shared" si="158"/>
        <v>21222.950932430496</v>
      </c>
      <c r="KE7" s="241">
        <f t="shared" si="159"/>
        <v>13962.954104600691</v>
      </c>
      <c r="KF7" s="241">
        <f t="shared" si="160"/>
        <v>13739.638528054231</v>
      </c>
      <c r="KG7" s="241">
        <f t="shared" si="161"/>
        <v>14004.542252593692</v>
      </c>
      <c r="KH7" s="241">
        <f t="shared" si="162"/>
        <v>5532.8518895565558</v>
      </c>
      <c r="KI7" s="526">
        <f t="shared" si="163"/>
        <v>7517.7258641733579</v>
      </c>
      <c r="KJ7" s="529">
        <f>(SUM(JP7:KI7)/SUM(JP$4:KI6))*100000</f>
        <v>287.55283211505065</v>
      </c>
      <c r="KK7" s="483">
        <f t="shared" si="97"/>
        <v>26.249192310663783</v>
      </c>
      <c r="KL7" s="241">
        <f t="shared" si="98"/>
        <v>25.557695041946708</v>
      </c>
      <c r="KM7" s="241">
        <f t="shared" si="99"/>
        <v>29.730049570279689</v>
      </c>
      <c r="KN7" s="241">
        <f t="shared" si="100"/>
        <v>27.23633294024167</v>
      </c>
      <c r="KO7" s="241">
        <f t="shared" si="101"/>
        <v>141.91304739041664</v>
      </c>
      <c r="KP7" s="241">
        <f t="shared" si="102"/>
        <v>119.51722561257348</v>
      </c>
      <c r="KQ7" s="241">
        <f t="shared" si="103"/>
        <v>480.04203689328324</v>
      </c>
      <c r="KR7" s="241">
        <f t="shared" si="104"/>
        <v>293.57926507859992</v>
      </c>
      <c r="KS7" s="241">
        <f t="shared" si="105"/>
        <v>1614.1566709510601</v>
      </c>
      <c r="KT7" s="241">
        <f t="shared" si="106"/>
        <v>815.50415734755757</v>
      </c>
      <c r="KU7" s="241">
        <f t="shared" si="107"/>
        <v>4903.4797206801295</v>
      </c>
      <c r="KV7" s="241">
        <f t="shared" si="108"/>
        <v>2243.4100791369219</v>
      </c>
      <c r="KW7" s="241">
        <f t="shared" si="109"/>
        <v>11357.668761861456</v>
      </c>
      <c r="KX7" s="241">
        <f t="shared" si="110"/>
        <v>5345.1758826748528</v>
      </c>
      <c r="KY7" s="241">
        <f t="shared" si="111"/>
        <v>21438.125397040592</v>
      </c>
      <c r="KZ7" s="241">
        <f t="shared" si="112"/>
        <v>10471.456397861673</v>
      </c>
      <c r="LA7" s="241">
        <f t="shared" si="113"/>
        <v>38534.091306475333</v>
      </c>
      <c r="LB7" s="241">
        <f t="shared" si="114"/>
        <v>21325.047056108851</v>
      </c>
      <c r="LC7" s="241">
        <f t="shared" si="115"/>
        <v>91656.62038526556</v>
      </c>
      <c r="LD7" s="484">
        <f t="shared" si="116"/>
        <v>43502.84048477147</v>
      </c>
      <c r="LE7" s="481">
        <f t="shared" si="117"/>
        <v>64.216551820543785</v>
      </c>
      <c r="LF7" s="241">
        <f t="shared" si="118"/>
        <v>56.892609235288603</v>
      </c>
      <c r="LG7" s="241">
        <f t="shared" si="119"/>
        <v>2012.347009429604</v>
      </c>
      <c r="LH7" s="241">
        <f t="shared" si="120"/>
        <v>1001.2181202925365</v>
      </c>
      <c r="LI7" s="241">
        <f t="shared" si="121"/>
        <v>19272.209291017531</v>
      </c>
      <c r="LJ7" s="484">
        <f t="shared" si="122"/>
        <v>11394.431077186246</v>
      </c>
      <c r="LK7" s="481">
        <f t="shared" si="123"/>
        <v>60.630840872162132</v>
      </c>
      <c r="LL7" s="241">
        <f t="shared" si="124"/>
        <v>1496.2291723485891</v>
      </c>
      <c r="LM7" s="484">
        <f t="shared" si="125"/>
        <v>14671.797260620657</v>
      </c>
      <c r="LO7" s="554"/>
      <c r="LP7" s="559"/>
      <c r="LQ7" s="542"/>
      <c r="LR7" s="565"/>
      <c r="LS7" s="353"/>
    </row>
    <row r="8" spans="1:331" s="22" customFormat="1" ht="18" customHeight="1">
      <c r="A8" s="381" t="s">
        <v>333</v>
      </c>
      <c r="B8" s="411">
        <v>13630369</v>
      </c>
      <c r="C8" s="402">
        <f t="shared" si="164"/>
        <v>1462254</v>
      </c>
      <c r="D8" s="385">
        <f t="shared" si="165"/>
        <v>38932</v>
      </c>
      <c r="E8" s="372">
        <f t="shared" si="0"/>
        <v>5.6275172009544686E-3</v>
      </c>
      <c r="F8" s="184">
        <f t="shared" si="1"/>
        <v>0.10448110392315865</v>
      </c>
      <c r="G8" s="24">
        <f t="shared" si="168"/>
        <v>4.8578546666267979</v>
      </c>
      <c r="H8" s="23">
        <f t="shared" si="2"/>
        <v>0.50755401826743574</v>
      </c>
      <c r="I8" s="31">
        <f t="shared" si="3"/>
        <v>0.52114637671905295</v>
      </c>
      <c r="J8" s="285">
        <f t="shared" si="4"/>
        <v>0.62507211965878184</v>
      </c>
      <c r="K8" s="286">
        <f t="shared" si="5"/>
        <v>4.5695030675384314E-3</v>
      </c>
      <c r="L8" s="287">
        <f t="shared" si="6"/>
        <v>5.9826331861739845</v>
      </c>
      <c r="M8" s="288">
        <f t="shared" si="7"/>
        <v>0.64169838598306628</v>
      </c>
      <c r="N8" s="674"/>
      <c r="O8" s="137" t="s">
        <v>230</v>
      </c>
      <c r="P8" s="137" t="s">
        <v>223</v>
      </c>
      <c r="Q8" s="137" t="s">
        <v>224</v>
      </c>
      <c r="R8" s="137" t="s">
        <v>225</v>
      </c>
      <c r="S8" s="138">
        <f t="shared" si="8"/>
        <v>1462254</v>
      </c>
      <c r="T8" s="139">
        <f t="shared" si="9"/>
        <v>10727.91206166172</v>
      </c>
      <c r="U8" s="138">
        <f t="shared" si="10"/>
        <v>17529</v>
      </c>
      <c r="V8" s="140">
        <f t="shared" si="11"/>
        <v>1.2133104916160514E-2</v>
      </c>
      <c r="W8" s="139">
        <f t="shared" si="12"/>
        <v>128.6025345315303</v>
      </c>
      <c r="X8" s="138">
        <f t="shared" si="126"/>
        <v>38138</v>
      </c>
      <c r="Y8" s="140">
        <f t="shared" si="13"/>
        <v>2.678012184400709E-2</v>
      </c>
      <c r="Z8" s="139">
        <f t="shared" si="127"/>
        <v>279.80166934585554</v>
      </c>
      <c r="AA8" s="138">
        <f t="shared" si="14"/>
        <v>38932</v>
      </c>
      <c r="AB8" s="139">
        <f t="shared" si="15"/>
        <v>2856.2689682135533</v>
      </c>
      <c r="AC8" s="141">
        <f t="shared" si="128"/>
        <v>2.6624649342727052E-2</v>
      </c>
      <c r="AD8" s="138">
        <f t="shared" si="16"/>
        <v>138</v>
      </c>
      <c r="AE8" s="140">
        <f t="shared" si="17"/>
        <v>3.5572511213074185E-3</v>
      </c>
      <c r="AF8" s="139">
        <f t="shared" si="18"/>
        <v>10.124450776057493</v>
      </c>
      <c r="AG8" s="138">
        <f t="shared" si="19"/>
        <v>594</v>
      </c>
      <c r="AH8" s="140">
        <f t="shared" si="20"/>
        <v>1.5493765976315927E-2</v>
      </c>
      <c r="AI8" s="139">
        <f t="shared" si="21"/>
        <v>43.57915768824747</v>
      </c>
      <c r="AJ8" s="678"/>
      <c r="AK8" s="111">
        <f>AK40+AK42+AK49+AK50+AK53+AK54+AK55+AK71+AK72+AK73+AK74+AK75+AK76+AK85+AK90+AK91+AK96+AK97+AK98+AK101+AK102+AK103+AK110+AK111+AK114+AK116+AK118+AK121+AK122+AK131+AK133+AK136+AK149+AK150+AK151+AK154+AK159+AK164+AK166+AK169</f>
        <v>1181530.9755180317</v>
      </c>
      <c r="AL8" s="39">
        <f t="shared" ref="AL8:BD8" si="170">AL40+AL42+AL49+AL50+AL53+AL54+AL55+AL71+AL72+AL73+AL74+AL75+AL76+AL85+AL90+AL91+AL96+AL97+AL98+AL101+AL102+AL103+AL110+AL111+AL114+AL116+AL118+AL121+AL122+AL131+AL133+AL136+AL149+AL150+AL151+AL154+AL159+AL164+AL166+AL169</f>
        <v>1113540.8296723526</v>
      </c>
      <c r="AM8" s="39">
        <f t="shared" si="170"/>
        <v>1095254.0681862901</v>
      </c>
      <c r="AN8" s="39">
        <f t="shared" si="170"/>
        <v>1038592.6839452005</v>
      </c>
      <c r="AO8" s="39">
        <f t="shared" si="170"/>
        <v>1053961.1811089409</v>
      </c>
      <c r="AP8" s="39">
        <f t="shared" si="170"/>
        <v>1033602.223947351</v>
      </c>
      <c r="AQ8" s="39">
        <f t="shared" si="170"/>
        <v>991689.12414976757</v>
      </c>
      <c r="AR8" s="39">
        <f t="shared" si="170"/>
        <v>993161.87436726678</v>
      </c>
      <c r="AS8" s="39">
        <f t="shared" si="170"/>
        <v>860730.6649974148</v>
      </c>
      <c r="AT8" s="39">
        <f t="shared" si="170"/>
        <v>887426.84544665378</v>
      </c>
      <c r="AU8" s="39">
        <f t="shared" si="170"/>
        <v>641430.7184090123</v>
      </c>
      <c r="AV8" s="39">
        <f t="shared" si="170"/>
        <v>690095.08794312703</v>
      </c>
      <c r="AW8" s="39">
        <f t="shared" si="170"/>
        <v>480340.04388478876</v>
      </c>
      <c r="AX8" s="39">
        <f t="shared" si="170"/>
        <v>560390.23105013021</v>
      </c>
      <c r="AY8" s="39">
        <f t="shared" si="170"/>
        <v>279113.3657254331</v>
      </c>
      <c r="AZ8" s="39">
        <f t="shared" si="170"/>
        <v>387101.9342412363</v>
      </c>
      <c r="BA8" s="39">
        <f t="shared" si="170"/>
        <v>102202.73581735561</v>
      </c>
      <c r="BB8" s="39">
        <f t="shared" si="170"/>
        <v>185485.45574320277</v>
      </c>
      <c r="BC8" s="39">
        <f t="shared" si="170"/>
        <v>9641.115265691833</v>
      </c>
      <c r="BD8" s="46">
        <f t="shared" si="170"/>
        <v>45077.805630467512</v>
      </c>
      <c r="BE8" s="213">
        <v>2.0000000000000002E-5</v>
      </c>
      <c r="BF8" s="42">
        <v>2.0000000000000002E-5</v>
      </c>
      <c r="BG8" s="52">
        <v>5.0000000000000002E-5</v>
      </c>
      <c r="BH8" s="52">
        <v>4.0000000000000003E-5</v>
      </c>
      <c r="BI8" s="52">
        <v>1.2518952302791728E-4</v>
      </c>
      <c r="BJ8" s="52">
        <v>1.2406223545552731E-4</v>
      </c>
      <c r="BK8" s="52">
        <v>3.4000000000000002E-4</v>
      </c>
      <c r="BL8" s="52">
        <v>1.8000000000000001E-4</v>
      </c>
      <c r="BM8" s="52">
        <v>8.9999999999999998E-4</v>
      </c>
      <c r="BN8" s="52">
        <v>5.0000000000000001E-4</v>
      </c>
      <c r="BO8" s="52">
        <v>3.8E-3</v>
      </c>
      <c r="BP8" s="52">
        <v>2E-3</v>
      </c>
      <c r="BQ8" s="52">
        <v>1.6199999999999999E-2</v>
      </c>
      <c r="BR8" s="52">
        <v>6.1999999999999998E-3</v>
      </c>
      <c r="BS8" s="52">
        <v>6.1100000000000002E-2</v>
      </c>
      <c r="BT8" s="52">
        <v>2.6800000000000001E-2</v>
      </c>
      <c r="BU8" s="52">
        <v>0.1421</v>
      </c>
      <c r="BV8" s="52">
        <v>5.4699999999999999E-2</v>
      </c>
      <c r="BW8" s="52">
        <v>0.27589999999999998</v>
      </c>
      <c r="BX8" s="584">
        <v>0.1051</v>
      </c>
      <c r="BY8" s="74">
        <f>+Fall_Hoy!B8+(CS8/2)</f>
        <v>32</v>
      </c>
      <c r="BZ8" s="59">
        <f>+Fall_Hoy!C8+(CS8/2)</f>
        <v>30</v>
      </c>
      <c r="CA8" s="59">
        <f>+Fall_Hoy!D8+(CT8/2)</f>
        <v>36.5</v>
      </c>
      <c r="CB8" s="59">
        <f>+Fall_Hoy!E8+(CT8/2)</f>
        <v>31.5</v>
      </c>
      <c r="CC8" s="59">
        <f>+Fall_Hoy!F8+(CU8/2)</f>
        <v>155</v>
      </c>
      <c r="CD8" s="59">
        <f>+Fall_Hoy!G8+(CU8/2)</f>
        <v>123</v>
      </c>
      <c r="CE8" s="59">
        <f>+Fall_Hoy!H8+(CV8/2)</f>
        <v>487</v>
      </c>
      <c r="CF8" s="59">
        <f>+Fall_Hoy!I8+(CV8/2)</f>
        <v>319</v>
      </c>
      <c r="CG8" s="59">
        <f>+Fall_Hoy!J8+(CW8/2)</f>
        <v>1465.5</v>
      </c>
      <c r="CH8" s="59">
        <f>+Fall_Hoy!K8+(CW8/2)</f>
        <v>777.5</v>
      </c>
      <c r="CI8" s="59">
        <f>+Fall_Hoy!L8+(CX8/2)</f>
        <v>3204</v>
      </c>
      <c r="CJ8" s="59">
        <f>+Fall_Hoy!M8+(CX8/2)</f>
        <v>1677</v>
      </c>
      <c r="CK8" s="59">
        <f>+Fall_Hoy!N8+(CY8/2)</f>
        <v>5579</v>
      </c>
      <c r="CL8" s="59">
        <f>+Fall_Hoy!O8+(CY8/2)</f>
        <v>3320</v>
      </c>
      <c r="CM8" s="59">
        <f>+Fall_Hoy!P8+(CZ8/2)</f>
        <v>6194</v>
      </c>
      <c r="CN8" s="59">
        <f>+Fall_Hoy!Q8+(CZ8/2)</f>
        <v>4387</v>
      </c>
      <c r="CO8" s="59">
        <f>+Fall_Hoy!R8+(DA8/2)</f>
        <v>3906.5</v>
      </c>
      <c r="CP8" s="59">
        <f>+Fall_Hoy!S8+(DA8/2)</f>
        <v>4153.5</v>
      </c>
      <c r="CQ8" s="59">
        <f>+Fall_Hoy!T8+(DB8/2)</f>
        <v>1046.5</v>
      </c>
      <c r="CR8" s="75">
        <f>+Fall_Hoy!U8+(DB8/2)</f>
        <v>1995.5</v>
      </c>
      <c r="CS8" s="603">
        <f>+Fall_Hoy!W8</f>
        <v>16</v>
      </c>
      <c r="CT8" s="58">
        <f>+Fall_Hoy!X8</f>
        <v>1</v>
      </c>
      <c r="CU8" s="58">
        <f>+Fall_Hoy!Y8</f>
        <v>4</v>
      </c>
      <c r="CV8" s="58">
        <f>+Fall_Hoy!Z8</f>
        <v>10</v>
      </c>
      <c r="CW8" s="58">
        <f>+Fall_Hoy!AA8</f>
        <v>27</v>
      </c>
      <c r="CX8" s="58">
        <f>+Fall_Hoy!AB8</f>
        <v>46</v>
      </c>
      <c r="CY8" s="58">
        <f>+Fall_Hoy!AC8</f>
        <v>68</v>
      </c>
      <c r="CZ8" s="58">
        <f>+Fall_Hoy!AD8</f>
        <v>114</v>
      </c>
      <c r="DA8" s="58">
        <f>+Fall_Hoy!AE8</f>
        <v>353</v>
      </c>
      <c r="DB8" s="223">
        <f>+Fall_Hoy!AF8</f>
        <v>289</v>
      </c>
      <c r="DC8" s="65">
        <f t="shared" si="129"/>
        <v>0.36320294140651116</v>
      </c>
      <c r="DD8" s="66">
        <f t="shared" si="130"/>
        <v>0.42287060686381001</v>
      </c>
      <c r="DE8" s="66">
        <f t="shared" si="131"/>
        <v>0.7</v>
      </c>
      <c r="DF8" s="66">
        <f t="shared" si="132"/>
        <v>0.7</v>
      </c>
      <c r="DG8" s="66">
        <f t="shared" si="22"/>
        <v>0.7</v>
      </c>
      <c r="DH8" s="66">
        <f t="shared" si="23"/>
        <v>0.7</v>
      </c>
      <c r="DI8" s="66">
        <f t="shared" si="24"/>
        <v>0.7</v>
      </c>
      <c r="DJ8" s="66">
        <f t="shared" si="25"/>
        <v>0.7</v>
      </c>
      <c r="DK8" s="66">
        <f t="shared" si="26"/>
        <v>0.7</v>
      </c>
      <c r="DL8" s="66">
        <f t="shared" si="27"/>
        <v>0.7</v>
      </c>
      <c r="DM8" s="66">
        <f t="shared" si="28"/>
        <v>0.7</v>
      </c>
      <c r="DN8" s="66">
        <f t="shared" si="29"/>
        <v>0.7</v>
      </c>
      <c r="DO8" s="66">
        <f t="shared" si="30"/>
        <v>0.7</v>
      </c>
      <c r="DP8" s="66">
        <f t="shared" si="31"/>
        <v>0.7</v>
      </c>
      <c r="DQ8" s="66">
        <f t="shared" si="32"/>
        <v>0.36320294140651116</v>
      </c>
      <c r="DR8" s="66">
        <f t="shared" si="33"/>
        <v>0.42287060686381001</v>
      </c>
      <c r="DS8" s="66">
        <f t="shared" si="34"/>
        <v>0.26898696163116265</v>
      </c>
      <c r="DT8" s="66">
        <f t="shared" si="35"/>
        <v>0.40937095587281003</v>
      </c>
      <c r="DU8" s="66">
        <f t="shared" si="36"/>
        <v>0.393423463192694</v>
      </c>
      <c r="DV8" s="66">
        <f t="shared" si="37"/>
        <v>0.42119795068649685</v>
      </c>
      <c r="DW8" s="74">
        <f>+'Cas_-14'!B8</f>
        <v>15268</v>
      </c>
      <c r="DX8" s="59">
        <f>+'Cas_-14'!C8</f>
        <v>13986</v>
      </c>
      <c r="DY8" s="59">
        <f>+'Cas_-14'!D8</f>
        <v>43512</v>
      </c>
      <c r="DZ8" s="59">
        <f>+'Cas_-14'!E8</f>
        <v>47797</v>
      </c>
      <c r="EA8" s="59">
        <f>+'Cas_-14'!F8</f>
        <v>153618</v>
      </c>
      <c r="EB8" s="59">
        <f>+'Cas_-14'!G8</f>
        <v>150079</v>
      </c>
      <c r="EC8" s="59">
        <f>+'Cas_-14'!H8</f>
        <v>171578</v>
      </c>
      <c r="ED8" s="59">
        <f>+'Cas_-14'!I8</f>
        <v>159489</v>
      </c>
      <c r="EE8" s="59">
        <f>+'Cas_-14'!J8</f>
        <v>144383</v>
      </c>
      <c r="EF8" s="59">
        <f>+'Cas_-14'!K8</f>
        <v>137801</v>
      </c>
      <c r="EG8" s="59">
        <f>+'Cas_-14'!L8</f>
        <v>97529</v>
      </c>
      <c r="EH8" s="59">
        <f>+'Cas_-14'!M8</f>
        <v>95470</v>
      </c>
      <c r="EI8" s="59">
        <f>+'Cas_-14'!N8</f>
        <v>53056</v>
      </c>
      <c r="EJ8" s="59">
        <f>+'Cas_-14'!O8</f>
        <v>49053</v>
      </c>
      <c r="EK8" s="59">
        <f>+'Cas_-14'!P8</f>
        <v>24611</v>
      </c>
      <c r="EL8" s="59">
        <f>+'Cas_-14'!Q8</f>
        <v>23780</v>
      </c>
      <c r="EM8" s="59">
        <f>+'Cas_-14'!R8</f>
        <v>8650</v>
      </c>
      <c r="EN8" s="59">
        <f>+'Cas_-14'!S8</f>
        <v>12174</v>
      </c>
      <c r="EO8" s="59">
        <f>+'Cas_-14'!T8</f>
        <v>1581</v>
      </c>
      <c r="EP8" s="75">
        <f>+'Cas_-14'!U8</f>
        <v>4342</v>
      </c>
      <c r="EQ8" s="178">
        <f t="shared" si="38"/>
        <v>1.2922217289568631E-2</v>
      </c>
      <c r="ER8" s="80">
        <f t="shared" si="39"/>
        <v>1.2559934604387367E-2</v>
      </c>
      <c r="ES8" s="80">
        <f t="shared" si="40"/>
        <v>3.9727768436463924E-2</v>
      </c>
      <c r="ET8" s="80">
        <f t="shared" si="41"/>
        <v>4.6020928838472273E-2</v>
      </c>
      <c r="EU8" s="80">
        <f t="shared" si="42"/>
        <v>0.14575299617616708</v>
      </c>
      <c r="EV8" s="80">
        <f t="shared" si="43"/>
        <v>0.14519995847807371</v>
      </c>
      <c r="EW8" s="80">
        <f t="shared" si="44"/>
        <v>0.17301591377953623</v>
      </c>
      <c r="EX8" s="80">
        <f t="shared" si="45"/>
        <v>0.16058711486645499</v>
      </c>
      <c r="EY8" s="80">
        <f t="shared" si="46"/>
        <v>0.16774469165733005</v>
      </c>
      <c r="EZ8" s="80">
        <f t="shared" si="47"/>
        <v>0.15528153188857266</v>
      </c>
      <c r="FA8" s="80">
        <f t="shared" si="48"/>
        <v>0.15204915698753613</v>
      </c>
      <c r="FB8" s="80">
        <f t="shared" si="49"/>
        <v>0.13834325394860367</v>
      </c>
      <c r="FC8" s="80">
        <f t="shared" si="50"/>
        <v>0.11045508421680884</v>
      </c>
      <c r="FD8" s="80">
        <f t="shared" si="51"/>
        <v>8.7533645809774865E-2</v>
      </c>
      <c r="FE8" s="80">
        <f t="shared" si="52"/>
        <v>8.8175641234644817E-2</v>
      </c>
      <c r="FF8" s="80">
        <f t="shared" si="53"/>
        <v>6.1430847785897781E-2</v>
      </c>
      <c r="FG8" s="80">
        <f t="shared" si="54"/>
        <v>8.4635699140757206E-2</v>
      </c>
      <c r="FH8" s="80">
        <f t="shared" si="55"/>
        <v>6.5633178360110442E-2</v>
      </c>
      <c r="FI8" s="80">
        <f t="shared" si="56"/>
        <v>0.16398517769267118</v>
      </c>
      <c r="FJ8" s="88">
        <f t="shared" si="57"/>
        <v>9.6322346202790704E-2</v>
      </c>
      <c r="FK8" s="101">
        <f t="shared" si="133"/>
        <v>4.1190847758054776</v>
      </c>
      <c r="FL8" s="102">
        <f t="shared" si="134"/>
        <v>6.8836850231600621</v>
      </c>
      <c r="FM8" s="102">
        <f t="shared" si="135"/>
        <v>6.3374176477561841</v>
      </c>
      <c r="FN8" s="102">
        <f t="shared" si="166"/>
        <v>7.996924994089885</v>
      </c>
      <c r="FO8" s="102">
        <f t="shared" si="136"/>
        <v>4.8026456976152438</v>
      </c>
      <c r="FP8" s="102">
        <f t="shared" si="136"/>
        <v>4.8209380177316321</v>
      </c>
      <c r="FQ8" s="102">
        <f t="shared" si="136"/>
        <v>4.0458706063996388</v>
      </c>
      <c r="FR8" s="102">
        <f t="shared" si="136"/>
        <v>4.3590047718468776</v>
      </c>
      <c r="FS8" s="102">
        <f t="shared" si="136"/>
        <v>4.1730083562343925</v>
      </c>
      <c r="FT8" s="102">
        <f t="shared" si="136"/>
        <v>4.5079411021157867</v>
      </c>
      <c r="FU8" s="102">
        <f t="shared" si="136"/>
        <v>4.6037742916087385</v>
      </c>
      <c r="FV8" s="102">
        <f t="shared" si="136"/>
        <v>5.0598780932249801</v>
      </c>
      <c r="FW8" s="102">
        <f t="shared" si="136"/>
        <v>6.3374176477561841</v>
      </c>
      <c r="FX8" s="102">
        <f t="shared" si="136"/>
        <v>7.996924994089885</v>
      </c>
      <c r="FY8" s="102">
        <f t="shared" si="136"/>
        <v>4.1190847758054776</v>
      </c>
      <c r="FZ8" s="102">
        <f t="shared" si="136"/>
        <v>6.8836850231600621</v>
      </c>
      <c r="GA8" s="102">
        <f t="shared" si="137"/>
        <v>3.1781738009136284</v>
      </c>
      <c r="GB8" s="102">
        <f t="shared" si="138"/>
        <v>6.2372563100130378</v>
      </c>
      <c r="GC8" s="102">
        <f t="shared" si="139"/>
        <v>2.399140390176111</v>
      </c>
      <c r="GD8" s="103">
        <f t="shared" si="140"/>
        <v>4.3727957975580711</v>
      </c>
      <c r="GE8" s="74">
        <f>+Cas_Hoy!B8</f>
        <v>15903</v>
      </c>
      <c r="GF8" s="59">
        <f>+Cas_Hoy!C8</f>
        <v>14597</v>
      </c>
      <c r="GG8" s="59">
        <f>+Cas_Hoy!D8</f>
        <v>45360</v>
      </c>
      <c r="GH8" s="59">
        <f>+Cas_Hoy!E8</f>
        <v>49642</v>
      </c>
      <c r="GI8" s="59">
        <f>+Cas_Hoy!F8</f>
        <v>157692</v>
      </c>
      <c r="GJ8" s="59">
        <f>+Cas_Hoy!G8</f>
        <v>154163</v>
      </c>
      <c r="GK8" s="59">
        <f>+Cas_Hoy!H8</f>
        <v>175848</v>
      </c>
      <c r="GL8" s="59">
        <f>+Cas_Hoy!I8</f>
        <v>163981</v>
      </c>
      <c r="GM8" s="59">
        <f>+Cas_Hoy!J8</f>
        <v>148049</v>
      </c>
      <c r="GN8" s="59">
        <f>+Cas_Hoy!K8</f>
        <v>141451</v>
      </c>
      <c r="GO8" s="59">
        <f>+Cas_Hoy!L8</f>
        <v>99836</v>
      </c>
      <c r="GP8" s="59">
        <f>+Cas_Hoy!M8</f>
        <v>97880</v>
      </c>
      <c r="GQ8" s="59">
        <f>+Cas_Hoy!N8</f>
        <v>54177</v>
      </c>
      <c r="GR8" s="59">
        <f>+Cas_Hoy!O8</f>
        <v>50257</v>
      </c>
      <c r="GS8" s="59">
        <f>+Cas_Hoy!P8</f>
        <v>25167</v>
      </c>
      <c r="GT8" s="59">
        <f>+Cas_Hoy!Q8</f>
        <v>24375</v>
      </c>
      <c r="GU8" s="59">
        <f>+Cas_Hoy!R8</f>
        <v>8831</v>
      </c>
      <c r="GV8" s="59">
        <f>+Cas_Hoy!S8</f>
        <v>12398</v>
      </c>
      <c r="GW8" s="59">
        <f>+Cas_Hoy!T8</f>
        <v>1607</v>
      </c>
      <c r="GX8" s="459">
        <f>+Cas_Hoy!U8</f>
        <v>4423</v>
      </c>
      <c r="GY8" s="424">
        <f t="shared" si="141"/>
        <v>0.37140824941601996</v>
      </c>
      <c r="GZ8" s="94">
        <f t="shared" si="142"/>
        <v>0.43345126334337131</v>
      </c>
      <c r="HA8" s="94">
        <f t="shared" si="143"/>
        <v>0.7</v>
      </c>
      <c r="HB8" s="94">
        <f t="shared" si="144"/>
        <v>0.7</v>
      </c>
      <c r="HC8" s="272">
        <f t="shared" si="59"/>
        <v>0.7</v>
      </c>
      <c r="HD8" s="272">
        <f t="shared" si="60"/>
        <v>0.7</v>
      </c>
      <c r="HE8" s="272">
        <f t="shared" si="61"/>
        <v>0.7</v>
      </c>
      <c r="HF8" s="272">
        <f t="shared" si="62"/>
        <v>0.7</v>
      </c>
      <c r="HG8" s="272">
        <f t="shared" si="63"/>
        <v>0.7</v>
      </c>
      <c r="HH8" s="272">
        <f t="shared" si="64"/>
        <v>0.7</v>
      </c>
      <c r="HI8" s="272">
        <f t="shared" si="65"/>
        <v>0.7</v>
      </c>
      <c r="HJ8" s="272">
        <f t="shared" si="66"/>
        <v>0.7</v>
      </c>
      <c r="HK8" s="272">
        <f t="shared" si="67"/>
        <v>0.7</v>
      </c>
      <c r="HL8" s="272">
        <f t="shared" si="68"/>
        <v>0.7</v>
      </c>
      <c r="HM8" s="272">
        <f t="shared" si="69"/>
        <v>0.37140824941601996</v>
      </c>
      <c r="HN8" s="272">
        <f t="shared" si="70"/>
        <v>0.43345126334337131</v>
      </c>
      <c r="HO8" s="272">
        <f t="shared" si="71"/>
        <v>0.2746154749323465</v>
      </c>
      <c r="HP8" s="272">
        <f t="shared" si="72"/>
        <v>0.41690332765821414</v>
      </c>
      <c r="HQ8" s="272">
        <f t="shared" si="73"/>
        <v>0.39989342526923422</v>
      </c>
      <c r="HR8" s="276">
        <f t="shared" si="74"/>
        <v>0.42905539748649829</v>
      </c>
      <c r="HS8" s="280">
        <f>+CyF_Tot!B8</f>
        <v>0</v>
      </c>
      <c r="HT8" s="131">
        <f>+CyF_Tot!C8</f>
        <v>1424116</v>
      </c>
      <c r="HU8" s="131">
        <f>+CyF_Tot!D8</f>
        <v>1444725</v>
      </c>
      <c r="HV8" s="131">
        <f>+CyF_Tot!E8</f>
        <v>1462254</v>
      </c>
      <c r="HW8" s="131">
        <f>+CyF_Tot!F8</f>
        <v>0</v>
      </c>
      <c r="HX8" s="131">
        <f>+CyF_Tot!G8</f>
        <v>38338</v>
      </c>
      <c r="HY8" s="131">
        <f>+CyF_Tot!H8</f>
        <v>38794</v>
      </c>
      <c r="HZ8" s="131">
        <f>+CyF_Tot!I8</f>
        <v>38932</v>
      </c>
      <c r="IA8" s="181">
        <f t="shared" si="75"/>
        <v>8.6683711608836977E-2</v>
      </c>
      <c r="IB8" s="175">
        <f t="shared" si="76"/>
        <v>8.1695574761941711E-2</v>
      </c>
      <c r="IC8" s="175">
        <f t="shared" si="77"/>
        <v>8.035395580165805E-2</v>
      </c>
      <c r="ID8" s="175">
        <f t="shared" si="78"/>
        <v>7.6196960180990009E-2</v>
      </c>
      <c r="IE8" s="175">
        <f t="shared" si="79"/>
        <v>7.7324478971107891E-2</v>
      </c>
      <c r="IF8" s="175">
        <f t="shared" si="80"/>
        <v>7.5830832162163103E-2</v>
      </c>
      <c r="IG8" s="175">
        <f t="shared" si="81"/>
        <v>7.2755853062361528E-2</v>
      </c>
      <c r="IH8" s="175">
        <f t="shared" si="82"/>
        <v>7.2863902244118761E-2</v>
      </c>
      <c r="II8" s="175">
        <f t="shared" si="83"/>
        <v>6.3148009052243173E-2</v>
      </c>
      <c r="IJ8" s="175">
        <f t="shared" si="84"/>
        <v>6.5106589957077007E-2</v>
      </c>
      <c r="IK8" s="175">
        <f t="shared" si="85"/>
        <v>4.7058940107124927E-2</v>
      </c>
      <c r="IL8" s="175">
        <f t="shared" si="86"/>
        <v>5.0629230062893167E-2</v>
      </c>
      <c r="IM8" s="175">
        <f t="shared" si="87"/>
        <v>3.5240428478846668E-2</v>
      </c>
      <c r="IN8" s="175">
        <f t="shared" si="88"/>
        <v>4.1113357316308177E-2</v>
      </c>
      <c r="IO8" s="175">
        <f t="shared" si="89"/>
        <v>2.0477315450919423E-2</v>
      </c>
      <c r="IP8" s="175">
        <f t="shared" si="90"/>
        <v>2.8399959989435085E-2</v>
      </c>
      <c r="IQ8" s="175">
        <f t="shared" si="91"/>
        <v>7.4981635359509056E-3</v>
      </c>
      <c r="IR8" s="175">
        <f t="shared" si="92"/>
        <v>1.3608249031497443E-2</v>
      </c>
      <c r="IS8" s="175">
        <f t="shared" si="93"/>
        <v>7.0732606473763353E-4</v>
      </c>
      <c r="IT8" s="87">
        <f t="shared" si="94"/>
        <v>3.3071595956402581E-3</v>
      </c>
      <c r="IU8" s="445">
        <f t="shared" si="95"/>
        <v>3.6833718225069069E-2</v>
      </c>
      <c r="IV8" s="443">
        <f t="shared" si="95"/>
        <v>3.0724729499811716E-2</v>
      </c>
      <c r="IW8" s="443">
        <f t="shared" si="95"/>
        <v>5.8274175187510768E-2</v>
      </c>
      <c r="IX8" s="443">
        <f t="shared" si="95"/>
        <v>6.6923781198026847E-2</v>
      </c>
      <c r="IY8" s="443">
        <f t="shared" si="95"/>
        <v>0.20821856596595301</v>
      </c>
      <c r="IZ8" s="443">
        <f t="shared" si="95"/>
        <v>0.20742851211153387</v>
      </c>
      <c r="JA8" s="443">
        <f t="shared" si="95"/>
        <v>0.24716559111362321</v>
      </c>
      <c r="JB8" s="443">
        <f t="shared" si="95"/>
        <v>0.2294101640949357</v>
      </c>
      <c r="JC8" s="443">
        <f t="shared" si="95"/>
        <v>0.23963527379618579</v>
      </c>
      <c r="JD8" s="443">
        <f t="shared" si="95"/>
        <v>0.22183075984081807</v>
      </c>
      <c r="JE8" s="443">
        <f t="shared" si="96"/>
        <v>0.21721308141076592</v>
      </c>
      <c r="JF8" s="443">
        <f t="shared" si="96"/>
        <v>0.19763321992657668</v>
      </c>
      <c r="JG8" s="443">
        <f t="shared" si="96"/>
        <v>0.15779297745258405</v>
      </c>
      <c r="JH8" s="443">
        <f t="shared" si="96"/>
        <v>0.12504806544253552</v>
      </c>
      <c r="JI8" s="443">
        <f t="shared" si="96"/>
        <v>0.24277237649338071</v>
      </c>
      <c r="JJ8" s="443">
        <f t="shared" si="96"/>
        <v>0.14527102803738318</v>
      </c>
      <c r="JK8" s="443">
        <f t="shared" si="96"/>
        <v>0.31464610264943038</v>
      </c>
      <c r="JL8" s="443">
        <f t="shared" si="96"/>
        <v>0.16032690501986277</v>
      </c>
      <c r="JM8" s="443">
        <f t="shared" si="96"/>
        <v>0.4168159579550883</v>
      </c>
      <c r="JN8" s="477">
        <f t="shared" si="96"/>
        <v>0.22868664495114008</v>
      </c>
      <c r="JP8" s="525">
        <f t="shared" si="167"/>
        <v>104.17361419241232</v>
      </c>
      <c r="JQ8" s="241">
        <f t="shared" si="145"/>
        <v>97.79636013170952</v>
      </c>
      <c r="JR8" s="241">
        <f t="shared" si="146"/>
        <v>120.98899410566804</v>
      </c>
      <c r="JS8" s="241">
        <f t="shared" si="147"/>
        <v>104.55441067378972</v>
      </c>
      <c r="JT8" s="241">
        <f t="shared" si="148"/>
        <v>526.18570298432735</v>
      </c>
      <c r="JU8" s="241">
        <f t="shared" si="149"/>
        <v>417.22733563116503</v>
      </c>
      <c r="JV8" s="241">
        <f t="shared" si="150"/>
        <v>1582.4456997503594</v>
      </c>
      <c r="JW8" s="241">
        <f t="shared" si="151"/>
        <v>1047.1943132760655</v>
      </c>
      <c r="JX8" s="241">
        <f t="shared" si="152"/>
        <v>4805.0614718280331</v>
      </c>
      <c r="JY8" s="241">
        <f t="shared" si="153"/>
        <v>2559.5867948492714</v>
      </c>
      <c r="JZ8" s="241">
        <f t="shared" si="154"/>
        <v>10556.939151271023</v>
      </c>
      <c r="KA8" s="241">
        <f t="shared" si="155"/>
        <v>5512.5139324473976</v>
      </c>
      <c r="KB8" s="241">
        <f t="shared" si="156"/>
        <v>19204.062847636586</v>
      </c>
      <c r="KC8" s="241">
        <f t="shared" si="157"/>
        <v>11298.558627860164</v>
      </c>
      <c r="KD8" s="241">
        <f t="shared" si="158"/>
        <v>21968.961629848818</v>
      </c>
      <c r="KE8" s="241">
        <f t="shared" si="159"/>
        <v>15111.671868718991</v>
      </c>
      <c r="KF8" s="241">
        <f t="shared" si="160"/>
        <v>13628.733280576867</v>
      </c>
      <c r="KG8" s="241">
        <f t="shared" si="161"/>
        <v>14705.61776431874</v>
      </c>
      <c r="KH8" s="241">
        <f t="shared" si="162"/>
        <v>6552.3511294174805</v>
      </c>
      <c r="KI8" s="526">
        <f t="shared" si="163"/>
        <v>7649.9365968898337</v>
      </c>
      <c r="KJ8" s="529">
        <f>(SUM(JP8:KI8)/SUM(JP$4:KI7))*100000</f>
        <v>300.68405842786689</v>
      </c>
      <c r="KK8" s="483">
        <f t="shared" si="97"/>
        <v>27.083504929669648</v>
      </c>
      <c r="KL8" s="241">
        <f t="shared" si="98"/>
        <v>26.941086667497569</v>
      </c>
      <c r="KM8" s="241">
        <f t="shared" si="99"/>
        <v>33.32560093608506</v>
      </c>
      <c r="KN8" s="241">
        <f t="shared" si="100"/>
        <v>30.32950307366313</v>
      </c>
      <c r="KO8" s="241">
        <f t="shared" si="101"/>
        <v>147.06423991528271</v>
      </c>
      <c r="KP8" s="241">
        <f t="shared" si="102"/>
        <v>119.00129193826628</v>
      </c>
      <c r="KQ8" s="241">
        <f t="shared" si="103"/>
        <v>491.08131584838469</v>
      </c>
      <c r="KR8" s="241">
        <f t="shared" si="104"/>
        <v>321.19638120747601</v>
      </c>
      <c r="KS8" s="241">
        <f t="shared" si="105"/>
        <v>1702.6232009572955</v>
      </c>
      <c r="KT8" s="241">
        <f t="shared" si="106"/>
        <v>876.12855525986924</v>
      </c>
      <c r="KU8" s="241">
        <f t="shared" si="107"/>
        <v>4995.0835032458635</v>
      </c>
      <c r="KV8" s="241">
        <f t="shared" si="108"/>
        <v>2430.099893912311</v>
      </c>
      <c r="KW8" s="241">
        <f t="shared" si="109"/>
        <v>11614.688533729955</v>
      </c>
      <c r="KX8" s="241">
        <f t="shared" si="110"/>
        <v>5924.4430328104818</v>
      </c>
      <c r="KY8" s="241">
        <f t="shared" si="111"/>
        <v>22191.699719937835</v>
      </c>
      <c r="KZ8" s="241">
        <f t="shared" si="112"/>
        <v>11332.932263950108</v>
      </c>
      <c r="LA8" s="241">
        <f t="shared" si="113"/>
        <v>38223.047247788207</v>
      </c>
      <c r="LB8" s="241">
        <f t="shared" si="114"/>
        <v>22392.59128624271</v>
      </c>
      <c r="LC8" s="241">
        <f t="shared" si="115"/>
        <v>108545.53349486426</v>
      </c>
      <c r="LD8" s="484">
        <f t="shared" si="116"/>
        <v>44267.904617150823</v>
      </c>
      <c r="LE8" s="481">
        <f t="shared" si="117"/>
        <v>67.102080108949309</v>
      </c>
      <c r="LF8" s="241">
        <f t="shared" si="118"/>
        <v>57.914408224276357</v>
      </c>
      <c r="LG8" s="241">
        <f t="shared" si="119"/>
        <v>2067.6860879897017</v>
      </c>
      <c r="LH8" s="241">
        <f t="shared" si="120"/>
        <v>1078.8958142697106</v>
      </c>
      <c r="LI8" s="241">
        <f t="shared" si="121"/>
        <v>19196.66313043558</v>
      </c>
      <c r="LJ8" s="484">
        <f t="shared" si="122"/>
        <v>11761.755590078661</v>
      </c>
      <c r="LK8" s="481">
        <f t="shared" si="123"/>
        <v>62.610470243840254</v>
      </c>
      <c r="LL8" s="241">
        <f t="shared" si="124"/>
        <v>1565.7905557126289</v>
      </c>
      <c r="LM8" s="484">
        <f t="shared" si="125"/>
        <v>14922.760825234707</v>
      </c>
      <c r="LO8" s="514" t="e">
        <f>SUM(#REF!)+#REF!+#REF!+#REF!+#REF!+#REF!</f>
        <v>#REF!</v>
      </c>
      <c r="LP8" s="519" t="e">
        <f>LP40+LP42+LP49+LP50+LP53+LP54+LP55+LP71+LP72+LP73+LP74+LP75+LP76+LP85+LP90+LP91+LP96+LP97+LP98+LP101+LP102+LP103+LP110+LP111+LP114+LP116+LP118+LP121+LP122+LP131+LP133+LP136+LP149+LP150+LP151+LP154+LP159+LP164+LP166+LP169</f>
        <v>#REF!</v>
      </c>
      <c r="LQ8" s="572" t="e">
        <f>LQ40+LQ42+LQ49+LQ50+LQ53+LQ54+LQ55+LQ71+LQ72+LQ73+LQ74+LQ75+LQ76+LQ85+LQ90+LQ91+LQ96+LQ97+LQ98+LQ101+LQ102+LQ103+LQ110+LQ111+LQ114+LQ116+LQ118+LQ121+LQ122+LQ131+LQ133+LQ136+LQ149+LQ150+LQ151+LQ154+LQ159+LQ164+LQ166+LQ169</f>
        <v>#REF!</v>
      </c>
      <c r="LR8" s="564" t="e">
        <f>+LP8/B8</f>
        <v>#REF!</v>
      </c>
      <c r="LS8" s="518" t="e">
        <f>+LQ8/B8</f>
        <v>#REF!</v>
      </c>
    </row>
    <row r="9" spans="1:331" s="22" customFormat="1" ht="18" customHeight="1">
      <c r="A9" s="381" t="s">
        <v>334</v>
      </c>
      <c r="B9" s="411">
        <f>+B40+B42+B49+B73+B75+B76+B91+B96+B97+B98+B101+B103+B110+B114+B118+B121+B122+B136+B149+B150+B151+B159+B164+B166</f>
        <v>11264104</v>
      </c>
      <c r="C9" s="474">
        <f>+C40+C42+C49+C73+C75+C76+C91+C96+C97+C98+C101+C103+C110+C114+C118+C121+C122+C136+C149+C150+C151+C159+C164+C166</f>
        <v>1184695</v>
      </c>
      <c r="D9" s="475">
        <f>+D40+D42+D49+D73+D75+D76+D91+D96+D97+D98+D101+D103+D110+D114+D118+D121+D122+D136+D149+D150+D151+D159+D164+D166</f>
        <v>32249</v>
      </c>
      <c r="E9" s="372">
        <f t="shared" si="0"/>
        <v>5.7084553941264323E-3</v>
      </c>
      <c r="F9" s="184">
        <f t="shared" si="1"/>
        <v>0.10251325804520271</v>
      </c>
      <c r="G9" s="24">
        <f t="shared" ref="G9" si="171">H9/F9</f>
        <v>4.8923886783731181</v>
      </c>
      <c r="H9" s="23">
        <f t="shared" si="2"/>
        <v>0.50153470304349168</v>
      </c>
      <c r="I9" s="31">
        <f t="shared" si="3"/>
        <v>0.51455387888155524</v>
      </c>
      <c r="J9" s="285">
        <f t="shared" si="4"/>
        <v>0.62440247974863361</v>
      </c>
      <c r="K9" s="286">
        <f t="shared" si="5"/>
        <v>4.5851651359276714E-3</v>
      </c>
      <c r="L9" s="287">
        <f>+(J9*B9)/HT9</f>
        <v>6.090943665777421</v>
      </c>
      <c r="M9" s="288">
        <f>((J9*B9)+((GE9+GF9+GG9+GH9+GI9+GJ9+GK9+GL9+GM9+GN9+GO9+GP9+GQ9+GR9+GS9+GT9+GU9+GV9+GW9+GX9)-(DW9+DX9+DY9+DZ9+EA9+EB9+EC9+ED9+EE9+EF9+EG9+EH9+EI9+EJ9+EK9+EL9+EM9+EN9+EO9+EP9))*L9)/B9</f>
        <v>0.64049974784794517</v>
      </c>
      <c r="N9" s="674"/>
      <c r="O9" s="137" t="s">
        <v>230</v>
      </c>
      <c r="P9" s="137" t="s">
        <v>223</v>
      </c>
      <c r="Q9" s="137" t="s">
        <v>224</v>
      </c>
      <c r="R9" s="137" t="s">
        <v>225</v>
      </c>
      <c r="S9" s="138">
        <f t="shared" ref="S9" si="172">+HV9</f>
        <v>1184695</v>
      </c>
      <c r="T9" s="139">
        <f t="shared" ref="T9" si="173">+(S9*100000)/B9</f>
        <v>10517.436628781126</v>
      </c>
      <c r="U9" s="138">
        <f t="shared" ref="U9" si="174">+HV9-HU9</f>
        <v>13723</v>
      </c>
      <c r="V9" s="140">
        <f t="shared" ref="V9" si="175">+(HV9-HU9)/HU9</f>
        <v>1.1719323775461752E-2</v>
      </c>
      <c r="W9" s="139">
        <f t="shared" ref="W9" si="176">+(U9*100000)/B9</f>
        <v>121.82948594934848</v>
      </c>
      <c r="X9" s="138">
        <f t="shared" ref="X9" si="177">+HV9-HT9</f>
        <v>29975</v>
      </c>
      <c r="Y9" s="140">
        <f t="shared" ref="Y9" si="178">+(HV9-HT9)/HT9</f>
        <v>2.5958673964251073E-2</v>
      </c>
      <c r="Z9" s="139">
        <f t="shared" ref="Z9" si="179">+(X9*100000)/B9</f>
        <v>266.11082426085557</v>
      </c>
      <c r="AA9" s="138">
        <f t="shared" ref="AA9" si="180">+HZ9</f>
        <v>32249</v>
      </c>
      <c r="AB9" s="139">
        <f t="shared" ref="AB9" si="181">+(AA9*1000000)/B9</f>
        <v>2862.9884809302189</v>
      </c>
      <c r="AC9" s="141">
        <f t="shared" ref="AC9" si="182">+AA9/S9</f>
        <v>2.7221352331190728E-2</v>
      </c>
      <c r="AD9" s="138">
        <f t="shared" ref="AD9" si="183">+HZ9-HY9</f>
        <v>109</v>
      </c>
      <c r="AE9" s="140">
        <f t="shared" ref="AE9" si="184">+(HZ9-HY9)/HY9</f>
        <v>3.3914125700062227E-3</v>
      </c>
      <c r="AF9" s="139">
        <f t="shared" ref="AF9" si="185">+(AD9*1000000)/B9</f>
        <v>9.6767572458492932</v>
      </c>
      <c r="AG9" s="138">
        <f t="shared" ref="AG9" si="186">+HZ9-HX9</f>
        <v>470</v>
      </c>
      <c r="AH9" s="140">
        <f t="shared" ref="AH9" si="187">+(HZ9-HX9)/HX9</f>
        <v>1.4789640957865257E-2</v>
      </c>
      <c r="AI9" s="139">
        <f t="shared" ref="AI9" si="188">+(AG9*1000000)/B9</f>
        <v>41.725467023386855</v>
      </c>
      <c r="AJ9" s="678"/>
      <c r="AK9" s="111">
        <f>+AK40+AK42+AK49+AK73+AK75+AK76+AK91+AK96+AK97+AK98+AK101+AK103+AK110+AK114+AK118+AK121+AK122+AK136+AK149+AK150+AK151+AK159+AK164+AK166</f>
        <v>966046.05640753789</v>
      </c>
      <c r="AL9" s="111">
        <f t="shared" ref="AL9:BD9" si="189">+AL40+AL42+AL49+AL73+AL75+AL76+AL91+AL96+AL97+AL98+AL101+AL103+AL110+AL114+AL118+AL121+AL122+AL136+AL149+AL150+AL151+AL159+AL164+AL166</f>
        <v>910199.52238402248</v>
      </c>
      <c r="AM9" s="111">
        <f t="shared" si="189"/>
        <v>900353.52844611451</v>
      </c>
      <c r="AN9" s="111">
        <f t="shared" si="189"/>
        <v>855301.75821707991</v>
      </c>
      <c r="AO9" s="111">
        <f t="shared" si="189"/>
        <v>865572.21387245168</v>
      </c>
      <c r="AP9" s="111">
        <f t="shared" si="189"/>
        <v>851518.31024150248</v>
      </c>
      <c r="AQ9" s="111">
        <f t="shared" si="189"/>
        <v>817110.87408380001</v>
      </c>
      <c r="AR9" s="111">
        <f t="shared" si="189"/>
        <v>819361.20144669048</v>
      </c>
      <c r="AS9" s="111">
        <f t="shared" si="189"/>
        <v>709611.05944218067</v>
      </c>
      <c r="AT9" s="111">
        <f t="shared" si="189"/>
        <v>735612.68748206634</v>
      </c>
      <c r="AU9" s="111">
        <f t="shared" si="189"/>
        <v>533069.44893819734</v>
      </c>
      <c r="AV9" s="111">
        <f t="shared" si="189"/>
        <v>578760.55823275668</v>
      </c>
      <c r="AW9" s="111">
        <f t="shared" si="189"/>
        <v>401269.92430545873</v>
      </c>
      <c r="AX9" s="111">
        <f t="shared" si="189"/>
        <v>471802.01817082544</v>
      </c>
      <c r="AY9" s="111">
        <f t="shared" si="189"/>
        <v>234763.02357260697</v>
      </c>
      <c r="AZ9" s="111">
        <f t="shared" si="189"/>
        <v>327328.52861280012</v>
      </c>
      <c r="BA9" s="111">
        <f t="shared" si="189"/>
        <v>85816.525985432396</v>
      </c>
      <c r="BB9" s="111">
        <f t="shared" si="189"/>
        <v>155471.19290413527</v>
      </c>
      <c r="BC9" s="111">
        <f t="shared" si="189"/>
        <v>8022.3403782191235</v>
      </c>
      <c r="BD9" s="111">
        <f t="shared" si="189"/>
        <v>37113.204675559369</v>
      </c>
      <c r="BE9" s="213">
        <v>2.0000000000000002E-5</v>
      </c>
      <c r="BF9" s="42">
        <v>2.0000000000000002E-5</v>
      </c>
      <c r="BG9" s="52">
        <v>5.0000000000000002E-5</v>
      </c>
      <c r="BH9" s="52">
        <v>4.0000000000000003E-5</v>
      </c>
      <c r="BI9" s="52">
        <v>1.2518952302791728E-4</v>
      </c>
      <c r="BJ9" s="52">
        <v>1.2406223545552731E-4</v>
      </c>
      <c r="BK9" s="52">
        <v>3.4000000000000002E-4</v>
      </c>
      <c r="BL9" s="52">
        <v>1.8000000000000001E-4</v>
      </c>
      <c r="BM9" s="52">
        <v>8.9999999999999998E-4</v>
      </c>
      <c r="BN9" s="52">
        <v>5.0000000000000001E-4</v>
      </c>
      <c r="BO9" s="52">
        <v>3.8E-3</v>
      </c>
      <c r="BP9" s="52">
        <v>2E-3</v>
      </c>
      <c r="BQ9" s="52">
        <v>1.6199999999999999E-2</v>
      </c>
      <c r="BR9" s="52">
        <v>6.1999999999999998E-3</v>
      </c>
      <c r="BS9" s="52">
        <v>6.1100000000000002E-2</v>
      </c>
      <c r="BT9" s="52">
        <v>2.6800000000000001E-2</v>
      </c>
      <c r="BU9" s="52">
        <v>0.1421</v>
      </c>
      <c r="BV9" s="52">
        <v>5.4699999999999999E-2</v>
      </c>
      <c r="BW9" s="52">
        <v>0.27589999999999998</v>
      </c>
      <c r="BX9" s="584">
        <v>0.1051</v>
      </c>
      <c r="BY9" s="74">
        <f>+Fall_Hoy!B9+(CS9/2)</f>
        <v>25.5</v>
      </c>
      <c r="BZ9" s="59">
        <f>+Fall_Hoy!C9+(CS9/2)</f>
        <v>22.5</v>
      </c>
      <c r="CA9" s="59">
        <f>+Fall_Hoy!D9+(CT9/2)</f>
        <v>23.5</v>
      </c>
      <c r="CB9" s="59">
        <f>+Fall_Hoy!E9+(CT9/2)</f>
        <v>26.5</v>
      </c>
      <c r="CC9" s="59">
        <f>+Fall_Hoy!F9+(CU9/2)</f>
        <v>129.5</v>
      </c>
      <c r="CD9" s="59">
        <f>+Fall_Hoy!G9+(CU9/2)</f>
        <v>100.5</v>
      </c>
      <c r="CE9" s="59">
        <f>+Fall_Hoy!H9+(CV9/2)</f>
        <v>381</v>
      </c>
      <c r="CF9" s="59">
        <f>+Fall_Hoy!I9+(CV9/2)</f>
        <v>271</v>
      </c>
      <c r="CG9" s="59">
        <f>+Fall_Hoy!J9+(CW9/2)</f>
        <v>1206.5</v>
      </c>
      <c r="CH9" s="59">
        <f>+Fall_Hoy!K9+(CW9/2)</f>
        <v>641.5</v>
      </c>
      <c r="CI9" s="59">
        <f>+Fall_Hoy!L9+(CX9/2)</f>
        <v>2620.5</v>
      </c>
      <c r="CJ9" s="59">
        <f>+Fall_Hoy!M9+(CX9/2)</f>
        <v>1414.5</v>
      </c>
      <c r="CK9" s="59">
        <f>+Fall_Hoy!N9+(CY9/2)</f>
        <v>4614.5</v>
      </c>
      <c r="CL9" s="59">
        <f>+Fall_Hoy!O9+(CY9/2)</f>
        <v>2730.5</v>
      </c>
      <c r="CM9" s="59">
        <f>+Fall_Hoy!P9+(CZ9/2)</f>
        <v>5184.5</v>
      </c>
      <c r="CN9" s="59">
        <f>+Fall_Hoy!Q9+(CZ9/2)</f>
        <v>3665.5</v>
      </c>
      <c r="CO9" s="59">
        <f>+Fall_Hoy!R9+(DA9/2)</f>
        <v>3268</v>
      </c>
      <c r="CP9" s="59">
        <f>+Fall_Hoy!S9+(DA9/2)</f>
        <v>3464</v>
      </c>
      <c r="CQ9" s="59">
        <f>+Fall_Hoy!T9+(DB9/2)</f>
        <v>841.5</v>
      </c>
      <c r="CR9" s="75">
        <f>+Fall_Hoy!U9+(DB9/2)</f>
        <v>1608.5</v>
      </c>
      <c r="CS9" s="603">
        <f>+Fall_Hoy!W9</f>
        <v>13</v>
      </c>
      <c r="CT9" s="58">
        <f>+Fall_Hoy!X9</f>
        <v>1</v>
      </c>
      <c r="CU9" s="58">
        <f>+Fall_Hoy!Y9</f>
        <v>3</v>
      </c>
      <c r="CV9" s="58">
        <f>+Fall_Hoy!Z9</f>
        <v>10</v>
      </c>
      <c r="CW9" s="58">
        <f>+Fall_Hoy!AA9</f>
        <v>21</v>
      </c>
      <c r="CX9" s="58">
        <f>+Fall_Hoy!AB9</f>
        <v>39</v>
      </c>
      <c r="CY9" s="58">
        <f>+Fall_Hoy!AC9</f>
        <v>65</v>
      </c>
      <c r="CZ9" s="58">
        <f>+Fall_Hoy!AD9</f>
        <v>99</v>
      </c>
      <c r="DA9" s="58">
        <f>+Fall_Hoy!AE9</f>
        <v>296</v>
      </c>
      <c r="DB9" s="223">
        <f>+Fall_Hoy!AF9</f>
        <v>229</v>
      </c>
      <c r="DC9" s="65">
        <f t="shared" si="129"/>
        <v>0.36143980086691685</v>
      </c>
      <c r="DD9" s="66">
        <f t="shared" si="130"/>
        <v>0.41784438600367396</v>
      </c>
      <c r="DE9" s="66">
        <f t="shared" si="131"/>
        <v>0.7</v>
      </c>
      <c r="DF9" s="66">
        <f t="shared" si="132"/>
        <v>0.7</v>
      </c>
      <c r="DG9" s="66">
        <f t="shared" si="22"/>
        <v>0.7</v>
      </c>
      <c r="DH9" s="66">
        <f t="shared" si="23"/>
        <v>0.7</v>
      </c>
      <c r="DI9" s="66">
        <f t="shared" si="24"/>
        <v>0.7</v>
      </c>
      <c r="DJ9" s="66">
        <f t="shared" si="25"/>
        <v>0.7</v>
      </c>
      <c r="DK9" s="66">
        <f t="shared" si="26"/>
        <v>0.7</v>
      </c>
      <c r="DL9" s="66">
        <f t="shared" si="27"/>
        <v>0.7</v>
      </c>
      <c r="DM9" s="66">
        <f t="shared" si="28"/>
        <v>0.7</v>
      </c>
      <c r="DN9" s="66">
        <f t="shared" si="29"/>
        <v>0.7</v>
      </c>
      <c r="DO9" s="66">
        <f t="shared" si="30"/>
        <v>0.7</v>
      </c>
      <c r="DP9" s="66">
        <f t="shared" si="31"/>
        <v>0.7</v>
      </c>
      <c r="DQ9" s="66">
        <f t="shared" si="32"/>
        <v>0.36143980086691685</v>
      </c>
      <c r="DR9" s="66">
        <f t="shared" si="33"/>
        <v>0.41784438600367396</v>
      </c>
      <c r="DS9" s="66">
        <f t="shared" si="34"/>
        <v>0.26798904461129841</v>
      </c>
      <c r="DT9" s="66">
        <f t="shared" si="35"/>
        <v>0.407324587309014</v>
      </c>
      <c r="DU9" s="66">
        <f t="shared" si="36"/>
        <v>0.38019056518582017</v>
      </c>
      <c r="DV9" s="265">
        <f t="shared" si="37"/>
        <v>0.4123726868990234</v>
      </c>
      <c r="DW9" s="111">
        <f>+DW40+DW42+DW49+DW73+DW75+DW76+DW91+DW96+DW97+DW98+DW101+DW103+DW110+DW114+DW118+DW121+DW122+DW136+DW149+DW150+DW151+DW159+DW164+DW166</f>
        <v>12666</v>
      </c>
      <c r="DX9" s="111">
        <f t="shared" ref="DX9:EP9" si="190">+DX40+DX42+DX49+DX73+DX75+DX76+DX91+DX96+DX97+DX98+DX101+DX103+DX110+DX114+DX118+DX121+DX122+DX136+DX149+DX150+DX151+DX159+DX164+DX166</f>
        <v>11704</v>
      </c>
      <c r="DY9" s="111">
        <f t="shared" si="190"/>
        <v>34651</v>
      </c>
      <c r="DZ9" s="111">
        <f t="shared" si="190"/>
        <v>37999</v>
      </c>
      <c r="EA9" s="111">
        <f t="shared" si="190"/>
        <v>122943</v>
      </c>
      <c r="EB9" s="111">
        <f t="shared" si="190"/>
        <v>119772</v>
      </c>
      <c r="EC9" s="111">
        <f t="shared" si="190"/>
        <v>138884</v>
      </c>
      <c r="ED9" s="111">
        <f t="shared" si="190"/>
        <v>128402</v>
      </c>
      <c r="EE9" s="111">
        <f t="shared" si="190"/>
        <v>117590</v>
      </c>
      <c r="EF9" s="111">
        <f t="shared" si="190"/>
        <v>111689</v>
      </c>
      <c r="EG9" s="111">
        <f t="shared" si="190"/>
        <v>80254</v>
      </c>
      <c r="EH9" s="111">
        <f t="shared" si="190"/>
        <v>78673</v>
      </c>
      <c r="EI9" s="111">
        <f t="shared" si="190"/>
        <v>43807</v>
      </c>
      <c r="EJ9" s="111">
        <f t="shared" si="190"/>
        <v>40494</v>
      </c>
      <c r="EK9" s="111">
        <f t="shared" si="190"/>
        <v>20300</v>
      </c>
      <c r="EL9" s="111">
        <f t="shared" si="190"/>
        <v>19546</v>
      </c>
      <c r="EM9" s="111">
        <f t="shared" si="190"/>
        <v>7148</v>
      </c>
      <c r="EN9" s="111">
        <f t="shared" si="190"/>
        <v>9970</v>
      </c>
      <c r="EO9" s="111">
        <f t="shared" si="190"/>
        <v>1275</v>
      </c>
      <c r="EP9" s="111">
        <f t="shared" si="190"/>
        <v>3459</v>
      </c>
      <c r="EQ9" s="178">
        <f t="shared" si="38"/>
        <v>1.3111176134915765E-2</v>
      </c>
      <c r="ER9" s="79">
        <f t="shared" si="39"/>
        <v>1.2858719118358274E-2</v>
      </c>
      <c r="ES9" s="79">
        <f t="shared" si="40"/>
        <v>3.8485993451708715E-2</v>
      </c>
      <c r="ET9" s="79">
        <f t="shared" si="41"/>
        <v>4.442759486337413E-2</v>
      </c>
      <c r="EU9" s="79">
        <f t="shared" si="42"/>
        <v>0.14203667588862381</v>
      </c>
      <c r="EV9" s="79">
        <f t="shared" si="43"/>
        <v>0.14065698712459981</v>
      </c>
      <c r="EW9" s="79">
        <f t="shared" si="44"/>
        <v>0.16996958969090473</v>
      </c>
      <c r="EX9" s="79">
        <f t="shared" si="45"/>
        <v>0.15670988542451034</v>
      </c>
      <c r="EY9" s="79">
        <f t="shared" si="46"/>
        <v>0.16571049511606614</v>
      </c>
      <c r="EZ9" s="79">
        <f t="shared" si="47"/>
        <v>0.15183125835186589</v>
      </c>
      <c r="FA9" s="79">
        <f t="shared" si="48"/>
        <v>0.15055073998304569</v>
      </c>
      <c r="FB9" s="79">
        <f t="shared" si="49"/>
        <v>0.13593358925533511</v>
      </c>
      <c r="FC9" s="79">
        <f t="shared" si="50"/>
        <v>0.10917090304194539</v>
      </c>
      <c r="FD9" s="79">
        <f t="shared" si="51"/>
        <v>8.5828373852649201E-2</v>
      </c>
      <c r="FE9" s="79">
        <f t="shared" si="52"/>
        <v>8.6470176142205216E-2</v>
      </c>
      <c r="FF9" s="79">
        <f t="shared" si="53"/>
        <v>5.9713707457259679E-2</v>
      </c>
      <c r="FG9" s="79">
        <f t="shared" si="54"/>
        <v>8.329398001048649E-2</v>
      </c>
      <c r="FH9" s="79">
        <f t="shared" si="55"/>
        <v>6.4127635568780761E-2</v>
      </c>
      <c r="FI9" s="79">
        <f t="shared" si="56"/>
        <v>0.1589311771738906</v>
      </c>
      <c r="FJ9" s="87">
        <f t="shared" si="57"/>
        <v>9.3201329021255316E-2</v>
      </c>
      <c r="FK9" s="101">
        <f t="shared" ref="FK9" si="191">+FY9</f>
        <v>4.1799359847782451</v>
      </c>
      <c r="FL9" s="102">
        <f t="shared" ref="FL9" si="192">+FZ9</f>
        <v>6.9974617855162942</v>
      </c>
      <c r="FM9" s="102">
        <f t="shared" ref="FM9" si="193">+FW9</f>
        <v>6.4119649145986051</v>
      </c>
      <c r="FN9" s="102">
        <f t="shared" ref="FN9" si="194">+FX9</f>
        <v>8.1558110515033793</v>
      </c>
      <c r="FO9" s="102">
        <f t="shared" ref="FO9:FZ9" si="195">+DG9/EU9</f>
        <v>4.9283045778183077</v>
      </c>
      <c r="FP9" s="102">
        <f t="shared" si="195"/>
        <v>4.9766457700385036</v>
      </c>
      <c r="FQ9" s="102">
        <f t="shared" si="195"/>
        <v>4.1183837724911436</v>
      </c>
      <c r="FR9" s="102">
        <f t="shared" si="195"/>
        <v>4.4668528606461217</v>
      </c>
      <c r="FS9" s="102">
        <f t="shared" si="195"/>
        <v>4.224234557441334</v>
      </c>
      <c r="FT9" s="102">
        <f t="shared" si="195"/>
        <v>4.6103813377991241</v>
      </c>
      <c r="FU9" s="102">
        <f t="shared" si="195"/>
        <v>4.64959521340666</v>
      </c>
      <c r="FV9" s="102">
        <f t="shared" si="195"/>
        <v>5.1495734338709553</v>
      </c>
      <c r="FW9" s="102">
        <f t="shared" si="195"/>
        <v>6.4119649145986051</v>
      </c>
      <c r="FX9" s="102">
        <f t="shared" si="195"/>
        <v>8.1558110515033793</v>
      </c>
      <c r="FY9" s="102">
        <f t="shared" si="195"/>
        <v>4.1799359847782451</v>
      </c>
      <c r="FZ9" s="102">
        <f t="shared" si="195"/>
        <v>6.9974617855162942</v>
      </c>
      <c r="GA9" s="102">
        <f t="shared" ref="GA9" si="196">+DS9/FG9</f>
        <v>3.2173879141993131</v>
      </c>
      <c r="GB9" s="102">
        <f t="shared" ref="GB9" si="197">+DT9/FH9</f>
        <v>6.3517792866717153</v>
      </c>
      <c r="GC9" s="102">
        <f t="shared" ref="GC9" si="198">+DU9/FI9</f>
        <v>2.3921710764769841</v>
      </c>
      <c r="GD9" s="270">
        <f t="shared" ref="GD9" si="199">+DV9/FJ9</f>
        <v>4.4245365514581714</v>
      </c>
      <c r="GE9" s="111">
        <f>+GE40+GE42+GE49+GE73+GE75+GE76+GE91+GE96+GE97+GE98+GE101+GE103+GE110+GE114+GE118+GE121+GE122+GE136+GE149+GE150+GE151+GE159+GE164+GE166</f>
        <v>13188</v>
      </c>
      <c r="GF9" s="111">
        <f t="shared" ref="GF9:GW9" si="200">+GF40+GF42+GF49+GF73+GF75+GF76+GF91+GF96+GF97+GF98+GF101+GF103+GF110+GF114+GF118+GF121+GF122+GF136+GF149+GF150+GF151+GF159+GF164+GF166</f>
        <v>12212</v>
      </c>
      <c r="GG9" s="111">
        <f t="shared" si="200"/>
        <v>36102</v>
      </c>
      <c r="GH9" s="111">
        <f t="shared" si="200"/>
        <v>39419</v>
      </c>
      <c r="GI9" s="111">
        <f t="shared" si="200"/>
        <v>126114</v>
      </c>
      <c r="GJ9" s="111">
        <f t="shared" si="200"/>
        <v>122904</v>
      </c>
      <c r="GK9" s="111">
        <f t="shared" si="200"/>
        <v>142212</v>
      </c>
      <c r="GL9" s="111">
        <f t="shared" si="200"/>
        <v>131914</v>
      </c>
      <c r="GM9" s="111">
        <f t="shared" si="200"/>
        <v>120482</v>
      </c>
      <c r="GN9" s="111">
        <f t="shared" si="200"/>
        <v>114573</v>
      </c>
      <c r="GO9" s="111">
        <f t="shared" si="200"/>
        <v>82064</v>
      </c>
      <c r="GP9" s="111">
        <f t="shared" si="200"/>
        <v>80597</v>
      </c>
      <c r="GQ9" s="111">
        <f t="shared" si="200"/>
        <v>44714</v>
      </c>
      <c r="GR9" s="111">
        <f t="shared" si="200"/>
        <v>41479</v>
      </c>
      <c r="GS9" s="111">
        <f t="shared" si="200"/>
        <v>20739</v>
      </c>
      <c r="GT9" s="111">
        <f t="shared" si="200"/>
        <v>20035</v>
      </c>
      <c r="GU9" s="111">
        <f t="shared" si="200"/>
        <v>7301</v>
      </c>
      <c r="GV9" s="111">
        <f t="shared" si="200"/>
        <v>10141</v>
      </c>
      <c r="GW9" s="111">
        <f t="shared" si="200"/>
        <v>1292</v>
      </c>
      <c r="GX9" s="111">
        <f>+GX40+GX42+GX49+GX73+GX75+GX76+GX91+GX96+GX97+GX98+GX101+GX103+GX110+GX114+GX118+GX121+GX122+GX136+GX149+GX150+GX151+GX159+GX164+GX166</f>
        <v>3513</v>
      </c>
      <c r="GY9" s="424">
        <f t="shared" ref="GY9" si="201">+HM9</f>
        <v>0.36925615912211768</v>
      </c>
      <c r="GZ9" s="94">
        <f t="shared" ref="GZ9" si="202">+HN9</f>
        <v>0.42829797777466533</v>
      </c>
      <c r="HA9" s="94">
        <f t="shared" ref="HA9" si="203">+HK9</f>
        <v>0.7</v>
      </c>
      <c r="HB9" s="94">
        <f t="shared" ref="HB9" si="204">+HL9</f>
        <v>0.7</v>
      </c>
      <c r="HC9" s="272">
        <f t="shared" si="59"/>
        <v>0.7</v>
      </c>
      <c r="HD9" s="272">
        <f t="shared" si="60"/>
        <v>0.7</v>
      </c>
      <c r="HE9" s="272">
        <f t="shared" si="61"/>
        <v>0.7</v>
      </c>
      <c r="HF9" s="272">
        <f t="shared" si="62"/>
        <v>0.7</v>
      </c>
      <c r="HG9" s="272">
        <f t="shared" si="63"/>
        <v>0.7</v>
      </c>
      <c r="HH9" s="272">
        <f t="shared" si="64"/>
        <v>0.7</v>
      </c>
      <c r="HI9" s="272">
        <f t="shared" si="65"/>
        <v>0.7</v>
      </c>
      <c r="HJ9" s="272">
        <f t="shared" si="66"/>
        <v>0.7</v>
      </c>
      <c r="HK9" s="272">
        <f t="shared" si="67"/>
        <v>0.7</v>
      </c>
      <c r="HL9" s="272">
        <f t="shared" si="68"/>
        <v>0.7</v>
      </c>
      <c r="HM9" s="272">
        <f t="shared" si="69"/>
        <v>0.36925615912211768</v>
      </c>
      <c r="HN9" s="272">
        <f t="shared" si="70"/>
        <v>0.42829797777466533</v>
      </c>
      <c r="HO9" s="272">
        <f t="shared" si="71"/>
        <v>0.2737252398862744</v>
      </c>
      <c r="HP9" s="272">
        <f t="shared" si="72"/>
        <v>0.4143107963792087</v>
      </c>
      <c r="HQ9" s="272">
        <f t="shared" si="73"/>
        <v>0.38525977272163109</v>
      </c>
      <c r="HR9" s="276">
        <f t="shared" si="74"/>
        <v>0.41881042182025702</v>
      </c>
      <c r="HS9" s="280">
        <f>+HS40+HS42+HS49+HS73+HS75+HS76+HS91+HS96+HS97+HS98+HS101+HS103+HS110+HS114+HS118+HS121+HS122+HS136+HS149+HS150+HS151+HS159+HS164+HS166</f>
        <v>0</v>
      </c>
      <c r="HT9" s="280">
        <f t="shared" ref="HT9:HZ9" si="205">+HT40+HT42+HT49+HT73+HT75+HT76+HT91+HT96+HT97+HT98+HT101+HT103+HT110+HT114+HT118+HT121+HT122+HT136+HT149+HT150+HT151+HT159+HT164+HT166</f>
        <v>1154720</v>
      </c>
      <c r="HU9" s="280">
        <f t="shared" si="205"/>
        <v>1170972</v>
      </c>
      <c r="HV9" s="280">
        <f t="shared" si="205"/>
        <v>1184695</v>
      </c>
      <c r="HW9" s="280">
        <f t="shared" si="205"/>
        <v>0</v>
      </c>
      <c r="HX9" s="280">
        <f t="shared" si="205"/>
        <v>31779</v>
      </c>
      <c r="HY9" s="280">
        <f t="shared" si="205"/>
        <v>32140</v>
      </c>
      <c r="HZ9" s="280">
        <f t="shared" si="205"/>
        <v>32249</v>
      </c>
      <c r="IA9" s="82">
        <f t="shared" ref="IA9" si="206">+AK9/$B9</f>
        <v>8.5763240148309883E-2</v>
      </c>
      <c r="IB9" s="79">
        <f t="shared" ref="IB9" si="207">+AL9/$B9</f>
        <v>8.0805319480717022E-2</v>
      </c>
      <c r="IC9" s="79">
        <f t="shared" ref="IC9" si="208">+AM9/$B9</f>
        <v>7.9931215873549691E-2</v>
      </c>
      <c r="ID9" s="79">
        <f t="shared" ref="ID9" si="209">+AN9/$B9</f>
        <v>7.5931628313896951E-2</v>
      </c>
      <c r="IE9" s="79">
        <f t="shared" ref="IE9" si="210">+AO9/$B9</f>
        <v>7.6843414609138169E-2</v>
      </c>
      <c r="IF9" s="79">
        <f t="shared" ref="IF9" si="211">+AP9/$B9</f>
        <v>7.559574292296152E-2</v>
      </c>
      <c r="IG9" s="79">
        <f t="shared" ref="IG9" si="212">+AQ9/$B9</f>
        <v>7.2541133683051928E-2</v>
      </c>
      <c r="IH9" s="79">
        <f t="shared" ref="IH9" si="213">+AR9/$B9</f>
        <v>7.2740912321716006E-2</v>
      </c>
      <c r="II9" s="79">
        <f t="shared" ref="II9" si="214">+AS9/$B9</f>
        <v>6.2997559276990051E-2</v>
      </c>
      <c r="IJ9" s="79">
        <f t="shared" ref="IJ9" si="215">+AT9/$B9</f>
        <v>6.5305921135144551E-2</v>
      </c>
      <c r="IK9" s="79">
        <f t="shared" ref="IK9" si="216">+AU9/$B9</f>
        <v>4.7324620665629272E-2</v>
      </c>
      <c r="IL9" s="79">
        <f t="shared" ref="IL9" si="217">+AV9/$B9</f>
        <v>5.1380967206335872E-2</v>
      </c>
      <c r="IM9" s="79">
        <f t="shared" ref="IM9" si="218">+AW9/$B9</f>
        <v>3.5623776583158212E-2</v>
      </c>
      <c r="IN9" s="79">
        <f t="shared" ref="IN9" si="219">+AX9/$B9</f>
        <v>4.1885445852668395E-2</v>
      </c>
      <c r="IO9" s="79">
        <f t="shared" ref="IO9" si="220">+AY9/$B9</f>
        <v>2.0841695315722136E-2</v>
      </c>
      <c r="IP9" s="79">
        <f t="shared" ref="IP9" si="221">+AZ9/$B9</f>
        <v>2.9059437715844964E-2</v>
      </c>
      <c r="IQ9" s="79">
        <f t="shared" ref="IQ9" si="222">+BA9/$B9</f>
        <v>7.6185843086527252E-3</v>
      </c>
      <c r="IR9" s="79">
        <f t="shared" ref="IR9" si="223">+BB9/$B9</f>
        <v>1.3802357728953432E-2</v>
      </c>
      <c r="IS9" s="79">
        <f>+BC9/$B9</f>
        <v>7.1220404021652534E-4</v>
      </c>
      <c r="IT9" s="179">
        <f t="shared" ref="IT9" si="224">+BD9/$B9</f>
        <v>3.294820846430339E-3</v>
      </c>
      <c r="IU9" s="445">
        <f t="shared" si="95"/>
        <v>3.753528316187462E-2</v>
      </c>
      <c r="IV9" s="443">
        <f t="shared" si="95"/>
        <v>3.1812317027786599E-2</v>
      </c>
      <c r="IW9" s="443">
        <f t="shared" si="95"/>
        <v>5.6448957096621052E-2</v>
      </c>
      <c r="IX9" s="443">
        <f t="shared" si="95"/>
        <v>6.4590341735934156E-2</v>
      </c>
      <c r="IY9" s="443">
        <f t="shared" si="95"/>
        <v>0.20290953698374831</v>
      </c>
      <c r="IZ9" s="443">
        <f t="shared" si="95"/>
        <v>0.20093855303514258</v>
      </c>
      <c r="JA9" s="443">
        <f t="shared" si="95"/>
        <v>0.24281369955843532</v>
      </c>
      <c r="JB9" s="443">
        <f t="shared" si="95"/>
        <v>0.22387126489215764</v>
      </c>
      <c r="JC9" s="443">
        <f t="shared" si="95"/>
        <v>0.23672927873723737</v>
      </c>
      <c r="JD9" s="443">
        <f t="shared" si="95"/>
        <v>0.21690179764552273</v>
      </c>
      <c r="JE9" s="443">
        <f t="shared" si="96"/>
        <v>0.21507248569006529</v>
      </c>
      <c r="JF9" s="443">
        <f t="shared" si="96"/>
        <v>0.1941908417933359</v>
      </c>
      <c r="JG9" s="443">
        <f t="shared" si="96"/>
        <v>0.15595843291706485</v>
      </c>
      <c r="JH9" s="443">
        <f t="shared" si="96"/>
        <v>0.12261196264664173</v>
      </c>
      <c r="JI9" s="443">
        <f t="shared" si="96"/>
        <v>0.23923811360786959</v>
      </c>
      <c r="JJ9" s="443">
        <f t="shared" si="96"/>
        <v>0.14290896194243627</v>
      </c>
      <c r="JK9" s="443">
        <f t="shared" si="96"/>
        <v>0.31081113831089352</v>
      </c>
      <c r="JL9" s="443">
        <f t="shared" si="96"/>
        <v>0.15743620092378752</v>
      </c>
      <c r="JM9" s="443">
        <f t="shared" si="96"/>
        <v>0.41803030303030303</v>
      </c>
      <c r="JN9" s="477">
        <f t="shared" si="96"/>
        <v>0.2260123717749456</v>
      </c>
      <c r="JP9" s="525">
        <f t="shared" si="167"/>
        <v>101.53019346173139</v>
      </c>
      <c r="JQ9" s="241">
        <f t="shared" si="145"/>
        <v>89.733270553772499</v>
      </c>
      <c r="JR9" s="241">
        <f t="shared" si="146"/>
        <v>94.759479809276016</v>
      </c>
      <c r="JS9" s="241">
        <f t="shared" si="147"/>
        <v>106.80794833209514</v>
      </c>
      <c r="JT9" s="241">
        <f t="shared" si="148"/>
        <v>535.30145385221056</v>
      </c>
      <c r="JU9" s="241">
        <f t="shared" si="149"/>
        <v>413.80253690618315</v>
      </c>
      <c r="JV9" s="241">
        <f t="shared" si="150"/>
        <v>1502.5169887459963</v>
      </c>
      <c r="JW9" s="241">
        <f t="shared" si="151"/>
        <v>1078.3271180524468</v>
      </c>
      <c r="JX9" s="241">
        <f t="shared" si="152"/>
        <v>4798.2994947634897</v>
      </c>
      <c r="JY9" s="241">
        <f t="shared" si="153"/>
        <v>2547.70696983892</v>
      </c>
      <c r="JZ9" s="241">
        <f t="shared" si="154"/>
        <v>10389.523661563469</v>
      </c>
      <c r="KA9" s="241">
        <f t="shared" si="155"/>
        <v>5544.0814061306137</v>
      </c>
      <c r="KB9" s="241">
        <f t="shared" si="156"/>
        <v>19014.004435308754</v>
      </c>
      <c r="KC9" s="241">
        <f t="shared" si="157"/>
        <v>11037.174331489548</v>
      </c>
      <c r="KD9" s="241">
        <f t="shared" si="158"/>
        <v>21862.315007681114</v>
      </c>
      <c r="KE9" s="241">
        <f t="shared" si="159"/>
        <v>14932.055222053958</v>
      </c>
      <c r="KF9" s="241">
        <f t="shared" si="160"/>
        <v>13578.171926906029</v>
      </c>
      <c r="KG9" s="241">
        <f t="shared" si="161"/>
        <v>14632.107141563538</v>
      </c>
      <c r="KH9" s="241">
        <f t="shared" si="162"/>
        <v>6331.9611366672571</v>
      </c>
      <c r="KI9" s="526">
        <f t="shared" si="163"/>
        <v>7489.6492348194279</v>
      </c>
      <c r="KJ9" s="529">
        <f>(SUM(JP9:KI9)/SUM(JP$4:KI8))*100000</f>
        <v>296.56866782304451</v>
      </c>
      <c r="KK9" s="483">
        <f t="shared" si="97"/>
        <v>26.396257021976314</v>
      </c>
      <c r="KL9" s="241">
        <f t="shared" si="98"/>
        <v>24.719854764444733</v>
      </c>
      <c r="KM9" s="241">
        <f t="shared" si="99"/>
        <v>26.100858448966981</v>
      </c>
      <c r="KN9" s="241">
        <f t="shared" si="100"/>
        <v>30.983217028853769</v>
      </c>
      <c r="KO9" s="241">
        <f t="shared" si="101"/>
        <v>149.61201148155473</v>
      </c>
      <c r="KP9" s="241">
        <f t="shared" si="102"/>
        <v>118.02447321596267</v>
      </c>
      <c r="KQ9" s="241">
        <f t="shared" si="103"/>
        <v>466.27699139018677</v>
      </c>
      <c r="KR9" s="241">
        <f t="shared" si="104"/>
        <v>330.74546307722858</v>
      </c>
      <c r="KS9" s="241">
        <f t="shared" si="105"/>
        <v>1700.2271652141662</v>
      </c>
      <c r="KT9" s="241">
        <f t="shared" si="106"/>
        <v>872.06217472375943</v>
      </c>
      <c r="KU9" s="241">
        <f t="shared" si="107"/>
        <v>4915.8697899864337</v>
      </c>
      <c r="KV9" s="241">
        <f t="shared" si="108"/>
        <v>2444.0158885725918</v>
      </c>
      <c r="KW9" s="241">
        <f t="shared" si="109"/>
        <v>11499.740500081198</v>
      </c>
      <c r="KX9" s="241">
        <f t="shared" si="110"/>
        <v>5787.3851633491049</v>
      </c>
      <c r="KY9" s="241">
        <f t="shared" si="111"/>
        <v>22083.971832968618</v>
      </c>
      <c r="KZ9" s="241">
        <f t="shared" si="112"/>
        <v>11198.229544898462</v>
      </c>
      <c r="LA9" s="241">
        <f t="shared" si="113"/>
        <v>38081.243239265503</v>
      </c>
      <c r="LB9" s="241">
        <f t="shared" si="114"/>
        <v>22280.654925803065</v>
      </c>
      <c r="LC9" s="241">
        <f t="shared" si="115"/>
        <v>104894.57693476779</v>
      </c>
      <c r="LD9" s="484">
        <f t="shared" si="116"/>
        <v>43340.369393087363</v>
      </c>
      <c r="LE9" s="481">
        <f t="shared" si="117"/>
        <v>65.337424084404191</v>
      </c>
      <c r="LF9" s="241">
        <f t="shared" si="118"/>
        <v>57.126053057885336</v>
      </c>
      <c r="LG9" s="241">
        <f t="shared" si="119"/>
        <v>2042.9253349753646</v>
      </c>
      <c r="LH9" s="241">
        <f t="shared" si="120"/>
        <v>1090.5761975655339</v>
      </c>
      <c r="LI9" s="241">
        <f t="shared" si="121"/>
        <v>19056.085916195982</v>
      </c>
      <c r="LJ9" s="484">
        <f t="shared" si="122"/>
        <v>11564.310959700988</v>
      </c>
      <c r="LK9" s="481">
        <f t="shared" si="123"/>
        <v>61.319971581866156</v>
      </c>
      <c r="LL9" s="241">
        <f t="shared" si="124"/>
        <v>1558.3545363743008</v>
      </c>
      <c r="LM9" s="484">
        <f t="shared" si="125"/>
        <v>14740.471180530227</v>
      </c>
      <c r="LO9" s="555" t="e">
        <f>+LO40+LO42+LO49+LO73+LO75+LO76+LO91+LO96+LO97+LO98+LO101+LO103+LO110+LO114+LO118+LO121+LO122+LO136+LO149+LO150+LO151+LO159+LO164+LO166</f>
        <v>#REF!</v>
      </c>
      <c r="LP9" s="519" t="e">
        <f>+LP40+LP42+LP49+LP73+LP75+LP76+LP91+LP96+LP97+LP98+LP101+LP103+LP110+LP114+LP118+LP121+LP122+LP136+LP149+LP150+LP151+LP159+LP164+LP166</f>
        <v>#REF!</v>
      </c>
      <c r="LQ9" s="572" t="e">
        <f>+LQ40+LQ42+LQ49+LQ73+LQ75+LQ76+LQ91+LQ96+LQ97+LQ98+LQ101+LQ103+LQ110+LQ114+LQ118+LQ121+LQ122+LQ136+LQ149+LQ150+LQ151+LQ159+LQ164+LQ166</f>
        <v>#REF!</v>
      </c>
      <c r="LR9" s="564" t="e">
        <f>+LP9/B9</f>
        <v>#REF!</v>
      </c>
      <c r="LS9" s="518" t="e">
        <f>+LQ9/B9</f>
        <v>#REF!</v>
      </c>
    </row>
    <row r="10" spans="1:331" s="22" customFormat="1" ht="18" customHeight="1">
      <c r="A10" s="381" t="s">
        <v>22</v>
      </c>
      <c r="B10" s="411">
        <v>3910772</v>
      </c>
      <c r="C10" s="402">
        <f t="shared" si="164"/>
        <v>452938</v>
      </c>
      <c r="D10" s="385">
        <f t="shared" si="165"/>
        <v>11384</v>
      </c>
      <c r="E10" s="372">
        <f t="shared" si="0"/>
        <v>8.175344238594829E-3</v>
      </c>
      <c r="F10" s="184">
        <f t="shared" si="1"/>
        <v>0.1107346580163712</v>
      </c>
      <c r="G10" s="24">
        <f t="shared" si="168"/>
        <v>3.2154574925277037</v>
      </c>
      <c r="H10" s="23">
        <f t="shared" si="2"/>
        <v>0.35606258580123373</v>
      </c>
      <c r="I10" s="31">
        <f t="shared" si="3"/>
        <v>0.37240802730266892</v>
      </c>
      <c r="J10" s="285">
        <f t="shared" si="4"/>
        <v>0.5620164942435959</v>
      </c>
      <c r="K10" s="286">
        <f t="shared" si="5"/>
        <v>5.1794462248426487E-3</v>
      </c>
      <c r="L10" s="287">
        <f t="shared" si="6"/>
        <v>5.0753441091632441</v>
      </c>
      <c r="M10" s="288">
        <f t="shared" si="7"/>
        <v>0.58763218905440673</v>
      </c>
      <c r="N10" s="674"/>
      <c r="O10" s="137" t="s">
        <v>226</v>
      </c>
      <c r="P10" s="137" t="s">
        <v>223</v>
      </c>
      <c r="Q10" s="137" t="s">
        <v>224</v>
      </c>
      <c r="R10" s="137" t="s">
        <v>225</v>
      </c>
      <c r="S10" s="138">
        <f t="shared" si="8"/>
        <v>452938</v>
      </c>
      <c r="T10" s="139">
        <f t="shared" si="9"/>
        <v>11581.80533153045</v>
      </c>
      <c r="U10" s="138">
        <f t="shared" si="10"/>
        <v>8967</v>
      </c>
      <c r="V10" s="140">
        <f t="shared" si="11"/>
        <v>2.0197265136686855E-2</v>
      </c>
      <c r="W10" s="139">
        <f t="shared" si="12"/>
        <v>229.28976682864663</v>
      </c>
      <c r="X10" s="138">
        <f t="shared" si="126"/>
        <v>19880</v>
      </c>
      <c r="Y10" s="140">
        <f t="shared" si="13"/>
        <v>4.5906091100961069E-2</v>
      </c>
      <c r="Z10" s="139">
        <f t="shared" si="127"/>
        <v>508.33952989333051</v>
      </c>
      <c r="AA10" s="138">
        <f t="shared" si="14"/>
        <v>11384</v>
      </c>
      <c r="AB10" s="139">
        <f t="shared" si="15"/>
        <v>2910.9342094092931</v>
      </c>
      <c r="AC10" s="141">
        <f t="shared" si="128"/>
        <v>2.5133682755697249E-2</v>
      </c>
      <c r="AD10" s="138">
        <f t="shared" si="16"/>
        <v>69</v>
      </c>
      <c r="AE10" s="140">
        <f t="shared" si="17"/>
        <v>6.0980998674326119E-3</v>
      </c>
      <c r="AF10" s="139">
        <f t="shared" si="18"/>
        <v>17.643575232716199</v>
      </c>
      <c r="AG10" s="138">
        <f t="shared" si="19"/>
        <v>302</v>
      </c>
      <c r="AH10" s="140">
        <f t="shared" si="20"/>
        <v>2.7251398664500992E-2</v>
      </c>
      <c r="AI10" s="139">
        <f t="shared" si="21"/>
        <v>77.222604641743374</v>
      </c>
      <c r="AJ10" s="678"/>
      <c r="AK10" s="111">
        <f>AK35+AK36+AK37+AK38+AK39+AK41+AK43+AK44+AK45+AK46+AK47+AK48+AK51+AK52+AK56+AK57+AK58+AK59+AK60+AK61+AK62+AK63+AK64+AK65+AK66+AK67+AK68+AK69++AK77+AK78+AK79+AK80+AK81+AK82+AK83+AK84+AK86+AK87+AK88+AK89+AK92+AK93+AK94+AK95+AK99+AK100+AK104+AK105+AK106+AK107+AK108+AK109+AK112+AK113+AK115+AK117+AK119+AK120+AK123+AK124+AK125+AK126+AK127+AK128+AK129+AK130+AK132+AK134+AK135+AK137+AK138+AK139+AK140+AK141+AK142+AK143+AK144+AK145+AK146+AK147+AK148+AK152+AK153+AK156+AK157+AK158+AK160+AK161+AK162+AK163+AK165+AK167+AK168+AK70+AK170</f>
        <v>301130.02446764469</v>
      </c>
      <c r="AL10" s="111">
        <f t="shared" ref="AL10:BD10" si="225">AL35+AL36+AL37+AL38+AL39+AL41+AL43+AL44+AL45+AL46+AL47+AL48+AL51+AL52+AL56+AL57+AL58+AL59+AL60+AL61+AL62+AL63+AL64+AL65+AL66+AL67+AL68+AL69++AL77+AL78+AL79+AL80+AL81+AL82+AL83+AL84+AL86+AL87+AL88+AL89+AL92+AL93+AL94+AL95+AL99+AL100+AL104+AL105+AL106+AL107+AL108+AL109+AL112+AL113+AL115+AL117+AL119+AL120+AL123+AL124+AL125+AL126+AL127+AL128+AL129+AL130+AL132+AL134+AL135+AL137+AL138+AL139+AL140+AL141+AL142+AL143+AL144+AL145+AL146+AL147+AL148+AL152+AL153+AL156+AL157+AL158+AL160+AL161+AL162+AL163+AL165+AL167+AL168+AL70+AL170</f>
        <v>284767.81551789847</v>
      </c>
      <c r="AM10" s="111">
        <f t="shared" si="225"/>
        <v>288905.93180456822</v>
      </c>
      <c r="AN10" s="111">
        <f t="shared" si="225"/>
        <v>272254.38513840263</v>
      </c>
      <c r="AO10" s="111">
        <f t="shared" si="225"/>
        <v>265184.81891452213</v>
      </c>
      <c r="AP10" s="111">
        <f t="shared" si="225"/>
        <v>254385.5834343101</v>
      </c>
      <c r="AQ10" s="111">
        <f t="shared" si="225"/>
        <v>262350.87585023255</v>
      </c>
      <c r="AR10" s="111">
        <f t="shared" si="225"/>
        <v>262175.00772413315</v>
      </c>
      <c r="AS10" s="111">
        <f t="shared" si="225"/>
        <v>250341.33500258444</v>
      </c>
      <c r="AT10" s="111">
        <f t="shared" si="225"/>
        <v>257047.6758521919</v>
      </c>
      <c r="AU10" s="111">
        <f t="shared" si="225"/>
        <v>201936.28159098804</v>
      </c>
      <c r="AV10" s="111">
        <f t="shared" si="225"/>
        <v>214277.55492366166</v>
      </c>
      <c r="AW10" s="111">
        <f t="shared" si="225"/>
        <v>173007.95611521119</v>
      </c>
      <c r="AX10" s="111">
        <f t="shared" si="225"/>
        <v>197654.08635681708</v>
      </c>
      <c r="AY10" s="111">
        <f t="shared" si="225"/>
        <v>116557.63427456687</v>
      </c>
      <c r="AZ10" s="111">
        <f t="shared" si="225"/>
        <v>152397.34213688277</v>
      </c>
      <c r="BA10" s="111">
        <f t="shared" si="225"/>
        <v>47206.389863907883</v>
      </c>
      <c r="BB10" s="111">
        <f t="shared" si="225"/>
        <v>81225.714619320279</v>
      </c>
      <c r="BC10" s="111">
        <f t="shared" si="225"/>
        <v>5032.7590530446951</v>
      </c>
      <c r="BD10" s="111">
        <f t="shared" si="225"/>
        <v>22932.862285657153</v>
      </c>
      <c r="BE10" s="213">
        <v>2.0000000000000002E-5</v>
      </c>
      <c r="BF10" s="42">
        <v>2.0000000000000002E-5</v>
      </c>
      <c r="BG10" s="52">
        <v>5.0000000000000002E-5</v>
      </c>
      <c r="BH10" s="52">
        <v>4.0000000000000003E-5</v>
      </c>
      <c r="BI10" s="52">
        <v>1.2518952302791728E-4</v>
      </c>
      <c r="BJ10" s="52">
        <v>1.2406223545552731E-4</v>
      </c>
      <c r="BK10" s="52">
        <v>3.4000000000000002E-4</v>
      </c>
      <c r="BL10" s="52">
        <v>1.8000000000000001E-4</v>
      </c>
      <c r="BM10" s="52">
        <v>8.9999999999999998E-4</v>
      </c>
      <c r="BN10" s="52">
        <v>5.0000000000000001E-4</v>
      </c>
      <c r="BO10" s="52">
        <v>3.8E-3</v>
      </c>
      <c r="BP10" s="52">
        <v>2E-3</v>
      </c>
      <c r="BQ10" s="52">
        <v>1.6199999999999999E-2</v>
      </c>
      <c r="BR10" s="52">
        <v>6.1999999999999998E-3</v>
      </c>
      <c r="BS10" s="52">
        <v>6.1100000000000002E-2</v>
      </c>
      <c r="BT10" s="52">
        <v>2.6800000000000001E-2</v>
      </c>
      <c r="BU10" s="52">
        <v>0.1421</v>
      </c>
      <c r="BV10" s="52">
        <v>5.4699999999999999E-2</v>
      </c>
      <c r="BW10" s="52">
        <v>0.27589999999999998</v>
      </c>
      <c r="BX10" s="584">
        <v>0.1051</v>
      </c>
      <c r="BY10" s="74">
        <f>+Fall_Hoy!B10+(CS10/2)</f>
        <v>3</v>
      </c>
      <c r="BZ10" s="59">
        <f>+Fall_Hoy!C10+(CS10/2)</f>
        <v>3</v>
      </c>
      <c r="CA10" s="59">
        <f>+Fall_Hoy!D10+(CT10/2)</f>
        <v>3.5</v>
      </c>
      <c r="CB10" s="59">
        <f>+Fall_Hoy!E10+(CT10/2)</f>
        <v>2.5</v>
      </c>
      <c r="CC10" s="59">
        <f>+Fall_Hoy!F10+(CU10/2)</f>
        <v>27</v>
      </c>
      <c r="CD10" s="59">
        <f>+Fall_Hoy!G10+(CU10/2)</f>
        <v>20</v>
      </c>
      <c r="CE10" s="59">
        <f>+Fall_Hoy!H10+(CV10/2)</f>
        <v>100</v>
      </c>
      <c r="CF10" s="59">
        <f>+Fall_Hoy!I10+(CV10/2)</f>
        <v>85</v>
      </c>
      <c r="CG10" s="59">
        <f>+Fall_Hoy!J10+(CW10/2)</f>
        <v>303.5</v>
      </c>
      <c r="CH10" s="59">
        <f>+Fall_Hoy!K10+(CW10/2)</f>
        <v>209.5</v>
      </c>
      <c r="CI10" s="59">
        <f>+Fall_Hoy!L10+(CX10/2)</f>
        <v>753.5</v>
      </c>
      <c r="CJ10" s="59">
        <f>+Fall_Hoy!M10+(CX10/2)</f>
        <v>412.5</v>
      </c>
      <c r="CK10" s="59">
        <f>+Fall_Hoy!N10+(CY10/2)</f>
        <v>1425.5</v>
      </c>
      <c r="CL10" s="59">
        <f>+Fall_Hoy!O10+(CY10/2)</f>
        <v>820.5</v>
      </c>
      <c r="CM10" s="59">
        <f>+Fall_Hoy!P10+(CZ10/2)</f>
        <v>1899.5</v>
      </c>
      <c r="CN10" s="59">
        <f>+Fall_Hoy!Q10+(CZ10/2)</f>
        <v>1231.5</v>
      </c>
      <c r="CO10" s="59">
        <f>+Fall_Hoy!R10+(DA10/2)</f>
        <v>1531</v>
      </c>
      <c r="CP10" s="59">
        <f>+Fall_Hoy!S10+(DA10/2)</f>
        <v>1355</v>
      </c>
      <c r="CQ10" s="59">
        <f>+Fall_Hoy!T10+(DB10/2)</f>
        <v>427.5</v>
      </c>
      <c r="CR10" s="75">
        <f>+Fall_Hoy!U10+(DB10/2)</f>
        <v>789.5</v>
      </c>
      <c r="CS10" s="603">
        <f>+Fall_Hoy!W10</f>
        <v>0</v>
      </c>
      <c r="CT10" s="58">
        <f>+Fall_Hoy!X10</f>
        <v>1</v>
      </c>
      <c r="CU10" s="58">
        <f>+Fall_Hoy!Y10</f>
        <v>0</v>
      </c>
      <c r="CV10" s="58">
        <f>+Fall_Hoy!Z10</f>
        <v>4</v>
      </c>
      <c r="CW10" s="58">
        <f>+Fall_Hoy!AA10</f>
        <v>9</v>
      </c>
      <c r="CX10" s="58">
        <f>+Fall_Hoy!AB10</f>
        <v>11</v>
      </c>
      <c r="CY10" s="58">
        <f>+Fall_Hoy!AC10</f>
        <v>17</v>
      </c>
      <c r="CZ10" s="58">
        <f>+Fall_Hoy!AD10</f>
        <v>35</v>
      </c>
      <c r="DA10" s="58">
        <f>+Fall_Hoy!AE10</f>
        <v>116</v>
      </c>
      <c r="DB10" s="223">
        <f>+Fall_Hoy!AF10</f>
        <v>83</v>
      </c>
      <c r="DC10" s="65">
        <f t="shared" si="129"/>
        <v>0.26672109380813447</v>
      </c>
      <c r="DD10" s="66">
        <f t="shared" si="130"/>
        <v>0.30152423850043236</v>
      </c>
      <c r="DE10" s="66">
        <f t="shared" si="131"/>
        <v>0.50861144849255435</v>
      </c>
      <c r="DF10" s="66">
        <f t="shared" si="132"/>
        <v>0.66954704613854299</v>
      </c>
      <c r="DG10" s="66">
        <f t="shared" si="22"/>
        <v>0.7</v>
      </c>
      <c r="DH10" s="66">
        <f t="shared" si="23"/>
        <v>0.63372070692180149</v>
      </c>
      <c r="DI10" s="66">
        <f t="shared" si="24"/>
        <v>0.7</v>
      </c>
      <c r="DJ10" s="66">
        <f t="shared" si="25"/>
        <v>0.7</v>
      </c>
      <c r="DK10" s="66">
        <f t="shared" si="26"/>
        <v>0.7</v>
      </c>
      <c r="DL10" s="66">
        <f t="shared" si="27"/>
        <v>0.7</v>
      </c>
      <c r="DM10" s="66">
        <f t="shared" si="28"/>
        <v>0.7</v>
      </c>
      <c r="DN10" s="66">
        <f t="shared" si="29"/>
        <v>0.7</v>
      </c>
      <c r="DO10" s="66">
        <f t="shared" si="30"/>
        <v>0.50861144849255435</v>
      </c>
      <c r="DP10" s="66">
        <f t="shared" si="31"/>
        <v>0.66954704613854299</v>
      </c>
      <c r="DQ10" s="66">
        <f t="shared" si="32"/>
        <v>0.26672109380813447</v>
      </c>
      <c r="DR10" s="66">
        <f t="shared" si="33"/>
        <v>0.30152423850043236</v>
      </c>
      <c r="DS10" s="66">
        <f t="shared" si="34"/>
        <v>0.2282339906865774</v>
      </c>
      <c r="DT10" s="66">
        <f t="shared" si="35"/>
        <v>0.30497091863683579</v>
      </c>
      <c r="DU10" s="66">
        <f t="shared" si="36"/>
        <v>0.3078777328563162</v>
      </c>
      <c r="DV10" s="66">
        <f t="shared" si="37"/>
        <v>0.32756022084177966</v>
      </c>
      <c r="DW10" s="74">
        <f>+'Cas_-14'!B9</f>
        <v>5368</v>
      </c>
      <c r="DX10" s="59">
        <f>+'Cas_-14'!C9</f>
        <v>5101</v>
      </c>
      <c r="DY10" s="59">
        <f>+'Cas_-14'!D9</f>
        <v>14280</v>
      </c>
      <c r="DZ10" s="59">
        <f>+'Cas_-14'!E9</f>
        <v>16872</v>
      </c>
      <c r="EA10" s="59">
        <f>+'Cas_-14'!F9</f>
        <v>39322</v>
      </c>
      <c r="EB10" s="59">
        <f>+'Cas_-14'!G9</f>
        <v>43402</v>
      </c>
      <c r="EC10" s="59">
        <f>+'Cas_-14'!H9</f>
        <v>44515</v>
      </c>
      <c r="ED10" s="59">
        <f>+'Cas_-14'!I9</f>
        <v>47627</v>
      </c>
      <c r="EE10" s="59">
        <f>+'Cas_-14'!J9</f>
        <v>39783</v>
      </c>
      <c r="EF10" s="59">
        <f>+'Cas_-14'!K9</f>
        <v>41868</v>
      </c>
      <c r="EG10" s="59">
        <f>+'Cas_-14'!L9</f>
        <v>29205</v>
      </c>
      <c r="EH10" s="59">
        <f>+'Cas_-14'!M9</f>
        <v>30041</v>
      </c>
      <c r="EI10" s="59">
        <f>+'Cas_-14'!N9</f>
        <v>18584</v>
      </c>
      <c r="EJ10" s="59">
        <f>+'Cas_-14'!O9</f>
        <v>17848</v>
      </c>
      <c r="EK10" s="59">
        <f>+'Cas_-14'!P9</f>
        <v>10347</v>
      </c>
      <c r="EL10" s="59">
        <f>+'Cas_-14'!Q9</f>
        <v>10497</v>
      </c>
      <c r="EM10" s="59">
        <f>+'Cas_-14'!R9</f>
        <v>4364</v>
      </c>
      <c r="EN10" s="59">
        <f>+'Cas_-14'!S9</f>
        <v>6047</v>
      </c>
      <c r="EO10" s="59">
        <f>+'Cas_-14'!T9</f>
        <v>828</v>
      </c>
      <c r="EP10" s="75">
        <f>+'Cas_-14'!U9</f>
        <v>2275</v>
      </c>
      <c r="EQ10" s="178">
        <f t="shared" si="38"/>
        <v>1.7826186576678515E-2</v>
      </c>
      <c r="ER10" s="79">
        <f t="shared" si="39"/>
        <v>1.7912838888492256E-2</v>
      </c>
      <c r="ES10" s="79">
        <f t="shared" si="40"/>
        <v>4.9427853248993771E-2</v>
      </c>
      <c r="ET10" s="79">
        <f t="shared" si="41"/>
        <v>6.1971453614688289E-2</v>
      </c>
      <c r="EU10" s="79">
        <f t="shared" si="42"/>
        <v>0.14828148972085309</v>
      </c>
      <c r="EV10" s="79">
        <f t="shared" si="43"/>
        <v>0.17061501447548691</v>
      </c>
      <c r="EW10" s="79">
        <f t="shared" si="44"/>
        <v>0.1696773447229204</v>
      </c>
      <c r="EX10" s="79">
        <f t="shared" si="45"/>
        <v>0.18166109887222459</v>
      </c>
      <c r="EY10" s="79">
        <f t="shared" si="46"/>
        <v>0.15891502695545381</v>
      </c>
      <c r="EZ10" s="79">
        <f t="shared" si="47"/>
        <v>0.16288029005200977</v>
      </c>
      <c r="FA10" s="79">
        <f t="shared" si="48"/>
        <v>0.1446248280393381</v>
      </c>
      <c r="FB10" s="79">
        <f t="shared" si="49"/>
        <v>0.14019667160521027</v>
      </c>
      <c r="FC10" s="79">
        <f t="shared" si="50"/>
        <v>0.10741702530503486</v>
      </c>
      <c r="FD10" s="79">
        <f t="shared" si="51"/>
        <v>9.0299170277611737E-2</v>
      </c>
      <c r="FE10" s="79">
        <f t="shared" si="52"/>
        <v>8.877153405178316E-2</v>
      </c>
      <c r="FF10" s="79">
        <f t="shared" si="53"/>
        <v>6.8879154011568203E-2</v>
      </c>
      <c r="FG10" s="79">
        <f t="shared" si="54"/>
        <v>9.2445112040574401E-2</v>
      </c>
      <c r="FH10" s="79">
        <f t="shared" si="55"/>
        <v>7.444686732939701E-2</v>
      </c>
      <c r="FI10" s="79">
        <f t="shared" si="56"/>
        <v>0.16452208247463793</v>
      </c>
      <c r="FJ10" s="87">
        <f t="shared" si="57"/>
        <v>9.9202619004207251E-2</v>
      </c>
      <c r="FK10" s="101">
        <f t="shared" si="133"/>
        <v>3.0045790765826785</v>
      </c>
      <c r="FL10" s="102">
        <f t="shared" si="134"/>
        <v>4.3775833607043371</v>
      </c>
      <c r="FM10" s="102">
        <f t="shared" si="135"/>
        <v>4.7349239754893366</v>
      </c>
      <c r="FN10" s="102">
        <f t="shared" si="166"/>
        <v>7.4147641011552761</v>
      </c>
      <c r="FO10" s="102">
        <f t="shared" si="136"/>
        <v>4.7207510614965029</v>
      </c>
      <c r="FP10" s="102">
        <f t="shared" si="136"/>
        <v>3.7143314078776535</v>
      </c>
      <c r="FQ10" s="102">
        <f t="shared" si="136"/>
        <v>4.125477099745317</v>
      </c>
      <c r="FR10" s="102">
        <f t="shared" si="136"/>
        <v>3.8533291075837908</v>
      </c>
      <c r="FS10" s="102">
        <f t="shared" si="136"/>
        <v>4.4048697811077373</v>
      </c>
      <c r="FT10" s="102">
        <f t="shared" si="136"/>
        <v>4.2976347830451491</v>
      </c>
      <c r="FU10" s="102">
        <f t="shared" si="136"/>
        <v>4.8401094714498072</v>
      </c>
      <c r="FV10" s="102">
        <f t="shared" si="136"/>
        <v>4.9929858675331431</v>
      </c>
      <c r="FW10" s="102">
        <f t="shared" si="136"/>
        <v>4.7349239754893366</v>
      </c>
      <c r="FX10" s="102">
        <f t="shared" si="136"/>
        <v>7.4147641011552761</v>
      </c>
      <c r="FY10" s="102">
        <f t="shared" si="136"/>
        <v>3.0045790765826785</v>
      </c>
      <c r="FZ10" s="102">
        <f t="shared" si="136"/>
        <v>4.3775833607043371</v>
      </c>
      <c r="GA10" s="102">
        <f t="shared" si="137"/>
        <v>2.4688594740023131</v>
      </c>
      <c r="GB10" s="102">
        <f t="shared" si="138"/>
        <v>4.0964909549177388</v>
      </c>
      <c r="GC10" s="102">
        <f t="shared" si="139"/>
        <v>1.8713459508013304</v>
      </c>
      <c r="GD10" s="103">
        <f t="shared" si="140"/>
        <v>3.3019311801424074</v>
      </c>
      <c r="GE10" s="74">
        <f>+Cas_Hoy!B9</f>
        <v>5761</v>
      </c>
      <c r="GF10" s="59">
        <f>+Cas_Hoy!C9</f>
        <v>5477</v>
      </c>
      <c r="GG10" s="59">
        <f>+Cas_Hoy!D9</f>
        <v>15321</v>
      </c>
      <c r="GH10" s="59">
        <f>+Cas_Hoy!E9</f>
        <v>17929</v>
      </c>
      <c r="GI10" s="59">
        <f>+Cas_Hoy!F9</f>
        <v>41240</v>
      </c>
      <c r="GJ10" s="59">
        <f>+Cas_Hoy!G9</f>
        <v>45471</v>
      </c>
      <c r="GK10" s="59">
        <f>+Cas_Hoy!H9</f>
        <v>46545</v>
      </c>
      <c r="GL10" s="59">
        <f>+Cas_Hoy!I9</f>
        <v>49811</v>
      </c>
      <c r="GM10" s="59">
        <f>+Cas_Hoy!J9</f>
        <v>41524</v>
      </c>
      <c r="GN10" s="59">
        <f>+Cas_Hoy!K9</f>
        <v>43674</v>
      </c>
      <c r="GO10" s="59">
        <f>+Cas_Hoy!L9</f>
        <v>30301</v>
      </c>
      <c r="GP10" s="59">
        <f>+Cas_Hoy!M9</f>
        <v>31267</v>
      </c>
      <c r="GQ10" s="59">
        <f>+Cas_Hoy!N9</f>
        <v>19277</v>
      </c>
      <c r="GR10" s="59">
        <f>+Cas_Hoy!O9</f>
        <v>18569</v>
      </c>
      <c r="GS10" s="59">
        <f>+Cas_Hoy!P9</f>
        <v>10780</v>
      </c>
      <c r="GT10" s="59">
        <f>+Cas_Hoy!Q9</f>
        <v>10947</v>
      </c>
      <c r="GU10" s="59">
        <f>+Cas_Hoy!R9</f>
        <v>4516</v>
      </c>
      <c r="GV10" s="59">
        <f>+Cas_Hoy!S9</f>
        <v>6288</v>
      </c>
      <c r="GW10" s="59">
        <f>+Cas_Hoy!T9</f>
        <v>861</v>
      </c>
      <c r="GX10" s="459">
        <f>+Cas_Hoy!U9</f>
        <v>2353</v>
      </c>
      <c r="GY10" s="424">
        <f t="shared" si="141"/>
        <v>0.27788280576511926</v>
      </c>
      <c r="GZ10" s="94">
        <f t="shared" si="142"/>
        <v>0.314450399053466</v>
      </c>
      <c r="HA10" s="94">
        <f t="shared" si="143"/>
        <v>0.52757764165900611</v>
      </c>
      <c r="HB10" s="94">
        <f t="shared" si="144"/>
        <v>0.69659452598311333</v>
      </c>
      <c r="HC10" s="272">
        <f t="shared" si="59"/>
        <v>0.7</v>
      </c>
      <c r="HD10" s="272">
        <f t="shared" si="60"/>
        <v>0.6639305622884023</v>
      </c>
      <c r="HE10" s="272">
        <f t="shared" si="61"/>
        <v>0.7</v>
      </c>
      <c r="HF10" s="272">
        <f t="shared" si="62"/>
        <v>0.7</v>
      </c>
      <c r="HG10" s="272">
        <f t="shared" si="63"/>
        <v>0.7</v>
      </c>
      <c r="HH10" s="272">
        <f t="shared" si="64"/>
        <v>0.7</v>
      </c>
      <c r="HI10" s="272">
        <f t="shared" si="65"/>
        <v>0.7</v>
      </c>
      <c r="HJ10" s="272">
        <f t="shared" si="66"/>
        <v>0.7</v>
      </c>
      <c r="HK10" s="272">
        <f t="shared" si="67"/>
        <v>0.52757764165900611</v>
      </c>
      <c r="HL10" s="272">
        <f t="shared" si="68"/>
        <v>0.69659452598311333</v>
      </c>
      <c r="HM10" s="272">
        <f t="shared" si="69"/>
        <v>0.27788280576511926</v>
      </c>
      <c r="HN10" s="272">
        <f t="shared" si="70"/>
        <v>0.314450399053466</v>
      </c>
      <c r="HO10" s="272">
        <f t="shared" si="71"/>
        <v>0.23618347890480834</v>
      </c>
      <c r="HP10" s="272">
        <f t="shared" si="72"/>
        <v>0.31712537396864943</v>
      </c>
      <c r="HQ10" s="272">
        <f t="shared" si="73"/>
        <v>0.32014822220928535</v>
      </c>
      <c r="HR10" s="276">
        <f t="shared" si="74"/>
        <v>0.33879085698492639</v>
      </c>
      <c r="HS10" s="280">
        <f>+CyF_Tot!B9</f>
        <v>0</v>
      </c>
      <c r="HT10" s="131">
        <f>+CyF_Tot!C9</f>
        <v>433058</v>
      </c>
      <c r="HU10" s="131">
        <f>+CyF_Tot!D9</f>
        <v>443971</v>
      </c>
      <c r="HV10" s="131">
        <f>+CyF_Tot!E9</f>
        <v>452938</v>
      </c>
      <c r="HW10" s="131">
        <f>+CyF_Tot!F9</f>
        <v>0</v>
      </c>
      <c r="HX10" s="131">
        <f>+CyF_Tot!G9</f>
        <v>11082</v>
      </c>
      <c r="HY10" s="131">
        <f>+CyF_Tot!H9</f>
        <v>11315</v>
      </c>
      <c r="HZ10" s="131">
        <f>+CyF_Tot!I9</f>
        <v>11384</v>
      </c>
      <c r="IA10" s="181">
        <f t="shared" si="75"/>
        <v>7.7000148427892157E-2</v>
      </c>
      <c r="IB10" s="175">
        <f t="shared" si="76"/>
        <v>7.2816266332554919E-2</v>
      </c>
      <c r="IC10" s="175">
        <f t="shared" si="77"/>
        <v>7.3874399173505439E-2</v>
      </c>
      <c r="ID10" s="175">
        <f t="shared" si="78"/>
        <v>6.9616532269946352E-2</v>
      </c>
      <c r="IE10" s="175">
        <f t="shared" si="79"/>
        <v>6.780881598684918E-2</v>
      </c>
      <c r="IF10" s="175">
        <f t="shared" si="80"/>
        <v>6.5047408397705134E-2</v>
      </c>
      <c r="IG10" s="175">
        <f t="shared" si="81"/>
        <v>6.7084165441051682E-2</v>
      </c>
      <c r="IH10" s="175">
        <f t="shared" si="82"/>
        <v>6.7039195259691223E-2</v>
      </c>
      <c r="II10" s="175">
        <f t="shared" si="83"/>
        <v>6.4013277941691427E-2</v>
      </c>
      <c r="IJ10" s="175">
        <f t="shared" si="84"/>
        <v>6.5728116047724564E-2</v>
      </c>
      <c r="IK10" s="175">
        <f t="shared" si="85"/>
        <v>5.1635912702399436E-2</v>
      </c>
      <c r="IL10" s="175">
        <f t="shared" si="86"/>
        <v>5.479162552142177E-2</v>
      </c>
      <c r="IM10" s="175">
        <f t="shared" si="87"/>
        <v>4.4238824486625965E-2</v>
      </c>
      <c r="IN10" s="175">
        <f t="shared" si="88"/>
        <v>5.0540938299859228E-2</v>
      </c>
      <c r="IO10" s="175">
        <f t="shared" si="89"/>
        <v>2.9804252018416535E-2</v>
      </c>
      <c r="IP10" s="175">
        <f t="shared" si="90"/>
        <v>3.8968608279102632E-2</v>
      </c>
      <c r="IQ10" s="175">
        <f t="shared" si="91"/>
        <v>1.2070862188823047E-2</v>
      </c>
      <c r="IR10" s="175">
        <f t="shared" si="92"/>
        <v>2.0769739227784252E-2</v>
      </c>
      <c r="IS10" s="175">
        <f t="shared" si="93"/>
        <v>1.2868965649351829E-3</v>
      </c>
      <c r="IT10" s="87">
        <f t="shared" si="94"/>
        <v>5.8640243628769852E-3</v>
      </c>
      <c r="IU10" s="445">
        <f t="shared" si="95"/>
        <v>7.068839235409291E-2</v>
      </c>
      <c r="IV10" s="443">
        <f t="shared" si="95"/>
        <v>6.2586868228313955E-2</v>
      </c>
      <c r="IW10" s="443">
        <f t="shared" si="95"/>
        <v>0.10088238650916037</v>
      </c>
      <c r="IX10" s="443">
        <f t="shared" si="95"/>
        <v>9.4301353272905883E-2</v>
      </c>
      <c r="IY10" s="443">
        <f t="shared" si="95"/>
        <v>0.21183069960121872</v>
      </c>
      <c r="IZ10" s="443">
        <f t="shared" si="95"/>
        <v>0.26922745716203983</v>
      </c>
      <c r="JA10" s="443">
        <f t="shared" si="95"/>
        <v>0.24239620674702914</v>
      </c>
      <c r="JB10" s="443">
        <f t="shared" si="95"/>
        <v>0.2595158555317495</v>
      </c>
      <c r="JC10" s="443">
        <f t="shared" si="95"/>
        <v>0.22702146707921975</v>
      </c>
      <c r="JD10" s="443">
        <f t="shared" si="95"/>
        <v>0.23268612864572824</v>
      </c>
      <c r="JE10" s="443">
        <f t="shared" si="96"/>
        <v>0.20660689719905442</v>
      </c>
      <c r="JF10" s="443">
        <f t="shared" si="96"/>
        <v>0.20028095943601468</v>
      </c>
      <c r="JG10" s="443">
        <f t="shared" si="96"/>
        <v>0.21119663276043493</v>
      </c>
      <c r="JH10" s="443">
        <f t="shared" si="96"/>
        <v>0.13486605728214501</v>
      </c>
      <c r="JI10" s="443">
        <f t="shared" si="96"/>
        <v>0.33282532245327723</v>
      </c>
      <c r="JJ10" s="443">
        <f t="shared" si="96"/>
        <v>0.22843654080389769</v>
      </c>
      <c r="JK10" s="443">
        <f t="shared" si="96"/>
        <v>0.40504532984977143</v>
      </c>
      <c r="JL10" s="443">
        <f t="shared" si="96"/>
        <v>0.24411136531365313</v>
      </c>
      <c r="JM10" s="443">
        <f t="shared" si="96"/>
        <v>0.53437473684210512</v>
      </c>
      <c r="JN10" s="477">
        <f t="shared" si="96"/>
        <v>0.30285307156428121</v>
      </c>
      <c r="JP10" s="525">
        <f t="shared" si="167"/>
        <v>38.319520015978476</v>
      </c>
      <c r="JQ10" s="241">
        <f t="shared" si="145"/>
        <v>38.241765419293074</v>
      </c>
      <c r="JR10" s="241">
        <f t="shared" si="146"/>
        <v>43.982454498703646</v>
      </c>
      <c r="JS10" s="241">
        <f t="shared" si="147"/>
        <v>31.654990591313585</v>
      </c>
      <c r="JT10" s="241">
        <f t="shared" si="148"/>
        <v>364.28984658861157</v>
      </c>
      <c r="JU10" s="241">
        <f t="shared" si="149"/>
        <v>275.65036922820525</v>
      </c>
      <c r="JV10" s="241">
        <f t="shared" si="150"/>
        <v>1228.2672926312414</v>
      </c>
      <c r="JW10" s="241">
        <f t="shared" si="151"/>
        <v>1057.0225873382922</v>
      </c>
      <c r="JX10" s="241">
        <f t="shared" si="152"/>
        <v>3421.4211248460324</v>
      </c>
      <c r="JY10" s="241">
        <f t="shared" si="153"/>
        <v>2381.0711416505537</v>
      </c>
      <c r="JZ10" s="241">
        <f t="shared" si="154"/>
        <v>7886.1342719260492</v>
      </c>
      <c r="KA10" s="241">
        <f t="shared" si="155"/>
        <v>4366.8959533972729</v>
      </c>
      <c r="KB10" s="241">
        <f t="shared" si="156"/>
        <v>13623.437282447447</v>
      </c>
      <c r="KC10" s="241">
        <f t="shared" si="157"/>
        <v>7916.7750252082287</v>
      </c>
      <c r="KD10" s="241">
        <f t="shared" si="158"/>
        <v>16133.089266983474</v>
      </c>
      <c r="KE10" s="241">
        <f t="shared" si="159"/>
        <v>10775.247271209326</v>
      </c>
      <c r="KF10" s="241">
        <f t="shared" si="160"/>
        <v>11563.906911199025</v>
      </c>
      <c r="KG10" s="241">
        <f t="shared" si="161"/>
        <v>10955.3100784704</v>
      </c>
      <c r="KH10" s="241">
        <f t="shared" si="162"/>
        <v>5127.6123549741533</v>
      </c>
      <c r="KI10" s="526">
        <f t="shared" si="163"/>
        <v>5949.257153361501</v>
      </c>
      <c r="KJ10" s="529">
        <f>(SUM(JP10:KI10)/SUM(JP$4:KI9))*100000</f>
        <v>224.19751873539863</v>
      </c>
      <c r="KK10" s="483">
        <f t="shared" si="97"/>
        <v>9.9624738692316583</v>
      </c>
      <c r="KL10" s="241">
        <f t="shared" si="98"/>
        <v>10.53489838570413</v>
      </c>
      <c r="KM10" s="241">
        <f t="shared" si="99"/>
        <v>12.114669913969061</v>
      </c>
      <c r="KN10" s="241">
        <f t="shared" si="100"/>
        <v>9.1825885512518219</v>
      </c>
      <c r="KO10" s="241">
        <f t="shared" si="101"/>
        <v>101.81578308486428</v>
      </c>
      <c r="KP10" s="241">
        <f t="shared" si="102"/>
        <v>78.620807555175759</v>
      </c>
      <c r="KQ10" s="241">
        <f t="shared" si="103"/>
        <v>381.16891996612469</v>
      </c>
      <c r="KR10" s="241">
        <f t="shared" si="104"/>
        <v>324.21091826357087</v>
      </c>
      <c r="KS10" s="241">
        <f t="shared" si="105"/>
        <v>1212.3447372239457</v>
      </c>
      <c r="KT10" s="241">
        <f t="shared" si="106"/>
        <v>815.02390288277547</v>
      </c>
      <c r="KU10" s="241">
        <f t="shared" si="107"/>
        <v>3731.3750360431864</v>
      </c>
      <c r="KV10" s="241">
        <f t="shared" si="108"/>
        <v>1925.0733010601923</v>
      </c>
      <c r="KW10" s="241">
        <f t="shared" si="109"/>
        <v>8239.5054655793792</v>
      </c>
      <c r="KX10" s="241">
        <f t="shared" si="110"/>
        <v>4151.1916860589663</v>
      </c>
      <c r="KY10" s="241">
        <f t="shared" si="111"/>
        <v>16296.658831677018</v>
      </c>
      <c r="KZ10" s="241">
        <f t="shared" si="112"/>
        <v>8080.8495918115877</v>
      </c>
      <c r="LA10" s="241">
        <f t="shared" si="113"/>
        <v>32432.050076562649</v>
      </c>
      <c r="LB10" s="241">
        <f t="shared" si="114"/>
        <v>16681.909249434917</v>
      </c>
      <c r="LC10" s="241">
        <f t="shared" si="115"/>
        <v>84943.466495057626</v>
      </c>
      <c r="LD10" s="484">
        <f t="shared" si="116"/>
        <v>34426.579210471042</v>
      </c>
      <c r="LE10" s="481">
        <f t="shared" si="117"/>
        <v>39.171171903167782</v>
      </c>
      <c r="LF10" s="241">
        <f t="shared" si="118"/>
        <v>31.426861437592983</v>
      </c>
      <c r="LG10" s="241">
        <f t="shared" si="119"/>
        <v>1619.023047966396</v>
      </c>
      <c r="LH10" s="241">
        <f t="shared" si="120"/>
        <v>963.87153390136598</v>
      </c>
      <c r="LI10" s="241">
        <f t="shared" si="121"/>
        <v>15457.655767782271</v>
      </c>
      <c r="LJ10" s="484">
        <f t="shared" si="122"/>
        <v>9239.1183596155552</v>
      </c>
      <c r="LK10" s="481">
        <f t="shared" si="123"/>
        <v>35.400809419456081</v>
      </c>
      <c r="LL10" s="241">
        <f t="shared" si="124"/>
        <v>1287.1783841932145</v>
      </c>
      <c r="LM10" s="484">
        <f t="shared" si="125"/>
        <v>11909.327136281117</v>
      </c>
      <c r="LO10" s="514" t="e">
        <f>SUM(#REF!)+SUM(#REF!)+SUM(#REF!)</f>
        <v>#REF!</v>
      </c>
      <c r="LP10" s="519" t="e">
        <f>LP35+LP36+LP37+LP38+LP39+LP41+LP43+LP44+LP45+LP46+LP47+LP48+LP51+LP52+LP56+LP57+LP58+LP59+LP60+LP61+LP62+LP63+LP64+LP65+LP66+LP67+LP68+LP69++LP77+LP78+LP79+LP80+LP81+LP82+LP83+LP84+LP86+LP87+LP88+LP89+LP92+LP93+LP94+LP95+LP99+LP100+LP104+LP105+LP106+LP107+LP108+LP109+LP112+LP113+LP115+LP117+LP119+LP120+LP123+LP124+LP125+LP126+LP127+LP128+LP129+LP130+LP132+LP134+LP135+LP137+LP138+LP139+LP140+LP141+LP142+LP143+LP144+LP145+LP146+LP147+LP148+LP152+LP153+LP156+LP157+LP158+LP160+LP161+LP162+LP163+LP165+LP167+LP168+LP70+LP170</f>
        <v>#REF!</v>
      </c>
      <c r="LQ10" s="519" t="e">
        <f>LQ35+LQ36+LQ37+LQ38+LQ39+LQ41+LQ43+LQ44+LQ45+LQ46+LQ47+LQ48+LQ51+LQ52+LQ56+LQ57+LQ58+LQ59+LQ60+LQ61+LQ62+LQ63+LQ64+LQ65+LQ66+LQ67+LQ68+LQ69++LQ77+LQ78+LQ79+LQ80+LQ81+LQ82+LQ83+LQ84+LQ86+LQ87+LQ88+LQ89+LQ92+LQ93+LQ94+LQ95+LQ99+LQ100+LQ104+LQ105+LQ106+LQ107+LQ108+LQ109+LQ112+LQ113+LQ115+LQ117+LQ119+LQ120+LQ123+LQ124+LQ125+LQ126+LQ127+LQ128+LQ129+LQ130+LQ132+LQ134+LQ135+LQ137+LQ138+LQ139+LQ140+LQ141+LQ142+LQ143+LQ144+LQ145+LQ146+LQ147+LQ148+LQ152+LQ153+LQ156+LQ157+LQ158+LQ160+LQ161+LQ162+LQ163+LQ165+LQ167+LQ168+LQ70+LQ170</f>
        <v>#REF!</v>
      </c>
      <c r="LR10" s="564" t="e">
        <f>+LP10/B10</f>
        <v>#REF!</v>
      </c>
      <c r="LS10" s="518" t="e">
        <f>+LQ10/B10</f>
        <v>#REF!</v>
      </c>
    </row>
    <row r="11" spans="1:331" s="22" customFormat="1" ht="18" customHeight="1">
      <c r="A11" s="381" t="s">
        <v>23</v>
      </c>
      <c r="B11" s="411">
        <f>SUM(B12:B33)</f>
        <v>24759976</v>
      </c>
      <c r="C11" s="402">
        <f t="shared" si="164"/>
        <v>2334579</v>
      </c>
      <c r="D11" s="385">
        <f t="shared" si="165"/>
        <v>39967</v>
      </c>
      <c r="E11" s="372">
        <f t="shared" si="0"/>
        <v>5.5878096024885096E-3</v>
      </c>
      <c r="F11" s="184">
        <f t="shared" si="1"/>
        <v>8.9112485407901842E-2</v>
      </c>
      <c r="G11" s="24">
        <f t="shared" si="168"/>
        <v>3.2416877126359065</v>
      </c>
      <c r="H11" s="23">
        <f t="shared" si="2"/>
        <v>0.28887484898924193</v>
      </c>
      <c r="I11" s="31">
        <f t="shared" si="3"/>
        <v>0.30565361042667494</v>
      </c>
      <c r="J11" s="285">
        <f t="shared" si="4"/>
        <v>0.5282860190107832</v>
      </c>
      <c r="K11" s="286">
        <f t="shared" si="5"/>
        <v>3.0554994775785576E-3</v>
      </c>
      <c r="L11" s="287">
        <f t="shared" si="6"/>
        <v>5.9283052940630769</v>
      </c>
      <c r="M11" s="288">
        <f t="shared" si="7"/>
        <v>0.55885848185922571</v>
      </c>
      <c r="N11" s="674"/>
      <c r="O11" s="137"/>
      <c r="P11" s="137"/>
      <c r="Q11" s="137"/>
      <c r="R11" s="137"/>
      <c r="S11" s="138">
        <f t="shared" si="8"/>
        <v>2334579</v>
      </c>
      <c r="T11" s="139">
        <f t="shared" si="9"/>
        <v>9428.8419342571251</v>
      </c>
      <c r="U11" s="138">
        <f t="shared" si="10"/>
        <v>60579</v>
      </c>
      <c r="V11" s="140">
        <f t="shared" si="11"/>
        <v>2.6639841688654353E-2</v>
      </c>
      <c r="W11" s="139">
        <f t="shared" si="12"/>
        <v>244.6650190614078</v>
      </c>
      <c r="X11" s="138">
        <f t="shared" si="126"/>
        <v>128156</v>
      </c>
      <c r="Y11" s="140">
        <f t="shared" si="13"/>
        <v>5.8083150873608554E-2</v>
      </c>
      <c r="Z11" s="139">
        <f t="shared" si="127"/>
        <v>517.59339346694037</v>
      </c>
      <c r="AA11" s="138">
        <f t="shared" si="14"/>
        <v>39967</v>
      </c>
      <c r="AB11" s="139">
        <f t="shared" si="15"/>
        <v>1614.1776550995041</v>
      </c>
      <c r="AC11" s="141">
        <f t="shared" si="128"/>
        <v>1.7119574878382782E-2</v>
      </c>
      <c r="AD11" s="138">
        <f t="shared" si="16"/>
        <v>620</v>
      </c>
      <c r="AE11" s="140">
        <f t="shared" si="17"/>
        <v>1.5757236892266248E-2</v>
      </c>
      <c r="AF11" s="139">
        <f t="shared" si="18"/>
        <v>25.040411993937312</v>
      </c>
      <c r="AG11" s="138">
        <f t="shared" si="19"/>
        <v>1631</v>
      </c>
      <c r="AH11" s="140">
        <f t="shared" si="20"/>
        <v>4.2544866444073459E-2</v>
      </c>
      <c r="AI11" s="139">
        <f t="shared" si="21"/>
        <v>65.872438648567353</v>
      </c>
      <c r="AJ11" s="678"/>
      <c r="AK11" s="111">
        <f>SUM(AK12:AK33)</f>
        <v>2154737</v>
      </c>
      <c r="AL11" s="111">
        <f>SUM(AL12:AL33)</f>
        <v>2034496</v>
      </c>
      <c r="AM11" s="111">
        <f t="shared" ref="AM11:BD11" si="226">SUM(AM12:AM33)</f>
        <v>2046620</v>
      </c>
      <c r="AN11" s="111">
        <f t="shared" si="226"/>
        <v>1945027</v>
      </c>
      <c r="AO11" s="111">
        <f t="shared" si="226"/>
        <v>2058457</v>
      </c>
      <c r="AP11" s="111">
        <f t="shared" si="226"/>
        <v>2013389</v>
      </c>
      <c r="AQ11" s="111">
        <f t="shared" si="226"/>
        <v>1743459</v>
      </c>
      <c r="AR11" s="111">
        <f t="shared" si="226"/>
        <v>1768447</v>
      </c>
      <c r="AS11" s="111">
        <f t="shared" si="226"/>
        <v>1505929</v>
      </c>
      <c r="AT11" s="111">
        <f t="shared" si="226"/>
        <v>1555243</v>
      </c>
      <c r="AU11" s="111">
        <f t="shared" si="226"/>
        <v>1119949</v>
      </c>
      <c r="AV11" s="111">
        <f t="shared" si="226"/>
        <v>1187808</v>
      </c>
      <c r="AW11" s="111">
        <f t="shared" si="226"/>
        <v>874795</v>
      </c>
      <c r="AX11" s="111">
        <f t="shared" si="226"/>
        <v>982325</v>
      </c>
      <c r="AY11" s="111">
        <f t="shared" si="226"/>
        <v>509381</v>
      </c>
      <c r="AZ11" s="111">
        <f t="shared" si="226"/>
        <v>659283</v>
      </c>
      <c r="BA11" s="111">
        <f t="shared" si="226"/>
        <v>178757</v>
      </c>
      <c r="BB11" s="111">
        <f t="shared" si="226"/>
        <v>314179</v>
      </c>
      <c r="BC11" s="111">
        <f t="shared" si="226"/>
        <v>28966</v>
      </c>
      <c r="BD11" s="111">
        <f t="shared" si="226"/>
        <v>78729</v>
      </c>
      <c r="BE11" s="213">
        <v>2.0000000000000002E-5</v>
      </c>
      <c r="BF11" s="42">
        <v>2.0000000000000002E-5</v>
      </c>
      <c r="BG11" s="52">
        <v>5.0000000000000002E-5</v>
      </c>
      <c r="BH11" s="52">
        <v>4.0000000000000003E-5</v>
      </c>
      <c r="BI11" s="52">
        <v>1.2518952302791728E-4</v>
      </c>
      <c r="BJ11" s="52">
        <v>1.2406223545552731E-4</v>
      </c>
      <c r="BK11" s="52">
        <v>3.4000000000000002E-4</v>
      </c>
      <c r="BL11" s="52">
        <v>1.8000000000000001E-4</v>
      </c>
      <c r="BM11" s="52">
        <v>8.9999999999999998E-4</v>
      </c>
      <c r="BN11" s="52">
        <v>5.0000000000000001E-4</v>
      </c>
      <c r="BO11" s="52">
        <v>3.8E-3</v>
      </c>
      <c r="BP11" s="52">
        <v>2E-3</v>
      </c>
      <c r="BQ11" s="52">
        <v>1.6199999999999999E-2</v>
      </c>
      <c r="BR11" s="52">
        <v>6.1999999999999998E-3</v>
      </c>
      <c r="BS11" s="52">
        <v>6.1100000000000002E-2</v>
      </c>
      <c r="BT11" s="52">
        <v>2.6800000000000001E-2</v>
      </c>
      <c r="BU11" s="52">
        <v>0.1421</v>
      </c>
      <c r="BV11" s="52">
        <v>5.4699999999999999E-2</v>
      </c>
      <c r="BW11" s="52">
        <v>0.27589999999999998</v>
      </c>
      <c r="BX11" s="584">
        <v>0.1051</v>
      </c>
      <c r="BY11" s="74">
        <f>+Fall_Hoy!B11+(CS11/2)</f>
        <v>23</v>
      </c>
      <c r="BZ11" s="59">
        <f>+Fall_Hoy!C11+(CS11/2)</f>
        <v>25</v>
      </c>
      <c r="CA11" s="59">
        <f>+Fall_Hoy!D11+(CT11/2)</f>
        <v>22.5</v>
      </c>
      <c r="CB11" s="59">
        <f>+Fall_Hoy!E11+(CT11/2)</f>
        <v>32.5</v>
      </c>
      <c r="CC11" s="59">
        <f>+Fall_Hoy!F11+(CU11/2)</f>
        <v>161.5</v>
      </c>
      <c r="CD11" s="59">
        <f>+Fall_Hoy!G11+(CU11/2)</f>
        <v>170.5</v>
      </c>
      <c r="CE11" s="59">
        <f>+Fall_Hoy!H11+(CV11/2)</f>
        <v>585.5</v>
      </c>
      <c r="CF11" s="59">
        <f>+Fall_Hoy!I11+(CV11/2)</f>
        <v>398.5</v>
      </c>
      <c r="CG11" s="59">
        <f>+Fall_Hoy!J11+(CW11/2)</f>
        <v>1711.5</v>
      </c>
      <c r="CH11" s="59">
        <f>+Fall_Hoy!K11+(CW11/2)</f>
        <v>976.5</v>
      </c>
      <c r="CI11" s="59">
        <f>+Fall_Hoy!L11+(CX11/2)</f>
        <v>3660.5</v>
      </c>
      <c r="CJ11" s="59">
        <f>+Fall_Hoy!M11+(CX11/2)</f>
        <v>2020.5</v>
      </c>
      <c r="CK11" s="59">
        <f>+Fall_Hoy!N11+(CY11/2)</f>
        <v>6235.5</v>
      </c>
      <c r="CL11" s="59">
        <f>+Fall_Hoy!O11+(CY11/2)</f>
        <v>3399.5</v>
      </c>
      <c r="CM11" s="59">
        <f>+Fall_Hoy!P11+(CZ11/2)</f>
        <v>6508</v>
      </c>
      <c r="CN11" s="59">
        <f>+Fall_Hoy!Q11+(CZ11/2)</f>
        <v>4002</v>
      </c>
      <c r="CO11" s="59">
        <f>+Fall_Hoy!R11+(DA11/2)</f>
        <v>3979</v>
      </c>
      <c r="CP11" s="59">
        <f>+Fall_Hoy!S11+(DA11/2)</f>
        <v>3709</v>
      </c>
      <c r="CQ11" s="59">
        <f>+Fall_Hoy!T11+(DB11/2)</f>
        <v>879.5</v>
      </c>
      <c r="CR11" s="75">
        <f>+Fall_Hoy!U11+(DB11/2)</f>
        <v>1451.5</v>
      </c>
      <c r="CS11" s="603">
        <f>+Fall_Hoy!W11</f>
        <v>8</v>
      </c>
      <c r="CT11" s="58">
        <f>+Fall_Hoy!X11</f>
        <v>1</v>
      </c>
      <c r="CU11" s="58">
        <f>+Fall_Hoy!Y11</f>
        <v>1</v>
      </c>
      <c r="CV11" s="58">
        <f>+Fall_Hoy!Z11</f>
        <v>3</v>
      </c>
      <c r="CW11" s="58">
        <f>+Fall_Hoy!AA11</f>
        <v>13</v>
      </c>
      <c r="CX11" s="58">
        <f>+Fall_Hoy!AB11</f>
        <v>21</v>
      </c>
      <c r="CY11" s="58">
        <f>+Fall_Hoy!AC11</f>
        <v>43</v>
      </c>
      <c r="CZ11" s="58">
        <f>+Fall_Hoy!AD11</f>
        <v>68</v>
      </c>
      <c r="DA11" s="58">
        <f>+Fall_Hoy!AE11</f>
        <v>128</v>
      </c>
      <c r="DB11" s="223">
        <f>+Fall_Hoy!AF11</f>
        <v>109</v>
      </c>
      <c r="DC11" s="65">
        <f t="shared" si="129"/>
        <v>0.20910460268501296</v>
      </c>
      <c r="DD11" s="66">
        <f t="shared" si="130"/>
        <v>0.22650115080922034</v>
      </c>
      <c r="DE11" s="66">
        <f t="shared" si="131"/>
        <v>0.4399972649676866</v>
      </c>
      <c r="DF11" s="66">
        <f t="shared" si="132"/>
        <v>0.55817214426274731</v>
      </c>
      <c r="DG11" s="66">
        <f t="shared" si="22"/>
        <v>0.62670439827285951</v>
      </c>
      <c r="DH11" s="66">
        <f t="shared" si="23"/>
        <v>0.6825855486913448</v>
      </c>
      <c r="DI11" s="66">
        <f t="shared" si="24"/>
        <v>0.7</v>
      </c>
      <c r="DJ11" s="66">
        <f t="shared" si="25"/>
        <v>0.7</v>
      </c>
      <c r="DK11" s="66">
        <f t="shared" si="26"/>
        <v>0.7</v>
      </c>
      <c r="DL11" s="66">
        <f t="shared" si="27"/>
        <v>0.7</v>
      </c>
      <c r="DM11" s="66">
        <f t="shared" si="28"/>
        <v>0.7</v>
      </c>
      <c r="DN11" s="66">
        <f t="shared" si="29"/>
        <v>0.7</v>
      </c>
      <c r="DO11" s="66">
        <f t="shared" si="30"/>
        <v>0.4399972649676866</v>
      </c>
      <c r="DP11" s="66">
        <f t="shared" si="31"/>
        <v>0.55817214426274731</v>
      </c>
      <c r="DQ11" s="66">
        <f t="shared" si="32"/>
        <v>0.20910460268501296</v>
      </c>
      <c r="DR11" s="66">
        <f t="shared" si="33"/>
        <v>0.22650115080922034</v>
      </c>
      <c r="DS11" s="66">
        <f t="shared" si="34"/>
        <v>0.15664509618943895</v>
      </c>
      <c r="DT11" s="66">
        <f t="shared" si="35"/>
        <v>0.21582033083726365</v>
      </c>
      <c r="DU11" s="66">
        <f t="shared" si="36"/>
        <v>0.11005141146472186</v>
      </c>
      <c r="DV11" s="66">
        <f t="shared" si="37"/>
        <v>0.17542019481515431</v>
      </c>
      <c r="DW11" s="74">
        <f>+'Cas_-14'!B10</f>
        <v>24334</v>
      </c>
      <c r="DX11" s="59">
        <f>+'Cas_-14'!C10</f>
        <v>23078</v>
      </c>
      <c r="DY11" s="59">
        <f>+'Cas_-14'!D10</f>
        <v>81569</v>
      </c>
      <c r="DZ11" s="59">
        <f>+'Cas_-14'!E10</f>
        <v>91070</v>
      </c>
      <c r="EA11" s="59">
        <f>+'Cas_-14'!F10</f>
        <v>221565</v>
      </c>
      <c r="EB11" s="59">
        <f>+'Cas_-14'!G10</f>
        <v>234390</v>
      </c>
      <c r="EC11" s="59">
        <f>+'Cas_-14'!H10</f>
        <v>251531</v>
      </c>
      <c r="ED11" s="59">
        <f>+'Cas_-14'!I10</f>
        <v>253809</v>
      </c>
      <c r="EE11" s="59">
        <f>+'Cas_-14'!J10</f>
        <v>209769</v>
      </c>
      <c r="EF11" s="59">
        <f>+'Cas_-14'!K10</f>
        <v>213006</v>
      </c>
      <c r="EG11" s="59">
        <f>+'Cas_-14'!L10</f>
        <v>141159</v>
      </c>
      <c r="EH11" s="59">
        <f>+'Cas_-14'!M10</f>
        <v>145527</v>
      </c>
      <c r="EI11" s="59">
        <f>+'Cas_-14'!N10</f>
        <v>87069</v>
      </c>
      <c r="EJ11" s="59">
        <f>+'Cas_-14'!O10</f>
        <v>86412</v>
      </c>
      <c r="EK11" s="59">
        <f>+'Cas_-14'!P10</f>
        <v>43405</v>
      </c>
      <c r="EL11" s="59">
        <f>+'Cas_-14'!Q10</f>
        <v>43497</v>
      </c>
      <c r="EM11" s="59">
        <f>+'Cas_-14'!R10</f>
        <v>15174</v>
      </c>
      <c r="EN11" s="59">
        <f>+'Cas_-14'!S10</f>
        <v>20901</v>
      </c>
      <c r="EO11" s="59">
        <f>+'Cas_-14'!T10</f>
        <v>2473</v>
      </c>
      <c r="EP11" s="75">
        <f>+'Cas_-14'!U10</f>
        <v>5944</v>
      </c>
      <c r="EQ11" s="178">
        <f t="shared" si="38"/>
        <v>1.1293257599419326E-2</v>
      </c>
      <c r="ER11" s="80">
        <f t="shared" si="39"/>
        <v>1.1343349900909119E-2</v>
      </c>
      <c r="ES11" s="80">
        <f t="shared" si="40"/>
        <v>3.9855469017208864E-2</v>
      </c>
      <c r="ET11" s="80">
        <f t="shared" si="41"/>
        <v>4.6821972137147713E-2</v>
      </c>
      <c r="EU11" s="80">
        <f t="shared" si="42"/>
        <v>0.10763644807737058</v>
      </c>
      <c r="EV11" s="80">
        <f t="shared" si="43"/>
        <v>0.11641565539495845</v>
      </c>
      <c r="EW11" s="80">
        <f t="shared" si="44"/>
        <v>0.14427124469230421</v>
      </c>
      <c r="EX11" s="80">
        <f t="shared" si="45"/>
        <v>0.14352084060195189</v>
      </c>
      <c r="EY11" s="80">
        <f t="shared" si="46"/>
        <v>0.13929541166947446</v>
      </c>
      <c r="EZ11" s="80">
        <f t="shared" si="47"/>
        <v>0.13695994773807052</v>
      </c>
      <c r="FA11" s="80">
        <f t="shared" si="48"/>
        <v>0.12604056077553533</v>
      </c>
      <c r="FB11" s="80">
        <f t="shared" si="49"/>
        <v>0.12251727551927584</v>
      </c>
      <c r="FC11" s="80">
        <f t="shared" si="50"/>
        <v>9.953074720363056E-2</v>
      </c>
      <c r="FD11" s="80">
        <f t="shared" si="51"/>
        <v>8.7966813427328025E-2</v>
      </c>
      <c r="FE11" s="80">
        <f t="shared" si="52"/>
        <v>8.5211266223121793E-2</v>
      </c>
      <c r="FF11" s="80">
        <f t="shared" si="53"/>
        <v>6.5976219620405799E-2</v>
      </c>
      <c r="FG11" s="80">
        <f t="shared" si="54"/>
        <v>8.4886186275222791E-2</v>
      </c>
      <c r="FH11" s="80">
        <f t="shared" si="55"/>
        <v>6.6525770341111276E-2</v>
      </c>
      <c r="FI11" s="80">
        <f t="shared" si="56"/>
        <v>8.5375958019747289E-2</v>
      </c>
      <c r="FJ11" s="88">
        <f t="shared" si="57"/>
        <v>7.5499498278906119E-2</v>
      </c>
      <c r="FK11" s="101">
        <f t="shared" si="133"/>
        <v>2.4539548812416676</v>
      </c>
      <c r="FL11" s="102">
        <f t="shared" si="134"/>
        <v>3.4330725845220411</v>
      </c>
      <c r="FM11" s="102">
        <f t="shared" si="135"/>
        <v>4.4207169877615158</v>
      </c>
      <c r="FN11" s="102">
        <f t="shared" si="166"/>
        <v>6.3452582003992877</v>
      </c>
      <c r="FO11" s="102">
        <f t="shared" si="136"/>
        <v>5.8224180513869772</v>
      </c>
      <c r="FP11" s="102">
        <f t="shared" si="136"/>
        <v>5.8633484162895941</v>
      </c>
      <c r="FQ11" s="102">
        <f t="shared" si="136"/>
        <v>4.85197172515515</v>
      </c>
      <c r="FR11" s="102">
        <f t="shared" si="136"/>
        <v>4.8773404410403094</v>
      </c>
      <c r="FS11" s="102">
        <f t="shared" si="136"/>
        <v>5.0252911536022955</v>
      </c>
      <c r="FT11" s="102">
        <f t="shared" si="136"/>
        <v>5.1109832586875479</v>
      </c>
      <c r="FU11" s="102">
        <f t="shared" si="136"/>
        <v>5.5537677370907979</v>
      </c>
      <c r="FV11" s="102">
        <f t="shared" si="136"/>
        <v>5.7134799727885541</v>
      </c>
      <c r="FW11" s="102">
        <f t="shared" si="136"/>
        <v>4.4207169877615158</v>
      </c>
      <c r="FX11" s="102">
        <f t="shared" si="136"/>
        <v>6.3452582003992877</v>
      </c>
      <c r="FY11" s="102">
        <f t="shared" si="136"/>
        <v>2.4539548812416676</v>
      </c>
      <c r="FZ11" s="102">
        <f t="shared" si="136"/>
        <v>3.4330725845220411</v>
      </c>
      <c r="GA11" s="102">
        <f t="shared" si="137"/>
        <v>1.8453543864198982</v>
      </c>
      <c r="GB11" s="102">
        <f t="shared" si="138"/>
        <v>3.2441613186986582</v>
      </c>
      <c r="GC11" s="102">
        <f t="shared" si="139"/>
        <v>1.2890211016931392</v>
      </c>
      <c r="GD11" s="103">
        <f t="shared" si="140"/>
        <v>2.3234617290717168</v>
      </c>
      <c r="GE11" s="74">
        <f>+Cas_Hoy!B10</f>
        <v>26518</v>
      </c>
      <c r="GF11" s="59">
        <f>+Cas_Hoy!C10</f>
        <v>25136</v>
      </c>
      <c r="GG11" s="59">
        <f>+Cas_Hoy!D10</f>
        <v>88234</v>
      </c>
      <c r="GH11" s="59">
        <f>+Cas_Hoy!E10</f>
        <v>98313</v>
      </c>
      <c r="GI11" s="59">
        <f>+Cas_Hoy!F10</f>
        <v>235667</v>
      </c>
      <c r="GJ11" s="59">
        <f>+Cas_Hoy!G10</f>
        <v>249452</v>
      </c>
      <c r="GK11" s="59">
        <f>+Cas_Hoy!H10</f>
        <v>265619</v>
      </c>
      <c r="GL11" s="59">
        <f>+Cas_Hoy!I10</f>
        <v>268513</v>
      </c>
      <c r="GM11" s="59">
        <f>+Cas_Hoy!J10</f>
        <v>220604</v>
      </c>
      <c r="GN11" s="59">
        <f>+Cas_Hoy!K10</f>
        <v>224049</v>
      </c>
      <c r="GO11" s="59">
        <f>+Cas_Hoy!L10</f>
        <v>148052</v>
      </c>
      <c r="GP11" s="59">
        <f>+Cas_Hoy!M10</f>
        <v>152767</v>
      </c>
      <c r="GQ11" s="59">
        <f>+Cas_Hoy!N10</f>
        <v>91569</v>
      </c>
      <c r="GR11" s="59">
        <f>+Cas_Hoy!O10</f>
        <v>90996</v>
      </c>
      <c r="GS11" s="59">
        <f>+Cas_Hoy!P10</f>
        <v>45601</v>
      </c>
      <c r="GT11" s="59">
        <f>+Cas_Hoy!Q10</f>
        <v>45705</v>
      </c>
      <c r="GU11" s="59">
        <f>+Cas_Hoy!R10</f>
        <v>15942</v>
      </c>
      <c r="GV11" s="59">
        <f>+Cas_Hoy!S10</f>
        <v>21851</v>
      </c>
      <c r="GW11" s="59">
        <f>+Cas_Hoy!T10</f>
        <v>2581</v>
      </c>
      <c r="GX11" s="459">
        <f>+Cas_Hoy!U10</f>
        <v>6201</v>
      </c>
      <c r="GY11" s="424">
        <f t="shared" si="141"/>
        <v>0.21968388404652173</v>
      </c>
      <c r="GZ11" s="94">
        <f t="shared" si="142"/>
        <v>0.23799882975229134</v>
      </c>
      <c r="HA11" s="94">
        <f t="shared" si="143"/>
        <v>0.46273770866584085</v>
      </c>
      <c r="HB11" s="94">
        <f t="shared" si="144"/>
        <v>0.58778216496936708</v>
      </c>
      <c r="HC11" s="272">
        <f t="shared" si="59"/>
        <v>0.66659240145225995</v>
      </c>
      <c r="HD11" s="272">
        <f t="shared" si="60"/>
        <v>0.7</v>
      </c>
      <c r="HE11" s="272">
        <f t="shared" si="61"/>
        <v>0.7</v>
      </c>
      <c r="HF11" s="272">
        <f t="shared" si="62"/>
        <v>0.7</v>
      </c>
      <c r="HG11" s="272">
        <f t="shared" si="63"/>
        <v>0.7</v>
      </c>
      <c r="HH11" s="272">
        <f t="shared" si="64"/>
        <v>0.7</v>
      </c>
      <c r="HI11" s="272">
        <f t="shared" si="65"/>
        <v>0.7</v>
      </c>
      <c r="HJ11" s="272">
        <f t="shared" si="66"/>
        <v>0.7</v>
      </c>
      <c r="HK11" s="272">
        <f t="shared" si="67"/>
        <v>0.46273770866584085</v>
      </c>
      <c r="HL11" s="272">
        <f t="shared" si="68"/>
        <v>0.58778216496936708</v>
      </c>
      <c r="HM11" s="272">
        <f t="shared" si="69"/>
        <v>0.21968388404652173</v>
      </c>
      <c r="HN11" s="272">
        <f t="shared" si="70"/>
        <v>0.23799882975229134</v>
      </c>
      <c r="HO11" s="272">
        <f t="shared" si="71"/>
        <v>0.16457335728562247</v>
      </c>
      <c r="HP11" s="272">
        <f t="shared" si="72"/>
        <v>0.22562987651906835</v>
      </c>
      <c r="HQ11" s="272">
        <f t="shared" si="73"/>
        <v>0.11485753861320142</v>
      </c>
      <c r="HR11" s="276">
        <f t="shared" si="74"/>
        <v>0.18300481629353499</v>
      </c>
      <c r="HS11" s="280">
        <f>+CyF_Tot!B10</f>
        <v>0</v>
      </c>
      <c r="HT11" s="131">
        <f>+CyF_Tot!C10</f>
        <v>2206423</v>
      </c>
      <c r="HU11" s="131">
        <f>+CyF_Tot!D10</f>
        <v>2274000</v>
      </c>
      <c r="HV11" s="131">
        <f>+CyF_Tot!E10</f>
        <v>2334579</v>
      </c>
      <c r="HW11" s="131">
        <f>+CyF_Tot!F10</f>
        <v>0</v>
      </c>
      <c r="HX11" s="131">
        <f>+CyF_Tot!G10</f>
        <v>38336</v>
      </c>
      <c r="HY11" s="131">
        <f>+CyF_Tot!H10</f>
        <v>39347</v>
      </c>
      <c r="HZ11" s="131">
        <f>+CyF_Tot!I10</f>
        <v>39967</v>
      </c>
      <c r="IA11" s="181">
        <f t="shared" si="75"/>
        <v>8.7025003578355645E-2</v>
      </c>
      <c r="IB11" s="175">
        <f t="shared" si="76"/>
        <v>8.2168738774221747E-2</v>
      </c>
      <c r="IC11" s="175">
        <f t="shared" si="77"/>
        <v>8.2658399991987069E-2</v>
      </c>
      <c r="ID11" s="175">
        <f t="shared" si="78"/>
        <v>7.8555286160212762E-2</v>
      </c>
      <c r="IE11" s="175">
        <f t="shared" si="79"/>
        <v>8.3136469922264866E-2</v>
      </c>
      <c r="IF11" s="175">
        <f t="shared" si="80"/>
        <v>8.1316274296873312E-2</v>
      </c>
      <c r="IG11" s="175">
        <f t="shared" si="81"/>
        <v>7.0414405894416054E-2</v>
      </c>
      <c r="IH11" s="175">
        <f t="shared" si="82"/>
        <v>7.1423615273294286E-2</v>
      </c>
      <c r="II11" s="175">
        <f t="shared" si="83"/>
        <v>6.0821100957448422E-2</v>
      </c>
      <c r="IJ11" s="175">
        <f t="shared" si="84"/>
        <v>6.2812783017237167E-2</v>
      </c>
      <c r="IK11" s="175">
        <f t="shared" si="85"/>
        <v>4.5232232858384028E-2</v>
      </c>
      <c r="IL11" s="175">
        <f t="shared" si="86"/>
        <v>4.797290595112047E-2</v>
      </c>
      <c r="IM11" s="175">
        <f t="shared" si="87"/>
        <v>3.5331011629413538E-2</v>
      </c>
      <c r="IN11" s="175">
        <f t="shared" si="88"/>
        <v>3.9673907599910435E-2</v>
      </c>
      <c r="IO11" s="175">
        <f t="shared" si="89"/>
        <v>2.0572758228844811E-2</v>
      </c>
      <c r="IP11" s="175">
        <f t="shared" si="90"/>
        <v>2.6626964420320923E-2</v>
      </c>
      <c r="IQ11" s="175">
        <f t="shared" si="91"/>
        <v>7.2195950432262131E-3</v>
      </c>
      <c r="IR11" s="175">
        <f t="shared" si="92"/>
        <v>1.2688986451360049E-2</v>
      </c>
      <c r="IS11" s="175">
        <f t="shared" si="93"/>
        <v>1.1698718932522389E-3</v>
      </c>
      <c r="IT11" s="87">
        <f t="shared" si="94"/>
        <v>3.1796880578559526E-3</v>
      </c>
      <c r="IU11" s="445">
        <f t="shared" si="95"/>
        <v>5.816309270569224E-2</v>
      </c>
      <c r="IV11" s="443">
        <f t="shared" si="95"/>
        <v>5.3723067951518211E-2</v>
      </c>
      <c r="IW11" s="443">
        <f t="shared" si="95"/>
        <v>9.4878198701726063E-2</v>
      </c>
      <c r="IX11" s="443">
        <f t="shared" si="95"/>
        <v>8.6878211717370327E-2</v>
      </c>
      <c r="IY11" s="443">
        <f t="shared" si="95"/>
        <v>0.17174994841907423</v>
      </c>
      <c r="IZ11" s="443">
        <f t="shared" si="95"/>
        <v>0.17055101095848119</v>
      </c>
      <c r="JA11" s="443">
        <f t="shared" si="95"/>
        <v>0.20610177813186317</v>
      </c>
      <c r="JB11" s="443">
        <f t="shared" si="95"/>
        <v>0.20502977228850272</v>
      </c>
      <c r="JC11" s="443">
        <f t="shared" si="95"/>
        <v>0.19899344524210635</v>
      </c>
      <c r="JD11" s="443">
        <f t="shared" si="95"/>
        <v>0.1956570681972436</v>
      </c>
      <c r="JE11" s="443">
        <f t="shared" si="96"/>
        <v>0.18005794396505048</v>
      </c>
      <c r="JF11" s="443">
        <f t="shared" si="96"/>
        <v>0.17502467931325119</v>
      </c>
      <c r="JG11" s="443">
        <f t="shared" si="96"/>
        <v>0.226207649747414</v>
      </c>
      <c r="JH11" s="443">
        <f t="shared" si="96"/>
        <v>0.1575979997058391</v>
      </c>
      <c r="JI11" s="443">
        <f t="shared" si="96"/>
        <v>0.40750545482483103</v>
      </c>
      <c r="JJ11" s="443">
        <f t="shared" si="96"/>
        <v>0.29128425787106449</v>
      </c>
      <c r="JK11" s="443">
        <f t="shared" si="96"/>
        <v>0.54190133199296309</v>
      </c>
      <c r="JL11" s="443">
        <f t="shared" si="96"/>
        <v>0.30824607710973312</v>
      </c>
      <c r="JM11" s="443">
        <f t="shared" si="96"/>
        <v>0.7757824900511654</v>
      </c>
      <c r="JN11" s="477">
        <f t="shared" si="96"/>
        <v>0.43039228384429901</v>
      </c>
      <c r="JP11" s="525">
        <f t="shared" si="167"/>
        <v>41.05692620491503</v>
      </c>
      <c r="JQ11" s="241">
        <f t="shared" si="145"/>
        <v>44.60574019314857</v>
      </c>
      <c r="JR11" s="241">
        <f t="shared" si="146"/>
        <v>39.912890521933726</v>
      </c>
      <c r="JS11" s="241">
        <f t="shared" si="147"/>
        <v>57.601632265259035</v>
      </c>
      <c r="JT11" s="241">
        <f t="shared" si="148"/>
        <v>280.71310525310952</v>
      </c>
      <c r="JU11" s="241">
        <f t="shared" si="149"/>
        <v>296.90517679395288</v>
      </c>
      <c r="JV11" s="241">
        <f t="shared" si="150"/>
        <v>1082.1577306951297</v>
      </c>
      <c r="JW11" s="241">
        <f t="shared" si="151"/>
        <v>734.67101954426687</v>
      </c>
      <c r="JX11" s="241">
        <f t="shared" si="152"/>
        <v>3207.3976581897286</v>
      </c>
      <c r="JY11" s="241">
        <f t="shared" si="153"/>
        <v>1834.3238715750526</v>
      </c>
      <c r="JZ11" s="241">
        <f t="shared" si="154"/>
        <v>6907.7630258163535</v>
      </c>
      <c r="KA11" s="241">
        <f t="shared" si="155"/>
        <v>3858.6748325486951</v>
      </c>
      <c r="KB11" s="241">
        <f t="shared" si="156"/>
        <v>11785.568652655766</v>
      </c>
      <c r="KC11" s="241">
        <f t="shared" si="157"/>
        <v>6599.8697432112585</v>
      </c>
      <c r="KD11" s="241">
        <f t="shared" si="158"/>
        <v>12648.055589038462</v>
      </c>
      <c r="KE11" s="241">
        <f t="shared" si="159"/>
        <v>8094.227911230837</v>
      </c>
      <c r="KF11" s="241">
        <f t="shared" si="160"/>
        <v>7936.7201396308965</v>
      </c>
      <c r="KG11" s="241">
        <f t="shared" si="161"/>
        <v>7752.800352665201</v>
      </c>
      <c r="KH11" s="241">
        <f t="shared" si="162"/>
        <v>1832.873627701443</v>
      </c>
      <c r="KI11" s="526">
        <f t="shared" si="163"/>
        <v>3186.0396423173161</v>
      </c>
      <c r="KJ11" s="529">
        <f>(SUM(JP11:KI11)/SUM(JP$4:KI10))*100000</f>
        <v>169.59046363754297</v>
      </c>
      <c r="KK11" s="483">
        <f t="shared" si="97"/>
        <v>10.674156521190289</v>
      </c>
      <c r="KL11" s="241">
        <f t="shared" si="98"/>
        <v>12.288055616722765</v>
      </c>
      <c r="KM11" s="241">
        <f t="shared" si="99"/>
        <v>10.993736013524739</v>
      </c>
      <c r="KN11" s="241">
        <f t="shared" si="100"/>
        <v>16.709279614113324</v>
      </c>
      <c r="KO11" s="241">
        <f t="shared" si="101"/>
        <v>78.456824699277178</v>
      </c>
      <c r="KP11" s="241">
        <f t="shared" si="102"/>
        <v>84.683089060285923</v>
      </c>
      <c r="KQ11" s="241">
        <f t="shared" si="103"/>
        <v>335.82665264855672</v>
      </c>
      <c r="KR11" s="241">
        <f t="shared" si="104"/>
        <v>225.33895559210993</v>
      </c>
      <c r="KS11" s="241">
        <f t="shared" si="105"/>
        <v>1136.5077636462277</v>
      </c>
      <c r="KT11" s="241">
        <f t="shared" si="106"/>
        <v>627.87615825951309</v>
      </c>
      <c r="KU11" s="241">
        <f t="shared" si="107"/>
        <v>3268.452402743339</v>
      </c>
      <c r="KV11" s="241">
        <f t="shared" si="108"/>
        <v>1701.0324900994101</v>
      </c>
      <c r="KW11" s="241">
        <f t="shared" si="109"/>
        <v>7127.9556924765229</v>
      </c>
      <c r="KX11" s="241">
        <f t="shared" si="110"/>
        <v>3460.6672944290331</v>
      </c>
      <c r="KY11" s="241">
        <f t="shared" si="111"/>
        <v>12776.291224054294</v>
      </c>
      <c r="KZ11" s="241">
        <f t="shared" si="112"/>
        <v>6070.2308416871056</v>
      </c>
      <c r="LA11" s="241">
        <f t="shared" si="113"/>
        <v>22259.268168519277</v>
      </c>
      <c r="LB11" s="241">
        <f t="shared" si="114"/>
        <v>11805.372096798323</v>
      </c>
      <c r="LC11" s="241">
        <f t="shared" si="115"/>
        <v>30363.184423116756</v>
      </c>
      <c r="LD11" s="484">
        <f t="shared" si="116"/>
        <v>18436.662475072717</v>
      </c>
      <c r="LE11" s="481">
        <f t="shared" si="117"/>
        <v>33.068075185620529</v>
      </c>
      <c r="LF11" s="241">
        <f t="shared" si="118"/>
        <v>38.044943760228747</v>
      </c>
      <c r="LG11" s="241">
        <f t="shared" si="119"/>
        <v>1363.4791731560188</v>
      </c>
      <c r="LH11" s="241">
        <f t="shared" si="120"/>
        <v>752.63249590269129</v>
      </c>
      <c r="LI11" s="241">
        <f t="shared" si="121"/>
        <v>11057.234158699766</v>
      </c>
      <c r="LJ11" s="484">
        <f t="shared" si="122"/>
        <v>6174.4414887865223</v>
      </c>
      <c r="LK11" s="481">
        <f t="shared" si="123"/>
        <v>35.502303732247015</v>
      </c>
      <c r="LL11" s="241">
        <f t="shared" si="124"/>
        <v>1053.1667348847266</v>
      </c>
      <c r="LM11" s="484">
        <f t="shared" si="125"/>
        <v>8317.8566159692145</v>
      </c>
      <c r="LO11" s="554"/>
      <c r="LP11" s="559"/>
      <c r="LQ11" s="542"/>
      <c r="LR11" s="565"/>
      <c r="LS11" s="353"/>
    </row>
    <row r="12" spans="1:331" ht="14.4">
      <c r="A12" s="382" t="s">
        <v>24</v>
      </c>
      <c r="B12" s="413">
        <v>3760450</v>
      </c>
      <c r="C12" s="403">
        <f t="shared" si="164"/>
        <v>443409</v>
      </c>
      <c r="D12" s="386">
        <f t="shared" si="165"/>
        <v>5822</v>
      </c>
      <c r="E12" s="373">
        <f t="shared" si="0"/>
        <v>6.5015116179745385E-3</v>
      </c>
      <c r="F12" s="183">
        <f t="shared" si="1"/>
        <v>0.11132231514845298</v>
      </c>
      <c r="G12" s="26">
        <f t="shared" si="168"/>
        <v>2.1391232590604394</v>
      </c>
      <c r="H12" s="25">
        <f t="shared" si="2"/>
        <v>0.23813215358651205</v>
      </c>
      <c r="I12" s="32">
        <f t="shared" si="3"/>
        <v>0.2522321810359745</v>
      </c>
      <c r="J12" s="292">
        <f t="shared" si="4"/>
        <v>0.49272064726517734</v>
      </c>
      <c r="K12" s="293">
        <f t="shared" si="5"/>
        <v>3.1421840585518822E-3</v>
      </c>
      <c r="L12" s="294">
        <f t="shared" si="6"/>
        <v>4.4260725857894139</v>
      </c>
      <c r="M12" s="295">
        <f t="shared" si="7"/>
        <v>0.5218327161231372</v>
      </c>
      <c r="N12" s="674"/>
      <c r="O12" s="143"/>
      <c r="P12" s="143"/>
      <c r="Q12" s="143"/>
      <c r="R12" s="143"/>
      <c r="S12" s="144">
        <f t="shared" si="8"/>
        <v>443409</v>
      </c>
      <c r="T12" s="145">
        <f t="shared" si="9"/>
        <v>11791.381350636228</v>
      </c>
      <c r="U12" s="144">
        <f t="shared" si="10"/>
        <v>11675</v>
      </c>
      <c r="V12" s="146">
        <f t="shared" si="11"/>
        <v>2.7042113894203374E-2</v>
      </c>
      <c r="W12" s="145">
        <f t="shared" si="12"/>
        <v>310.46816205507321</v>
      </c>
      <c r="X12" s="144">
        <f t="shared" si="126"/>
        <v>24787</v>
      </c>
      <c r="Y12" s="146">
        <f t="shared" si="13"/>
        <v>5.9210934924585901E-2</v>
      </c>
      <c r="Z12" s="145">
        <f t="shared" si="127"/>
        <v>659.14983579092927</v>
      </c>
      <c r="AA12" s="144">
        <f t="shared" si="14"/>
        <v>5822</v>
      </c>
      <c r="AB12" s="145">
        <f t="shared" si="15"/>
        <v>1548.2189631560052</v>
      </c>
      <c r="AC12" s="147">
        <f t="shared" si="128"/>
        <v>1.3130089826773926E-2</v>
      </c>
      <c r="AD12" s="144">
        <f t="shared" si="16"/>
        <v>100</v>
      </c>
      <c r="AE12" s="146">
        <f t="shared" si="17"/>
        <v>1.7476406850751487E-2</v>
      </c>
      <c r="AF12" s="145">
        <f t="shared" si="18"/>
        <v>26.592562060391707</v>
      </c>
      <c r="AG12" s="144">
        <f t="shared" si="19"/>
        <v>257</v>
      </c>
      <c r="AH12" s="146">
        <f t="shared" si="20"/>
        <v>4.6181491464510331E-2</v>
      </c>
      <c r="AI12" s="145">
        <f t="shared" si="21"/>
        <v>68.34288449520669</v>
      </c>
      <c r="AJ12" s="678"/>
      <c r="AK12" s="71">
        <v>304460</v>
      </c>
      <c r="AL12" s="38">
        <v>287162</v>
      </c>
      <c r="AM12" s="38">
        <v>281537</v>
      </c>
      <c r="AN12" s="38">
        <v>269609</v>
      </c>
      <c r="AO12" s="38">
        <v>300303</v>
      </c>
      <c r="AP12" s="38">
        <v>296109</v>
      </c>
      <c r="AQ12" s="38">
        <v>272508</v>
      </c>
      <c r="AR12" s="38">
        <v>273347</v>
      </c>
      <c r="AS12" s="38">
        <v>235056</v>
      </c>
      <c r="AT12" s="38">
        <v>241195</v>
      </c>
      <c r="AU12" s="38">
        <v>178247</v>
      </c>
      <c r="AV12" s="38">
        <v>191298</v>
      </c>
      <c r="AW12" s="38">
        <v>141093</v>
      </c>
      <c r="AX12" s="38">
        <v>164606</v>
      </c>
      <c r="AY12" s="38">
        <v>89484</v>
      </c>
      <c r="AZ12" s="38">
        <v>122663</v>
      </c>
      <c r="BA12" s="38">
        <v>32074</v>
      </c>
      <c r="BB12" s="38">
        <v>59919</v>
      </c>
      <c r="BC12" s="38">
        <v>4850</v>
      </c>
      <c r="BD12" s="45">
        <v>14930</v>
      </c>
      <c r="BE12" s="213">
        <v>2.0000000000000002E-5</v>
      </c>
      <c r="BF12" s="42">
        <v>2.0000000000000002E-5</v>
      </c>
      <c r="BG12" s="52">
        <v>5.0000000000000002E-5</v>
      </c>
      <c r="BH12" s="52">
        <v>4.0000000000000003E-5</v>
      </c>
      <c r="BI12" s="52">
        <v>1.2518952302791728E-4</v>
      </c>
      <c r="BJ12" s="52">
        <v>1.2406223545552731E-4</v>
      </c>
      <c r="BK12" s="52">
        <v>3.4000000000000002E-4</v>
      </c>
      <c r="BL12" s="52">
        <v>1.8000000000000001E-4</v>
      </c>
      <c r="BM12" s="52">
        <v>8.9999999999999998E-4</v>
      </c>
      <c r="BN12" s="52">
        <v>5.0000000000000001E-4</v>
      </c>
      <c r="BO12" s="52">
        <v>3.8E-3</v>
      </c>
      <c r="BP12" s="52">
        <v>2E-3</v>
      </c>
      <c r="BQ12" s="52">
        <v>1.6199999999999999E-2</v>
      </c>
      <c r="BR12" s="52">
        <v>6.1999999999999998E-3</v>
      </c>
      <c r="BS12" s="52">
        <v>6.1100000000000002E-2</v>
      </c>
      <c r="BT12" s="52">
        <v>2.6800000000000001E-2</v>
      </c>
      <c r="BU12" s="52">
        <v>0.1421</v>
      </c>
      <c r="BV12" s="52">
        <v>5.4699999999999999E-2</v>
      </c>
      <c r="BW12" s="52">
        <v>0.27589999999999998</v>
      </c>
      <c r="BX12" s="584">
        <v>0.1051</v>
      </c>
      <c r="BY12" s="74">
        <f>+Fall_Hoy!B12+(CS12/2)</f>
        <v>2.5</v>
      </c>
      <c r="BZ12" s="59">
        <f>+Fall_Hoy!C12+(CS12/2)</f>
        <v>2.5</v>
      </c>
      <c r="CA12" s="59">
        <f>+Fall_Hoy!D12+(CT12/2)</f>
        <v>1.5</v>
      </c>
      <c r="CB12" s="59">
        <f>+Fall_Hoy!E12+(CT12/2)</f>
        <v>1.5</v>
      </c>
      <c r="CC12" s="59">
        <f>+Fall_Hoy!F12+(CU12/2)</f>
        <v>25</v>
      </c>
      <c r="CD12" s="59">
        <f>+Fall_Hoy!G12+(CU12/2)</f>
        <v>21</v>
      </c>
      <c r="CE12" s="59">
        <f>+Fall_Hoy!H12+(CV12/2)</f>
        <v>73</v>
      </c>
      <c r="CF12" s="59">
        <f>+Fall_Hoy!I12+(CV12/2)</f>
        <v>44</v>
      </c>
      <c r="CG12" s="59">
        <f>+Fall_Hoy!J12+(CW12/2)</f>
        <v>213.5</v>
      </c>
      <c r="CH12" s="59">
        <f>+Fall_Hoy!K12+(CW12/2)</f>
        <v>131.5</v>
      </c>
      <c r="CI12" s="59">
        <f>+Fall_Hoy!L12+(CX12/2)</f>
        <v>442.5</v>
      </c>
      <c r="CJ12" s="59">
        <f>+Fall_Hoy!M12+(CX12/2)</f>
        <v>259.5</v>
      </c>
      <c r="CK12" s="59">
        <f>+Fall_Hoy!N12+(CY12/2)</f>
        <v>809.5</v>
      </c>
      <c r="CL12" s="59">
        <f>+Fall_Hoy!O12+(CY12/2)</f>
        <v>473.5</v>
      </c>
      <c r="CM12" s="59">
        <f>+Fall_Hoy!P12+(CZ12/2)</f>
        <v>1069</v>
      </c>
      <c r="CN12" s="59">
        <f>+Fall_Hoy!Q12+(CZ12/2)</f>
        <v>605</v>
      </c>
      <c r="CO12" s="59">
        <f>+Fall_Hoy!R12+(DA12/2)</f>
        <v>617</v>
      </c>
      <c r="CP12" s="59">
        <f>+Fall_Hoy!S12+(DA12/2)</f>
        <v>614</v>
      </c>
      <c r="CQ12" s="59">
        <f>+Fall_Hoy!T12+(DB12/2)</f>
        <v>142.5</v>
      </c>
      <c r="CR12" s="75">
        <f>+Fall_Hoy!U12+(DB12/2)</f>
        <v>267.5</v>
      </c>
      <c r="CS12" s="603">
        <f>+Fall_Hoy!W12</f>
        <v>1</v>
      </c>
      <c r="CT12" s="58">
        <f>+Fall_Hoy!X12</f>
        <v>1</v>
      </c>
      <c r="CU12" s="58">
        <f>+Fall_Hoy!Y12</f>
        <v>0</v>
      </c>
      <c r="CV12" s="58">
        <f>+Fall_Hoy!Z12</f>
        <v>0</v>
      </c>
      <c r="CW12" s="58">
        <f>+Fall_Hoy!AA12</f>
        <v>1</v>
      </c>
      <c r="CX12" s="58">
        <f>+Fall_Hoy!AB12</f>
        <v>3</v>
      </c>
      <c r="CY12" s="58">
        <f>+Fall_Hoy!AC12</f>
        <v>9</v>
      </c>
      <c r="CZ12" s="58">
        <f>+Fall_Hoy!AD12</f>
        <v>6</v>
      </c>
      <c r="DA12" s="58">
        <f>+Fall_Hoy!AE12</f>
        <v>18</v>
      </c>
      <c r="DB12" s="223">
        <f>+Fall_Hoy!AF12</f>
        <v>29</v>
      </c>
      <c r="DC12" s="65">
        <f t="shared" si="129"/>
        <v>0.19551996275280692</v>
      </c>
      <c r="DD12" s="66">
        <f t="shared" si="130"/>
        <v>0.18403778536047252</v>
      </c>
      <c r="DE12" s="66">
        <f t="shared" si="131"/>
        <v>0.35415744085439488</v>
      </c>
      <c r="DF12" s="66">
        <f t="shared" si="132"/>
        <v>0.46396223553172722</v>
      </c>
      <c r="DG12" s="66">
        <f t="shared" si="22"/>
        <v>0.66498577177791163</v>
      </c>
      <c r="DH12" s="66">
        <f t="shared" si="23"/>
        <v>0.57164720543090963</v>
      </c>
      <c r="DI12" s="66">
        <f t="shared" si="24"/>
        <v>0.7</v>
      </c>
      <c r="DJ12" s="66">
        <f t="shared" si="25"/>
        <v>0.7</v>
      </c>
      <c r="DK12" s="66">
        <f t="shared" si="26"/>
        <v>0.7</v>
      </c>
      <c r="DL12" s="66">
        <f t="shared" si="27"/>
        <v>0.7</v>
      </c>
      <c r="DM12" s="66">
        <f t="shared" si="28"/>
        <v>0.6532921643621078</v>
      </c>
      <c r="DN12" s="66">
        <f t="shared" si="29"/>
        <v>0.67826114230154</v>
      </c>
      <c r="DO12" s="66">
        <f t="shared" si="30"/>
        <v>0.35415744085439488</v>
      </c>
      <c r="DP12" s="66">
        <f t="shared" si="31"/>
        <v>0.46396223553172722</v>
      </c>
      <c r="DQ12" s="66">
        <f t="shared" si="32"/>
        <v>0.19551996275280692</v>
      </c>
      <c r="DR12" s="66">
        <f t="shared" si="33"/>
        <v>0.18403778536047252</v>
      </c>
      <c r="DS12" s="66">
        <f t="shared" si="34"/>
        <v>0.13537484152696327</v>
      </c>
      <c r="DT12" s="66">
        <f t="shared" si="35"/>
        <v>0.18733394897249006</v>
      </c>
      <c r="DU12" s="66">
        <f t="shared" si="36"/>
        <v>0.10649308915900352</v>
      </c>
      <c r="DV12" s="66">
        <f t="shared" si="37"/>
        <v>0.17047522118761643</v>
      </c>
      <c r="DW12" s="74">
        <f>+'Cas_-14'!B11</f>
        <v>8354</v>
      </c>
      <c r="DX12" s="59">
        <f>+'Cas_-14'!C11</f>
        <v>7924</v>
      </c>
      <c r="DY12" s="59">
        <f>+'Cas_-14'!D11</f>
        <v>22753</v>
      </c>
      <c r="DZ12" s="59">
        <f>+'Cas_-14'!E11</f>
        <v>23825</v>
      </c>
      <c r="EA12" s="59">
        <f>+'Cas_-14'!F11</f>
        <v>41828</v>
      </c>
      <c r="EB12" s="59">
        <f>+'Cas_-14'!G11</f>
        <v>45259</v>
      </c>
      <c r="EC12" s="59">
        <f>+'Cas_-14'!H11</f>
        <v>41186</v>
      </c>
      <c r="ED12" s="59">
        <f>+'Cas_-14'!I11</f>
        <v>42668</v>
      </c>
      <c r="EE12" s="59">
        <f>+'Cas_-14'!J11</f>
        <v>35456</v>
      </c>
      <c r="EF12" s="59">
        <f>+'Cas_-14'!K11</f>
        <v>37272</v>
      </c>
      <c r="EG12" s="59">
        <f>+'Cas_-14'!L11</f>
        <v>25589</v>
      </c>
      <c r="EH12" s="59">
        <f>+'Cas_-14'!M11</f>
        <v>26147</v>
      </c>
      <c r="EI12" s="59">
        <f>+'Cas_-14'!N11</f>
        <v>15885</v>
      </c>
      <c r="EJ12" s="59">
        <f>+'Cas_-14'!O11</f>
        <v>16171</v>
      </c>
      <c r="EK12" s="59">
        <f>+'Cas_-14'!P11</f>
        <v>8564</v>
      </c>
      <c r="EL12" s="59">
        <f>+'Cas_-14'!Q11</f>
        <v>9104</v>
      </c>
      <c r="EM12" s="59">
        <f>+'Cas_-14'!R11</f>
        <v>2895</v>
      </c>
      <c r="EN12" s="59">
        <f>+'Cas_-14'!S11</f>
        <v>4649</v>
      </c>
      <c r="EO12" s="59">
        <f>+'Cas_-14'!T11</f>
        <v>426</v>
      </c>
      <c r="EP12" s="75">
        <f>+'Cas_-14'!U11</f>
        <v>1336</v>
      </c>
      <c r="EQ12" s="178">
        <f t="shared" si="38"/>
        <v>2.7438744005780728E-2</v>
      </c>
      <c r="ER12" s="79">
        <f t="shared" si="39"/>
        <v>2.7594180288478279E-2</v>
      </c>
      <c r="ES12" s="79">
        <f t="shared" si="40"/>
        <v>8.0817086208917477E-2</v>
      </c>
      <c r="ET12" s="79">
        <f t="shared" si="41"/>
        <v>8.8368711726982407E-2</v>
      </c>
      <c r="EU12" s="79">
        <f t="shared" si="42"/>
        <v>0.1392859878189695</v>
      </c>
      <c r="EV12" s="79">
        <f t="shared" si="43"/>
        <v>0.15284574261505054</v>
      </c>
      <c r="EW12" s="79">
        <f t="shared" si="44"/>
        <v>0.15113684735860966</v>
      </c>
      <c r="EX12" s="79">
        <f t="shared" si="45"/>
        <v>0.15609463429267562</v>
      </c>
      <c r="EY12" s="79">
        <f t="shared" si="46"/>
        <v>0.15084065073854741</v>
      </c>
      <c r="EZ12" s="79">
        <f t="shared" si="47"/>
        <v>0.15453056655403305</v>
      </c>
      <c r="FA12" s="79">
        <f t="shared" si="48"/>
        <v>0.14355921838796726</v>
      </c>
      <c r="FB12" s="79">
        <f t="shared" si="49"/>
        <v>0.13668203535844597</v>
      </c>
      <c r="FC12" s="79">
        <f t="shared" si="50"/>
        <v>0.11258531606812527</v>
      </c>
      <c r="FD12" s="79">
        <f t="shared" si="51"/>
        <v>9.8240647364008601E-2</v>
      </c>
      <c r="FE12" s="79">
        <f t="shared" si="52"/>
        <v>9.570425997943767E-2</v>
      </c>
      <c r="FF12" s="79">
        <f t="shared" si="53"/>
        <v>7.4219609825293686E-2</v>
      </c>
      <c r="FG12" s="79">
        <f t="shared" si="54"/>
        <v>9.0260023695204833E-2</v>
      </c>
      <c r="FH12" s="79">
        <f t="shared" si="55"/>
        <v>7.7588077237604094E-2</v>
      </c>
      <c r="FI12" s="79">
        <f t="shared" si="56"/>
        <v>8.7835051546391749E-2</v>
      </c>
      <c r="FJ12" s="87">
        <f t="shared" si="57"/>
        <v>8.9484259879437381E-2</v>
      </c>
      <c r="FK12" s="101">
        <f t="shared" si="133"/>
        <v>2.0429598723694737</v>
      </c>
      <c r="FL12" s="102">
        <f t="shared" si="134"/>
        <v>2.4796382761062876</v>
      </c>
      <c r="FM12" s="102">
        <f t="shared" si="135"/>
        <v>3.1456805667276764</v>
      </c>
      <c r="FN12" s="102">
        <f t="shared" si="166"/>
        <v>4.7227115046648622</v>
      </c>
      <c r="FO12" s="102">
        <f t="shared" si="136"/>
        <v>4.7742474472177054</v>
      </c>
      <c r="FP12" s="102">
        <f t="shared" si="136"/>
        <v>3.7400270079529201</v>
      </c>
      <c r="FQ12" s="102">
        <f t="shared" si="136"/>
        <v>4.6315641237313647</v>
      </c>
      <c r="FR12" s="102">
        <f t="shared" si="136"/>
        <v>4.4844590794037682</v>
      </c>
      <c r="FS12" s="102">
        <f t="shared" si="136"/>
        <v>4.6406588447653423</v>
      </c>
      <c r="FT12" s="102">
        <f t="shared" si="136"/>
        <v>4.5298481433784072</v>
      </c>
      <c r="FU12" s="102">
        <f t="shared" si="136"/>
        <v>4.550680699560461</v>
      </c>
      <c r="FV12" s="102">
        <f t="shared" si="136"/>
        <v>4.9623283741920678</v>
      </c>
      <c r="FW12" s="102">
        <f t="shared" si="136"/>
        <v>3.1456805667276764</v>
      </c>
      <c r="FX12" s="102">
        <f t="shared" si="136"/>
        <v>4.7227115046648622</v>
      </c>
      <c r="FY12" s="102">
        <f t="shared" si="136"/>
        <v>2.0429598723694737</v>
      </c>
      <c r="FZ12" s="102">
        <f t="shared" si="136"/>
        <v>2.4796382761062876</v>
      </c>
      <c r="GA12" s="102">
        <f t="shared" si="137"/>
        <v>1.499831663950197</v>
      </c>
      <c r="GB12" s="102">
        <f t="shared" si="138"/>
        <v>2.4144682487594391</v>
      </c>
      <c r="GC12" s="102">
        <f t="shared" si="139"/>
        <v>1.2124213202374814</v>
      </c>
      <c r="GD12" s="103">
        <f t="shared" si="140"/>
        <v>1.9050861170143063</v>
      </c>
      <c r="GE12" s="74">
        <f>+Cas_Hoy!B11</f>
        <v>9318</v>
      </c>
      <c r="GF12" s="59">
        <f>+Cas_Hoy!C11</f>
        <v>8871</v>
      </c>
      <c r="GG12" s="59">
        <f>+Cas_Hoy!D11</f>
        <v>24586</v>
      </c>
      <c r="GH12" s="59">
        <f>+Cas_Hoy!E11</f>
        <v>25708</v>
      </c>
      <c r="GI12" s="59">
        <f>+Cas_Hoy!F11</f>
        <v>44460</v>
      </c>
      <c r="GJ12" s="59">
        <f>+Cas_Hoy!G11</f>
        <v>48016</v>
      </c>
      <c r="GK12" s="59">
        <f>+Cas_Hoy!H11</f>
        <v>43566</v>
      </c>
      <c r="GL12" s="59">
        <f>+Cas_Hoy!I11</f>
        <v>45075</v>
      </c>
      <c r="GM12" s="59">
        <f>+Cas_Hoy!J11</f>
        <v>37158</v>
      </c>
      <c r="GN12" s="59">
        <f>+Cas_Hoy!K11</f>
        <v>39118</v>
      </c>
      <c r="GO12" s="59">
        <f>+Cas_Hoy!L11</f>
        <v>26785</v>
      </c>
      <c r="GP12" s="59">
        <f>+Cas_Hoy!M11</f>
        <v>27364</v>
      </c>
      <c r="GQ12" s="59">
        <f>+Cas_Hoy!N11</f>
        <v>16673</v>
      </c>
      <c r="GR12" s="59">
        <f>+Cas_Hoy!O11</f>
        <v>16973</v>
      </c>
      <c r="GS12" s="59">
        <f>+Cas_Hoy!P11</f>
        <v>9014</v>
      </c>
      <c r="GT12" s="59">
        <f>+Cas_Hoy!Q11</f>
        <v>9549</v>
      </c>
      <c r="GU12" s="59">
        <f>+Cas_Hoy!R11</f>
        <v>3031</v>
      </c>
      <c r="GV12" s="59">
        <f>+Cas_Hoy!S11</f>
        <v>4897</v>
      </c>
      <c r="GW12" s="59">
        <f>+Cas_Hoy!T11</f>
        <v>448</v>
      </c>
      <c r="GX12" s="459">
        <f>+Cas_Hoy!U11</f>
        <v>1415</v>
      </c>
      <c r="GY12" s="424">
        <f t="shared" si="141"/>
        <v>0.20579366467232618</v>
      </c>
      <c r="GZ12" s="94">
        <f t="shared" si="142"/>
        <v>0.19303348115192798</v>
      </c>
      <c r="HA12" s="94">
        <f t="shared" si="143"/>
        <v>0.37172596860971518</v>
      </c>
      <c r="HB12" s="94">
        <f t="shared" si="144"/>
        <v>0.48697242122812479</v>
      </c>
      <c r="HC12" s="272">
        <f t="shared" si="59"/>
        <v>0.7</v>
      </c>
      <c r="HD12" s="272">
        <f t="shared" si="60"/>
        <v>0.60646970140680423</v>
      </c>
      <c r="HE12" s="272">
        <f t="shared" si="61"/>
        <v>0.7</v>
      </c>
      <c r="HF12" s="272">
        <f t="shared" si="62"/>
        <v>0.7</v>
      </c>
      <c r="HG12" s="272">
        <f t="shared" si="63"/>
        <v>0.7</v>
      </c>
      <c r="HH12" s="272">
        <f t="shared" si="64"/>
        <v>0.7</v>
      </c>
      <c r="HI12" s="272">
        <f t="shared" si="65"/>
        <v>0.68382627779276484</v>
      </c>
      <c r="HJ12" s="272">
        <f t="shared" si="66"/>
        <v>0.7</v>
      </c>
      <c r="HK12" s="272">
        <f t="shared" si="67"/>
        <v>0.37172596860971518</v>
      </c>
      <c r="HL12" s="272">
        <f t="shared" si="68"/>
        <v>0.48697242122812479</v>
      </c>
      <c r="HM12" s="272">
        <f t="shared" si="69"/>
        <v>0.20579366467232618</v>
      </c>
      <c r="HN12" s="272">
        <f t="shared" si="70"/>
        <v>0.19303348115192798</v>
      </c>
      <c r="HO12" s="272">
        <f t="shared" si="71"/>
        <v>0.14173441957451666</v>
      </c>
      <c r="HP12" s="272">
        <f t="shared" si="72"/>
        <v>0.19732724201296706</v>
      </c>
      <c r="HQ12" s="272">
        <f t="shared" si="73"/>
        <v>0.11199273226111167</v>
      </c>
      <c r="HR12" s="276">
        <f t="shared" si="74"/>
        <v>0.18055571705125542</v>
      </c>
      <c r="HS12" s="280">
        <f>+CyF_Tot!B11</f>
        <v>0</v>
      </c>
      <c r="HT12" s="131">
        <f>+CyF_Tot!C11</f>
        <v>418622</v>
      </c>
      <c r="HU12" s="131">
        <f>+CyF_Tot!D11</f>
        <v>431734</v>
      </c>
      <c r="HV12" s="131">
        <f>+CyF_Tot!E11</f>
        <v>443409</v>
      </c>
      <c r="HW12" s="131">
        <f>+CyF_Tot!F11</f>
        <v>0</v>
      </c>
      <c r="HX12" s="131">
        <f>+CyF_Tot!G11</f>
        <v>5565</v>
      </c>
      <c r="HY12" s="131">
        <f>+CyF_Tot!H11</f>
        <v>5722</v>
      </c>
      <c r="HZ12" s="131">
        <f>+CyF_Tot!I11</f>
        <v>5822</v>
      </c>
      <c r="IA12" s="181">
        <f t="shared" si="75"/>
        <v>8.0963714449068594E-2</v>
      </c>
      <c r="IB12" s="175">
        <f t="shared" si="76"/>
        <v>7.6363733063862044E-2</v>
      </c>
      <c r="IC12" s="175">
        <f t="shared" si="77"/>
        <v>7.4867901447964999E-2</v>
      </c>
      <c r="ID12" s="175">
        <f t="shared" si="78"/>
        <v>7.1695940645401482E-2</v>
      </c>
      <c r="IE12" s="175">
        <f t="shared" si="79"/>
        <v>7.9858261644218109E-2</v>
      </c>
      <c r="IF12" s="175">
        <f t="shared" si="80"/>
        <v>7.8742969591405282E-2</v>
      </c>
      <c r="IG12" s="175">
        <f t="shared" si="81"/>
        <v>7.2466859019532232E-2</v>
      </c>
      <c r="IH12" s="175">
        <f t="shared" si="82"/>
        <v>7.2689970615218924E-2</v>
      </c>
      <c r="II12" s="175">
        <f t="shared" si="83"/>
        <v>6.250741267667434E-2</v>
      </c>
      <c r="IJ12" s="175">
        <f t="shared" si="84"/>
        <v>6.4139930061561781E-2</v>
      </c>
      <c r="IK12" s="175">
        <f t="shared" si="85"/>
        <v>4.7400444095786406E-2</v>
      </c>
      <c r="IL12" s="175">
        <f t="shared" si="86"/>
        <v>5.0871039370288133E-2</v>
      </c>
      <c r="IM12" s="175">
        <f t="shared" si="87"/>
        <v>3.7520243587868471E-2</v>
      </c>
      <c r="IN12" s="175">
        <f t="shared" si="88"/>
        <v>4.3772952705128376E-2</v>
      </c>
      <c r="IO12" s="175">
        <f t="shared" si="89"/>
        <v>2.3796088234120917E-2</v>
      </c>
      <c r="IP12" s="175">
        <f t="shared" si="90"/>
        <v>3.2619234400138281E-2</v>
      </c>
      <c r="IQ12" s="175">
        <f t="shared" si="91"/>
        <v>8.5292983552500371E-3</v>
      </c>
      <c r="IR12" s="175">
        <f t="shared" si="92"/>
        <v>1.5933997260966108E-2</v>
      </c>
      <c r="IS12" s="175">
        <f t="shared" si="93"/>
        <v>1.2897392599289978E-3</v>
      </c>
      <c r="IT12" s="87">
        <f t="shared" si="94"/>
        <v>3.970269515616482E-3</v>
      </c>
      <c r="IU12" s="42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323"/>
      <c r="JP12" s="525">
        <f t="shared" si="167"/>
        <v>31.583672732050186</v>
      </c>
      <c r="JQ12" s="241">
        <f t="shared" si="145"/>
        <v>31.602440434319305</v>
      </c>
      <c r="JR12" s="241">
        <f t="shared" si="146"/>
        <v>19.342992217719164</v>
      </c>
      <c r="JS12" s="241">
        <f t="shared" si="147"/>
        <v>19.179352321324586</v>
      </c>
      <c r="JT12" s="241">
        <f t="shared" si="148"/>
        <v>297.86007798789888</v>
      </c>
      <c r="JU12" s="241">
        <f t="shared" si="149"/>
        <v>248.65017274044357</v>
      </c>
      <c r="JV12" s="241">
        <f t="shared" si="150"/>
        <v>863.21506157617387</v>
      </c>
      <c r="JW12" s="241">
        <f t="shared" si="151"/>
        <v>524.80141358785716</v>
      </c>
      <c r="JX12" s="241">
        <f t="shared" si="152"/>
        <v>2563.3442754067114</v>
      </c>
      <c r="JY12" s="241">
        <f t="shared" si="153"/>
        <v>1592.7935114741185</v>
      </c>
      <c r="JZ12" s="241">
        <f t="shared" si="154"/>
        <v>5246.7009542937603</v>
      </c>
      <c r="KA12" s="241">
        <f t="shared" si="155"/>
        <v>3077.1772025844493</v>
      </c>
      <c r="KB12" s="241">
        <f t="shared" si="156"/>
        <v>9486.3017690459474</v>
      </c>
      <c r="KC12" s="241">
        <f t="shared" si="157"/>
        <v>5485.9246412645962</v>
      </c>
      <c r="KD12" s="241">
        <f t="shared" si="158"/>
        <v>11826.365014974745</v>
      </c>
      <c r="KE12" s="241">
        <f t="shared" si="159"/>
        <v>6576.7603107701589</v>
      </c>
      <c r="KF12" s="241">
        <f t="shared" si="160"/>
        <v>6859.0224480887946</v>
      </c>
      <c r="KG12" s="241">
        <f t="shared" si="161"/>
        <v>6729.4990236819704</v>
      </c>
      <c r="KH12" s="241">
        <f t="shared" si="162"/>
        <v>1773.6108247422681</v>
      </c>
      <c r="KI12" s="526">
        <f t="shared" si="163"/>
        <v>3096.2273945077022</v>
      </c>
      <c r="KJ12" s="529">
        <f>(SUM(JP12:KI12)/SUM(JP$4:KI11))*100000</f>
        <v>143.60766891966153</v>
      </c>
      <c r="KK12" s="483">
        <f t="shared" si="97"/>
        <v>8.2112592787229843</v>
      </c>
      <c r="KL12" s="241">
        <f t="shared" si="98"/>
        <v>8.7058872692069293</v>
      </c>
      <c r="KM12" s="241">
        <f t="shared" si="99"/>
        <v>5.3278965109381717</v>
      </c>
      <c r="KN12" s="241">
        <f t="shared" si="100"/>
        <v>5.5636124906809492</v>
      </c>
      <c r="KO12" s="241">
        <f t="shared" si="101"/>
        <v>83.249251589228209</v>
      </c>
      <c r="KP12" s="241">
        <f t="shared" si="102"/>
        <v>70.9198301976637</v>
      </c>
      <c r="KQ12" s="241">
        <f t="shared" si="103"/>
        <v>267.88204382990591</v>
      </c>
      <c r="KR12" s="241">
        <f t="shared" si="104"/>
        <v>160.96756137802865</v>
      </c>
      <c r="KS12" s="241">
        <f t="shared" si="105"/>
        <v>908.29419372404868</v>
      </c>
      <c r="KT12" s="241">
        <f t="shared" si="106"/>
        <v>545.20201496714276</v>
      </c>
      <c r="KU12" s="241">
        <f t="shared" si="107"/>
        <v>2482.5102245760095</v>
      </c>
      <c r="KV12" s="241">
        <f t="shared" si="108"/>
        <v>1356.5222846030799</v>
      </c>
      <c r="KW12" s="241">
        <f t="shared" si="109"/>
        <v>5737.3505418411969</v>
      </c>
      <c r="KX12" s="241">
        <f t="shared" si="110"/>
        <v>2876.5658602967087</v>
      </c>
      <c r="KY12" s="241">
        <f t="shared" si="111"/>
        <v>11946.269724196505</v>
      </c>
      <c r="KZ12" s="241">
        <f t="shared" si="112"/>
        <v>4932.2126476606636</v>
      </c>
      <c r="LA12" s="241">
        <f t="shared" si="113"/>
        <v>19236.764980981479</v>
      </c>
      <c r="LB12" s="241">
        <f t="shared" si="114"/>
        <v>10247.167008795206</v>
      </c>
      <c r="LC12" s="241">
        <f t="shared" si="115"/>
        <v>29381.443298969072</v>
      </c>
      <c r="LD12" s="484">
        <f t="shared" si="116"/>
        <v>17916.945746818485</v>
      </c>
      <c r="LE12" s="481">
        <f t="shared" si="117"/>
        <v>32.720297867539209</v>
      </c>
      <c r="LF12" s="241">
        <f t="shared" si="118"/>
        <v>29.312447237594974</v>
      </c>
      <c r="LG12" s="241">
        <f t="shared" si="119"/>
        <v>1062.9750762236242</v>
      </c>
      <c r="LH12" s="241">
        <f t="shared" si="120"/>
        <v>616.28697721863307</v>
      </c>
      <c r="LI12" s="241">
        <f t="shared" si="121"/>
        <v>9861.6453770266271</v>
      </c>
      <c r="LJ12" s="484">
        <f t="shared" si="122"/>
        <v>5412.6003126052838</v>
      </c>
      <c r="LK12" s="481">
        <f t="shared" si="123"/>
        <v>31.049115100219645</v>
      </c>
      <c r="LL12" s="241">
        <f t="shared" si="124"/>
        <v>836.41660157611352</v>
      </c>
      <c r="LM12" s="484">
        <f t="shared" si="125"/>
        <v>7302.8291712924802</v>
      </c>
      <c r="LO12" s="556"/>
      <c r="LP12" s="560"/>
      <c r="LQ12" s="543"/>
      <c r="LR12" s="565"/>
      <c r="LS12" s="353"/>
    </row>
    <row r="13" spans="1:331" ht="14.4">
      <c r="A13" s="382" t="s">
        <v>25</v>
      </c>
      <c r="B13" s="413">
        <v>415438</v>
      </c>
      <c r="C13" s="403">
        <f t="shared" ref="C13:C33" si="227">+S13</f>
        <v>38643</v>
      </c>
      <c r="D13" s="386">
        <f t="shared" ref="D13:D33" si="228">+AA13</f>
        <v>393</v>
      </c>
      <c r="E13" s="373">
        <f t="shared" si="0"/>
        <v>5.3402108787763258E-3</v>
      </c>
      <c r="F13" s="183">
        <f t="shared" si="1"/>
        <v>8.559640668402986E-2</v>
      </c>
      <c r="G13" s="26">
        <f t="shared" si="168"/>
        <v>2.0695331669357087</v>
      </c>
      <c r="H13" s="25">
        <f t="shared" si="2"/>
        <v>0.17714460260311718</v>
      </c>
      <c r="I13" s="32">
        <f t="shared" si="3"/>
        <v>0.19250278060720635</v>
      </c>
      <c r="J13" s="292">
        <f t="shared" si="4"/>
        <v>0.42991770229017784</v>
      </c>
      <c r="K13" s="293">
        <f t="shared" si="5"/>
        <v>2.2003967943129009E-3</v>
      </c>
      <c r="L13" s="294">
        <f t="shared" si="6"/>
        <v>5.0226139033753352</v>
      </c>
      <c r="M13" s="295">
        <f t="shared" si="7"/>
        <v>0.46705794923718086</v>
      </c>
      <c r="N13" s="674"/>
      <c r="O13" s="143"/>
      <c r="P13" s="143"/>
      <c r="Q13" s="143"/>
      <c r="R13" s="143"/>
      <c r="S13" s="144">
        <f t="shared" si="8"/>
        <v>38643</v>
      </c>
      <c r="T13" s="145">
        <f t="shared" si="9"/>
        <v>9301.7489974436612</v>
      </c>
      <c r="U13" s="144">
        <f t="shared" si="10"/>
        <v>1375</v>
      </c>
      <c r="V13" s="146">
        <f t="shared" si="11"/>
        <v>3.6894923258559621E-2</v>
      </c>
      <c r="W13" s="145">
        <f t="shared" si="12"/>
        <v>330.9759819756498</v>
      </c>
      <c r="X13" s="144">
        <f t="shared" si="126"/>
        <v>3083</v>
      </c>
      <c r="Y13" s="146">
        <f t="shared" si="13"/>
        <v>8.669853768278965E-2</v>
      </c>
      <c r="Z13" s="145">
        <f t="shared" si="127"/>
        <v>742.10832904067513</v>
      </c>
      <c r="AA13" s="144">
        <f t="shared" si="14"/>
        <v>393</v>
      </c>
      <c r="AB13" s="145">
        <f t="shared" si="15"/>
        <v>945.98953393767545</v>
      </c>
      <c r="AC13" s="147">
        <f t="shared" si="128"/>
        <v>1.017001785575654E-2</v>
      </c>
      <c r="AD13" s="144">
        <f t="shared" si="16"/>
        <v>13</v>
      </c>
      <c r="AE13" s="146">
        <f t="shared" si="17"/>
        <v>3.4210526315789476E-2</v>
      </c>
      <c r="AF13" s="145">
        <f t="shared" si="18"/>
        <v>31.292274659515982</v>
      </c>
      <c r="AG13" s="144">
        <f t="shared" si="19"/>
        <v>58</v>
      </c>
      <c r="AH13" s="146">
        <f t="shared" si="20"/>
        <v>0.17313432835820897</v>
      </c>
      <c r="AI13" s="145">
        <f t="shared" si="21"/>
        <v>139.61168694245592</v>
      </c>
      <c r="AJ13" s="678"/>
      <c r="AK13" s="71">
        <v>35143</v>
      </c>
      <c r="AL13" s="38">
        <v>33114</v>
      </c>
      <c r="AM13" s="38">
        <v>36015</v>
      </c>
      <c r="AN13" s="38">
        <v>33904</v>
      </c>
      <c r="AO13" s="38">
        <v>36402</v>
      </c>
      <c r="AP13" s="38">
        <v>34579</v>
      </c>
      <c r="AQ13" s="38">
        <v>28243</v>
      </c>
      <c r="AR13" s="38">
        <v>27977</v>
      </c>
      <c r="AS13" s="38">
        <v>26388</v>
      </c>
      <c r="AT13" s="38">
        <v>26871</v>
      </c>
      <c r="AU13" s="38">
        <v>19183</v>
      </c>
      <c r="AV13" s="38">
        <v>19506</v>
      </c>
      <c r="AW13" s="38">
        <v>14908</v>
      </c>
      <c r="AX13" s="38">
        <v>15629</v>
      </c>
      <c r="AY13" s="38">
        <v>8323</v>
      </c>
      <c r="AZ13" s="38">
        <v>9968</v>
      </c>
      <c r="BA13" s="38">
        <v>2845</v>
      </c>
      <c r="BB13" s="38">
        <v>4688</v>
      </c>
      <c r="BC13" s="38">
        <v>483</v>
      </c>
      <c r="BD13" s="45">
        <v>1269</v>
      </c>
      <c r="BE13" s="213">
        <v>2.0000000000000002E-5</v>
      </c>
      <c r="BF13" s="42">
        <v>2.0000000000000002E-5</v>
      </c>
      <c r="BG13" s="52">
        <v>5.0000000000000002E-5</v>
      </c>
      <c r="BH13" s="52">
        <v>4.0000000000000003E-5</v>
      </c>
      <c r="BI13" s="52">
        <v>1.2518952302791728E-4</v>
      </c>
      <c r="BJ13" s="52">
        <v>1.2406223545552731E-4</v>
      </c>
      <c r="BK13" s="52">
        <v>3.4000000000000002E-4</v>
      </c>
      <c r="BL13" s="52">
        <v>1.8000000000000001E-4</v>
      </c>
      <c r="BM13" s="52">
        <v>8.9999999999999998E-4</v>
      </c>
      <c r="BN13" s="52">
        <v>5.0000000000000001E-4</v>
      </c>
      <c r="BO13" s="52">
        <v>3.8E-3</v>
      </c>
      <c r="BP13" s="52">
        <v>2E-3</v>
      </c>
      <c r="BQ13" s="52">
        <v>1.6199999999999999E-2</v>
      </c>
      <c r="BR13" s="52">
        <v>6.1999999999999998E-3</v>
      </c>
      <c r="BS13" s="52">
        <v>6.1100000000000002E-2</v>
      </c>
      <c r="BT13" s="52">
        <v>2.6800000000000001E-2</v>
      </c>
      <c r="BU13" s="52">
        <v>0.1421</v>
      </c>
      <c r="BV13" s="52">
        <v>5.4699999999999999E-2</v>
      </c>
      <c r="BW13" s="52">
        <v>0.27589999999999998</v>
      </c>
      <c r="BX13" s="584">
        <v>0.1051</v>
      </c>
      <c r="BY13" s="74">
        <f>+Fall_Hoy!B13+(CS13/2)</f>
        <v>0</v>
      </c>
      <c r="BZ13" s="59">
        <f>+Fall_Hoy!C13+(CS13/2)</f>
        <v>0</v>
      </c>
      <c r="CA13" s="59">
        <f>+Fall_Hoy!D13+(CT13/2)</f>
        <v>0</v>
      </c>
      <c r="CB13" s="59">
        <f>+Fall_Hoy!E13+(CT13/2)</f>
        <v>0</v>
      </c>
      <c r="CC13" s="59">
        <f>+Fall_Hoy!F13+(CU13/2)</f>
        <v>4</v>
      </c>
      <c r="CD13" s="59">
        <f>+Fall_Hoy!G13+(CU13/2)</f>
        <v>5</v>
      </c>
      <c r="CE13" s="59">
        <f>+Fall_Hoy!H13+(CV13/2)</f>
        <v>3</v>
      </c>
      <c r="CF13" s="59">
        <f>+Fall_Hoy!I13+(CV13/2)</f>
        <v>8</v>
      </c>
      <c r="CG13" s="59">
        <f>+Fall_Hoy!J13+(CW13/2)</f>
        <v>29</v>
      </c>
      <c r="CH13" s="59">
        <f>+Fall_Hoy!K13+(CW13/2)</f>
        <v>18</v>
      </c>
      <c r="CI13" s="59">
        <f>+Fall_Hoy!L13+(CX13/2)</f>
        <v>49.5</v>
      </c>
      <c r="CJ13" s="59">
        <f>+Fall_Hoy!M13+(CX13/2)</f>
        <v>25.5</v>
      </c>
      <c r="CK13" s="59">
        <f>+Fall_Hoy!N13+(CY13/2)</f>
        <v>44</v>
      </c>
      <c r="CL13" s="59">
        <f>+Fall_Hoy!O13+(CY13/2)</f>
        <v>34</v>
      </c>
      <c r="CM13" s="59">
        <f>+Fall_Hoy!P13+(CZ13/2)</f>
        <v>51</v>
      </c>
      <c r="CN13" s="59">
        <f>+Fall_Hoy!Q13+(CZ13/2)</f>
        <v>34</v>
      </c>
      <c r="CO13" s="59">
        <f>+Fall_Hoy!R13+(DA13/2)</f>
        <v>30.5</v>
      </c>
      <c r="CP13" s="59">
        <f>+Fall_Hoy!S13+(DA13/2)</f>
        <v>30.5</v>
      </c>
      <c r="CQ13" s="59">
        <f>+Fall_Hoy!T13+(DB13/2)</f>
        <v>13</v>
      </c>
      <c r="CR13" s="75">
        <f>+Fall_Hoy!U13+(DB13/2)</f>
        <v>14</v>
      </c>
      <c r="CS13" s="603">
        <f>+Fall_Hoy!W13</f>
        <v>0</v>
      </c>
      <c r="CT13" s="58">
        <f>+Fall_Hoy!X13</f>
        <v>0</v>
      </c>
      <c r="CU13" s="58">
        <f>+Fall_Hoy!Y13</f>
        <v>0</v>
      </c>
      <c r="CV13" s="58">
        <f>+Fall_Hoy!Z13</f>
        <v>0</v>
      </c>
      <c r="CW13" s="58">
        <f>+Fall_Hoy!AA13</f>
        <v>0</v>
      </c>
      <c r="CX13" s="58">
        <f>+Fall_Hoy!AB13</f>
        <v>1</v>
      </c>
      <c r="CY13" s="58">
        <f>+Fall_Hoy!AC13</f>
        <v>0</v>
      </c>
      <c r="CZ13" s="58">
        <f>+Fall_Hoy!AD13</f>
        <v>0</v>
      </c>
      <c r="DA13" s="58">
        <f>+Fall_Hoy!AE13</f>
        <v>1</v>
      </c>
      <c r="DB13" s="223">
        <f>+Fall_Hoy!AF13</f>
        <v>0</v>
      </c>
      <c r="DC13" s="65">
        <f t="shared" si="129"/>
        <v>0.10028802326996769</v>
      </c>
      <c r="DD13" s="66">
        <f t="shared" si="130"/>
        <v>0.12727294506600226</v>
      </c>
      <c r="DE13" s="66">
        <f t="shared" si="131"/>
        <v>0.18218737474617988</v>
      </c>
      <c r="DF13" s="66">
        <f t="shared" si="132"/>
        <v>0.35087791718868355</v>
      </c>
      <c r="DG13" s="66">
        <f t="shared" si="22"/>
        <v>0.7</v>
      </c>
      <c r="DH13" s="66">
        <f t="shared" si="23"/>
        <v>0.7</v>
      </c>
      <c r="DI13" s="66">
        <f t="shared" si="24"/>
        <v>0.31241473681141191</v>
      </c>
      <c r="DJ13" s="66">
        <f t="shared" si="25"/>
        <v>0.7</v>
      </c>
      <c r="DK13" s="66">
        <f t="shared" si="26"/>
        <v>0.7</v>
      </c>
      <c r="DL13" s="66">
        <f t="shared" si="27"/>
        <v>0.7</v>
      </c>
      <c r="DM13" s="66">
        <f t="shared" si="28"/>
        <v>0.67905519415491244</v>
      </c>
      <c r="DN13" s="66">
        <f t="shared" si="29"/>
        <v>0.6536450322977545</v>
      </c>
      <c r="DO13" s="66">
        <f t="shared" si="30"/>
        <v>0.18218737474617988</v>
      </c>
      <c r="DP13" s="66">
        <f t="shared" si="31"/>
        <v>0.35087791718868355</v>
      </c>
      <c r="DQ13" s="66">
        <f t="shared" si="32"/>
        <v>0.10028802326996769</v>
      </c>
      <c r="DR13" s="66">
        <f t="shared" si="33"/>
        <v>0.12727294506600226</v>
      </c>
      <c r="DS13" s="66">
        <f t="shared" si="34"/>
        <v>7.5443788811809798E-2</v>
      </c>
      <c r="DT13" s="66">
        <f t="shared" si="35"/>
        <v>0.11893917177780135</v>
      </c>
      <c r="DU13" s="66">
        <f t="shared" si="36"/>
        <v>9.7553874126986642E-2</v>
      </c>
      <c r="DV13" s="66">
        <f t="shared" si="37"/>
        <v>0.10496963753234376</v>
      </c>
      <c r="DW13" s="74">
        <f>+'Cas_-14'!B12</f>
        <v>255</v>
      </c>
      <c r="DX13" s="59">
        <f>+'Cas_-14'!C12</f>
        <v>231</v>
      </c>
      <c r="DY13" s="59">
        <f>+'Cas_-14'!D12</f>
        <v>1310</v>
      </c>
      <c r="DZ13" s="59">
        <f>+'Cas_-14'!E12</f>
        <v>1477</v>
      </c>
      <c r="EA13" s="59">
        <f>+'Cas_-14'!F12</f>
        <v>4265</v>
      </c>
      <c r="EB13" s="59">
        <f>+'Cas_-14'!G12</f>
        <v>4264</v>
      </c>
      <c r="EC13" s="59">
        <f>+'Cas_-14'!H12</f>
        <v>4294</v>
      </c>
      <c r="ED13" s="59">
        <f>+'Cas_-14'!I12</f>
        <v>4011</v>
      </c>
      <c r="EE13" s="59">
        <f>+'Cas_-14'!J12</f>
        <v>3477</v>
      </c>
      <c r="EF13" s="59">
        <f>+'Cas_-14'!K12</f>
        <v>3257</v>
      </c>
      <c r="EG13" s="59">
        <f>+'Cas_-14'!L12</f>
        <v>2082</v>
      </c>
      <c r="EH13" s="59">
        <f>+'Cas_-14'!M12</f>
        <v>2180</v>
      </c>
      <c r="EI13" s="59">
        <f>+'Cas_-14'!N12</f>
        <v>1133</v>
      </c>
      <c r="EJ13" s="59">
        <f>+'Cas_-14'!O12</f>
        <v>1282</v>
      </c>
      <c r="EK13" s="59">
        <f>+'Cas_-14'!P12</f>
        <v>588</v>
      </c>
      <c r="EL13" s="59">
        <f>+'Cas_-14'!Q12</f>
        <v>671</v>
      </c>
      <c r="EM13" s="59">
        <f>+'Cas_-14'!R12</f>
        <v>177</v>
      </c>
      <c r="EN13" s="59">
        <f>+'Cas_-14'!S12</f>
        <v>317</v>
      </c>
      <c r="EO13" s="59">
        <f>+'Cas_-14'!T12</f>
        <v>44</v>
      </c>
      <c r="EP13" s="75">
        <f>+'Cas_-14'!U12</f>
        <v>85</v>
      </c>
      <c r="EQ13" s="178">
        <f t="shared" si="38"/>
        <v>7.2560680647639642E-3</v>
      </c>
      <c r="ER13" s="80">
        <f t="shared" si="39"/>
        <v>6.9759014314187354E-3</v>
      </c>
      <c r="ES13" s="80">
        <f t="shared" si="40"/>
        <v>3.6373733166736082E-2</v>
      </c>
      <c r="ET13" s="80">
        <f t="shared" si="41"/>
        <v>4.3564181217555453E-2</v>
      </c>
      <c r="EU13" s="80">
        <f t="shared" si="42"/>
        <v>0.117163892093841</v>
      </c>
      <c r="EV13" s="80">
        <f t="shared" si="43"/>
        <v>0.12331183666387113</v>
      </c>
      <c r="EW13" s="80">
        <f t="shared" si="44"/>
        <v>0.15203767305172963</v>
      </c>
      <c r="EX13" s="80">
        <f t="shared" si="45"/>
        <v>0.14336776637952603</v>
      </c>
      <c r="EY13" s="80">
        <f t="shared" si="46"/>
        <v>0.13176443838108232</v>
      </c>
      <c r="EZ13" s="80">
        <f t="shared" si="47"/>
        <v>0.12120873804473224</v>
      </c>
      <c r="FA13" s="80">
        <f t="shared" si="48"/>
        <v>0.1085335974560809</v>
      </c>
      <c r="FB13" s="80">
        <f t="shared" si="49"/>
        <v>0.11176048395365529</v>
      </c>
      <c r="FC13" s="80">
        <f t="shared" si="50"/>
        <v>7.5999463375368934E-2</v>
      </c>
      <c r="FD13" s="80">
        <f t="shared" si="51"/>
        <v>8.2027001087721541E-2</v>
      </c>
      <c r="FE13" s="80">
        <f t="shared" si="52"/>
        <v>7.0647603027754413E-2</v>
      </c>
      <c r="FF13" s="80">
        <f t="shared" si="53"/>
        <v>6.7315409309791338E-2</v>
      </c>
      <c r="FG13" s="80">
        <f t="shared" si="54"/>
        <v>6.2214411247803164E-2</v>
      </c>
      <c r="FH13" s="80">
        <f t="shared" si="55"/>
        <v>6.7619453924914683E-2</v>
      </c>
      <c r="FI13" s="80">
        <f t="shared" si="56"/>
        <v>9.1097308488612833E-2</v>
      </c>
      <c r="FJ13" s="88">
        <f t="shared" si="57"/>
        <v>6.698187549251379E-2</v>
      </c>
      <c r="FK13" s="101">
        <f t="shared" si="133"/>
        <v>1.4195530912856142</v>
      </c>
      <c r="FL13" s="102">
        <f t="shared" si="134"/>
        <v>1.8906955535289276</v>
      </c>
      <c r="FM13" s="102">
        <f t="shared" si="135"/>
        <v>2.3972192256981901</v>
      </c>
      <c r="FN13" s="102">
        <f t="shared" si="166"/>
        <v>4.2775904584570483</v>
      </c>
      <c r="FO13" s="102">
        <f t="shared" si="136"/>
        <v>5.9745369284876899</v>
      </c>
      <c r="FP13" s="102">
        <f t="shared" si="136"/>
        <v>5.6766651031894932</v>
      </c>
      <c r="FQ13" s="102">
        <f t="shared" si="136"/>
        <v>2.0548508178306255</v>
      </c>
      <c r="FR13" s="102">
        <f t="shared" si="136"/>
        <v>4.8825479930191973</v>
      </c>
      <c r="FS13" s="102">
        <f t="shared" si="136"/>
        <v>5.3125107851596196</v>
      </c>
      <c r="FT13" s="102">
        <f t="shared" si="136"/>
        <v>5.7751611912803185</v>
      </c>
      <c r="FU13" s="102">
        <f t="shared" si="136"/>
        <v>6.2566358258759296</v>
      </c>
      <c r="FV13" s="102">
        <f t="shared" si="136"/>
        <v>5.8486238532110084</v>
      </c>
      <c r="FW13" s="102">
        <f t="shared" si="136"/>
        <v>2.3972192256981901</v>
      </c>
      <c r="FX13" s="102">
        <f t="shared" si="136"/>
        <v>4.2775904584570483</v>
      </c>
      <c r="FY13" s="102">
        <f t="shared" si="136"/>
        <v>1.4195530912856142</v>
      </c>
      <c r="FZ13" s="102">
        <f t="shared" si="136"/>
        <v>1.8906955535289276</v>
      </c>
      <c r="GA13" s="102">
        <f t="shared" si="137"/>
        <v>1.2126416902237225</v>
      </c>
      <c r="GB13" s="102">
        <f t="shared" si="138"/>
        <v>1.7589490135467907</v>
      </c>
      <c r="GC13" s="102">
        <f t="shared" si="139"/>
        <v>1.070875481893967</v>
      </c>
      <c r="GD13" s="103">
        <f t="shared" si="140"/>
        <v>1.5671349415122851</v>
      </c>
      <c r="GE13" s="74">
        <f>+Cas_Hoy!B12</f>
        <v>281</v>
      </c>
      <c r="GF13" s="59">
        <f>+Cas_Hoy!C12</f>
        <v>251</v>
      </c>
      <c r="GG13" s="59">
        <f>+Cas_Hoy!D12</f>
        <v>1477</v>
      </c>
      <c r="GH13" s="59">
        <f>+Cas_Hoy!E12</f>
        <v>1644</v>
      </c>
      <c r="GI13" s="59">
        <f>+Cas_Hoy!F12</f>
        <v>4648</v>
      </c>
      <c r="GJ13" s="59">
        <f>+Cas_Hoy!G12</f>
        <v>4657</v>
      </c>
      <c r="GK13" s="59">
        <f>+Cas_Hoy!H12</f>
        <v>4671</v>
      </c>
      <c r="GL13" s="59">
        <f>+Cas_Hoy!I12</f>
        <v>4372</v>
      </c>
      <c r="GM13" s="59">
        <f>+Cas_Hoy!J12</f>
        <v>3753</v>
      </c>
      <c r="GN13" s="59">
        <f>+Cas_Hoy!K12</f>
        <v>3504</v>
      </c>
      <c r="GO13" s="59">
        <f>+Cas_Hoy!L12</f>
        <v>2222</v>
      </c>
      <c r="GP13" s="59">
        <f>+Cas_Hoy!M12</f>
        <v>2331</v>
      </c>
      <c r="GQ13" s="59">
        <f>+Cas_Hoy!N12</f>
        <v>1238</v>
      </c>
      <c r="GR13" s="59">
        <f>+Cas_Hoy!O12</f>
        <v>1388</v>
      </c>
      <c r="GS13" s="59">
        <f>+Cas_Hoy!P12</f>
        <v>639</v>
      </c>
      <c r="GT13" s="59">
        <f>+Cas_Hoy!Q12</f>
        <v>729</v>
      </c>
      <c r="GU13" s="59">
        <f>+Cas_Hoy!R12</f>
        <v>194</v>
      </c>
      <c r="GV13" s="59">
        <f>+Cas_Hoy!S12</f>
        <v>334</v>
      </c>
      <c r="GW13" s="59">
        <f>+Cas_Hoy!T12</f>
        <v>52</v>
      </c>
      <c r="GX13" s="459">
        <f>+Cas_Hoy!U12</f>
        <v>87</v>
      </c>
      <c r="GY13" s="424">
        <f t="shared" si="141"/>
        <v>0.10898647426787307</v>
      </c>
      <c r="GZ13" s="94">
        <f t="shared" si="142"/>
        <v>0.13827418323862242</v>
      </c>
      <c r="HA13" s="94">
        <f t="shared" si="143"/>
        <v>0.19907146508011533</v>
      </c>
      <c r="HB13" s="94">
        <f t="shared" si="144"/>
        <v>0.37988966385171047</v>
      </c>
      <c r="HC13" s="272">
        <f t="shared" si="59"/>
        <v>0.7</v>
      </c>
      <c r="HD13" s="272">
        <f t="shared" si="60"/>
        <v>0.7</v>
      </c>
      <c r="HE13" s="272">
        <f t="shared" si="61"/>
        <v>0.33984379032280038</v>
      </c>
      <c r="HF13" s="272">
        <f t="shared" si="62"/>
        <v>0.7</v>
      </c>
      <c r="HG13" s="272">
        <f t="shared" si="63"/>
        <v>0.7</v>
      </c>
      <c r="HH13" s="272">
        <f t="shared" si="64"/>
        <v>0.7</v>
      </c>
      <c r="HI13" s="272">
        <f t="shared" si="65"/>
        <v>0.7</v>
      </c>
      <c r="HJ13" s="272">
        <f t="shared" si="66"/>
        <v>0.69892044508535123</v>
      </c>
      <c r="HK13" s="272">
        <f t="shared" si="67"/>
        <v>0.19907146508011533</v>
      </c>
      <c r="HL13" s="272">
        <f t="shared" si="68"/>
        <v>0.37988966385171047</v>
      </c>
      <c r="HM13" s="272">
        <f t="shared" si="69"/>
        <v>0.10898647426787307</v>
      </c>
      <c r="HN13" s="272">
        <f t="shared" si="70"/>
        <v>0.13827418323862242</v>
      </c>
      <c r="HO13" s="272">
        <f t="shared" si="71"/>
        <v>8.2689802426503395E-2</v>
      </c>
      <c r="HP13" s="272">
        <f t="shared" si="72"/>
        <v>0.12531761316651621</v>
      </c>
      <c r="HQ13" s="272">
        <f t="shared" si="73"/>
        <v>0.11529094215007513</v>
      </c>
      <c r="HR13" s="276">
        <f t="shared" si="74"/>
        <v>0.1074395113566342</v>
      </c>
      <c r="HS13" s="280">
        <f>+CyF_Tot!B12</f>
        <v>0</v>
      </c>
      <c r="HT13" s="131">
        <f>+CyF_Tot!C12</f>
        <v>35560</v>
      </c>
      <c r="HU13" s="131">
        <f>+CyF_Tot!D12</f>
        <v>37268</v>
      </c>
      <c r="HV13" s="131">
        <f>+CyF_Tot!E12</f>
        <v>38643</v>
      </c>
      <c r="HW13" s="131">
        <f>+CyF_Tot!F12</f>
        <v>0</v>
      </c>
      <c r="HX13" s="131">
        <f>+CyF_Tot!G12</f>
        <v>335</v>
      </c>
      <c r="HY13" s="131">
        <f>+CyF_Tot!H12</f>
        <v>380</v>
      </c>
      <c r="HZ13" s="131">
        <f>+CyF_Tot!I12</f>
        <v>393</v>
      </c>
      <c r="IA13" s="181">
        <f t="shared" si="75"/>
        <v>8.4592646796874629E-2</v>
      </c>
      <c r="IB13" s="175">
        <f t="shared" si="76"/>
        <v>7.9708644851939403E-2</v>
      </c>
      <c r="IC13" s="175">
        <f t="shared" si="77"/>
        <v>8.669163629711292E-2</v>
      </c>
      <c r="ID13" s="175">
        <f t="shared" si="78"/>
        <v>8.1610252312017684E-2</v>
      </c>
      <c r="IE13" s="175">
        <f t="shared" si="79"/>
        <v>8.7623183242746205E-2</v>
      </c>
      <c r="IF13" s="175">
        <f t="shared" si="80"/>
        <v>8.3235043496261776E-2</v>
      </c>
      <c r="IG13" s="175">
        <f t="shared" si="81"/>
        <v>6.7983670246823835E-2</v>
      </c>
      <c r="IH13" s="175">
        <f t="shared" si="82"/>
        <v>6.7343382165329119E-2</v>
      </c>
      <c r="II13" s="175">
        <f t="shared" si="83"/>
        <v>6.3518503362715972E-2</v>
      </c>
      <c r="IJ13" s="175">
        <f t="shared" si="84"/>
        <v>6.4681131721219531E-2</v>
      </c>
      <c r="IK13" s="175">
        <f t="shared" si="85"/>
        <v>4.6175361907191931E-2</v>
      </c>
      <c r="IL13" s="175">
        <f t="shared" si="86"/>
        <v>4.6952854577578362E-2</v>
      </c>
      <c r="IM13" s="175">
        <f t="shared" si="87"/>
        <v>3.5885017740312636E-2</v>
      </c>
      <c r="IN13" s="175">
        <f t="shared" si="88"/>
        <v>3.7620535434890405E-2</v>
      </c>
      <c r="IO13" s="175">
        <f t="shared" si="89"/>
        <v>2.0034277076242425E-2</v>
      </c>
      <c r="IP13" s="175">
        <f t="shared" si="90"/>
        <v>2.399395336969656E-2</v>
      </c>
      <c r="IQ13" s="175">
        <f t="shared" si="91"/>
        <v>6.8481939543325356E-3</v>
      </c>
      <c r="IR13" s="175">
        <f t="shared" si="92"/>
        <v>1.1284475661831609E-2</v>
      </c>
      <c r="IS13" s="175">
        <f t="shared" si="93"/>
        <v>1.1626283585035554E-3</v>
      </c>
      <c r="IT13" s="87">
        <f t="shared" si="94"/>
        <v>3.0546074263789061E-3</v>
      </c>
      <c r="IU13" s="42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323"/>
      <c r="JP13" s="525">
        <f t="shared" si="167"/>
        <v>0</v>
      </c>
      <c r="JQ13" s="241">
        <f t="shared" si="145"/>
        <v>0</v>
      </c>
      <c r="JR13" s="241">
        <f t="shared" si="146"/>
        <v>0</v>
      </c>
      <c r="JS13" s="241">
        <f t="shared" si="147"/>
        <v>0</v>
      </c>
      <c r="JT13" s="241">
        <f t="shared" si="148"/>
        <v>393.15762870171972</v>
      </c>
      <c r="JU13" s="241">
        <f t="shared" si="149"/>
        <v>506.96578848434018</v>
      </c>
      <c r="JV13" s="241">
        <f t="shared" si="150"/>
        <v>342.28339765605637</v>
      </c>
      <c r="JW13" s="241">
        <f t="shared" si="151"/>
        <v>932.27808557028982</v>
      </c>
      <c r="JX13" s="241">
        <f t="shared" si="152"/>
        <v>3101.5009852963467</v>
      </c>
      <c r="JY13" s="241">
        <f t="shared" si="153"/>
        <v>1956.999441777381</v>
      </c>
      <c r="JZ13" s="241">
        <f t="shared" si="154"/>
        <v>5453.6082468852628</v>
      </c>
      <c r="KA13" s="241">
        <f t="shared" si="155"/>
        <v>2965.4973085204547</v>
      </c>
      <c r="KB13" s="241">
        <f t="shared" si="156"/>
        <v>4879.9889991950622</v>
      </c>
      <c r="KC13" s="241">
        <f t="shared" si="157"/>
        <v>4148.8070893851173</v>
      </c>
      <c r="KD13" s="241">
        <f t="shared" si="158"/>
        <v>6066.0955184428694</v>
      </c>
      <c r="KE13" s="241">
        <f t="shared" si="159"/>
        <v>4548.2162921348317</v>
      </c>
      <c r="KF13" s="241">
        <f t="shared" si="160"/>
        <v>3822.5022847100176</v>
      </c>
      <c r="KG13" s="241">
        <f t="shared" si="161"/>
        <v>4272.5893771331057</v>
      </c>
      <c r="KH13" s="241">
        <f t="shared" si="162"/>
        <v>1624.7308488612834</v>
      </c>
      <c r="KI13" s="526">
        <f t="shared" si="163"/>
        <v>1906.4933018124507</v>
      </c>
      <c r="KJ13" s="529">
        <f>(SUM(JP13:KI13)/SUM(JP$4:KI12))*100000</f>
        <v>101.41158985962592</v>
      </c>
      <c r="KK13" s="483">
        <f t="shared" si="97"/>
        <v>0</v>
      </c>
      <c r="KL13" s="241">
        <f t="shared" si="98"/>
        <v>0</v>
      </c>
      <c r="KM13" s="241">
        <f t="shared" si="99"/>
        <v>0</v>
      </c>
      <c r="KN13" s="241">
        <f t="shared" si="100"/>
        <v>0</v>
      </c>
      <c r="KO13" s="241">
        <f t="shared" si="101"/>
        <v>109.88407230371958</v>
      </c>
      <c r="KP13" s="241">
        <f t="shared" si="102"/>
        <v>144.59643136007404</v>
      </c>
      <c r="KQ13" s="241">
        <f t="shared" si="103"/>
        <v>106.22101051588004</v>
      </c>
      <c r="KR13" s="241">
        <f t="shared" si="104"/>
        <v>285.94917253458198</v>
      </c>
      <c r="KS13" s="241">
        <f t="shared" si="105"/>
        <v>1098.9843868425041</v>
      </c>
      <c r="KT13" s="241">
        <f t="shared" si="106"/>
        <v>669.86714301663505</v>
      </c>
      <c r="KU13" s="241">
        <f t="shared" si="107"/>
        <v>2580.4097377886669</v>
      </c>
      <c r="KV13" s="241">
        <f t="shared" si="108"/>
        <v>1307.290064595509</v>
      </c>
      <c r="KW13" s="241">
        <f t="shared" si="109"/>
        <v>2951.4354708881137</v>
      </c>
      <c r="KX13" s="241">
        <f t="shared" si="110"/>
        <v>2175.4430865698382</v>
      </c>
      <c r="KY13" s="241">
        <f t="shared" si="111"/>
        <v>6127.5982217950259</v>
      </c>
      <c r="KZ13" s="241">
        <f t="shared" si="112"/>
        <v>3410.9149277688603</v>
      </c>
      <c r="LA13" s="241">
        <f t="shared" si="113"/>
        <v>10720.562390158173</v>
      </c>
      <c r="LB13" s="241">
        <f t="shared" si="114"/>
        <v>6505.9726962457335</v>
      </c>
      <c r="LC13" s="241">
        <f t="shared" si="115"/>
        <v>26915.113871635611</v>
      </c>
      <c r="LD13" s="484">
        <f t="shared" si="116"/>
        <v>11032.30890464933</v>
      </c>
      <c r="LE13" s="481">
        <f t="shared" si="117"/>
        <v>37.188545927854221</v>
      </c>
      <c r="LF13" s="241">
        <f t="shared" si="118"/>
        <v>49.214051596011693</v>
      </c>
      <c r="LG13" s="241">
        <f t="shared" si="119"/>
        <v>1104.1265884520551</v>
      </c>
      <c r="LH13" s="241">
        <f t="shared" si="120"/>
        <v>692.63254162519843</v>
      </c>
      <c r="LI13" s="241">
        <f t="shared" si="121"/>
        <v>5214.8047742761401</v>
      </c>
      <c r="LJ13" s="484">
        <f t="shared" si="122"/>
        <v>3565.3166001140903</v>
      </c>
      <c r="LK13" s="481">
        <f t="shared" si="123"/>
        <v>43.02987707798448</v>
      </c>
      <c r="LL13" s="241">
        <f t="shared" si="124"/>
        <v>897.62971761783922</v>
      </c>
      <c r="LM13" s="484">
        <f t="shared" si="125"/>
        <v>4319.1712697675221</v>
      </c>
      <c r="LO13" s="556"/>
      <c r="LP13" s="560"/>
      <c r="LQ13" s="543"/>
      <c r="LR13" s="565"/>
      <c r="LS13" s="353"/>
    </row>
    <row r="14" spans="1:331" ht="14.4">
      <c r="A14" s="382" t="s">
        <v>26</v>
      </c>
      <c r="B14" s="413">
        <v>1204541</v>
      </c>
      <c r="C14" s="403">
        <f t="shared" si="227"/>
        <v>85502</v>
      </c>
      <c r="D14" s="386">
        <f t="shared" si="228"/>
        <v>1860</v>
      </c>
      <c r="E14" s="373">
        <f t="shared" si="0"/>
        <v>4.3815447022594288E-3</v>
      </c>
      <c r="F14" s="183">
        <f t="shared" si="1"/>
        <v>6.5507940368987022E-2</v>
      </c>
      <c r="G14" s="26">
        <f t="shared" si="168"/>
        <v>5.3798499794761598</v>
      </c>
      <c r="H14" s="25">
        <f t="shared" si="2"/>
        <v>0.35242289164962032</v>
      </c>
      <c r="I14" s="32">
        <f t="shared" si="3"/>
        <v>0.38187818674928509</v>
      </c>
      <c r="J14" s="292">
        <f t="shared" si="4"/>
        <v>0.55544154460756034</v>
      </c>
      <c r="K14" s="293">
        <f t="shared" si="5"/>
        <v>2.7800524985097134E-3</v>
      </c>
      <c r="L14" s="294">
        <f t="shared" si="6"/>
        <v>8.4789956985202242</v>
      </c>
      <c r="M14" s="295">
        <f t="shared" si="7"/>
        <v>0.60166088106558357</v>
      </c>
      <c r="N14" s="674"/>
      <c r="O14" s="143"/>
      <c r="P14" s="143"/>
      <c r="Q14" s="143"/>
      <c r="R14" s="143"/>
      <c r="S14" s="144">
        <f t="shared" si="8"/>
        <v>85502</v>
      </c>
      <c r="T14" s="145">
        <f t="shared" si="9"/>
        <v>7098.3054956203232</v>
      </c>
      <c r="U14" s="144">
        <f t="shared" si="10"/>
        <v>2870</v>
      </c>
      <c r="V14" s="146">
        <f t="shared" si="11"/>
        <v>3.4732307096524348E-2</v>
      </c>
      <c r="W14" s="145">
        <f t="shared" si="12"/>
        <v>238.26503207445825</v>
      </c>
      <c r="X14" s="144">
        <f t="shared" si="126"/>
        <v>6595</v>
      </c>
      <c r="Y14" s="146">
        <f t="shared" si="13"/>
        <v>8.3579403601708346E-2</v>
      </c>
      <c r="Z14" s="145">
        <f t="shared" si="127"/>
        <v>547.5114587216209</v>
      </c>
      <c r="AA14" s="144">
        <f t="shared" si="14"/>
        <v>1860</v>
      </c>
      <c r="AB14" s="145">
        <f t="shared" si="15"/>
        <v>1544.1566538623426</v>
      </c>
      <c r="AC14" s="147">
        <f t="shared" si="128"/>
        <v>2.1753877102290004E-2</v>
      </c>
      <c r="AD14" s="144">
        <f t="shared" si="16"/>
        <v>61</v>
      </c>
      <c r="AE14" s="146">
        <f t="shared" si="17"/>
        <v>3.3907726514730403E-2</v>
      </c>
      <c r="AF14" s="145">
        <f t="shared" si="18"/>
        <v>50.641696712689729</v>
      </c>
      <c r="AG14" s="144">
        <f t="shared" si="19"/>
        <v>163</v>
      </c>
      <c r="AH14" s="146">
        <f t="shared" si="20"/>
        <v>9.6051856216853276E-2</v>
      </c>
      <c r="AI14" s="145">
        <f t="shared" si="21"/>
        <v>135.32125515030208</v>
      </c>
      <c r="AJ14" s="678"/>
      <c r="AK14" s="71">
        <v>114471</v>
      </c>
      <c r="AL14" s="38">
        <v>110063</v>
      </c>
      <c r="AM14" s="38">
        <v>107618</v>
      </c>
      <c r="AN14" s="38">
        <v>102225</v>
      </c>
      <c r="AO14" s="38">
        <v>109854</v>
      </c>
      <c r="AP14" s="38">
        <v>108095</v>
      </c>
      <c r="AQ14" s="38">
        <v>79772</v>
      </c>
      <c r="AR14" s="38">
        <v>84365</v>
      </c>
      <c r="AS14" s="38">
        <v>66033</v>
      </c>
      <c r="AT14" s="38">
        <v>70471</v>
      </c>
      <c r="AU14" s="38">
        <v>50657</v>
      </c>
      <c r="AV14" s="38">
        <v>54122</v>
      </c>
      <c r="AW14" s="38">
        <v>39210</v>
      </c>
      <c r="AX14" s="38">
        <v>42568</v>
      </c>
      <c r="AY14" s="38">
        <v>19457</v>
      </c>
      <c r="AZ14" s="38">
        <v>24363</v>
      </c>
      <c r="BA14" s="38">
        <v>6370</v>
      </c>
      <c r="BB14" s="38">
        <v>11271</v>
      </c>
      <c r="BC14" s="38">
        <v>952</v>
      </c>
      <c r="BD14" s="45">
        <v>2604</v>
      </c>
      <c r="BE14" s="213">
        <v>2.0000000000000002E-5</v>
      </c>
      <c r="BF14" s="42">
        <v>2.0000000000000002E-5</v>
      </c>
      <c r="BG14" s="52">
        <v>5.0000000000000002E-5</v>
      </c>
      <c r="BH14" s="52">
        <v>4.0000000000000003E-5</v>
      </c>
      <c r="BI14" s="52">
        <v>1.2518952302791728E-4</v>
      </c>
      <c r="BJ14" s="52">
        <v>1.2406223545552731E-4</v>
      </c>
      <c r="BK14" s="52">
        <v>3.4000000000000002E-4</v>
      </c>
      <c r="BL14" s="52">
        <v>1.8000000000000001E-4</v>
      </c>
      <c r="BM14" s="52">
        <v>8.9999999999999998E-4</v>
      </c>
      <c r="BN14" s="52">
        <v>5.0000000000000001E-4</v>
      </c>
      <c r="BO14" s="52">
        <v>3.8E-3</v>
      </c>
      <c r="BP14" s="52">
        <v>2E-3</v>
      </c>
      <c r="BQ14" s="52">
        <v>1.6199999999999999E-2</v>
      </c>
      <c r="BR14" s="52">
        <v>6.1999999999999998E-3</v>
      </c>
      <c r="BS14" s="52">
        <v>6.1100000000000002E-2</v>
      </c>
      <c r="BT14" s="52">
        <v>2.6800000000000001E-2</v>
      </c>
      <c r="BU14" s="52">
        <v>0.1421</v>
      </c>
      <c r="BV14" s="52">
        <v>5.4699999999999999E-2</v>
      </c>
      <c r="BW14" s="52">
        <v>0.27589999999999998</v>
      </c>
      <c r="BX14" s="584">
        <v>0.1051</v>
      </c>
      <c r="BY14" s="74">
        <f>+Fall_Hoy!B14+(CS14/2)</f>
        <v>1</v>
      </c>
      <c r="BZ14" s="59">
        <f>+Fall_Hoy!C14+(CS14/2)</f>
        <v>0</v>
      </c>
      <c r="CA14" s="59">
        <f>+Fall_Hoy!D14+(CT14/2)</f>
        <v>1</v>
      </c>
      <c r="CB14" s="59">
        <f>+Fall_Hoy!E14+(CT14/2)</f>
        <v>3</v>
      </c>
      <c r="CC14" s="59">
        <f>+Fall_Hoy!F14+(CU14/2)</f>
        <v>9</v>
      </c>
      <c r="CD14" s="59">
        <f>+Fall_Hoy!G14+(CU14/2)</f>
        <v>13</v>
      </c>
      <c r="CE14" s="59">
        <f>+Fall_Hoy!H14+(CV14/2)</f>
        <v>38</v>
      </c>
      <c r="CF14" s="59">
        <f>+Fall_Hoy!I14+(CV14/2)</f>
        <v>37</v>
      </c>
      <c r="CG14" s="59">
        <f>+Fall_Hoy!J14+(CW14/2)</f>
        <v>104</v>
      </c>
      <c r="CH14" s="59">
        <f>+Fall_Hoy!K14+(CW14/2)</f>
        <v>71</v>
      </c>
      <c r="CI14" s="59">
        <f>+Fall_Hoy!L14+(CX14/2)</f>
        <v>209.5</v>
      </c>
      <c r="CJ14" s="59">
        <f>+Fall_Hoy!M14+(CX14/2)</f>
        <v>137.5</v>
      </c>
      <c r="CK14" s="59">
        <f>+Fall_Hoy!N14+(CY14/2)</f>
        <v>313.5</v>
      </c>
      <c r="CL14" s="59">
        <f>+Fall_Hoy!O14+(CY14/2)</f>
        <v>177.5</v>
      </c>
      <c r="CM14" s="59">
        <f>+Fall_Hoy!P14+(CZ14/2)</f>
        <v>250</v>
      </c>
      <c r="CN14" s="59">
        <f>+Fall_Hoy!Q14+(CZ14/2)</f>
        <v>176</v>
      </c>
      <c r="CO14" s="59">
        <f>+Fall_Hoy!R14+(DA14/2)</f>
        <v>133.5</v>
      </c>
      <c r="CP14" s="59">
        <f>+Fall_Hoy!S14+(DA14/2)</f>
        <v>112.5</v>
      </c>
      <c r="CQ14" s="59">
        <f>+Fall_Hoy!T14+(DB14/2)</f>
        <v>40</v>
      </c>
      <c r="CR14" s="75">
        <f>+Fall_Hoy!U14+(DB14/2)</f>
        <v>33</v>
      </c>
      <c r="CS14" s="603">
        <f>+Fall_Hoy!W14</f>
        <v>0</v>
      </c>
      <c r="CT14" s="58">
        <f>+Fall_Hoy!X14</f>
        <v>0</v>
      </c>
      <c r="CU14" s="58">
        <f>+Fall_Hoy!Y14</f>
        <v>0</v>
      </c>
      <c r="CV14" s="58">
        <f>+Fall_Hoy!Z14</f>
        <v>0</v>
      </c>
      <c r="CW14" s="58">
        <f>+Fall_Hoy!AA14</f>
        <v>0</v>
      </c>
      <c r="CX14" s="58">
        <f>+Fall_Hoy!AB14</f>
        <v>1</v>
      </c>
      <c r="CY14" s="58">
        <f>+Fall_Hoy!AC14</f>
        <v>1</v>
      </c>
      <c r="CZ14" s="58">
        <f>+Fall_Hoy!AD14</f>
        <v>4</v>
      </c>
      <c r="DA14" s="58">
        <f>+Fall_Hoy!AE14</f>
        <v>5</v>
      </c>
      <c r="DB14" s="223">
        <f>+Fall_Hoy!AF14</f>
        <v>4</v>
      </c>
      <c r="DC14" s="65">
        <f t="shared" si="129"/>
        <v>0.21029208140120476</v>
      </c>
      <c r="DD14" s="66">
        <f t="shared" si="130"/>
        <v>0.26955482408178294</v>
      </c>
      <c r="DE14" s="66">
        <f t="shared" si="131"/>
        <v>0.49354378607120253</v>
      </c>
      <c r="DF14" s="66">
        <f t="shared" si="132"/>
        <v>0.67254821128698827</v>
      </c>
      <c r="DG14" s="66">
        <f t="shared" si="22"/>
        <v>0.65442314344493591</v>
      </c>
      <c r="DH14" s="66">
        <f t="shared" si="23"/>
        <v>0.7</v>
      </c>
      <c r="DI14" s="66">
        <f t="shared" si="24"/>
        <v>0.7</v>
      </c>
      <c r="DJ14" s="66">
        <f t="shared" si="25"/>
        <v>0.7</v>
      </c>
      <c r="DK14" s="66">
        <f t="shared" si="26"/>
        <v>0.7</v>
      </c>
      <c r="DL14" s="66">
        <f t="shared" si="27"/>
        <v>0.7</v>
      </c>
      <c r="DM14" s="66">
        <f t="shared" si="28"/>
        <v>0.7</v>
      </c>
      <c r="DN14" s="66">
        <f t="shared" si="29"/>
        <v>0.7</v>
      </c>
      <c r="DO14" s="66">
        <f t="shared" si="30"/>
        <v>0.49354378607120253</v>
      </c>
      <c r="DP14" s="66">
        <f t="shared" si="31"/>
        <v>0.67254821128698827</v>
      </c>
      <c r="DQ14" s="66">
        <f t="shared" si="32"/>
        <v>0.21029208140120476</v>
      </c>
      <c r="DR14" s="66">
        <f t="shared" si="33"/>
        <v>0.26955482408178294</v>
      </c>
      <c r="DS14" s="66">
        <f t="shared" si="34"/>
        <v>0.14748496702854799</v>
      </c>
      <c r="DT14" s="66">
        <f t="shared" si="35"/>
        <v>0.18247473698091413</v>
      </c>
      <c r="DU14" s="66">
        <f t="shared" si="36"/>
        <v>0.15228998449687958</v>
      </c>
      <c r="DV14" s="66">
        <f t="shared" si="37"/>
        <v>0.12057860190207263</v>
      </c>
      <c r="DW14" s="74">
        <f>+'Cas_-14'!B13</f>
        <v>356</v>
      </c>
      <c r="DX14" s="59">
        <f>+'Cas_-14'!C13</f>
        <v>326</v>
      </c>
      <c r="DY14" s="59">
        <f>+'Cas_-14'!D13</f>
        <v>2614</v>
      </c>
      <c r="DZ14" s="59">
        <f>+'Cas_-14'!E13</f>
        <v>2976</v>
      </c>
      <c r="EA14" s="59">
        <f>+'Cas_-14'!F13</f>
        <v>8766</v>
      </c>
      <c r="EB14" s="59">
        <f>+'Cas_-14'!G13</f>
        <v>9523</v>
      </c>
      <c r="EC14" s="59">
        <f>+'Cas_-14'!H13</f>
        <v>9252</v>
      </c>
      <c r="ED14" s="59">
        <f>+'Cas_-14'!I13</f>
        <v>9577</v>
      </c>
      <c r="EE14" s="59">
        <f>+'Cas_-14'!J13</f>
        <v>7067</v>
      </c>
      <c r="EF14" s="59">
        <f>+'Cas_-14'!K13</f>
        <v>7649</v>
      </c>
      <c r="EG14" s="59">
        <f>+'Cas_-14'!L13</f>
        <v>4962</v>
      </c>
      <c r="EH14" s="59">
        <f>+'Cas_-14'!M13</f>
        <v>5393</v>
      </c>
      <c r="EI14" s="59">
        <f>+'Cas_-14'!N13</f>
        <v>3116</v>
      </c>
      <c r="EJ14" s="59">
        <f>+'Cas_-14'!O13</f>
        <v>3128</v>
      </c>
      <c r="EK14" s="59">
        <f>+'Cas_-14'!P13</f>
        <v>1376</v>
      </c>
      <c r="EL14" s="59">
        <f>+'Cas_-14'!Q13</f>
        <v>1335</v>
      </c>
      <c r="EM14" s="59">
        <f>+'Cas_-14'!R13</f>
        <v>436</v>
      </c>
      <c r="EN14" s="59">
        <f>+'Cas_-14'!S13</f>
        <v>541</v>
      </c>
      <c r="EO14" s="59">
        <f>+'Cas_-14'!T13</f>
        <v>79</v>
      </c>
      <c r="EP14" s="75">
        <f>+'Cas_-14'!U13</f>
        <v>104</v>
      </c>
      <c r="EQ14" s="178">
        <f t="shared" si="38"/>
        <v>3.1099579806239137E-3</v>
      </c>
      <c r="ER14" s="79">
        <f t="shared" si="39"/>
        <v>2.9619399798297341E-3</v>
      </c>
      <c r="ES14" s="79">
        <f t="shared" si="40"/>
        <v>2.4289616978572359E-2</v>
      </c>
      <c r="ET14" s="79">
        <f t="shared" si="41"/>
        <v>2.9112252384446074E-2</v>
      </c>
      <c r="EU14" s="79">
        <f t="shared" si="42"/>
        <v>7.9796821235457976E-2</v>
      </c>
      <c r="EV14" s="79">
        <f t="shared" si="43"/>
        <v>8.8098431934872101E-2</v>
      </c>
      <c r="EW14" s="79">
        <f t="shared" si="44"/>
        <v>0.11598054455197312</v>
      </c>
      <c r="EX14" s="79">
        <f t="shared" si="45"/>
        <v>0.11351863924613287</v>
      </c>
      <c r="EY14" s="79">
        <f t="shared" si="46"/>
        <v>0.10702224645253131</v>
      </c>
      <c r="EZ14" s="79">
        <f t="shared" si="47"/>
        <v>0.10854110201359425</v>
      </c>
      <c r="FA14" s="79">
        <f t="shared" si="48"/>
        <v>9.7952898908344355E-2</v>
      </c>
      <c r="FB14" s="79">
        <f t="shared" si="49"/>
        <v>9.9645245925871179E-2</v>
      </c>
      <c r="FC14" s="79">
        <f t="shared" si="50"/>
        <v>7.9469523080846718E-2</v>
      </c>
      <c r="FD14" s="79">
        <f t="shared" si="51"/>
        <v>7.3482428115015971E-2</v>
      </c>
      <c r="FE14" s="79">
        <f t="shared" si="52"/>
        <v>7.072004933956931E-2</v>
      </c>
      <c r="FF14" s="79">
        <f t="shared" si="53"/>
        <v>5.4796207363625171E-2</v>
      </c>
      <c r="FG14" s="79">
        <f t="shared" si="54"/>
        <v>6.8445839874411302E-2</v>
      </c>
      <c r="FH14" s="79">
        <f t="shared" si="55"/>
        <v>4.7999290213823084E-2</v>
      </c>
      <c r="FI14" s="79">
        <f t="shared" si="56"/>
        <v>8.2983193277310921E-2</v>
      </c>
      <c r="FJ14" s="87">
        <f t="shared" si="57"/>
        <v>3.9938556067588324E-2</v>
      </c>
      <c r="FK14" s="101">
        <f t="shared" si="133"/>
        <v>2.9735850492901457</v>
      </c>
      <c r="FL14" s="102">
        <f t="shared" si="134"/>
        <v>4.9192241041981104</v>
      </c>
      <c r="FM14" s="102">
        <f t="shared" si="135"/>
        <v>6.2104787714543814</v>
      </c>
      <c r="FN14" s="102">
        <f t="shared" si="166"/>
        <v>9.1525039188185797</v>
      </c>
      <c r="FO14" s="102">
        <f t="shared" si="136"/>
        <v>8.2011179557380771</v>
      </c>
      <c r="FP14" s="102">
        <f t="shared" si="136"/>
        <v>7.9456578809198781</v>
      </c>
      <c r="FQ14" s="102">
        <f t="shared" si="136"/>
        <v>6.0354950281020319</v>
      </c>
      <c r="FR14" s="102">
        <f t="shared" si="136"/>
        <v>6.166388221781351</v>
      </c>
      <c r="FS14" s="102">
        <f t="shared" si="136"/>
        <v>6.5406961935757746</v>
      </c>
      <c r="FT14" s="102">
        <f t="shared" si="136"/>
        <v>6.4491698261210608</v>
      </c>
      <c r="FU14" s="102">
        <f t="shared" si="136"/>
        <v>7.1462918178153965</v>
      </c>
      <c r="FV14" s="102">
        <f t="shared" si="136"/>
        <v>7.0249211941405525</v>
      </c>
      <c r="FW14" s="102">
        <f t="shared" si="136"/>
        <v>6.2104787714543814</v>
      </c>
      <c r="FX14" s="102">
        <f t="shared" si="136"/>
        <v>9.1525039188185797</v>
      </c>
      <c r="FY14" s="102">
        <f t="shared" si="136"/>
        <v>2.9735850492901457</v>
      </c>
      <c r="FZ14" s="102">
        <f t="shared" si="136"/>
        <v>4.9192241041981104</v>
      </c>
      <c r="GA14" s="102">
        <f t="shared" si="137"/>
        <v>2.1547688990180061</v>
      </c>
      <c r="GB14" s="102">
        <f t="shared" si="138"/>
        <v>3.8016132356966419</v>
      </c>
      <c r="GC14" s="102">
        <f t="shared" si="139"/>
        <v>1.8351906992535363</v>
      </c>
      <c r="GD14" s="103">
        <f t="shared" si="140"/>
        <v>3.0191026860865109</v>
      </c>
      <c r="GE14" s="74">
        <f>+Cas_Hoy!B13</f>
        <v>389</v>
      </c>
      <c r="GF14" s="59">
        <f>+Cas_Hoy!C13</f>
        <v>355</v>
      </c>
      <c r="GG14" s="59">
        <f>+Cas_Hoy!D13</f>
        <v>2893</v>
      </c>
      <c r="GH14" s="59">
        <f>+Cas_Hoy!E13</f>
        <v>3292</v>
      </c>
      <c r="GI14" s="59">
        <f>+Cas_Hoy!F13</f>
        <v>9445</v>
      </c>
      <c r="GJ14" s="59">
        <f>+Cas_Hoy!G13</f>
        <v>10354</v>
      </c>
      <c r="GK14" s="59">
        <f>+Cas_Hoy!H13</f>
        <v>9949</v>
      </c>
      <c r="GL14" s="59">
        <f>+Cas_Hoy!I13</f>
        <v>10369</v>
      </c>
      <c r="GM14" s="59">
        <f>+Cas_Hoy!J13</f>
        <v>7652</v>
      </c>
      <c r="GN14" s="59">
        <f>+Cas_Hoy!K13</f>
        <v>8267</v>
      </c>
      <c r="GO14" s="59">
        <f>+Cas_Hoy!L13</f>
        <v>5323</v>
      </c>
      <c r="GP14" s="59">
        <f>+Cas_Hoy!M13</f>
        <v>5852</v>
      </c>
      <c r="GQ14" s="59">
        <f>+Cas_Hoy!N13</f>
        <v>3381</v>
      </c>
      <c r="GR14" s="59">
        <f>+Cas_Hoy!O13</f>
        <v>3431</v>
      </c>
      <c r="GS14" s="59">
        <f>+Cas_Hoy!P13</f>
        <v>1471</v>
      </c>
      <c r="GT14" s="59">
        <f>+Cas_Hoy!Q13</f>
        <v>1455</v>
      </c>
      <c r="GU14" s="59">
        <f>+Cas_Hoy!R13</f>
        <v>470</v>
      </c>
      <c r="GV14" s="59">
        <f>+Cas_Hoy!S13</f>
        <v>594</v>
      </c>
      <c r="GW14" s="59">
        <f>+Cas_Hoy!T13</f>
        <v>84</v>
      </c>
      <c r="GX14" s="459">
        <f>+Cas_Hoy!U13</f>
        <v>116</v>
      </c>
      <c r="GY14" s="424">
        <f t="shared" si="141"/>
        <v>0.22481079341654955</v>
      </c>
      <c r="GZ14" s="94">
        <f t="shared" si="142"/>
        <v>0.2937844711902578</v>
      </c>
      <c r="HA14" s="94">
        <f t="shared" si="143"/>
        <v>0.53551718251178948</v>
      </c>
      <c r="HB14" s="94">
        <f t="shared" si="144"/>
        <v>0.7</v>
      </c>
      <c r="HC14" s="272">
        <f t="shared" si="59"/>
        <v>0.7</v>
      </c>
      <c r="HD14" s="272">
        <f t="shared" si="60"/>
        <v>0.7</v>
      </c>
      <c r="HE14" s="272">
        <f t="shared" si="61"/>
        <v>0.7</v>
      </c>
      <c r="HF14" s="272">
        <f t="shared" si="62"/>
        <v>0.7</v>
      </c>
      <c r="HG14" s="272">
        <f t="shared" si="63"/>
        <v>0.7</v>
      </c>
      <c r="HH14" s="272">
        <f t="shared" si="64"/>
        <v>0.7</v>
      </c>
      <c r="HI14" s="272">
        <f t="shared" si="65"/>
        <v>0.7</v>
      </c>
      <c r="HJ14" s="272">
        <f t="shared" si="66"/>
        <v>0.7</v>
      </c>
      <c r="HK14" s="272">
        <f t="shared" si="67"/>
        <v>0.53551718251178948</v>
      </c>
      <c r="HL14" s="272">
        <f t="shared" si="68"/>
        <v>0.7</v>
      </c>
      <c r="HM14" s="272">
        <f t="shared" si="69"/>
        <v>0.22481079341654955</v>
      </c>
      <c r="HN14" s="272">
        <f t="shared" si="70"/>
        <v>0.2937844711902578</v>
      </c>
      <c r="HO14" s="272">
        <f t="shared" si="71"/>
        <v>0.15898608831059072</v>
      </c>
      <c r="HP14" s="272">
        <f t="shared" si="72"/>
        <v>0.20035118995686321</v>
      </c>
      <c r="HQ14" s="272">
        <f t="shared" si="73"/>
        <v>0.16192859111060615</v>
      </c>
      <c r="HR14" s="276">
        <f t="shared" si="74"/>
        <v>0.13449151750615793</v>
      </c>
      <c r="HS14" s="280">
        <f>+CyF_Tot!B13</f>
        <v>0</v>
      </c>
      <c r="HT14" s="131">
        <f>+CyF_Tot!C13</f>
        <v>78907</v>
      </c>
      <c r="HU14" s="131">
        <f>+CyF_Tot!D13</f>
        <v>82632</v>
      </c>
      <c r="HV14" s="131">
        <f>+CyF_Tot!E13</f>
        <v>85502</v>
      </c>
      <c r="HW14" s="131">
        <f>+CyF_Tot!F13</f>
        <v>0</v>
      </c>
      <c r="HX14" s="131">
        <f>+CyF_Tot!G13</f>
        <v>1697</v>
      </c>
      <c r="HY14" s="131">
        <f>+CyF_Tot!H13</f>
        <v>1799</v>
      </c>
      <c r="HZ14" s="131">
        <f>+CyF_Tot!I13</f>
        <v>1860</v>
      </c>
      <c r="IA14" s="181">
        <f t="shared" si="75"/>
        <v>9.5032879744234522E-2</v>
      </c>
      <c r="IB14" s="175">
        <f t="shared" si="76"/>
        <v>9.1373394512930653E-2</v>
      </c>
      <c r="IC14" s="175">
        <f t="shared" si="77"/>
        <v>8.9343575685676122E-2</v>
      </c>
      <c r="ID14" s="175">
        <f t="shared" si="78"/>
        <v>8.4866351581224714E-2</v>
      </c>
      <c r="IE14" s="175">
        <f t="shared" si="79"/>
        <v>9.119988443730849E-2</v>
      </c>
      <c r="IF14" s="175">
        <f t="shared" si="80"/>
        <v>8.9739577150134364E-2</v>
      </c>
      <c r="IG14" s="175">
        <f t="shared" si="81"/>
        <v>6.6226056232207953E-2</v>
      </c>
      <c r="IH14" s="175">
        <f t="shared" si="82"/>
        <v>7.0039126937148671E-2</v>
      </c>
      <c r="II14" s="175">
        <f t="shared" si="83"/>
        <v>5.4820051787361324E-2</v>
      </c>
      <c r="IJ14" s="175">
        <f t="shared" si="84"/>
        <v>5.8504442771146851E-2</v>
      </c>
      <c r="IK14" s="175">
        <f t="shared" si="85"/>
        <v>4.2055023448765959E-2</v>
      </c>
      <c r="IL14" s="175">
        <f t="shared" si="86"/>
        <v>4.4931637860396619E-2</v>
      </c>
      <c r="IM14" s="175">
        <f t="shared" si="87"/>
        <v>3.2551818493517445E-2</v>
      </c>
      <c r="IN14" s="175">
        <f t="shared" si="88"/>
        <v>3.5339602387963548E-2</v>
      </c>
      <c r="IO14" s="175">
        <f t="shared" si="89"/>
        <v>1.6153040867849248E-2</v>
      </c>
      <c r="IP14" s="175">
        <f t="shared" si="90"/>
        <v>2.0225961590348524E-2</v>
      </c>
      <c r="IQ14" s="175">
        <f t="shared" si="91"/>
        <v>5.2883214436038294E-3</v>
      </c>
      <c r="IR14" s="175">
        <f t="shared" si="92"/>
        <v>9.3570912073561632E-3</v>
      </c>
      <c r="IS14" s="175">
        <f t="shared" si="93"/>
        <v>7.9034254541771509E-4</v>
      </c>
      <c r="IT14" s="87">
        <f t="shared" si="94"/>
        <v>2.1618193154072794E-3</v>
      </c>
      <c r="IU14" s="42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323"/>
      <c r="JP14" s="525">
        <f t="shared" si="167"/>
        <v>33.601401228258695</v>
      </c>
      <c r="JQ14" s="241">
        <f t="shared" si="145"/>
        <v>0</v>
      </c>
      <c r="JR14" s="241">
        <f t="shared" si="146"/>
        <v>33.735174413202252</v>
      </c>
      <c r="JS14" s="241">
        <f t="shared" si="147"/>
        <v>101.16754218635363</v>
      </c>
      <c r="JT14" s="241">
        <f t="shared" si="148"/>
        <v>293.12887104702611</v>
      </c>
      <c r="JU14" s="241">
        <f t="shared" si="149"/>
        <v>421.65652435357788</v>
      </c>
      <c r="JV14" s="241">
        <f t="shared" si="150"/>
        <v>1535.0005014290728</v>
      </c>
      <c r="JW14" s="241">
        <f t="shared" si="151"/>
        <v>1429.8683221715166</v>
      </c>
      <c r="JX14" s="241">
        <f t="shared" si="152"/>
        <v>4444.8049914436724</v>
      </c>
      <c r="JY14" s="241">
        <f t="shared" si="153"/>
        <v>2943.4044358672363</v>
      </c>
      <c r="JZ14" s="241">
        <f t="shared" si="154"/>
        <v>8740.5714313915159</v>
      </c>
      <c r="KA14" s="241">
        <f t="shared" si="155"/>
        <v>5763.0771682495106</v>
      </c>
      <c r="KB14" s="241">
        <f t="shared" si="156"/>
        <v>13219.841660290744</v>
      </c>
      <c r="KC14" s="241">
        <f t="shared" si="157"/>
        <v>7952.2610294117649</v>
      </c>
      <c r="KD14" s="241">
        <f t="shared" si="158"/>
        <v>12719.88230456905</v>
      </c>
      <c r="KE14" s="241">
        <f t="shared" si="159"/>
        <v>9632.790707219965</v>
      </c>
      <c r="KF14" s="241">
        <f t="shared" si="160"/>
        <v>7472.6048665620092</v>
      </c>
      <c r="KG14" s="241">
        <f t="shared" si="161"/>
        <v>6554.9441043385677</v>
      </c>
      <c r="KH14" s="241">
        <f t="shared" si="162"/>
        <v>2536.3445378151264</v>
      </c>
      <c r="KI14" s="526">
        <f t="shared" si="163"/>
        <v>2189.9884792626731</v>
      </c>
      <c r="KJ14" s="529">
        <f>(SUM(JP14:KI14)/SUM(JP$4:KI13))*100000</f>
        <v>190.04145110487639</v>
      </c>
      <c r="KK14" s="483">
        <f t="shared" si="97"/>
        <v>8.7358370242244767</v>
      </c>
      <c r="KL14" s="241">
        <f t="shared" si="98"/>
        <v>0</v>
      </c>
      <c r="KM14" s="241">
        <f t="shared" si="99"/>
        <v>9.2921258525525463</v>
      </c>
      <c r="KN14" s="241">
        <f t="shared" si="100"/>
        <v>29.347028613352897</v>
      </c>
      <c r="KO14" s="241">
        <f t="shared" si="101"/>
        <v>81.926921186301826</v>
      </c>
      <c r="KP14" s="241">
        <f t="shared" si="102"/>
        <v>120.26458208057727</v>
      </c>
      <c r="KQ14" s="241">
        <f t="shared" si="103"/>
        <v>476.35761921476205</v>
      </c>
      <c r="KR14" s="241">
        <f t="shared" si="104"/>
        <v>438.5704972441178</v>
      </c>
      <c r="KS14" s="241">
        <f t="shared" si="105"/>
        <v>1574.9700907122196</v>
      </c>
      <c r="KT14" s="241">
        <f t="shared" si="106"/>
        <v>1007.5066339345262</v>
      </c>
      <c r="KU14" s="241">
        <f t="shared" si="107"/>
        <v>4135.657460962947</v>
      </c>
      <c r="KV14" s="241">
        <f t="shared" si="108"/>
        <v>2540.5565204537897</v>
      </c>
      <c r="KW14" s="241">
        <f t="shared" si="109"/>
        <v>7995.4093343534814</v>
      </c>
      <c r="KX14" s="241">
        <f t="shared" si="110"/>
        <v>4169.7989099793276</v>
      </c>
      <c r="KY14" s="241">
        <f t="shared" si="111"/>
        <v>12848.846173613609</v>
      </c>
      <c r="KZ14" s="241">
        <f t="shared" si="112"/>
        <v>7224.0692853917826</v>
      </c>
      <c r="LA14" s="241">
        <f t="shared" si="113"/>
        <v>20957.613814756671</v>
      </c>
      <c r="LB14" s="241">
        <f t="shared" si="114"/>
        <v>9981.368112856002</v>
      </c>
      <c r="LC14" s="241">
        <f t="shared" si="115"/>
        <v>42016.806722689078</v>
      </c>
      <c r="LD14" s="484">
        <f t="shared" si="116"/>
        <v>12672.811059907834</v>
      </c>
      <c r="LE14" s="481">
        <f t="shared" si="117"/>
        <v>33.138219513591189</v>
      </c>
      <c r="LF14" s="241">
        <f t="shared" si="118"/>
        <v>49.940227789864004</v>
      </c>
      <c r="LG14" s="241">
        <f t="shared" si="119"/>
        <v>1789.1500646435443</v>
      </c>
      <c r="LH14" s="241">
        <f t="shared" si="120"/>
        <v>1174.8772480594187</v>
      </c>
      <c r="LI14" s="241">
        <f t="shared" si="121"/>
        <v>11168.528088014669</v>
      </c>
      <c r="LJ14" s="484">
        <f t="shared" si="122"/>
        <v>6175.2840135633496</v>
      </c>
      <c r="LK14" s="481">
        <f t="shared" si="123"/>
        <v>41.39034777089983</v>
      </c>
      <c r="LL14" s="241">
        <f t="shared" si="124"/>
        <v>1472.5469883084209</v>
      </c>
      <c r="LM14" s="484">
        <f t="shared" si="125"/>
        <v>8419.9053101263671</v>
      </c>
      <c r="LO14" s="556"/>
      <c r="LP14" s="560"/>
      <c r="LQ14" s="543"/>
      <c r="LR14" s="565"/>
      <c r="LS14" s="353"/>
    </row>
    <row r="15" spans="1:331" ht="14.4">
      <c r="A15" s="382" t="s">
        <v>27</v>
      </c>
      <c r="B15" s="413">
        <v>618994</v>
      </c>
      <c r="C15" s="403">
        <f t="shared" si="227"/>
        <v>73675</v>
      </c>
      <c r="D15" s="386">
        <f t="shared" si="228"/>
        <v>1274</v>
      </c>
      <c r="E15" s="373">
        <f t="shared" si="0"/>
        <v>4.8431335740327583E-3</v>
      </c>
      <c r="F15" s="183">
        <f t="shared" si="1"/>
        <v>0.11541307347082524</v>
      </c>
      <c r="G15" s="26">
        <f t="shared" si="168"/>
        <v>3.6821504969724246</v>
      </c>
      <c r="H15" s="25">
        <f t="shared" si="2"/>
        <v>0.42496830583771411</v>
      </c>
      <c r="I15" s="32">
        <f t="shared" si="3"/>
        <v>0.43826343690640523</v>
      </c>
      <c r="J15" s="292">
        <f t="shared" si="4"/>
        <v>0.56216188029475955</v>
      </c>
      <c r="K15" s="293">
        <f t="shared" si="5"/>
        <v>3.6611843350589433E-3</v>
      </c>
      <c r="L15" s="294">
        <f t="shared" si="6"/>
        <v>4.8708682941093837</v>
      </c>
      <c r="M15" s="295">
        <f t="shared" si="7"/>
        <v>0.57961533844836788</v>
      </c>
      <c r="N15" s="674"/>
      <c r="O15" s="143"/>
      <c r="P15" s="143"/>
      <c r="Q15" s="143"/>
      <c r="R15" s="143"/>
      <c r="S15" s="144">
        <f t="shared" si="8"/>
        <v>73675</v>
      </c>
      <c r="T15" s="145">
        <f t="shared" si="9"/>
        <v>11902.377082815019</v>
      </c>
      <c r="U15" s="144">
        <f t="shared" si="10"/>
        <v>1099</v>
      </c>
      <c r="V15" s="146">
        <f t="shared" si="11"/>
        <v>1.5142746913580247E-2</v>
      </c>
      <c r="W15" s="145">
        <f t="shared" si="12"/>
        <v>177.54614745861835</v>
      </c>
      <c r="X15" s="144">
        <f t="shared" si="126"/>
        <v>2235</v>
      </c>
      <c r="Y15" s="146">
        <f t="shared" si="13"/>
        <v>3.1284994400895855E-2</v>
      </c>
      <c r="Z15" s="145">
        <f t="shared" si="127"/>
        <v>361.06973573249496</v>
      </c>
      <c r="AA15" s="144">
        <f t="shared" si="14"/>
        <v>1274</v>
      </c>
      <c r="AB15" s="145">
        <f t="shared" si="15"/>
        <v>2058.1782699024548</v>
      </c>
      <c r="AC15" s="147">
        <f t="shared" si="128"/>
        <v>1.7292161520190023E-2</v>
      </c>
      <c r="AD15" s="144">
        <f t="shared" si="16"/>
        <v>12</v>
      </c>
      <c r="AE15" s="146">
        <f t="shared" si="17"/>
        <v>9.5087163232963554E-3</v>
      </c>
      <c r="AF15" s="145">
        <f t="shared" si="18"/>
        <v>19.386294535972883</v>
      </c>
      <c r="AG15" s="144">
        <f t="shared" si="19"/>
        <v>41</v>
      </c>
      <c r="AH15" s="146">
        <f t="shared" si="20"/>
        <v>3.3252230332522302E-2</v>
      </c>
      <c r="AI15" s="145">
        <f t="shared" si="21"/>
        <v>66.23650633124069</v>
      </c>
      <c r="AJ15" s="678"/>
      <c r="AK15" s="71">
        <v>53111</v>
      </c>
      <c r="AL15" s="38">
        <v>50863</v>
      </c>
      <c r="AM15" s="38">
        <v>51381</v>
      </c>
      <c r="AN15" s="38">
        <v>48160</v>
      </c>
      <c r="AO15" s="38">
        <v>47991</v>
      </c>
      <c r="AP15" s="38">
        <v>46069</v>
      </c>
      <c r="AQ15" s="38">
        <v>49100</v>
      </c>
      <c r="AR15" s="38">
        <v>47475</v>
      </c>
      <c r="AS15" s="38">
        <v>43074</v>
      </c>
      <c r="AT15" s="38">
        <v>42004</v>
      </c>
      <c r="AU15" s="38">
        <v>29048</v>
      </c>
      <c r="AV15" s="38">
        <v>29747</v>
      </c>
      <c r="AW15" s="38">
        <v>21186</v>
      </c>
      <c r="AX15" s="38">
        <v>22858</v>
      </c>
      <c r="AY15" s="38">
        <v>11047</v>
      </c>
      <c r="AZ15" s="38">
        <v>13865</v>
      </c>
      <c r="BA15" s="38">
        <v>3606</v>
      </c>
      <c r="BB15" s="38">
        <v>6200</v>
      </c>
      <c r="BC15" s="38">
        <v>641</v>
      </c>
      <c r="BD15" s="45">
        <v>1568</v>
      </c>
      <c r="BE15" s="213">
        <v>2.0000000000000002E-5</v>
      </c>
      <c r="BF15" s="42">
        <v>2.0000000000000002E-5</v>
      </c>
      <c r="BG15" s="52">
        <v>5.0000000000000002E-5</v>
      </c>
      <c r="BH15" s="52">
        <v>4.0000000000000003E-5</v>
      </c>
      <c r="BI15" s="52">
        <v>1.2518952302791728E-4</v>
      </c>
      <c r="BJ15" s="52">
        <v>1.2406223545552731E-4</v>
      </c>
      <c r="BK15" s="52">
        <v>3.4000000000000002E-4</v>
      </c>
      <c r="BL15" s="52">
        <v>1.8000000000000001E-4</v>
      </c>
      <c r="BM15" s="52">
        <v>8.9999999999999998E-4</v>
      </c>
      <c r="BN15" s="52">
        <v>5.0000000000000001E-4</v>
      </c>
      <c r="BO15" s="52">
        <v>3.8E-3</v>
      </c>
      <c r="BP15" s="52">
        <v>2E-3</v>
      </c>
      <c r="BQ15" s="52">
        <v>1.6199999999999999E-2</v>
      </c>
      <c r="BR15" s="52">
        <v>6.1999999999999998E-3</v>
      </c>
      <c r="BS15" s="52">
        <v>6.1100000000000002E-2</v>
      </c>
      <c r="BT15" s="52">
        <v>2.6800000000000001E-2</v>
      </c>
      <c r="BU15" s="52">
        <v>0.1421</v>
      </c>
      <c r="BV15" s="52">
        <v>5.4699999999999999E-2</v>
      </c>
      <c r="BW15" s="52">
        <v>0.27589999999999998</v>
      </c>
      <c r="BX15" s="584">
        <v>0.1051</v>
      </c>
      <c r="BY15" s="74">
        <f>+Fall_Hoy!B15+(CS15/2)</f>
        <v>0</v>
      </c>
      <c r="BZ15" s="59">
        <f>+Fall_Hoy!C15+(CS15/2)</f>
        <v>0</v>
      </c>
      <c r="CA15" s="59">
        <f>+Fall_Hoy!D15+(CT15/2)</f>
        <v>1</v>
      </c>
      <c r="CB15" s="59">
        <f>+Fall_Hoy!E15+(CT15/2)</f>
        <v>0</v>
      </c>
      <c r="CC15" s="59">
        <f>+Fall_Hoy!F15+(CU15/2)</f>
        <v>2</v>
      </c>
      <c r="CD15" s="59">
        <f>+Fall_Hoy!G15+(CU15/2)</f>
        <v>3</v>
      </c>
      <c r="CE15" s="59">
        <f>+Fall_Hoy!H15+(CV15/2)</f>
        <v>17</v>
      </c>
      <c r="CF15" s="59">
        <f>+Fall_Hoy!I15+(CV15/2)</f>
        <v>13</v>
      </c>
      <c r="CG15" s="59">
        <f>+Fall_Hoy!J15+(CW15/2)</f>
        <v>35</v>
      </c>
      <c r="CH15" s="59">
        <f>+Fall_Hoy!K15+(CW15/2)</f>
        <v>29</v>
      </c>
      <c r="CI15" s="59">
        <f>+Fall_Hoy!L15+(CX15/2)</f>
        <v>91</v>
      </c>
      <c r="CJ15" s="59">
        <f>+Fall_Hoy!M15+(CX15/2)</f>
        <v>46</v>
      </c>
      <c r="CK15" s="59">
        <f>+Fall_Hoy!N15+(CY15/2)</f>
        <v>200.5</v>
      </c>
      <c r="CL15" s="59">
        <f>+Fall_Hoy!O15+(CY15/2)</f>
        <v>100.5</v>
      </c>
      <c r="CM15" s="59">
        <f>+Fall_Hoy!P15+(CZ15/2)</f>
        <v>205</v>
      </c>
      <c r="CN15" s="59">
        <f>+Fall_Hoy!Q15+(CZ15/2)</f>
        <v>136</v>
      </c>
      <c r="CO15" s="59">
        <f>+Fall_Hoy!R15+(DA15/2)</f>
        <v>156</v>
      </c>
      <c r="CP15" s="59">
        <f>+Fall_Hoy!S15+(DA15/2)</f>
        <v>127</v>
      </c>
      <c r="CQ15" s="59">
        <f>+Fall_Hoy!T15+(DB15/2)</f>
        <v>43</v>
      </c>
      <c r="CR15" s="75">
        <f>+Fall_Hoy!U15+(DB15/2)</f>
        <v>68</v>
      </c>
      <c r="CS15" s="603">
        <f>+Fall_Hoy!W15</f>
        <v>0</v>
      </c>
      <c r="CT15" s="58">
        <f>+Fall_Hoy!X15</f>
        <v>0</v>
      </c>
      <c r="CU15" s="58">
        <f>+Fall_Hoy!Y15</f>
        <v>0</v>
      </c>
      <c r="CV15" s="58">
        <f>+Fall_Hoy!Z15</f>
        <v>0</v>
      </c>
      <c r="CW15" s="58">
        <f>+Fall_Hoy!AA15</f>
        <v>0</v>
      </c>
      <c r="CX15" s="58">
        <f>+Fall_Hoy!AB15</f>
        <v>0</v>
      </c>
      <c r="CY15" s="58">
        <f>+Fall_Hoy!AC15</f>
        <v>1</v>
      </c>
      <c r="CZ15" s="58">
        <f>+Fall_Hoy!AD15</f>
        <v>4</v>
      </c>
      <c r="DA15" s="58">
        <f>+Fall_Hoy!AE15</f>
        <v>2</v>
      </c>
      <c r="DB15" s="223">
        <f>+Fall_Hoy!AF15</f>
        <v>2</v>
      </c>
      <c r="DC15" s="65">
        <f t="shared" si="129"/>
        <v>0.30371643729655629</v>
      </c>
      <c r="DD15" s="66">
        <f t="shared" si="130"/>
        <v>0.36600265890166911</v>
      </c>
      <c r="DE15" s="66">
        <f t="shared" si="131"/>
        <v>0.58418499055397644</v>
      </c>
      <c r="DF15" s="66">
        <f t="shared" si="132"/>
        <v>0.7</v>
      </c>
      <c r="DG15" s="66">
        <f t="shared" si="22"/>
        <v>0.33289112078885158</v>
      </c>
      <c r="DH15" s="66">
        <f t="shared" si="23"/>
        <v>0.52489552116837546</v>
      </c>
      <c r="DI15" s="66">
        <f t="shared" si="24"/>
        <v>0.7</v>
      </c>
      <c r="DJ15" s="66">
        <f t="shared" si="25"/>
        <v>0.7</v>
      </c>
      <c r="DK15" s="66">
        <f t="shared" si="26"/>
        <v>0.7</v>
      </c>
      <c r="DL15" s="66">
        <f t="shared" si="27"/>
        <v>0.7</v>
      </c>
      <c r="DM15" s="66">
        <f t="shared" si="28"/>
        <v>0.7</v>
      </c>
      <c r="DN15" s="66">
        <f t="shared" si="29"/>
        <v>0.7</v>
      </c>
      <c r="DO15" s="66">
        <f t="shared" si="30"/>
        <v>0.58418499055397644</v>
      </c>
      <c r="DP15" s="66">
        <f t="shared" si="31"/>
        <v>0.7</v>
      </c>
      <c r="DQ15" s="66">
        <f t="shared" si="32"/>
        <v>0.30371643729655629</v>
      </c>
      <c r="DR15" s="66">
        <f t="shared" si="33"/>
        <v>0.36600265890166911</v>
      </c>
      <c r="DS15" s="66">
        <f t="shared" si="34"/>
        <v>0.30444216242926109</v>
      </c>
      <c r="DT15" s="66">
        <f t="shared" si="35"/>
        <v>0.37447661732617799</v>
      </c>
      <c r="DU15" s="66">
        <f t="shared" si="36"/>
        <v>0.24314129506100871</v>
      </c>
      <c r="DV15" s="66">
        <f t="shared" si="37"/>
        <v>0.41262937144410572</v>
      </c>
      <c r="DW15" s="74">
        <f>+'Cas_-14'!B14</f>
        <v>736</v>
      </c>
      <c r="DX15" s="59">
        <f>+'Cas_-14'!C14</f>
        <v>663</v>
      </c>
      <c r="DY15" s="59">
        <f>+'Cas_-14'!D14</f>
        <v>2012</v>
      </c>
      <c r="DZ15" s="59">
        <f>+'Cas_-14'!E14</f>
        <v>2489</v>
      </c>
      <c r="EA15" s="59">
        <f>+'Cas_-14'!F14</f>
        <v>7027</v>
      </c>
      <c r="EB15" s="59">
        <f>+'Cas_-14'!G14</f>
        <v>7235</v>
      </c>
      <c r="EC15" s="59">
        <f>+'Cas_-14'!H14</f>
        <v>9518</v>
      </c>
      <c r="ED15" s="59">
        <f>+'Cas_-14'!I14</f>
        <v>8992</v>
      </c>
      <c r="EE15" s="59">
        <f>+'Cas_-14'!J14</f>
        <v>7858</v>
      </c>
      <c r="EF15" s="59">
        <f>+'Cas_-14'!K14</f>
        <v>7371</v>
      </c>
      <c r="EG15" s="59">
        <f>+'Cas_-14'!L14</f>
        <v>4355</v>
      </c>
      <c r="EH15" s="59">
        <f>+'Cas_-14'!M14</f>
        <v>4441</v>
      </c>
      <c r="EI15" s="59">
        <f>+'Cas_-14'!N14</f>
        <v>2373</v>
      </c>
      <c r="EJ15" s="59">
        <f>+'Cas_-14'!O14</f>
        <v>2386</v>
      </c>
      <c r="EK15" s="59">
        <f>+'Cas_-14'!P14</f>
        <v>1124</v>
      </c>
      <c r="EL15" s="59">
        <f>+'Cas_-14'!Q14</f>
        <v>1084</v>
      </c>
      <c r="EM15" s="59">
        <f>+'Cas_-14'!R14</f>
        <v>441</v>
      </c>
      <c r="EN15" s="59">
        <f>+'Cas_-14'!S14</f>
        <v>512</v>
      </c>
      <c r="EO15" s="59">
        <f>+'Cas_-14'!T14</f>
        <v>79</v>
      </c>
      <c r="EP15" s="75">
        <f>+'Cas_-14'!U14</f>
        <v>144</v>
      </c>
      <c r="EQ15" s="178">
        <f t="shared" si="38"/>
        <v>1.3857769576923801E-2</v>
      </c>
      <c r="ER15" s="80">
        <f t="shared" si="39"/>
        <v>1.3035015630222363E-2</v>
      </c>
      <c r="ES15" s="80">
        <f t="shared" si="40"/>
        <v>3.9158443782721236E-2</v>
      </c>
      <c r="ET15" s="80">
        <f t="shared" si="41"/>
        <v>5.168189368770764E-2</v>
      </c>
      <c r="EU15" s="80">
        <f t="shared" si="42"/>
        <v>0.14642328769977705</v>
      </c>
      <c r="EV15" s="80">
        <f t="shared" si="43"/>
        <v>0.15704703813844451</v>
      </c>
      <c r="EW15" s="80">
        <f t="shared" si="44"/>
        <v>0.19384928716904276</v>
      </c>
      <c r="EX15" s="80">
        <f t="shared" si="45"/>
        <v>0.18940494997367036</v>
      </c>
      <c r="EY15" s="80">
        <f t="shared" si="46"/>
        <v>0.18243023633746575</v>
      </c>
      <c r="EZ15" s="80">
        <f t="shared" si="47"/>
        <v>0.17548328730597085</v>
      </c>
      <c r="FA15" s="80">
        <f t="shared" si="48"/>
        <v>0.14992426328835032</v>
      </c>
      <c r="FB15" s="80">
        <f t="shared" si="49"/>
        <v>0.14929236561670084</v>
      </c>
      <c r="FC15" s="80">
        <f t="shared" si="50"/>
        <v>0.1120079297649391</v>
      </c>
      <c r="FD15" s="80">
        <f t="shared" si="51"/>
        <v>0.10438358561553941</v>
      </c>
      <c r="FE15" s="80">
        <f t="shared" si="52"/>
        <v>0.10174708065538156</v>
      </c>
      <c r="FF15" s="80">
        <f t="shared" si="53"/>
        <v>7.8182473855030646E-2</v>
      </c>
      <c r="FG15" s="80">
        <f t="shared" si="54"/>
        <v>0.12229617304492513</v>
      </c>
      <c r="FH15" s="80">
        <f t="shared" si="55"/>
        <v>8.2580645161290323E-2</v>
      </c>
      <c r="FI15" s="80">
        <f t="shared" si="56"/>
        <v>0.12324492979719189</v>
      </c>
      <c r="FJ15" s="88">
        <f t="shared" si="57"/>
        <v>9.1836734693877556E-2</v>
      </c>
      <c r="FK15" s="101">
        <f t="shared" si="133"/>
        <v>2.9850137747464922</v>
      </c>
      <c r="FL15" s="102">
        <f t="shared" si="134"/>
        <v>4.6813900974830656</v>
      </c>
      <c r="FM15" s="102">
        <f t="shared" si="135"/>
        <v>5.215568145754971</v>
      </c>
      <c r="FN15" s="102">
        <f t="shared" si="166"/>
        <v>6.7060352053646266</v>
      </c>
      <c r="FO15" s="102">
        <f t="shared" si="136"/>
        <v>2.2734848125484239</v>
      </c>
      <c r="FP15" s="102">
        <f t="shared" si="136"/>
        <v>3.3422822065937647</v>
      </c>
      <c r="FQ15" s="102">
        <f t="shared" si="136"/>
        <v>3.6110527421727254</v>
      </c>
      <c r="FR15" s="102">
        <f t="shared" si="136"/>
        <v>3.695785142348754</v>
      </c>
      <c r="FS15" s="102">
        <f t="shared" si="136"/>
        <v>3.8370832272842961</v>
      </c>
      <c r="FT15" s="102">
        <f t="shared" si="136"/>
        <v>3.9889838556505222</v>
      </c>
      <c r="FU15" s="102">
        <f t="shared" si="136"/>
        <v>4.6690241102181398</v>
      </c>
      <c r="FV15" s="102">
        <f t="shared" si="136"/>
        <v>4.6887863093897773</v>
      </c>
      <c r="FW15" s="102">
        <f t="shared" si="136"/>
        <v>5.215568145754971</v>
      </c>
      <c r="FX15" s="102">
        <f t="shared" si="136"/>
        <v>6.7060352053646266</v>
      </c>
      <c r="FY15" s="102">
        <f t="shared" si="136"/>
        <v>2.9850137747464922</v>
      </c>
      <c r="FZ15" s="102">
        <f t="shared" si="136"/>
        <v>4.6813900974830656</v>
      </c>
      <c r="GA15" s="102">
        <f t="shared" si="137"/>
        <v>2.4893842125168151</v>
      </c>
      <c r="GB15" s="102">
        <f t="shared" si="138"/>
        <v>4.5346777879341866</v>
      </c>
      <c r="GC15" s="102">
        <f t="shared" si="139"/>
        <v>1.9728300016975517</v>
      </c>
      <c r="GD15" s="103">
        <f t="shared" si="140"/>
        <v>4.493075377946929</v>
      </c>
      <c r="GE15" s="74">
        <f>+Cas_Hoy!B14</f>
        <v>766</v>
      </c>
      <c r="GF15" s="59">
        <f>+Cas_Hoy!C14</f>
        <v>701</v>
      </c>
      <c r="GG15" s="59">
        <f>+Cas_Hoy!D14</f>
        <v>2114</v>
      </c>
      <c r="GH15" s="59">
        <f>+Cas_Hoy!E14</f>
        <v>2608</v>
      </c>
      <c r="GI15" s="59">
        <f>+Cas_Hoy!F14</f>
        <v>7245</v>
      </c>
      <c r="GJ15" s="59">
        <f>+Cas_Hoy!G14</f>
        <v>7467</v>
      </c>
      <c r="GK15" s="59">
        <f>+Cas_Hoy!H14</f>
        <v>9766</v>
      </c>
      <c r="GL15" s="59">
        <f>+Cas_Hoy!I14</f>
        <v>9290</v>
      </c>
      <c r="GM15" s="59">
        <f>+Cas_Hoy!J14</f>
        <v>8070</v>
      </c>
      <c r="GN15" s="59">
        <f>+Cas_Hoy!K14</f>
        <v>7596</v>
      </c>
      <c r="GO15" s="59">
        <f>+Cas_Hoy!L14</f>
        <v>4495</v>
      </c>
      <c r="GP15" s="59">
        <f>+Cas_Hoy!M14</f>
        <v>4566</v>
      </c>
      <c r="GQ15" s="59">
        <f>+Cas_Hoy!N14</f>
        <v>2445</v>
      </c>
      <c r="GR15" s="59">
        <f>+Cas_Hoy!O14</f>
        <v>2452</v>
      </c>
      <c r="GS15" s="59">
        <f>+Cas_Hoy!P14</f>
        <v>1157</v>
      </c>
      <c r="GT15" s="59">
        <f>+Cas_Hoy!Q14</f>
        <v>1113</v>
      </c>
      <c r="GU15" s="59">
        <f>+Cas_Hoy!R14</f>
        <v>454</v>
      </c>
      <c r="GV15" s="59">
        <f>+Cas_Hoy!S14</f>
        <v>522</v>
      </c>
      <c r="GW15" s="59">
        <f>+Cas_Hoy!T14</f>
        <v>79</v>
      </c>
      <c r="GX15" s="459">
        <f>+Cas_Hoy!U14</f>
        <v>152</v>
      </c>
      <c r="GY15" s="424">
        <f t="shared" si="141"/>
        <v>0.31263337896095694</v>
      </c>
      <c r="GZ15" s="94">
        <f t="shared" si="142"/>
        <v>0.37579424294977659</v>
      </c>
      <c r="HA15" s="94">
        <f t="shared" si="143"/>
        <v>0.60190994601958392</v>
      </c>
      <c r="HB15" s="94">
        <f t="shared" si="144"/>
        <v>0.7</v>
      </c>
      <c r="HC15" s="272">
        <f t="shared" si="59"/>
        <v>0.34321846735665712</v>
      </c>
      <c r="HD15" s="272">
        <f t="shared" si="60"/>
        <v>0.54172700159837728</v>
      </c>
      <c r="HE15" s="272">
        <f t="shared" si="61"/>
        <v>0.7</v>
      </c>
      <c r="HF15" s="272">
        <f t="shared" si="62"/>
        <v>0.7</v>
      </c>
      <c r="HG15" s="272">
        <f t="shared" si="63"/>
        <v>0.7</v>
      </c>
      <c r="HH15" s="272">
        <f t="shared" si="64"/>
        <v>0.7</v>
      </c>
      <c r="HI15" s="272">
        <f t="shared" si="65"/>
        <v>0.7</v>
      </c>
      <c r="HJ15" s="272">
        <f t="shared" si="66"/>
        <v>0.7</v>
      </c>
      <c r="HK15" s="272">
        <f t="shared" si="67"/>
        <v>0.60190994601958392</v>
      </c>
      <c r="HL15" s="272">
        <f t="shared" si="68"/>
        <v>0.7</v>
      </c>
      <c r="HM15" s="272">
        <f t="shared" si="69"/>
        <v>0.31263337896095694</v>
      </c>
      <c r="HN15" s="272">
        <f t="shared" si="70"/>
        <v>0.37579424294977659</v>
      </c>
      <c r="HO15" s="272">
        <f t="shared" si="71"/>
        <v>0.3134166479430488</v>
      </c>
      <c r="HP15" s="272">
        <f t="shared" si="72"/>
        <v>0.3817906137583299</v>
      </c>
      <c r="HQ15" s="272">
        <f t="shared" si="73"/>
        <v>0.24314129506100871</v>
      </c>
      <c r="HR15" s="276">
        <f t="shared" si="74"/>
        <v>0.43555322541322267</v>
      </c>
      <c r="HS15" s="280">
        <f>+CyF_Tot!B14</f>
        <v>0</v>
      </c>
      <c r="HT15" s="131">
        <f>+CyF_Tot!C14</f>
        <v>71440</v>
      </c>
      <c r="HU15" s="131">
        <f>+CyF_Tot!D14</f>
        <v>72576</v>
      </c>
      <c r="HV15" s="131">
        <f>+CyF_Tot!E14</f>
        <v>73675</v>
      </c>
      <c r="HW15" s="131">
        <f>+CyF_Tot!F14</f>
        <v>0</v>
      </c>
      <c r="HX15" s="131">
        <f>+CyF_Tot!G14</f>
        <v>1233</v>
      </c>
      <c r="HY15" s="131">
        <f>+CyF_Tot!H14</f>
        <v>1262</v>
      </c>
      <c r="HZ15" s="131">
        <f>+CyF_Tot!I14</f>
        <v>1274</v>
      </c>
      <c r="IA15" s="181">
        <f t="shared" si="75"/>
        <v>8.5802124091671331E-2</v>
      </c>
      <c r="IB15" s="175">
        <f t="shared" si="76"/>
        <v>8.2170424915265744E-2</v>
      </c>
      <c r="IC15" s="175">
        <f t="shared" si="77"/>
        <v>8.3007266629401902E-2</v>
      </c>
      <c r="ID15" s="175">
        <f t="shared" si="78"/>
        <v>7.7803662071037852E-2</v>
      </c>
      <c r="IE15" s="175">
        <f t="shared" si="79"/>
        <v>7.7530638422989559E-2</v>
      </c>
      <c r="IF15" s="175">
        <f t="shared" si="80"/>
        <v>7.4425600248144569E-2</v>
      </c>
      <c r="IG15" s="175">
        <f t="shared" si="81"/>
        <v>7.9322255143022394E-2</v>
      </c>
      <c r="IH15" s="175">
        <f t="shared" si="82"/>
        <v>7.6697027757942723E-2</v>
      </c>
      <c r="II15" s="175">
        <f t="shared" si="83"/>
        <v>6.958710423687467E-2</v>
      </c>
      <c r="IJ15" s="175">
        <f t="shared" si="84"/>
        <v>6.7858492974083751E-2</v>
      </c>
      <c r="IK15" s="175">
        <f t="shared" si="85"/>
        <v>4.6927756973411699E-2</v>
      </c>
      <c r="IL15" s="175">
        <f t="shared" si="86"/>
        <v>4.8057008630132118E-2</v>
      </c>
      <c r="IM15" s="175">
        <f t="shared" si="87"/>
        <v>3.4226503003260127E-2</v>
      </c>
      <c r="IN15" s="175">
        <f t="shared" si="88"/>
        <v>3.6927660041939016E-2</v>
      </c>
      <c r="IO15" s="175">
        <f t="shared" si="89"/>
        <v>1.7846699644907704E-2</v>
      </c>
      <c r="IP15" s="175">
        <f t="shared" si="90"/>
        <v>2.2399247811772004E-2</v>
      </c>
      <c r="IQ15" s="175">
        <f t="shared" si="91"/>
        <v>5.8255815080598518E-3</v>
      </c>
      <c r="IR15" s="175">
        <f t="shared" si="92"/>
        <v>1.0016252176919324E-2</v>
      </c>
      <c r="IS15" s="175">
        <f t="shared" si="93"/>
        <v>1.035551233129885E-3</v>
      </c>
      <c r="IT15" s="87">
        <f t="shared" si="94"/>
        <v>2.5331424860337904E-3</v>
      </c>
      <c r="IU15" s="42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323"/>
      <c r="JP15" s="525">
        <f t="shared" si="167"/>
        <v>0</v>
      </c>
      <c r="JQ15" s="241">
        <f t="shared" si="145"/>
        <v>0</v>
      </c>
      <c r="JR15" s="241">
        <f t="shared" si="146"/>
        <v>70.658648138416922</v>
      </c>
      <c r="JS15" s="241">
        <f t="shared" si="147"/>
        <v>0</v>
      </c>
      <c r="JT15" s="241">
        <f t="shared" si="148"/>
        <v>149.10841616136358</v>
      </c>
      <c r="JU15" s="241">
        <f t="shared" si="149"/>
        <v>228.31452820768848</v>
      </c>
      <c r="JV15" s="241">
        <f t="shared" si="150"/>
        <v>1115.6881873727089</v>
      </c>
      <c r="JW15" s="241">
        <f t="shared" si="151"/>
        <v>892.76058978409685</v>
      </c>
      <c r="JX15" s="241">
        <f t="shared" si="152"/>
        <v>2293.1541068858241</v>
      </c>
      <c r="JY15" s="241">
        <f t="shared" si="153"/>
        <v>2017.0161413198744</v>
      </c>
      <c r="JZ15" s="241">
        <f t="shared" si="154"/>
        <v>6620.9517350592123</v>
      </c>
      <c r="KA15" s="241">
        <f t="shared" si="155"/>
        <v>3507.8436817158031</v>
      </c>
      <c r="KB15" s="241">
        <f t="shared" si="156"/>
        <v>15647.716156896066</v>
      </c>
      <c r="KC15" s="241">
        <f t="shared" si="157"/>
        <v>8385.0054466707497</v>
      </c>
      <c r="KD15" s="241">
        <f t="shared" si="158"/>
        <v>18370.816963881596</v>
      </c>
      <c r="KE15" s="241">
        <f t="shared" si="159"/>
        <v>13079.44320230797</v>
      </c>
      <c r="KF15" s="241">
        <f t="shared" si="160"/>
        <v>15425.138103161396</v>
      </c>
      <c r="KG15" s="241">
        <f t="shared" si="161"/>
        <v>13452.126774193548</v>
      </c>
      <c r="KH15" s="241">
        <f t="shared" si="162"/>
        <v>4049.4461778471136</v>
      </c>
      <c r="KI15" s="526">
        <f t="shared" si="163"/>
        <v>7494.3112244897957</v>
      </c>
      <c r="KJ15" s="529">
        <f>(SUM(JP15:KI15)/SUM(JP$4:KI14))*100000</f>
        <v>243.08386594104874</v>
      </c>
      <c r="KK15" s="483">
        <f t="shared" si="97"/>
        <v>0</v>
      </c>
      <c r="KL15" s="241">
        <f t="shared" si="98"/>
        <v>0</v>
      </c>
      <c r="KM15" s="241">
        <f t="shared" si="99"/>
        <v>19.462447208111946</v>
      </c>
      <c r="KN15" s="241">
        <f t="shared" si="100"/>
        <v>0</v>
      </c>
      <c r="KO15" s="241">
        <f t="shared" si="101"/>
        <v>41.674480631785123</v>
      </c>
      <c r="KP15" s="241">
        <f t="shared" si="102"/>
        <v>65.119711736742715</v>
      </c>
      <c r="KQ15" s="241">
        <f t="shared" si="103"/>
        <v>346.23217922606926</v>
      </c>
      <c r="KR15" s="241">
        <f t="shared" si="104"/>
        <v>273.82833070036861</v>
      </c>
      <c r="KS15" s="241">
        <f t="shared" si="105"/>
        <v>812.55513767005618</v>
      </c>
      <c r="KT15" s="241">
        <f t="shared" si="106"/>
        <v>690.41043710122847</v>
      </c>
      <c r="KU15" s="241">
        <f t="shared" si="107"/>
        <v>3132.7458000550814</v>
      </c>
      <c r="KV15" s="241">
        <f t="shared" si="108"/>
        <v>1546.3744243116953</v>
      </c>
      <c r="KW15" s="241">
        <f t="shared" si="109"/>
        <v>9463.7968469744173</v>
      </c>
      <c r="KX15" s="241">
        <f t="shared" si="110"/>
        <v>4396.7101233703734</v>
      </c>
      <c r="KY15" s="241">
        <f t="shared" si="111"/>
        <v>18557.074318819588</v>
      </c>
      <c r="KZ15" s="241">
        <f t="shared" si="112"/>
        <v>9808.8712585647318</v>
      </c>
      <c r="LA15" s="241">
        <f t="shared" si="113"/>
        <v>43261.231281198001</v>
      </c>
      <c r="LB15" s="241">
        <f t="shared" si="114"/>
        <v>20483.870967741936</v>
      </c>
      <c r="LC15" s="241">
        <f t="shared" si="115"/>
        <v>67082.683307332292</v>
      </c>
      <c r="LD15" s="484">
        <f t="shared" si="116"/>
        <v>43367.34693877551</v>
      </c>
      <c r="LE15" s="481">
        <f t="shared" si="117"/>
        <v>19.674324350911249</v>
      </c>
      <c r="LF15" s="241">
        <f t="shared" si="118"/>
        <v>20.676536266644611</v>
      </c>
      <c r="LG15" s="241">
        <f t="shared" si="119"/>
        <v>1179.6538582105559</v>
      </c>
      <c r="LH15" s="241">
        <f t="shared" si="120"/>
        <v>738.09403989062787</v>
      </c>
      <c r="LI15" s="241">
        <f t="shared" si="121"/>
        <v>16570.723684210527</v>
      </c>
      <c r="LJ15" s="484">
        <f t="shared" si="122"/>
        <v>9698.59072621429</v>
      </c>
      <c r="LK15" s="481">
        <f t="shared" si="123"/>
        <v>20.162984121650005</v>
      </c>
      <c r="LL15" s="241">
        <f t="shared" si="124"/>
        <v>960.70668086239016</v>
      </c>
      <c r="LM15" s="484">
        <f t="shared" si="125"/>
        <v>12794.704276839857</v>
      </c>
      <c r="LO15" s="556"/>
      <c r="LP15" s="560"/>
      <c r="LQ15" s="543"/>
      <c r="LR15" s="565"/>
      <c r="LS15" s="353"/>
    </row>
    <row r="16" spans="1:331" ht="14.4">
      <c r="A16" s="382" t="s">
        <v>28</v>
      </c>
      <c r="B16" s="413">
        <v>1120801</v>
      </c>
      <c r="C16" s="403">
        <f t="shared" si="227"/>
        <v>73840</v>
      </c>
      <c r="D16" s="386">
        <f t="shared" si="228"/>
        <v>817</v>
      </c>
      <c r="E16" s="373">
        <f t="shared" si="0"/>
        <v>5.1640199494960709E-3</v>
      </c>
      <c r="F16" s="183">
        <f t="shared" si="1"/>
        <v>6.0317576447558488E-2</v>
      </c>
      <c r="G16" s="26">
        <f t="shared" si="168"/>
        <v>2.3402472959144851</v>
      </c>
      <c r="H16" s="25">
        <f t="shared" si="2"/>
        <v>0.14115804517751399</v>
      </c>
      <c r="I16" s="32">
        <f t="shared" si="3"/>
        <v>0.15417889556694328</v>
      </c>
      <c r="J16" s="292">
        <f t="shared" si="4"/>
        <v>0.31073503802196228</v>
      </c>
      <c r="K16" s="293">
        <f t="shared" si="5"/>
        <v>2.345866645643705E-3</v>
      </c>
      <c r="L16" s="294">
        <f t="shared" si="6"/>
        <v>5.1516499223426626</v>
      </c>
      <c r="M16" s="295">
        <f t="shared" si="7"/>
        <v>0.33938899676743467</v>
      </c>
      <c r="N16" s="674"/>
      <c r="O16" s="143"/>
      <c r="P16" s="143"/>
      <c r="Q16" s="143"/>
      <c r="R16" s="143"/>
      <c r="S16" s="144">
        <f t="shared" si="8"/>
        <v>73840</v>
      </c>
      <c r="T16" s="145">
        <f t="shared" si="9"/>
        <v>6588.1454424112753</v>
      </c>
      <c r="U16" s="144">
        <f t="shared" si="10"/>
        <v>3598</v>
      </c>
      <c r="V16" s="146">
        <f t="shared" si="11"/>
        <v>5.1222915065060791E-2</v>
      </c>
      <c r="W16" s="145">
        <f t="shared" si="12"/>
        <v>321.02041307957433</v>
      </c>
      <c r="X16" s="144">
        <f t="shared" si="126"/>
        <v>6236</v>
      </c>
      <c r="Y16" s="146">
        <f t="shared" si="13"/>
        <v>9.2243062540678072E-2</v>
      </c>
      <c r="Z16" s="145">
        <f t="shared" si="127"/>
        <v>556.38779765542677</v>
      </c>
      <c r="AA16" s="144">
        <f t="shared" si="14"/>
        <v>817</v>
      </c>
      <c r="AB16" s="145">
        <f t="shared" si="15"/>
        <v>728.94296132854981</v>
      </c>
      <c r="AC16" s="147">
        <f t="shared" si="128"/>
        <v>1.1064463705308775E-2</v>
      </c>
      <c r="AD16" s="144">
        <f t="shared" si="16"/>
        <v>11</v>
      </c>
      <c r="AE16" s="146">
        <f t="shared" si="17"/>
        <v>1.3647642679900745E-2</v>
      </c>
      <c r="AF16" s="145">
        <f t="shared" si="18"/>
        <v>9.8144095160514659</v>
      </c>
      <c r="AG16" s="144">
        <f t="shared" si="19"/>
        <v>33</v>
      </c>
      <c r="AH16" s="146">
        <f t="shared" si="20"/>
        <v>4.2091836734693876E-2</v>
      </c>
      <c r="AI16" s="145">
        <f t="shared" si="21"/>
        <v>29.443228548154401</v>
      </c>
      <c r="AJ16" s="678"/>
      <c r="AK16" s="71">
        <v>103732</v>
      </c>
      <c r="AL16" s="38">
        <v>97644</v>
      </c>
      <c r="AM16" s="38">
        <v>95188</v>
      </c>
      <c r="AN16" s="38">
        <v>89908</v>
      </c>
      <c r="AO16" s="38">
        <v>100687</v>
      </c>
      <c r="AP16" s="38">
        <v>99331</v>
      </c>
      <c r="AQ16" s="38">
        <v>72917</v>
      </c>
      <c r="AR16" s="38">
        <v>76749</v>
      </c>
      <c r="AS16" s="38">
        <v>60848</v>
      </c>
      <c r="AT16" s="38">
        <v>65719</v>
      </c>
      <c r="AU16" s="38">
        <v>49772</v>
      </c>
      <c r="AV16" s="38">
        <v>53354</v>
      </c>
      <c r="AW16" s="38">
        <v>39500</v>
      </c>
      <c r="AX16" s="38">
        <v>43002</v>
      </c>
      <c r="AY16" s="38">
        <v>21944</v>
      </c>
      <c r="AZ16" s="38">
        <v>26524</v>
      </c>
      <c r="BA16" s="38">
        <v>7197</v>
      </c>
      <c r="BB16" s="38">
        <v>12469</v>
      </c>
      <c r="BC16" s="38">
        <v>1241</v>
      </c>
      <c r="BD16" s="45">
        <v>3075</v>
      </c>
      <c r="BE16" s="213">
        <v>2.0000000000000002E-5</v>
      </c>
      <c r="BF16" s="42">
        <v>2.0000000000000002E-5</v>
      </c>
      <c r="BG16" s="52">
        <v>5.0000000000000002E-5</v>
      </c>
      <c r="BH16" s="52">
        <v>4.0000000000000003E-5</v>
      </c>
      <c r="BI16" s="52">
        <v>1.2518952302791728E-4</v>
      </c>
      <c r="BJ16" s="52">
        <v>1.2406223545552731E-4</v>
      </c>
      <c r="BK16" s="52">
        <v>3.4000000000000002E-4</v>
      </c>
      <c r="BL16" s="52">
        <v>1.8000000000000001E-4</v>
      </c>
      <c r="BM16" s="52">
        <v>8.9999999999999998E-4</v>
      </c>
      <c r="BN16" s="52">
        <v>5.0000000000000001E-4</v>
      </c>
      <c r="BO16" s="52">
        <v>3.8E-3</v>
      </c>
      <c r="BP16" s="52">
        <v>2E-3</v>
      </c>
      <c r="BQ16" s="52">
        <v>1.6199999999999999E-2</v>
      </c>
      <c r="BR16" s="52">
        <v>6.1999999999999998E-3</v>
      </c>
      <c r="BS16" s="52">
        <v>6.1100000000000002E-2</v>
      </c>
      <c r="BT16" s="52">
        <v>2.6800000000000001E-2</v>
      </c>
      <c r="BU16" s="52">
        <v>0.1421</v>
      </c>
      <c r="BV16" s="52">
        <v>5.4699999999999999E-2</v>
      </c>
      <c r="BW16" s="52">
        <v>0.27589999999999998</v>
      </c>
      <c r="BX16" s="584">
        <v>0.1051</v>
      </c>
      <c r="BY16" s="74">
        <f>+Fall_Hoy!B16+(CS16/2)</f>
        <v>0</v>
      </c>
      <c r="BZ16" s="59">
        <f>+Fall_Hoy!C16+(CS16/2)</f>
        <v>0</v>
      </c>
      <c r="CA16" s="59">
        <f>+Fall_Hoy!D16+(CT16/2)</f>
        <v>0</v>
      </c>
      <c r="CB16" s="59">
        <f>+Fall_Hoy!E16+(CT16/2)</f>
        <v>0</v>
      </c>
      <c r="CC16" s="59">
        <f>+Fall_Hoy!F16+(CU16/2)</f>
        <v>4</v>
      </c>
      <c r="CD16" s="59">
        <f>+Fall_Hoy!G16+(CU16/2)</f>
        <v>2</v>
      </c>
      <c r="CE16" s="59">
        <f>+Fall_Hoy!H16+(CV16/2)</f>
        <v>13</v>
      </c>
      <c r="CF16" s="59">
        <f>+Fall_Hoy!I16+(CV16/2)</f>
        <v>9</v>
      </c>
      <c r="CG16" s="59">
        <f>+Fall_Hoy!J16+(CW16/2)</f>
        <v>41</v>
      </c>
      <c r="CH16" s="59">
        <f>+Fall_Hoy!K16+(CW16/2)</f>
        <v>18</v>
      </c>
      <c r="CI16" s="59">
        <f>+Fall_Hoy!L16+(CX16/2)</f>
        <v>86</v>
      </c>
      <c r="CJ16" s="59">
        <f>+Fall_Hoy!M16+(CX16/2)</f>
        <v>45</v>
      </c>
      <c r="CK16" s="59">
        <f>+Fall_Hoy!N16+(CY16/2)</f>
        <v>126</v>
      </c>
      <c r="CL16" s="59">
        <f>+Fall_Hoy!O16+(CY16/2)</f>
        <v>69</v>
      </c>
      <c r="CM16" s="59">
        <f>+Fall_Hoy!P16+(CZ16/2)</f>
        <v>136</v>
      </c>
      <c r="CN16" s="59">
        <f>+Fall_Hoy!Q16+(CZ16/2)</f>
        <v>70</v>
      </c>
      <c r="CO16" s="59">
        <f>+Fall_Hoy!R16+(DA16/2)</f>
        <v>74</v>
      </c>
      <c r="CP16" s="59">
        <f>+Fall_Hoy!S16+(DA16/2)</f>
        <v>84</v>
      </c>
      <c r="CQ16" s="59">
        <f>+Fall_Hoy!T16+(DB16/2)</f>
        <v>15.5</v>
      </c>
      <c r="CR16" s="75">
        <f>+Fall_Hoy!U16+(DB16/2)</f>
        <v>24.5</v>
      </c>
      <c r="CS16" s="603">
        <f>+Fall_Hoy!W16</f>
        <v>0</v>
      </c>
      <c r="CT16" s="58">
        <f>+Fall_Hoy!X16</f>
        <v>0</v>
      </c>
      <c r="CU16" s="58">
        <f>+Fall_Hoy!Y16</f>
        <v>0</v>
      </c>
      <c r="CV16" s="58">
        <f>+Fall_Hoy!Z16</f>
        <v>0</v>
      </c>
      <c r="CW16" s="58">
        <f>+Fall_Hoy!AA16</f>
        <v>0</v>
      </c>
      <c r="CX16" s="58">
        <f>+Fall_Hoy!AB16</f>
        <v>0</v>
      </c>
      <c r="CY16" s="58">
        <f>+Fall_Hoy!AC16</f>
        <v>0</v>
      </c>
      <c r="CZ16" s="58">
        <f>+Fall_Hoy!AD16</f>
        <v>0</v>
      </c>
      <c r="DA16" s="58">
        <f>+Fall_Hoy!AE16</f>
        <v>2</v>
      </c>
      <c r="DB16" s="223">
        <f>+Fall_Hoy!AF16</f>
        <v>1</v>
      </c>
      <c r="DC16" s="65">
        <f t="shared" si="129"/>
        <v>0.10143361498067092</v>
      </c>
      <c r="DD16" s="66">
        <f t="shared" si="130"/>
        <v>9.8474600305665155E-2</v>
      </c>
      <c r="DE16" s="66">
        <f t="shared" si="131"/>
        <v>0.19690576652601971</v>
      </c>
      <c r="DF16" s="66">
        <f t="shared" si="132"/>
        <v>0.25880266634260074</v>
      </c>
      <c r="DG16" s="66">
        <f t="shared" si="22"/>
        <v>0.31733546093890524</v>
      </c>
      <c r="DH16" s="66">
        <f t="shared" si="23"/>
        <v>0.16229516642810998</v>
      </c>
      <c r="DI16" s="66">
        <f t="shared" si="24"/>
        <v>0.52436735079127028</v>
      </c>
      <c r="DJ16" s="66">
        <f t="shared" si="25"/>
        <v>0.65147428630991933</v>
      </c>
      <c r="DK16" s="66">
        <f t="shared" si="26"/>
        <v>0.7</v>
      </c>
      <c r="DL16" s="66">
        <f t="shared" si="27"/>
        <v>0.54778678920860013</v>
      </c>
      <c r="DM16" s="66">
        <f t="shared" si="28"/>
        <v>0.45470503390196138</v>
      </c>
      <c r="DN16" s="66">
        <f t="shared" si="29"/>
        <v>0.42171158676013043</v>
      </c>
      <c r="DO16" s="66">
        <f t="shared" si="30"/>
        <v>0.19690576652601971</v>
      </c>
      <c r="DP16" s="66">
        <f t="shared" si="31"/>
        <v>0.25880266634260074</v>
      </c>
      <c r="DQ16" s="66">
        <f t="shared" si="32"/>
        <v>0.10143361498067092</v>
      </c>
      <c r="DR16" s="66">
        <f t="shared" si="33"/>
        <v>9.8474600305665155E-2</v>
      </c>
      <c r="DS16" s="66">
        <f t="shared" si="34"/>
        <v>7.235793082523144E-2</v>
      </c>
      <c r="DT16" s="66">
        <f t="shared" si="35"/>
        <v>0.12315734978871917</v>
      </c>
      <c r="DU16" s="66">
        <f t="shared" si="36"/>
        <v>4.5269762514825854E-2</v>
      </c>
      <c r="DV16" s="66">
        <f t="shared" si="37"/>
        <v>7.580856017884631E-2</v>
      </c>
      <c r="DW16" s="74">
        <f>+'Cas_-14'!B15</f>
        <v>234</v>
      </c>
      <c r="DX16" s="59">
        <f>+'Cas_-14'!C15</f>
        <v>231</v>
      </c>
      <c r="DY16" s="59">
        <f>+'Cas_-14'!D15</f>
        <v>3237</v>
      </c>
      <c r="DZ16" s="59">
        <f>+'Cas_-14'!E15</f>
        <v>3676</v>
      </c>
      <c r="EA16" s="59">
        <f>+'Cas_-14'!F15</f>
        <v>8516</v>
      </c>
      <c r="EB16" s="59">
        <f>+'Cas_-14'!G15</f>
        <v>8467</v>
      </c>
      <c r="EC16" s="59">
        <f>+'Cas_-14'!H15</f>
        <v>7728</v>
      </c>
      <c r="ED16" s="59">
        <f>+'Cas_-14'!I15</f>
        <v>7549</v>
      </c>
      <c r="EE16" s="59">
        <f>+'Cas_-14'!J15</f>
        <v>5892</v>
      </c>
      <c r="EF16" s="59">
        <f>+'Cas_-14'!K15</f>
        <v>6117</v>
      </c>
      <c r="EG16" s="59">
        <f>+'Cas_-14'!L15</f>
        <v>4099</v>
      </c>
      <c r="EH16" s="59">
        <f>+'Cas_-14'!M15</f>
        <v>4287</v>
      </c>
      <c r="EI16" s="59">
        <f>+'Cas_-14'!N15</f>
        <v>2479</v>
      </c>
      <c r="EJ16" s="59">
        <f>+'Cas_-14'!O15</f>
        <v>2407</v>
      </c>
      <c r="EK16" s="59">
        <f>+'Cas_-14'!P15</f>
        <v>1113</v>
      </c>
      <c r="EL16" s="59">
        <f>+'Cas_-14'!Q15</f>
        <v>598</v>
      </c>
      <c r="EM16" s="59">
        <f>+'Cas_-14'!R15</f>
        <v>320</v>
      </c>
      <c r="EN16" s="59">
        <f>+'Cas_-14'!S15</f>
        <v>384</v>
      </c>
      <c r="EO16" s="59">
        <f>+'Cas_-14'!T15</f>
        <v>40</v>
      </c>
      <c r="EP16" s="75">
        <f>+'Cas_-14'!U15</f>
        <v>75</v>
      </c>
      <c r="EQ16" s="178">
        <f t="shared" si="38"/>
        <v>2.2558130567230943E-3</v>
      </c>
      <c r="ER16" s="79">
        <f t="shared" si="39"/>
        <v>2.3657367580189261E-3</v>
      </c>
      <c r="ES16" s="79">
        <f t="shared" si="40"/>
        <v>3.4006387359751228E-2</v>
      </c>
      <c r="ET16" s="79">
        <f t="shared" si="41"/>
        <v>4.0886239266806068E-2</v>
      </c>
      <c r="EU16" s="79">
        <f t="shared" si="42"/>
        <v>8.4578942663899009E-2</v>
      </c>
      <c r="EV16" s="79">
        <f t="shared" si="43"/>
        <v>8.5240257321480703E-2</v>
      </c>
      <c r="EW16" s="79">
        <f t="shared" si="44"/>
        <v>0.10598351550392912</v>
      </c>
      <c r="EX16" s="79">
        <f t="shared" si="45"/>
        <v>9.8359587747071625E-2</v>
      </c>
      <c r="EY16" s="79">
        <f t="shared" si="46"/>
        <v>9.683144885616618E-2</v>
      </c>
      <c r="EZ16" s="79">
        <f t="shared" si="47"/>
        <v>9.307810526636133E-2</v>
      </c>
      <c r="FA16" s="79">
        <f t="shared" si="48"/>
        <v>8.2355541268182911E-2</v>
      </c>
      <c r="FB16" s="79">
        <f t="shared" si="49"/>
        <v>8.0350114330696859E-2</v>
      </c>
      <c r="FC16" s="79">
        <f t="shared" si="50"/>
        <v>6.2759493670886082E-2</v>
      </c>
      <c r="FD16" s="79">
        <f t="shared" si="51"/>
        <v>5.5974140737640107E-2</v>
      </c>
      <c r="FE16" s="79">
        <f t="shared" si="52"/>
        <v>5.0720014582573823E-2</v>
      </c>
      <c r="FF16" s="79">
        <f t="shared" si="53"/>
        <v>2.2545619061981603E-2</v>
      </c>
      <c r="FG16" s="79">
        <f t="shared" si="54"/>
        <v>4.4462970682228709E-2</v>
      </c>
      <c r="FH16" s="79">
        <f t="shared" si="55"/>
        <v>3.079637501002486E-2</v>
      </c>
      <c r="FI16" s="79">
        <f t="shared" si="56"/>
        <v>3.2232070910556E-2</v>
      </c>
      <c r="FJ16" s="87">
        <f t="shared" si="57"/>
        <v>2.4390243902439025E-2</v>
      </c>
      <c r="FK16" s="101">
        <f t="shared" si="133"/>
        <v>1.9998735374086638</v>
      </c>
      <c r="FL16" s="102">
        <f t="shared" si="134"/>
        <v>4.3677931413168265</v>
      </c>
      <c r="FM16" s="102">
        <f t="shared" si="135"/>
        <v>3.1374658240329882</v>
      </c>
      <c r="FN16" s="102">
        <f t="shared" si="166"/>
        <v>4.6236112414061141</v>
      </c>
      <c r="FO16" s="102">
        <f t="shared" si="136"/>
        <v>3.7519440530243724</v>
      </c>
      <c r="FP16" s="102">
        <f t="shared" si="136"/>
        <v>1.9039732108740515</v>
      </c>
      <c r="FQ16" s="102">
        <f t="shared" si="136"/>
        <v>4.9476312264036046</v>
      </c>
      <c r="FR16" s="102">
        <f t="shared" si="136"/>
        <v>6.6233938269969528</v>
      </c>
      <c r="FS16" s="102">
        <f t="shared" si="136"/>
        <v>7.2290563475899523</v>
      </c>
      <c r="FT16" s="102">
        <f t="shared" si="136"/>
        <v>5.8852378616969085</v>
      </c>
      <c r="FU16" s="102">
        <f t="shared" si="136"/>
        <v>5.5212439491018355</v>
      </c>
      <c r="FV16" s="102">
        <f t="shared" si="136"/>
        <v>5.2484254723582922</v>
      </c>
      <c r="FW16" s="102">
        <f t="shared" si="136"/>
        <v>3.1374658240329882</v>
      </c>
      <c r="FX16" s="102">
        <f t="shared" si="136"/>
        <v>4.6236112414061141</v>
      </c>
      <c r="FY16" s="102">
        <f t="shared" si="136"/>
        <v>1.9998735374086638</v>
      </c>
      <c r="FZ16" s="102">
        <f t="shared" si="136"/>
        <v>4.3677931413168265</v>
      </c>
      <c r="GA16" s="102">
        <f t="shared" si="137"/>
        <v>1.6273750879662208</v>
      </c>
      <c r="GB16" s="102">
        <f t="shared" si="138"/>
        <v>3.9990859232175504</v>
      </c>
      <c r="GC16" s="102">
        <f t="shared" si="139"/>
        <v>1.4044943820224722</v>
      </c>
      <c r="GD16" s="103">
        <f t="shared" si="140"/>
        <v>3.1081509673326986</v>
      </c>
      <c r="GE16" s="74">
        <f>+Cas_Hoy!B15</f>
        <v>264</v>
      </c>
      <c r="GF16" s="59">
        <f>+Cas_Hoy!C15</f>
        <v>249</v>
      </c>
      <c r="GG16" s="59">
        <f>+Cas_Hoy!D15</f>
        <v>3620</v>
      </c>
      <c r="GH16" s="59">
        <f>+Cas_Hoy!E15</f>
        <v>4128</v>
      </c>
      <c r="GI16" s="59">
        <f>+Cas_Hoy!F15</f>
        <v>9361</v>
      </c>
      <c r="GJ16" s="59">
        <f>+Cas_Hoy!G15</f>
        <v>9394</v>
      </c>
      <c r="GK16" s="59">
        <f>+Cas_Hoy!H15</f>
        <v>8438</v>
      </c>
      <c r="GL16" s="59">
        <f>+Cas_Hoy!I15</f>
        <v>8285</v>
      </c>
      <c r="GM16" s="59">
        <f>+Cas_Hoy!J15</f>
        <v>6348</v>
      </c>
      <c r="GN16" s="59">
        <f>+Cas_Hoy!K15</f>
        <v>6593</v>
      </c>
      <c r="GO16" s="59">
        <f>+Cas_Hoy!L15</f>
        <v>4418</v>
      </c>
      <c r="GP16" s="59">
        <f>+Cas_Hoy!M15</f>
        <v>4633</v>
      </c>
      <c r="GQ16" s="59">
        <f>+Cas_Hoy!N15</f>
        <v>2689</v>
      </c>
      <c r="GR16" s="59">
        <f>+Cas_Hoy!O15</f>
        <v>2594</v>
      </c>
      <c r="GS16" s="59">
        <f>+Cas_Hoy!P15</f>
        <v>1185</v>
      </c>
      <c r="GT16" s="59">
        <f>+Cas_Hoy!Q15</f>
        <v>620</v>
      </c>
      <c r="GU16" s="59">
        <f>+Cas_Hoy!R15</f>
        <v>345</v>
      </c>
      <c r="GV16" s="59">
        <f>+Cas_Hoy!S15</f>
        <v>395</v>
      </c>
      <c r="GW16" s="59">
        <f>+Cas_Hoy!T15</f>
        <v>46</v>
      </c>
      <c r="GX16" s="459">
        <f>+Cas_Hoy!U15</f>
        <v>78</v>
      </c>
      <c r="GY16" s="424">
        <f t="shared" si="141"/>
        <v>0.10799535826783023</v>
      </c>
      <c r="GZ16" s="94">
        <f t="shared" si="142"/>
        <v>0.1020974116881478</v>
      </c>
      <c r="HA16" s="94">
        <f t="shared" si="143"/>
        <v>0.21358596457784065</v>
      </c>
      <c r="HB16" s="94">
        <f t="shared" si="144"/>
        <v>0.27890906376930052</v>
      </c>
      <c r="HC16" s="272">
        <f t="shared" si="59"/>
        <v>0.34882306832422411</v>
      </c>
      <c r="HD16" s="272">
        <f t="shared" si="60"/>
        <v>0.18006387072465635</v>
      </c>
      <c r="HE16" s="272">
        <f t="shared" si="61"/>
        <v>0.57254292261603767</v>
      </c>
      <c r="HF16" s="272">
        <f t="shared" si="62"/>
        <v>0.7</v>
      </c>
      <c r="HG16" s="272">
        <f t="shared" si="63"/>
        <v>0.7</v>
      </c>
      <c r="HH16" s="272">
        <f t="shared" si="64"/>
        <v>0.5904133237293282</v>
      </c>
      <c r="HI16" s="272">
        <f t="shared" si="65"/>
        <v>0.49009193456425121</v>
      </c>
      <c r="HJ16" s="272">
        <f t="shared" si="66"/>
        <v>0.45574755807317108</v>
      </c>
      <c r="HK16" s="272">
        <f t="shared" si="67"/>
        <v>0.21358596457784065</v>
      </c>
      <c r="HL16" s="272">
        <f t="shared" si="68"/>
        <v>0.27890906376930052</v>
      </c>
      <c r="HM16" s="272">
        <f t="shared" si="69"/>
        <v>0.10799535826783023</v>
      </c>
      <c r="HN16" s="272">
        <f t="shared" si="70"/>
        <v>0.1020974116881478</v>
      </c>
      <c r="HO16" s="272">
        <f t="shared" si="71"/>
        <v>7.8010894170952652E-2</v>
      </c>
      <c r="HP16" s="272">
        <f t="shared" si="72"/>
        <v>0.12668529470454185</v>
      </c>
      <c r="HQ16" s="272">
        <f t="shared" si="73"/>
        <v>5.2060226892049734E-2</v>
      </c>
      <c r="HR16" s="276">
        <f t="shared" si="74"/>
        <v>7.8840902586000156E-2</v>
      </c>
      <c r="HS16" s="280">
        <f>+CyF_Tot!B15</f>
        <v>0</v>
      </c>
      <c r="HT16" s="131">
        <f>+CyF_Tot!C15</f>
        <v>67604</v>
      </c>
      <c r="HU16" s="131">
        <f>+CyF_Tot!D15</f>
        <v>70242</v>
      </c>
      <c r="HV16" s="131">
        <f>+CyF_Tot!E15</f>
        <v>73840</v>
      </c>
      <c r="HW16" s="131">
        <f>+CyF_Tot!F15</f>
        <v>0</v>
      </c>
      <c r="HX16" s="131">
        <f>+CyF_Tot!G15</f>
        <v>784</v>
      </c>
      <c r="HY16" s="131">
        <f>+CyF_Tot!H15</f>
        <v>806</v>
      </c>
      <c r="HZ16" s="131">
        <f>+CyF_Tot!I15</f>
        <v>817</v>
      </c>
      <c r="IA16" s="181">
        <f t="shared" si="75"/>
        <v>9.255166617445916E-2</v>
      </c>
      <c r="IB16" s="175">
        <f t="shared" si="76"/>
        <v>8.7119836616848134E-2</v>
      </c>
      <c r="IC16" s="175">
        <f t="shared" si="77"/>
        <v>8.4928546637627916E-2</v>
      </c>
      <c r="ID16" s="175">
        <f t="shared" si="78"/>
        <v>8.0217630069923204E-2</v>
      </c>
      <c r="IE16" s="175">
        <f t="shared" si="79"/>
        <v>8.9834859176606732E-2</v>
      </c>
      <c r="IF16" s="175">
        <f t="shared" si="80"/>
        <v>8.8625010148991656E-2</v>
      </c>
      <c r="IG16" s="175">
        <f t="shared" si="81"/>
        <v>6.5057936243811343E-2</v>
      </c>
      <c r="IH16" s="175">
        <f t="shared" si="82"/>
        <v>6.8476919631584907E-2</v>
      </c>
      <c r="II16" s="175">
        <f t="shared" si="83"/>
        <v>5.4289744566609059E-2</v>
      </c>
      <c r="IJ16" s="175">
        <f t="shared" si="84"/>
        <v>5.8635743544126033E-2</v>
      </c>
      <c r="IK16" s="175">
        <f t="shared" si="85"/>
        <v>4.4407526402992142E-2</v>
      </c>
      <c r="IL16" s="175">
        <f t="shared" si="86"/>
        <v>4.7603455029037268E-2</v>
      </c>
      <c r="IM16" s="175">
        <f t="shared" si="87"/>
        <v>3.5242652353093901E-2</v>
      </c>
      <c r="IN16" s="175">
        <f t="shared" si="88"/>
        <v>3.8367203455385926E-2</v>
      </c>
      <c r="IO16" s="175">
        <f t="shared" si="89"/>
        <v>1.9578854765475762E-2</v>
      </c>
      <c r="IP16" s="175">
        <f t="shared" si="90"/>
        <v>2.3665218000340826E-2</v>
      </c>
      <c r="IQ16" s="175">
        <f t="shared" si="91"/>
        <v>6.4213004806384002E-3</v>
      </c>
      <c r="IR16" s="175">
        <f t="shared" si="92"/>
        <v>1.1125079295967795E-2</v>
      </c>
      <c r="IS16" s="175">
        <f t="shared" si="93"/>
        <v>1.1072438372199882E-3</v>
      </c>
      <c r="IT16" s="87">
        <f t="shared" si="94"/>
        <v>2.743573569259842E-3</v>
      </c>
      <c r="IU16" s="42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323"/>
      <c r="JP16" s="525">
        <f t="shared" si="167"/>
        <v>0</v>
      </c>
      <c r="JQ16" s="241">
        <f t="shared" si="145"/>
        <v>0</v>
      </c>
      <c r="JR16" s="241">
        <f t="shared" si="146"/>
        <v>0</v>
      </c>
      <c r="JS16" s="241">
        <f t="shared" si="147"/>
        <v>0</v>
      </c>
      <c r="JT16" s="241">
        <f t="shared" si="148"/>
        <v>142.14073316316902</v>
      </c>
      <c r="JU16" s="241">
        <f t="shared" si="149"/>
        <v>70.593752202232949</v>
      </c>
      <c r="JV16" s="241">
        <f t="shared" si="150"/>
        <v>574.49991085755039</v>
      </c>
      <c r="JW16" s="241">
        <f t="shared" si="151"/>
        <v>382.31946996052062</v>
      </c>
      <c r="JX16" s="241">
        <f t="shared" si="152"/>
        <v>1901.5946621088615</v>
      </c>
      <c r="JY16" s="241">
        <f t="shared" si="153"/>
        <v>800.172431108203</v>
      </c>
      <c r="JZ16" s="241">
        <f t="shared" si="154"/>
        <v>3651.8137908864423</v>
      </c>
      <c r="KA16" s="241">
        <f t="shared" si="155"/>
        <v>1913.247272931739</v>
      </c>
      <c r="KB16" s="241">
        <f t="shared" si="156"/>
        <v>5274.2292151898728</v>
      </c>
      <c r="KC16" s="241">
        <f t="shared" si="157"/>
        <v>3060.1023440770196</v>
      </c>
      <c r="KD16" s="241">
        <f t="shared" si="158"/>
        <v>6135.3886255924172</v>
      </c>
      <c r="KE16" s="241">
        <f t="shared" si="159"/>
        <v>3519.080832453627</v>
      </c>
      <c r="KF16" s="241">
        <f t="shared" si="160"/>
        <v>3666.151451993886</v>
      </c>
      <c r="KG16" s="241">
        <f t="shared" si="161"/>
        <v>4424.1167695885788</v>
      </c>
      <c r="KH16" s="241">
        <f t="shared" si="162"/>
        <v>753.95447219983873</v>
      </c>
      <c r="KI16" s="526">
        <f t="shared" si="163"/>
        <v>1376.8601626016259</v>
      </c>
      <c r="KJ16" s="529">
        <f>(SUM(JP16:KI16)/SUM(JP$4:KI15))*100000</f>
        <v>80.931286915088052</v>
      </c>
      <c r="KK16" s="483">
        <f t="shared" si="97"/>
        <v>0</v>
      </c>
      <c r="KL16" s="241">
        <f t="shared" si="98"/>
        <v>0</v>
      </c>
      <c r="KM16" s="241">
        <f t="shared" si="99"/>
        <v>0</v>
      </c>
      <c r="KN16" s="241">
        <f t="shared" si="100"/>
        <v>0</v>
      </c>
      <c r="KO16" s="241">
        <f t="shared" si="101"/>
        <v>39.727074994785823</v>
      </c>
      <c r="KP16" s="241">
        <f t="shared" si="102"/>
        <v>20.13470115069817</v>
      </c>
      <c r="KQ16" s="241">
        <f t="shared" si="103"/>
        <v>178.28489926903191</v>
      </c>
      <c r="KR16" s="241">
        <f t="shared" si="104"/>
        <v>117.26537153578548</v>
      </c>
      <c r="KS16" s="241">
        <f t="shared" si="105"/>
        <v>673.81014988167237</v>
      </c>
      <c r="KT16" s="241">
        <f t="shared" si="106"/>
        <v>273.89339460430011</v>
      </c>
      <c r="KU16" s="241">
        <f t="shared" si="107"/>
        <v>1727.8791288274531</v>
      </c>
      <c r="KV16" s="241">
        <f t="shared" si="108"/>
        <v>843.42317352026089</v>
      </c>
      <c r="KW16" s="241">
        <f t="shared" si="109"/>
        <v>3189.8734177215188</v>
      </c>
      <c r="KX16" s="241">
        <f t="shared" si="110"/>
        <v>1604.5765313241245</v>
      </c>
      <c r="KY16" s="241">
        <f t="shared" si="111"/>
        <v>6197.5938753189939</v>
      </c>
      <c r="KZ16" s="241">
        <f t="shared" si="112"/>
        <v>2639.1192881918264</v>
      </c>
      <c r="LA16" s="241">
        <f t="shared" si="113"/>
        <v>10282.061970265388</v>
      </c>
      <c r="LB16" s="241">
        <f t="shared" si="114"/>
        <v>6736.7070334429382</v>
      </c>
      <c r="LC16" s="241">
        <f t="shared" si="115"/>
        <v>12489.927477840451</v>
      </c>
      <c r="LD16" s="484">
        <f t="shared" si="116"/>
        <v>7967.4796747967475</v>
      </c>
      <c r="LE16" s="481">
        <f t="shared" si="117"/>
        <v>13.350822911347198</v>
      </c>
      <c r="LF16" s="241">
        <f t="shared" si="118"/>
        <v>6.9714831481823598</v>
      </c>
      <c r="LG16" s="241">
        <f t="shared" si="119"/>
        <v>762.7889744302239</v>
      </c>
      <c r="LH16" s="241">
        <f t="shared" si="120"/>
        <v>367.68085301957899</v>
      </c>
      <c r="LI16" s="241">
        <f t="shared" si="121"/>
        <v>5029.9075584556822</v>
      </c>
      <c r="LJ16" s="484">
        <f t="shared" si="122"/>
        <v>2909.3687551428234</v>
      </c>
      <c r="LK16" s="481">
        <f t="shared" si="123"/>
        <v>10.230353458711999</v>
      </c>
      <c r="LL16" s="241">
        <f t="shared" si="124"/>
        <v>558.83740731075318</v>
      </c>
      <c r="LM16" s="484">
        <f t="shared" si="125"/>
        <v>3865.713253136455</v>
      </c>
      <c r="LO16" s="556"/>
      <c r="LP16" s="560"/>
      <c r="LQ16" s="543"/>
      <c r="LR16" s="565"/>
      <c r="LS16" s="353"/>
    </row>
    <row r="17" spans="1:331" ht="14.4">
      <c r="A17" s="382" t="s">
        <v>29</v>
      </c>
      <c r="B17" s="413">
        <v>1385961</v>
      </c>
      <c r="C17" s="403">
        <f t="shared" si="227"/>
        <v>121484</v>
      </c>
      <c r="D17" s="386">
        <f t="shared" si="228"/>
        <v>2016</v>
      </c>
      <c r="E17" s="373">
        <f t="shared" si="0"/>
        <v>6.1517592609710821E-3</v>
      </c>
      <c r="F17" s="183">
        <f t="shared" si="1"/>
        <v>8.1753382670940955E-2</v>
      </c>
      <c r="G17" s="26">
        <f t="shared" si="168"/>
        <v>2.8922408450473793</v>
      </c>
      <c r="H17" s="25">
        <f t="shared" si="2"/>
        <v>0.23645047258168406</v>
      </c>
      <c r="I17" s="32">
        <f t="shared" si="3"/>
        <v>0.25351433901800691</v>
      </c>
      <c r="J17" s="292">
        <f t="shared" si="4"/>
        <v>0.45547433565795165</v>
      </c>
      <c r="K17" s="293">
        <f t="shared" si="5"/>
        <v>3.1935638752601794E-3</v>
      </c>
      <c r="L17" s="294">
        <f t="shared" si="6"/>
        <v>5.5713209750750643</v>
      </c>
      <c r="M17" s="295">
        <f t="shared" si="7"/>
        <v>0.48818767325919787</v>
      </c>
      <c r="N17" s="674"/>
      <c r="O17" s="143"/>
      <c r="P17" s="143"/>
      <c r="Q17" s="143"/>
      <c r="R17" s="143"/>
      <c r="S17" s="144">
        <f t="shared" si="8"/>
        <v>121484</v>
      </c>
      <c r="T17" s="145">
        <f t="shared" si="9"/>
        <v>8765.326008451897</v>
      </c>
      <c r="U17" s="144">
        <f t="shared" si="10"/>
        <v>4085</v>
      </c>
      <c r="V17" s="146">
        <f t="shared" si="11"/>
        <v>3.4795867085750304E-2</v>
      </c>
      <c r="W17" s="145">
        <f t="shared" si="12"/>
        <v>294.74133832048665</v>
      </c>
      <c r="X17" s="144">
        <f t="shared" si="126"/>
        <v>8177</v>
      </c>
      <c r="Y17" s="146">
        <f t="shared" si="13"/>
        <v>7.2166768160837377E-2</v>
      </c>
      <c r="Z17" s="145">
        <f t="shared" si="127"/>
        <v>589.98774135780161</v>
      </c>
      <c r="AA17" s="144">
        <f t="shared" si="14"/>
        <v>2016</v>
      </c>
      <c r="AB17" s="145">
        <f t="shared" si="15"/>
        <v>1454.5863844653638</v>
      </c>
      <c r="AC17" s="147">
        <f t="shared" si="128"/>
        <v>1.6594777913140825E-2</v>
      </c>
      <c r="AD17" s="144">
        <f t="shared" si="16"/>
        <v>39</v>
      </c>
      <c r="AE17" s="146">
        <f t="shared" si="17"/>
        <v>1.9726858877086494E-2</v>
      </c>
      <c r="AF17" s="145">
        <f t="shared" si="18"/>
        <v>28.139319937574001</v>
      </c>
      <c r="AG17" s="144">
        <f t="shared" si="19"/>
        <v>89</v>
      </c>
      <c r="AH17" s="146">
        <f t="shared" si="20"/>
        <v>4.6185781006746238E-2</v>
      </c>
      <c r="AI17" s="145">
        <f t="shared" si="21"/>
        <v>64.215371139591952</v>
      </c>
      <c r="AJ17" s="678"/>
      <c r="AK17" s="71">
        <v>114833</v>
      </c>
      <c r="AL17" s="38">
        <v>108299</v>
      </c>
      <c r="AM17" s="38">
        <v>112134</v>
      </c>
      <c r="AN17" s="38">
        <v>106450</v>
      </c>
      <c r="AO17" s="38">
        <v>111899</v>
      </c>
      <c r="AP17" s="38">
        <v>108791</v>
      </c>
      <c r="AQ17" s="38">
        <v>94852</v>
      </c>
      <c r="AR17" s="38">
        <v>96277</v>
      </c>
      <c r="AS17" s="38">
        <v>85539</v>
      </c>
      <c r="AT17" s="38">
        <v>87795</v>
      </c>
      <c r="AU17" s="38">
        <v>66030</v>
      </c>
      <c r="AV17" s="38">
        <v>69897</v>
      </c>
      <c r="AW17" s="38">
        <v>51553</v>
      </c>
      <c r="AX17" s="38">
        <v>59228</v>
      </c>
      <c r="AY17" s="38">
        <v>31642</v>
      </c>
      <c r="AZ17" s="38">
        <v>42129</v>
      </c>
      <c r="BA17" s="38">
        <v>10824</v>
      </c>
      <c r="BB17" s="38">
        <v>21018</v>
      </c>
      <c r="BC17" s="38">
        <v>1516</v>
      </c>
      <c r="BD17" s="45">
        <v>5255</v>
      </c>
      <c r="BE17" s="213">
        <v>2.0000000000000002E-5</v>
      </c>
      <c r="BF17" s="42">
        <v>2.0000000000000002E-5</v>
      </c>
      <c r="BG17" s="52">
        <v>5.0000000000000002E-5</v>
      </c>
      <c r="BH17" s="52">
        <v>4.0000000000000003E-5</v>
      </c>
      <c r="BI17" s="52">
        <v>1.2518952302791728E-4</v>
      </c>
      <c r="BJ17" s="52">
        <v>1.2406223545552731E-4</v>
      </c>
      <c r="BK17" s="52">
        <v>3.4000000000000002E-4</v>
      </c>
      <c r="BL17" s="52">
        <v>1.8000000000000001E-4</v>
      </c>
      <c r="BM17" s="52">
        <v>8.9999999999999998E-4</v>
      </c>
      <c r="BN17" s="52">
        <v>5.0000000000000001E-4</v>
      </c>
      <c r="BO17" s="52">
        <v>3.8E-3</v>
      </c>
      <c r="BP17" s="52">
        <v>2E-3</v>
      </c>
      <c r="BQ17" s="52">
        <v>1.6199999999999999E-2</v>
      </c>
      <c r="BR17" s="52">
        <v>6.1999999999999998E-3</v>
      </c>
      <c r="BS17" s="52">
        <v>6.1100000000000002E-2</v>
      </c>
      <c r="BT17" s="52">
        <v>2.6800000000000001E-2</v>
      </c>
      <c r="BU17" s="52">
        <v>0.1421</v>
      </c>
      <c r="BV17" s="52">
        <v>5.4699999999999999E-2</v>
      </c>
      <c r="BW17" s="52">
        <v>0.27589999999999998</v>
      </c>
      <c r="BX17" s="584">
        <v>0.1051</v>
      </c>
      <c r="BY17" s="74">
        <f>+Fall_Hoy!B17+(CS17/2)</f>
        <v>0</v>
      </c>
      <c r="BZ17" s="59">
        <f>+Fall_Hoy!C17+(CS17/2)</f>
        <v>1</v>
      </c>
      <c r="CA17" s="59">
        <f>+Fall_Hoy!D17+(CT17/2)</f>
        <v>3</v>
      </c>
      <c r="CB17" s="59">
        <f>+Fall_Hoy!E17+(CT17/2)</f>
        <v>1</v>
      </c>
      <c r="CC17" s="59">
        <f>+Fall_Hoy!F17+(CU17/2)</f>
        <v>6</v>
      </c>
      <c r="CD17" s="59">
        <f>+Fall_Hoy!G17+(CU17/2)</f>
        <v>6</v>
      </c>
      <c r="CE17" s="59">
        <f>+Fall_Hoy!H17+(CV17/2)</f>
        <v>19</v>
      </c>
      <c r="CF17" s="59">
        <f>+Fall_Hoy!I17+(CV17/2)</f>
        <v>19</v>
      </c>
      <c r="CG17" s="59">
        <f>+Fall_Hoy!J17+(CW17/2)</f>
        <v>72.5</v>
      </c>
      <c r="CH17" s="59">
        <f>+Fall_Hoy!K17+(CW17/2)</f>
        <v>38.5</v>
      </c>
      <c r="CI17" s="59">
        <f>+Fall_Hoy!L17+(CX17/2)</f>
        <v>162</v>
      </c>
      <c r="CJ17" s="59">
        <f>+Fall_Hoy!M17+(CX17/2)</f>
        <v>93</v>
      </c>
      <c r="CK17" s="59">
        <f>+Fall_Hoy!N17+(CY17/2)</f>
        <v>329.5</v>
      </c>
      <c r="CL17" s="59">
        <f>+Fall_Hoy!O17+(CY17/2)</f>
        <v>159.5</v>
      </c>
      <c r="CM17" s="59">
        <f>+Fall_Hoy!P17+(CZ17/2)</f>
        <v>360</v>
      </c>
      <c r="CN17" s="59">
        <f>+Fall_Hoy!Q17+(CZ17/2)</f>
        <v>237</v>
      </c>
      <c r="CO17" s="59">
        <f>+Fall_Hoy!R17+(DA17/2)</f>
        <v>197.5</v>
      </c>
      <c r="CP17" s="59">
        <f>+Fall_Hoy!S17+(DA17/2)</f>
        <v>194.5</v>
      </c>
      <c r="CQ17" s="59">
        <f>+Fall_Hoy!T17+(DB17/2)</f>
        <v>36.5</v>
      </c>
      <c r="CR17" s="75">
        <f>+Fall_Hoy!U17+(DB17/2)</f>
        <v>80.5</v>
      </c>
      <c r="CS17" s="603">
        <f>+Fall_Hoy!W17</f>
        <v>0</v>
      </c>
      <c r="CT17" s="58">
        <f>+Fall_Hoy!X17</f>
        <v>0</v>
      </c>
      <c r="CU17" s="58">
        <f>+Fall_Hoy!Y17</f>
        <v>0</v>
      </c>
      <c r="CV17" s="58">
        <f>+Fall_Hoy!Z17</f>
        <v>0</v>
      </c>
      <c r="CW17" s="58">
        <f>+Fall_Hoy!AA17</f>
        <v>1</v>
      </c>
      <c r="CX17" s="58">
        <f>+Fall_Hoy!AB17</f>
        <v>0</v>
      </c>
      <c r="CY17" s="58">
        <f>+Fall_Hoy!AC17</f>
        <v>3</v>
      </c>
      <c r="CZ17" s="58">
        <f>+Fall_Hoy!AD17</f>
        <v>2</v>
      </c>
      <c r="DA17" s="58">
        <f>+Fall_Hoy!AE17</f>
        <v>1</v>
      </c>
      <c r="DB17" s="223">
        <f>+Fall_Hoy!AF17</f>
        <v>1</v>
      </c>
      <c r="DC17" s="65">
        <f t="shared" si="129"/>
        <v>0.18620758359349809</v>
      </c>
      <c r="DD17" s="66">
        <f t="shared" si="130"/>
        <v>0.20990964851027921</v>
      </c>
      <c r="DE17" s="66">
        <f t="shared" si="131"/>
        <v>0.3945358402583653</v>
      </c>
      <c r="DF17" s="66">
        <f t="shared" si="132"/>
        <v>0.43435210460614748</v>
      </c>
      <c r="DG17" s="66">
        <f t="shared" si="22"/>
        <v>0.42830886186054679</v>
      </c>
      <c r="DH17" s="66">
        <f t="shared" si="23"/>
        <v>0.44454801894836682</v>
      </c>
      <c r="DI17" s="66">
        <f t="shared" si="24"/>
        <v>0.58915313268224667</v>
      </c>
      <c r="DJ17" s="66">
        <f t="shared" si="25"/>
        <v>0.7</v>
      </c>
      <c r="DK17" s="66">
        <f t="shared" si="26"/>
        <v>0.7</v>
      </c>
      <c r="DL17" s="66">
        <f t="shared" si="27"/>
        <v>0.7</v>
      </c>
      <c r="DM17" s="66">
        <f t="shared" si="28"/>
        <v>0.64563954183505112</v>
      </c>
      <c r="DN17" s="66">
        <f t="shared" si="29"/>
        <v>0.66526460363105711</v>
      </c>
      <c r="DO17" s="66">
        <f t="shared" si="30"/>
        <v>0.3945358402583653</v>
      </c>
      <c r="DP17" s="66">
        <f t="shared" si="31"/>
        <v>0.43435210460614748</v>
      </c>
      <c r="DQ17" s="66">
        <f t="shared" si="32"/>
        <v>0.18620758359349809</v>
      </c>
      <c r="DR17" s="66">
        <f t="shared" si="33"/>
        <v>0.20990964851027921</v>
      </c>
      <c r="DS17" s="66">
        <f t="shared" si="34"/>
        <v>0.12840597665780892</v>
      </c>
      <c r="DT17" s="66">
        <f t="shared" si="35"/>
        <v>0.16917683336803849</v>
      </c>
      <c r="DU17" s="66">
        <f t="shared" si="36"/>
        <v>8.7265375681028559E-2</v>
      </c>
      <c r="DV17" s="66">
        <f t="shared" si="37"/>
        <v>0.1457539871863234</v>
      </c>
      <c r="DW17" s="74">
        <f>+'Cas_-14'!B16</f>
        <v>1428</v>
      </c>
      <c r="DX17" s="59">
        <f>+'Cas_-14'!C16</f>
        <v>1408</v>
      </c>
      <c r="DY17" s="59">
        <f>+'Cas_-14'!D16</f>
        <v>3520</v>
      </c>
      <c r="DZ17" s="59">
        <f>+'Cas_-14'!E16</f>
        <v>4449</v>
      </c>
      <c r="EA17" s="59">
        <f>+'Cas_-14'!F16</f>
        <v>10870</v>
      </c>
      <c r="EB17" s="59">
        <f>+'Cas_-14'!G16</f>
        <v>11776</v>
      </c>
      <c r="EC17" s="59">
        <f>+'Cas_-14'!H16</f>
        <v>12937</v>
      </c>
      <c r="ED17" s="59">
        <f>+'Cas_-14'!I16</f>
        <v>13478</v>
      </c>
      <c r="EE17" s="59">
        <f>+'Cas_-14'!J16</f>
        <v>11055</v>
      </c>
      <c r="EF17" s="59">
        <f>+'Cas_-14'!K16</f>
        <v>11761</v>
      </c>
      <c r="EG17" s="59">
        <f>+'Cas_-14'!L16</f>
        <v>7355</v>
      </c>
      <c r="EH17" s="59">
        <f>+'Cas_-14'!M16</f>
        <v>7798</v>
      </c>
      <c r="EI17" s="59">
        <f>+'Cas_-14'!N16</f>
        <v>4209</v>
      </c>
      <c r="EJ17" s="59">
        <f>+'Cas_-14'!O16</f>
        <v>4314</v>
      </c>
      <c r="EK17" s="59">
        <f>+'Cas_-14'!P16</f>
        <v>2144</v>
      </c>
      <c r="EL17" s="59">
        <f>+'Cas_-14'!Q16</f>
        <v>2305</v>
      </c>
      <c r="EM17" s="59">
        <f>+'Cas_-14'!R16</f>
        <v>703</v>
      </c>
      <c r="EN17" s="59">
        <f>+'Cas_-14'!S16</f>
        <v>1033</v>
      </c>
      <c r="EO17" s="59">
        <f>+'Cas_-14'!T16</f>
        <v>115</v>
      </c>
      <c r="EP17" s="75">
        <f>+'Cas_-14'!U16</f>
        <v>319</v>
      </c>
      <c r="EQ17" s="178">
        <f t="shared" si="38"/>
        <v>1.2435449740057301E-2</v>
      </c>
      <c r="ER17" s="80">
        <f t="shared" si="39"/>
        <v>1.3001043407603025E-2</v>
      </c>
      <c r="ES17" s="80">
        <f t="shared" si="40"/>
        <v>3.1391014322150287E-2</v>
      </c>
      <c r="ET17" s="80">
        <f t="shared" si="41"/>
        <v>4.179426961014561E-2</v>
      </c>
      <c r="EU17" s="80">
        <f t="shared" si="42"/>
        <v>9.7141171949704647E-2</v>
      </c>
      <c r="EV17" s="80">
        <f t="shared" si="43"/>
        <v>0.10824424814552674</v>
      </c>
      <c r="EW17" s="80">
        <f t="shared" si="44"/>
        <v>0.13639143086070932</v>
      </c>
      <c r="EX17" s="80">
        <f t="shared" si="45"/>
        <v>0.13999189837655932</v>
      </c>
      <c r="EY17" s="80">
        <f t="shared" si="46"/>
        <v>0.12923929435695999</v>
      </c>
      <c r="EZ17" s="80">
        <f t="shared" si="47"/>
        <v>0.13395979269890085</v>
      </c>
      <c r="FA17" s="80">
        <f t="shared" si="48"/>
        <v>0.11138876268362866</v>
      </c>
      <c r="FB17" s="80">
        <f t="shared" si="49"/>
        <v>0.1115641586906448</v>
      </c>
      <c r="FC17" s="80">
        <f t="shared" si="50"/>
        <v>8.1644133222120926E-2</v>
      </c>
      <c r="FD17" s="80">
        <f t="shared" si="51"/>
        <v>7.2837171608023235E-2</v>
      </c>
      <c r="FE17" s="80">
        <f t="shared" si="52"/>
        <v>6.7758043107262494E-2</v>
      </c>
      <c r="FF17" s="80">
        <f t="shared" si="53"/>
        <v>5.4712905599468301E-2</v>
      </c>
      <c r="FG17" s="80">
        <f t="shared" si="54"/>
        <v>6.494826311899482E-2</v>
      </c>
      <c r="FH17" s="80">
        <f t="shared" si="55"/>
        <v>4.9148349034161196E-2</v>
      </c>
      <c r="FI17" s="80">
        <f t="shared" si="56"/>
        <v>7.5857519788918207E-2</v>
      </c>
      <c r="FJ17" s="88">
        <f t="shared" si="57"/>
        <v>6.0704091341579447E-2</v>
      </c>
      <c r="FK17" s="101">
        <f t="shared" si="133"/>
        <v>2.7481251679409828</v>
      </c>
      <c r="FL17" s="102">
        <f t="shared" si="134"/>
        <v>3.8365655453750773</v>
      </c>
      <c r="FM17" s="102">
        <f t="shared" si="135"/>
        <v>4.8323844554144699</v>
      </c>
      <c r="FN17" s="102">
        <f t="shared" si="166"/>
        <v>5.9633301927707238</v>
      </c>
      <c r="FO17" s="102">
        <f t="shared" si="136"/>
        <v>4.4091383011346208</v>
      </c>
      <c r="FP17" s="102">
        <f t="shared" si="136"/>
        <v>4.1068973785166252</v>
      </c>
      <c r="FQ17" s="102">
        <f t="shared" si="136"/>
        <v>4.3195758631194607</v>
      </c>
      <c r="FR17" s="102">
        <f t="shared" si="136"/>
        <v>5.0002893604392336</v>
      </c>
      <c r="FS17" s="102">
        <f t="shared" si="136"/>
        <v>5.4163093622795104</v>
      </c>
      <c r="FT17" s="102">
        <f t="shared" si="136"/>
        <v>5.2254485162826283</v>
      </c>
      <c r="FU17" s="102">
        <f t="shared" si="136"/>
        <v>5.7962717807434974</v>
      </c>
      <c r="FV17" s="102">
        <f t="shared" si="136"/>
        <v>5.9630674531931263</v>
      </c>
      <c r="FW17" s="102">
        <f t="shared" si="136"/>
        <v>4.8323844554144699</v>
      </c>
      <c r="FX17" s="102">
        <f t="shared" si="136"/>
        <v>5.9633301927707238</v>
      </c>
      <c r="FY17" s="102">
        <f t="shared" si="136"/>
        <v>2.7481251679409828</v>
      </c>
      <c r="FZ17" s="102">
        <f t="shared" si="136"/>
        <v>3.8365655453750773</v>
      </c>
      <c r="GA17" s="102">
        <f t="shared" si="137"/>
        <v>1.9770502010584978</v>
      </c>
      <c r="GB17" s="102">
        <f t="shared" si="138"/>
        <v>3.4421671672114549</v>
      </c>
      <c r="GC17" s="102">
        <f t="shared" si="139"/>
        <v>1.1503853002820807</v>
      </c>
      <c r="GD17" s="103">
        <f t="shared" si="140"/>
        <v>2.4010570616430393</v>
      </c>
      <c r="GE17" s="74">
        <f>+Cas_Hoy!B16</f>
        <v>1577</v>
      </c>
      <c r="GF17" s="59">
        <f>+Cas_Hoy!C16</f>
        <v>1552</v>
      </c>
      <c r="GG17" s="59">
        <f>+Cas_Hoy!D16</f>
        <v>3841</v>
      </c>
      <c r="GH17" s="59">
        <f>+Cas_Hoy!E16</f>
        <v>4833</v>
      </c>
      <c r="GI17" s="59">
        <f>+Cas_Hoy!F16</f>
        <v>11724</v>
      </c>
      <c r="GJ17" s="59">
        <f>+Cas_Hoy!G16</f>
        <v>12659</v>
      </c>
      <c r="GK17" s="59">
        <f>+Cas_Hoy!H16</f>
        <v>13875</v>
      </c>
      <c r="GL17" s="59">
        <f>+Cas_Hoy!I16</f>
        <v>14488</v>
      </c>
      <c r="GM17" s="59">
        <f>+Cas_Hoy!J16</f>
        <v>11825</v>
      </c>
      <c r="GN17" s="59">
        <f>+Cas_Hoy!K16</f>
        <v>12561</v>
      </c>
      <c r="GO17" s="59">
        <f>+Cas_Hoy!L16</f>
        <v>7841</v>
      </c>
      <c r="GP17" s="59">
        <f>+Cas_Hoy!M16</f>
        <v>8299</v>
      </c>
      <c r="GQ17" s="59">
        <f>+Cas_Hoy!N16</f>
        <v>4464</v>
      </c>
      <c r="GR17" s="59">
        <f>+Cas_Hoy!O16</f>
        <v>4574</v>
      </c>
      <c r="GS17" s="59">
        <f>+Cas_Hoy!P16</f>
        <v>2296</v>
      </c>
      <c r="GT17" s="59">
        <f>+Cas_Hoy!Q16</f>
        <v>2423</v>
      </c>
      <c r="GU17" s="59">
        <f>+Cas_Hoy!R16</f>
        <v>746</v>
      </c>
      <c r="GV17" s="59">
        <f>+Cas_Hoy!S16</f>
        <v>1083</v>
      </c>
      <c r="GW17" s="59">
        <f>+Cas_Hoy!T16</f>
        <v>119</v>
      </c>
      <c r="GX17" s="459">
        <f>+Cas_Hoy!U16</f>
        <v>335</v>
      </c>
      <c r="GY17" s="424">
        <f t="shared" si="141"/>
        <v>0.19940886750497747</v>
      </c>
      <c r="GZ17" s="94">
        <f t="shared" si="142"/>
        <v>0.22065556544052345</v>
      </c>
      <c r="HA17" s="94">
        <f t="shared" si="143"/>
        <v>0.41843858182783145</v>
      </c>
      <c r="HB17" s="94">
        <f t="shared" si="144"/>
        <v>0.46053002467976784</v>
      </c>
      <c r="HC17" s="272">
        <f t="shared" si="59"/>
        <v>0.46195888651821992</v>
      </c>
      <c r="HD17" s="272">
        <f t="shared" si="60"/>
        <v>0.47788157030123779</v>
      </c>
      <c r="HE17" s="272">
        <f t="shared" si="61"/>
        <v>0.63186980876294141</v>
      </c>
      <c r="HF17" s="272">
        <f t="shared" si="62"/>
        <v>0.7</v>
      </c>
      <c r="HG17" s="272">
        <f t="shared" si="63"/>
        <v>0.7</v>
      </c>
      <c r="HH17" s="272">
        <f t="shared" si="64"/>
        <v>0.7</v>
      </c>
      <c r="HI17" s="272">
        <f t="shared" si="65"/>
        <v>0.68830178756337668</v>
      </c>
      <c r="HJ17" s="272">
        <f t="shared" si="66"/>
        <v>0.7</v>
      </c>
      <c r="HK17" s="272">
        <f t="shared" si="67"/>
        <v>0.41843858182783145</v>
      </c>
      <c r="HL17" s="272">
        <f t="shared" si="68"/>
        <v>0.46053002467976784</v>
      </c>
      <c r="HM17" s="272">
        <f t="shared" si="69"/>
        <v>0.19940886750497747</v>
      </c>
      <c r="HN17" s="272">
        <f t="shared" si="70"/>
        <v>0.22065556544052345</v>
      </c>
      <c r="HO17" s="272">
        <f t="shared" si="71"/>
        <v>0.1362601117876607</v>
      </c>
      <c r="HP17" s="272">
        <f t="shared" si="72"/>
        <v>0.17736545066562021</v>
      </c>
      <c r="HQ17" s="272">
        <f t="shared" si="73"/>
        <v>9.0300693096020859E-2</v>
      </c>
      <c r="HR17" s="276">
        <f t="shared" si="74"/>
        <v>0.15306453199817663</v>
      </c>
      <c r="HS17" s="280">
        <f>+CyF_Tot!B16</f>
        <v>0</v>
      </c>
      <c r="HT17" s="131">
        <f>+CyF_Tot!C16</f>
        <v>113307</v>
      </c>
      <c r="HU17" s="131">
        <f>+CyF_Tot!D16</f>
        <v>117399</v>
      </c>
      <c r="HV17" s="131">
        <f>+CyF_Tot!E16</f>
        <v>121484</v>
      </c>
      <c r="HW17" s="131">
        <f>+CyF_Tot!F16</f>
        <v>0</v>
      </c>
      <c r="HX17" s="131">
        <f>+CyF_Tot!G16</f>
        <v>1927</v>
      </c>
      <c r="HY17" s="131">
        <f>+CyF_Tot!H16</f>
        <v>1977</v>
      </c>
      <c r="HZ17" s="131">
        <f>+CyF_Tot!I16</f>
        <v>2016</v>
      </c>
      <c r="IA17" s="181">
        <f t="shared" si="75"/>
        <v>8.2854423753626547E-2</v>
      </c>
      <c r="IB17" s="175">
        <f t="shared" si="76"/>
        <v>7.814000538254684E-2</v>
      </c>
      <c r="IC17" s="175">
        <f t="shared" si="77"/>
        <v>8.0907038509741611E-2</v>
      </c>
      <c r="ID17" s="175">
        <f t="shared" si="78"/>
        <v>7.6805913009096213E-2</v>
      </c>
      <c r="IE17" s="175">
        <f t="shared" si="79"/>
        <v>8.0737481069092135E-2</v>
      </c>
      <c r="IF17" s="175">
        <f t="shared" si="80"/>
        <v>7.8494993726374696E-2</v>
      </c>
      <c r="IG17" s="175">
        <f t="shared" si="81"/>
        <v>6.8437712172276136E-2</v>
      </c>
      <c r="IH17" s="175">
        <f t="shared" si="82"/>
        <v>6.9465879631533639E-2</v>
      </c>
      <c r="II17" s="175">
        <f t="shared" si="83"/>
        <v>6.171818687538827E-2</v>
      </c>
      <c r="IJ17" s="175">
        <f t="shared" si="84"/>
        <v>6.3345938305623323E-2</v>
      </c>
      <c r="IK17" s="175">
        <f t="shared" si="85"/>
        <v>4.7642033217384902E-2</v>
      </c>
      <c r="IL17" s="175">
        <f t="shared" si="86"/>
        <v>5.0432155017348976E-2</v>
      </c>
      <c r="IM17" s="175">
        <f t="shared" si="87"/>
        <v>3.719657335235263E-2</v>
      </c>
      <c r="IN17" s="175">
        <f t="shared" si="88"/>
        <v>4.2734247211862385E-2</v>
      </c>
      <c r="IO17" s="175">
        <f t="shared" si="89"/>
        <v>2.2830368242685039E-2</v>
      </c>
      <c r="IP17" s="175">
        <f t="shared" si="90"/>
        <v>3.0396959221796284E-2</v>
      </c>
      <c r="IQ17" s="175">
        <f t="shared" si="91"/>
        <v>7.8097435642128458E-3</v>
      </c>
      <c r="IR17" s="175">
        <f t="shared" si="92"/>
        <v>1.5164928883280266E-2</v>
      </c>
      <c r="IS17" s="175">
        <f t="shared" si="93"/>
        <v>1.0938258724451843E-3</v>
      </c>
      <c r="IT17" s="87">
        <f t="shared" si="94"/>
        <v>3.7915929813320867E-3</v>
      </c>
      <c r="IU17" s="42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/>
      <c r="JI17" s="94"/>
      <c r="JJ17" s="94"/>
      <c r="JK17" s="94"/>
      <c r="JL17" s="94"/>
      <c r="JM17" s="94"/>
      <c r="JN17" s="323"/>
      <c r="JP17" s="525">
        <f t="shared" si="167"/>
        <v>0</v>
      </c>
      <c r="JQ17" s="241">
        <f t="shared" si="145"/>
        <v>33.518388904791365</v>
      </c>
      <c r="JR17" s="241">
        <f t="shared" si="146"/>
        <v>97.129648456311202</v>
      </c>
      <c r="JS17" s="241">
        <f t="shared" si="147"/>
        <v>32.384067637388448</v>
      </c>
      <c r="JT17" s="241">
        <f t="shared" si="148"/>
        <v>191.84788067811152</v>
      </c>
      <c r="JU17" s="241">
        <f t="shared" si="149"/>
        <v>193.36566443915396</v>
      </c>
      <c r="JV17" s="241">
        <f t="shared" si="150"/>
        <v>645.4795892548392</v>
      </c>
      <c r="JW17" s="241">
        <f t="shared" si="151"/>
        <v>643.4098175057386</v>
      </c>
      <c r="JX17" s="241">
        <f t="shared" si="152"/>
        <v>2391.9617952045264</v>
      </c>
      <c r="JY17" s="241">
        <f t="shared" si="153"/>
        <v>1281.1293239933937</v>
      </c>
      <c r="JZ17" s="241">
        <f t="shared" si="154"/>
        <v>5185.2414357110401</v>
      </c>
      <c r="KA17" s="241">
        <f t="shared" si="155"/>
        <v>3018.2137001588048</v>
      </c>
      <c r="KB17" s="241">
        <f t="shared" si="156"/>
        <v>10567.85939712529</v>
      </c>
      <c r="KC17" s="241">
        <f t="shared" si="157"/>
        <v>5135.8122087526172</v>
      </c>
      <c r="KD17" s="241">
        <f t="shared" si="158"/>
        <v>11263.089564502876</v>
      </c>
      <c r="KE17" s="241">
        <f t="shared" si="159"/>
        <v>7501.3152460300507</v>
      </c>
      <c r="KF17" s="241">
        <f t="shared" si="160"/>
        <v>6505.9317257945313</v>
      </c>
      <c r="KG17" s="241">
        <f t="shared" si="161"/>
        <v>6077.2504995717954</v>
      </c>
      <c r="KH17" s="241">
        <f t="shared" si="162"/>
        <v>1453.378957783641</v>
      </c>
      <c r="KI17" s="526">
        <f t="shared" si="163"/>
        <v>2647.2321598477638</v>
      </c>
      <c r="KJ17" s="529">
        <f>(SUM(JP17:KI17)/SUM(JP$4:KI16))*100000</f>
        <v>139.33406737742951</v>
      </c>
      <c r="KK17" s="483">
        <f t="shared" si="97"/>
        <v>0</v>
      </c>
      <c r="KL17" s="241">
        <f t="shared" si="98"/>
        <v>9.2336956019907852</v>
      </c>
      <c r="KM17" s="241">
        <f t="shared" si="99"/>
        <v>26.753705388196266</v>
      </c>
      <c r="KN17" s="241">
        <f t="shared" si="100"/>
        <v>9.3940817285110381</v>
      </c>
      <c r="KO17" s="241">
        <f t="shared" si="101"/>
        <v>53.619782124951968</v>
      </c>
      <c r="KP17" s="241">
        <f t="shared" si="102"/>
        <v>55.151620998060501</v>
      </c>
      <c r="KQ17" s="241">
        <f t="shared" si="103"/>
        <v>200.3120651119639</v>
      </c>
      <c r="KR17" s="241">
        <f t="shared" si="104"/>
        <v>197.34723765800763</v>
      </c>
      <c r="KS17" s="241">
        <f t="shared" si="105"/>
        <v>847.56660704473984</v>
      </c>
      <c r="KT17" s="241">
        <f t="shared" si="106"/>
        <v>438.52155589726067</v>
      </c>
      <c r="KU17" s="241">
        <f t="shared" si="107"/>
        <v>2453.4302589731942</v>
      </c>
      <c r="KV17" s="241">
        <f t="shared" si="108"/>
        <v>1330.5292072621141</v>
      </c>
      <c r="KW17" s="241">
        <f t="shared" si="109"/>
        <v>6391.4806121855181</v>
      </c>
      <c r="KX17" s="241">
        <f t="shared" si="110"/>
        <v>2692.9830485581142</v>
      </c>
      <c r="KY17" s="241">
        <f t="shared" si="111"/>
        <v>11377.283357562734</v>
      </c>
      <c r="KZ17" s="241">
        <f t="shared" si="112"/>
        <v>5625.578580075482</v>
      </c>
      <c r="LA17" s="241">
        <f t="shared" si="113"/>
        <v>18246.48928307465</v>
      </c>
      <c r="LB17" s="241">
        <f t="shared" si="114"/>
        <v>9253.9727852317064</v>
      </c>
      <c r="LC17" s="241">
        <f t="shared" si="115"/>
        <v>24076.517150395779</v>
      </c>
      <c r="LD17" s="484">
        <f t="shared" si="116"/>
        <v>15318.744053282588</v>
      </c>
      <c r="LE17" s="481">
        <f t="shared" si="117"/>
        <v>26.559170881705452</v>
      </c>
      <c r="LF17" s="241">
        <f t="shared" si="118"/>
        <v>24.72646349755826</v>
      </c>
      <c r="LG17" s="241">
        <f t="shared" si="119"/>
        <v>1028.7272594462322</v>
      </c>
      <c r="LH17" s="241">
        <f t="shared" si="120"/>
        <v>592.59200926097276</v>
      </c>
      <c r="LI17" s="241">
        <f t="shared" si="121"/>
        <v>9666.6143298267652</v>
      </c>
      <c r="LJ17" s="484">
        <f t="shared" si="122"/>
        <v>5261.3022016767218</v>
      </c>
      <c r="LK17" s="481">
        <f t="shared" si="123"/>
        <v>25.664018743791573</v>
      </c>
      <c r="LL17" s="241">
        <f t="shared" si="124"/>
        <v>807.37025120406088</v>
      </c>
      <c r="LM17" s="484">
        <f t="shared" si="125"/>
        <v>7147.1780969238007</v>
      </c>
      <c r="LO17" s="556"/>
      <c r="LP17" s="560"/>
      <c r="LQ17" s="543"/>
      <c r="LR17" s="565"/>
      <c r="LS17" s="353"/>
    </row>
    <row r="18" spans="1:331" ht="14.4">
      <c r="A18" s="382" t="s">
        <v>30</v>
      </c>
      <c r="B18" s="413">
        <v>605193</v>
      </c>
      <c r="C18" s="403">
        <f t="shared" si="227"/>
        <v>52208</v>
      </c>
      <c r="D18" s="386">
        <f t="shared" si="228"/>
        <v>916</v>
      </c>
      <c r="E18" s="373">
        <f t="shared" si="0"/>
        <v>4.9039237326728609E-3</v>
      </c>
      <c r="F18" s="183">
        <f t="shared" si="1"/>
        <v>7.8054438831909823E-2</v>
      </c>
      <c r="G18" s="26">
        <f t="shared" si="168"/>
        <v>3.9542148663853767</v>
      </c>
      <c r="H18" s="25">
        <f t="shared" si="2"/>
        <v>0.30864402241650585</v>
      </c>
      <c r="I18" s="32">
        <f t="shared" si="3"/>
        <v>0.34111704818834282</v>
      </c>
      <c r="J18" s="292">
        <f t="shared" si="4"/>
        <v>0.51105593042844089</v>
      </c>
      <c r="K18" s="293">
        <f t="shared" si="5"/>
        <v>2.961645988937116E-3</v>
      </c>
      <c r="L18" s="294">
        <f>+(J18*B18)/HT18</f>
        <v>6.547429436127258</v>
      </c>
      <c r="M18" s="295">
        <f>((J18*B18)+((GE18+GF18+GG18+GH18+GI18+GJ18+GK18+GL18+GM18+GN18+GO18+GP18+GQ18+GR18+GS18+GT18+GU18+GV18+GW18+GX18)-(DW18+DX18+DY18+DZ18+EA18+EB18+EC18+ED18+EE18+EF18+EG18+EH18+EI18+EJ18+EK18+EL18+EM18+EN18+EO18+EP18))*L18)/B18</f>
        <v>0.56482509877234521</v>
      </c>
      <c r="N18" s="674"/>
      <c r="O18" s="143"/>
      <c r="P18" s="143"/>
      <c r="Q18" s="143"/>
      <c r="R18" s="143"/>
      <c r="S18" s="144">
        <f t="shared" si="8"/>
        <v>52208</v>
      </c>
      <c r="T18" s="145">
        <f t="shared" si="9"/>
        <v>8626.6695087352291</v>
      </c>
      <c r="U18" s="144">
        <f t="shared" si="10"/>
        <v>2232</v>
      </c>
      <c r="V18" s="146">
        <f t="shared" si="11"/>
        <v>4.4661437489995195E-2</v>
      </c>
      <c r="W18" s="145">
        <f t="shared" si="12"/>
        <v>368.80796704522356</v>
      </c>
      <c r="X18" s="144">
        <f t="shared" si="126"/>
        <v>4970</v>
      </c>
      <c r="Y18" s="146">
        <f t="shared" si="13"/>
        <v>0.10521190566916465</v>
      </c>
      <c r="Z18" s="145">
        <f t="shared" si="127"/>
        <v>821.22562554424792</v>
      </c>
      <c r="AA18" s="144">
        <f t="shared" si="14"/>
        <v>916</v>
      </c>
      <c r="AB18" s="145">
        <f t="shared" si="15"/>
        <v>1513.5667464759176</v>
      </c>
      <c r="AC18" s="147">
        <f t="shared" si="128"/>
        <v>1.754520380018388E-2</v>
      </c>
      <c r="AD18" s="144">
        <f t="shared" si="16"/>
        <v>38</v>
      </c>
      <c r="AE18" s="146">
        <f t="shared" si="17"/>
        <v>4.328018223234624E-2</v>
      </c>
      <c r="AF18" s="145">
        <f t="shared" si="18"/>
        <v>62.789886862538069</v>
      </c>
      <c r="AG18" s="144">
        <f t="shared" si="19"/>
        <v>78</v>
      </c>
      <c r="AH18" s="146">
        <f t="shared" si="20"/>
        <v>9.3078758949880672E-2</v>
      </c>
      <c r="AI18" s="145">
        <f t="shared" si="21"/>
        <v>128.88450461257813</v>
      </c>
      <c r="AJ18" s="678"/>
      <c r="AK18" s="71">
        <v>58112</v>
      </c>
      <c r="AL18" s="38">
        <v>54870</v>
      </c>
      <c r="AM18" s="38">
        <v>56137</v>
      </c>
      <c r="AN18" s="38">
        <v>53021</v>
      </c>
      <c r="AO18" s="38">
        <v>55514</v>
      </c>
      <c r="AP18" s="38">
        <v>53191</v>
      </c>
      <c r="AQ18" s="38">
        <v>35570</v>
      </c>
      <c r="AR18" s="38">
        <v>38469</v>
      </c>
      <c r="AS18" s="38">
        <v>32309</v>
      </c>
      <c r="AT18" s="38">
        <v>34710</v>
      </c>
      <c r="AU18" s="38">
        <v>27064</v>
      </c>
      <c r="AV18" s="38">
        <v>27884</v>
      </c>
      <c r="AW18" s="38">
        <v>20591</v>
      </c>
      <c r="AX18" s="38">
        <v>22120</v>
      </c>
      <c r="AY18" s="38">
        <v>11009</v>
      </c>
      <c r="AZ18" s="38">
        <v>12856</v>
      </c>
      <c r="BA18" s="38">
        <v>4151</v>
      </c>
      <c r="BB18" s="38">
        <v>5639</v>
      </c>
      <c r="BC18" s="38">
        <v>756</v>
      </c>
      <c r="BD18" s="45">
        <v>1220</v>
      </c>
      <c r="BE18" s="213">
        <v>2.0000000000000002E-5</v>
      </c>
      <c r="BF18" s="42">
        <v>2.0000000000000002E-5</v>
      </c>
      <c r="BG18" s="52">
        <v>5.0000000000000002E-5</v>
      </c>
      <c r="BH18" s="52">
        <v>4.0000000000000003E-5</v>
      </c>
      <c r="BI18" s="52">
        <v>1.2518952302791728E-4</v>
      </c>
      <c r="BJ18" s="52">
        <v>1.2406223545552731E-4</v>
      </c>
      <c r="BK18" s="52">
        <v>3.4000000000000002E-4</v>
      </c>
      <c r="BL18" s="52">
        <v>1.8000000000000001E-4</v>
      </c>
      <c r="BM18" s="52">
        <v>8.9999999999999998E-4</v>
      </c>
      <c r="BN18" s="52">
        <v>5.0000000000000001E-4</v>
      </c>
      <c r="BO18" s="52">
        <v>3.8E-3</v>
      </c>
      <c r="BP18" s="52">
        <v>2E-3</v>
      </c>
      <c r="BQ18" s="52">
        <v>1.6199999999999999E-2</v>
      </c>
      <c r="BR18" s="52">
        <v>6.1999999999999998E-3</v>
      </c>
      <c r="BS18" s="52">
        <v>6.1100000000000002E-2</v>
      </c>
      <c r="BT18" s="52">
        <v>2.6800000000000001E-2</v>
      </c>
      <c r="BU18" s="52">
        <v>0.1421</v>
      </c>
      <c r="BV18" s="52">
        <v>5.4699999999999999E-2</v>
      </c>
      <c r="BW18" s="52">
        <v>0.27589999999999998</v>
      </c>
      <c r="BX18" s="584">
        <v>0.1051</v>
      </c>
      <c r="BY18" s="74">
        <f>+Fall_Hoy!B18+(CS18/2)</f>
        <v>0</v>
      </c>
      <c r="BZ18" s="59">
        <f>+Fall_Hoy!C18+(CS18/2)</f>
        <v>0</v>
      </c>
      <c r="CA18" s="59">
        <f>+Fall_Hoy!D18+(CT18/2)</f>
        <v>0</v>
      </c>
      <c r="CB18" s="59">
        <f>+Fall_Hoy!E18+(CT18/2)</f>
        <v>1</v>
      </c>
      <c r="CC18" s="59">
        <f>+Fall_Hoy!F18+(CU18/2)</f>
        <v>10</v>
      </c>
      <c r="CD18" s="59">
        <f>+Fall_Hoy!G18+(CU18/2)</f>
        <v>5</v>
      </c>
      <c r="CE18" s="59">
        <f>+Fall_Hoy!H18+(CV18/2)</f>
        <v>40</v>
      </c>
      <c r="CF18" s="59">
        <f>+Fall_Hoy!I18+(CV18/2)</f>
        <v>21</v>
      </c>
      <c r="CG18" s="59">
        <f>+Fall_Hoy!J18+(CW18/2)</f>
        <v>91</v>
      </c>
      <c r="CH18" s="59">
        <f>+Fall_Hoy!K18+(CW18/2)</f>
        <v>52</v>
      </c>
      <c r="CI18" s="59">
        <f>+Fall_Hoy!L18+(CX18/2)</f>
        <v>132</v>
      </c>
      <c r="CJ18" s="59">
        <f>+Fall_Hoy!M18+(CX18/2)</f>
        <v>86</v>
      </c>
      <c r="CK18" s="59">
        <f>+Fall_Hoy!N18+(CY18/2)</f>
        <v>150.5</v>
      </c>
      <c r="CL18" s="59">
        <f>+Fall_Hoy!O18+(CY18/2)</f>
        <v>72.5</v>
      </c>
      <c r="CM18" s="59">
        <f>+Fall_Hoy!P18+(CZ18/2)</f>
        <v>96.5</v>
      </c>
      <c r="CN18" s="59">
        <f>+Fall_Hoy!Q18+(CZ18/2)</f>
        <v>53.5</v>
      </c>
      <c r="CO18" s="59">
        <f>+Fall_Hoy!R18+(DA18/2)</f>
        <v>43.5</v>
      </c>
      <c r="CP18" s="59">
        <f>+Fall_Hoy!S18+(DA18/2)</f>
        <v>42.5</v>
      </c>
      <c r="CQ18" s="59">
        <f>+Fall_Hoy!T18+(DB18/2)</f>
        <v>8</v>
      </c>
      <c r="CR18" s="75">
        <f>+Fall_Hoy!U18+(DB18/2)</f>
        <v>11</v>
      </c>
      <c r="CS18" s="603">
        <f>+Fall_Hoy!W18</f>
        <v>0</v>
      </c>
      <c r="CT18" s="58">
        <f>+Fall_Hoy!X18</f>
        <v>0</v>
      </c>
      <c r="CU18" s="58">
        <f>+Fall_Hoy!Y18</f>
        <v>0</v>
      </c>
      <c r="CV18" s="58">
        <f>+Fall_Hoy!Z18</f>
        <v>0</v>
      </c>
      <c r="CW18" s="58">
        <f>+Fall_Hoy!AA18</f>
        <v>0</v>
      </c>
      <c r="CX18" s="58">
        <f>+Fall_Hoy!AB18</f>
        <v>0</v>
      </c>
      <c r="CY18" s="58">
        <f>+Fall_Hoy!AC18</f>
        <v>1</v>
      </c>
      <c r="CZ18" s="58">
        <f>+Fall_Hoy!AD18</f>
        <v>3</v>
      </c>
      <c r="DA18" s="58">
        <f>+Fall_Hoy!AE18</f>
        <v>1</v>
      </c>
      <c r="DB18" s="223">
        <f>+Fall_Hoy!AF18</f>
        <v>0</v>
      </c>
      <c r="DC18" s="65">
        <f t="shared" si="129"/>
        <v>0.14346244606592523</v>
      </c>
      <c r="DD18" s="66">
        <f t="shared" si="130"/>
        <v>0.15527914255728203</v>
      </c>
      <c r="DE18" s="66">
        <f t="shared" si="131"/>
        <v>0.4511739816808375</v>
      </c>
      <c r="DF18" s="66">
        <f t="shared" si="132"/>
        <v>0.5286414279881001</v>
      </c>
      <c r="DG18" s="66">
        <f t="shared" si="22"/>
        <v>0.7</v>
      </c>
      <c r="DH18" s="66">
        <f t="shared" si="23"/>
        <v>0.7</v>
      </c>
      <c r="DI18" s="66">
        <f t="shared" si="24"/>
        <v>0.7</v>
      </c>
      <c r="DJ18" s="66">
        <f t="shared" si="25"/>
        <v>0.7</v>
      </c>
      <c r="DK18" s="66">
        <f t="shared" si="26"/>
        <v>0.7</v>
      </c>
      <c r="DL18" s="66">
        <f t="shared" si="27"/>
        <v>0.7</v>
      </c>
      <c r="DM18" s="66">
        <f t="shared" si="28"/>
        <v>0.7</v>
      </c>
      <c r="DN18" s="66">
        <f t="shared" si="29"/>
        <v>0.7</v>
      </c>
      <c r="DO18" s="66">
        <f t="shared" si="30"/>
        <v>0.4511739816808375</v>
      </c>
      <c r="DP18" s="66">
        <f t="shared" si="31"/>
        <v>0.5286414279881001</v>
      </c>
      <c r="DQ18" s="66">
        <f t="shared" si="32"/>
        <v>0.14346244606592523</v>
      </c>
      <c r="DR18" s="66">
        <f t="shared" si="33"/>
        <v>0.15527914255728203</v>
      </c>
      <c r="DS18" s="66">
        <f t="shared" si="34"/>
        <v>7.3746675254057287E-2</v>
      </c>
      <c r="DT18" s="66">
        <f t="shared" si="35"/>
        <v>0.13778422860121775</v>
      </c>
      <c r="DU18" s="66">
        <f t="shared" si="36"/>
        <v>3.8354514614028931E-2</v>
      </c>
      <c r="DV18" s="66">
        <f t="shared" si="37"/>
        <v>8.5788710205736918E-2</v>
      </c>
      <c r="DW18" s="74">
        <f>+'Cas_-14'!B17</f>
        <v>1309</v>
      </c>
      <c r="DX18" s="59">
        <f>+'Cas_-14'!C17</f>
        <v>1252</v>
      </c>
      <c r="DY18" s="59">
        <f>+'Cas_-14'!D17</f>
        <v>2975</v>
      </c>
      <c r="DZ18" s="59">
        <f>+'Cas_-14'!E17</f>
        <v>3219</v>
      </c>
      <c r="EA18" s="59">
        <f>+'Cas_-14'!F17</f>
        <v>5717</v>
      </c>
      <c r="EB18" s="59">
        <f>+'Cas_-14'!G17</f>
        <v>5730</v>
      </c>
      <c r="EC18" s="59">
        <f>+'Cas_-14'!H17</f>
        <v>4759</v>
      </c>
      <c r="ED18" s="59">
        <f>+'Cas_-14'!I17</f>
        <v>4759</v>
      </c>
      <c r="EE18" s="59">
        <f>+'Cas_-14'!J17</f>
        <v>3726</v>
      </c>
      <c r="EF18" s="59">
        <f>+'Cas_-14'!K17</f>
        <v>3790</v>
      </c>
      <c r="EG18" s="59">
        <f>+'Cas_-14'!L17</f>
        <v>2625</v>
      </c>
      <c r="EH18" s="59">
        <f>+'Cas_-14'!M17</f>
        <v>2634</v>
      </c>
      <c r="EI18" s="59">
        <f>+'Cas_-14'!N17</f>
        <v>1475</v>
      </c>
      <c r="EJ18" s="59">
        <f>+'Cas_-14'!O17</f>
        <v>1461</v>
      </c>
      <c r="EK18" s="59">
        <f>+'Cas_-14'!P17</f>
        <v>598</v>
      </c>
      <c r="EL18" s="59">
        <f>+'Cas_-14'!Q17</f>
        <v>602</v>
      </c>
      <c r="EM18" s="59">
        <f>+'Cas_-14'!R17</f>
        <v>184</v>
      </c>
      <c r="EN18" s="59">
        <f>+'Cas_-14'!S17</f>
        <v>292</v>
      </c>
      <c r="EO18" s="59">
        <f>+'Cas_-14'!T17</f>
        <v>31</v>
      </c>
      <c r="EP18" s="75">
        <f>+'Cas_-14'!U17</f>
        <v>52</v>
      </c>
      <c r="EQ18" s="178">
        <f t="shared" si="38"/>
        <v>2.252546806167401E-2</v>
      </c>
      <c r="ER18" s="79">
        <f t="shared" si="39"/>
        <v>2.2817568798979407E-2</v>
      </c>
      <c r="ES18" s="79">
        <f t="shared" si="40"/>
        <v>5.2995350659992516E-2</v>
      </c>
      <c r="ET18" s="79">
        <f t="shared" si="41"/>
        <v>6.0711793440334963E-2</v>
      </c>
      <c r="EU18" s="79">
        <f t="shared" si="42"/>
        <v>0.10298303130741795</v>
      </c>
      <c r="EV18" s="79">
        <f t="shared" si="43"/>
        <v>0.10772499106991784</v>
      </c>
      <c r="EW18" s="79">
        <f t="shared" si="44"/>
        <v>0.13379252178802362</v>
      </c>
      <c r="EX18" s="79">
        <f t="shared" si="45"/>
        <v>0.12371000025994958</v>
      </c>
      <c r="EY18" s="79">
        <f t="shared" si="46"/>
        <v>0.11532390355628462</v>
      </c>
      <c r="EZ18" s="79">
        <f t="shared" si="47"/>
        <v>0.10919043503313167</v>
      </c>
      <c r="FA18" s="79">
        <f t="shared" si="48"/>
        <v>9.6992314513745195E-2</v>
      </c>
      <c r="FB18" s="79">
        <f t="shared" si="49"/>
        <v>9.4462774350882225E-2</v>
      </c>
      <c r="FC18" s="79">
        <f t="shared" si="50"/>
        <v>7.1633237822349566E-2</v>
      </c>
      <c r="FD18" s="79">
        <f t="shared" si="51"/>
        <v>6.6048824593128386E-2</v>
      </c>
      <c r="FE18" s="79">
        <f t="shared" si="52"/>
        <v>5.4319193387228633E-2</v>
      </c>
      <c r="FF18" s="79">
        <f t="shared" si="53"/>
        <v>4.6826384567517115E-2</v>
      </c>
      <c r="FG18" s="79">
        <f t="shared" si="54"/>
        <v>4.4326668272705372E-2</v>
      </c>
      <c r="FH18" s="79">
        <f t="shared" si="55"/>
        <v>5.178223089200213E-2</v>
      </c>
      <c r="FI18" s="79">
        <f t="shared" si="56"/>
        <v>4.1005291005291003E-2</v>
      </c>
      <c r="FJ18" s="87">
        <f t="shared" si="57"/>
        <v>4.2622950819672129E-2</v>
      </c>
      <c r="FK18" s="101">
        <f t="shared" si="133"/>
        <v>2.64110044939761</v>
      </c>
      <c r="FL18" s="102">
        <f t="shared" si="134"/>
        <v>3.316060891555511</v>
      </c>
      <c r="FM18" s="102">
        <f t="shared" si="135"/>
        <v>6.2983887842644917</v>
      </c>
      <c r="FN18" s="102">
        <f t="shared" si="166"/>
        <v>8.003797663995055</v>
      </c>
      <c r="FO18" s="102">
        <f t="shared" si="136"/>
        <v>6.7972363127514424</v>
      </c>
      <c r="FP18" s="102">
        <f t="shared" si="136"/>
        <v>6.4980279232111693</v>
      </c>
      <c r="FQ18" s="102">
        <f t="shared" si="136"/>
        <v>5.2319815087203194</v>
      </c>
      <c r="FR18" s="102">
        <f t="shared" si="136"/>
        <v>5.6583946207186377</v>
      </c>
      <c r="FS18" s="102">
        <f t="shared" si="136"/>
        <v>6.0698604401502951</v>
      </c>
      <c r="FT18" s="102">
        <f t="shared" si="136"/>
        <v>6.410817941952506</v>
      </c>
      <c r="FU18" s="102">
        <f t="shared" si="136"/>
        <v>7.2170666666666667</v>
      </c>
      <c r="FV18" s="102">
        <f t="shared" si="136"/>
        <v>7.4103264996203491</v>
      </c>
      <c r="FW18" s="102">
        <f t="shared" si="136"/>
        <v>6.2983887842644917</v>
      </c>
      <c r="FX18" s="102">
        <f t="shared" si="136"/>
        <v>8.003797663995055</v>
      </c>
      <c r="FY18" s="102">
        <f t="shared" si="136"/>
        <v>2.64110044939761</v>
      </c>
      <c r="FZ18" s="102">
        <f t="shared" si="136"/>
        <v>3.316060891555511</v>
      </c>
      <c r="GA18" s="102">
        <f t="shared" si="137"/>
        <v>1.6637089618456076</v>
      </c>
      <c r="GB18" s="102">
        <f t="shared" si="138"/>
        <v>2.6608399489118728</v>
      </c>
      <c r="GC18" s="102">
        <f t="shared" si="139"/>
        <v>0.93535525961954435</v>
      </c>
      <c r="GD18" s="103">
        <f t="shared" si="140"/>
        <v>2.0127351240576741</v>
      </c>
      <c r="GE18" s="74">
        <f>+Cas_Hoy!B17</f>
        <v>1487</v>
      </c>
      <c r="GF18" s="59">
        <f>+Cas_Hoy!C17</f>
        <v>1381</v>
      </c>
      <c r="GG18" s="59">
        <f>+Cas_Hoy!D17</f>
        <v>3401</v>
      </c>
      <c r="GH18" s="59">
        <f>+Cas_Hoy!E17</f>
        <v>3691</v>
      </c>
      <c r="GI18" s="59">
        <f>+Cas_Hoy!F17</f>
        <v>6308</v>
      </c>
      <c r="GJ18" s="59">
        <f>+Cas_Hoy!G17</f>
        <v>6344</v>
      </c>
      <c r="GK18" s="59">
        <f>+Cas_Hoy!H17</f>
        <v>5205</v>
      </c>
      <c r="GL18" s="59">
        <f>+Cas_Hoy!I17</f>
        <v>5232</v>
      </c>
      <c r="GM18" s="59">
        <f>+Cas_Hoy!J17</f>
        <v>4059</v>
      </c>
      <c r="GN18" s="59">
        <f>+Cas_Hoy!K17</f>
        <v>4109</v>
      </c>
      <c r="GO18" s="59">
        <f>+Cas_Hoy!L17</f>
        <v>2863</v>
      </c>
      <c r="GP18" s="59">
        <f>+Cas_Hoy!M17</f>
        <v>2870</v>
      </c>
      <c r="GQ18" s="59">
        <f>+Cas_Hoy!N17</f>
        <v>1624</v>
      </c>
      <c r="GR18" s="59">
        <f>+Cas_Hoy!O17</f>
        <v>1619</v>
      </c>
      <c r="GS18" s="59">
        <f>+Cas_Hoy!P17</f>
        <v>687</v>
      </c>
      <c r="GT18" s="59">
        <f>+Cas_Hoy!Q17</f>
        <v>663</v>
      </c>
      <c r="GU18" s="59">
        <f>+Cas_Hoy!R17</f>
        <v>204</v>
      </c>
      <c r="GV18" s="59">
        <f>+Cas_Hoy!S17</f>
        <v>322</v>
      </c>
      <c r="GW18" s="59">
        <f>+Cas_Hoy!T17</f>
        <v>33</v>
      </c>
      <c r="GX18" s="459">
        <f>+Cas_Hoy!U17</f>
        <v>58</v>
      </c>
      <c r="GY18" s="424">
        <f t="shared" si="141"/>
        <v>0.16481388034663985</v>
      </c>
      <c r="GZ18" s="94">
        <f t="shared" si="142"/>
        <v>0.17101340783301991</v>
      </c>
      <c r="HA18" s="94">
        <f t="shared" si="143"/>
        <v>0.49675020084724075</v>
      </c>
      <c r="HB18" s="94">
        <f t="shared" si="144"/>
        <v>0.58581141130235048</v>
      </c>
      <c r="HC18" s="272">
        <f t="shared" si="59"/>
        <v>0.7</v>
      </c>
      <c r="HD18" s="272">
        <f t="shared" si="60"/>
        <v>0.7</v>
      </c>
      <c r="HE18" s="272">
        <f t="shared" si="61"/>
        <v>0.7</v>
      </c>
      <c r="HF18" s="272">
        <f t="shared" si="62"/>
        <v>0.7</v>
      </c>
      <c r="HG18" s="272">
        <f t="shared" si="63"/>
        <v>0.7</v>
      </c>
      <c r="HH18" s="272">
        <f t="shared" si="64"/>
        <v>0.7</v>
      </c>
      <c r="HI18" s="272">
        <f t="shared" si="65"/>
        <v>0.7</v>
      </c>
      <c r="HJ18" s="272">
        <f t="shared" si="66"/>
        <v>0.7</v>
      </c>
      <c r="HK18" s="272">
        <f t="shared" si="67"/>
        <v>0.49675020084724075</v>
      </c>
      <c r="HL18" s="272">
        <f t="shared" si="68"/>
        <v>0.58581141130235048</v>
      </c>
      <c r="HM18" s="272">
        <f t="shared" si="69"/>
        <v>0.16481388034663985</v>
      </c>
      <c r="HN18" s="272">
        <f t="shared" si="70"/>
        <v>0.17101340783301991</v>
      </c>
      <c r="HO18" s="272">
        <f t="shared" si="71"/>
        <v>8.1762618216454808E-2</v>
      </c>
      <c r="HP18" s="272">
        <f t="shared" si="72"/>
        <v>0.15194014249860313</v>
      </c>
      <c r="HQ18" s="272">
        <f t="shared" si="73"/>
        <v>4.0828999427837256E-2</v>
      </c>
      <c r="HR18" s="276">
        <f t="shared" si="74"/>
        <v>9.5687407537168104E-2</v>
      </c>
      <c r="HS18" s="280">
        <f>+CyF_Tot!B17</f>
        <v>0</v>
      </c>
      <c r="HT18" s="131">
        <f>+CyF_Tot!C17</f>
        <v>47238</v>
      </c>
      <c r="HU18" s="131">
        <f>+CyF_Tot!D17</f>
        <v>49976</v>
      </c>
      <c r="HV18" s="131">
        <f>+CyF_Tot!E17</f>
        <v>52208</v>
      </c>
      <c r="HW18" s="131">
        <f>+CyF_Tot!F17</f>
        <v>0</v>
      </c>
      <c r="HX18" s="131">
        <f>+CyF_Tot!G17</f>
        <v>838</v>
      </c>
      <c r="HY18" s="131">
        <f>+CyF_Tot!H17</f>
        <v>878</v>
      </c>
      <c r="HZ18" s="131">
        <f>+CyF_Tot!I17</f>
        <v>916</v>
      </c>
      <c r="IA18" s="181">
        <f t="shared" si="75"/>
        <v>9.6022260667258219E-2</v>
      </c>
      <c r="IB18" s="175">
        <f t="shared" si="76"/>
        <v>9.0665291898617467E-2</v>
      </c>
      <c r="IC18" s="175">
        <f t="shared" si="77"/>
        <v>9.2758838915849989E-2</v>
      </c>
      <c r="ID18" s="175">
        <f t="shared" si="78"/>
        <v>8.7610068193121865E-2</v>
      </c>
      <c r="IE18" s="175">
        <f t="shared" si="79"/>
        <v>9.1729415244393112E-2</v>
      </c>
      <c r="IF18" s="175">
        <f t="shared" si="80"/>
        <v>8.7890970318559539E-2</v>
      </c>
      <c r="IG18" s="175">
        <f t="shared" si="81"/>
        <v>5.8774638834223132E-2</v>
      </c>
      <c r="IH18" s="175">
        <f t="shared" si="82"/>
        <v>6.3564846255657281E-2</v>
      </c>
      <c r="II18" s="175">
        <f t="shared" si="83"/>
        <v>5.3386275122151113E-2</v>
      </c>
      <c r="IJ18" s="175">
        <f t="shared" si="84"/>
        <v>5.7353604552597269E-2</v>
      </c>
      <c r="IK18" s="175">
        <f t="shared" si="85"/>
        <v>4.4719618369677111E-2</v>
      </c>
      <c r="IL18" s="175">
        <f t="shared" si="86"/>
        <v>4.6074558033552933E-2</v>
      </c>
      <c r="IM18" s="175">
        <f t="shared" si="87"/>
        <v>3.4023856852276879E-2</v>
      </c>
      <c r="IN18" s="175">
        <f t="shared" si="88"/>
        <v>3.6550323615772158E-2</v>
      </c>
      <c r="IO18" s="175">
        <f t="shared" si="89"/>
        <v>1.819089117025478E-2</v>
      </c>
      <c r="IP18" s="175">
        <f t="shared" si="90"/>
        <v>2.1242810144862879E-2</v>
      </c>
      <c r="IQ18" s="175">
        <f t="shared" si="91"/>
        <v>6.8589689570104084E-3</v>
      </c>
      <c r="IR18" s="175">
        <f t="shared" si="92"/>
        <v>9.3176887373118984E-3</v>
      </c>
      <c r="IS18" s="175">
        <f t="shared" si="93"/>
        <v>1.2491882754757573E-3</v>
      </c>
      <c r="IT18" s="87">
        <f t="shared" si="94"/>
        <v>2.015885841376222E-3</v>
      </c>
      <c r="IU18" s="42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323"/>
      <c r="JP18" s="525">
        <f t="shared" si="167"/>
        <v>0</v>
      </c>
      <c r="JQ18" s="241">
        <f t="shared" si="145"/>
        <v>0</v>
      </c>
      <c r="JR18" s="241">
        <f t="shared" si="146"/>
        <v>0</v>
      </c>
      <c r="JS18" s="241">
        <f t="shared" si="147"/>
        <v>65.017332754946153</v>
      </c>
      <c r="JT18" s="241">
        <f t="shared" si="148"/>
        <v>644.50967323558018</v>
      </c>
      <c r="JU18" s="241">
        <f t="shared" si="149"/>
        <v>329.5739880806903</v>
      </c>
      <c r="JV18" s="241">
        <f t="shared" si="150"/>
        <v>3623.6941242620187</v>
      </c>
      <c r="JW18" s="241">
        <f t="shared" si="151"/>
        <v>1779.7747017078689</v>
      </c>
      <c r="JX18" s="241">
        <f t="shared" si="152"/>
        <v>7948.73973196323</v>
      </c>
      <c r="JY18" s="241">
        <f t="shared" si="153"/>
        <v>4376.7400749063672</v>
      </c>
      <c r="JZ18" s="241">
        <f t="shared" si="154"/>
        <v>10308.066509015665</v>
      </c>
      <c r="KA18" s="241">
        <f t="shared" si="155"/>
        <v>6996.3084923253482</v>
      </c>
      <c r="KB18" s="241">
        <f t="shared" si="156"/>
        <v>12084.94315477636</v>
      </c>
      <c r="KC18" s="241">
        <f t="shared" si="157"/>
        <v>6250.6963155515368</v>
      </c>
      <c r="KD18" s="241">
        <f t="shared" si="158"/>
        <v>8677.5755745299302</v>
      </c>
      <c r="KE18" s="241">
        <f t="shared" si="159"/>
        <v>5549.0436372121967</v>
      </c>
      <c r="KF18" s="241">
        <f t="shared" si="160"/>
        <v>3736.5148157070585</v>
      </c>
      <c r="KG18" s="241">
        <f t="shared" si="161"/>
        <v>4949.5504522078381</v>
      </c>
      <c r="KH18" s="241">
        <f t="shared" si="162"/>
        <v>638.78306878306876</v>
      </c>
      <c r="KI18" s="526">
        <f t="shared" si="163"/>
        <v>1558.1229508196723</v>
      </c>
      <c r="KJ18" s="529">
        <f>(SUM(JP18:KI18)/SUM(JP$4:KI17))*100000</f>
        <v>170.56977081215175</v>
      </c>
      <c r="KK18" s="483">
        <f t="shared" si="97"/>
        <v>0</v>
      </c>
      <c r="KL18" s="241">
        <f t="shared" si="98"/>
        <v>0</v>
      </c>
      <c r="KM18" s="241">
        <f t="shared" si="99"/>
        <v>0</v>
      </c>
      <c r="KN18" s="241">
        <f t="shared" si="100"/>
        <v>18.86045151920937</v>
      </c>
      <c r="KO18" s="241">
        <f t="shared" si="101"/>
        <v>180.13474078610801</v>
      </c>
      <c r="KP18" s="241">
        <f t="shared" si="102"/>
        <v>94.000864807956233</v>
      </c>
      <c r="KQ18" s="241">
        <f t="shared" si="103"/>
        <v>1124.5431543435479</v>
      </c>
      <c r="KR18" s="241">
        <f t="shared" si="104"/>
        <v>545.89409654527026</v>
      </c>
      <c r="KS18" s="241">
        <f t="shared" si="105"/>
        <v>2816.5526633445788</v>
      </c>
      <c r="KT18" s="241">
        <f t="shared" si="106"/>
        <v>1498.1273408239701</v>
      </c>
      <c r="KU18" s="241">
        <f t="shared" si="107"/>
        <v>4877.3278155483295</v>
      </c>
      <c r="KV18" s="241">
        <f t="shared" si="108"/>
        <v>3084.2059962702624</v>
      </c>
      <c r="KW18" s="241">
        <f t="shared" si="109"/>
        <v>7309.0185032295667</v>
      </c>
      <c r="KX18" s="241">
        <f t="shared" si="110"/>
        <v>3277.5768535262205</v>
      </c>
      <c r="KY18" s="241">
        <f t="shared" si="111"/>
        <v>8765.5554546280309</v>
      </c>
      <c r="KZ18" s="241">
        <f t="shared" si="112"/>
        <v>4161.4810205351587</v>
      </c>
      <c r="LA18" s="241">
        <f t="shared" si="113"/>
        <v>10479.402553601542</v>
      </c>
      <c r="LB18" s="241">
        <f t="shared" si="114"/>
        <v>7536.7973044866112</v>
      </c>
      <c r="LC18" s="241">
        <f t="shared" si="115"/>
        <v>10582.010582010582</v>
      </c>
      <c r="LD18" s="484">
        <f t="shared" si="116"/>
        <v>9016.3934426229516</v>
      </c>
      <c r="LE18" s="481">
        <f t="shared" si="117"/>
        <v>58.905650819083071</v>
      </c>
      <c r="LF18" s="241">
        <f t="shared" si="118"/>
        <v>37.248109658434835</v>
      </c>
      <c r="LG18" s="241">
        <f t="shared" si="119"/>
        <v>2770.0831024930749</v>
      </c>
      <c r="LH18" s="241">
        <f t="shared" si="120"/>
        <v>1573.2760753193552</v>
      </c>
      <c r="LI18" s="241">
        <f t="shared" si="121"/>
        <v>8176.5140931876076</v>
      </c>
      <c r="LJ18" s="484">
        <f t="shared" si="122"/>
        <v>4290.6657105294607</v>
      </c>
      <c r="LK18" s="481">
        <f t="shared" si="123"/>
        <v>48.361014976801826</v>
      </c>
      <c r="LL18" s="241">
        <f t="shared" si="124"/>
        <v>2152.9953164699041</v>
      </c>
      <c r="LM18" s="484">
        <f t="shared" si="125"/>
        <v>6101.452605243675</v>
      </c>
      <c r="LO18" s="556"/>
      <c r="LP18" s="560"/>
      <c r="LQ18" s="543"/>
      <c r="LR18" s="565"/>
      <c r="LS18" s="353"/>
    </row>
    <row r="19" spans="1:331" ht="14.4">
      <c r="A19" s="382" t="s">
        <v>31</v>
      </c>
      <c r="B19" s="413">
        <v>770881</v>
      </c>
      <c r="C19" s="403">
        <f t="shared" si="227"/>
        <v>40331</v>
      </c>
      <c r="D19" s="386">
        <f t="shared" si="228"/>
        <v>1256</v>
      </c>
      <c r="E19" s="373">
        <f t="shared" si="0"/>
        <v>4.8038613862854736E-3</v>
      </c>
      <c r="F19" s="183">
        <f t="shared" si="1"/>
        <v>4.7624730665303726E-2</v>
      </c>
      <c r="G19" s="26">
        <f t="shared" si="168"/>
        <v>7.1216282157505226</v>
      </c>
      <c r="H19" s="25">
        <f t="shared" si="2"/>
        <v>0.33916562567354619</v>
      </c>
      <c r="I19" s="32">
        <f t="shared" si="3"/>
        <v>0.37258978697027728</v>
      </c>
      <c r="J19" s="292">
        <f t="shared" si="4"/>
        <v>0.50267397947158121</v>
      </c>
      <c r="K19" s="293">
        <f t="shared" si="5"/>
        <v>3.2412750993024387E-3</v>
      </c>
      <c r="L19" s="294">
        <f t="shared" si="6"/>
        <v>10.554893905946996</v>
      </c>
      <c r="M19" s="295">
        <f t="shared" si="7"/>
        <v>0.55175975879785855</v>
      </c>
      <c r="N19" s="674"/>
      <c r="O19" s="143"/>
      <c r="P19" s="143"/>
      <c r="Q19" s="143"/>
      <c r="R19" s="143"/>
      <c r="S19" s="144">
        <f t="shared" si="8"/>
        <v>40331</v>
      </c>
      <c r="T19" s="145">
        <f t="shared" si="9"/>
        <v>5231.806206145955</v>
      </c>
      <c r="U19" s="144">
        <f t="shared" si="10"/>
        <v>1786</v>
      </c>
      <c r="V19" s="146">
        <f t="shared" si="11"/>
        <v>4.6335452069010248E-2</v>
      </c>
      <c r="W19" s="145">
        <f t="shared" si="12"/>
        <v>231.68297052333628</v>
      </c>
      <c r="X19" s="144">
        <f t="shared" si="126"/>
        <v>3618</v>
      </c>
      <c r="Y19" s="146">
        <f t="shared" si="13"/>
        <v>9.8548198185928693E-2</v>
      </c>
      <c r="Z19" s="145">
        <f t="shared" si="127"/>
        <v>469.3331396155827</v>
      </c>
      <c r="AA19" s="144">
        <f t="shared" si="14"/>
        <v>1256</v>
      </c>
      <c r="AB19" s="145">
        <f t="shared" si="15"/>
        <v>1629.3046527285017</v>
      </c>
      <c r="AC19" s="147">
        <f t="shared" si="128"/>
        <v>3.1142297488284447E-2</v>
      </c>
      <c r="AD19" s="144">
        <f t="shared" si="16"/>
        <v>21</v>
      </c>
      <c r="AE19" s="146">
        <f t="shared" si="17"/>
        <v>1.7004048582995951E-2</v>
      </c>
      <c r="AF19" s="145">
        <f t="shared" si="18"/>
        <v>27.241558684154882</v>
      </c>
      <c r="AG19" s="144">
        <f t="shared" si="19"/>
        <v>56</v>
      </c>
      <c r="AH19" s="146">
        <f t="shared" si="20"/>
        <v>4.6666666666666669E-2</v>
      </c>
      <c r="AI19" s="145">
        <f t="shared" si="21"/>
        <v>72.644156491079684</v>
      </c>
      <c r="AJ19" s="678"/>
      <c r="AK19" s="71">
        <v>69036</v>
      </c>
      <c r="AL19" s="38">
        <v>64977</v>
      </c>
      <c r="AM19" s="38">
        <v>68917</v>
      </c>
      <c r="AN19" s="38">
        <v>65086</v>
      </c>
      <c r="AO19" s="38">
        <v>66542</v>
      </c>
      <c r="AP19" s="38">
        <v>65141</v>
      </c>
      <c r="AQ19" s="38">
        <v>52230</v>
      </c>
      <c r="AR19" s="38">
        <v>54154</v>
      </c>
      <c r="AS19" s="38">
        <v>48103</v>
      </c>
      <c r="AT19" s="38">
        <v>50230</v>
      </c>
      <c r="AU19" s="38">
        <v>32274</v>
      </c>
      <c r="AV19" s="38">
        <v>35776</v>
      </c>
      <c r="AW19" s="38">
        <v>24133</v>
      </c>
      <c r="AX19" s="38">
        <v>27988</v>
      </c>
      <c r="AY19" s="38">
        <v>13873</v>
      </c>
      <c r="AZ19" s="38">
        <v>17470</v>
      </c>
      <c r="BA19" s="38">
        <v>5015</v>
      </c>
      <c r="BB19" s="38">
        <v>7484</v>
      </c>
      <c r="BC19" s="38">
        <v>749</v>
      </c>
      <c r="BD19" s="45">
        <v>1703</v>
      </c>
      <c r="BE19" s="213">
        <v>2.0000000000000002E-5</v>
      </c>
      <c r="BF19" s="42">
        <v>2.0000000000000002E-5</v>
      </c>
      <c r="BG19" s="52">
        <v>5.0000000000000002E-5</v>
      </c>
      <c r="BH19" s="52">
        <v>4.0000000000000003E-5</v>
      </c>
      <c r="BI19" s="52">
        <v>1.2518952302791728E-4</v>
      </c>
      <c r="BJ19" s="52">
        <v>1.2406223545552731E-4</v>
      </c>
      <c r="BK19" s="52">
        <v>3.4000000000000002E-4</v>
      </c>
      <c r="BL19" s="52">
        <v>1.8000000000000001E-4</v>
      </c>
      <c r="BM19" s="52">
        <v>8.9999999999999998E-4</v>
      </c>
      <c r="BN19" s="52">
        <v>5.0000000000000001E-4</v>
      </c>
      <c r="BO19" s="52">
        <v>3.8E-3</v>
      </c>
      <c r="BP19" s="52">
        <v>2E-3</v>
      </c>
      <c r="BQ19" s="52">
        <v>1.6199999999999999E-2</v>
      </c>
      <c r="BR19" s="52">
        <v>6.1999999999999998E-3</v>
      </c>
      <c r="BS19" s="52">
        <v>6.1100000000000002E-2</v>
      </c>
      <c r="BT19" s="52">
        <v>2.6800000000000001E-2</v>
      </c>
      <c r="BU19" s="52">
        <v>0.1421</v>
      </c>
      <c r="BV19" s="52">
        <v>5.4699999999999999E-2</v>
      </c>
      <c r="BW19" s="52">
        <v>0.27589999999999998</v>
      </c>
      <c r="BX19" s="584">
        <v>0.1051</v>
      </c>
      <c r="BY19" s="74">
        <f>+Fall_Hoy!B19+(CS19/2)</f>
        <v>0</v>
      </c>
      <c r="BZ19" s="59">
        <f>+Fall_Hoy!C19+(CS19/2)</f>
        <v>2</v>
      </c>
      <c r="CA19" s="59">
        <f>+Fall_Hoy!D19+(CT19/2)</f>
        <v>1</v>
      </c>
      <c r="CB19" s="59">
        <f>+Fall_Hoy!E19+(CT19/2)</f>
        <v>1</v>
      </c>
      <c r="CC19" s="59">
        <f>+Fall_Hoy!F19+(CU19/2)</f>
        <v>0</v>
      </c>
      <c r="CD19" s="59">
        <f>+Fall_Hoy!G19+(CU19/2)</f>
        <v>4</v>
      </c>
      <c r="CE19" s="59">
        <f>+Fall_Hoy!H19+(CV19/2)</f>
        <v>22</v>
      </c>
      <c r="CF19" s="59">
        <f>+Fall_Hoy!I19+(CV19/2)</f>
        <v>12</v>
      </c>
      <c r="CG19" s="59">
        <f>+Fall_Hoy!J19+(CW19/2)</f>
        <v>56.5</v>
      </c>
      <c r="CH19" s="59">
        <f>+Fall_Hoy!K19+(CW19/2)</f>
        <v>23.5</v>
      </c>
      <c r="CI19" s="59">
        <f>+Fall_Hoy!L19+(CX19/2)</f>
        <v>144</v>
      </c>
      <c r="CJ19" s="59">
        <f>+Fall_Hoy!M19+(CX19/2)</f>
        <v>67</v>
      </c>
      <c r="CK19" s="59">
        <f>+Fall_Hoy!N19+(CY19/2)</f>
        <v>226.5</v>
      </c>
      <c r="CL19" s="59">
        <f>+Fall_Hoy!O19+(CY19/2)</f>
        <v>117.5</v>
      </c>
      <c r="CM19" s="59">
        <f>+Fall_Hoy!P19+(CZ19/2)</f>
        <v>207</v>
      </c>
      <c r="CN19" s="59">
        <f>+Fall_Hoy!Q19+(CZ19/2)</f>
        <v>122</v>
      </c>
      <c r="CO19" s="59">
        <f>+Fall_Hoy!R19+(DA19/2)</f>
        <v>119.5</v>
      </c>
      <c r="CP19" s="59">
        <f>+Fall_Hoy!S19+(DA19/2)</f>
        <v>85.5</v>
      </c>
      <c r="CQ19" s="59">
        <f>+Fall_Hoy!T19+(DB19/2)</f>
        <v>19.5</v>
      </c>
      <c r="CR19" s="75">
        <f>+Fall_Hoy!U19+(DB19/2)</f>
        <v>23.5</v>
      </c>
      <c r="CS19" s="603">
        <f>+Fall_Hoy!W19</f>
        <v>0</v>
      </c>
      <c r="CT19" s="58">
        <f>+Fall_Hoy!X19</f>
        <v>0</v>
      </c>
      <c r="CU19" s="58">
        <f>+Fall_Hoy!Y19</f>
        <v>0</v>
      </c>
      <c r="CV19" s="58">
        <f>+Fall_Hoy!Z19</f>
        <v>0</v>
      </c>
      <c r="CW19" s="58">
        <f>+Fall_Hoy!AA19</f>
        <v>1</v>
      </c>
      <c r="CX19" s="58">
        <f>+Fall_Hoy!AB19</f>
        <v>2</v>
      </c>
      <c r="CY19" s="58">
        <f>+Fall_Hoy!AC19</f>
        <v>3</v>
      </c>
      <c r="CZ19" s="58">
        <f>+Fall_Hoy!AD19</f>
        <v>2</v>
      </c>
      <c r="DA19" s="58">
        <f>+Fall_Hoy!AE19</f>
        <v>3</v>
      </c>
      <c r="DB19" s="223">
        <f>+Fall_Hoy!AF19</f>
        <v>1</v>
      </c>
      <c r="DC19" s="65">
        <f t="shared" si="129"/>
        <v>0.24420736012669525</v>
      </c>
      <c r="DD19" s="66">
        <f t="shared" si="130"/>
        <v>0.26057463113738688</v>
      </c>
      <c r="DE19" s="66">
        <f t="shared" si="131"/>
        <v>0.57935115739781551</v>
      </c>
      <c r="DF19" s="66">
        <f t="shared" si="132"/>
        <v>0.67713351805151523</v>
      </c>
      <c r="DG19" s="66">
        <f t="shared" si="22"/>
        <v>4.451323975834811E-2</v>
      </c>
      <c r="DH19" s="66">
        <f t="shared" si="23"/>
        <v>0.49495528703798197</v>
      </c>
      <c r="DI19" s="66">
        <f t="shared" si="24"/>
        <v>0.7</v>
      </c>
      <c r="DJ19" s="66">
        <f t="shared" si="25"/>
        <v>0.7</v>
      </c>
      <c r="DK19" s="66">
        <f t="shared" si="26"/>
        <v>0.7</v>
      </c>
      <c r="DL19" s="66">
        <f t="shared" si="27"/>
        <v>0.7</v>
      </c>
      <c r="DM19" s="66">
        <f t="shared" si="28"/>
        <v>0.7</v>
      </c>
      <c r="DN19" s="66">
        <f t="shared" si="29"/>
        <v>0.7</v>
      </c>
      <c r="DO19" s="66">
        <f t="shared" si="30"/>
        <v>0.57935115739781551</v>
      </c>
      <c r="DP19" s="66">
        <f t="shared" si="31"/>
        <v>0.67713351805151523</v>
      </c>
      <c r="DQ19" s="66">
        <f t="shared" si="32"/>
        <v>0.24420736012669525</v>
      </c>
      <c r="DR19" s="66">
        <f t="shared" si="33"/>
        <v>0.26057463113738688</v>
      </c>
      <c r="DS19" s="66">
        <f t="shared" si="34"/>
        <v>0.16768834944848773</v>
      </c>
      <c r="DT19" s="66">
        <f t="shared" si="35"/>
        <v>0.2088550638681228</v>
      </c>
      <c r="DU19" s="66">
        <f t="shared" si="36"/>
        <v>9.4362859552739417E-2</v>
      </c>
      <c r="DV19" s="66">
        <f t="shared" si="37"/>
        <v>0.13129569858530282</v>
      </c>
      <c r="DW19" s="74">
        <f>+'Cas_-14'!B18</f>
        <v>161</v>
      </c>
      <c r="DX19" s="59">
        <f>+'Cas_-14'!C18</f>
        <v>133</v>
      </c>
      <c r="DY19" s="59">
        <f>+'Cas_-14'!D18</f>
        <v>740</v>
      </c>
      <c r="DZ19" s="59">
        <f>+'Cas_-14'!E18</f>
        <v>710</v>
      </c>
      <c r="EA19" s="59">
        <f>+'Cas_-14'!F18</f>
        <v>2962</v>
      </c>
      <c r="EB19" s="59">
        <f>+'Cas_-14'!G18</f>
        <v>2873</v>
      </c>
      <c r="EC19" s="59">
        <f>+'Cas_-14'!H18</f>
        <v>4854</v>
      </c>
      <c r="ED19" s="59">
        <f>+'Cas_-14'!I18</f>
        <v>4221</v>
      </c>
      <c r="EE19" s="59">
        <f>+'Cas_-14'!J18</f>
        <v>4247</v>
      </c>
      <c r="EF19" s="59">
        <f>+'Cas_-14'!K18</f>
        <v>3692</v>
      </c>
      <c r="EG19" s="59">
        <f>+'Cas_-14'!L18</f>
        <v>2856</v>
      </c>
      <c r="EH19" s="59">
        <f>+'Cas_-14'!M18</f>
        <v>2700</v>
      </c>
      <c r="EI19" s="59">
        <f>+'Cas_-14'!N18</f>
        <v>1829</v>
      </c>
      <c r="EJ19" s="59">
        <f>+'Cas_-14'!O18</f>
        <v>1689</v>
      </c>
      <c r="EK19" s="59">
        <f>+'Cas_-14'!P18</f>
        <v>971</v>
      </c>
      <c r="EL19" s="59">
        <f>+'Cas_-14'!Q18</f>
        <v>872</v>
      </c>
      <c r="EM19" s="59">
        <f>+'Cas_-14'!R18</f>
        <v>405</v>
      </c>
      <c r="EN19" s="59">
        <f>+'Cas_-14'!S18</f>
        <v>385</v>
      </c>
      <c r="EO19" s="59">
        <f>+'Cas_-14'!T18</f>
        <v>62</v>
      </c>
      <c r="EP19" s="75">
        <f>+'Cas_-14'!U18</f>
        <v>82</v>
      </c>
      <c r="EQ19" s="178">
        <f t="shared" si="38"/>
        <v>2.3321165768584507E-3</v>
      </c>
      <c r="ER19" s="80">
        <f t="shared" si="39"/>
        <v>2.0468781261061605E-3</v>
      </c>
      <c r="ES19" s="80">
        <f t="shared" si="40"/>
        <v>1.0737553869146944E-2</v>
      </c>
      <c r="ET19" s="80">
        <f t="shared" si="41"/>
        <v>1.0908643948007252E-2</v>
      </c>
      <c r="EU19" s="80">
        <f t="shared" si="42"/>
        <v>4.451323975834811E-2</v>
      </c>
      <c r="EV19" s="80">
        <f t="shared" si="43"/>
        <v>4.410432753565343E-2</v>
      </c>
      <c r="EW19" s="80">
        <f t="shared" si="44"/>
        <v>9.2935094773118898E-2</v>
      </c>
      <c r="EX19" s="80">
        <f t="shared" si="45"/>
        <v>7.794438083982716E-2</v>
      </c>
      <c r="EY19" s="80">
        <f t="shared" si="46"/>
        <v>8.8289711660395398E-2</v>
      </c>
      <c r="EZ19" s="80">
        <f t="shared" si="47"/>
        <v>7.3501891300019911E-2</v>
      </c>
      <c r="FA19" s="80">
        <f t="shared" si="48"/>
        <v>8.849228481130321E-2</v>
      </c>
      <c r="FB19" s="80">
        <f t="shared" si="49"/>
        <v>7.5469588550983902E-2</v>
      </c>
      <c r="FC19" s="80">
        <f t="shared" si="50"/>
        <v>7.578833961795052E-2</v>
      </c>
      <c r="FD19" s="80">
        <f t="shared" si="51"/>
        <v>6.0347291696441333E-2</v>
      </c>
      <c r="FE19" s="80">
        <f t="shared" si="52"/>
        <v>6.9992070929142933E-2</v>
      </c>
      <c r="FF19" s="80">
        <f t="shared" si="53"/>
        <v>4.9914138523182598E-2</v>
      </c>
      <c r="FG19" s="80">
        <f t="shared" si="54"/>
        <v>8.0757726819541381E-2</v>
      </c>
      <c r="FH19" s="80">
        <f t="shared" si="55"/>
        <v>5.1443078567610906E-2</v>
      </c>
      <c r="FI19" s="80">
        <f t="shared" si="56"/>
        <v>8.2777036048064079E-2</v>
      </c>
      <c r="FJ19" s="88">
        <f t="shared" si="57"/>
        <v>4.8150322959483266E-2</v>
      </c>
      <c r="FK19" s="101">
        <f t="shared" si="133"/>
        <v>3.4890717889162137</v>
      </c>
      <c r="FL19" s="102">
        <f t="shared" si="134"/>
        <v>5.2204573462960422</v>
      </c>
      <c r="FM19" s="102">
        <f t="shared" si="135"/>
        <v>7.6443310450964912</v>
      </c>
      <c r="FN19" s="102">
        <f t="shared" si="166"/>
        <v>11.220611547202965</v>
      </c>
      <c r="FO19" s="102">
        <f t="shared" si="136"/>
        <v>1</v>
      </c>
      <c r="FP19" s="102">
        <f t="shared" si="136"/>
        <v>11.222374644253806</v>
      </c>
      <c r="FQ19" s="102">
        <f t="shared" si="136"/>
        <v>7.5321384425216307</v>
      </c>
      <c r="FR19" s="102">
        <f t="shared" si="136"/>
        <v>8.9807628524046432</v>
      </c>
      <c r="FS19" s="102">
        <f t="shared" si="136"/>
        <v>7.928443607252178</v>
      </c>
      <c r="FT19" s="102">
        <f t="shared" si="136"/>
        <v>9.5235644637053074</v>
      </c>
      <c r="FU19" s="102">
        <f t="shared" si="136"/>
        <v>7.9102941176470587</v>
      </c>
      <c r="FV19" s="102">
        <f t="shared" si="136"/>
        <v>9.2752592592592578</v>
      </c>
      <c r="FW19" s="102">
        <f t="shared" si="136"/>
        <v>7.6443310450964912</v>
      </c>
      <c r="FX19" s="102">
        <f t="shared" si="136"/>
        <v>11.220611547202965</v>
      </c>
      <c r="FY19" s="102">
        <f t="shared" si="136"/>
        <v>3.4890717889162137</v>
      </c>
      <c r="FZ19" s="102">
        <f t="shared" si="136"/>
        <v>5.2204573462960422</v>
      </c>
      <c r="GA19" s="102">
        <f t="shared" si="137"/>
        <v>2.0764372160102864</v>
      </c>
      <c r="GB19" s="102">
        <f t="shared" si="138"/>
        <v>4.0599254493221588</v>
      </c>
      <c r="GC19" s="102">
        <f t="shared" si="139"/>
        <v>1.1399642226613198</v>
      </c>
      <c r="GD19" s="103">
        <f t="shared" si="140"/>
        <v>2.7267874962289111</v>
      </c>
      <c r="GE19" s="74">
        <f>+Cas_Hoy!B18</f>
        <v>173</v>
      </c>
      <c r="GF19" s="59">
        <f>+Cas_Hoy!C18</f>
        <v>144</v>
      </c>
      <c r="GG19" s="59">
        <f>+Cas_Hoy!D18</f>
        <v>874</v>
      </c>
      <c r="GH19" s="59">
        <f>+Cas_Hoy!E18</f>
        <v>836</v>
      </c>
      <c r="GI19" s="59">
        <f>+Cas_Hoy!F18</f>
        <v>3323</v>
      </c>
      <c r="GJ19" s="59">
        <f>+Cas_Hoy!G18</f>
        <v>3317</v>
      </c>
      <c r="GK19" s="59">
        <f>+Cas_Hoy!H18</f>
        <v>5288</v>
      </c>
      <c r="GL19" s="59">
        <f>+Cas_Hoy!I18</f>
        <v>4710</v>
      </c>
      <c r="GM19" s="59">
        <f>+Cas_Hoy!J18</f>
        <v>4575</v>
      </c>
      <c r="GN19" s="59">
        <f>+Cas_Hoy!K18</f>
        <v>4027</v>
      </c>
      <c r="GO19" s="59">
        <f>+Cas_Hoy!L18</f>
        <v>3079</v>
      </c>
      <c r="GP19" s="59">
        <f>+Cas_Hoy!M18</f>
        <v>2910</v>
      </c>
      <c r="GQ19" s="59">
        <f>+Cas_Hoy!N18</f>
        <v>1963</v>
      </c>
      <c r="GR19" s="59">
        <f>+Cas_Hoy!O18</f>
        <v>1828</v>
      </c>
      <c r="GS19" s="59">
        <f>+Cas_Hoy!P18</f>
        <v>1041</v>
      </c>
      <c r="GT19" s="59">
        <f>+Cas_Hoy!Q18</f>
        <v>932</v>
      </c>
      <c r="GU19" s="59">
        <f>+Cas_Hoy!R18</f>
        <v>434</v>
      </c>
      <c r="GV19" s="59">
        <f>+Cas_Hoy!S18</f>
        <v>419</v>
      </c>
      <c r="GW19" s="59">
        <f>+Cas_Hoy!T18</f>
        <v>69</v>
      </c>
      <c r="GX19" s="459">
        <f>+Cas_Hoy!U18</f>
        <v>87</v>
      </c>
      <c r="GY19" s="424">
        <f t="shared" si="141"/>
        <v>0.2618124221337691</v>
      </c>
      <c r="GZ19" s="94">
        <f t="shared" si="142"/>
        <v>0.27850407823399603</v>
      </c>
      <c r="HA19" s="94">
        <f t="shared" si="143"/>
        <v>0.62179678620662215</v>
      </c>
      <c r="HB19" s="94">
        <f t="shared" si="144"/>
        <v>0.7</v>
      </c>
      <c r="HC19" s="272">
        <f t="shared" si="59"/>
        <v>4.9938384779537735E-2</v>
      </c>
      <c r="HD19" s="272">
        <f t="shared" si="60"/>
        <v>0.57144681068742997</v>
      </c>
      <c r="HE19" s="272">
        <f t="shared" si="61"/>
        <v>0.7</v>
      </c>
      <c r="HF19" s="272">
        <f t="shared" si="62"/>
        <v>0.7</v>
      </c>
      <c r="HG19" s="272">
        <f t="shared" si="63"/>
        <v>0.7</v>
      </c>
      <c r="HH19" s="272">
        <f t="shared" si="64"/>
        <v>0.7</v>
      </c>
      <c r="HI19" s="272">
        <f t="shared" si="65"/>
        <v>0.7</v>
      </c>
      <c r="HJ19" s="272">
        <f t="shared" si="66"/>
        <v>0.7</v>
      </c>
      <c r="HK19" s="272">
        <f t="shared" si="67"/>
        <v>0.62179678620662215</v>
      </c>
      <c r="HL19" s="272">
        <f t="shared" si="68"/>
        <v>0.7</v>
      </c>
      <c r="HM19" s="272">
        <f t="shared" si="69"/>
        <v>0.2618124221337691</v>
      </c>
      <c r="HN19" s="272">
        <f t="shared" si="70"/>
        <v>0.27850407823399603</v>
      </c>
      <c r="HO19" s="272">
        <f t="shared" si="71"/>
        <v>0.17969566335961401</v>
      </c>
      <c r="HP19" s="272">
        <f t="shared" si="72"/>
        <v>0.22729940717076225</v>
      </c>
      <c r="HQ19" s="272">
        <f t="shared" si="73"/>
        <v>0.10501673079256484</v>
      </c>
      <c r="HR19" s="276">
        <f t="shared" si="74"/>
        <v>0.13930153386489447</v>
      </c>
      <c r="HS19" s="280">
        <f>+CyF_Tot!B18</f>
        <v>0</v>
      </c>
      <c r="HT19" s="131">
        <f>+CyF_Tot!C18</f>
        <v>36713</v>
      </c>
      <c r="HU19" s="131">
        <f>+CyF_Tot!D18</f>
        <v>38545</v>
      </c>
      <c r="HV19" s="131">
        <f>+CyF_Tot!E18</f>
        <v>40331</v>
      </c>
      <c r="HW19" s="131">
        <f>+CyF_Tot!F18</f>
        <v>0</v>
      </c>
      <c r="HX19" s="131">
        <f>+CyF_Tot!G18</f>
        <v>1200</v>
      </c>
      <c r="HY19" s="131">
        <f>+CyF_Tot!H18</f>
        <v>1235</v>
      </c>
      <c r="HZ19" s="131">
        <f>+CyF_Tot!I18</f>
        <v>1256</v>
      </c>
      <c r="IA19" s="181">
        <f t="shared" si="75"/>
        <v>8.9554678348538877E-2</v>
      </c>
      <c r="IB19" s="175">
        <f t="shared" si="76"/>
        <v>8.4289274220015795E-2</v>
      </c>
      <c r="IC19" s="175">
        <f t="shared" si="77"/>
        <v>8.9400309515995341E-2</v>
      </c>
      <c r="ID19" s="175">
        <f t="shared" si="78"/>
        <v>8.4430670881757361E-2</v>
      </c>
      <c r="IE19" s="175">
        <f t="shared" si="79"/>
        <v>8.6319418950525431E-2</v>
      </c>
      <c r="IF19" s="175">
        <f t="shared" si="80"/>
        <v>8.4502017821168243E-2</v>
      </c>
      <c r="IG19" s="175">
        <f t="shared" si="81"/>
        <v>6.7753648098733785E-2</v>
      </c>
      <c r="IH19" s="175">
        <f t="shared" si="82"/>
        <v>7.0249493761034454E-2</v>
      </c>
      <c r="II19" s="175">
        <f t="shared" si="83"/>
        <v>6.2400033208757255E-2</v>
      </c>
      <c r="IJ19" s="175">
        <f t="shared" si="84"/>
        <v>6.5159213938338081E-2</v>
      </c>
      <c r="IK19" s="175">
        <f t="shared" si="85"/>
        <v>4.1866384046305459E-2</v>
      </c>
      <c r="IL19" s="175">
        <f t="shared" si="86"/>
        <v>4.6409238261158337E-2</v>
      </c>
      <c r="IM19" s="175">
        <f t="shared" si="87"/>
        <v>3.1305739796414753E-2</v>
      </c>
      <c r="IN19" s="175">
        <f t="shared" si="88"/>
        <v>3.6306511640577466E-2</v>
      </c>
      <c r="IO19" s="175">
        <f t="shared" si="89"/>
        <v>1.7996292553584793E-2</v>
      </c>
      <c r="IP19" s="175">
        <f t="shared" si="90"/>
        <v>2.2662382391056467E-2</v>
      </c>
      <c r="IQ19" s="175">
        <f t="shared" si="91"/>
        <v>6.5055436571922259E-3</v>
      </c>
      <c r="IR19" s="175">
        <f t="shared" si="92"/>
        <v>9.7083726282007204E-3</v>
      </c>
      <c r="IS19" s="175">
        <f t="shared" si="93"/>
        <v>9.716155930681908E-4</v>
      </c>
      <c r="IT19" s="87">
        <f t="shared" si="94"/>
        <v>2.2091606875769411E-3</v>
      </c>
      <c r="IU19" s="42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323"/>
      <c r="JP19" s="525">
        <f t="shared" si="167"/>
        <v>0</v>
      </c>
      <c r="JQ19" s="241">
        <f t="shared" si="145"/>
        <v>111.73208981639658</v>
      </c>
      <c r="JR19" s="241">
        <f t="shared" si="146"/>
        <v>52.679484017005969</v>
      </c>
      <c r="JS19" s="241">
        <f t="shared" si="147"/>
        <v>52.965061610791871</v>
      </c>
      <c r="JT19" s="241">
        <f t="shared" si="148"/>
        <v>0</v>
      </c>
      <c r="JU19" s="241">
        <f t="shared" si="149"/>
        <v>215.29138330698024</v>
      </c>
      <c r="JV19" s="241">
        <f t="shared" si="150"/>
        <v>1357.3069117365499</v>
      </c>
      <c r="JW19" s="241">
        <f t="shared" si="151"/>
        <v>722.44923736012117</v>
      </c>
      <c r="JX19" s="241">
        <f t="shared" si="152"/>
        <v>3314.7950855456002</v>
      </c>
      <c r="JY19" s="241">
        <f t="shared" si="153"/>
        <v>1366.8054748158472</v>
      </c>
      <c r="JZ19" s="241">
        <f t="shared" si="154"/>
        <v>9429.8538761851632</v>
      </c>
      <c r="KA19" s="241">
        <f t="shared" si="155"/>
        <v>4248.2356048747761</v>
      </c>
      <c r="KB19" s="241">
        <f t="shared" si="156"/>
        <v>15518.239278166826</v>
      </c>
      <c r="KC19" s="241">
        <f t="shared" si="157"/>
        <v>8006.4780441617841</v>
      </c>
      <c r="KD19" s="241">
        <f t="shared" si="158"/>
        <v>14771.30692712463</v>
      </c>
      <c r="KE19" s="241">
        <f t="shared" si="159"/>
        <v>9311.8752146536917</v>
      </c>
      <c r="KF19" s="241">
        <f t="shared" si="160"/>
        <v>8496.2474576271197</v>
      </c>
      <c r="KG19" s="241">
        <f t="shared" si="161"/>
        <v>7502.5907268840192</v>
      </c>
      <c r="KH19" s="241">
        <f t="shared" si="162"/>
        <v>1571.5854472630174</v>
      </c>
      <c r="KI19" s="526">
        <f t="shared" si="163"/>
        <v>2384.6359365825015</v>
      </c>
      <c r="KJ19" s="529">
        <f>(SUM(JP19:KI19)/SUM(JP$4:KI18))*100000</f>
        <v>189.37511073465868</v>
      </c>
      <c r="KK19" s="483">
        <f t="shared" si="97"/>
        <v>0</v>
      </c>
      <c r="KL19" s="241">
        <f t="shared" si="98"/>
        <v>30.780122197085124</v>
      </c>
      <c r="KM19" s="241">
        <f t="shared" si="99"/>
        <v>14.510207931279655</v>
      </c>
      <c r="KN19" s="241">
        <f t="shared" si="100"/>
        <v>15.364287250714439</v>
      </c>
      <c r="KO19" s="241">
        <f t="shared" si="101"/>
        <v>0</v>
      </c>
      <c r="KP19" s="241">
        <f t="shared" si="102"/>
        <v>61.405259360464221</v>
      </c>
      <c r="KQ19" s="241">
        <f t="shared" si="103"/>
        <v>421.21386176526903</v>
      </c>
      <c r="KR19" s="241">
        <f t="shared" si="104"/>
        <v>221.59027957306938</v>
      </c>
      <c r="KS19" s="241">
        <f t="shared" si="105"/>
        <v>1174.5629170737791</v>
      </c>
      <c r="KT19" s="241">
        <f t="shared" si="106"/>
        <v>467.84789966155682</v>
      </c>
      <c r="KU19" s="241">
        <f t="shared" si="107"/>
        <v>4461.7958728388176</v>
      </c>
      <c r="KV19" s="241">
        <f t="shared" si="108"/>
        <v>1872.7638640429338</v>
      </c>
      <c r="KW19" s="241">
        <f t="shared" si="109"/>
        <v>9385.4887498446114</v>
      </c>
      <c r="KX19" s="241">
        <f t="shared" si="110"/>
        <v>4198.2278119193943</v>
      </c>
      <c r="KY19" s="241">
        <f t="shared" si="111"/>
        <v>14921.069703741079</v>
      </c>
      <c r="KZ19" s="241">
        <f t="shared" si="112"/>
        <v>6983.4001144819695</v>
      </c>
      <c r="LA19" s="241">
        <f t="shared" si="113"/>
        <v>23828.51445663011</v>
      </c>
      <c r="LB19" s="241">
        <f t="shared" si="114"/>
        <v>11424.371993586317</v>
      </c>
      <c r="LC19" s="241">
        <f t="shared" si="115"/>
        <v>26034.712950600802</v>
      </c>
      <c r="LD19" s="484">
        <f t="shared" si="116"/>
        <v>13799.177921315326</v>
      </c>
      <c r="LE19" s="481">
        <f t="shared" si="117"/>
        <v>4.8900951123499352</v>
      </c>
      <c r="LF19" s="241">
        <f t="shared" si="118"/>
        <v>35.859920903260182</v>
      </c>
      <c r="LG19" s="241">
        <f t="shared" si="119"/>
        <v>1677.890307449833</v>
      </c>
      <c r="LH19" s="241">
        <f t="shared" si="120"/>
        <v>731.30707762557074</v>
      </c>
      <c r="LI19" s="241">
        <f t="shared" si="121"/>
        <v>13079.734978295637</v>
      </c>
      <c r="LJ19" s="484">
        <f t="shared" si="122"/>
        <v>6377.5276786531249</v>
      </c>
      <c r="LK19" s="481">
        <f t="shared" si="123"/>
        <v>20.015061333653573</v>
      </c>
      <c r="LL19" s="241">
        <f t="shared" si="124"/>
        <v>1191.493105837583</v>
      </c>
      <c r="LM19" s="484">
        <f t="shared" si="125"/>
        <v>9358.3295229385767</v>
      </c>
      <c r="LO19" s="556"/>
      <c r="LP19" s="560"/>
      <c r="LQ19" s="543"/>
      <c r="LR19" s="565"/>
      <c r="LS19" s="353"/>
    </row>
    <row r="20" spans="1:331" ht="14.4">
      <c r="A20" s="382" t="s">
        <v>32</v>
      </c>
      <c r="B20" s="413">
        <v>358428</v>
      </c>
      <c r="C20" s="403">
        <f t="shared" si="227"/>
        <v>57397</v>
      </c>
      <c r="D20" s="386">
        <f t="shared" si="228"/>
        <v>793</v>
      </c>
      <c r="E20" s="373">
        <f t="shared" si="0"/>
        <v>7.0269020583256887E-3</v>
      </c>
      <c r="F20" s="183">
        <f t="shared" si="1"/>
        <v>0.15137768254712244</v>
      </c>
      <c r="G20" s="26">
        <f t="shared" si="168"/>
        <v>2.0799146109502371</v>
      </c>
      <c r="H20" s="25">
        <f t="shared" si="2"/>
        <v>0.31485265370154669</v>
      </c>
      <c r="I20" s="32">
        <f t="shared" si="3"/>
        <v>0.33306789348128707</v>
      </c>
      <c r="J20" s="292">
        <f t="shared" si="4"/>
        <v>0.5520321906824972</v>
      </c>
      <c r="K20" s="293">
        <f t="shared" si="5"/>
        <v>4.0078075114231768E-3</v>
      </c>
      <c r="L20" s="294">
        <f t="shared" si="6"/>
        <v>3.6467211110241089</v>
      </c>
      <c r="M20" s="295">
        <f t="shared" si="7"/>
        <v>0.5835620620180616</v>
      </c>
      <c r="N20" s="674"/>
      <c r="O20" s="143"/>
      <c r="P20" s="143"/>
      <c r="Q20" s="143"/>
      <c r="R20" s="143"/>
      <c r="S20" s="144">
        <f t="shared" si="8"/>
        <v>57397</v>
      </c>
      <c r="T20" s="145">
        <f t="shared" si="9"/>
        <v>16013.536888859129</v>
      </c>
      <c r="U20" s="144">
        <f t="shared" si="10"/>
        <v>1388</v>
      </c>
      <c r="V20" s="146">
        <f t="shared" si="11"/>
        <v>2.4781731507436306E-2</v>
      </c>
      <c r="W20" s="145">
        <f t="shared" si="12"/>
        <v>387.24653207896705</v>
      </c>
      <c r="X20" s="144">
        <f t="shared" si="126"/>
        <v>3139</v>
      </c>
      <c r="Y20" s="146">
        <f t="shared" si="13"/>
        <v>5.7853219801688227E-2</v>
      </c>
      <c r="Z20" s="145">
        <f t="shared" si="127"/>
        <v>875.7686341468858</v>
      </c>
      <c r="AA20" s="144">
        <f t="shared" si="14"/>
        <v>793</v>
      </c>
      <c r="AB20" s="145">
        <f t="shared" si="15"/>
        <v>2212.4387603647037</v>
      </c>
      <c r="AC20" s="147">
        <f t="shared" si="128"/>
        <v>1.3816053103820758E-2</v>
      </c>
      <c r="AD20" s="144">
        <f t="shared" si="16"/>
        <v>12</v>
      </c>
      <c r="AE20" s="146">
        <f t="shared" si="17"/>
        <v>1.5364916773367477E-2</v>
      </c>
      <c r="AF20" s="145">
        <f t="shared" si="18"/>
        <v>33.479527269074964</v>
      </c>
      <c r="AG20" s="144">
        <f t="shared" si="19"/>
        <v>32</v>
      </c>
      <c r="AH20" s="146">
        <f t="shared" si="20"/>
        <v>4.2049934296977662E-2</v>
      </c>
      <c r="AI20" s="145">
        <f t="shared" si="21"/>
        <v>89.278739384199895</v>
      </c>
      <c r="AJ20" s="678"/>
      <c r="AK20" s="71">
        <v>28228</v>
      </c>
      <c r="AL20" s="38">
        <v>26600</v>
      </c>
      <c r="AM20" s="38">
        <v>27693</v>
      </c>
      <c r="AN20" s="38">
        <v>26484</v>
      </c>
      <c r="AO20" s="38">
        <v>27494</v>
      </c>
      <c r="AP20" s="38">
        <v>26355</v>
      </c>
      <c r="AQ20" s="38">
        <v>24866</v>
      </c>
      <c r="AR20" s="38">
        <v>25004</v>
      </c>
      <c r="AS20" s="38">
        <v>22658</v>
      </c>
      <c r="AT20" s="38">
        <v>23014</v>
      </c>
      <c r="AU20" s="38">
        <v>18446</v>
      </c>
      <c r="AV20" s="38">
        <v>19026</v>
      </c>
      <c r="AW20" s="38">
        <v>14832</v>
      </c>
      <c r="AX20" s="38">
        <v>15514</v>
      </c>
      <c r="AY20" s="38">
        <v>9461</v>
      </c>
      <c r="AZ20" s="38">
        <v>11385</v>
      </c>
      <c r="BA20" s="38">
        <v>3540</v>
      </c>
      <c r="BB20" s="38">
        <v>5746</v>
      </c>
      <c r="BC20" s="38">
        <v>583</v>
      </c>
      <c r="BD20" s="45">
        <v>1499</v>
      </c>
      <c r="BE20" s="213">
        <v>2.0000000000000002E-5</v>
      </c>
      <c r="BF20" s="42">
        <v>2.0000000000000002E-5</v>
      </c>
      <c r="BG20" s="52">
        <v>5.0000000000000002E-5</v>
      </c>
      <c r="BH20" s="52">
        <v>4.0000000000000003E-5</v>
      </c>
      <c r="BI20" s="52">
        <v>1.2518952302791728E-4</v>
      </c>
      <c r="BJ20" s="52">
        <v>1.2406223545552731E-4</v>
      </c>
      <c r="BK20" s="52">
        <v>3.4000000000000002E-4</v>
      </c>
      <c r="BL20" s="52">
        <v>1.8000000000000001E-4</v>
      </c>
      <c r="BM20" s="52">
        <v>8.9999999999999998E-4</v>
      </c>
      <c r="BN20" s="52">
        <v>5.0000000000000001E-4</v>
      </c>
      <c r="BO20" s="52">
        <v>3.8E-3</v>
      </c>
      <c r="BP20" s="52">
        <v>2E-3</v>
      </c>
      <c r="BQ20" s="52">
        <v>1.6199999999999999E-2</v>
      </c>
      <c r="BR20" s="52">
        <v>6.1999999999999998E-3</v>
      </c>
      <c r="BS20" s="52">
        <v>6.1100000000000002E-2</v>
      </c>
      <c r="BT20" s="52">
        <v>2.6800000000000001E-2</v>
      </c>
      <c r="BU20" s="52">
        <v>0.1421</v>
      </c>
      <c r="BV20" s="52">
        <v>5.4699999999999999E-2</v>
      </c>
      <c r="BW20" s="52">
        <v>0.27589999999999998</v>
      </c>
      <c r="BX20" s="584">
        <v>0.1051</v>
      </c>
      <c r="BY20" s="74">
        <f>+Fall_Hoy!B20+(CS20/2)</f>
        <v>0</v>
      </c>
      <c r="BZ20" s="59">
        <f>+Fall_Hoy!C20+(CS20/2)</f>
        <v>0</v>
      </c>
      <c r="CA20" s="59">
        <f>+Fall_Hoy!D20+(CT20/2)</f>
        <v>0</v>
      </c>
      <c r="CB20" s="59">
        <f>+Fall_Hoy!E20+(CT20/2)</f>
        <v>0</v>
      </c>
      <c r="CC20" s="59">
        <f>+Fall_Hoy!F20+(CU20/2)</f>
        <v>3</v>
      </c>
      <c r="CD20" s="59">
        <f>+Fall_Hoy!G20+(CU20/2)</f>
        <v>7</v>
      </c>
      <c r="CE20" s="59">
        <f>+Fall_Hoy!H20+(CV20/2)</f>
        <v>8</v>
      </c>
      <c r="CF20" s="59">
        <f>+Fall_Hoy!I20+(CV20/2)</f>
        <v>9</v>
      </c>
      <c r="CG20" s="59">
        <f>+Fall_Hoy!J20+(CW20/2)</f>
        <v>30.5</v>
      </c>
      <c r="CH20" s="59">
        <f>+Fall_Hoy!K20+(CW20/2)</f>
        <v>16.5</v>
      </c>
      <c r="CI20" s="59">
        <f>+Fall_Hoy!L20+(CX20/2)</f>
        <v>54</v>
      </c>
      <c r="CJ20" s="59">
        <f>+Fall_Hoy!M20+(CX20/2)</f>
        <v>33</v>
      </c>
      <c r="CK20" s="59">
        <f>+Fall_Hoy!N20+(CY20/2)</f>
        <v>112.5</v>
      </c>
      <c r="CL20" s="59">
        <f>+Fall_Hoy!O20+(CY20/2)</f>
        <v>56.5</v>
      </c>
      <c r="CM20" s="59">
        <f>+Fall_Hoy!P20+(CZ20/2)</f>
        <v>148.5</v>
      </c>
      <c r="CN20" s="59">
        <f>+Fall_Hoy!Q20+(CZ20/2)</f>
        <v>82.5</v>
      </c>
      <c r="CO20" s="59">
        <f>+Fall_Hoy!R20+(DA20/2)</f>
        <v>91</v>
      </c>
      <c r="CP20" s="59">
        <f>+Fall_Hoy!S20+(DA20/2)</f>
        <v>83</v>
      </c>
      <c r="CQ20" s="59">
        <f>+Fall_Hoy!T20+(DB20/2)</f>
        <v>31</v>
      </c>
      <c r="CR20" s="75">
        <f>+Fall_Hoy!U20+(DB20/2)</f>
        <v>27</v>
      </c>
      <c r="CS20" s="603">
        <f>+Fall_Hoy!W20</f>
        <v>0</v>
      </c>
      <c r="CT20" s="58">
        <f>+Fall_Hoy!X20</f>
        <v>0</v>
      </c>
      <c r="CU20" s="58">
        <f>+Fall_Hoy!Y20</f>
        <v>0</v>
      </c>
      <c r="CV20" s="58">
        <f>+Fall_Hoy!Z20</f>
        <v>0</v>
      </c>
      <c r="CW20" s="58">
        <f>+Fall_Hoy!AA20</f>
        <v>1</v>
      </c>
      <c r="CX20" s="58">
        <f>+Fall_Hoy!AB20</f>
        <v>0</v>
      </c>
      <c r="CY20" s="58">
        <f>+Fall_Hoy!AC20</f>
        <v>1</v>
      </c>
      <c r="CZ20" s="58">
        <f>+Fall_Hoy!AD20</f>
        <v>1</v>
      </c>
      <c r="DA20" s="58">
        <f>+Fall_Hoy!AE20</f>
        <v>4</v>
      </c>
      <c r="DB20" s="223">
        <f>+Fall_Hoy!AF20</f>
        <v>6</v>
      </c>
      <c r="DC20" s="65">
        <f t="shared" si="129"/>
        <v>0.25689059280488374</v>
      </c>
      <c r="DD20" s="66">
        <f t="shared" si="130"/>
        <v>0.27038719446247028</v>
      </c>
      <c r="DE20" s="66">
        <f t="shared" si="131"/>
        <v>0.46820688001917782</v>
      </c>
      <c r="DF20" s="66">
        <f t="shared" si="132"/>
        <v>0.58739868672208662</v>
      </c>
      <c r="DG20" s="66">
        <f t="shared" si="22"/>
        <v>0.7</v>
      </c>
      <c r="DH20" s="66">
        <f t="shared" si="23"/>
        <v>0.7</v>
      </c>
      <c r="DI20" s="66">
        <f t="shared" si="24"/>
        <v>0.7</v>
      </c>
      <c r="DJ20" s="66">
        <f t="shared" si="25"/>
        <v>0.7</v>
      </c>
      <c r="DK20" s="66">
        <f t="shared" si="26"/>
        <v>0.7</v>
      </c>
      <c r="DL20" s="66">
        <f t="shared" si="27"/>
        <v>0.7</v>
      </c>
      <c r="DM20" s="66">
        <f t="shared" si="28"/>
        <v>0.7</v>
      </c>
      <c r="DN20" s="66">
        <f t="shared" si="29"/>
        <v>0.7</v>
      </c>
      <c r="DO20" s="66">
        <f t="shared" si="30"/>
        <v>0.46820688001917782</v>
      </c>
      <c r="DP20" s="66">
        <f t="shared" si="31"/>
        <v>0.58739868672208662</v>
      </c>
      <c r="DQ20" s="66">
        <f t="shared" si="32"/>
        <v>0.25689059280488374</v>
      </c>
      <c r="DR20" s="66">
        <f t="shared" si="33"/>
        <v>0.27038719446247028</v>
      </c>
      <c r="DS20" s="66">
        <f t="shared" si="34"/>
        <v>0.18090228493501434</v>
      </c>
      <c r="DT20" s="66">
        <f t="shared" si="35"/>
        <v>0.26407369628725108</v>
      </c>
      <c r="DU20" s="66">
        <f t="shared" si="36"/>
        <v>0.19272650182126547</v>
      </c>
      <c r="DV20" s="66">
        <f t="shared" si="37"/>
        <v>0.17137971460834339</v>
      </c>
      <c r="DW20" s="74">
        <f>+'Cas_-14'!B19</f>
        <v>1090</v>
      </c>
      <c r="DX20" s="59">
        <f>+'Cas_-14'!C19</f>
        <v>1067</v>
      </c>
      <c r="DY20" s="59">
        <f>+'Cas_-14'!D19</f>
        <v>2982</v>
      </c>
      <c r="DZ20" s="59">
        <f>+'Cas_-14'!E19</f>
        <v>3224</v>
      </c>
      <c r="EA20" s="59">
        <f>+'Cas_-14'!F19</f>
        <v>5029</v>
      </c>
      <c r="EB20" s="59">
        <f>+'Cas_-14'!G19</f>
        <v>5701</v>
      </c>
      <c r="EC20" s="59">
        <f>+'Cas_-14'!H19</f>
        <v>5155</v>
      </c>
      <c r="ED20" s="59">
        <f>+'Cas_-14'!I19</f>
        <v>5800</v>
      </c>
      <c r="EE20" s="59">
        <f>+'Cas_-14'!J19</f>
        <v>4286</v>
      </c>
      <c r="EF20" s="59">
        <f>+'Cas_-14'!K19</f>
        <v>4862</v>
      </c>
      <c r="EG20" s="59">
        <f>+'Cas_-14'!L19</f>
        <v>3160</v>
      </c>
      <c r="EH20" s="59">
        <f>+'Cas_-14'!M19</f>
        <v>3498</v>
      </c>
      <c r="EI20" s="59">
        <f>+'Cas_-14'!N19</f>
        <v>2092</v>
      </c>
      <c r="EJ20" s="59">
        <f>+'Cas_-14'!O19</f>
        <v>2076</v>
      </c>
      <c r="EK20" s="59">
        <f>+'Cas_-14'!P19</f>
        <v>1162</v>
      </c>
      <c r="EL20" s="59">
        <f>+'Cas_-14'!Q19</f>
        <v>1233</v>
      </c>
      <c r="EM20" s="59">
        <f>+'Cas_-14'!R19</f>
        <v>399</v>
      </c>
      <c r="EN20" s="59">
        <f>+'Cas_-14'!S19</f>
        <v>585</v>
      </c>
      <c r="EO20" s="59">
        <f>+'Cas_-14'!T19</f>
        <v>72</v>
      </c>
      <c r="EP20" s="75">
        <f>+'Cas_-14'!U19</f>
        <v>183</v>
      </c>
      <c r="EQ20" s="178">
        <f t="shared" si="38"/>
        <v>3.8614141986679895E-2</v>
      </c>
      <c r="ER20" s="79">
        <f t="shared" si="39"/>
        <v>4.0112781954887218E-2</v>
      </c>
      <c r="ES20" s="79">
        <f t="shared" si="40"/>
        <v>0.1076806413173004</v>
      </c>
      <c r="ET20" s="79">
        <f t="shared" si="41"/>
        <v>0.12173387705784625</v>
      </c>
      <c r="EU20" s="79">
        <f t="shared" si="42"/>
        <v>0.18291263548410563</v>
      </c>
      <c r="EV20" s="79">
        <f t="shared" si="43"/>
        <v>0.21631568962246253</v>
      </c>
      <c r="EW20" s="79">
        <f t="shared" si="44"/>
        <v>0.20731118796750583</v>
      </c>
      <c r="EX20" s="79">
        <f t="shared" si="45"/>
        <v>0.23196288593824987</v>
      </c>
      <c r="EY20" s="79">
        <f t="shared" si="46"/>
        <v>0.18916056139112014</v>
      </c>
      <c r="EZ20" s="79">
        <f t="shared" si="47"/>
        <v>0.21126270965499261</v>
      </c>
      <c r="FA20" s="79">
        <f t="shared" si="48"/>
        <v>0.17131085330152879</v>
      </c>
      <c r="FB20" s="79">
        <f t="shared" si="49"/>
        <v>0.1838536739198991</v>
      </c>
      <c r="FC20" s="79">
        <f t="shared" si="50"/>
        <v>0.14104638619201726</v>
      </c>
      <c r="FD20" s="79">
        <f t="shared" si="51"/>
        <v>0.13381461905375788</v>
      </c>
      <c r="FE20" s="79">
        <f t="shared" si="52"/>
        <v>0.12281999788605856</v>
      </c>
      <c r="FF20" s="79">
        <f t="shared" si="53"/>
        <v>0.108300395256917</v>
      </c>
      <c r="FG20" s="79">
        <f t="shared" si="54"/>
        <v>0.11271186440677966</v>
      </c>
      <c r="FH20" s="79">
        <f t="shared" si="55"/>
        <v>0.10180995475113122</v>
      </c>
      <c r="FI20" s="79">
        <f t="shared" si="56"/>
        <v>0.1234991423670669</v>
      </c>
      <c r="FJ20" s="87">
        <f t="shared" si="57"/>
        <v>0.12208138759172782</v>
      </c>
      <c r="FK20" s="101">
        <f t="shared" si="133"/>
        <v>2.0916023223123967</v>
      </c>
      <c r="FL20" s="102">
        <f t="shared" si="134"/>
        <v>2.4966408831753641</v>
      </c>
      <c r="FM20" s="102">
        <f t="shared" si="135"/>
        <v>3.3195241130231574</v>
      </c>
      <c r="FN20" s="102">
        <f t="shared" si="166"/>
        <v>4.3896450991360565</v>
      </c>
      <c r="FO20" s="102">
        <f t="shared" si="136"/>
        <v>3.8269636110558753</v>
      </c>
      <c r="FP20" s="102">
        <f t="shared" si="136"/>
        <v>3.2360112261006839</v>
      </c>
      <c r="FQ20" s="102">
        <f t="shared" si="136"/>
        <v>3.3765664403491753</v>
      </c>
      <c r="FR20" s="102">
        <f t="shared" si="136"/>
        <v>3.0177241379310344</v>
      </c>
      <c r="FS20" s="102">
        <f t="shared" si="136"/>
        <v>3.7005599626691552</v>
      </c>
      <c r="FT20" s="102">
        <f t="shared" si="136"/>
        <v>3.3134101192924721</v>
      </c>
      <c r="FU20" s="102">
        <f t="shared" si="136"/>
        <v>4.0861392405063288</v>
      </c>
      <c r="FV20" s="102">
        <f t="shared" si="136"/>
        <v>3.8073756432246992</v>
      </c>
      <c r="FW20" s="102">
        <f t="shared" si="136"/>
        <v>3.3195241130231574</v>
      </c>
      <c r="FX20" s="102">
        <f t="shared" si="136"/>
        <v>4.3896450991360565</v>
      </c>
      <c r="FY20" s="102">
        <f t="shared" si="136"/>
        <v>2.0916023223123967</v>
      </c>
      <c r="FZ20" s="102">
        <f t="shared" si="136"/>
        <v>2.4966408831753641</v>
      </c>
      <c r="GA20" s="102">
        <f t="shared" si="137"/>
        <v>1.6049977159647888</v>
      </c>
      <c r="GB20" s="102">
        <f t="shared" si="138"/>
        <v>2.5937905279769997</v>
      </c>
      <c r="GC20" s="102">
        <f t="shared" si="139"/>
        <v>1.5605493133583024</v>
      </c>
      <c r="GD20" s="103">
        <f t="shared" si="140"/>
        <v>1.4038152579120586</v>
      </c>
      <c r="GE20" s="74">
        <f>+Cas_Hoy!B19</f>
        <v>1199</v>
      </c>
      <c r="GF20" s="59">
        <f>+Cas_Hoy!C19</f>
        <v>1166</v>
      </c>
      <c r="GG20" s="59">
        <f>+Cas_Hoy!D19</f>
        <v>3194</v>
      </c>
      <c r="GH20" s="59">
        <f>+Cas_Hoy!E19</f>
        <v>3481</v>
      </c>
      <c r="GI20" s="59">
        <f>+Cas_Hoy!F19</f>
        <v>5317</v>
      </c>
      <c r="GJ20" s="59">
        <f>+Cas_Hoy!G19</f>
        <v>6085</v>
      </c>
      <c r="GK20" s="59">
        <f>+Cas_Hoy!H19</f>
        <v>5458</v>
      </c>
      <c r="GL20" s="59">
        <f>+Cas_Hoy!I19</f>
        <v>6117</v>
      </c>
      <c r="GM20" s="59">
        <f>+Cas_Hoy!J19</f>
        <v>4498</v>
      </c>
      <c r="GN20" s="59">
        <f>+Cas_Hoy!K19</f>
        <v>5102</v>
      </c>
      <c r="GO20" s="59">
        <f>+Cas_Hoy!L19</f>
        <v>3304</v>
      </c>
      <c r="GP20" s="59">
        <f>+Cas_Hoy!M19</f>
        <v>3656</v>
      </c>
      <c r="GQ20" s="59">
        <f>+Cas_Hoy!N19</f>
        <v>2196</v>
      </c>
      <c r="GR20" s="59">
        <f>+Cas_Hoy!O19</f>
        <v>2189</v>
      </c>
      <c r="GS20" s="59">
        <f>+Cas_Hoy!P19</f>
        <v>1216</v>
      </c>
      <c r="GT20" s="59">
        <f>+Cas_Hoy!Q19</f>
        <v>1282</v>
      </c>
      <c r="GU20" s="59">
        <f>+Cas_Hoy!R19</f>
        <v>416</v>
      </c>
      <c r="GV20" s="59">
        <f>+Cas_Hoy!S19</f>
        <v>615</v>
      </c>
      <c r="GW20" s="59">
        <f>+Cas_Hoy!T19</f>
        <v>74</v>
      </c>
      <c r="GX20" s="459">
        <f>+Cas_Hoy!U19</f>
        <v>190</v>
      </c>
      <c r="GY20" s="424">
        <f t="shared" si="141"/>
        <v>0.26882870985433616</v>
      </c>
      <c r="GZ20" s="94">
        <f t="shared" si="142"/>
        <v>0.28113250875984341</v>
      </c>
      <c r="HA20" s="94">
        <f t="shared" si="143"/>
        <v>0.49148293906410828</v>
      </c>
      <c r="HB20" s="94">
        <f t="shared" si="144"/>
        <v>0.61937173662555289</v>
      </c>
      <c r="HC20" s="272">
        <f t="shared" si="59"/>
        <v>0.7</v>
      </c>
      <c r="HD20" s="272">
        <f t="shared" si="60"/>
        <v>0.7</v>
      </c>
      <c r="HE20" s="272">
        <f t="shared" si="61"/>
        <v>0.7</v>
      </c>
      <c r="HF20" s="272">
        <f t="shared" si="62"/>
        <v>0.7</v>
      </c>
      <c r="HG20" s="272">
        <f t="shared" si="63"/>
        <v>0.7</v>
      </c>
      <c r="HH20" s="272">
        <f t="shared" si="64"/>
        <v>0.7</v>
      </c>
      <c r="HI20" s="272">
        <f t="shared" si="65"/>
        <v>0.7</v>
      </c>
      <c r="HJ20" s="272">
        <f t="shared" si="66"/>
        <v>0.7</v>
      </c>
      <c r="HK20" s="272">
        <f t="shared" si="67"/>
        <v>0.49148293906410828</v>
      </c>
      <c r="HL20" s="272">
        <f t="shared" si="68"/>
        <v>0.61937173662555289</v>
      </c>
      <c r="HM20" s="272">
        <f t="shared" si="69"/>
        <v>0.26882870985433616</v>
      </c>
      <c r="HN20" s="272">
        <f t="shared" si="70"/>
        <v>0.28113250875984341</v>
      </c>
      <c r="HO20" s="272">
        <f t="shared" si="71"/>
        <v>0.18860990108512773</v>
      </c>
      <c r="HP20" s="272">
        <f t="shared" si="72"/>
        <v>0.27761593712249477</v>
      </c>
      <c r="HQ20" s="272">
        <f t="shared" si="73"/>
        <v>0.19808001576074508</v>
      </c>
      <c r="HR20" s="276">
        <f t="shared" si="74"/>
        <v>0.17793522281740567</v>
      </c>
      <c r="HS20" s="280">
        <f>+CyF_Tot!B19</f>
        <v>0</v>
      </c>
      <c r="HT20" s="131">
        <f>+CyF_Tot!C19</f>
        <v>54258</v>
      </c>
      <c r="HU20" s="131">
        <f>+CyF_Tot!D19</f>
        <v>56009</v>
      </c>
      <c r="HV20" s="131">
        <f>+CyF_Tot!E19</f>
        <v>57397</v>
      </c>
      <c r="HW20" s="131">
        <f>+CyF_Tot!F19</f>
        <v>0</v>
      </c>
      <c r="HX20" s="131">
        <f>+CyF_Tot!G19</f>
        <v>761</v>
      </c>
      <c r="HY20" s="131">
        <f>+CyF_Tot!H19</f>
        <v>781</v>
      </c>
      <c r="HZ20" s="131">
        <f>+CyF_Tot!I19</f>
        <v>793</v>
      </c>
      <c r="IA20" s="181">
        <f t="shared" si="75"/>
        <v>7.8755007979287334E-2</v>
      </c>
      <c r="IB20" s="175">
        <f t="shared" si="76"/>
        <v>7.4212952113116168E-2</v>
      </c>
      <c r="IC20" s="175">
        <f t="shared" si="77"/>
        <v>7.7262379055207747E-2</v>
      </c>
      <c r="ID20" s="175">
        <f t="shared" si="78"/>
        <v>7.3889316682848441E-2</v>
      </c>
      <c r="IE20" s="175">
        <f t="shared" si="79"/>
        <v>7.6707176894662249E-2</v>
      </c>
      <c r="IF20" s="175">
        <f t="shared" si="80"/>
        <v>7.3529411764705885E-2</v>
      </c>
      <c r="IG20" s="175">
        <f t="shared" si="81"/>
        <v>6.9375160422734825E-2</v>
      </c>
      <c r="IH20" s="175">
        <f t="shared" si="82"/>
        <v>6.9760174986329193E-2</v>
      </c>
      <c r="II20" s="175">
        <f t="shared" si="83"/>
        <v>6.3214927405225038E-2</v>
      </c>
      <c r="IJ20" s="175">
        <f t="shared" si="84"/>
        <v>6.4208153380874267E-2</v>
      </c>
      <c r="IK20" s="175">
        <f t="shared" si="85"/>
        <v>5.1463613333779724E-2</v>
      </c>
      <c r="IL20" s="175">
        <f t="shared" si="86"/>
        <v>5.3081790485118352E-2</v>
      </c>
      <c r="IM20" s="175">
        <f t="shared" si="87"/>
        <v>4.1380695704576649E-2</v>
      </c>
      <c r="IN20" s="175">
        <f t="shared" si="88"/>
        <v>4.328344883770241E-2</v>
      </c>
      <c r="IO20" s="175">
        <f t="shared" si="89"/>
        <v>2.6395817291059852E-2</v>
      </c>
      <c r="IP20" s="175">
        <f t="shared" si="90"/>
        <v>3.1763701496534867E-2</v>
      </c>
      <c r="IQ20" s="175">
        <f t="shared" si="91"/>
        <v>9.8764605443771129E-3</v>
      </c>
      <c r="IR20" s="175">
        <f t="shared" si="92"/>
        <v>1.6031113640675394E-2</v>
      </c>
      <c r="IS20" s="175">
        <f t="shared" si="93"/>
        <v>1.6265470331558918E-3</v>
      </c>
      <c r="IT20" s="87">
        <f t="shared" si="94"/>
        <v>4.1821509480286139E-3</v>
      </c>
      <c r="IU20" s="42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323"/>
      <c r="JP20" s="525">
        <f t="shared" si="167"/>
        <v>0</v>
      </c>
      <c r="JQ20" s="241">
        <f t="shared" si="145"/>
        <v>0</v>
      </c>
      <c r="JR20" s="241">
        <f t="shared" si="146"/>
        <v>0</v>
      </c>
      <c r="JS20" s="241">
        <f t="shared" si="147"/>
        <v>0</v>
      </c>
      <c r="JT20" s="241">
        <f t="shared" si="148"/>
        <v>390.40492471084599</v>
      </c>
      <c r="JU20" s="241">
        <f t="shared" si="149"/>
        <v>931.2281540504647</v>
      </c>
      <c r="JV20" s="241">
        <f t="shared" si="150"/>
        <v>1036.7151934368212</v>
      </c>
      <c r="JW20" s="241">
        <f t="shared" si="151"/>
        <v>1173.5177171652535</v>
      </c>
      <c r="JX20" s="241">
        <f t="shared" si="152"/>
        <v>3798.9070526966188</v>
      </c>
      <c r="JY20" s="241">
        <f t="shared" si="153"/>
        <v>2094.5650908142866</v>
      </c>
      <c r="JZ20" s="241">
        <f t="shared" si="154"/>
        <v>6187.0955220644037</v>
      </c>
      <c r="KA20" s="241">
        <f t="shared" si="155"/>
        <v>3934.522390413119</v>
      </c>
      <c r="KB20" s="241">
        <f t="shared" si="156"/>
        <v>12541.178701456311</v>
      </c>
      <c r="KC20" s="241">
        <f t="shared" si="157"/>
        <v>6945.4465966224061</v>
      </c>
      <c r="KD20" s="241">
        <f t="shared" si="158"/>
        <v>15538.474315611458</v>
      </c>
      <c r="KE20" s="241">
        <f t="shared" si="159"/>
        <v>9662.536231884058</v>
      </c>
      <c r="KF20" s="241">
        <f t="shared" si="160"/>
        <v>9165.7564971751399</v>
      </c>
      <c r="KG20" s="241">
        <f t="shared" si="161"/>
        <v>9486.1806474068926</v>
      </c>
      <c r="KH20" s="241">
        <f t="shared" si="162"/>
        <v>3209.8027444253858</v>
      </c>
      <c r="KI20" s="526">
        <f t="shared" si="163"/>
        <v>3112.6551034022677</v>
      </c>
      <c r="KJ20" s="529">
        <f>(SUM(JP20:KI20)/SUM(JP$4:KI19))*100000</f>
        <v>190.67128758790355</v>
      </c>
      <c r="KK20" s="483">
        <f t="shared" si="97"/>
        <v>0</v>
      </c>
      <c r="KL20" s="241">
        <f t="shared" si="98"/>
        <v>0</v>
      </c>
      <c r="KM20" s="241">
        <f t="shared" si="99"/>
        <v>0</v>
      </c>
      <c r="KN20" s="241">
        <f t="shared" si="100"/>
        <v>0</v>
      </c>
      <c r="KO20" s="241">
        <f t="shared" si="101"/>
        <v>109.11471593802284</v>
      </c>
      <c r="KP20" s="241">
        <f t="shared" si="102"/>
        <v>265.60424966799468</v>
      </c>
      <c r="KQ20" s="241">
        <f t="shared" si="103"/>
        <v>321.72444301455801</v>
      </c>
      <c r="KR20" s="241">
        <f t="shared" si="104"/>
        <v>359.9424092145257</v>
      </c>
      <c r="KS20" s="241">
        <f t="shared" si="105"/>
        <v>1346.1029217053579</v>
      </c>
      <c r="KT20" s="241">
        <f t="shared" si="106"/>
        <v>716.95489701920565</v>
      </c>
      <c r="KU20" s="241">
        <f t="shared" si="107"/>
        <v>2927.463948823593</v>
      </c>
      <c r="KV20" s="241">
        <f t="shared" si="108"/>
        <v>1734.4686218858403</v>
      </c>
      <c r="KW20" s="241">
        <f t="shared" si="109"/>
        <v>7584.9514563106795</v>
      </c>
      <c r="KX20" s="241">
        <f t="shared" si="110"/>
        <v>3641.871857676937</v>
      </c>
      <c r="KY20" s="241">
        <f t="shared" si="111"/>
        <v>15696.015220378396</v>
      </c>
      <c r="KZ20" s="241">
        <f t="shared" si="112"/>
        <v>7246.376811594203</v>
      </c>
      <c r="LA20" s="241">
        <f t="shared" si="113"/>
        <v>25706.214689265536</v>
      </c>
      <c r="LB20" s="241">
        <f t="shared" si="114"/>
        <v>14444.831186912636</v>
      </c>
      <c r="LC20" s="241">
        <f t="shared" si="115"/>
        <v>53173.241852487139</v>
      </c>
      <c r="LD20" s="484">
        <f t="shared" si="116"/>
        <v>18012.008005336891</v>
      </c>
      <c r="LE20" s="481">
        <f t="shared" si="117"/>
        <v>35.96475454055026</v>
      </c>
      <c r="LF20" s="241">
        <f t="shared" si="118"/>
        <v>88.117926962826829</v>
      </c>
      <c r="LG20" s="241">
        <f t="shared" si="119"/>
        <v>1402.1524935576776</v>
      </c>
      <c r="LH20" s="241">
        <f t="shared" si="120"/>
        <v>872.56130302487918</v>
      </c>
      <c r="LI20" s="241">
        <f t="shared" si="121"/>
        <v>13478.322072072073</v>
      </c>
      <c r="LJ20" s="484">
        <f t="shared" si="122"/>
        <v>7292.6429240862235</v>
      </c>
      <c r="LK20" s="481">
        <f t="shared" si="123"/>
        <v>61.404693774792143</v>
      </c>
      <c r="LL20" s="241">
        <f t="shared" si="124"/>
        <v>1135.2188491436991</v>
      </c>
      <c r="LM20" s="484">
        <f t="shared" si="125"/>
        <v>10102.30179028133</v>
      </c>
      <c r="LO20" s="556"/>
      <c r="LP20" s="560"/>
      <c r="LQ20" s="543"/>
      <c r="LR20" s="565"/>
      <c r="LS20" s="353"/>
    </row>
    <row r="21" spans="1:331" ht="14.4">
      <c r="A21" s="382" t="s">
        <v>33</v>
      </c>
      <c r="B21" s="413">
        <v>393531</v>
      </c>
      <c r="C21" s="403">
        <f t="shared" si="227"/>
        <v>25340</v>
      </c>
      <c r="D21" s="386">
        <f t="shared" si="228"/>
        <v>730</v>
      </c>
      <c r="E21" s="373">
        <f t="shared" si="0"/>
        <v>4.7967359764118445E-3</v>
      </c>
      <c r="F21" s="183">
        <f t="shared" si="1"/>
        <v>5.9243109183266376E-2</v>
      </c>
      <c r="G21" s="26">
        <f t="shared" si="168"/>
        <v>6.5277010002389542</v>
      </c>
      <c r="H21" s="25">
        <f t="shared" si="2"/>
        <v>0.3867213030728735</v>
      </c>
      <c r="I21" s="32">
        <f t="shared" si="3"/>
        <v>0.42032760658259477</v>
      </c>
      <c r="J21" s="292">
        <f t="shared" si="4"/>
        <v>0.57492212060147907</v>
      </c>
      <c r="K21" s="293">
        <f t="shared" si="5"/>
        <v>3.226523942675634E-3</v>
      </c>
      <c r="L21" s="294">
        <f t="shared" si="6"/>
        <v>9.7044555650004565</v>
      </c>
      <c r="M21" s="295">
        <f t="shared" si="7"/>
        <v>0.62434066438141234</v>
      </c>
      <c r="N21" s="674"/>
      <c r="O21" s="143"/>
      <c r="P21" s="143"/>
      <c r="Q21" s="143"/>
      <c r="R21" s="143"/>
      <c r="S21" s="144">
        <f t="shared" si="8"/>
        <v>25340</v>
      </c>
      <c r="T21" s="145">
        <f t="shared" si="9"/>
        <v>6439.1369421976924</v>
      </c>
      <c r="U21" s="144">
        <f t="shared" si="10"/>
        <v>1026</v>
      </c>
      <c r="V21" s="146">
        <f t="shared" si="11"/>
        <v>4.2197910668750511E-2</v>
      </c>
      <c r="W21" s="145">
        <f t="shared" si="12"/>
        <v>260.71643657043535</v>
      </c>
      <c r="X21" s="144">
        <f t="shared" si="126"/>
        <v>2026</v>
      </c>
      <c r="Y21" s="146">
        <f t="shared" si="13"/>
        <v>8.6900574761945612E-2</v>
      </c>
      <c r="Z21" s="145">
        <f t="shared" si="127"/>
        <v>514.82602387105464</v>
      </c>
      <c r="AA21" s="144">
        <f t="shared" si="14"/>
        <v>730</v>
      </c>
      <c r="AB21" s="145">
        <f t="shared" si="15"/>
        <v>1854.9999872945207</v>
      </c>
      <c r="AC21" s="147">
        <f t="shared" si="128"/>
        <v>2.8808208366219414E-2</v>
      </c>
      <c r="AD21" s="144">
        <f t="shared" si="16"/>
        <v>0</v>
      </c>
      <c r="AE21" s="146">
        <f t="shared" si="17"/>
        <v>0</v>
      </c>
      <c r="AF21" s="145">
        <f t="shared" si="18"/>
        <v>0</v>
      </c>
      <c r="AG21" s="144">
        <f t="shared" si="19"/>
        <v>15</v>
      </c>
      <c r="AH21" s="146">
        <f t="shared" si="20"/>
        <v>2.097902097902098E-2</v>
      </c>
      <c r="AI21" s="145">
        <f t="shared" si="21"/>
        <v>38.116438095092889</v>
      </c>
      <c r="AJ21" s="678"/>
      <c r="AK21" s="71">
        <v>33261</v>
      </c>
      <c r="AL21" s="38">
        <v>31346</v>
      </c>
      <c r="AM21" s="38">
        <v>31885</v>
      </c>
      <c r="AN21" s="38">
        <v>30707</v>
      </c>
      <c r="AO21" s="38">
        <v>35788</v>
      </c>
      <c r="AP21" s="38">
        <v>35171</v>
      </c>
      <c r="AQ21" s="38">
        <v>29459</v>
      </c>
      <c r="AR21" s="38">
        <v>29815</v>
      </c>
      <c r="AS21" s="38">
        <v>24626</v>
      </c>
      <c r="AT21" s="38">
        <v>25089</v>
      </c>
      <c r="AU21" s="38">
        <v>17662</v>
      </c>
      <c r="AV21" s="38">
        <v>18095</v>
      </c>
      <c r="AW21" s="38">
        <v>13378</v>
      </c>
      <c r="AX21" s="38">
        <v>14013</v>
      </c>
      <c r="AY21" s="38">
        <v>7161</v>
      </c>
      <c r="AZ21" s="38">
        <v>8449</v>
      </c>
      <c r="BA21" s="38">
        <v>2337</v>
      </c>
      <c r="BB21" s="38">
        <v>3890</v>
      </c>
      <c r="BC21" s="38">
        <v>362</v>
      </c>
      <c r="BD21" s="45">
        <v>1037</v>
      </c>
      <c r="BE21" s="213">
        <v>2.0000000000000002E-5</v>
      </c>
      <c r="BF21" s="42">
        <v>2.0000000000000002E-5</v>
      </c>
      <c r="BG21" s="52">
        <v>5.0000000000000002E-5</v>
      </c>
      <c r="BH21" s="52">
        <v>4.0000000000000003E-5</v>
      </c>
      <c r="BI21" s="52">
        <v>1.2518952302791728E-4</v>
      </c>
      <c r="BJ21" s="52">
        <v>1.2406223545552731E-4</v>
      </c>
      <c r="BK21" s="52">
        <v>3.4000000000000002E-4</v>
      </c>
      <c r="BL21" s="52">
        <v>1.8000000000000001E-4</v>
      </c>
      <c r="BM21" s="52">
        <v>8.9999999999999998E-4</v>
      </c>
      <c r="BN21" s="52">
        <v>5.0000000000000001E-4</v>
      </c>
      <c r="BO21" s="52">
        <v>3.8E-3</v>
      </c>
      <c r="BP21" s="52">
        <v>2E-3</v>
      </c>
      <c r="BQ21" s="52">
        <v>1.6199999999999999E-2</v>
      </c>
      <c r="BR21" s="52">
        <v>6.1999999999999998E-3</v>
      </c>
      <c r="BS21" s="52">
        <v>6.1100000000000002E-2</v>
      </c>
      <c r="BT21" s="52">
        <v>2.6800000000000001E-2</v>
      </c>
      <c r="BU21" s="52">
        <v>0.1421</v>
      </c>
      <c r="BV21" s="52">
        <v>5.4699999999999999E-2</v>
      </c>
      <c r="BW21" s="52">
        <v>0.27589999999999998</v>
      </c>
      <c r="BX21" s="584">
        <v>0.1051</v>
      </c>
      <c r="BY21" s="74">
        <f>+Fall_Hoy!B21+(CS21/2)</f>
        <v>0</v>
      </c>
      <c r="BZ21" s="59">
        <f>+Fall_Hoy!C21+(CS21/2)</f>
        <v>0</v>
      </c>
      <c r="CA21" s="59">
        <f>+Fall_Hoy!D21+(CT21/2)</f>
        <v>2</v>
      </c>
      <c r="CB21" s="59">
        <f>+Fall_Hoy!E21+(CT21/2)</f>
        <v>1</v>
      </c>
      <c r="CC21" s="59">
        <f>+Fall_Hoy!F21+(CU21/2)</f>
        <v>9</v>
      </c>
      <c r="CD21" s="59">
        <f>+Fall_Hoy!G21+(CU21/2)</f>
        <v>5</v>
      </c>
      <c r="CE21" s="59">
        <f>+Fall_Hoy!H21+(CV21/2)</f>
        <v>18</v>
      </c>
      <c r="CF21" s="59">
        <f>+Fall_Hoy!I21+(CV21/2)</f>
        <v>8</v>
      </c>
      <c r="CG21" s="59">
        <f>+Fall_Hoy!J21+(CW21/2)</f>
        <v>42</v>
      </c>
      <c r="CH21" s="59">
        <f>+Fall_Hoy!K21+(CW21/2)</f>
        <v>22</v>
      </c>
      <c r="CI21" s="59">
        <f>+Fall_Hoy!L21+(CX21/2)</f>
        <v>71.5</v>
      </c>
      <c r="CJ21" s="59">
        <f>+Fall_Hoy!M21+(CX21/2)</f>
        <v>42.5</v>
      </c>
      <c r="CK21" s="59">
        <f>+Fall_Hoy!N21+(CY21/2)</f>
        <v>97.5</v>
      </c>
      <c r="CL21" s="59">
        <f>+Fall_Hoy!O21+(CY21/2)</f>
        <v>61.5</v>
      </c>
      <c r="CM21" s="59">
        <f>+Fall_Hoy!P21+(CZ21/2)</f>
        <v>129.5</v>
      </c>
      <c r="CN21" s="59">
        <f>+Fall_Hoy!Q21+(CZ21/2)</f>
        <v>55.5</v>
      </c>
      <c r="CO21" s="59">
        <f>+Fall_Hoy!R21+(DA21/2)</f>
        <v>68</v>
      </c>
      <c r="CP21" s="59">
        <f>+Fall_Hoy!S21+(DA21/2)</f>
        <v>63</v>
      </c>
      <c r="CQ21" s="59">
        <f>+Fall_Hoy!T21+(DB21/2)</f>
        <v>14</v>
      </c>
      <c r="CR21" s="75">
        <f>+Fall_Hoy!U21+(DB21/2)</f>
        <v>20</v>
      </c>
      <c r="CS21" s="603">
        <f>+Fall_Hoy!W21</f>
        <v>0</v>
      </c>
      <c r="CT21" s="58">
        <f>+Fall_Hoy!X21</f>
        <v>0</v>
      </c>
      <c r="CU21" s="58">
        <f>+Fall_Hoy!Y21</f>
        <v>0</v>
      </c>
      <c r="CV21" s="58">
        <f>+Fall_Hoy!Z21</f>
        <v>0</v>
      </c>
      <c r="CW21" s="58">
        <f>+Fall_Hoy!AA21</f>
        <v>0</v>
      </c>
      <c r="CX21" s="58">
        <f>+Fall_Hoy!AB21</f>
        <v>1</v>
      </c>
      <c r="CY21" s="58">
        <f>+Fall_Hoy!AC21</f>
        <v>1</v>
      </c>
      <c r="CZ21" s="58">
        <f>+Fall_Hoy!AD21</f>
        <v>5</v>
      </c>
      <c r="DA21" s="58">
        <f>+Fall_Hoy!AE21</f>
        <v>6</v>
      </c>
      <c r="DB21" s="223">
        <f>+Fall_Hoy!AF21</f>
        <v>8</v>
      </c>
      <c r="DC21" s="65">
        <f t="shared" si="129"/>
        <v>0.29597490132836735</v>
      </c>
      <c r="DD21" s="66">
        <f t="shared" si="130"/>
        <v>0.24510539973820095</v>
      </c>
      <c r="DE21" s="66">
        <f t="shared" si="131"/>
        <v>0.44988178490944231</v>
      </c>
      <c r="DF21" s="66">
        <f t="shared" si="132"/>
        <v>0.7</v>
      </c>
      <c r="DG21" s="66">
        <f t="shared" si="22"/>
        <v>0.7</v>
      </c>
      <c r="DH21" s="66">
        <f t="shared" si="23"/>
        <v>0.7</v>
      </c>
      <c r="DI21" s="66">
        <f t="shared" si="24"/>
        <v>0.7</v>
      </c>
      <c r="DJ21" s="66">
        <f t="shared" si="25"/>
        <v>0.7</v>
      </c>
      <c r="DK21" s="66">
        <f t="shared" si="26"/>
        <v>0.7</v>
      </c>
      <c r="DL21" s="66">
        <f t="shared" si="27"/>
        <v>0.7</v>
      </c>
      <c r="DM21" s="66">
        <f t="shared" si="28"/>
        <v>0.7</v>
      </c>
      <c r="DN21" s="66">
        <f t="shared" si="29"/>
        <v>0.7</v>
      </c>
      <c r="DO21" s="66">
        <f t="shared" si="30"/>
        <v>0.44988178490944231</v>
      </c>
      <c r="DP21" s="66">
        <f t="shared" si="31"/>
        <v>0.7</v>
      </c>
      <c r="DQ21" s="66">
        <f t="shared" si="32"/>
        <v>0.29597490132836735</v>
      </c>
      <c r="DR21" s="66">
        <f t="shared" si="33"/>
        <v>0.24510539973820095</v>
      </c>
      <c r="DS21" s="66">
        <f t="shared" si="34"/>
        <v>0.20476518702740271</v>
      </c>
      <c r="DT21" s="66">
        <f t="shared" si="35"/>
        <v>0.2960762842896284</v>
      </c>
      <c r="DU21" s="66">
        <f t="shared" si="36"/>
        <v>0.14017409622751459</v>
      </c>
      <c r="DV21" s="66">
        <f t="shared" si="37"/>
        <v>0.18350526247216456</v>
      </c>
      <c r="DW21" s="74">
        <f>+'Cas_-14'!B20</f>
        <v>81</v>
      </c>
      <c r="DX21" s="59">
        <f>+'Cas_-14'!C20</f>
        <v>91</v>
      </c>
      <c r="DY21" s="59">
        <f>+'Cas_-14'!D20</f>
        <v>656</v>
      </c>
      <c r="DZ21" s="59">
        <f>+'Cas_-14'!E20</f>
        <v>711</v>
      </c>
      <c r="EA21" s="59">
        <f>+'Cas_-14'!F20</f>
        <v>2682</v>
      </c>
      <c r="EB21" s="59">
        <f>+'Cas_-14'!G20</f>
        <v>2599</v>
      </c>
      <c r="EC21" s="59">
        <f>+'Cas_-14'!H20</f>
        <v>2860</v>
      </c>
      <c r="ED21" s="59">
        <f>+'Cas_-14'!I20</f>
        <v>2766</v>
      </c>
      <c r="EE21" s="59">
        <f>+'Cas_-14'!J20</f>
        <v>2458</v>
      </c>
      <c r="EF21" s="59">
        <f>+'Cas_-14'!K20</f>
        <v>2244</v>
      </c>
      <c r="EG21" s="59">
        <f>+'Cas_-14'!L20</f>
        <v>1481</v>
      </c>
      <c r="EH21" s="59">
        <f>+'Cas_-14'!M20</f>
        <v>1406</v>
      </c>
      <c r="EI21" s="59">
        <f>+'Cas_-14'!N20</f>
        <v>895</v>
      </c>
      <c r="EJ21" s="59">
        <f>+'Cas_-14'!O20</f>
        <v>853</v>
      </c>
      <c r="EK21" s="59">
        <f>+'Cas_-14'!P20</f>
        <v>455</v>
      </c>
      <c r="EL21" s="59">
        <f>+'Cas_-14'!Q20</f>
        <v>422</v>
      </c>
      <c r="EM21" s="59">
        <f>+'Cas_-14'!R20</f>
        <v>156</v>
      </c>
      <c r="EN21" s="59">
        <f>+'Cas_-14'!S20</f>
        <v>207</v>
      </c>
      <c r="EO21" s="59">
        <f>+'Cas_-14'!T20</f>
        <v>30</v>
      </c>
      <c r="EP21" s="75">
        <f>+'Cas_-14'!U20</f>
        <v>46</v>
      </c>
      <c r="EQ21" s="178">
        <f t="shared" si="38"/>
        <v>2.4352845675114998E-3</v>
      </c>
      <c r="ER21" s="80">
        <f t="shared" si="39"/>
        <v>2.9030817329164806E-3</v>
      </c>
      <c r="ES21" s="80">
        <f t="shared" si="40"/>
        <v>2.0573937588207622E-2</v>
      </c>
      <c r="ET21" s="80">
        <f t="shared" si="41"/>
        <v>2.3154329631680074E-2</v>
      </c>
      <c r="EU21" s="80">
        <f t="shared" si="42"/>
        <v>7.4941321113222312E-2</v>
      </c>
      <c r="EV21" s="80">
        <f t="shared" si="43"/>
        <v>7.3896107588638363E-2</v>
      </c>
      <c r="EW21" s="80">
        <f t="shared" si="44"/>
        <v>9.7084082962761803E-2</v>
      </c>
      <c r="EX21" s="80">
        <f t="shared" si="45"/>
        <v>9.2772094583263465E-2</v>
      </c>
      <c r="EY21" s="80">
        <f t="shared" si="46"/>
        <v>9.9813205555104367E-2</v>
      </c>
      <c r="EZ21" s="80">
        <f t="shared" si="47"/>
        <v>8.9441587946908999E-2</v>
      </c>
      <c r="FA21" s="80">
        <f t="shared" si="48"/>
        <v>8.3852338353527345E-2</v>
      </c>
      <c r="FB21" s="80">
        <f t="shared" si="49"/>
        <v>7.7701022381873444E-2</v>
      </c>
      <c r="FC21" s="80">
        <f t="shared" si="50"/>
        <v>6.6900882045148755E-2</v>
      </c>
      <c r="FD21" s="80">
        <f t="shared" si="51"/>
        <v>6.087204738457147E-2</v>
      </c>
      <c r="FE21" s="80">
        <f t="shared" si="52"/>
        <v>6.3538611925708699E-2</v>
      </c>
      <c r="FF21" s="80">
        <f t="shared" si="53"/>
        <v>4.9946739259083918E-2</v>
      </c>
      <c r="FG21" s="80">
        <f t="shared" si="54"/>
        <v>6.6752246469833118E-2</v>
      </c>
      <c r="FH21" s="80">
        <f t="shared" si="55"/>
        <v>5.3213367609254499E-2</v>
      </c>
      <c r="FI21" s="80">
        <f t="shared" si="56"/>
        <v>8.2872928176795577E-2</v>
      </c>
      <c r="FJ21" s="88">
        <f t="shared" si="57"/>
        <v>4.4358727097396335E-2</v>
      </c>
      <c r="FK21" s="101">
        <f t="shared" si="133"/>
        <v>4.6581896009064581</v>
      </c>
      <c r="FL21" s="102">
        <f t="shared" si="134"/>
        <v>4.9073353611091459</v>
      </c>
      <c r="FM21" s="102">
        <f t="shared" si="135"/>
        <v>6.7246016966687359</v>
      </c>
      <c r="FN21" s="102">
        <f t="shared" si="166"/>
        <v>11.499531066822977</v>
      </c>
      <c r="FO21" s="102">
        <f t="shared" si="136"/>
        <v>9.3406413124533927</v>
      </c>
      <c r="FP21" s="102">
        <f t="shared" si="136"/>
        <v>9.4727587533666799</v>
      </c>
      <c r="FQ21" s="102">
        <f t="shared" si="136"/>
        <v>7.2102447552447551</v>
      </c>
      <c r="FR21" s="102">
        <f t="shared" si="136"/>
        <v>7.5453723788864773</v>
      </c>
      <c r="FS21" s="102">
        <f t="shared" si="136"/>
        <v>7.0131000813669644</v>
      </c>
      <c r="FT21" s="102">
        <f t="shared" si="136"/>
        <v>7.8263368983957218</v>
      </c>
      <c r="FU21" s="102">
        <f t="shared" si="136"/>
        <v>8.3480081026333561</v>
      </c>
      <c r="FV21" s="102">
        <f t="shared" si="136"/>
        <v>9.0088904694167855</v>
      </c>
      <c r="FW21" s="102">
        <f t="shared" si="136"/>
        <v>6.7246016966687359</v>
      </c>
      <c r="FX21" s="102">
        <f t="shared" si="136"/>
        <v>11.499531066822977</v>
      </c>
      <c r="FY21" s="102">
        <f t="shared" si="136"/>
        <v>4.6581896009064581</v>
      </c>
      <c r="FZ21" s="102">
        <f t="shared" si="136"/>
        <v>4.9073353611091459</v>
      </c>
      <c r="GA21" s="102">
        <f t="shared" si="137"/>
        <v>3.0675400133528212</v>
      </c>
      <c r="GB21" s="102">
        <f t="shared" si="138"/>
        <v>5.563945632302679</v>
      </c>
      <c r="GC21" s="102">
        <f t="shared" si="139"/>
        <v>1.6914340944786761</v>
      </c>
      <c r="GD21" s="103">
        <f t="shared" si="140"/>
        <v>4.1368468952964053</v>
      </c>
      <c r="GE21" s="74">
        <f>+Cas_Hoy!B20</f>
        <v>86</v>
      </c>
      <c r="GF21" s="59">
        <f>+Cas_Hoy!C20</f>
        <v>100</v>
      </c>
      <c r="GG21" s="59">
        <f>+Cas_Hoy!D20</f>
        <v>726</v>
      </c>
      <c r="GH21" s="59">
        <f>+Cas_Hoy!E20</f>
        <v>814</v>
      </c>
      <c r="GI21" s="59">
        <f>+Cas_Hoy!F20</f>
        <v>2929</v>
      </c>
      <c r="GJ21" s="59">
        <f>+Cas_Hoy!G20</f>
        <v>2869</v>
      </c>
      <c r="GK21" s="59">
        <f>+Cas_Hoy!H20</f>
        <v>3093</v>
      </c>
      <c r="GL21" s="59">
        <f>+Cas_Hoy!I20</f>
        <v>2997</v>
      </c>
      <c r="GM21" s="59">
        <f>+Cas_Hoy!J20</f>
        <v>2643</v>
      </c>
      <c r="GN21" s="59">
        <f>+Cas_Hoy!K20</f>
        <v>2417</v>
      </c>
      <c r="GO21" s="59">
        <f>+Cas_Hoy!L20</f>
        <v>1595</v>
      </c>
      <c r="GP21" s="59">
        <f>+Cas_Hoy!M20</f>
        <v>1532</v>
      </c>
      <c r="GQ21" s="59">
        <f>+Cas_Hoy!N20</f>
        <v>964</v>
      </c>
      <c r="GR21" s="59">
        <f>+Cas_Hoy!O20</f>
        <v>923</v>
      </c>
      <c r="GS21" s="59">
        <f>+Cas_Hoy!P20</f>
        <v>488</v>
      </c>
      <c r="GT21" s="59">
        <f>+Cas_Hoy!Q20</f>
        <v>465</v>
      </c>
      <c r="GU21" s="59">
        <f>+Cas_Hoy!R20</f>
        <v>164</v>
      </c>
      <c r="GV21" s="59">
        <f>+Cas_Hoy!S20</f>
        <v>219</v>
      </c>
      <c r="GW21" s="59">
        <f>+Cas_Hoy!T20</f>
        <v>31</v>
      </c>
      <c r="GX21" s="459">
        <f>+Cas_Hoy!U20</f>
        <v>48</v>
      </c>
      <c r="GY21" s="424">
        <f t="shared" si="141"/>
        <v>0.31744121285328186</v>
      </c>
      <c r="GZ21" s="94">
        <f t="shared" si="142"/>
        <v>0.27008059449825456</v>
      </c>
      <c r="HA21" s="94">
        <f t="shared" si="143"/>
        <v>0.48456540855050539</v>
      </c>
      <c r="HB21" s="94">
        <f t="shared" si="144"/>
        <v>0.7</v>
      </c>
      <c r="HC21" s="272">
        <f t="shared" si="59"/>
        <v>0.7</v>
      </c>
      <c r="HD21" s="272">
        <f t="shared" si="60"/>
        <v>0.7</v>
      </c>
      <c r="HE21" s="272">
        <f t="shared" si="61"/>
        <v>0.7</v>
      </c>
      <c r="HF21" s="272">
        <f t="shared" si="62"/>
        <v>0.7</v>
      </c>
      <c r="HG21" s="272">
        <f t="shared" si="63"/>
        <v>0.7</v>
      </c>
      <c r="HH21" s="272">
        <f t="shared" si="64"/>
        <v>0.7</v>
      </c>
      <c r="HI21" s="272">
        <f t="shared" si="65"/>
        <v>0.7</v>
      </c>
      <c r="HJ21" s="272">
        <f t="shared" si="66"/>
        <v>0.7</v>
      </c>
      <c r="HK21" s="272">
        <f t="shared" si="67"/>
        <v>0.48456540855050539</v>
      </c>
      <c r="HL21" s="272">
        <f t="shared" si="68"/>
        <v>0.7</v>
      </c>
      <c r="HM21" s="272">
        <f t="shared" si="69"/>
        <v>0.31744121285328186</v>
      </c>
      <c r="HN21" s="272">
        <f t="shared" si="70"/>
        <v>0.27008059449825456</v>
      </c>
      <c r="HO21" s="272">
        <f t="shared" si="71"/>
        <v>0.21526596584932078</v>
      </c>
      <c r="HP21" s="272">
        <f t="shared" si="72"/>
        <v>0.31324012685714314</v>
      </c>
      <c r="HQ21" s="272">
        <f t="shared" si="73"/>
        <v>0.14484656610176508</v>
      </c>
      <c r="HR21" s="276">
        <f t="shared" si="74"/>
        <v>0.19148375214486738</v>
      </c>
      <c r="HS21" s="280">
        <f>+CyF_Tot!B20</f>
        <v>0</v>
      </c>
      <c r="HT21" s="131">
        <f>+CyF_Tot!C20</f>
        <v>23314</v>
      </c>
      <c r="HU21" s="131">
        <f>+CyF_Tot!D20</f>
        <v>24314</v>
      </c>
      <c r="HV21" s="131">
        <f>+CyF_Tot!E20</f>
        <v>25340</v>
      </c>
      <c r="HW21" s="131">
        <f>+CyF_Tot!F20</f>
        <v>0</v>
      </c>
      <c r="HX21" s="131">
        <f>+CyF_Tot!G20</f>
        <v>715</v>
      </c>
      <c r="HY21" s="131">
        <f>+CyF_Tot!H20</f>
        <v>730</v>
      </c>
      <c r="HZ21" s="131">
        <f>+CyF_Tot!I20</f>
        <v>730</v>
      </c>
      <c r="IA21" s="181">
        <f t="shared" si="75"/>
        <v>8.4519389832058978E-2</v>
      </c>
      <c r="IB21" s="175">
        <f t="shared" si="76"/>
        <v>7.9653191235252122E-2</v>
      </c>
      <c r="IC21" s="175">
        <f t="shared" si="77"/>
        <v>8.1022841910802459E-2</v>
      </c>
      <c r="ID21" s="175">
        <f t="shared" si="78"/>
        <v>7.8029430972401156E-2</v>
      </c>
      <c r="IE21" s="175">
        <f t="shared" si="79"/>
        <v>9.0940739103145624E-2</v>
      </c>
      <c r="IF21" s="175">
        <f t="shared" si="80"/>
        <v>8.9372882949500798E-2</v>
      </c>
      <c r="IG21" s="175">
        <f t="shared" si="81"/>
        <v>7.4858143322889426E-2</v>
      </c>
      <c r="IH21" s="175">
        <f t="shared" si="82"/>
        <v>7.5762773453679627E-2</v>
      </c>
      <c r="II21" s="175">
        <f t="shared" si="83"/>
        <v>6.2577026968650501E-2</v>
      </c>
      <c r="IJ21" s="175">
        <f t="shared" si="84"/>
        <v>6.3753554357852363E-2</v>
      </c>
      <c r="IK21" s="175">
        <f t="shared" si="85"/>
        <v>4.4880835309035375E-2</v>
      </c>
      <c r="IL21" s="175">
        <f t="shared" si="86"/>
        <v>4.5981129822047058E-2</v>
      </c>
      <c r="IM21" s="175">
        <f t="shared" si="87"/>
        <v>3.3994780589076845E-2</v>
      </c>
      <c r="IN21" s="175">
        <f t="shared" si="88"/>
        <v>3.560837646843578E-2</v>
      </c>
      <c r="IO21" s="175">
        <f t="shared" si="89"/>
        <v>1.8196787546597346E-2</v>
      </c>
      <c r="IP21" s="175">
        <f t="shared" si="90"/>
        <v>2.1469719031029323E-2</v>
      </c>
      <c r="IQ21" s="175">
        <f t="shared" si="91"/>
        <v>5.9385410552154723E-3</v>
      </c>
      <c r="IR21" s="175">
        <f t="shared" si="92"/>
        <v>9.8848629459940898E-3</v>
      </c>
      <c r="IS21" s="175">
        <f t="shared" si="93"/>
        <v>9.1987670602824176E-4</v>
      </c>
      <c r="IT21" s="87">
        <f t="shared" si="94"/>
        <v>2.635116420307422E-3</v>
      </c>
      <c r="IU21" s="42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323"/>
      <c r="JP21" s="525">
        <f t="shared" si="167"/>
        <v>0</v>
      </c>
      <c r="JQ21" s="241">
        <f t="shared" si="145"/>
        <v>0</v>
      </c>
      <c r="JR21" s="241">
        <f t="shared" si="146"/>
        <v>227.72538811353303</v>
      </c>
      <c r="JS21" s="241">
        <f t="shared" si="147"/>
        <v>112.26378350213305</v>
      </c>
      <c r="JT21" s="241">
        <f t="shared" si="148"/>
        <v>899.78146306024371</v>
      </c>
      <c r="JU21" s="241">
        <f t="shared" si="149"/>
        <v>498.43251542463958</v>
      </c>
      <c r="JV21" s="241">
        <f t="shared" si="150"/>
        <v>1968.9283410842188</v>
      </c>
      <c r="JW21" s="241">
        <f t="shared" si="151"/>
        <v>874.80610430991112</v>
      </c>
      <c r="JX21" s="241">
        <f t="shared" si="152"/>
        <v>4813.221148379761</v>
      </c>
      <c r="JY21" s="241">
        <f t="shared" si="153"/>
        <v>2561.7771931922362</v>
      </c>
      <c r="JZ21" s="241">
        <f t="shared" si="154"/>
        <v>8555.8158192730152</v>
      </c>
      <c r="KA21" s="241">
        <f t="shared" si="155"/>
        <v>5327.8981762917929</v>
      </c>
      <c r="KB21" s="241">
        <f t="shared" si="156"/>
        <v>12050.330953804754</v>
      </c>
      <c r="KC21" s="241">
        <f t="shared" si="157"/>
        <v>8369.8853564547207</v>
      </c>
      <c r="KD21" s="241">
        <f t="shared" si="158"/>
        <v>17902.556695992182</v>
      </c>
      <c r="KE21" s="241">
        <f t="shared" si="159"/>
        <v>8759.0679370339694</v>
      </c>
      <c r="KF21" s="241">
        <f t="shared" si="160"/>
        <v>10374.815575524175</v>
      </c>
      <c r="KG21" s="241">
        <f t="shared" si="161"/>
        <v>10635.792802056554</v>
      </c>
      <c r="KH21" s="241">
        <f t="shared" si="162"/>
        <v>2334.5580110497235</v>
      </c>
      <c r="KI21" s="526">
        <f t="shared" si="163"/>
        <v>3332.8833172613313</v>
      </c>
      <c r="KJ21" s="529">
        <f>(SUM(JP21:KI21)/SUM(JP$4:KI20))*100000</f>
        <v>212.47659654480117</v>
      </c>
      <c r="KK21" s="483">
        <f t="shared" si="97"/>
        <v>0</v>
      </c>
      <c r="KL21" s="241">
        <f t="shared" si="98"/>
        <v>0</v>
      </c>
      <c r="KM21" s="241">
        <f t="shared" si="99"/>
        <v>62.725419476242749</v>
      </c>
      <c r="KN21" s="241">
        <f t="shared" si="100"/>
        <v>32.565864460872113</v>
      </c>
      <c r="KO21" s="241">
        <f t="shared" si="101"/>
        <v>251.48094333296078</v>
      </c>
      <c r="KP21" s="241">
        <f t="shared" si="102"/>
        <v>142.16257712319808</v>
      </c>
      <c r="KQ21" s="241">
        <f t="shared" si="103"/>
        <v>611.01870396143795</v>
      </c>
      <c r="KR21" s="241">
        <f t="shared" si="104"/>
        <v>268.32131477444238</v>
      </c>
      <c r="KS21" s="241">
        <f t="shared" si="105"/>
        <v>1705.5144968732234</v>
      </c>
      <c r="KT21" s="241">
        <f t="shared" si="106"/>
        <v>876.87831320499026</v>
      </c>
      <c r="KU21" s="241">
        <f t="shared" si="107"/>
        <v>4048.2391575133056</v>
      </c>
      <c r="KV21" s="241">
        <f t="shared" si="108"/>
        <v>2348.7151146725614</v>
      </c>
      <c r="KW21" s="241">
        <f t="shared" si="109"/>
        <v>7288.0849155329643</v>
      </c>
      <c r="KX21" s="241">
        <f t="shared" si="110"/>
        <v>4388.7818454292446</v>
      </c>
      <c r="KY21" s="241">
        <f t="shared" si="111"/>
        <v>18084.066471163245</v>
      </c>
      <c r="KZ21" s="241">
        <f t="shared" si="112"/>
        <v>6568.8247129837855</v>
      </c>
      <c r="LA21" s="241">
        <f t="shared" si="113"/>
        <v>29097.133076593924</v>
      </c>
      <c r="LB21" s="241">
        <f t="shared" si="114"/>
        <v>16195.372750642673</v>
      </c>
      <c r="LC21" s="241">
        <f t="shared" si="115"/>
        <v>38674.033149171271</v>
      </c>
      <c r="LD21" s="484">
        <f t="shared" si="116"/>
        <v>19286.403085824495</v>
      </c>
      <c r="LE21" s="481">
        <f t="shared" si="117"/>
        <v>108.98210711950384</v>
      </c>
      <c r="LF21" s="241">
        <f t="shared" si="118"/>
        <v>61.713157245124663</v>
      </c>
      <c r="LG21" s="241">
        <f t="shared" si="119"/>
        <v>1832.8292472159114</v>
      </c>
      <c r="LH21" s="241">
        <f t="shared" si="120"/>
        <v>993.16428992177975</v>
      </c>
      <c r="LI21" s="241">
        <f t="shared" si="121"/>
        <v>13297.18564420346</v>
      </c>
      <c r="LJ21" s="484">
        <f t="shared" si="122"/>
        <v>7302.2016137865567</v>
      </c>
      <c r="LK21" s="481">
        <f t="shared" si="123"/>
        <v>85.790127070317624</v>
      </c>
      <c r="LL21" s="241">
        <f t="shared" si="124"/>
        <v>1409.3653710637946</v>
      </c>
      <c r="LM21" s="484">
        <f t="shared" si="125"/>
        <v>10053.923795603137</v>
      </c>
      <c r="LO21" s="556"/>
      <c r="LP21" s="560"/>
      <c r="LQ21" s="543"/>
      <c r="LR21" s="565"/>
      <c r="LS21" s="353"/>
    </row>
    <row r="22" spans="1:331" ht="14.4">
      <c r="A22" s="382" t="s">
        <v>34</v>
      </c>
      <c r="B22" s="413">
        <v>1990338</v>
      </c>
      <c r="C22" s="403">
        <f t="shared" si="227"/>
        <v>147975</v>
      </c>
      <c r="D22" s="386">
        <f t="shared" si="228"/>
        <v>3618</v>
      </c>
      <c r="E22" s="373">
        <f t="shared" si="0"/>
        <v>6.2517201021380329E-3</v>
      </c>
      <c r="F22" s="183">
        <f t="shared" si="1"/>
        <v>7.1474794733356842E-2</v>
      </c>
      <c r="G22" s="26">
        <f t="shared" si="168"/>
        <v>4.0680781293172084</v>
      </c>
      <c r="H22" s="25">
        <f t="shared" si="2"/>
        <v>0.29076504925220575</v>
      </c>
      <c r="I22" s="32">
        <f t="shared" si="3"/>
        <v>0.30244805715698231</v>
      </c>
      <c r="J22" s="292">
        <f t="shared" si="4"/>
        <v>0.5204564609718767</v>
      </c>
      <c r="K22" s="293">
        <f t="shared" si="5"/>
        <v>3.4926681475232857E-3</v>
      </c>
      <c r="L22" s="294">
        <f t="shared" si="6"/>
        <v>7.2816782883180897</v>
      </c>
      <c r="M22" s="295">
        <f t="shared" si="7"/>
        <v>0.54125510977880709</v>
      </c>
      <c r="N22" s="674"/>
      <c r="O22" s="143"/>
      <c r="P22" s="143"/>
      <c r="Q22" s="143"/>
      <c r="R22" s="143"/>
      <c r="S22" s="144">
        <f t="shared" si="8"/>
        <v>147975</v>
      </c>
      <c r="T22" s="145">
        <f t="shared" si="9"/>
        <v>7434.6668756763929</v>
      </c>
      <c r="U22" s="144">
        <f t="shared" si="10"/>
        <v>2813</v>
      </c>
      <c r="V22" s="146">
        <f t="shared" si="11"/>
        <v>1.9378349705845881E-2</v>
      </c>
      <c r="W22" s="145">
        <f t="shared" si="12"/>
        <v>141.33277865367592</v>
      </c>
      <c r="X22" s="144">
        <f t="shared" si="126"/>
        <v>5716</v>
      </c>
      <c r="Y22" s="146">
        <f t="shared" si="13"/>
        <v>4.018023464244793E-2</v>
      </c>
      <c r="Z22" s="145">
        <f t="shared" si="127"/>
        <v>287.18740234070793</v>
      </c>
      <c r="AA22" s="144">
        <f t="shared" si="14"/>
        <v>3618</v>
      </c>
      <c r="AB22" s="145">
        <f t="shared" si="15"/>
        <v>1817.7817034091697</v>
      </c>
      <c r="AC22" s="147">
        <f t="shared" si="128"/>
        <v>2.4450076026355804E-2</v>
      </c>
      <c r="AD22" s="144">
        <f t="shared" si="16"/>
        <v>46</v>
      </c>
      <c r="AE22" s="146">
        <f t="shared" si="17"/>
        <v>1.2877939529675251E-2</v>
      </c>
      <c r="AF22" s="145">
        <f t="shared" si="18"/>
        <v>23.111652392709178</v>
      </c>
      <c r="AG22" s="144">
        <f t="shared" si="19"/>
        <v>108</v>
      </c>
      <c r="AH22" s="146">
        <f t="shared" si="20"/>
        <v>3.0769230769230771E-2</v>
      </c>
      <c r="AI22" s="145">
        <f t="shared" si="21"/>
        <v>54.262140400273722</v>
      </c>
      <c r="AJ22" s="678"/>
      <c r="AK22" s="71">
        <v>172914</v>
      </c>
      <c r="AL22" s="38">
        <v>162936</v>
      </c>
      <c r="AM22" s="38">
        <v>159610</v>
      </c>
      <c r="AN22" s="38">
        <v>150709</v>
      </c>
      <c r="AO22" s="38">
        <v>158020</v>
      </c>
      <c r="AP22" s="38">
        <v>153678</v>
      </c>
      <c r="AQ22" s="38">
        <v>142965</v>
      </c>
      <c r="AR22" s="38">
        <v>142533</v>
      </c>
      <c r="AS22" s="38">
        <v>119926</v>
      </c>
      <c r="AT22" s="38">
        <v>124779</v>
      </c>
      <c r="AU22" s="38">
        <v>88361</v>
      </c>
      <c r="AV22" s="38">
        <v>96121</v>
      </c>
      <c r="AW22" s="38">
        <v>71653</v>
      </c>
      <c r="AX22" s="38">
        <v>84048</v>
      </c>
      <c r="AY22" s="38">
        <v>46044</v>
      </c>
      <c r="AZ22" s="38">
        <v>60919</v>
      </c>
      <c r="BA22" s="38">
        <v>16785</v>
      </c>
      <c r="BB22" s="38">
        <v>28350</v>
      </c>
      <c r="BC22" s="38">
        <v>2913</v>
      </c>
      <c r="BD22" s="45">
        <v>7074</v>
      </c>
      <c r="BE22" s="213">
        <v>2.0000000000000002E-5</v>
      </c>
      <c r="BF22" s="42">
        <v>2.0000000000000002E-5</v>
      </c>
      <c r="BG22" s="52">
        <v>5.0000000000000002E-5</v>
      </c>
      <c r="BH22" s="52">
        <v>4.0000000000000003E-5</v>
      </c>
      <c r="BI22" s="52">
        <v>1.2518952302791728E-4</v>
      </c>
      <c r="BJ22" s="52">
        <v>1.2406223545552731E-4</v>
      </c>
      <c r="BK22" s="52">
        <v>3.4000000000000002E-4</v>
      </c>
      <c r="BL22" s="52">
        <v>1.8000000000000001E-4</v>
      </c>
      <c r="BM22" s="52">
        <v>8.9999999999999998E-4</v>
      </c>
      <c r="BN22" s="52">
        <v>5.0000000000000001E-4</v>
      </c>
      <c r="BO22" s="52">
        <v>3.8E-3</v>
      </c>
      <c r="BP22" s="52">
        <v>2E-3</v>
      </c>
      <c r="BQ22" s="52">
        <v>1.6199999999999999E-2</v>
      </c>
      <c r="BR22" s="52">
        <v>6.1999999999999998E-3</v>
      </c>
      <c r="BS22" s="52">
        <v>6.1100000000000002E-2</v>
      </c>
      <c r="BT22" s="52">
        <v>2.6800000000000001E-2</v>
      </c>
      <c r="BU22" s="52">
        <v>0.1421</v>
      </c>
      <c r="BV22" s="52">
        <v>5.4699999999999999E-2</v>
      </c>
      <c r="BW22" s="52">
        <v>0.27589999999999998</v>
      </c>
      <c r="BX22" s="584">
        <v>0.1051</v>
      </c>
      <c r="BY22" s="74">
        <f>+Fall_Hoy!B22+(CS22/2)</f>
        <v>5</v>
      </c>
      <c r="BZ22" s="59">
        <f>+Fall_Hoy!C22+(CS22/2)</f>
        <v>2</v>
      </c>
      <c r="CA22" s="59">
        <f>+Fall_Hoy!D22+(CT22/2)</f>
        <v>2</v>
      </c>
      <c r="CB22" s="59">
        <f>+Fall_Hoy!E22+(CT22/2)</f>
        <v>4</v>
      </c>
      <c r="CC22" s="59">
        <f>+Fall_Hoy!F22+(CU22/2)</f>
        <v>9</v>
      </c>
      <c r="CD22" s="59">
        <f>+Fall_Hoy!G22+(CU22/2)</f>
        <v>12</v>
      </c>
      <c r="CE22" s="59">
        <f>+Fall_Hoy!H22+(CV22/2)</f>
        <v>42</v>
      </c>
      <c r="CF22" s="59">
        <f>+Fall_Hoy!I22+(CV22/2)</f>
        <v>21</v>
      </c>
      <c r="CG22" s="59">
        <f>+Fall_Hoy!J22+(CW22/2)</f>
        <v>118.5</v>
      </c>
      <c r="CH22" s="59">
        <f>+Fall_Hoy!K22+(CW22/2)</f>
        <v>63.5</v>
      </c>
      <c r="CI22" s="59">
        <f>+Fall_Hoy!L22+(CX22/2)</f>
        <v>284.5</v>
      </c>
      <c r="CJ22" s="59">
        <f>+Fall_Hoy!M22+(CX22/2)</f>
        <v>162.5</v>
      </c>
      <c r="CK22" s="59">
        <f>+Fall_Hoy!N22+(CY22/2)</f>
        <v>531.5</v>
      </c>
      <c r="CL22" s="59">
        <f>+Fall_Hoy!O22+(CY22/2)</f>
        <v>327.5</v>
      </c>
      <c r="CM22" s="59">
        <f>+Fall_Hoy!P22+(CZ22/2)</f>
        <v>609.5</v>
      </c>
      <c r="CN22" s="59">
        <f>+Fall_Hoy!Q22+(CZ22/2)</f>
        <v>398.5</v>
      </c>
      <c r="CO22" s="59">
        <f>+Fall_Hoy!R22+(DA22/2)</f>
        <v>429.5</v>
      </c>
      <c r="CP22" s="59">
        <f>+Fall_Hoy!S22+(DA22/2)</f>
        <v>378.5</v>
      </c>
      <c r="CQ22" s="59">
        <f>+Fall_Hoy!T22+(DB22/2)</f>
        <v>89.5</v>
      </c>
      <c r="CR22" s="75">
        <f>+Fall_Hoy!U22+(DB22/2)</f>
        <v>127.5</v>
      </c>
      <c r="CS22" s="603">
        <f>+Fall_Hoy!W22</f>
        <v>0</v>
      </c>
      <c r="CT22" s="58">
        <f>+Fall_Hoy!X22</f>
        <v>0</v>
      </c>
      <c r="CU22" s="58">
        <f>+Fall_Hoy!Y22</f>
        <v>0</v>
      </c>
      <c r="CV22" s="58">
        <f>+Fall_Hoy!Z22</f>
        <v>0</v>
      </c>
      <c r="CW22" s="58">
        <f>+Fall_Hoy!AA22</f>
        <v>1</v>
      </c>
      <c r="CX22" s="58">
        <f>+Fall_Hoy!AB22</f>
        <v>1</v>
      </c>
      <c r="CY22" s="58">
        <f>+Fall_Hoy!AC22</f>
        <v>3</v>
      </c>
      <c r="CZ22" s="58">
        <f>+Fall_Hoy!AD22</f>
        <v>9</v>
      </c>
      <c r="DA22" s="58">
        <f>+Fall_Hoy!AE22</f>
        <v>7</v>
      </c>
      <c r="DB22" s="223">
        <f>+Fall_Hoy!AF22</f>
        <v>3</v>
      </c>
      <c r="DC22" s="65">
        <f t="shared" si="129"/>
        <v>0.21665037967668016</v>
      </c>
      <c r="DD22" s="66">
        <f t="shared" si="130"/>
        <v>0.24408481729960482</v>
      </c>
      <c r="DE22" s="66">
        <f t="shared" si="131"/>
        <v>0.45788232140048074</v>
      </c>
      <c r="DF22" s="66">
        <f t="shared" si="132"/>
        <v>0.6284811137107521</v>
      </c>
      <c r="DG22" s="66">
        <f t="shared" si="22"/>
        <v>0.45494874066573843</v>
      </c>
      <c r="DH22" s="66">
        <f t="shared" si="23"/>
        <v>0.62940464515951244</v>
      </c>
      <c r="DI22" s="66">
        <f t="shared" si="24"/>
        <v>0.7</v>
      </c>
      <c r="DJ22" s="66">
        <f t="shared" si="25"/>
        <v>0.7</v>
      </c>
      <c r="DK22" s="66">
        <f t="shared" si="26"/>
        <v>0.7</v>
      </c>
      <c r="DL22" s="66">
        <f t="shared" si="27"/>
        <v>0.7</v>
      </c>
      <c r="DM22" s="66">
        <f t="shared" si="28"/>
        <v>0.7</v>
      </c>
      <c r="DN22" s="66">
        <f t="shared" si="29"/>
        <v>0.7</v>
      </c>
      <c r="DO22" s="66">
        <f t="shared" si="30"/>
        <v>0.45788232140048074</v>
      </c>
      <c r="DP22" s="66">
        <f t="shared" si="31"/>
        <v>0.6284811137107521</v>
      </c>
      <c r="DQ22" s="66">
        <f t="shared" si="32"/>
        <v>0.21665037967668016</v>
      </c>
      <c r="DR22" s="66">
        <f t="shared" si="33"/>
        <v>0.24408481729960482</v>
      </c>
      <c r="DS22" s="66">
        <f t="shared" si="34"/>
        <v>0.18007264537197576</v>
      </c>
      <c r="DT22" s="66">
        <f t="shared" si="35"/>
        <v>0.244076234326082</v>
      </c>
      <c r="DU22" s="66">
        <f t="shared" si="36"/>
        <v>0.11136041743110306</v>
      </c>
      <c r="DV22" s="66">
        <f t="shared" si="37"/>
        <v>0.17149142663919575</v>
      </c>
      <c r="DW22" s="74">
        <f>+'Cas_-14'!B21</f>
        <v>1101</v>
      </c>
      <c r="DX22" s="59">
        <f>+'Cas_-14'!C21</f>
        <v>1114</v>
      </c>
      <c r="DY22" s="59">
        <f>+'Cas_-14'!D21</f>
        <v>3540</v>
      </c>
      <c r="DZ22" s="59">
        <f>+'Cas_-14'!E21</f>
        <v>4191</v>
      </c>
      <c r="EA22" s="59">
        <f>+'Cas_-14'!F21</f>
        <v>13072</v>
      </c>
      <c r="EB22" s="59">
        <f>+'Cas_-14'!G21</f>
        <v>14264</v>
      </c>
      <c r="EC22" s="59">
        <f>+'Cas_-14'!H21</f>
        <v>16670</v>
      </c>
      <c r="ED22" s="59">
        <f>+'Cas_-14'!I21</f>
        <v>17162</v>
      </c>
      <c r="EE22" s="59">
        <f>+'Cas_-14'!J21</f>
        <v>13961</v>
      </c>
      <c r="EF22" s="59">
        <f>+'Cas_-14'!K21</f>
        <v>14517</v>
      </c>
      <c r="EG22" s="59">
        <f>+'Cas_-14'!L21</f>
        <v>9697</v>
      </c>
      <c r="EH22" s="59">
        <f>+'Cas_-14'!M21</f>
        <v>10130</v>
      </c>
      <c r="EI22" s="59">
        <f>+'Cas_-14'!N21</f>
        <v>6134</v>
      </c>
      <c r="EJ22" s="59">
        <f>+'Cas_-14'!O21</f>
        <v>5875</v>
      </c>
      <c r="EK22" s="59">
        <f>+'Cas_-14'!P21</f>
        <v>3198</v>
      </c>
      <c r="EL22" s="59">
        <f>+'Cas_-14'!Q21</f>
        <v>3055</v>
      </c>
      <c r="EM22" s="59">
        <f>+'Cas_-14'!R21</f>
        <v>1281</v>
      </c>
      <c r="EN22" s="59">
        <f>+'Cas_-14'!S21</f>
        <v>1563</v>
      </c>
      <c r="EO22" s="59">
        <f>+'Cas_-14'!T21</f>
        <v>232</v>
      </c>
      <c r="EP22" s="75">
        <f>+'Cas_-14'!U21</f>
        <v>428</v>
      </c>
      <c r="EQ22" s="178">
        <f t="shared" si="38"/>
        <v>6.3673271105867653E-3</v>
      </c>
      <c r="ER22" s="79">
        <f t="shared" si="39"/>
        <v>6.8370403103058868E-3</v>
      </c>
      <c r="ES22" s="79">
        <f t="shared" si="40"/>
        <v>2.2179061462314392E-2</v>
      </c>
      <c r="ET22" s="79">
        <f t="shared" si="41"/>
        <v>2.7808558214837867E-2</v>
      </c>
      <c r="EU22" s="79">
        <f t="shared" si="42"/>
        <v>8.2723705860017718E-2</v>
      </c>
      <c r="EV22" s="79">
        <f t="shared" si="43"/>
        <v>9.2817449472273189E-2</v>
      </c>
      <c r="EW22" s="79">
        <f t="shared" si="44"/>
        <v>0.1166019655160354</v>
      </c>
      <c r="EX22" s="79">
        <f t="shared" si="45"/>
        <v>0.12040720394575291</v>
      </c>
      <c r="EY22" s="79">
        <f t="shared" si="46"/>
        <v>0.11641345496389441</v>
      </c>
      <c r="EZ22" s="79">
        <f t="shared" si="47"/>
        <v>0.11634169211165341</v>
      </c>
      <c r="FA22" s="79">
        <f t="shared" si="48"/>
        <v>0.10974298615905206</v>
      </c>
      <c r="FB22" s="79">
        <f t="shared" si="49"/>
        <v>0.10538800054098479</v>
      </c>
      <c r="FC22" s="79">
        <f t="shared" si="50"/>
        <v>8.5607022734567981E-2</v>
      </c>
      <c r="FD22" s="79">
        <f t="shared" si="51"/>
        <v>6.9900533028745479E-2</v>
      </c>
      <c r="FE22" s="79">
        <f t="shared" si="52"/>
        <v>6.9455303622621839E-2</v>
      </c>
      <c r="FF22" s="79">
        <f t="shared" si="53"/>
        <v>5.0148557921174015E-2</v>
      </c>
      <c r="FG22" s="79">
        <f t="shared" si="54"/>
        <v>7.631814119749776E-2</v>
      </c>
      <c r="FH22" s="79">
        <f t="shared" si="55"/>
        <v>5.513227513227513E-2</v>
      </c>
      <c r="FI22" s="79">
        <f t="shared" si="56"/>
        <v>7.9642979745966361E-2</v>
      </c>
      <c r="FJ22" s="87">
        <f t="shared" si="57"/>
        <v>6.0503251342945999E-2</v>
      </c>
      <c r="FK22" s="101">
        <f t="shared" si="133"/>
        <v>3.1192776991347908</v>
      </c>
      <c r="FL22" s="102">
        <f t="shared" si="134"/>
        <v>4.8672350196643626</v>
      </c>
      <c r="FM22" s="102">
        <f t="shared" si="135"/>
        <v>5.3486537292645338</v>
      </c>
      <c r="FN22" s="102">
        <f t="shared" si="166"/>
        <v>8.991077556623198</v>
      </c>
      <c r="FO22" s="102">
        <f t="shared" si="136"/>
        <v>5.4996175030599748</v>
      </c>
      <c r="FP22" s="102">
        <f t="shared" si="136"/>
        <v>6.7811025700240855</v>
      </c>
      <c r="FQ22" s="102">
        <f t="shared" si="136"/>
        <v>6.0033293341331726</v>
      </c>
      <c r="FR22" s="102">
        <f t="shared" si="136"/>
        <v>5.8136056403682552</v>
      </c>
      <c r="FS22" s="102">
        <f t="shared" si="136"/>
        <v>6.0130506410715556</v>
      </c>
      <c r="FT22" s="102">
        <f t="shared" si="136"/>
        <v>6.0167596610870007</v>
      </c>
      <c r="FU22" s="102">
        <f t="shared" si="136"/>
        <v>6.3785397545632669</v>
      </c>
      <c r="FV22" s="102">
        <f t="shared" si="136"/>
        <v>6.6421224086870678</v>
      </c>
      <c r="FW22" s="102">
        <f t="shared" si="136"/>
        <v>5.3486537292645338</v>
      </c>
      <c r="FX22" s="102">
        <f t="shared" si="136"/>
        <v>8.991077556623198</v>
      </c>
      <c r="FY22" s="102">
        <f t="shared" si="136"/>
        <v>3.1192776991347908</v>
      </c>
      <c r="FZ22" s="102">
        <f t="shared" si="136"/>
        <v>4.8672350196643626</v>
      </c>
      <c r="GA22" s="102">
        <f t="shared" si="137"/>
        <v>2.3594998849091438</v>
      </c>
      <c r="GB22" s="102">
        <f t="shared" si="138"/>
        <v>4.4271025228051339</v>
      </c>
      <c r="GC22" s="102">
        <f t="shared" si="139"/>
        <v>1.398245241279324</v>
      </c>
      <c r="GD22" s="103">
        <f t="shared" si="140"/>
        <v>2.8344167103870812</v>
      </c>
      <c r="GE22" s="74">
        <f>+Cas_Hoy!B21</f>
        <v>1152</v>
      </c>
      <c r="GF22" s="59">
        <f>+Cas_Hoy!C21</f>
        <v>1156</v>
      </c>
      <c r="GG22" s="59">
        <f>+Cas_Hoy!D21</f>
        <v>3724</v>
      </c>
      <c r="GH22" s="59">
        <f>+Cas_Hoy!E21</f>
        <v>4425</v>
      </c>
      <c r="GI22" s="59">
        <f>+Cas_Hoy!F21</f>
        <v>13687</v>
      </c>
      <c r="GJ22" s="59">
        <f>+Cas_Hoy!G21</f>
        <v>14921</v>
      </c>
      <c r="GK22" s="59">
        <f>+Cas_Hoy!H21</f>
        <v>17386</v>
      </c>
      <c r="GL22" s="59">
        <f>+Cas_Hoy!I21</f>
        <v>17900</v>
      </c>
      <c r="GM22" s="59">
        <f>+Cas_Hoy!J21</f>
        <v>14464</v>
      </c>
      <c r="GN22" s="59">
        <f>+Cas_Hoy!K21</f>
        <v>15079</v>
      </c>
      <c r="GO22" s="59">
        <f>+Cas_Hoy!L21</f>
        <v>10004</v>
      </c>
      <c r="GP22" s="59">
        <f>+Cas_Hoy!M21</f>
        <v>10467</v>
      </c>
      <c r="GQ22" s="59">
        <f>+Cas_Hoy!N21</f>
        <v>6341</v>
      </c>
      <c r="GR22" s="59">
        <f>+Cas_Hoy!O21</f>
        <v>6101</v>
      </c>
      <c r="GS22" s="59">
        <f>+Cas_Hoy!P21</f>
        <v>3298</v>
      </c>
      <c r="GT22" s="59">
        <f>+Cas_Hoy!Q21</f>
        <v>3151</v>
      </c>
      <c r="GU22" s="59">
        <f>+Cas_Hoy!R21</f>
        <v>1326</v>
      </c>
      <c r="GV22" s="59">
        <f>+Cas_Hoy!S21</f>
        <v>1607</v>
      </c>
      <c r="GW22" s="59">
        <f>+Cas_Hoy!T21</f>
        <v>238</v>
      </c>
      <c r="GX22" s="459">
        <f>+Cas_Hoy!U21</f>
        <v>443</v>
      </c>
      <c r="GY22" s="424">
        <f t="shared" si="141"/>
        <v>0.22342493814061637</v>
      </c>
      <c r="GZ22" s="94">
        <f t="shared" si="142"/>
        <v>0.25175491303144187</v>
      </c>
      <c r="HA22" s="94">
        <f t="shared" si="143"/>
        <v>0.47333417019896457</v>
      </c>
      <c r="HB22" s="94">
        <f t="shared" si="144"/>
        <v>0.6526575786807316</v>
      </c>
      <c r="HC22" s="272">
        <f t="shared" si="59"/>
        <v>0.47635277030997264</v>
      </c>
      <c r="HD22" s="272">
        <f t="shared" si="60"/>
        <v>0.65839503017562284</v>
      </c>
      <c r="HE22" s="272">
        <f t="shared" si="61"/>
        <v>0.7</v>
      </c>
      <c r="HF22" s="272">
        <f t="shared" si="62"/>
        <v>0.7</v>
      </c>
      <c r="HG22" s="272">
        <f t="shared" si="63"/>
        <v>0.7</v>
      </c>
      <c r="HH22" s="272">
        <f t="shared" si="64"/>
        <v>0.7</v>
      </c>
      <c r="HI22" s="272">
        <f t="shared" si="65"/>
        <v>0.7</v>
      </c>
      <c r="HJ22" s="272">
        <f t="shared" si="66"/>
        <v>0.7</v>
      </c>
      <c r="HK22" s="272">
        <f t="shared" si="67"/>
        <v>0.47333417019896457</v>
      </c>
      <c r="HL22" s="272">
        <f t="shared" si="68"/>
        <v>0.6526575786807316</v>
      </c>
      <c r="HM22" s="272">
        <f t="shared" si="69"/>
        <v>0.22342493814061637</v>
      </c>
      <c r="HN22" s="272">
        <f t="shared" si="70"/>
        <v>0.25175491303144187</v>
      </c>
      <c r="HO22" s="272">
        <f t="shared" si="71"/>
        <v>0.18639838232883674</v>
      </c>
      <c r="HP22" s="272">
        <f t="shared" si="72"/>
        <v>0.25094722236853084</v>
      </c>
      <c r="HQ22" s="272">
        <f t="shared" si="73"/>
        <v>0.11424042822673501</v>
      </c>
      <c r="HR22" s="276">
        <f t="shared" si="74"/>
        <v>0.17750164018963485</v>
      </c>
      <c r="HS22" s="280">
        <f>+CyF_Tot!B21</f>
        <v>0</v>
      </c>
      <c r="HT22" s="131">
        <f>+CyF_Tot!C21</f>
        <v>142259</v>
      </c>
      <c r="HU22" s="131">
        <f>+CyF_Tot!D21</f>
        <v>145162</v>
      </c>
      <c r="HV22" s="131">
        <f>+CyF_Tot!E21</f>
        <v>147975</v>
      </c>
      <c r="HW22" s="131">
        <f>+CyF_Tot!F21</f>
        <v>0</v>
      </c>
      <c r="HX22" s="131">
        <f>+CyF_Tot!G21</f>
        <v>3510</v>
      </c>
      <c r="HY22" s="131">
        <f>+CyF_Tot!H21</f>
        <v>3572</v>
      </c>
      <c r="HZ22" s="131">
        <f>+CyF_Tot!I21</f>
        <v>3618</v>
      </c>
      <c r="IA22" s="181">
        <f t="shared" si="75"/>
        <v>8.6876701344193799E-2</v>
      </c>
      <c r="IB22" s="175">
        <f t="shared" si="76"/>
        <v>8.1863482483879618E-2</v>
      </c>
      <c r="IC22" s="175">
        <f t="shared" si="77"/>
        <v>8.0192409530441558E-2</v>
      </c>
      <c r="ID22" s="175">
        <f t="shared" si="78"/>
        <v>7.5720304792452342E-2</v>
      </c>
      <c r="IE22" s="175">
        <f t="shared" si="79"/>
        <v>7.9393550241215305E-2</v>
      </c>
      <c r="IF22" s="175">
        <f t="shared" si="80"/>
        <v>7.7212011226233931E-2</v>
      </c>
      <c r="IG22" s="175">
        <f t="shared" si="81"/>
        <v>7.1829508354862334E-2</v>
      </c>
      <c r="IH22" s="175">
        <f t="shared" si="82"/>
        <v>7.1612459793261252E-2</v>
      </c>
      <c r="II22" s="175">
        <f t="shared" si="83"/>
        <v>6.0254087496696543E-2</v>
      </c>
      <c r="IJ22" s="175">
        <f t="shared" si="84"/>
        <v>6.2692366824127363E-2</v>
      </c>
      <c r="IK22" s="175">
        <f t="shared" si="85"/>
        <v>4.4394972110264691E-2</v>
      </c>
      <c r="IL22" s="175">
        <f t="shared" si="86"/>
        <v>4.8293807383469542E-2</v>
      </c>
      <c r="IM22" s="175">
        <f t="shared" si="87"/>
        <v>3.6000418019451974E-2</v>
      </c>
      <c r="IN22" s="175">
        <f t="shared" si="88"/>
        <v>4.2228003484835241E-2</v>
      </c>
      <c r="IO22" s="175">
        <f t="shared" si="89"/>
        <v>2.3133759190650031E-2</v>
      </c>
      <c r="IP22" s="175">
        <f t="shared" si="90"/>
        <v>3.0607364176335878E-2</v>
      </c>
      <c r="IQ22" s="175">
        <f t="shared" si="91"/>
        <v>8.4332409872092083E-3</v>
      </c>
      <c r="IR22" s="175">
        <f t="shared" si="92"/>
        <v>1.4243811855071852E-2</v>
      </c>
      <c r="IS22" s="175">
        <f t="shared" si="93"/>
        <v>1.4635705091296052E-3</v>
      </c>
      <c r="IT22" s="87">
        <f t="shared" si="94"/>
        <v>3.5541701962179288E-3</v>
      </c>
      <c r="IU22" s="42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323"/>
      <c r="JP22" s="525">
        <f t="shared" si="167"/>
        <v>111.22251523878921</v>
      </c>
      <c r="JQ22" s="241">
        <f t="shared" si="145"/>
        <v>44.557470417832768</v>
      </c>
      <c r="JR22" s="241">
        <f t="shared" si="146"/>
        <v>45.492287450660989</v>
      </c>
      <c r="JS22" s="241">
        <f t="shared" si="147"/>
        <v>91.495106463449432</v>
      </c>
      <c r="JT22" s="241">
        <f t="shared" si="148"/>
        <v>203.78040121503605</v>
      </c>
      <c r="JU22" s="241">
        <f t="shared" si="149"/>
        <v>273.7730058954437</v>
      </c>
      <c r="JV22" s="241">
        <f t="shared" si="150"/>
        <v>946.66205015213518</v>
      </c>
      <c r="JW22" s="241">
        <f t="shared" si="151"/>
        <v>480.3529919387089</v>
      </c>
      <c r="JX22" s="241">
        <f t="shared" si="152"/>
        <v>2788.5947334189414</v>
      </c>
      <c r="JY22" s="241">
        <f t="shared" si="153"/>
        <v>1486.7373436235264</v>
      </c>
      <c r="JZ22" s="241">
        <f t="shared" si="154"/>
        <v>6804.8242663618566</v>
      </c>
      <c r="KA22" s="241">
        <f t="shared" si="155"/>
        <v>3834.9584117934683</v>
      </c>
      <c r="KB22" s="241">
        <f t="shared" si="156"/>
        <v>12264.629722412183</v>
      </c>
      <c r="KC22" s="241">
        <f t="shared" si="157"/>
        <v>7431.2083273843518</v>
      </c>
      <c r="KD22" s="241">
        <f t="shared" si="158"/>
        <v>13104.47503474937</v>
      </c>
      <c r="KE22" s="241">
        <f t="shared" si="159"/>
        <v>8722.5964805725635</v>
      </c>
      <c r="KF22" s="241">
        <f t="shared" si="160"/>
        <v>9123.7212392016681</v>
      </c>
      <c r="KG22" s="241">
        <f t="shared" si="161"/>
        <v>8767.8223280423281</v>
      </c>
      <c r="KH22" s="241">
        <f t="shared" si="162"/>
        <v>1854.6747339512528</v>
      </c>
      <c r="KI22" s="526">
        <f t="shared" si="163"/>
        <v>3114.6840542832911</v>
      </c>
      <c r="KJ22" s="529">
        <f>(SUM(JP22:KI22)/SUM(JP$4:KI21))*100000</f>
        <v>173.48634702662338</v>
      </c>
      <c r="KK22" s="483">
        <f t="shared" si="97"/>
        <v>28.91610858577096</v>
      </c>
      <c r="KL22" s="241">
        <f t="shared" si="98"/>
        <v>12.274758187263711</v>
      </c>
      <c r="KM22" s="241">
        <f t="shared" si="99"/>
        <v>12.530543199047679</v>
      </c>
      <c r="KN22" s="241">
        <f t="shared" si="100"/>
        <v>26.541215189537454</v>
      </c>
      <c r="KO22" s="241">
        <f t="shared" si="101"/>
        <v>56.954815846095428</v>
      </c>
      <c r="KP22" s="241">
        <f t="shared" si="102"/>
        <v>78.085347284582042</v>
      </c>
      <c r="KQ22" s="241">
        <f t="shared" si="103"/>
        <v>293.778197460917</v>
      </c>
      <c r="KR22" s="241">
        <f t="shared" si="104"/>
        <v>147.33430153017196</v>
      </c>
      <c r="KS22" s="241">
        <f t="shared" si="105"/>
        <v>988.10933408935512</v>
      </c>
      <c r="KT22" s="241">
        <f t="shared" si="106"/>
        <v>508.8997347310044</v>
      </c>
      <c r="KU22" s="241">
        <f t="shared" si="107"/>
        <v>3219.7462681499755</v>
      </c>
      <c r="KV22" s="241">
        <f t="shared" si="108"/>
        <v>1690.5775012744352</v>
      </c>
      <c r="KW22" s="241">
        <f t="shared" si="109"/>
        <v>7417.693606687787</v>
      </c>
      <c r="KX22" s="241">
        <f t="shared" si="110"/>
        <v>3896.5829050066627</v>
      </c>
      <c r="KY22" s="241">
        <f t="shared" si="111"/>
        <v>13237.338198245157</v>
      </c>
      <c r="KZ22" s="241">
        <f t="shared" si="112"/>
        <v>6541.4731036294097</v>
      </c>
      <c r="LA22" s="241">
        <f t="shared" si="113"/>
        <v>25588.32290735776</v>
      </c>
      <c r="LB22" s="241">
        <f t="shared" si="114"/>
        <v>13350.970017636684</v>
      </c>
      <c r="LC22" s="241">
        <f t="shared" si="115"/>
        <v>30724.339169241332</v>
      </c>
      <c r="LD22" s="484">
        <f t="shared" si="116"/>
        <v>18023.748939779474</v>
      </c>
      <c r="LE22" s="481">
        <f t="shared" si="117"/>
        <v>32.616849864640074</v>
      </c>
      <c r="LF22" s="241">
        <f t="shared" si="118"/>
        <v>38.517256800970635</v>
      </c>
      <c r="LG22" s="241">
        <f t="shared" si="119"/>
        <v>1266.8967009440516</v>
      </c>
      <c r="LH22" s="241">
        <f t="shared" si="120"/>
        <v>679.63008312398711</v>
      </c>
      <c r="LI22" s="241">
        <f t="shared" si="121"/>
        <v>12081.953491757342</v>
      </c>
      <c r="LJ22" s="484">
        <f t="shared" si="122"/>
        <v>6829.6090159708629</v>
      </c>
      <c r="LK22" s="481">
        <f t="shared" si="123"/>
        <v>35.495533304728113</v>
      </c>
      <c r="LL22" s="241">
        <f t="shared" si="124"/>
        <v>968.25874336246034</v>
      </c>
      <c r="LM22" s="484">
        <f t="shared" si="125"/>
        <v>9100.4638341525424</v>
      </c>
      <c r="LO22" s="556"/>
      <c r="LP22" s="560"/>
      <c r="LQ22" s="543"/>
      <c r="LR22" s="565"/>
      <c r="LS22" s="353"/>
    </row>
    <row r="23" spans="1:331" ht="14.4">
      <c r="A23" s="382" t="s">
        <v>35</v>
      </c>
      <c r="B23" s="413">
        <v>1261294</v>
      </c>
      <c r="C23" s="403">
        <f t="shared" si="227"/>
        <v>28273</v>
      </c>
      <c r="D23" s="386">
        <f t="shared" si="228"/>
        <v>489</v>
      </c>
      <c r="E23" s="373">
        <f t="shared" si="0"/>
        <v>4.2563329989336084E-3</v>
      </c>
      <c r="F23" s="183">
        <f t="shared" si="1"/>
        <v>2.0681934584640852E-2</v>
      </c>
      <c r="G23" s="26">
        <f t="shared" si="168"/>
        <v>4.4041872068199996</v>
      </c>
      <c r="H23" s="25">
        <f t="shared" si="2"/>
        <v>9.108711170996335E-2</v>
      </c>
      <c r="I23" s="32">
        <f t="shared" si="3"/>
        <v>9.8723679727662106E-2</v>
      </c>
      <c r="J23" s="292">
        <f t="shared" si="4"/>
        <v>0.23330791055591774</v>
      </c>
      <c r="K23" s="293">
        <f t="shared" si="5"/>
        <v>1.6617399659740564E-3</v>
      </c>
      <c r="L23" s="294">
        <f t="shared" si="6"/>
        <v>11.280758557721219</v>
      </c>
      <c r="M23" s="295">
        <f t="shared" si="7"/>
        <v>0.25285010884483444</v>
      </c>
      <c r="N23" s="674"/>
      <c r="O23" s="143"/>
      <c r="P23" s="143"/>
      <c r="Q23" s="143"/>
      <c r="R23" s="143"/>
      <c r="S23" s="144">
        <f t="shared" si="8"/>
        <v>28273</v>
      </c>
      <c r="T23" s="145">
        <f t="shared" si="9"/>
        <v>2241.5868148108211</v>
      </c>
      <c r="U23" s="144">
        <f t="shared" si="10"/>
        <v>914</v>
      </c>
      <c r="V23" s="146">
        <f t="shared" si="11"/>
        <v>3.3407653788515665E-2</v>
      </c>
      <c r="W23" s="145">
        <f t="shared" si="12"/>
        <v>72.465261865988424</v>
      </c>
      <c r="X23" s="144">
        <f t="shared" si="126"/>
        <v>2187</v>
      </c>
      <c r="Y23" s="146">
        <f t="shared" si="13"/>
        <v>8.3838074062715637E-2</v>
      </c>
      <c r="Z23" s="145">
        <f t="shared" si="127"/>
        <v>173.39335634673597</v>
      </c>
      <c r="AA23" s="144">
        <f t="shared" si="14"/>
        <v>489</v>
      </c>
      <c r="AB23" s="145">
        <f t="shared" si="15"/>
        <v>387.69707934866892</v>
      </c>
      <c r="AC23" s="147">
        <f t="shared" si="128"/>
        <v>1.7295653096593925E-2</v>
      </c>
      <c r="AD23" s="144">
        <f t="shared" si="16"/>
        <v>19</v>
      </c>
      <c r="AE23" s="146">
        <f t="shared" si="17"/>
        <v>4.042553191489362E-2</v>
      </c>
      <c r="AF23" s="145">
        <f t="shared" si="18"/>
        <v>15.063894698619038</v>
      </c>
      <c r="AG23" s="144">
        <f t="shared" si="19"/>
        <v>40</v>
      </c>
      <c r="AH23" s="146">
        <f t="shared" si="20"/>
        <v>8.9086859688195991E-2</v>
      </c>
      <c r="AI23" s="145">
        <f t="shared" si="21"/>
        <v>31.713462523408499</v>
      </c>
      <c r="AJ23" s="678"/>
      <c r="AK23" s="71">
        <v>123870</v>
      </c>
      <c r="AL23" s="38">
        <v>116890</v>
      </c>
      <c r="AM23" s="38">
        <v>119527</v>
      </c>
      <c r="AN23" s="38">
        <v>113285</v>
      </c>
      <c r="AO23" s="38">
        <v>114610</v>
      </c>
      <c r="AP23" s="38">
        <v>111710</v>
      </c>
      <c r="AQ23" s="38">
        <v>81033</v>
      </c>
      <c r="AR23" s="38">
        <v>84483</v>
      </c>
      <c r="AS23" s="38">
        <v>68677</v>
      </c>
      <c r="AT23" s="38">
        <v>71530</v>
      </c>
      <c r="AU23" s="38">
        <v>53743</v>
      </c>
      <c r="AV23" s="38">
        <v>55474</v>
      </c>
      <c r="AW23" s="38">
        <v>40297</v>
      </c>
      <c r="AX23" s="38">
        <v>41617</v>
      </c>
      <c r="AY23" s="38">
        <v>20067</v>
      </c>
      <c r="AZ23" s="38">
        <v>23513</v>
      </c>
      <c r="BA23" s="38">
        <v>6861</v>
      </c>
      <c r="BB23" s="38">
        <v>10647</v>
      </c>
      <c r="BC23" s="38">
        <v>1062</v>
      </c>
      <c r="BD23" s="45">
        <v>2398</v>
      </c>
      <c r="BE23" s="213">
        <v>2.0000000000000002E-5</v>
      </c>
      <c r="BF23" s="42">
        <v>2.0000000000000002E-5</v>
      </c>
      <c r="BG23" s="52">
        <v>5.0000000000000002E-5</v>
      </c>
      <c r="BH23" s="52">
        <v>4.0000000000000003E-5</v>
      </c>
      <c r="BI23" s="52">
        <v>1.2518952302791728E-4</v>
      </c>
      <c r="BJ23" s="52">
        <v>1.2406223545552731E-4</v>
      </c>
      <c r="BK23" s="52">
        <v>3.4000000000000002E-4</v>
      </c>
      <c r="BL23" s="52">
        <v>1.8000000000000001E-4</v>
      </c>
      <c r="BM23" s="52">
        <v>8.9999999999999998E-4</v>
      </c>
      <c r="BN23" s="52">
        <v>5.0000000000000001E-4</v>
      </c>
      <c r="BO23" s="52">
        <v>3.8E-3</v>
      </c>
      <c r="BP23" s="52">
        <v>2E-3</v>
      </c>
      <c r="BQ23" s="52">
        <v>1.6199999999999999E-2</v>
      </c>
      <c r="BR23" s="52">
        <v>6.1999999999999998E-3</v>
      </c>
      <c r="BS23" s="52">
        <v>6.1100000000000002E-2</v>
      </c>
      <c r="BT23" s="52">
        <v>2.6800000000000001E-2</v>
      </c>
      <c r="BU23" s="52">
        <v>0.1421</v>
      </c>
      <c r="BV23" s="52">
        <v>5.4699999999999999E-2</v>
      </c>
      <c r="BW23" s="52">
        <v>0.27589999999999998</v>
      </c>
      <c r="BX23" s="584">
        <v>0.1051</v>
      </c>
      <c r="BY23" s="74">
        <f>+Fall_Hoy!B23+(CS23/2)</f>
        <v>0</v>
      </c>
      <c r="BZ23" s="59">
        <f>+Fall_Hoy!C23+(CS23/2)</f>
        <v>0</v>
      </c>
      <c r="CA23" s="59">
        <f>+Fall_Hoy!D23+(CT23/2)</f>
        <v>0</v>
      </c>
      <c r="CB23" s="59">
        <f>+Fall_Hoy!E23+(CT23/2)</f>
        <v>1</v>
      </c>
      <c r="CC23" s="59">
        <f>+Fall_Hoy!F23+(CU23/2)</f>
        <v>1</v>
      </c>
      <c r="CD23" s="59">
        <f>+Fall_Hoy!G23+(CU23/2)</f>
        <v>6</v>
      </c>
      <c r="CE23" s="59">
        <f>+Fall_Hoy!H23+(CV23/2)</f>
        <v>10</v>
      </c>
      <c r="CF23" s="59">
        <f>+Fall_Hoy!I23+(CV23/2)</f>
        <v>9</v>
      </c>
      <c r="CG23" s="59">
        <f>+Fall_Hoy!J23+(CW23/2)</f>
        <v>26</v>
      </c>
      <c r="CH23" s="59">
        <f>+Fall_Hoy!K23+(CW23/2)</f>
        <v>20</v>
      </c>
      <c r="CI23" s="59">
        <f>+Fall_Hoy!L23+(CX23/2)</f>
        <v>47</v>
      </c>
      <c r="CJ23" s="59">
        <f>+Fall_Hoy!M23+(CX23/2)</f>
        <v>30</v>
      </c>
      <c r="CK23" s="59">
        <f>+Fall_Hoy!N23+(CY23/2)</f>
        <v>88</v>
      </c>
      <c r="CL23" s="59">
        <f>+Fall_Hoy!O23+(CY23/2)</f>
        <v>38</v>
      </c>
      <c r="CM23" s="59">
        <f>+Fall_Hoy!P23+(CZ23/2)</f>
        <v>68</v>
      </c>
      <c r="CN23" s="59">
        <f>+Fall_Hoy!Q23+(CZ23/2)</f>
        <v>40</v>
      </c>
      <c r="CO23" s="59">
        <f>+Fall_Hoy!R23+(DA23/2)</f>
        <v>51</v>
      </c>
      <c r="CP23" s="59">
        <f>+Fall_Hoy!S23+(DA23/2)</f>
        <v>26</v>
      </c>
      <c r="CQ23" s="59">
        <f>+Fall_Hoy!T23+(DB23/2)</f>
        <v>17.5</v>
      </c>
      <c r="CR23" s="75">
        <f>+Fall_Hoy!U23+(DB23/2)</f>
        <v>10.5</v>
      </c>
      <c r="CS23" s="603">
        <f>+Fall_Hoy!W23</f>
        <v>0</v>
      </c>
      <c r="CT23" s="58">
        <f>+Fall_Hoy!X23</f>
        <v>0</v>
      </c>
      <c r="CU23" s="58">
        <f>+Fall_Hoy!Y23</f>
        <v>0</v>
      </c>
      <c r="CV23" s="58">
        <f>+Fall_Hoy!Z23</f>
        <v>0</v>
      </c>
      <c r="CW23" s="58">
        <f>+Fall_Hoy!AA23</f>
        <v>0</v>
      </c>
      <c r="CX23" s="58">
        <f>+Fall_Hoy!AB23</f>
        <v>0</v>
      </c>
      <c r="CY23" s="58">
        <f>+Fall_Hoy!AC23</f>
        <v>0</v>
      </c>
      <c r="CZ23" s="58">
        <f>+Fall_Hoy!AD23</f>
        <v>2</v>
      </c>
      <c r="DA23" s="58">
        <f>+Fall_Hoy!AE23</f>
        <v>0</v>
      </c>
      <c r="DB23" s="223">
        <f>+Fall_Hoy!AF23</f>
        <v>3</v>
      </c>
      <c r="DC23" s="65">
        <f t="shared" si="129"/>
        <v>5.5460687874018103E-2</v>
      </c>
      <c r="DD23" s="66">
        <f t="shared" si="130"/>
        <v>6.3477111105891881E-2</v>
      </c>
      <c r="DE23" s="66">
        <f t="shared" si="131"/>
        <v>0.13480156749713626</v>
      </c>
      <c r="DF23" s="66">
        <f t="shared" si="132"/>
        <v>0.14727232280232877</v>
      </c>
      <c r="DG23" s="66">
        <f t="shared" si="22"/>
        <v>6.9696264626898943E-2</v>
      </c>
      <c r="DH23" s="66">
        <f t="shared" si="23"/>
        <v>0.43293190877640114</v>
      </c>
      <c r="DI23" s="66">
        <f t="shared" si="24"/>
        <v>0.36296033351699125</v>
      </c>
      <c r="DJ23" s="66">
        <f t="shared" si="25"/>
        <v>0.59183504373660967</v>
      </c>
      <c r="DK23" s="66">
        <f t="shared" si="26"/>
        <v>0.420648672610756</v>
      </c>
      <c r="DL23" s="66">
        <f t="shared" si="27"/>
        <v>0.55920592758283238</v>
      </c>
      <c r="DM23" s="66">
        <f t="shared" si="28"/>
        <v>0.2301401308566991</v>
      </c>
      <c r="DN23" s="66">
        <f t="shared" si="29"/>
        <v>0.27039694271190107</v>
      </c>
      <c r="DO23" s="66">
        <f t="shared" si="30"/>
        <v>0.13480156749713626</v>
      </c>
      <c r="DP23" s="66">
        <f t="shared" si="31"/>
        <v>0.14727232280232877</v>
      </c>
      <c r="DQ23" s="66">
        <f t="shared" si="32"/>
        <v>5.5460687874018103E-2</v>
      </c>
      <c r="DR23" s="66">
        <f t="shared" si="33"/>
        <v>6.3477111105891881E-2</v>
      </c>
      <c r="DS23" s="66">
        <f t="shared" si="34"/>
        <v>5.231047683461304E-2</v>
      </c>
      <c r="DT23" s="66">
        <f t="shared" si="35"/>
        <v>4.4643554698399306E-2</v>
      </c>
      <c r="DU23" s="66">
        <f t="shared" si="36"/>
        <v>5.9725780172269635E-2</v>
      </c>
      <c r="DV23" s="66">
        <f t="shared" si="37"/>
        <v>4.1661740000587234E-2</v>
      </c>
      <c r="DW23" s="74">
        <f>+'Cas_-14'!B22</f>
        <v>32</v>
      </c>
      <c r="DX23" s="59">
        <f>+'Cas_-14'!C22</f>
        <v>34</v>
      </c>
      <c r="DY23" s="59">
        <f>+'Cas_-14'!D22</f>
        <v>743</v>
      </c>
      <c r="DZ23" s="59">
        <f>+'Cas_-14'!E22</f>
        <v>933</v>
      </c>
      <c r="EA23" s="59">
        <f>+'Cas_-14'!F22</f>
        <v>2937</v>
      </c>
      <c r="EB23" s="59">
        <f>+'Cas_-14'!G22</f>
        <v>3199</v>
      </c>
      <c r="EC23" s="59">
        <f>+'Cas_-14'!H22</f>
        <v>2982</v>
      </c>
      <c r="ED23" s="59">
        <f>+'Cas_-14'!I22</f>
        <v>2879</v>
      </c>
      <c r="EE23" s="59">
        <f>+'Cas_-14'!J22</f>
        <v>2383</v>
      </c>
      <c r="EF23" s="59">
        <f>+'Cas_-14'!K22</f>
        <v>2325</v>
      </c>
      <c r="EG23" s="59">
        <f>+'Cas_-14'!L22</f>
        <v>1821</v>
      </c>
      <c r="EH23" s="59">
        <f>+'Cas_-14'!M22</f>
        <v>1775</v>
      </c>
      <c r="EI23" s="59">
        <f>+'Cas_-14'!N22</f>
        <v>1289</v>
      </c>
      <c r="EJ23" s="59">
        <f>+'Cas_-14'!O22</f>
        <v>1154</v>
      </c>
      <c r="EK23" s="59">
        <f>+'Cas_-14'!P22</f>
        <v>557</v>
      </c>
      <c r="EL23" s="59">
        <f>+'Cas_-14'!Q22</f>
        <v>495</v>
      </c>
      <c r="EM23" s="59">
        <f>+'Cas_-14'!R22</f>
        <v>202</v>
      </c>
      <c r="EN23" s="59">
        <f>+'Cas_-14'!S22</f>
        <v>210</v>
      </c>
      <c r="EO23" s="59">
        <f>+'Cas_-14'!T22</f>
        <v>34</v>
      </c>
      <c r="EP23" s="75">
        <f>+'Cas_-14'!U22</f>
        <v>36</v>
      </c>
      <c r="EQ23" s="178">
        <f t="shared" si="38"/>
        <v>2.5833535157826753E-4</v>
      </c>
      <c r="ER23" s="80">
        <f t="shared" si="39"/>
        <v>2.9087175977414665E-4</v>
      </c>
      <c r="ES23" s="80">
        <f t="shared" si="40"/>
        <v>6.2161687317509855E-3</v>
      </c>
      <c r="ET23" s="80">
        <f t="shared" si="41"/>
        <v>8.2358652954936662E-3</v>
      </c>
      <c r="EU23" s="80">
        <f t="shared" si="42"/>
        <v>2.5626036122502398E-2</v>
      </c>
      <c r="EV23" s="80">
        <f t="shared" si="43"/>
        <v>2.8636648464774865E-2</v>
      </c>
      <c r="EW23" s="80">
        <f t="shared" si="44"/>
        <v>3.6799822294620713E-2</v>
      </c>
      <c r="EX23" s="80">
        <f t="shared" si="45"/>
        <v>3.407786181835399E-2</v>
      </c>
      <c r="EY23" s="80">
        <f t="shared" si="46"/>
        <v>3.4698661851857243E-2</v>
      </c>
      <c r="EZ23" s="80">
        <f t="shared" si="47"/>
        <v>3.2503844540752135E-2</v>
      </c>
      <c r="FA23" s="80">
        <f t="shared" si="48"/>
        <v>3.3883482500046518E-2</v>
      </c>
      <c r="FB23" s="80">
        <f t="shared" si="49"/>
        <v>3.1996971554241624E-2</v>
      </c>
      <c r="FC23" s="80">
        <f t="shared" si="50"/>
        <v>3.1987492865473859E-2</v>
      </c>
      <c r="FD23" s="80">
        <f t="shared" si="51"/>
        <v>2.7729053031213206E-2</v>
      </c>
      <c r="FE23" s="80">
        <f t="shared" si="52"/>
        <v>2.775701400308965E-2</v>
      </c>
      <c r="FF23" s="80">
        <f t="shared" si="53"/>
        <v>2.1052183898269041E-2</v>
      </c>
      <c r="FG23" s="80">
        <f t="shared" si="54"/>
        <v>2.9441772336394112E-2</v>
      </c>
      <c r="FH23" s="80">
        <f t="shared" si="55"/>
        <v>1.9723865877712032E-2</v>
      </c>
      <c r="FI23" s="80">
        <f t="shared" si="56"/>
        <v>3.2015065913370999E-2</v>
      </c>
      <c r="FJ23" s="88">
        <f t="shared" si="57"/>
        <v>1.5012510425354461E-2</v>
      </c>
      <c r="FK23" s="101">
        <f t="shared" si="133"/>
        <v>1.9980783187933955</v>
      </c>
      <c r="FL23" s="102">
        <f t="shared" si="134"/>
        <v>3.0152268958239108</v>
      </c>
      <c r="FM23" s="102">
        <f t="shared" si="135"/>
        <v>4.2141960942064385</v>
      </c>
      <c r="FN23" s="102">
        <f t="shared" si="166"/>
        <v>5.3111198076815569</v>
      </c>
      <c r="FO23" s="102">
        <f t="shared" si="136"/>
        <v>2.7197442590701013</v>
      </c>
      <c r="FP23" s="102">
        <f t="shared" si="136"/>
        <v>15.118106761304086</v>
      </c>
      <c r="FQ23" s="102">
        <f t="shared" si="136"/>
        <v>9.8631001696453211</v>
      </c>
      <c r="FR23" s="102">
        <f t="shared" si="136"/>
        <v>17.367141368530739</v>
      </c>
      <c r="FS23" s="102">
        <f t="shared" si="136"/>
        <v>12.122907632769152</v>
      </c>
      <c r="FT23" s="102">
        <f t="shared" si="136"/>
        <v>17.204301075268816</v>
      </c>
      <c r="FU23" s="102">
        <f t="shared" si="136"/>
        <v>6.7921038180294229</v>
      </c>
      <c r="FV23" s="102">
        <f t="shared" si="136"/>
        <v>8.4507042253521139</v>
      </c>
      <c r="FW23" s="102">
        <f t="shared" si="136"/>
        <v>4.2141960942064385</v>
      </c>
      <c r="FX23" s="102">
        <f t="shared" si="136"/>
        <v>5.3111198076815569</v>
      </c>
      <c r="FY23" s="102">
        <f t="shared" si="136"/>
        <v>1.9980783187933955</v>
      </c>
      <c r="FZ23" s="102">
        <f t="shared" si="136"/>
        <v>3.0152268958239108</v>
      </c>
      <c r="GA23" s="102">
        <f t="shared" si="137"/>
        <v>1.7767434730805944</v>
      </c>
      <c r="GB23" s="102">
        <f t="shared" si="138"/>
        <v>2.263428223208845</v>
      </c>
      <c r="GC23" s="102">
        <f t="shared" si="139"/>
        <v>1.865552310086775</v>
      </c>
      <c r="GD23" s="103">
        <f t="shared" si="140"/>
        <v>2.7751347922613387</v>
      </c>
      <c r="GE23" s="74">
        <f>+Cas_Hoy!B22</f>
        <v>36</v>
      </c>
      <c r="GF23" s="59">
        <f>+Cas_Hoy!C22</f>
        <v>42</v>
      </c>
      <c r="GG23" s="59">
        <f>+Cas_Hoy!D22</f>
        <v>809</v>
      </c>
      <c r="GH23" s="59">
        <f>+Cas_Hoy!E22</f>
        <v>1038</v>
      </c>
      <c r="GI23" s="59">
        <f>+Cas_Hoy!F22</f>
        <v>3170</v>
      </c>
      <c r="GJ23" s="59">
        <f>+Cas_Hoy!G22</f>
        <v>3502</v>
      </c>
      <c r="GK23" s="59">
        <f>+Cas_Hoy!H22</f>
        <v>3222</v>
      </c>
      <c r="GL23" s="59">
        <f>+Cas_Hoy!I22</f>
        <v>3150</v>
      </c>
      <c r="GM23" s="59">
        <f>+Cas_Hoy!J22</f>
        <v>2553</v>
      </c>
      <c r="GN23" s="59">
        <f>+Cas_Hoy!K22</f>
        <v>2503</v>
      </c>
      <c r="GO23" s="59">
        <f>+Cas_Hoy!L22</f>
        <v>1969</v>
      </c>
      <c r="GP23" s="59">
        <f>+Cas_Hoy!M22</f>
        <v>1932</v>
      </c>
      <c r="GQ23" s="59">
        <f>+Cas_Hoy!N22</f>
        <v>1391</v>
      </c>
      <c r="GR23" s="59">
        <f>+Cas_Hoy!O22</f>
        <v>1235</v>
      </c>
      <c r="GS23" s="59">
        <f>+Cas_Hoy!P22</f>
        <v>592</v>
      </c>
      <c r="GT23" s="59">
        <f>+Cas_Hoy!Q22</f>
        <v>535</v>
      </c>
      <c r="GU23" s="59">
        <f>+Cas_Hoy!R22</f>
        <v>218</v>
      </c>
      <c r="GV23" s="59">
        <f>+Cas_Hoy!S22</f>
        <v>227</v>
      </c>
      <c r="GW23" s="59">
        <f>+Cas_Hoy!T22</f>
        <v>37</v>
      </c>
      <c r="GX23" s="459">
        <f>+Cas_Hoy!U22</f>
        <v>44</v>
      </c>
      <c r="GY23" s="424">
        <f t="shared" si="141"/>
        <v>5.8945650307753533E-2</v>
      </c>
      <c r="GZ23" s="94">
        <f t="shared" si="142"/>
        <v>6.860657462960032E-2</v>
      </c>
      <c r="HA23" s="94">
        <f t="shared" si="143"/>
        <v>0.14546856508030762</v>
      </c>
      <c r="HB23" s="94">
        <f t="shared" si="144"/>
        <v>0.15760946157788217</v>
      </c>
      <c r="HC23" s="272">
        <f t="shared" si="59"/>
        <v>7.5225454159778563E-2</v>
      </c>
      <c r="HD23" s="272">
        <f t="shared" si="60"/>
        <v>0.4739379632806992</v>
      </c>
      <c r="HE23" s="272">
        <f t="shared" si="61"/>
        <v>0.39217243279401265</v>
      </c>
      <c r="HF23" s="272">
        <f t="shared" si="62"/>
        <v>0.64754442089972919</v>
      </c>
      <c r="HG23" s="272">
        <f t="shared" si="63"/>
        <v>0.4506571805183634</v>
      </c>
      <c r="HH23" s="272">
        <f t="shared" si="64"/>
        <v>0.60201825236121687</v>
      </c>
      <c r="HI23" s="272">
        <f t="shared" si="65"/>
        <v>0.24884454566548078</v>
      </c>
      <c r="HJ23" s="272">
        <f t="shared" si="66"/>
        <v>0.29431374271515093</v>
      </c>
      <c r="HK23" s="272">
        <f t="shared" si="67"/>
        <v>0.14546856508030762</v>
      </c>
      <c r="HL23" s="272">
        <f t="shared" si="68"/>
        <v>0.15760946157788217</v>
      </c>
      <c r="HM23" s="272">
        <f t="shared" si="69"/>
        <v>5.8945650307753533E-2</v>
      </c>
      <c r="HN23" s="272">
        <f t="shared" si="70"/>
        <v>6.860657462960032E-2</v>
      </c>
      <c r="HO23" s="272">
        <f t="shared" si="71"/>
        <v>5.6453880940324962E-2</v>
      </c>
      <c r="HP23" s="272">
        <f t="shared" si="72"/>
        <v>4.8257556745412586E-2</v>
      </c>
      <c r="HQ23" s="272">
        <f t="shared" si="73"/>
        <v>6.4995701952175786E-2</v>
      </c>
      <c r="HR23" s="276">
        <f t="shared" si="74"/>
        <v>5.0919904445162173E-2</v>
      </c>
      <c r="HS23" s="280">
        <f>+CyF_Tot!B22</f>
        <v>0</v>
      </c>
      <c r="HT23" s="131">
        <f>+CyF_Tot!C22</f>
        <v>26086</v>
      </c>
      <c r="HU23" s="131">
        <f>+CyF_Tot!D22</f>
        <v>27359</v>
      </c>
      <c r="HV23" s="131">
        <f>+CyF_Tot!E22</f>
        <v>28273</v>
      </c>
      <c r="HW23" s="131">
        <f>+CyF_Tot!F22</f>
        <v>0</v>
      </c>
      <c r="HX23" s="131">
        <f>+CyF_Tot!G22</f>
        <v>449</v>
      </c>
      <c r="HY23" s="131">
        <f>+CyF_Tot!H22</f>
        <v>470</v>
      </c>
      <c r="HZ23" s="131">
        <f>+CyF_Tot!I22</f>
        <v>489</v>
      </c>
      <c r="IA23" s="181">
        <f t="shared" si="75"/>
        <v>9.8208665069365264E-2</v>
      </c>
      <c r="IB23" s="175">
        <f t="shared" si="76"/>
        <v>9.2674665859030489E-2</v>
      </c>
      <c r="IC23" s="175">
        <f t="shared" si="77"/>
        <v>9.4765375875886196E-2</v>
      </c>
      <c r="ID23" s="175">
        <f t="shared" si="78"/>
        <v>8.98164900491083E-2</v>
      </c>
      <c r="IE23" s="175">
        <f t="shared" si="79"/>
        <v>9.0866998495196208E-2</v>
      </c>
      <c r="IF23" s="175">
        <f t="shared" si="80"/>
        <v>8.8567772462249089E-2</v>
      </c>
      <c r="IG23" s="175">
        <f t="shared" si="81"/>
        <v>6.4245925216484021E-2</v>
      </c>
      <c r="IH23" s="175">
        <f t="shared" si="82"/>
        <v>6.6981211359128004E-2</v>
      </c>
      <c r="II23" s="175">
        <f t="shared" si="83"/>
        <v>5.4449636643003139E-2</v>
      </c>
      <c r="IJ23" s="175">
        <f t="shared" si="84"/>
        <v>5.6711599357485251E-2</v>
      </c>
      <c r="IK23" s="175">
        <f t="shared" si="85"/>
        <v>4.2609415409888572E-2</v>
      </c>
      <c r="IL23" s="175">
        <f t="shared" si="86"/>
        <v>4.3981815500589078E-2</v>
      </c>
      <c r="IM23" s="175">
        <f t="shared" si="87"/>
        <v>3.1948934982644811E-2</v>
      </c>
      <c r="IN23" s="175">
        <f t="shared" si="88"/>
        <v>3.2995479245917288E-2</v>
      </c>
      <c r="IO23" s="175">
        <f t="shared" si="89"/>
        <v>1.590985131143096E-2</v>
      </c>
      <c r="IP23" s="175">
        <f t="shared" si="90"/>
        <v>1.8641966107822601E-2</v>
      </c>
      <c r="IQ23" s="175">
        <f t="shared" si="91"/>
        <v>5.439651659327643E-3</v>
      </c>
      <c r="IR23" s="175">
        <f t="shared" si="92"/>
        <v>8.4413308871682576E-3</v>
      </c>
      <c r="IS23" s="175">
        <f t="shared" si="93"/>
        <v>8.4199242999649562E-4</v>
      </c>
      <c r="IT23" s="87">
        <f t="shared" si="94"/>
        <v>1.9012220782783395E-3</v>
      </c>
      <c r="IU23" s="424"/>
      <c r="IV23" s="94"/>
      <c r="IW23" s="94"/>
      <c r="IX23" s="94"/>
      <c r="IY23" s="94"/>
      <c r="IZ23" s="94"/>
      <c r="JA23" s="94"/>
      <c r="JB23" s="94"/>
      <c r="JC23" s="94"/>
      <c r="JD23" s="94"/>
      <c r="JE23" s="94"/>
      <c r="JF23" s="94"/>
      <c r="JG23" s="94"/>
      <c r="JH23" s="94"/>
      <c r="JI23" s="94"/>
      <c r="JJ23" s="94"/>
      <c r="JK23" s="94"/>
      <c r="JL23" s="94"/>
      <c r="JM23" s="94"/>
      <c r="JN23" s="323"/>
      <c r="JP23" s="525">
        <f t="shared" si="167"/>
        <v>0</v>
      </c>
      <c r="JQ23" s="241">
        <f t="shared" si="145"/>
        <v>0</v>
      </c>
      <c r="JR23" s="241">
        <f t="shared" si="146"/>
        <v>0</v>
      </c>
      <c r="JS23" s="241">
        <f t="shared" si="147"/>
        <v>30.430189345456149</v>
      </c>
      <c r="JT23" s="241">
        <f t="shared" si="148"/>
        <v>31.21831428322136</v>
      </c>
      <c r="JU23" s="241">
        <f t="shared" si="149"/>
        <v>188.31298898934739</v>
      </c>
      <c r="JV23" s="241">
        <f t="shared" si="150"/>
        <v>397.66144657115001</v>
      </c>
      <c r="JW23" s="241">
        <f t="shared" si="151"/>
        <v>347.32001704484924</v>
      </c>
      <c r="JX23" s="241">
        <f t="shared" si="152"/>
        <v>1068.4210434352112</v>
      </c>
      <c r="JY23" s="241">
        <f t="shared" si="153"/>
        <v>816.85278903956373</v>
      </c>
      <c r="JZ23" s="241">
        <f t="shared" si="154"/>
        <v>1848.2946988445008</v>
      </c>
      <c r="KA23" s="241">
        <f t="shared" si="155"/>
        <v>1226.753614305801</v>
      </c>
      <c r="KB23" s="241">
        <f t="shared" si="156"/>
        <v>3610.734099312604</v>
      </c>
      <c r="KC23" s="241">
        <f t="shared" si="157"/>
        <v>1741.3591080568037</v>
      </c>
      <c r="KD23" s="241">
        <f t="shared" si="158"/>
        <v>3354.636168834405</v>
      </c>
      <c r="KE23" s="241">
        <f t="shared" si="159"/>
        <v>2268.4132182197086</v>
      </c>
      <c r="KF23" s="241">
        <f t="shared" si="160"/>
        <v>2650.4092697857454</v>
      </c>
      <c r="KG23" s="241">
        <f t="shared" si="161"/>
        <v>1603.7069597069597</v>
      </c>
      <c r="KH23" s="241">
        <f t="shared" si="162"/>
        <v>994.71516007532955</v>
      </c>
      <c r="KI23" s="526">
        <f t="shared" si="163"/>
        <v>756.67431192660547</v>
      </c>
      <c r="KJ23" s="529">
        <f>(SUM(JP23:KI23)/SUM(JP$4:KI22))*100000</f>
        <v>48.740598953412864</v>
      </c>
      <c r="KK23" s="483">
        <f t="shared" si="97"/>
        <v>0</v>
      </c>
      <c r="KL23" s="241">
        <f t="shared" si="98"/>
        <v>0</v>
      </c>
      <c r="KM23" s="241">
        <f t="shared" si="99"/>
        <v>0</v>
      </c>
      <c r="KN23" s="241">
        <f t="shared" si="100"/>
        <v>8.8272939930264371</v>
      </c>
      <c r="KO23" s="241">
        <f t="shared" si="101"/>
        <v>8.7252421254689825</v>
      </c>
      <c r="KP23" s="241">
        <f t="shared" si="102"/>
        <v>53.71050040282875</v>
      </c>
      <c r="KQ23" s="241">
        <f t="shared" si="103"/>
        <v>123.40651339577703</v>
      </c>
      <c r="KR23" s="241">
        <f t="shared" si="104"/>
        <v>106.53030787258974</v>
      </c>
      <c r="KS23" s="241">
        <f t="shared" si="105"/>
        <v>378.5838053496804</v>
      </c>
      <c r="KT23" s="241">
        <f t="shared" si="106"/>
        <v>279.60296379141619</v>
      </c>
      <c r="KU23" s="241">
        <f t="shared" si="107"/>
        <v>874.53249725545652</v>
      </c>
      <c r="KV23" s="241">
        <f t="shared" si="108"/>
        <v>540.79388542380218</v>
      </c>
      <c r="KW23" s="241">
        <f t="shared" si="109"/>
        <v>2183.785393453607</v>
      </c>
      <c r="KX23" s="241">
        <f t="shared" si="110"/>
        <v>913.08840137443838</v>
      </c>
      <c r="KY23" s="241">
        <f t="shared" si="111"/>
        <v>3388.6480291025068</v>
      </c>
      <c r="KZ23" s="241">
        <f t="shared" si="112"/>
        <v>1701.1865776379025</v>
      </c>
      <c r="LA23" s="241">
        <f t="shared" si="113"/>
        <v>7433.318758198513</v>
      </c>
      <c r="LB23" s="241">
        <f t="shared" si="114"/>
        <v>2442.002442002442</v>
      </c>
      <c r="LC23" s="241">
        <f t="shared" si="115"/>
        <v>16478.342749529191</v>
      </c>
      <c r="LD23" s="484">
        <f t="shared" si="116"/>
        <v>4378.6488740617178</v>
      </c>
      <c r="LE23" s="481">
        <f t="shared" si="117"/>
        <v>2.7932414729320936</v>
      </c>
      <c r="LF23" s="241">
        <f t="shared" si="118"/>
        <v>20.474721031925942</v>
      </c>
      <c r="LG23" s="241">
        <f t="shared" si="119"/>
        <v>407.95662880370406</v>
      </c>
      <c r="LH23" s="241">
        <f t="shared" si="120"/>
        <v>278.97695839460579</v>
      </c>
      <c r="LI23" s="241">
        <f t="shared" si="121"/>
        <v>3287.5950034413577</v>
      </c>
      <c r="LJ23" s="484">
        <f t="shared" si="122"/>
        <v>1464.6626159258076</v>
      </c>
      <c r="LK23" s="481">
        <f t="shared" si="123"/>
        <v>11.430334965966178</v>
      </c>
      <c r="LL23" s="241">
        <f t="shared" si="124"/>
        <v>342.21815202197911</v>
      </c>
      <c r="LM23" s="484">
        <f t="shared" si="125"/>
        <v>2314.5935464489085</v>
      </c>
      <c r="LO23" s="556"/>
      <c r="LP23" s="560"/>
      <c r="LQ23" s="543"/>
      <c r="LR23" s="565"/>
      <c r="LS23" s="353"/>
    </row>
    <row r="24" spans="1:331" ht="14.4">
      <c r="A24" s="382" t="s">
        <v>36</v>
      </c>
      <c r="B24" s="413">
        <v>664057</v>
      </c>
      <c r="C24" s="403">
        <f t="shared" si="227"/>
        <v>104598</v>
      </c>
      <c r="D24" s="386">
        <f t="shared" si="228"/>
        <v>1953</v>
      </c>
      <c r="E24" s="373">
        <f t="shared" si="0"/>
        <v>4.7365979977954734E-3</v>
      </c>
      <c r="F24" s="183">
        <f t="shared" si="1"/>
        <v>0.15385727430024831</v>
      </c>
      <c r="G24" s="26">
        <f t="shared" si="168"/>
        <v>4.0356391159854432</v>
      </c>
      <c r="H24" s="25">
        <f t="shared" si="2"/>
        <v>0.6209124344449839</v>
      </c>
      <c r="I24" s="32">
        <f t="shared" si="3"/>
        <v>0.63566799273834229</v>
      </c>
      <c r="J24" s="292">
        <f t="shared" si="4"/>
        <v>0.59992296968856762</v>
      </c>
      <c r="K24" s="293">
        <f t="shared" si="5"/>
        <v>4.9023170346772418E-3</v>
      </c>
      <c r="L24" s="294">
        <f t="shared" si="6"/>
        <v>3.8992174560289827</v>
      </c>
      <c r="M24" s="295">
        <f t="shared" si="7"/>
        <v>0.61415624049726969</v>
      </c>
      <c r="N24" s="674"/>
      <c r="O24" s="143"/>
      <c r="P24" s="143"/>
      <c r="Q24" s="143"/>
      <c r="R24" s="143"/>
      <c r="S24" s="144">
        <f t="shared" si="8"/>
        <v>104598</v>
      </c>
      <c r="T24" s="145">
        <f t="shared" si="9"/>
        <v>15751.358693606122</v>
      </c>
      <c r="U24" s="144">
        <f t="shared" si="10"/>
        <v>1240</v>
      </c>
      <c r="V24" s="146">
        <f t="shared" si="11"/>
        <v>1.19971361674955E-2</v>
      </c>
      <c r="W24" s="145">
        <f t="shared" si="12"/>
        <v>186.73095833640787</v>
      </c>
      <c r="X24" s="144">
        <f t="shared" si="126"/>
        <v>2428</v>
      </c>
      <c r="Y24" s="146">
        <f t="shared" si="13"/>
        <v>2.3764314377997454E-2</v>
      </c>
      <c r="Z24" s="145">
        <f t="shared" si="127"/>
        <v>365.63126358128898</v>
      </c>
      <c r="AA24" s="144">
        <f t="shared" si="14"/>
        <v>1953</v>
      </c>
      <c r="AB24" s="145">
        <f t="shared" si="15"/>
        <v>2941.0125937984239</v>
      </c>
      <c r="AC24" s="147">
        <f t="shared" si="128"/>
        <v>1.8671485114438134E-2</v>
      </c>
      <c r="AD24" s="144">
        <f t="shared" si="16"/>
        <v>2</v>
      </c>
      <c r="AE24" s="146">
        <f t="shared" si="17"/>
        <v>1.0251153254741158E-3</v>
      </c>
      <c r="AF24" s="145">
        <f t="shared" si="18"/>
        <v>3.0117896505872235</v>
      </c>
      <c r="AG24" s="144">
        <f t="shared" si="19"/>
        <v>23</v>
      </c>
      <c r="AH24" s="146">
        <f t="shared" si="20"/>
        <v>1.1917098445595855E-2</v>
      </c>
      <c r="AI24" s="145">
        <f t="shared" si="21"/>
        <v>34.635580981753073</v>
      </c>
      <c r="AJ24" s="678"/>
      <c r="AK24" s="71">
        <v>59154</v>
      </c>
      <c r="AL24" s="38">
        <v>55726</v>
      </c>
      <c r="AM24" s="38">
        <v>54797</v>
      </c>
      <c r="AN24" s="38">
        <v>51910</v>
      </c>
      <c r="AO24" s="38">
        <v>52457</v>
      </c>
      <c r="AP24" s="38">
        <v>50322</v>
      </c>
      <c r="AQ24" s="38">
        <v>48977</v>
      </c>
      <c r="AR24" s="38">
        <v>49270</v>
      </c>
      <c r="AS24" s="38">
        <v>43597</v>
      </c>
      <c r="AT24" s="38">
        <v>45227</v>
      </c>
      <c r="AU24" s="38">
        <v>31748</v>
      </c>
      <c r="AV24" s="38">
        <v>34176</v>
      </c>
      <c r="AW24" s="38">
        <v>22939</v>
      </c>
      <c r="AX24" s="38">
        <v>25157</v>
      </c>
      <c r="AY24" s="38">
        <v>12023</v>
      </c>
      <c r="AZ24" s="38">
        <v>14597</v>
      </c>
      <c r="BA24" s="38">
        <v>3755</v>
      </c>
      <c r="BB24" s="38">
        <v>6126</v>
      </c>
      <c r="BC24" s="38">
        <v>623</v>
      </c>
      <c r="BD24" s="45">
        <v>1476</v>
      </c>
      <c r="BE24" s="213">
        <v>2.0000000000000002E-5</v>
      </c>
      <c r="BF24" s="42">
        <v>2.0000000000000002E-5</v>
      </c>
      <c r="BG24" s="52">
        <v>5.0000000000000002E-5</v>
      </c>
      <c r="BH24" s="52">
        <v>4.0000000000000003E-5</v>
      </c>
      <c r="BI24" s="52">
        <v>1.2518952302791728E-4</v>
      </c>
      <c r="BJ24" s="52">
        <v>1.2406223545552731E-4</v>
      </c>
      <c r="BK24" s="52">
        <v>3.4000000000000002E-4</v>
      </c>
      <c r="BL24" s="52">
        <v>1.8000000000000001E-4</v>
      </c>
      <c r="BM24" s="52">
        <v>8.9999999999999998E-4</v>
      </c>
      <c r="BN24" s="52">
        <v>5.0000000000000001E-4</v>
      </c>
      <c r="BO24" s="52">
        <v>3.8E-3</v>
      </c>
      <c r="BP24" s="52">
        <v>2E-3</v>
      </c>
      <c r="BQ24" s="52">
        <v>1.6199999999999999E-2</v>
      </c>
      <c r="BR24" s="52">
        <v>6.1999999999999998E-3</v>
      </c>
      <c r="BS24" s="52">
        <v>6.1100000000000002E-2</v>
      </c>
      <c r="BT24" s="52">
        <v>2.6800000000000001E-2</v>
      </c>
      <c r="BU24" s="52">
        <v>0.1421</v>
      </c>
      <c r="BV24" s="52">
        <v>5.4699999999999999E-2</v>
      </c>
      <c r="BW24" s="52">
        <v>0.27589999999999998</v>
      </c>
      <c r="BX24" s="584">
        <v>0.1051</v>
      </c>
      <c r="BY24" s="74">
        <f>+Fall_Hoy!B24+(CS24/2)</f>
        <v>0</v>
      </c>
      <c r="BZ24" s="59">
        <f>+Fall_Hoy!C24+(CS24/2)</f>
        <v>1</v>
      </c>
      <c r="CA24" s="59">
        <f>+Fall_Hoy!D24+(CT24/2)</f>
        <v>1</v>
      </c>
      <c r="CB24" s="59">
        <f>+Fall_Hoy!E24+(CT24/2)</f>
        <v>0</v>
      </c>
      <c r="CC24" s="59">
        <f>+Fall_Hoy!F24+(CU24/2)</f>
        <v>9</v>
      </c>
      <c r="CD24" s="59">
        <f>+Fall_Hoy!G24+(CU24/2)</f>
        <v>1</v>
      </c>
      <c r="CE24" s="59">
        <f>+Fall_Hoy!H24+(CV24/2)</f>
        <v>29</v>
      </c>
      <c r="CF24" s="59">
        <f>+Fall_Hoy!I24+(CV24/2)</f>
        <v>11</v>
      </c>
      <c r="CG24" s="59">
        <f>+Fall_Hoy!J24+(CW24/2)</f>
        <v>82</v>
      </c>
      <c r="CH24" s="59">
        <f>+Fall_Hoy!K24+(CW24/2)</f>
        <v>40</v>
      </c>
      <c r="CI24" s="59">
        <f>+Fall_Hoy!L24+(CX24/2)</f>
        <v>193</v>
      </c>
      <c r="CJ24" s="59">
        <f>+Fall_Hoy!M24+(CX24/2)</f>
        <v>111</v>
      </c>
      <c r="CK24" s="59">
        <f>+Fall_Hoy!N24+(CY24/2)</f>
        <v>356.5</v>
      </c>
      <c r="CL24" s="59">
        <f>+Fall_Hoy!O24+(CY24/2)</f>
        <v>187.5</v>
      </c>
      <c r="CM24" s="59">
        <f>+Fall_Hoy!P24+(CZ24/2)</f>
        <v>326</v>
      </c>
      <c r="CN24" s="59">
        <f>+Fall_Hoy!Q24+(CZ24/2)</f>
        <v>177</v>
      </c>
      <c r="CO24" s="59">
        <f>+Fall_Hoy!R24+(DA24/2)</f>
        <v>184</v>
      </c>
      <c r="CP24" s="59">
        <f>+Fall_Hoy!S24+(DA24/2)</f>
        <v>158</v>
      </c>
      <c r="CQ24" s="59">
        <f>+Fall_Hoy!T24+(DB24/2)</f>
        <v>44.5</v>
      </c>
      <c r="CR24" s="75">
        <f>+Fall_Hoy!U24+(DB24/2)</f>
        <v>41.5</v>
      </c>
      <c r="CS24" s="603">
        <f>+Fall_Hoy!W24</f>
        <v>0</v>
      </c>
      <c r="CT24" s="58">
        <f>+Fall_Hoy!X24</f>
        <v>0</v>
      </c>
      <c r="CU24" s="58">
        <f>+Fall_Hoy!Y24</f>
        <v>0</v>
      </c>
      <c r="CV24" s="58">
        <f>+Fall_Hoy!Z24</f>
        <v>0</v>
      </c>
      <c r="CW24" s="58">
        <f>+Fall_Hoy!AA24</f>
        <v>0</v>
      </c>
      <c r="CX24" s="58">
        <f>+Fall_Hoy!AB24</f>
        <v>0</v>
      </c>
      <c r="CY24" s="58">
        <f>+Fall_Hoy!AC24</f>
        <v>1</v>
      </c>
      <c r="CZ24" s="58">
        <f>+Fall_Hoy!AD24</f>
        <v>0</v>
      </c>
      <c r="DA24" s="58">
        <f>+Fall_Hoy!AE24</f>
        <v>0</v>
      </c>
      <c r="DB24" s="223">
        <f>+Fall_Hoy!AF24</f>
        <v>1</v>
      </c>
      <c r="DC24" s="65">
        <f t="shared" si="129"/>
        <v>0.44377572554948891</v>
      </c>
      <c r="DD24" s="66">
        <f t="shared" si="130"/>
        <v>0.45245445036242365</v>
      </c>
      <c r="DE24" s="66">
        <f t="shared" si="131"/>
        <v>0.7</v>
      </c>
      <c r="DF24" s="66">
        <f t="shared" si="132"/>
        <v>0.7</v>
      </c>
      <c r="DG24" s="66">
        <f t="shared" si="22"/>
        <v>0.7</v>
      </c>
      <c r="DH24" s="66">
        <f t="shared" si="23"/>
        <v>0.16017786630569722</v>
      </c>
      <c r="DI24" s="66">
        <f t="shared" si="24"/>
        <v>0.7</v>
      </c>
      <c r="DJ24" s="66">
        <f t="shared" si="25"/>
        <v>0.7</v>
      </c>
      <c r="DK24" s="66">
        <f t="shared" si="26"/>
        <v>0.7</v>
      </c>
      <c r="DL24" s="66">
        <f t="shared" si="27"/>
        <v>0.7</v>
      </c>
      <c r="DM24" s="66">
        <f t="shared" si="28"/>
        <v>0.7</v>
      </c>
      <c r="DN24" s="66">
        <f t="shared" si="29"/>
        <v>0.7</v>
      </c>
      <c r="DO24" s="66">
        <f t="shared" si="30"/>
        <v>0.7</v>
      </c>
      <c r="DP24" s="66">
        <f t="shared" si="31"/>
        <v>0.7</v>
      </c>
      <c r="DQ24" s="66">
        <f t="shared" si="32"/>
        <v>0.44377572554948891</v>
      </c>
      <c r="DR24" s="66">
        <f t="shared" si="33"/>
        <v>0.45245445036242365</v>
      </c>
      <c r="DS24" s="66">
        <f t="shared" si="34"/>
        <v>0.34483695677637416</v>
      </c>
      <c r="DT24" s="66">
        <f t="shared" si="35"/>
        <v>0.47151201967697248</v>
      </c>
      <c r="DU24" s="66">
        <f t="shared" si="36"/>
        <v>0.25889297364469532</v>
      </c>
      <c r="DV24" s="66">
        <f t="shared" si="37"/>
        <v>0.26752170471276548</v>
      </c>
      <c r="DW24" s="74">
        <f>+'Cas_-14'!B23</f>
        <v>1678</v>
      </c>
      <c r="DX24" s="59">
        <f>+'Cas_-14'!C23</f>
        <v>1614</v>
      </c>
      <c r="DY24" s="59">
        <f>+'Cas_-14'!D23</f>
        <v>3622</v>
      </c>
      <c r="DZ24" s="59">
        <f>+'Cas_-14'!E23</f>
        <v>4032</v>
      </c>
      <c r="EA24" s="59">
        <f>+'Cas_-14'!F23</f>
        <v>9895</v>
      </c>
      <c r="EB24" s="59">
        <f>+'Cas_-14'!G23</f>
        <v>10403</v>
      </c>
      <c r="EC24" s="59">
        <f>+'Cas_-14'!H23</f>
        <v>12247</v>
      </c>
      <c r="ED24" s="59">
        <f>+'Cas_-14'!I23</f>
        <v>12576</v>
      </c>
      <c r="EE24" s="59">
        <f>+'Cas_-14'!J23</f>
        <v>9878</v>
      </c>
      <c r="EF24" s="59">
        <f>+'Cas_-14'!K23</f>
        <v>10094</v>
      </c>
      <c r="EG24" s="59">
        <f>+'Cas_-14'!L23</f>
        <v>6348</v>
      </c>
      <c r="EH24" s="59">
        <f>+'Cas_-14'!M23</f>
        <v>6701</v>
      </c>
      <c r="EI24" s="59">
        <f>+'Cas_-14'!N23</f>
        <v>3727</v>
      </c>
      <c r="EJ24" s="59">
        <f>+'Cas_-14'!O23</f>
        <v>3737</v>
      </c>
      <c r="EK24" s="59">
        <f>+'Cas_-14'!P23</f>
        <v>1727</v>
      </c>
      <c r="EL24" s="59">
        <f>+'Cas_-14'!Q23</f>
        <v>1725</v>
      </c>
      <c r="EM24" s="59">
        <f>+'Cas_-14'!R23</f>
        <v>568</v>
      </c>
      <c r="EN24" s="59">
        <f>+'Cas_-14'!S23</f>
        <v>759</v>
      </c>
      <c r="EO24" s="59">
        <f>+'Cas_-14'!T23</f>
        <v>109</v>
      </c>
      <c r="EP24" s="75">
        <f>+'Cas_-14'!U23</f>
        <v>222</v>
      </c>
      <c r="EQ24" s="178">
        <f t="shared" si="38"/>
        <v>2.8366636237617069E-2</v>
      </c>
      <c r="ER24" s="79">
        <f t="shared" si="39"/>
        <v>2.8963141083156875E-2</v>
      </c>
      <c r="ES24" s="79">
        <f t="shared" si="40"/>
        <v>6.6098509042465822E-2</v>
      </c>
      <c r="ET24" s="79">
        <f t="shared" si="41"/>
        <v>7.7672895395877475E-2</v>
      </c>
      <c r="EU24" s="79">
        <f t="shared" si="42"/>
        <v>0.1886306879920697</v>
      </c>
      <c r="EV24" s="79">
        <f t="shared" si="43"/>
        <v>0.20672866738205953</v>
      </c>
      <c r="EW24" s="79">
        <f t="shared" si="44"/>
        <v>0.25005614880454091</v>
      </c>
      <c r="EX24" s="79">
        <f t="shared" si="45"/>
        <v>0.25524660036533386</v>
      </c>
      <c r="EY24" s="79">
        <f t="shared" si="46"/>
        <v>0.22657522306580727</v>
      </c>
      <c r="EZ24" s="79">
        <f t="shared" si="47"/>
        <v>0.22318526543878656</v>
      </c>
      <c r="FA24" s="79">
        <f t="shared" si="48"/>
        <v>0.19994960312460627</v>
      </c>
      <c r="FB24" s="79">
        <f t="shared" si="49"/>
        <v>0.19607326779026218</v>
      </c>
      <c r="FC24" s="79">
        <f t="shared" si="50"/>
        <v>0.16247438859584115</v>
      </c>
      <c r="FD24" s="79">
        <f t="shared" si="51"/>
        <v>0.14854712406089757</v>
      </c>
      <c r="FE24" s="79">
        <f t="shared" si="52"/>
        <v>0.14364135407136322</v>
      </c>
      <c r="FF24" s="79">
        <f t="shared" si="53"/>
        <v>0.11817496745906693</v>
      </c>
      <c r="FG24" s="79">
        <f t="shared" si="54"/>
        <v>0.15126498002663116</v>
      </c>
      <c r="FH24" s="79">
        <f t="shared" si="55"/>
        <v>0.12389813907933399</v>
      </c>
      <c r="FI24" s="79">
        <f t="shared" si="56"/>
        <v>0.17495987158908508</v>
      </c>
      <c r="FJ24" s="87">
        <f t="shared" si="57"/>
        <v>0.15040650406504066</v>
      </c>
      <c r="FK24" s="101">
        <f t="shared" si="133"/>
        <v>3.0894704969782891</v>
      </c>
      <c r="FL24" s="102">
        <f t="shared" si="134"/>
        <v>3.8286826735885788</v>
      </c>
      <c r="FM24" s="102">
        <f t="shared" si="135"/>
        <v>4.3083713442447005</v>
      </c>
      <c r="FN24" s="102">
        <f t="shared" si="166"/>
        <v>4.7123093390420117</v>
      </c>
      <c r="FO24" s="102">
        <f t="shared" si="136"/>
        <v>3.710955027791814</v>
      </c>
      <c r="FP24" s="102">
        <f t="shared" si="136"/>
        <v>0.77482174259687553</v>
      </c>
      <c r="FQ24" s="102">
        <f t="shared" si="136"/>
        <v>2.7993712745978603</v>
      </c>
      <c r="FR24" s="102">
        <f t="shared" si="136"/>
        <v>2.7424459287531806</v>
      </c>
      <c r="FS24" s="102">
        <f t="shared" si="136"/>
        <v>3.0894816764527233</v>
      </c>
      <c r="FT24" s="102">
        <f t="shared" si="136"/>
        <v>3.136407766990291</v>
      </c>
      <c r="FU24" s="102">
        <f t="shared" si="136"/>
        <v>3.500882167611846</v>
      </c>
      <c r="FV24" s="102">
        <f t="shared" si="136"/>
        <v>3.5700940158185341</v>
      </c>
      <c r="FW24" s="102">
        <f t="shared" si="136"/>
        <v>4.3083713442447005</v>
      </c>
      <c r="FX24" s="102">
        <f t="shared" si="136"/>
        <v>4.7123093390420117</v>
      </c>
      <c r="FY24" s="102">
        <f t="shared" si="136"/>
        <v>3.0894704969782891</v>
      </c>
      <c r="FZ24" s="102">
        <f t="shared" si="136"/>
        <v>3.8286826735885788</v>
      </c>
      <c r="GA24" s="102">
        <f t="shared" si="137"/>
        <v>2.2796879800973326</v>
      </c>
      <c r="GB24" s="102">
        <f t="shared" si="138"/>
        <v>3.805642467116118</v>
      </c>
      <c r="GC24" s="102">
        <f t="shared" si="139"/>
        <v>1.4797277300976623</v>
      </c>
      <c r="GD24" s="103">
        <f t="shared" si="140"/>
        <v>1.7786578205227108</v>
      </c>
      <c r="GE24" s="74">
        <f>+Cas_Hoy!B23</f>
        <v>1737</v>
      </c>
      <c r="GF24" s="59">
        <f>+Cas_Hoy!C23</f>
        <v>1656</v>
      </c>
      <c r="GG24" s="59">
        <f>+Cas_Hoy!D23</f>
        <v>3730</v>
      </c>
      <c r="GH24" s="59">
        <f>+Cas_Hoy!E23</f>
        <v>4161</v>
      </c>
      <c r="GI24" s="59">
        <f>+Cas_Hoy!F23</f>
        <v>10172</v>
      </c>
      <c r="GJ24" s="59">
        <f>+Cas_Hoy!G23</f>
        <v>10658</v>
      </c>
      <c r="GK24" s="59">
        <f>+Cas_Hoy!H23</f>
        <v>12532</v>
      </c>
      <c r="GL24" s="59">
        <f>+Cas_Hoy!I23</f>
        <v>12866</v>
      </c>
      <c r="GM24" s="59">
        <f>+Cas_Hoy!J23</f>
        <v>10140</v>
      </c>
      <c r="GN24" s="59">
        <f>+Cas_Hoy!K23</f>
        <v>10319</v>
      </c>
      <c r="GO24" s="59">
        <f>+Cas_Hoy!L23</f>
        <v>6479</v>
      </c>
      <c r="GP24" s="59">
        <f>+Cas_Hoy!M23</f>
        <v>6838</v>
      </c>
      <c r="GQ24" s="59">
        <f>+Cas_Hoy!N23</f>
        <v>3786</v>
      </c>
      <c r="GR24" s="59">
        <f>+Cas_Hoy!O23</f>
        <v>3811</v>
      </c>
      <c r="GS24" s="59">
        <f>+Cas_Hoy!P23</f>
        <v>1765</v>
      </c>
      <c r="GT24" s="59">
        <f>+Cas_Hoy!Q23</f>
        <v>1750</v>
      </c>
      <c r="GU24" s="59">
        <f>+Cas_Hoy!R23</f>
        <v>580</v>
      </c>
      <c r="GV24" s="59">
        <f>+Cas_Hoy!S23</f>
        <v>772</v>
      </c>
      <c r="GW24" s="59">
        <f>+Cas_Hoy!T23</f>
        <v>111</v>
      </c>
      <c r="GX24" s="459">
        <f>+Cas_Hoy!U23</f>
        <v>223</v>
      </c>
      <c r="GY24" s="424">
        <f t="shared" si="141"/>
        <v>0.45354033329174753</v>
      </c>
      <c r="GZ24" s="94">
        <f t="shared" si="142"/>
        <v>0.45901176123724141</v>
      </c>
      <c r="HA24" s="94">
        <f t="shared" si="143"/>
        <v>0.7</v>
      </c>
      <c r="HB24" s="94">
        <f t="shared" si="144"/>
        <v>0.7</v>
      </c>
      <c r="HC24" s="272">
        <f t="shared" si="59"/>
        <v>0.7</v>
      </c>
      <c r="HD24" s="272">
        <f t="shared" si="60"/>
        <v>0.16410417178565043</v>
      </c>
      <c r="HE24" s="272">
        <f t="shared" si="61"/>
        <v>0.7</v>
      </c>
      <c r="HF24" s="272">
        <f t="shared" si="62"/>
        <v>0.7</v>
      </c>
      <c r="HG24" s="272">
        <f t="shared" si="63"/>
        <v>0.7</v>
      </c>
      <c r="HH24" s="272">
        <f t="shared" si="64"/>
        <v>0.7</v>
      </c>
      <c r="HI24" s="272">
        <f t="shared" si="65"/>
        <v>0.7</v>
      </c>
      <c r="HJ24" s="272">
        <f t="shared" si="66"/>
        <v>0.7</v>
      </c>
      <c r="HK24" s="272">
        <f t="shared" si="67"/>
        <v>0.7</v>
      </c>
      <c r="HL24" s="272">
        <f t="shared" si="68"/>
        <v>0.7</v>
      </c>
      <c r="HM24" s="272">
        <f t="shared" si="69"/>
        <v>0.45354033329174753</v>
      </c>
      <c r="HN24" s="272">
        <f t="shared" si="70"/>
        <v>0.45901176123724141</v>
      </c>
      <c r="HO24" s="272">
        <f t="shared" si="71"/>
        <v>0.35212224459559333</v>
      </c>
      <c r="HP24" s="272">
        <f t="shared" si="72"/>
        <v>0.47958798312335016</v>
      </c>
      <c r="HQ24" s="272">
        <f t="shared" si="73"/>
        <v>0.26364330343634113</v>
      </c>
      <c r="HR24" s="276">
        <f t="shared" si="74"/>
        <v>0.26872675743669683</v>
      </c>
      <c r="HS24" s="280">
        <f>+CyF_Tot!B23</f>
        <v>0</v>
      </c>
      <c r="HT24" s="131">
        <f>+CyF_Tot!C23</f>
        <v>102170</v>
      </c>
      <c r="HU24" s="131">
        <f>+CyF_Tot!D23</f>
        <v>103358</v>
      </c>
      <c r="HV24" s="131">
        <f>+CyF_Tot!E23</f>
        <v>104598</v>
      </c>
      <c r="HW24" s="131">
        <f>+CyF_Tot!F23</f>
        <v>0</v>
      </c>
      <c r="HX24" s="131">
        <f>+CyF_Tot!G23</f>
        <v>1930</v>
      </c>
      <c r="HY24" s="131">
        <f>+CyF_Tot!H23</f>
        <v>1951</v>
      </c>
      <c r="HZ24" s="131">
        <f>+CyF_Tot!I23</f>
        <v>1953</v>
      </c>
      <c r="IA24" s="181">
        <f t="shared" si="75"/>
        <v>8.9079702495418314E-2</v>
      </c>
      <c r="IB24" s="175">
        <f t="shared" si="76"/>
        <v>8.3917495034311812E-2</v>
      </c>
      <c r="IC24" s="175">
        <f t="shared" si="77"/>
        <v>8.2518518741614047E-2</v>
      </c>
      <c r="ID24" s="175">
        <f t="shared" si="78"/>
        <v>7.8171000380991396E-2</v>
      </c>
      <c r="IE24" s="175">
        <f t="shared" si="79"/>
        <v>7.8994724850426995E-2</v>
      </c>
      <c r="IF24" s="175">
        <f t="shared" si="80"/>
        <v>7.5779639398425136E-2</v>
      </c>
      <c r="IG24" s="175">
        <f t="shared" si="81"/>
        <v>7.3754210858405223E-2</v>
      </c>
      <c r="IH24" s="175">
        <f t="shared" si="82"/>
        <v>7.4195438042216261E-2</v>
      </c>
      <c r="II24" s="175">
        <f t="shared" si="83"/>
        <v>6.5652496698325596E-2</v>
      </c>
      <c r="IJ24" s="175">
        <f t="shared" si="84"/>
        <v>6.810710526355418E-2</v>
      </c>
      <c r="IK24" s="175">
        <f t="shared" si="85"/>
        <v>4.7809148913421591E-2</v>
      </c>
      <c r="IL24" s="175">
        <f t="shared" si="86"/>
        <v>5.1465461549234481E-2</v>
      </c>
      <c r="IM24" s="175">
        <f t="shared" si="87"/>
        <v>3.454372139741016E-2</v>
      </c>
      <c r="IN24" s="175">
        <f t="shared" si="88"/>
        <v>3.7883796119911391E-2</v>
      </c>
      <c r="IO24" s="175">
        <f t="shared" si="89"/>
        <v>1.8105373484505097E-2</v>
      </c>
      <c r="IP24" s="175">
        <f t="shared" si="90"/>
        <v>2.1981546764810851E-2</v>
      </c>
      <c r="IQ24" s="175">
        <f t="shared" si="91"/>
        <v>5.6546350689775128E-3</v>
      </c>
      <c r="IR24" s="175">
        <f t="shared" si="92"/>
        <v>9.2251116997486664E-3</v>
      </c>
      <c r="IS24" s="175">
        <f t="shared" si="93"/>
        <v>9.381724761579202E-4</v>
      </c>
      <c r="IT24" s="87">
        <f t="shared" si="94"/>
        <v>2.2227007621333709E-3</v>
      </c>
      <c r="IU24" s="42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323"/>
      <c r="JP24" s="525">
        <f t="shared" si="167"/>
        <v>0</v>
      </c>
      <c r="JQ24" s="241">
        <f t="shared" si="145"/>
        <v>65.140293579298699</v>
      </c>
      <c r="JR24" s="241">
        <f t="shared" si="146"/>
        <v>66.253846013467893</v>
      </c>
      <c r="JS24" s="241">
        <f t="shared" si="147"/>
        <v>0</v>
      </c>
      <c r="JT24" s="241">
        <f t="shared" si="148"/>
        <v>613.86238252282817</v>
      </c>
      <c r="JU24" s="241">
        <f t="shared" si="149"/>
        <v>69.67278725010928</v>
      </c>
      <c r="JV24" s="241">
        <f t="shared" si="150"/>
        <v>1908.0125364967228</v>
      </c>
      <c r="JW24" s="241">
        <f t="shared" si="151"/>
        <v>727.89167850619026</v>
      </c>
      <c r="JX24" s="241">
        <f t="shared" si="152"/>
        <v>5308.082299240773</v>
      </c>
      <c r="JY24" s="241">
        <f t="shared" si="153"/>
        <v>2583.8317819001927</v>
      </c>
      <c r="JZ24" s="241">
        <f t="shared" si="154"/>
        <v>12848.019969761875</v>
      </c>
      <c r="KA24" s="241">
        <f t="shared" si="155"/>
        <v>7367.621752106742</v>
      </c>
      <c r="KB24" s="241">
        <f t="shared" si="156"/>
        <v>25696.300558001654</v>
      </c>
      <c r="KC24" s="241">
        <f t="shared" si="157"/>
        <v>14214.053245617521</v>
      </c>
      <c r="KD24" s="241">
        <f t="shared" si="158"/>
        <v>26842.54661898029</v>
      </c>
      <c r="KE24" s="241">
        <f t="shared" si="159"/>
        <v>16168.877851613346</v>
      </c>
      <c r="KF24" s="241">
        <f t="shared" si="160"/>
        <v>17471.816777629825</v>
      </c>
      <c r="KG24" s="241">
        <f t="shared" si="161"/>
        <v>16937.878550440742</v>
      </c>
      <c r="KH24" s="241">
        <f t="shared" si="162"/>
        <v>4311.7857142857147</v>
      </c>
      <c r="KI24" s="526">
        <f t="shared" si="163"/>
        <v>4858.8177506775064</v>
      </c>
      <c r="KJ24" s="529">
        <f>(SUM(JP24:KI24)/SUM(JP$4:KI23))*100000</f>
        <v>335.72714291147975</v>
      </c>
      <c r="KK24" s="483">
        <f t="shared" si="97"/>
        <v>0</v>
      </c>
      <c r="KL24" s="241">
        <f t="shared" si="98"/>
        <v>17.944944909019128</v>
      </c>
      <c r="KM24" s="241">
        <f t="shared" si="99"/>
        <v>18.249174224866326</v>
      </c>
      <c r="KN24" s="241">
        <f t="shared" si="100"/>
        <v>0</v>
      </c>
      <c r="KO24" s="241">
        <f t="shared" si="101"/>
        <v>171.56909468707704</v>
      </c>
      <c r="KP24" s="241">
        <f t="shared" si="102"/>
        <v>19.872024164381383</v>
      </c>
      <c r="KQ24" s="241">
        <f t="shared" si="103"/>
        <v>592.11466606774604</v>
      </c>
      <c r="KR24" s="241">
        <f t="shared" si="104"/>
        <v>223.25959001420742</v>
      </c>
      <c r="KS24" s="241">
        <f t="shared" si="105"/>
        <v>1880.8633621579465</v>
      </c>
      <c r="KT24" s="241">
        <f t="shared" si="106"/>
        <v>884.42744378358066</v>
      </c>
      <c r="KU24" s="241">
        <f t="shared" si="107"/>
        <v>6079.1230943681494</v>
      </c>
      <c r="KV24" s="241">
        <f t="shared" si="108"/>
        <v>3247.8932584269664</v>
      </c>
      <c r="KW24" s="241">
        <f t="shared" si="109"/>
        <v>15541.218012990976</v>
      </c>
      <c r="KX24" s="241">
        <f t="shared" si="110"/>
        <v>7453.1939420439639</v>
      </c>
      <c r="KY24" s="241">
        <f t="shared" si="111"/>
        <v>27114.696831073776</v>
      </c>
      <c r="KZ24" s="241">
        <f t="shared" si="112"/>
        <v>12125.779269712955</v>
      </c>
      <c r="LA24" s="241">
        <f t="shared" si="113"/>
        <v>49001.331557922771</v>
      </c>
      <c r="LB24" s="241">
        <f t="shared" si="114"/>
        <v>25791.707476330394</v>
      </c>
      <c r="LC24" s="241">
        <f t="shared" si="115"/>
        <v>71428.571428571435</v>
      </c>
      <c r="LD24" s="484">
        <f t="shared" si="116"/>
        <v>28116.531165311651</v>
      </c>
      <c r="LE24" s="481">
        <f t="shared" si="117"/>
        <v>60.093264746887172</v>
      </c>
      <c r="LF24" s="241">
        <f t="shared" si="118"/>
        <v>12.661593588169007</v>
      </c>
      <c r="LG24" s="241">
        <f t="shared" si="119"/>
        <v>2445.2631070928719</v>
      </c>
      <c r="LH24" s="241">
        <f t="shared" si="120"/>
        <v>1259.0053857452613</v>
      </c>
      <c r="LI24" s="241">
        <f t="shared" si="121"/>
        <v>23157.092018301984</v>
      </c>
      <c r="LJ24" s="484">
        <f t="shared" si="122"/>
        <v>11909.789678182278</v>
      </c>
      <c r="LK24" s="481">
        <f t="shared" si="123"/>
        <v>36.995246110874753</v>
      </c>
      <c r="LL24" s="241">
        <f t="shared" si="124"/>
        <v>1841.9336350520762</v>
      </c>
      <c r="LM24" s="484">
        <f t="shared" si="125"/>
        <v>17013.472363200148</v>
      </c>
      <c r="LO24" s="556"/>
      <c r="LP24" s="560"/>
      <c r="LQ24" s="543"/>
      <c r="LR24" s="565"/>
      <c r="LS24" s="353"/>
    </row>
    <row r="25" spans="1:331" ht="14.4">
      <c r="A25" s="382" t="s">
        <v>37</v>
      </c>
      <c r="B25" s="413">
        <v>747610</v>
      </c>
      <c r="C25" s="403">
        <f t="shared" si="227"/>
        <v>87929</v>
      </c>
      <c r="D25" s="386">
        <f t="shared" si="228"/>
        <v>2022</v>
      </c>
      <c r="E25" s="373">
        <f t="shared" si="0"/>
        <v>5.6891997850460809E-3</v>
      </c>
      <c r="F25" s="183">
        <f t="shared" si="1"/>
        <v>0.11371035700432043</v>
      </c>
      <c r="G25" s="26">
        <f t="shared" si="168"/>
        <v>4.1807561895554004</v>
      </c>
      <c r="H25" s="25">
        <f t="shared" si="2"/>
        <v>0.47539527886236688</v>
      </c>
      <c r="I25" s="32">
        <f t="shared" si="3"/>
        <v>0.4917132074095007</v>
      </c>
      <c r="J25" s="292">
        <f t="shared" si="4"/>
        <v>0.59161125306252638</v>
      </c>
      <c r="K25" s="293">
        <f t="shared" si="5"/>
        <v>4.5716147289542059E-3</v>
      </c>
      <c r="L25" s="294">
        <f t="shared" si="6"/>
        <v>5.2027912729185086</v>
      </c>
      <c r="M25" s="295">
        <f t="shared" si="7"/>
        <v>0.61170951445040056</v>
      </c>
      <c r="N25" s="674"/>
      <c r="O25" s="143"/>
      <c r="P25" s="143"/>
      <c r="Q25" s="143"/>
      <c r="R25" s="143"/>
      <c r="S25" s="144">
        <f t="shared" si="8"/>
        <v>87929</v>
      </c>
      <c r="T25" s="145">
        <f t="shared" si="9"/>
        <v>11761.346156418453</v>
      </c>
      <c r="U25" s="144">
        <f t="shared" si="10"/>
        <v>1573</v>
      </c>
      <c r="V25" s="146">
        <f t="shared" si="11"/>
        <v>1.8215294826068831E-2</v>
      </c>
      <c r="W25" s="145">
        <f t="shared" si="12"/>
        <v>210.40382017361995</v>
      </c>
      <c r="X25" s="144">
        <f t="shared" si="126"/>
        <v>2918</v>
      </c>
      <c r="Y25" s="146">
        <f t="shared" si="13"/>
        <v>3.4324969709802262E-2</v>
      </c>
      <c r="Z25" s="145">
        <f t="shared" si="127"/>
        <v>390.31045598641003</v>
      </c>
      <c r="AA25" s="144">
        <f t="shared" si="14"/>
        <v>2022</v>
      </c>
      <c r="AB25" s="145">
        <f t="shared" si="15"/>
        <v>2704.6187183156994</v>
      </c>
      <c r="AC25" s="147">
        <f t="shared" si="128"/>
        <v>2.2995826177939018E-2</v>
      </c>
      <c r="AD25" s="144">
        <f t="shared" si="16"/>
        <v>22</v>
      </c>
      <c r="AE25" s="146">
        <f t="shared" si="17"/>
        <v>1.0999999999999999E-2</v>
      </c>
      <c r="AF25" s="145">
        <f t="shared" si="18"/>
        <v>29.4271077165902</v>
      </c>
      <c r="AG25" s="144">
        <f t="shared" si="19"/>
        <v>56</v>
      </c>
      <c r="AH25" s="146">
        <f t="shared" si="20"/>
        <v>2.8484231943031537E-2</v>
      </c>
      <c r="AI25" s="145">
        <f t="shared" si="21"/>
        <v>74.905365096775057</v>
      </c>
      <c r="AJ25" s="678"/>
      <c r="AK25" s="71">
        <v>62597</v>
      </c>
      <c r="AL25" s="38">
        <v>58973</v>
      </c>
      <c r="AM25" s="38">
        <v>60673</v>
      </c>
      <c r="AN25" s="38">
        <v>57066</v>
      </c>
      <c r="AO25" s="38">
        <v>59086</v>
      </c>
      <c r="AP25" s="38">
        <v>56642</v>
      </c>
      <c r="AQ25" s="38">
        <v>54442</v>
      </c>
      <c r="AR25" s="38">
        <v>54465</v>
      </c>
      <c r="AS25" s="38">
        <v>48740</v>
      </c>
      <c r="AT25" s="38">
        <v>49920</v>
      </c>
      <c r="AU25" s="38">
        <v>36367</v>
      </c>
      <c r="AV25" s="38">
        <v>37969</v>
      </c>
      <c r="AW25" s="38">
        <v>27902</v>
      </c>
      <c r="AX25" s="38">
        <v>29990</v>
      </c>
      <c r="AY25" s="38">
        <v>16302</v>
      </c>
      <c r="AZ25" s="38">
        <v>19163</v>
      </c>
      <c r="BA25" s="38">
        <v>5651</v>
      </c>
      <c r="BB25" s="38">
        <v>8510</v>
      </c>
      <c r="BC25" s="38">
        <v>1010</v>
      </c>
      <c r="BD25" s="45">
        <v>2142</v>
      </c>
      <c r="BE25" s="213">
        <v>2.0000000000000002E-5</v>
      </c>
      <c r="BF25" s="42">
        <v>2.0000000000000002E-5</v>
      </c>
      <c r="BG25" s="52">
        <v>5.0000000000000002E-5</v>
      </c>
      <c r="BH25" s="52">
        <v>4.0000000000000003E-5</v>
      </c>
      <c r="BI25" s="52">
        <v>1.2518952302791728E-4</v>
      </c>
      <c r="BJ25" s="52">
        <v>1.2406223545552731E-4</v>
      </c>
      <c r="BK25" s="52">
        <v>3.4000000000000002E-4</v>
      </c>
      <c r="BL25" s="52">
        <v>1.8000000000000001E-4</v>
      </c>
      <c r="BM25" s="52">
        <v>8.9999999999999998E-4</v>
      </c>
      <c r="BN25" s="52">
        <v>5.0000000000000001E-4</v>
      </c>
      <c r="BO25" s="52">
        <v>3.8E-3</v>
      </c>
      <c r="BP25" s="52">
        <v>2E-3</v>
      </c>
      <c r="BQ25" s="52">
        <v>1.6199999999999999E-2</v>
      </c>
      <c r="BR25" s="52">
        <v>6.1999999999999998E-3</v>
      </c>
      <c r="BS25" s="52">
        <v>6.1100000000000002E-2</v>
      </c>
      <c r="BT25" s="52">
        <v>2.6800000000000001E-2</v>
      </c>
      <c r="BU25" s="52">
        <v>0.1421</v>
      </c>
      <c r="BV25" s="52">
        <v>5.4699999999999999E-2</v>
      </c>
      <c r="BW25" s="52">
        <v>0.27589999999999998</v>
      </c>
      <c r="BX25" s="584">
        <v>0.1051</v>
      </c>
      <c r="BY25" s="74">
        <f>+Fall_Hoy!B25+(CS25/2)</f>
        <v>1</v>
      </c>
      <c r="BZ25" s="59">
        <f>+Fall_Hoy!C25+(CS25/2)</f>
        <v>1</v>
      </c>
      <c r="CA25" s="59">
        <f>+Fall_Hoy!D25+(CT25/2)</f>
        <v>0</v>
      </c>
      <c r="CB25" s="59">
        <f>+Fall_Hoy!E25+(CT25/2)</f>
        <v>2</v>
      </c>
      <c r="CC25" s="59">
        <f>+Fall_Hoy!F25+(CU25/2)</f>
        <v>2</v>
      </c>
      <c r="CD25" s="59">
        <f>+Fall_Hoy!G25+(CU25/2)</f>
        <v>8</v>
      </c>
      <c r="CE25" s="59">
        <f>+Fall_Hoy!H25+(CV25/2)</f>
        <v>28</v>
      </c>
      <c r="CF25" s="59">
        <f>+Fall_Hoy!I25+(CV25/2)</f>
        <v>26</v>
      </c>
      <c r="CG25" s="59">
        <f>+Fall_Hoy!J25+(CW25/2)</f>
        <v>66.5</v>
      </c>
      <c r="CH25" s="59">
        <f>+Fall_Hoy!K25+(CW25/2)</f>
        <v>42.5</v>
      </c>
      <c r="CI25" s="59">
        <f>+Fall_Hoy!L25+(CX25/2)</f>
        <v>168</v>
      </c>
      <c r="CJ25" s="59">
        <f>+Fall_Hoy!M25+(CX25/2)</f>
        <v>106</v>
      </c>
      <c r="CK25" s="59">
        <f>+Fall_Hoy!N25+(CY25/2)</f>
        <v>326</v>
      </c>
      <c r="CL25" s="59">
        <f>+Fall_Hoy!O25+(CY25/2)</f>
        <v>155</v>
      </c>
      <c r="CM25" s="59">
        <f>+Fall_Hoy!P25+(CZ25/2)</f>
        <v>353.5</v>
      </c>
      <c r="CN25" s="59">
        <f>+Fall_Hoy!Q25+(CZ25/2)</f>
        <v>213.5</v>
      </c>
      <c r="CO25" s="59">
        <f>+Fall_Hoy!R25+(DA25/2)</f>
        <v>216.5</v>
      </c>
      <c r="CP25" s="59">
        <f>+Fall_Hoy!S25+(DA25/2)</f>
        <v>195.5</v>
      </c>
      <c r="CQ25" s="59">
        <f>+Fall_Hoy!T25+(DB25/2)</f>
        <v>39.5</v>
      </c>
      <c r="CR25" s="75">
        <f>+Fall_Hoy!U25+(DB25/2)</f>
        <v>70.5</v>
      </c>
      <c r="CS25" s="603">
        <f>+Fall_Hoy!W25</f>
        <v>0</v>
      </c>
      <c r="CT25" s="58">
        <f>+Fall_Hoy!X25</f>
        <v>0</v>
      </c>
      <c r="CU25" s="58">
        <f>+Fall_Hoy!Y25</f>
        <v>0</v>
      </c>
      <c r="CV25" s="58">
        <f>+Fall_Hoy!Z25</f>
        <v>0</v>
      </c>
      <c r="CW25" s="58">
        <f>+Fall_Hoy!AA25</f>
        <v>1</v>
      </c>
      <c r="CX25" s="58">
        <f>+Fall_Hoy!AB25</f>
        <v>2</v>
      </c>
      <c r="CY25" s="58">
        <f>+Fall_Hoy!AC25</f>
        <v>2</v>
      </c>
      <c r="CZ25" s="58">
        <f>+Fall_Hoy!AD25</f>
        <v>7</v>
      </c>
      <c r="DA25" s="58">
        <f>+Fall_Hoy!AE25</f>
        <v>5</v>
      </c>
      <c r="DB25" s="223">
        <f>+Fall_Hoy!AF25</f>
        <v>3</v>
      </c>
      <c r="DC25" s="65">
        <f t="shared" si="129"/>
        <v>0.35490107847761393</v>
      </c>
      <c r="DD25" s="66">
        <f t="shared" si="130"/>
        <v>0.41571872412710753</v>
      </c>
      <c r="DE25" s="66">
        <f t="shared" si="131"/>
        <v>0.7</v>
      </c>
      <c r="DF25" s="66">
        <f t="shared" si="132"/>
        <v>0.7</v>
      </c>
      <c r="DG25" s="66">
        <f t="shared" si="22"/>
        <v>0.2703817787255488</v>
      </c>
      <c r="DH25" s="66">
        <f t="shared" si="23"/>
        <v>0.7</v>
      </c>
      <c r="DI25" s="66">
        <f t="shared" si="24"/>
        <v>0.7</v>
      </c>
      <c r="DJ25" s="66">
        <f t="shared" si="25"/>
        <v>0.7</v>
      </c>
      <c r="DK25" s="66">
        <f t="shared" si="26"/>
        <v>0.7</v>
      </c>
      <c r="DL25" s="66">
        <f t="shared" si="27"/>
        <v>0.7</v>
      </c>
      <c r="DM25" s="66">
        <f t="shared" si="28"/>
        <v>0.7</v>
      </c>
      <c r="DN25" s="66">
        <f t="shared" si="29"/>
        <v>0.7</v>
      </c>
      <c r="DO25" s="66">
        <f t="shared" si="30"/>
        <v>0.7</v>
      </c>
      <c r="DP25" s="66">
        <f t="shared" si="31"/>
        <v>0.7</v>
      </c>
      <c r="DQ25" s="66">
        <f t="shared" si="32"/>
        <v>0.35490107847761393</v>
      </c>
      <c r="DR25" s="66">
        <f t="shared" si="33"/>
        <v>0.41571872412710753</v>
      </c>
      <c r="DS25" s="66">
        <f t="shared" si="34"/>
        <v>0.26961156383299723</v>
      </c>
      <c r="DT25" s="66">
        <f t="shared" si="35"/>
        <v>0.41998122436879293</v>
      </c>
      <c r="DU25" s="66">
        <f t="shared" si="36"/>
        <v>0.14175031131239257</v>
      </c>
      <c r="DV25" s="66">
        <f t="shared" si="37"/>
        <v>0.31316046875458081</v>
      </c>
      <c r="DW25" s="74">
        <f>+'Cas_-14'!B24</f>
        <v>1309</v>
      </c>
      <c r="DX25" s="59">
        <f>+'Cas_-14'!C24</f>
        <v>1178</v>
      </c>
      <c r="DY25" s="59">
        <f>+'Cas_-14'!D24</f>
        <v>2641</v>
      </c>
      <c r="DZ25" s="59">
        <f>+'Cas_-14'!E24</f>
        <v>3000</v>
      </c>
      <c r="EA25" s="59">
        <f>+'Cas_-14'!F24</f>
        <v>7465</v>
      </c>
      <c r="EB25" s="59">
        <f>+'Cas_-14'!G24</f>
        <v>8318</v>
      </c>
      <c r="EC25" s="59">
        <f>+'Cas_-14'!H24</f>
        <v>9559</v>
      </c>
      <c r="ED25" s="59">
        <f>+'Cas_-14'!I24</f>
        <v>10532</v>
      </c>
      <c r="EE25" s="59">
        <f>+'Cas_-14'!J24</f>
        <v>7975</v>
      </c>
      <c r="EF25" s="59">
        <f>+'Cas_-14'!K24</f>
        <v>8660</v>
      </c>
      <c r="EG25" s="59">
        <f>+'Cas_-14'!L24</f>
        <v>5372</v>
      </c>
      <c r="EH25" s="59">
        <f>+'Cas_-14'!M24</f>
        <v>5795</v>
      </c>
      <c r="EI25" s="59">
        <f>+'Cas_-14'!N24</f>
        <v>3455</v>
      </c>
      <c r="EJ25" s="59">
        <f>+'Cas_-14'!O24</f>
        <v>3324</v>
      </c>
      <c r="EK25" s="59">
        <f>+'Cas_-14'!P24</f>
        <v>1964</v>
      </c>
      <c r="EL25" s="59">
        <f>+'Cas_-14'!Q24</f>
        <v>1796</v>
      </c>
      <c r="EM25" s="59">
        <f>+'Cas_-14'!R24</f>
        <v>748</v>
      </c>
      <c r="EN25" s="59">
        <f>+'Cas_-14'!S24</f>
        <v>886</v>
      </c>
      <c r="EO25" s="59">
        <f>+'Cas_-14'!T24</f>
        <v>111</v>
      </c>
      <c r="EP25" s="75">
        <f>+'Cas_-14'!U24</f>
        <v>265</v>
      </c>
      <c r="EQ25" s="178">
        <f t="shared" si="38"/>
        <v>2.0911545281722767E-2</v>
      </c>
      <c r="ER25" s="80">
        <f t="shared" si="39"/>
        <v>1.9975242907771352E-2</v>
      </c>
      <c r="ES25" s="80">
        <f t="shared" si="40"/>
        <v>4.3528422856954491E-2</v>
      </c>
      <c r="ET25" s="80">
        <f t="shared" si="41"/>
        <v>5.2570707601724317E-2</v>
      </c>
      <c r="EU25" s="80">
        <f t="shared" si="42"/>
        <v>0.12634126527434586</v>
      </c>
      <c r="EV25" s="80">
        <f t="shared" si="43"/>
        <v>0.14685215917517036</v>
      </c>
      <c r="EW25" s="80">
        <f t="shared" si="44"/>
        <v>0.17558135263215899</v>
      </c>
      <c r="EX25" s="80">
        <f t="shared" si="45"/>
        <v>0.19337189020471862</v>
      </c>
      <c r="EY25" s="80">
        <f t="shared" si="46"/>
        <v>0.16362330734509642</v>
      </c>
      <c r="EZ25" s="80">
        <f t="shared" si="47"/>
        <v>0.1734775641025641</v>
      </c>
      <c r="FA25" s="80">
        <f t="shared" si="48"/>
        <v>0.14771633623889791</v>
      </c>
      <c r="FB25" s="80">
        <f t="shared" si="49"/>
        <v>0.1526245094682504</v>
      </c>
      <c r="FC25" s="80">
        <f t="shared" si="50"/>
        <v>0.12382624901440757</v>
      </c>
      <c r="FD25" s="80">
        <f t="shared" si="51"/>
        <v>0.11083694564854951</v>
      </c>
      <c r="FE25" s="80">
        <f t="shared" si="52"/>
        <v>0.12047601521285732</v>
      </c>
      <c r="FF25" s="80">
        <f t="shared" si="53"/>
        <v>9.3722277305223603E-2</v>
      </c>
      <c r="FG25" s="80">
        <f t="shared" si="54"/>
        <v>0.13236595292868519</v>
      </c>
      <c r="FH25" s="80">
        <f t="shared" si="55"/>
        <v>0.10411280846063455</v>
      </c>
      <c r="FI25" s="80">
        <f t="shared" si="56"/>
        <v>0.1099009900990099</v>
      </c>
      <c r="FJ25" s="88">
        <f t="shared" si="57"/>
        <v>0.12371615312791784</v>
      </c>
      <c r="FK25" s="101">
        <f t="shared" si="133"/>
        <v>2.9458235139216202</v>
      </c>
      <c r="FL25" s="102">
        <f t="shared" si="134"/>
        <v>4.4356447162849451</v>
      </c>
      <c r="FM25" s="102">
        <f t="shared" si="135"/>
        <v>5.6530824891461648</v>
      </c>
      <c r="FN25" s="102">
        <f t="shared" si="166"/>
        <v>6.3155836341756917</v>
      </c>
      <c r="FO25" s="102">
        <f t="shared" si="136"/>
        <v>2.1400907940760585</v>
      </c>
      <c r="FP25" s="102">
        <f t="shared" si="136"/>
        <v>4.7666987256552051</v>
      </c>
      <c r="FQ25" s="102">
        <f t="shared" si="136"/>
        <v>3.986755936813474</v>
      </c>
      <c r="FR25" s="102">
        <f t="shared" si="136"/>
        <v>3.6199677174325862</v>
      </c>
      <c r="FS25" s="102">
        <f t="shared" si="136"/>
        <v>4.2781191222570536</v>
      </c>
      <c r="FT25" s="102">
        <f t="shared" si="136"/>
        <v>4.0351039260969976</v>
      </c>
      <c r="FU25" s="102">
        <f t="shared" si="136"/>
        <v>4.7388123603871923</v>
      </c>
      <c r="FV25" s="102">
        <f t="shared" si="136"/>
        <v>4.5864193270060394</v>
      </c>
      <c r="FW25" s="102">
        <f t="shared" si="136"/>
        <v>5.6530824891461648</v>
      </c>
      <c r="FX25" s="102">
        <f t="shared" si="136"/>
        <v>6.3155836341756917</v>
      </c>
      <c r="FY25" s="102">
        <f t="shared" si="136"/>
        <v>2.9458235139216202</v>
      </c>
      <c r="FZ25" s="102">
        <f t="shared" si="136"/>
        <v>4.4356447162849451</v>
      </c>
      <c r="GA25" s="102">
        <f t="shared" si="137"/>
        <v>2.0368649027008923</v>
      </c>
      <c r="GB25" s="102">
        <f t="shared" si="138"/>
        <v>4.0339054394790379</v>
      </c>
      <c r="GC25" s="102">
        <f t="shared" si="139"/>
        <v>1.289800129959608</v>
      </c>
      <c r="GD25" s="103">
        <f t="shared" si="140"/>
        <v>2.5312819776313664</v>
      </c>
      <c r="GE25" s="74">
        <f>+Cas_Hoy!B24</f>
        <v>1366</v>
      </c>
      <c r="GF25" s="59">
        <f>+Cas_Hoy!C24</f>
        <v>1231</v>
      </c>
      <c r="GG25" s="59">
        <f>+Cas_Hoy!D24</f>
        <v>2768</v>
      </c>
      <c r="GH25" s="59">
        <f>+Cas_Hoy!E24</f>
        <v>3101</v>
      </c>
      <c r="GI25" s="59">
        <f>+Cas_Hoy!F24</f>
        <v>7743</v>
      </c>
      <c r="GJ25" s="59">
        <f>+Cas_Hoy!G24</f>
        <v>8634</v>
      </c>
      <c r="GK25" s="59">
        <f>+Cas_Hoy!H24</f>
        <v>9939</v>
      </c>
      <c r="GL25" s="59">
        <f>+Cas_Hoy!I24</f>
        <v>10907</v>
      </c>
      <c r="GM25" s="59">
        <f>+Cas_Hoy!J24</f>
        <v>8247</v>
      </c>
      <c r="GN25" s="59">
        <f>+Cas_Hoy!K24</f>
        <v>8940</v>
      </c>
      <c r="GO25" s="59">
        <f>+Cas_Hoy!L24</f>
        <v>5532</v>
      </c>
      <c r="GP25" s="59">
        <f>+Cas_Hoy!M24</f>
        <v>5963</v>
      </c>
      <c r="GQ25" s="59">
        <f>+Cas_Hoy!N24</f>
        <v>3541</v>
      </c>
      <c r="GR25" s="59">
        <f>+Cas_Hoy!O24</f>
        <v>3415</v>
      </c>
      <c r="GS25" s="59">
        <f>+Cas_Hoy!P24</f>
        <v>2015</v>
      </c>
      <c r="GT25" s="59">
        <f>+Cas_Hoy!Q24</f>
        <v>1846</v>
      </c>
      <c r="GU25" s="59">
        <f>+Cas_Hoy!R24</f>
        <v>765</v>
      </c>
      <c r="GV25" s="59">
        <f>+Cas_Hoy!S24</f>
        <v>903</v>
      </c>
      <c r="GW25" s="59">
        <f>+Cas_Hoy!T24</f>
        <v>112</v>
      </c>
      <c r="GX25" s="459">
        <f>+Cas_Hoy!U24</f>
        <v>273</v>
      </c>
      <c r="GY25" s="424">
        <f t="shared" si="141"/>
        <v>0.36411694151343788</v>
      </c>
      <c r="GZ25" s="94">
        <f t="shared" si="142"/>
        <v>0.42729218526650359</v>
      </c>
      <c r="HA25" s="94">
        <f t="shared" si="143"/>
        <v>0.7</v>
      </c>
      <c r="HB25" s="94">
        <f t="shared" si="144"/>
        <v>0.7</v>
      </c>
      <c r="HC25" s="272">
        <f t="shared" si="59"/>
        <v>0.28045091931305083</v>
      </c>
      <c r="HD25" s="272">
        <f t="shared" si="60"/>
        <v>0.7</v>
      </c>
      <c r="HE25" s="272">
        <f t="shared" si="61"/>
        <v>0.7</v>
      </c>
      <c r="HF25" s="272">
        <f t="shared" si="62"/>
        <v>0.7</v>
      </c>
      <c r="HG25" s="272">
        <f t="shared" si="63"/>
        <v>0.7</v>
      </c>
      <c r="HH25" s="272">
        <f t="shared" si="64"/>
        <v>0.7</v>
      </c>
      <c r="HI25" s="272">
        <f t="shared" si="65"/>
        <v>0.7</v>
      </c>
      <c r="HJ25" s="272">
        <f t="shared" si="66"/>
        <v>0.7</v>
      </c>
      <c r="HK25" s="272">
        <f t="shared" si="67"/>
        <v>0.7</v>
      </c>
      <c r="HL25" s="272">
        <f t="shared" si="68"/>
        <v>0.7</v>
      </c>
      <c r="HM25" s="272">
        <f t="shared" si="69"/>
        <v>0.36411694151343788</v>
      </c>
      <c r="HN25" s="272">
        <f t="shared" si="70"/>
        <v>0.42729218526650359</v>
      </c>
      <c r="HO25" s="272">
        <f t="shared" si="71"/>
        <v>0.27573909937465624</v>
      </c>
      <c r="HP25" s="272">
        <f t="shared" si="72"/>
        <v>0.42803955485893902</v>
      </c>
      <c r="HQ25" s="272">
        <f t="shared" si="73"/>
        <v>0.14302734114403573</v>
      </c>
      <c r="HR25" s="276">
        <f t="shared" si="74"/>
        <v>0.3226143696981153</v>
      </c>
      <c r="HS25" s="280">
        <f>+CyF_Tot!B24</f>
        <v>0</v>
      </c>
      <c r="HT25" s="131">
        <f>+CyF_Tot!C24</f>
        <v>85011</v>
      </c>
      <c r="HU25" s="131">
        <f>+CyF_Tot!D24</f>
        <v>86356</v>
      </c>
      <c r="HV25" s="131">
        <f>+CyF_Tot!E24</f>
        <v>87929</v>
      </c>
      <c r="HW25" s="131">
        <f>+CyF_Tot!F24</f>
        <v>0</v>
      </c>
      <c r="HX25" s="131">
        <f>+CyF_Tot!G24</f>
        <v>1966</v>
      </c>
      <c r="HY25" s="131">
        <f>+CyF_Tot!H24</f>
        <v>2000</v>
      </c>
      <c r="HZ25" s="131">
        <f>+CyF_Tot!I24</f>
        <v>2022</v>
      </c>
      <c r="IA25" s="181">
        <f t="shared" si="75"/>
        <v>8.3729484624336215E-2</v>
      </c>
      <c r="IB25" s="175">
        <f t="shared" si="76"/>
        <v>7.8882037425930626E-2</v>
      </c>
      <c r="IC25" s="175">
        <f t="shared" si="77"/>
        <v>8.1155950294939869E-2</v>
      </c>
      <c r="ID25" s="175">
        <f t="shared" si="78"/>
        <v>7.6331242225224388E-2</v>
      </c>
      <c r="IE25" s="175">
        <f t="shared" si="79"/>
        <v>7.9033185751929483E-2</v>
      </c>
      <c r="IF25" s="175">
        <f t="shared" si="80"/>
        <v>7.5764101603777376E-2</v>
      </c>
      <c r="IG25" s="175">
        <f t="shared" si="81"/>
        <v>7.2821390832118346E-2</v>
      </c>
      <c r="IH25" s="175">
        <f t="shared" si="82"/>
        <v>7.2852155535640242E-2</v>
      </c>
      <c r="II25" s="175">
        <f t="shared" si="83"/>
        <v>6.5194419550300295E-2</v>
      </c>
      <c r="IJ25" s="175">
        <f t="shared" si="84"/>
        <v>6.6772782600553762E-2</v>
      </c>
      <c r="IK25" s="175">
        <f t="shared" si="85"/>
        <v>4.8644346651328899E-2</v>
      </c>
      <c r="IL25" s="175">
        <f t="shared" si="86"/>
        <v>5.0787175131418789E-2</v>
      </c>
      <c r="IM25" s="175">
        <f t="shared" si="87"/>
        <v>3.7321598159468172E-2</v>
      </c>
      <c r="IN25" s="175">
        <f t="shared" si="88"/>
        <v>4.0114498200933643E-2</v>
      </c>
      <c r="IO25" s="175">
        <f t="shared" si="89"/>
        <v>2.1805486817993339E-2</v>
      </c>
      <c r="IP25" s="175">
        <f t="shared" si="90"/>
        <v>2.5632348416955365E-2</v>
      </c>
      <c r="IQ25" s="175">
        <f t="shared" si="91"/>
        <v>7.5587538957477829E-3</v>
      </c>
      <c r="IR25" s="175">
        <f t="shared" si="92"/>
        <v>1.138294030309921E-2</v>
      </c>
      <c r="IS25" s="175">
        <f t="shared" si="93"/>
        <v>1.3509717633525501E-3</v>
      </c>
      <c r="IT25" s="87">
        <f t="shared" si="94"/>
        <v>2.8651302149516459E-3</v>
      </c>
      <c r="IU25" s="42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/>
      <c r="JI25" s="94"/>
      <c r="JJ25" s="94"/>
      <c r="JK25" s="94"/>
      <c r="JL25" s="94"/>
      <c r="JM25" s="94"/>
      <c r="JN25" s="323"/>
      <c r="JP25" s="525">
        <f t="shared" si="167"/>
        <v>61.446810550026363</v>
      </c>
      <c r="JQ25" s="241">
        <f t="shared" si="145"/>
        <v>61.553727977209903</v>
      </c>
      <c r="JR25" s="241">
        <f t="shared" si="146"/>
        <v>0</v>
      </c>
      <c r="JS25" s="241">
        <f t="shared" si="147"/>
        <v>120.81743945606841</v>
      </c>
      <c r="JT25" s="241">
        <f t="shared" si="148"/>
        <v>121.10926446197068</v>
      </c>
      <c r="JU25" s="241">
        <f t="shared" si="149"/>
        <v>495.19070654284803</v>
      </c>
      <c r="JV25" s="241">
        <f t="shared" si="150"/>
        <v>1657.2932662282797</v>
      </c>
      <c r="JW25" s="241">
        <f t="shared" si="151"/>
        <v>1556.3686404112732</v>
      </c>
      <c r="JX25" s="241">
        <f t="shared" si="152"/>
        <v>3850.4946245383671</v>
      </c>
      <c r="JY25" s="241">
        <f t="shared" si="153"/>
        <v>2487.2324719551284</v>
      </c>
      <c r="JZ25" s="241">
        <f t="shared" si="154"/>
        <v>9763.3098138422192</v>
      </c>
      <c r="KA25" s="241">
        <f t="shared" si="155"/>
        <v>6332.8948879348945</v>
      </c>
      <c r="KB25" s="241">
        <f t="shared" si="156"/>
        <v>19318.251523188301</v>
      </c>
      <c r="KC25" s="241">
        <f t="shared" si="157"/>
        <v>9856.6820606868951</v>
      </c>
      <c r="KD25" s="241">
        <f t="shared" si="158"/>
        <v>21466.809011164274</v>
      </c>
      <c r="KE25" s="241">
        <f t="shared" si="159"/>
        <v>14856.092730783279</v>
      </c>
      <c r="KF25" s="241">
        <f t="shared" si="160"/>
        <v>13660.379932755264</v>
      </c>
      <c r="KG25" s="241">
        <f t="shared" si="161"/>
        <v>15086.764864864865</v>
      </c>
      <c r="KH25" s="241">
        <f t="shared" si="162"/>
        <v>2360.8094059405944</v>
      </c>
      <c r="KI25" s="526">
        <f t="shared" si="163"/>
        <v>5687.7240896358544</v>
      </c>
      <c r="KJ25" s="529">
        <f>(SUM(JP25:KI25)/SUM(JP$4:KI24))*100000</f>
        <v>272.66386562291859</v>
      </c>
      <c r="KK25" s="483">
        <f t="shared" si="97"/>
        <v>15.975206479543749</v>
      </c>
      <c r="KL25" s="241">
        <f t="shared" si="98"/>
        <v>16.956912485374662</v>
      </c>
      <c r="KM25" s="241">
        <f t="shared" si="99"/>
        <v>0</v>
      </c>
      <c r="KN25" s="241">
        <f t="shared" si="100"/>
        <v>35.047138401149546</v>
      </c>
      <c r="KO25" s="241">
        <f t="shared" si="101"/>
        <v>33.848965914091323</v>
      </c>
      <c r="KP25" s="241">
        <f t="shared" si="102"/>
        <v>141.23795063733624</v>
      </c>
      <c r="KQ25" s="241">
        <f t="shared" si="103"/>
        <v>514.30880570148042</v>
      </c>
      <c r="KR25" s="241">
        <f t="shared" si="104"/>
        <v>477.37078857982192</v>
      </c>
      <c r="KS25" s="241">
        <f t="shared" si="105"/>
        <v>1364.3824374230612</v>
      </c>
      <c r="KT25" s="241">
        <f t="shared" si="106"/>
        <v>851.36217948717945</v>
      </c>
      <c r="KU25" s="241">
        <f t="shared" si="107"/>
        <v>4619.5726895262187</v>
      </c>
      <c r="KV25" s="241">
        <f t="shared" si="108"/>
        <v>2791.7511654244254</v>
      </c>
      <c r="KW25" s="241">
        <f t="shared" si="109"/>
        <v>11683.750268797936</v>
      </c>
      <c r="KX25" s="241">
        <f t="shared" si="110"/>
        <v>5168.3894631543844</v>
      </c>
      <c r="KY25" s="241">
        <f t="shared" si="111"/>
        <v>21684.455894982209</v>
      </c>
      <c r="KZ25" s="241">
        <f t="shared" si="112"/>
        <v>11141.261806606481</v>
      </c>
      <c r="LA25" s="241">
        <f t="shared" si="113"/>
        <v>38311.803220668909</v>
      </c>
      <c r="LB25" s="241">
        <f t="shared" si="114"/>
        <v>22972.972972972973</v>
      </c>
      <c r="LC25" s="241">
        <f t="shared" si="115"/>
        <v>39108.910891089108</v>
      </c>
      <c r="LD25" s="484">
        <f t="shared" si="116"/>
        <v>32913.165266106444</v>
      </c>
      <c r="LE25" s="481">
        <f t="shared" si="117"/>
        <v>16.451336945315756</v>
      </c>
      <c r="LF25" s="241">
        <f t="shared" si="118"/>
        <v>63.701275762822775</v>
      </c>
      <c r="LG25" s="241">
        <f t="shared" si="119"/>
        <v>1881.0596994604045</v>
      </c>
      <c r="LH25" s="241">
        <f t="shared" si="120"/>
        <v>1225.81732863144</v>
      </c>
      <c r="LI25" s="241">
        <f t="shared" si="121"/>
        <v>18391.821488253219</v>
      </c>
      <c r="LJ25" s="484">
        <f t="shared" si="122"/>
        <v>10609.480812641084</v>
      </c>
      <c r="LK25" s="481">
        <f t="shared" si="123"/>
        <v>39.432509851085946</v>
      </c>
      <c r="LL25" s="241">
        <f t="shared" si="124"/>
        <v>1550.1786075352161</v>
      </c>
      <c r="LM25" s="484">
        <f t="shared" si="125"/>
        <v>14186.319689165988</v>
      </c>
      <c r="LO25" s="556"/>
      <c r="LP25" s="560"/>
      <c r="LQ25" s="543"/>
      <c r="LR25" s="565"/>
      <c r="LS25" s="353"/>
    </row>
    <row r="26" spans="1:331" ht="14.4">
      <c r="A26" s="382" t="s">
        <v>38</v>
      </c>
      <c r="B26" s="413">
        <v>1424397</v>
      </c>
      <c r="C26" s="403">
        <f t="shared" si="227"/>
        <v>69850</v>
      </c>
      <c r="D26" s="386">
        <f t="shared" si="228"/>
        <v>1925</v>
      </c>
      <c r="E26" s="373">
        <f t="shared" si="0"/>
        <v>4.5322207255872431E-3</v>
      </c>
      <c r="F26" s="183">
        <f t="shared" si="1"/>
        <v>4.4663110073947083E-2</v>
      </c>
      <c r="G26" s="26">
        <f t="shared" si="168"/>
        <v>6.6763588177941644</v>
      </c>
      <c r="H26" s="25">
        <f t="shared" si="2"/>
        <v>0.298186948772308</v>
      </c>
      <c r="I26" s="32">
        <f t="shared" si="3"/>
        <v>0.32739725190583974</v>
      </c>
      <c r="J26" s="292">
        <f t="shared" si="4"/>
        <v>0.53510023583765176</v>
      </c>
      <c r="K26" s="293">
        <f t="shared" si="5"/>
        <v>2.5255998387104105E-3</v>
      </c>
      <c r="L26" s="294">
        <f t="shared" si="6"/>
        <v>11.98081000073004</v>
      </c>
      <c r="M26" s="295">
        <f t="shared" si="7"/>
        <v>0.58711475780344824</v>
      </c>
      <c r="N26" s="674"/>
      <c r="O26" s="143"/>
      <c r="P26" s="143"/>
      <c r="Q26" s="143"/>
      <c r="R26" s="143"/>
      <c r="S26" s="144">
        <f t="shared" si="8"/>
        <v>69850</v>
      </c>
      <c r="T26" s="145">
        <f t="shared" si="9"/>
        <v>4903.8294801238699</v>
      </c>
      <c r="U26" s="144">
        <f t="shared" si="10"/>
        <v>3068</v>
      </c>
      <c r="V26" s="146">
        <f t="shared" si="11"/>
        <v>4.5940522895390974E-2</v>
      </c>
      <c r="W26" s="145">
        <f t="shared" si="12"/>
        <v>215.38938933457456</v>
      </c>
      <c r="X26" s="144">
        <f t="shared" si="126"/>
        <v>6232</v>
      </c>
      <c r="Y26" s="146">
        <f t="shared" si="13"/>
        <v>9.7959696941117294E-2</v>
      </c>
      <c r="Z26" s="145">
        <f t="shared" si="127"/>
        <v>437.51847272916189</v>
      </c>
      <c r="AA26" s="144">
        <f t="shared" si="14"/>
        <v>1925</v>
      </c>
      <c r="AB26" s="145">
        <f t="shared" si="15"/>
        <v>1351.4490693254759</v>
      </c>
      <c r="AC26" s="147">
        <f t="shared" si="128"/>
        <v>2.7559055118110236E-2</v>
      </c>
      <c r="AD26" s="144">
        <f t="shared" si="16"/>
        <v>33</v>
      </c>
      <c r="AE26" s="146">
        <f t="shared" si="17"/>
        <v>1.7441860465116279E-2</v>
      </c>
      <c r="AF26" s="145">
        <f t="shared" si="18"/>
        <v>23.167698331293874</v>
      </c>
      <c r="AG26" s="144">
        <f t="shared" si="19"/>
        <v>105</v>
      </c>
      <c r="AH26" s="146">
        <f t="shared" si="20"/>
        <v>5.7692307692307696E-2</v>
      </c>
      <c r="AI26" s="145">
        <f t="shared" si="21"/>
        <v>73.715403781389597</v>
      </c>
      <c r="AJ26" s="678"/>
      <c r="AK26" s="71">
        <v>140531</v>
      </c>
      <c r="AL26" s="38">
        <v>132757</v>
      </c>
      <c r="AM26" s="38">
        <v>131426</v>
      </c>
      <c r="AN26" s="38">
        <v>125820</v>
      </c>
      <c r="AO26" s="38">
        <v>124984</v>
      </c>
      <c r="AP26" s="38">
        <v>122784</v>
      </c>
      <c r="AQ26" s="38">
        <v>93813</v>
      </c>
      <c r="AR26" s="38">
        <v>98256</v>
      </c>
      <c r="AS26" s="38">
        <v>80062</v>
      </c>
      <c r="AT26" s="38">
        <v>85026</v>
      </c>
      <c r="AU26" s="38">
        <v>57732</v>
      </c>
      <c r="AV26" s="38">
        <v>61720</v>
      </c>
      <c r="AW26" s="38">
        <v>42124</v>
      </c>
      <c r="AX26" s="38">
        <v>47173</v>
      </c>
      <c r="AY26" s="38">
        <v>24074</v>
      </c>
      <c r="AZ26" s="38">
        <v>29740</v>
      </c>
      <c r="BA26" s="38">
        <v>8658</v>
      </c>
      <c r="BB26" s="38">
        <v>13232</v>
      </c>
      <c r="BC26" s="38">
        <v>1361</v>
      </c>
      <c r="BD26" s="45">
        <v>3124</v>
      </c>
      <c r="BE26" s="213">
        <v>2.0000000000000002E-5</v>
      </c>
      <c r="BF26" s="42">
        <v>2.0000000000000002E-5</v>
      </c>
      <c r="BG26" s="52">
        <v>5.0000000000000002E-5</v>
      </c>
      <c r="BH26" s="52">
        <v>4.0000000000000003E-5</v>
      </c>
      <c r="BI26" s="52">
        <v>1.2518952302791728E-4</v>
      </c>
      <c r="BJ26" s="52">
        <v>1.2406223545552731E-4</v>
      </c>
      <c r="BK26" s="52">
        <v>3.4000000000000002E-4</v>
      </c>
      <c r="BL26" s="52">
        <v>1.8000000000000001E-4</v>
      </c>
      <c r="BM26" s="52">
        <v>8.9999999999999998E-4</v>
      </c>
      <c r="BN26" s="52">
        <v>5.0000000000000001E-4</v>
      </c>
      <c r="BO26" s="52">
        <v>3.8E-3</v>
      </c>
      <c r="BP26" s="52">
        <v>2E-3</v>
      </c>
      <c r="BQ26" s="52">
        <v>1.6199999999999999E-2</v>
      </c>
      <c r="BR26" s="52">
        <v>6.1999999999999998E-3</v>
      </c>
      <c r="BS26" s="52">
        <v>6.1100000000000002E-2</v>
      </c>
      <c r="BT26" s="52">
        <v>2.6800000000000001E-2</v>
      </c>
      <c r="BU26" s="52">
        <v>0.1421</v>
      </c>
      <c r="BV26" s="52">
        <v>5.4699999999999999E-2</v>
      </c>
      <c r="BW26" s="52">
        <v>0.27589999999999998</v>
      </c>
      <c r="BX26" s="584">
        <v>0.1051</v>
      </c>
      <c r="BY26" s="74">
        <f>+Fall_Hoy!B26+(CS26/2)</f>
        <v>7</v>
      </c>
      <c r="BZ26" s="59">
        <f>+Fall_Hoy!C26+(CS26/2)</f>
        <v>4</v>
      </c>
      <c r="CA26" s="59">
        <f>+Fall_Hoy!D26+(CT26/2)</f>
        <v>1</v>
      </c>
      <c r="CB26" s="59">
        <f>+Fall_Hoy!E26+(CT26/2)</f>
        <v>2</v>
      </c>
      <c r="CC26" s="59">
        <f>+Fall_Hoy!F26+(CU26/2)</f>
        <v>10</v>
      </c>
      <c r="CD26" s="59">
        <f>+Fall_Hoy!G26+(CU26/2)</f>
        <v>13</v>
      </c>
      <c r="CE26" s="59">
        <f>+Fall_Hoy!H26+(CV26/2)</f>
        <v>29.5</v>
      </c>
      <c r="CF26" s="59">
        <f>+Fall_Hoy!I26+(CV26/2)</f>
        <v>18.5</v>
      </c>
      <c r="CG26" s="59">
        <f>+Fall_Hoy!J26+(CW26/2)</f>
        <v>88.5</v>
      </c>
      <c r="CH26" s="59">
        <f>+Fall_Hoy!K26+(CW26/2)</f>
        <v>46.5</v>
      </c>
      <c r="CI26" s="59">
        <f>+Fall_Hoy!L26+(CX26/2)</f>
        <v>185</v>
      </c>
      <c r="CJ26" s="59">
        <f>+Fall_Hoy!M26+(CX26/2)</f>
        <v>97</v>
      </c>
      <c r="CK26" s="59">
        <f>+Fall_Hoy!N26+(CY26/2)</f>
        <v>312.5</v>
      </c>
      <c r="CL26" s="59">
        <f>+Fall_Hoy!O26+(CY26/2)</f>
        <v>181.5</v>
      </c>
      <c r="CM26" s="59">
        <f>+Fall_Hoy!P26+(CZ26/2)</f>
        <v>316</v>
      </c>
      <c r="CN26" s="59">
        <f>+Fall_Hoy!Q26+(CZ26/2)</f>
        <v>175</v>
      </c>
      <c r="CO26" s="59">
        <f>+Fall_Hoy!R26+(DA26/2)</f>
        <v>191</v>
      </c>
      <c r="CP26" s="59">
        <f>+Fall_Hoy!S26+(DA26/2)</f>
        <v>162</v>
      </c>
      <c r="CQ26" s="59">
        <f>+Fall_Hoy!T26+(DB26/2)</f>
        <v>36.5</v>
      </c>
      <c r="CR26" s="75">
        <f>+Fall_Hoy!U26+(DB26/2)</f>
        <v>45.5</v>
      </c>
      <c r="CS26" s="603">
        <f>+Fall_Hoy!W26</f>
        <v>2</v>
      </c>
      <c r="CT26" s="58">
        <f>+Fall_Hoy!X26</f>
        <v>0</v>
      </c>
      <c r="CU26" s="58">
        <f>+Fall_Hoy!Y26</f>
        <v>0</v>
      </c>
      <c r="CV26" s="58">
        <f>+Fall_Hoy!Z26</f>
        <v>1</v>
      </c>
      <c r="CW26" s="58">
        <f>+Fall_Hoy!AA26</f>
        <v>3</v>
      </c>
      <c r="CX26" s="58">
        <f>+Fall_Hoy!AB26</f>
        <v>4</v>
      </c>
      <c r="CY26" s="58">
        <f>+Fall_Hoy!AC26</f>
        <v>5</v>
      </c>
      <c r="CZ26" s="58">
        <f>+Fall_Hoy!AD26</f>
        <v>4</v>
      </c>
      <c r="DA26" s="58">
        <f>+Fall_Hoy!AE26</f>
        <v>2</v>
      </c>
      <c r="DB26" s="223">
        <f>+Fall_Hoy!AF26</f>
        <v>5</v>
      </c>
      <c r="DC26" s="65">
        <f t="shared" si="129"/>
        <v>0.21483132953263173</v>
      </c>
      <c r="DD26" s="66">
        <f t="shared" si="130"/>
        <v>0.21956458460889899</v>
      </c>
      <c r="DE26" s="66">
        <f t="shared" si="131"/>
        <v>0.45793665028938668</v>
      </c>
      <c r="DF26" s="66">
        <f t="shared" si="132"/>
        <v>0.62057095262940876</v>
      </c>
      <c r="DG26" s="66">
        <f t="shared" si="22"/>
        <v>0.63911291756455924</v>
      </c>
      <c r="DH26" s="66">
        <f t="shared" si="23"/>
        <v>0.7</v>
      </c>
      <c r="DI26" s="66">
        <f t="shared" si="24"/>
        <v>0.7</v>
      </c>
      <c r="DJ26" s="66">
        <f t="shared" si="25"/>
        <v>0.7</v>
      </c>
      <c r="DK26" s="66">
        <f t="shared" si="26"/>
        <v>0.7</v>
      </c>
      <c r="DL26" s="66">
        <f t="shared" si="27"/>
        <v>0.7</v>
      </c>
      <c r="DM26" s="66">
        <f t="shared" si="28"/>
        <v>0.7</v>
      </c>
      <c r="DN26" s="66">
        <f t="shared" si="29"/>
        <v>0.7</v>
      </c>
      <c r="DO26" s="66">
        <f t="shared" si="30"/>
        <v>0.45793665028938668</v>
      </c>
      <c r="DP26" s="66">
        <f t="shared" si="31"/>
        <v>0.62057095262940876</v>
      </c>
      <c r="DQ26" s="66">
        <f t="shared" si="32"/>
        <v>0.21483132953263173</v>
      </c>
      <c r="DR26" s="66">
        <f t="shared" si="33"/>
        <v>0.21956458460889899</v>
      </c>
      <c r="DS26" s="66">
        <f t="shared" si="34"/>
        <v>0.15524646066517989</v>
      </c>
      <c r="DT26" s="66">
        <f t="shared" si="35"/>
        <v>0.22382170307868135</v>
      </c>
      <c r="DU26" s="66">
        <f t="shared" si="36"/>
        <v>9.7203754248669588E-2</v>
      </c>
      <c r="DV26" s="66">
        <f t="shared" si="37"/>
        <v>0.1385790741334087</v>
      </c>
      <c r="DW26" s="74">
        <f>+'Cas_-14'!B25</f>
        <v>386</v>
      </c>
      <c r="DX26" s="59">
        <f>+'Cas_-14'!C25</f>
        <v>344</v>
      </c>
      <c r="DY26" s="59">
        <f>+'Cas_-14'!D25</f>
        <v>1645</v>
      </c>
      <c r="DZ26" s="59">
        <f>+'Cas_-14'!E25</f>
        <v>1969</v>
      </c>
      <c r="EA26" s="59">
        <f>+'Cas_-14'!F25</f>
        <v>5778</v>
      </c>
      <c r="EB26" s="59">
        <f>+'Cas_-14'!G25</f>
        <v>5897</v>
      </c>
      <c r="EC26" s="59">
        <f>+'Cas_-14'!H25</f>
        <v>8044</v>
      </c>
      <c r="ED26" s="59">
        <f>+'Cas_-14'!I25</f>
        <v>7542</v>
      </c>
      <c r="EE26" s="59">
        <f>+'Cas_-14'!J25</f>
        <v>7142</v>
      </c>
      <c r="EF26" s="59">
        <f>+'Cas_-14'!K25</f>
        <v>6574</v>
      </c>
      <c r="EG26" s="59">
        <f>+'Cas_-14'!L25</f>
        <v>4444</v>
      </c>
      <c r="EH26" s="59">
        <f>+'Cas_-14'!M25</f>
        <v>4425</v>
      </c>
      <c r="EI26" s="59">
        <f>+'Cas_-14'!N25</f>
        <v>2656</v>
      </c>
      <c r="EJ26" s="59">
        <f>+'Cas_-14'!O25</f>
        <v>2398</v>
      </c>
      <c r="EK26" s="59">
        <f>+'Cas_-14'!P25</f>
        <v>1320</v>
      </c>
      <c r="EL26" s="59">
        <f>+'Cas_-14'!Q25</f>
        <v>1109</v>
      </c>
      <c r="EM26" s="59">
        <f>+'Cas_-14'!R25</f>
        <v>551</v>
      </c>
      <c r="EN26" s="59">
        <f>+'Cas_-14'!S25</f>
        <v>568</v>
      </c>
      <c r="EO26" s="59">
        <f>+'Cas_-14'!T25</f>
        <v>90</v>
      </c>
      <c r="EP26" s="75">
        <f>+'Cas_-14'!U25</f>
        <v>123</v>
      </c>
      <c r="EQ26" s="178">
        <f t="shared" si="38"/>
        <v>2.7467249219033521E-3</v>
      </c>
      <c r="ER26" s="79">
        <f t="shared" si="39"/>
        <v>2.5912004640056643E-3</v>
      </c>
      <c r="ES26" s="79">
        <f t="shared" si="40"/>
        <v>1.2516549236832895E-2</v>
      </c>
      <c r="ET26" s="79">
        <f t="shared" si="41"/>
        <v>1.5649340327451914E-2</v>
      </c>
      <c r="EU26" s="79">
        <f t="shared" si="42"/>
        <v>4.6229917429430965E-2</v>
      </c>
      <c r="EV26" s="79">
        <f t="shared" si="43"/>
        <v>4.8027430284076099E-2</v>
      </c>
      <c r="EW26" s="79">
        <f t="shared" si="44"/>
        <v>8.5745045995757524E-2</v>
      </c>
      <c r="EX26" s="79">
        <f t="shared" si="45"/>
        <v>7.6758671226184655E-2</v>
      </c>
      <c r="EY26" s="79">
        <f t="shared" si="46"/>
        <v>8.9205865454272934E-2</v>
      </c>
      <c r="EZ26" s="79">
        <f t="shared" si="47"/>
        <v>7.7317526403688289E-2</v>
      </c>
      <c r="FA26" s="79">
        <f t="shared" si="48"/>
        <v>7.6976373588304586E-2</v>
      </c>
      <c r="FB26" s="79">
        <f t="shared" si="49"/>
        <v>7.1694750486066106E-2</v>
      </c>
      <c r="FC26" s="79">
        <f t="shared" si="50"/>
        <v>6.3051941885860788E-2</v>
      </c>
      <c r="FD26" s="79">
        <f t="shared" si="51"/>
        <v>5.0834163610539926E-2</v>
      </c>
      <c r="FE26" s="79">
        <f t="shared" si="52"/>
        <v>5.483093794134751E-2</v>
      </c>
      <c r="FF26" s="79">
        <f t="shared" si="53"/>
        <v>3.7289845326160052E-2</v>
      </c>
      <c r="FG26" s="79">
        <f t="shared" si="54"/>
        <v>6.3640563640563641E-2</v>
      </c>
      <c r="FH26" s="79">
        <f t="shared" si="55"/>
        <v>4.2926239419588876E-2</v>
      </c>
      <c r="FI26" s="79">
        <f t="shared" si="56"/>
        <v>6.6127847171197643E-2</v>
      </c>
      <c r="FJ26" s="87">
        <f t="shared" si="57"/>
        <v>3.9372599231754159E-2</v>
      </c>
      <c r="FK26" s="101">
        <f t="shared" si="133"/>
        <v>3.9180677478549821</v>
      </c>
      <c r="FL26" s="102">
        <f t="shared" si="134"/>
        <v>5.8880529722891399</v>
      </c>
      <c r="FM26" s="102">
        <f t="shared" si="135"/>
        <v>7.2628476870444754</v>
      </c>
      <c r="FN26" s="102">
        <f t="shared" si="166"/>
        <v>12.207753773305713</v>
      </c>
      <c r="FO26" s="102">
        <f t="shared" si="136"/>
        <v>13.824660589977306</v>
      </c>
      <c r="FP26" s="102">
        <f t="shared" si="136"/>
        <v>14.575004239443786</v>
      </c>
      <c r="FQ26" s="102">
        <f t="shared" si="136"/>
        <v>8.1637369467926391</v>
      </c>
      <c r="FR26" s="102">
        <f t="shared" si="136"/>
        <v>9.1194908512330954</v>
      </c>
      <c r="FS26" s="102">
        <f t="shared" si="136"/>
        <v>7.8470176421170539</v>
      </c>
      <c r="FT26" s="102">
        <f t="shared" si="136"/>
        <v>9.053574688165499</v>
      </c>
      <c r="FU26" s="102">
        <f t="shared" si="136"/>
        <v>9.0936993699369921</v>
      </c>
      <c r="FV26" s="102">
        <f t="shared" si="136"/>
        <v>9.7636158192090381</v>
      </c>
      <c r="FW26" s="102">
        <f t="shared" si="136"/>
        <v>7.2628476870444754</v>
      </c>
      <c r="FX26" s="102">
        <f t="shared" si="136"/>
        <v>12.207753773305713</v>
      </c>
      <c r="FY26" s="102">
        <f t="shared" si="136"/>
        <v>3.9180677478549821</v>
      </c>
      <c r="FZ26" s="102">
        <f t="shared" si="136"/>
        <v>5.8880529722891399</v>
      </c>
      <c r="GA26" s="102">
        <f t="shared" si="137"/>
        <v>2.4394262367316286</v>
      </c>
      <c r="GB26" s="102">
        <f t="shared" si="138"/>
        <v>5.2140999562273089</v>
      </c>
      <c r="GC26" s="102">
        <f t="shared" si="139"/>
        <v>1.4699367725826591</v>
      </c>
      <c r="GD26" s="103">
        <f t="shared" si="140"/>
        <v>3.5196831511607218</v>
      </c>
      <c r="GE26" s="74">
        <f>+Cas_Hoy!B25</f>
        <v>429</v>
      </c>
      <c r="GF26" s="59">
        <f>+Cas_Hoy!C25</f>
        <v>383</v>
      </c>
      <c r="GG26" s="59">
        <f>+Cas_Hoy!D25</f>
        <v>1902</v>
      </c>
      <c r="GH26" s="59">
        <f>+Cas_Hoy!E25</f>
        <v>2263</v>
      </c>
      <c r="GI26" s="59">
        <f>+Cas_Hoy!F25</f>
        <v>6406</v>
      </c>
      <c r="GJ26" s="59">
        <f>+Cas_Hoy!G25</f>
        <v>6624</v>
      </c>
      <c r="GK26" s="59">
        <f>+Cas_Hoy!H25</f>
        <v>8755</v>
      </c>
      <c r="GL26" s="59">
        <f>+Cas_Hoy!I25</f>
        <v>8321</v>
      </c>
      <c r="GM26" s="59">
        <f>+Cas_Hoy!J25</f>
        <v>7715</v>
      </c>
      <c r="GN26" s="59">
        <f>+Cas_Hoy!K25</f>
        <v>7191</v>
      </c>
      <c r="GO26" s="59">
        <f>+Cas_Hoy!L25</f>
        <v>4777</v>
      </c>
      <c r="GP26" s="59">
        <f>+Cas_Hoy!M25</f>
        <v>4807</v>
      </c>
      <c r="GQ26" s="59">
        <f>+Cas_Hoy!N25</f>
        <v>2880</v>
      </c>
      <c r="GR26" s="59">
        <f>+Cas_Hoy!O25</f>
        <v>2650</v>
      </c>
      <c r="GS26" s="59">
        <f>+Cas_Hoy!P25</f>
        <v>1422</v>
      </c>
      <c r="GT26" s="59">
        <f>+Cas_Hoy!Q25</f>
        <v>1231</v>
      </c>
      <c r="GU26" s="59">
        <f>+Cas_Hoy!R25</f>
        <v>596</v>
      </c>
      <c r="GV26" s="59">
        <f>+Cas_Hoy!S25</f>
        <v>611</v>
      </c>
      <c r="GW26" s="59">
        <f>+Cas_Hoy!T25</f>
        <v>97</v>
      </c>
      <c r="GX26" s="459">
        <f>+Cas_Hoy!U25</f>
        <v>129</v>
      </c>
      <c r="GY26" s="424">
        <f t="shared" si="141"/>
        <v>0.23143193226924419</v>
      </c>
      <c r="GZ26" s="94">
        <f t="shared" si="142"/>
        <v>0.24371866875884099</v>
      </c>
      <c r="HA26" s="94">
        <f t="shared" si="143"/>
        <v>0.4965578135668049</v>
      </c>
      <c r="HB26" s="94">
        <f t="shared" si="144"/>
        <v>0.68578524790155682</v>
      </c>
      <c r="HC26" s="272">
        <f t="shared" si="59"/>
        <v>0.7</v>
      </c>
      <c r="HD26" s="272">
        <f t="shared" si="60"/>
        <v>0.7</v>
      </c>
      <c r="HE26" s="272">
        <f t="shared" si="61"/>
        <v>0.7</v>
      </c>
      <c r="HF26" s="272">
        <f t="shared" si="62"/>
        <v>0.7</v>
      </c>
      <c r="HG26" s="272">
        <f t="shared" si="63"/>
        <v>0.7</v>
      </c>
      <c r="HH26" s="272">
        <f t="shared" si="64"/>
        <v>0.7</v>
      </c>
      <c r="HI26" s="272">
        <f t="shared" si="65"/>
        <v>0.7</v>
      </c>
      <c r="HJ26" s="272">
        <f t="shared" si="66"/>
        <v>0.7</v>
      </c>
      <c r="HK26" s="272">
        <f t="shared" si="67"/>
        <v>0.4965578135668049</v>
      </c>
      <c r="HL26" s="272">
        <f t="shared" si="68"/>
        <v>0.68578524790155682</v>
      </c>
      <c r="HM26" s="272">
        <f t="shared" si="69"/>
        <v>0.23143193226924419</v>
      </c>
      <c r="HN26" s="272">
        <f t="shared" si="70"/>
        <v>0.24371866875884099</v>
      </c>
      <c r="HO26" s="272">
        <f t="shared" si="71"/>
        <v>0.16792539120952304</v>
      </c>
      <c r="HP26" s="272">
        <f t="shared" si="72"/>
        <v>0.24076595172724347</v>
      </c>
      <c r="HQ26" s="272">
        <f t="shared" si="73"/>
        <v>0.10476404624578835</v>
      </c>
      <c r="HR26" s="276">
        <f t="shared" si="74"/>
        <v>0.14533902896918474</v>
      </c>
      <c r="HS26" s="280">
        <f>+CyF_Tot!B25</f>
        <v>0</v>
      </c>
      <c r="HT26" s="131">
        <f>+CyF_Tot!C25</f>
        <v>63618</v>
      </c>
      <c r="HU26" s="131">
        <f>+CyF_Tot!D25</f>
        <v>66782</v>
      </c>
      <c r="HV26" s="131">
        <f>+CyF_Tot!E25</f>
        <v>69850</v>
      </c>
      <c r="HW26" s="131">
        <f>+CyF_Tot!F25</f>
        <v>0</v>
      </c>
      <c r="HX26" s="131">
        <f>+CyF_Tot!G25</f>
        <v>1820</v>
      </c>
      <c r="HY26" s="131">
        <f>+CyF_Tot!H25</f>
        <v>1892</v>
      </c>
      <c r="HZ26" s="131">
        <f>+CyF_Tot!I25</f>
        <v>1925</v>
      </c>
      <c r="IA26" s="181">
        <f t="shared" si="75"/>
        <v>9.8659994369547255E-2</v>
      </c>
      <c r="IB26" s="175">
        <f t="shared" si="76"/>
        <v>9.3202246283866086E-2</v>
      </c>
      <c r="IC26" s="175">
        <f t="shared" si="77"/>
        <v>9.2267815784503895E-2</v>
      </c>
      <c r="ID26" s="175">
        <f t="shared" si="78"/>
        <v>8.8332115274042278E-2</v>
      </c>
      <c r="IE26" s="175">
        <f t="shared" si="79"/>
        <v>8.7745200249649505E-2</v>
      </c>
      <c r="IF26" s="175">
        <f t="shared" si="80"/>
        <v>8.6200687027563241E-2</v>
      </c>
      <c r="IG26" s="175">
        <f t="shared" si="81"/>
        <v>6.5861554047080981E-2</v>
      </c>
      <c r="IH26" s="175">
        <f t="shared" si="82"/>
        <v>6.898076870423063E-2</v>
      </c>
      <c r="II26" s="175">
        <f t="shared" si="83"/>
        <v>5.6207644357577274E-2</v>
      </c>
      <c r="IJ26" s="175">
        <f t="shared" si="84"/>
        <v>5.9692627827775541E-2</v>
      </c>
      <c r="IK26" s="175">
        <f t="shared" si="85"/>
        <v>4.0530835153401758E-2</v>
      </c>
      <c r="IL26" s="175">
        <f t="shared" si="86"/>
        <v>4.333061639416539E-2</v>
      </c>
      <c r="IM26" s="175">
        <f t="shared" si="87"/>
        <v>2.9573215894164336E-2</v>
      </c>
      <c r="IN26" s="175">
        <f t="shared" si="88"/>
        <v>3.3117873738852298E-2</v>
      </c>
      <c r="IO26" s="175">
        <f t="shared" si="89"/>
        <v>1.6901186958411172E-2</v>
      </c>
      <c r="IP26" s="175">
        <f t="shared" si="90"/>
        <v>2.0879010556747873E-2</v>
      </c>
      <c r="IQ26" s="175">
        <f t="shared" si="91"/>
        <v>6.078361580374011E-3</v>
      </c>
      <c r="IR26" s="175">
        <f t="shared" si="92"/>
        <v>9.289544979384258E-3</v>
      </c>
      <c r="IS26" s="175">
        <f t="shared" si="93"/>
        <v>9.5549204329972617E-4</v>
      </c>
      <c r="IT26" s="87">
        <f t="shared" si="94"/>
        <v>2.1932087753624868E-3</v>
      </c>
      <c r="IU26" s="42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323"/>
      <c r="JP26" s="525">
        <f t="shared" si="167"/>
        <v>191.59261657570215</v>
      </c>
      <c r="JQ26" s="241">
        <f t="shared" si="145"/>
        <v>109.37300481330551</v>
      </c>
      <c r="JR26" s="241">
        <f t="shared" si="146"/>
        <v>27.624001339156635</v>
      </c>
      <c r="JS26" s="241">
        <f t="shared" si="147"/>
        <v>54.797075186774755</v>
      </c>
      <c r="JT26" s="241">
        <f t="shared" si="148"/>
        <v>286.27112270370611</v>
      </c>
      <c r="JU26" s="241">
        <f t="shared" si="149"/>
        <v>371.21255212405526</v>
      </c>
      <c r="JV26" s="241">
        <f t="shared" si="150"/>
        <v>1013.2914947821731</v>
      </c>
      <c r="JW26" s="241">
        <f t="shared" si="151"/>
        <v>613.85992204038428</v>
      </c>
      <c r="JX26" s="241">
        <f t="shared" si="152"/>
        <v>3119.5879693237744</v>
      </c>
      <c r="JY26" s="241">
        <f t="shared" si="153"/>
        <v>1597.7294121798038</v>
      </c>
      <c r="JZ26" s="241">
        <f t="shared" si="154"/>
        <v>6772.5214785560865</v>
      </c>
      <c r="KA26" s="241">
        <f t="shared" si="155"/>
        <v>3565.0973266364226</v>
      </c>
      <c r="KB26" s="241">
        <f t="shared" si="156"/>
        <v>12266.084951571551</v>
      </c>
      <c r="KC26" s="241">
        <f t="shared" si="157"/>
        <v>7337.677983168338</v>
      </c>
      <c r="KD26" s="241">
        <f t="shared" si="158"/>
        <v>12994.446622912685</v>
      </c>
      <c r="KE26" s="241">
        <f t="shared" si="159"/>
        <v>7846.3433086751857</v>
      </c>
      <c r="KF26" s="241">
        <f t="shared" si="160"/>
        <v>7865.8556248556251</v>
      </c>
      <c r="KG26" s="241">
        <f t="shared" si="161"/>
        <v>8040.2294437726723</v>
      </c>
      <c r="KH26" s="241">
        <f t="shared" si="162"/>
        <v>1618.899706098457</v>
      </c>
      <c r="KI26" s="526">
        <f t="shared" si="163"/>
        <v>2516.9190140845071</v>
      </c>
      <c r="KJ26" s="529">
        <f>(SUM(JP26:KI26)/SUM(JP$4:KI25))*100000</f>
        <v>165.11406735965451</v>
      </c>
      <c r="KK26" s="483">
        <f t="shared" si="97"/>
        <v>49.811073713273231</v>
      </c>
      <c r="KL26" s="241">
        <f t="shared" si="98"/>
        <v>30.130237953554239</v>
      </c>
      <c r="KM26" s="241">
        <f t="shared" si="99"/>
        <v>7.6088445208710604</v>
      </c>
      <c r="KN26" s="241">
        <f t="shared" si="100"/>
        <v>15.895724050230488</v>
      </c>
      <c r="KO26" s="241">
        <f t="shared" si="101"/>
        <v>80.010241310887793</v>
      </c>
      <c r="KP26" s="241">
        <f t="shared" si="102"/>
        <v>105.87698722960647</v>
      </c>
      <c r="KQ26" s="241">
        <f t="shared" si="103"/>
        <v>314.45535266967266</v>
      </c>
      <c r="KR26" s="241">
        <f t="shared" si="104"/>
        <v>188.28366715518646</v>
      </c>
      <c r="KS26" s="241">
        <f t="shared" si="105"/>
        <v>1105.393320176863</v>
      </c>
      <c r="KT26" s="241">
        <f t="shared" si="106"/>
        <v>546.89153905864089</v>
      </c>
      <c r="KU26" s="241">
        <f t="shared" si="107"/>
        <v>3204.4619968128595</v>
      </c>
      <c r="KV26" s="241">
        <f t="shared" si="108"/>
        <v>1571.6137394685677</v>
      </c>
      <c r="KW26" s="241">
        <f t="shared" si="109"/>
        <v>7418.5737346880642</v>
      </c>
      <c r="KX26" s="241">
        <f t="shared" si="110"/>
        <v>3847.5399063023337</v>
      </c>
      <c r="KY26" s="241">
        <f t="shared" si="111"/>
        <v>13126.194234443798</v>
      </c>
      <c r="KZ26" s="241">
        <f t="shared" si="112"/>
        <v>5884.3308675184935</v>
      </c>
      <c r="LA26" s="241">
        <f t="shared" si="113"/>
        <v>22060.52206052206</v>
      </c>
      <c r="LB26" s="241">
        <f t="shared" si="114"/>
        <v>12243.04715840387</v>
      </c>
      <c r="LC26" s="241">
        <f t="shared" si="115"/>
        <v>26818.515797207936</v>
      </c>
      <c r="LD26" s="484">
        <f t="shared" si="116"/>
        <v>14564.660691421255</v>
      </c>
      <c r="LE26" s="481">
        <f t="shared" si="117"/>
        <v>45.346789573261518</v>
      </c>
      <c r="LF26" s="241">
        <f t="shared" si="118"/>
        <v>49.821560149045133</v>
      </c>
      <c r="LG26" s="241">
        <f t="shared" si="119"/>
        <v>1308.2506141869633</v>
      </c>
      <c r="LH26" s="241">
        <f t="shared" si="120"/>
        <v>661.21909208904412</v>
      </c>
      <c r="LI26" s="241">
        <f t="shared" si="121"/>
        <v>11231.090176732225</v>
      </c>
      <c r="LJ26" s="484">
        <f t="shared" si="122"/>
        <v>6047.0252709903616</v>
      </c>
      <c r="LK26" s="481">
        <f t="shared" si="123"/>
        <v>47.539387024574012</v>
      </c>
      <c r="LL26" s="241">
        <f t="shared" si="124"/>
        <v>975.6425077998947</v>
      </c>
      <c r="LM26" s="484">
        <f t="shared" si="125"/>
        <v>8378.2731317040943</v>
      </c>
      <c r="LO26" s="556"/>
      <c r="LP26" s="560"/>
      <c r="LQ26" s="543"/>
      <c r="LR26" s="565"/>
      <c r="LS26" s="353"/>
    </row>
    <row r="27" spans="1:331" ht="14.4">
      <c r="A27" s="382" t="s">
        <v>39</v>
      </c>
      <c r="B27" s="413">
        <v>781217</v>
      </c>
      <c r="C27" s="403">
        <f t="shared" si="227"/>
        <v>56284</v>
      </c>
      <c r="D27" s="386">
        <f t="shared" si="228"/>
        <v>891</v>
      </c>
      <c r="E27" s="373">
        <f t="shared" si="0"/>
        <v>5.3753067376561157E-3</v>
      </c>
      <c r="F27" s="183">
        <f t="shared" si="1"/>
        <v>6.6852103832865897E-2</v>
      </c>
      <c r="G27" s="26">
        <f t="shared" si="168"/>
        <v>3.1738594277107781</v>
      </c>
      <c r="H27" s="25">
        <f t="shared" si="2"/>
        <v>0.21217918001224126</v>
      </c>
      <c r="I27" s="32">
        <f t="shared" si="3"/>
        <v>0.22866566399511715</v>
      </c>
      <c r="J27" s="292">
        <f t="shared" si="4"/>
        <v>0.42895495359704583</v>
      </c>
      <c r="K27" s="293">
        <f t="shared" si="5"/>
        <v>2.6588530248832292E-3</v>
      </c>
      <c r="L27" s="294">
        <f t="shared" si="6"/>
        <v>6.4164765056528044</v>
      </c>
      <c r="M27" s="295">
        <f t="shared" si="7"/>
        <v>0.46224401320200942</v>
      </c>
      <c r="N27" s="674"/>
      <c r="O27" s="143"/>
      <c r="P27" s="143"/>
      <c r="Q27" s="143"/>
      <c r="R27" s="143"/>
      <c r="S27" s="144">
        <f t="shared" si="8"/>
        <v>56284</v>
      </c>
      <c r="T27" s="145">
        <f t="shared" si="9"/>
        <v>7204.6563246831547</v>
      </c>
      <c r="U27" s="144">
        <f t="shared" si="10"/>
        <v>1694</v>
      </c>
      <c r="V27" s="146">
        <f t="shared" si="11"/>
        <v>3.1031324418391647E-2</v>
      </c>
      <c r="W27" s="145">
        <f t="shared" si="12"/>
        <v>216.8411593705718</v>
      </c>
      <c r="X27" s="144">
        <f t="shared" si="126"/>
        <v>4058</v>
      </c>
      <c r="Y27" s="146">
        <f t="shared" si="13"/>
        <v>7.7700762072530918E-2</v>
      </c>
      <c r="Z27" s="145">
        <f t="shared" si="127"/>
        <v>519.44594139656454</v>
      </c>
      <c r="AA27" s="144">
        <f t="shared" si="14"/>
        <v>891</v>
      </c>
      <c r="AB27" s="145">
        <f t="shared" si="15"/>
        <v>1140.5281759101504</v>
      </c>
      <c r="AC27" s="147">
        <f t="shared" si="128"/>
        <v>1.5830431383696966E-2</v>
      </c>
      <c r="AD27" s="144">
        <f t="shared" si="16"/>
        <v>26</v>
      </c>
      <c r="AE27" s="146">
        <f t="shared" si="17"/>
        <v>3.0057803468208091E-2</v>
      </c>
      <c r="AF27" s="145">
        <f t="shared" si="18"/>
        <v>33.281405806581269</v>
      </c>
      <c r="AG27" s="144">
        <f t="shared" si="19"/>
        <v>54</v>
      </c>
      <c r="AH27" s="146">
        <f t="shared" si="20"/>
        <v>6.4516129032258063E-2</v>
      </c>
      <c r="AI27" s="145">
        <f t="shared" si="21"/>
        <v>69.122919752130329</v>
      </c>
      <c r="AJ27" s="678"/>
      <c r="AK27" s="71">
        <v>68498</v>
      </c>
      <c r="AL27" s="38">
        <v>64343</v>
      </c>
      <c r="AM27" s="38">
        <v>69463</v>
      </c>
      <c r="AN27" s="38">
        <v>64570</v>
      </c>
      <c r="AO27" s="38">
        <v>65195</v>
      </c>
      <c r="AP27" s="38">
        <v>62966</v>
      </c>
      <c r="AQ27" s="38">
        <v>53757</v>
      </c>
      <c r="AR27" s="38">
        <v>53189</v>
      </c>
      <c r="AS27" s="38">
        <v>47511</v>
      </c>
      <c r="AT27" s="38">
        <v>48299</v>
      </c>
      <c r="AU27" s="38">
        <v>33907</v>
      </c>
      <c r="AV27" s="38">
        <v>36749</v>
      </c>
      <c r="AW27" s="38">
        <v>26466</v>
      </c>
      <c r="AX27" s="38">
        <v>31263</v>
      </c>
      <c r="AY27" s="38">
        <v>16371</v>
      </c>
      <c r="AZ27" s="38">
        <v>21621</v>
      </c>
      <c r="BA27" s="38">
        <v>5352</v>
      </c>
      <c r="BB27" s="38">
        <v>8975</v>
      </c>
      <c r="BC27" s="38">
        <v>806</v>
      </c>
      <c r="BD27" s="45">
        <v>1916</v>
      </c>
      <c r="BE27" s="213">
        <v>2.0000000000000002E-5</v>
      </c>
      <c r="BF27" s="42">
        <v>2.0000000000000002E-5</v>
      </c>
      <c r="BG27" s="52">
        <v>5.0000000000000002E-5</v>
      </c>
      <c r="BH27" s="52">
        <v>4.0000000000000003E-5</v>
      </c>
      <c r="BI27" s="52">
        <v>1.2518952302791728E-4</v>
      </c>
      <c r="BJ27" s="52">
        <v>1.2406223545552731E-4</v>
      </c>
      <c r="BK27" s="52">
        <v>3.4000000000000002E-4</v>
      </c>
      <c r="BL27" s="52">
        <v>1.8000000000000001E-4</v>
      </c>
      <c r="BM27" s="52">
        <v>8.9999999999999998E-4</v>
      </c>
      <c r="BN27" s="52">
        <v>5.0000000000000001E-4</v>
      </c>
      <c r="BO27" s="52">
        <v>3.8E-3</v>
      </c>
      <c r="BP27" s="52">
        <v>2E-3</v>
      </c>
      <c r="BQ27" s="52">
        <v>1.6199999999999999E-2</v>
      </c>
      <c r="BR27" s="52">
        <v>6.1999999999999998E-3</v>
      </c>
      <c r="BS27" s="52">
        <v>6.1100000000000002E-2</v>
      </c>
      <c r="BT27" s="52">
        <v>2.6800000000000001E-2</v>
      </c>
      <c r="BU27" s="52">
        <v>0.1421</v>
      </c>
      <c r="BV27" s="52">
        <v>5.4699999999999999E-2</v>
      </c>
      <c r="BW27" s="52">
        <v>0.27589999999999998</v>
      </c>
      <c r="BX27" s="584">
        <v>0.1051</v>
      </c>
      <c r="BY27" s="74">
        <f>+Fall_Hoy!B27+(CS27/2)</f>
        <v>0</v>
      </c>
      <c r="BZ27" s="59">
        <f>+Fall_Hoy!C27+(CS27/2)</f>
        <v>0</v>
      </c>
      <c r="CA27" s="59">
        <f>+Fall_Hoy!D27+(CT27/2)</f>
        <v>0</v>
      </c>
      <c r="CB27" s="59">
        <f>+Fall_Hoy!E27+(CT27/2)</f>
        <v>0</v>
      </c>
      <c r="CC27" s="59">
        <f>+Fall_Hoy!F27+(CU27/2)</f>
        <v>5</v>
      </c>
      <c r="CD27" s="59">
        <f>+Fall_Hoy!G27+(CU27/2)</f>
        <v>2</v>
      </c>
      <c r="CE27" s="59">
        <f>+Fall_Hoy!H27+(CV27/2)</f>
        <v>15</v>
      </c>
      <c r="CF27" s="59">
        <f>+Fall_Hoy!I27+(CV27/2)</f>
        <v>9</v>
      </c>
      <c r="CG27" s="59">
        <f>+Fall_Hoy!J27+(CW27/2)</f>
        <v>38</v>
      </c>
      <c r="CH27" s="59">
        <f>+Fall_Hoy!K27+(CW27/2)</f>
        <v>22</v>
      </c>
      <c r="CI27" s="59">
        <f>+Fall_Hoy!L27+(CX27/2)</f>
        <v>81</v>
      </c>
      <c r="CJ27" s="59">
        <f>+Fall_Hoy!M27+(CX27/2)</f>
        <v>40</v>
      </c>
      <c r="CK27" s="59">
        <f>+Fall_Hoy!N27+(CY27/2)</f>
        <v>124.5</v>
      </c>
      <c r="CL27" s="59">
        <f>+Fall_Hoy!O27+(CY27/2)</f>
        <v>74.5</v>
      </c>
      <c r="CM27" s="59">
        <f>+Fall_Hoy!P27+(CZ27/2)</f>
        <v>143</v>
      </c>
      <c r="CN27" s="59">
        <f>+Fall_Hoy!Q27+(CZ27/2)</f>
        <v>110</v>
      </c>
      <c r="CO27" s="59">
        <f>+Fall_Hoy!R27+(DA27/2)</f>
        <v>87</v>
      </c>
      <c r="CP27" s="59">
        <f>+Fall_Hoy!S27+(DA27/2)</f>
        <v>93</v>
      </c>
      <c r="CQ27" s="59">
        <f>+Fall_Hoy!T27+(DB27/2)</f>
        <v>17</v>
      </c>
      <c r="CR27" s="75">
        <f>+Fall_Hoy!U27+(DB27/2)</f>
        <v>30</v>
      </c>
      <c r="CS27" s="603">
        <f>+Fall_Hoy!W27</f>
        <v>0</v>
      </c>
      <c r="CT27" s="58">
        <f>+Fall_Hoy!X27</f>
        <v>0</v>
      </c>
      <c r="CU27" s="58">
        <f>+Fall_Hoy!Y27</f>
        <v>0</v>
      </c>
      <c r="CV27" s="58">
        <f>+Fall_Hoy!Z27</f>
        <v>0</v>
      </c>
      <c r="CW27" s="58">
        <f>+Fall_Hoy!AA27</f>
        <v>0</v>
      </c>
      <c r="CX27" s="58">
        <f>+Fall_Hoy!AB27</f>
        <v>0</v>
      </c>
      <c r="CY27" s="58">
        <f>+Fall_Hoy!AC27</f>
        <v>3</v>
      </c>
      <c r="CZ27" s="58">
        <f>+Fall_Hoy!AD27</f>
        <v>4</v>
      </c>
      <c r="DA27" s="58">
        <f>+Fall_Hoy!AE27</f>
        <v>2</v>
      </c>
      <c r="DB27" s="223">
        <f>+Fall_Hoy!AF27</f>
        <v>0</v>
      </c>
      <c r="DC27" s="65">
        <f t="shared" si="129"/>
        <v>0.1429616719757433</v>
      </c>
      <c r="DD27" s="66">
        <f t="shared" si="130"/>
        <v>0.18983754738172601</v>
      </c>
      <c r="DE27" s="66">
        <f t="shared" si="131"/>
        <v>0.2903795505624267</v>
      </c>
      <c r="DF27" s="66">
        <f t="shared" si="132"/>
        <v>0.38435623683773357</v>
      </c>
      <c r="DG27" s="66">
        <f t="shared" si="22"/>
        <v>0.61261514601494649</v>
      </c>
      <c r="DH27" s="66">
        <f t="shared" si="23"/>
        <v>0.25602612801306407</v>
      </c>
      <c r="DI27" s="66">
        <f t="shared" si="24"/>
        <v>0.7</v>
      </c>
      <c r="DJ27" s="66">
        <f t="shared" si="25"/>
        <v>0.7</v>
      </c>
      <c r="DK27" s="66">
        <f t="shared" si="26"/>
        <v>0.7</v>
      </c>
      <c r="DL27" s="66">
        <f t="shared" si="27"/>
        <v>0.7</v>
      </c>
      <c r="DM27" s="66">
        <f t="shared" si="28"/>
        <v>0.62865453958428086</v>
      </c>
      <c r="DN27" s="66">
        <f t="shared" si="29"/>
        <v>0.54423249612234348</v>
      </c>
      <c r="DO27" s="66">
        <f t="shared" si="30"/>
        <v>0.2903795505624267</v>
      </c>
      <c r="DP27" s="66">
        <f t="shared" si="31"/>
        <v>0.38435623683773357</v>
      </c>
      <c r="DQ27" s="66">
        <f t="shared" si="32"/>
        <v>0.1429616719757433</v>
      </c>
      <c r="DR27" s="66">
        <f t="shared" si="33"/>
        <v>0.18983754738172601</v>
      </c>
      <c r="DS27" s="66">
        <f t="shared" si="34"/>
        <v>0.1143955339983527</v>
      </c>
      <c r="DT27" s="66">
        <f t="shared" si="35"/>
        <v>0.18943541118178162</v>
      </c>
      <c r="DU27" s="66">
        <f t="shared" si="36"/>
        <v>7.6447304872751212E-2</v>
      </c>
      <c r="DV27" s="66">
        <f t="shared" si="37"/>
        <v>0.14897830677215654</v>
      </c>
      <c r="DW27" s="74">
        <f>+'Cas_-14'!B26</f>
        <v>79</v>
      </c>
      <c r="DX27" s="59">
        <f>+'Cas_-14'!C26</f>
        <v>71</v>
      </c>
      <c r="DY27" s="59">
        <f>+'Cas_-14'!D26</f>
        <v>1516</v>
      </c>
      <c r="DZ27" s="59">
        <f>+'Cas_-14'!E26</f>
        <v>1691</v>
      </c>
      <c r="EA27" s="59">
        <f>+'Cas_-14'!F26</f>
        <v>6451</v>
      </c>
      <c r="EB27" s="59">
        <f>+'Cas_-14'!G26</f>
        <v>6053</v>
      </c>
      <c r="EC27" s="59">
        <f>+'Cas_-14'!H26</f>
        <v>6681</v>
      </c>
      <c r="ED27" s="59">
        <f>+'Cas_-14'!I26</f>
        <v>5791</v>
      </c>
      <c r="EE27" s="59">
        <f>+'Cas_-14'!J26</f>
        <v>5511</v>
      </c>
      <c r="EF27" s="59">
        <f>+'Cas_-14'!K26</f>
        <v>4993</v>
      </c>
      <c r="EG27" s="59">
        <f>+'Cas_-14'!L26</f>
        <v>3455</v>
      </c>
      <c r="EH27" s="59">
        <f>+'Cas_-14'!M26</f>
        <v>3421</v>
      </c>
      <c r="EI27" s="59">
        <f>+'Cas_-14'!N26</f>
        <v>1765</v>
      </c>
      <c r="EJ27" s="59">
        <f>+'Cas_-14'!O26</f>
        <v>1933</v>
      </c>
      <c r="EK27" s="59">
        <f>+'Cas_-14'!P26</f>
        <v>856</v>
      </c>
      <c r="EL27" s="59">
        <f>+'Cas_-14'!Q26</f>
        <v>918</v>
      </c>
      <c r="EM27" s="59">
        <f>+'Cas_-14'!R26</f>
        <v>255</v>
      </c>
      <c r="EN27" s="59">
        <f>+'Cas_-14'!S26</f>
        <v>344</v>
      </c>
      <c r="EO27" s="59">
        <f>+'Cas_-14'!T26</f>
        <v>35</v>
      </c>
      <c r="EP27" s="75">
        <f>+'Cas_-14'!U26</f>
        <v>74</v>
      </c>
      <c r="EQ27" s="178">
        <f t="shared" si="38"/>
        <v>1.1533183450611697E-3</v>
      </c>
      <c r="ER27" s="80">
        <f t="shared" si="39"/>
        <v>1.1034611379637258E-3</v>
      </c>
      <c r="ES27" s="80">
        <f t="shared" si="40"/>
        <v>2.18245684753034E-2</v>
      </c>
      <c r="ET27" s="80">
        <f t="shared" si="41"/>
        <v>2.6188632491869288E-2</v>
      </c>
      <c r="EU27" s="80">
        <f t="shared" si="42"/>
        <v>9.8949305928368744E-2</v>
      </c>
      <c r="EV27" s="80">
        <f t="shared" si="43"/>
        <v>9.6131245434043763E-2</v>
      </c>
      <c r="EW27" s="80">
        <f t="shared" si="44"/>
        <v>0.1242814889223729</v>
      </c>
      <c r="EX27" s="80">
        <f t="shared" si="45"/>
        <v>0.10887589539190434</v>
      </c>
      <c r="EY27" s="80">
        <f t="shared" si="46"/>
        <v>0.11599419081896824</v>
      </c>
      <c r="EZ27" s="80">
        <f t="shared" si="47"/>
        <v>0.10337688150893393</v>
      </c>
      <c r="FA27" s="80">
        <f t="shared" si="48"/>
        <v>0.10189636358274103</v>
      </c>
      <c r="FB27" s="80">
        <f t="shared" si="49"/>
        <v>9.3090968461726847E-2</v>
      </c>
      <c r="FC27" s="80">
        <f t="shared" si="50"/>
        <v>6.6689337262903353E-2</v>
      </c>
      <c r="FD27" s="80">
        <f t="shared" si="51"/>
        <v>6.1830278604100695E-2</v>
      </c>
      <c r="FE27" s="80">
        <f t="shared" si="52"/>
        <v>5.2287581699346407E-2</v>
      </c>
      <c r="FF27" s="80">
        <f t="shared" si="53"/>
        <v>4.2458720688219785E-2</v>
      </c>
      <c r="FG27" s="80">
        <f t="shared" si="54"/>
        <v>4.76457399103139E-2</v>
      </c>
      <c r="FH27" s="80">
        <f t="shared" si="55"/>
        <v>3.8328690807799444E-2</v>
      </c>
      <c r="FI27" s="80">
        <f t="shared" si="56"/>
        <v>4.3424317617866005E-2</v>
      </c>
      <c r="FJ27" s="88">
        <f t="shared" si="57"/>
        <v>3.8622129436325675E-2</v>
      </c>
      <c r="FK27" s="101">
        <f t="shared" si="133"/>
        <v>2.7341419765360908</v>
      </c>
      <c r="FL27" s="102">
        <f t="shared" si="134"/>
        <v>4.4711085097388867</v>
      </c>
      <c r="FM27" s="102">
        <f t="shared" si="135"/>
        <v>4.3542125695100191</v>
      </c>
      <c r="FN27" s="102">
        <f t="shared" si="166"/>
        <v>6.2163109323631991</v>
      </c>
      <c r="FO27" s="102">
        <f t="shared" si="136"/>
        <v>6.1912020530839307</v>
      </c>
      <c r="FP27" s="102">
        <f t="shared" si="136"/>
        <v>2.6632977327722771</v>
      </c>
      <c r="FQ27" s="102">
        <f t="shared" si="136"/>
        <v>5.6323753929052538</v>
      </c>
      <c r="FR27" s="102">
        <f t="shared" ref="FO27:FZ48" si="229">+DJ27/EX27</f>
        <v>6.4293386289069243</v>
      </c>
      <c r="FS27" s="102">
        <f t="shared" si="229"/>
        <v>6.0347849755035377</v>
      </c>
      <c r="FT27" s="102">
        <f t="shared" si="229"/>
        <v>6.7713398758261567</v>
      </c>
      <c r="FU27" s="102">
        <f t="shared" si="229"/>
        <v>6.1695483281285703</v>
      </c>
      <c r="FV27" s="102">
        <f t="shared" si="229"/>
        <v>5.8462437883659755</v>
      </c>
      <c r="FW27" s="102">
        <f t="shared" si="229"/>
        <v>4.3542125695100191</v>
      </c>
      <c r="FX27" s="102">
        <f t="shared" si="229"/>
        <v>6.2163109323631991</v>
      </c>
      <c r="FY27" s="102">
        <f t="shared" si="229"/>
        <v>2.7341419765360908</v>
      </c>
      <c r="FZ27" s="102">
        <f t="shared" si="229"/>
        <v>4.4711085097388867</v>
      </c>
      <c r="GA27" s="102">
        <f t="shared" si="137"/>
        <v>2.4009603841536613</v>
      </c>
      <c r="GB27" s="102">
        <f t="shared" si="138"/>
        <v>4.9423919051060752</v>
      </c>
      <c r="GC27" s="102">
        <f t="shared" si="139"/>
        <v>1.7604722207839278</v>
      </c>
      <c r="GD27" s="103">
        <f t="shared" si="140"/>
        <v>3.857330213181783</v>
      </c>
      <c r="GE27" s="74">
        <f>+Cas_Hoy!B26</f>
        <v>86</v>
      </c>
      <c r="GF27" s="59">
        <f>+Cas_Hoy!C26</f>
        <v>83</v>
      </c>
      <c r="GG27" s="59">
        <f>+Cas_Hoy!D26</f>
        <v>1698</v>
      </c>
      <c r="GH27" s="59">
        <f>+Cas_Hoy!E26</f>
        <v>1882</v>
      </c>
      <c r="GI27" s="59">
        <f>+Cas_Hoy!F26</f>
        <v>6973</v>
      </c>
      <c r="GJ27" s="59">
        <f>+Cas_Hoy!G26</f>
        <v>6604</v>
      </c>
      <c r="GK27" s="59">
        <f>+Cas_Hoy!H26</f>
        <v>7160</v>
      </c>
      <c r="GL27" s="59">
        <f>+Cas_Hoy!I26</f>
        <v>6297</v>
      </c>
      <c r="GM27" s="59">
        <f>+Cas_Hoy!J26</f>
        <v>5892</v>
      </c>
      <c r="GN27" s="59">
        <f>+Cas_Hoy!K26</f>
        <v>5366</v>
      </c>
      <c r="GO27" s="59">
        <f>+Cas_Hoy!L26</f>
        <v>3676</v>
      </c>
      <c r="GP27" s="59">
        <f>+Cas_Hoy!M26</f>
        <v>3665</v>
      </c>
      <c r="GQ27" s="59">
        <f>+Cas_Hoy!N26</f>
        <v>1891</v>
      </c>
      <c r="GR27" s="59">
        <f>+Cas_Hoy!O26</f>
        <v>2050</v>
      </c>
      <c r="GS27" s="59">
        <f>+Cas_Hoy!P26</f>
        <v>901</v>
      </c>
      <c r="GT27" s="59">
        <f>+Cas_Hoy!Q26</f>
        <v>979</v>
      </c>
      <c r="GU27" s="59">
        <f>+Cas_Hoy!R26</f>
        <v>269</v>
      </c>
      <c r="GV27" s="59">
        <f>+Cas_Hoy!S26</f>
        <v>361</v>
      </c>
      <c r="GW27" s="59">
        <f>+Cas_Hoy!T26</f>
        <v>37</v>
      </c>
      <c r="GX27" s="459">
        <f>+Cas_Hoy!U26</f>
        <v>76</v>
      </c>
      <c r="GY27" s="424">
        <f t="shared" si="141"/>
        <v>0.15047718043241207</v>
      </c>
      <c r="GZ27" s="94">
        <f t="shared" si="142"/>
        <v>0.20245202493105638</v>
      </c>
      <c r="HA27" s="94">
        <f t="shared" si="143"/>
        <v>0.3111091955317557</v>
      </c>
      <c r="HB27" s="94">
        <f t="shared" si="144"/>
        <v>0.40762042706536666</v>
      </c>
      <c r="HC27" s="272">
        <f t="shared" si="59"/>
        <v>0.66218654676208688</v>
      </c>
      <c r="HD27" s="272">
        <f t="shared" si="60"/>
        <v>0.27933199230105321</v>
      </c>
      <c r="HE27" s="272">
        <f t="shared" si="61"/>
        <v>0.7</v>
      </c>
      <c r="HF27" s="272">
        <f t="shared" si="62"/>
        <v>0.7</v>
      </c>
      <c r="HG27" s="272">
        <f t="shared" si="63"/>
        <v>0.7</v>
      </c>
      <c r="HH27" s="272">
        <f t="shared" si="64"/>
        <v>0.7</v>
      </c>
      <c r="HI27" s="272">
        <f t="shared" si="65"/>
        <v>0.66886659551716832</v>
      </c>
      <c r="HJ27" s="272">
        <f t="shared" si="66"/>
        <v>0.58304942949090588</v>
      </c>
      <c r="HK27" s="272">
        <f t="shared" si="67"/>
        <v>0.3111091955317557</v>
      </c>
      <c r="HL27" s="272">
        <f t="shared" si="68"/>
        <v>0.40762042706536666</v>
      </c>
      <c r="HM27" s="272">
        <f t="shared" si="69"/>
        <v>0.15047718043241207</v>
      </c>
      <c r="HN27" s="272">
        <f t="shared" si="70"/>
        <v>0.20245202493105638</v>
      </c>
      <c r="HO27" s="272">
        <f t="shared" si="71"/>
        <v>0.12067607311983088</v>
      </c>
      <c r="HP27" s="272">
        <f t="shared" si="72"/>
        <v>0.19879704487390454</v>
      </c>
      <c r="HQ27" s="272">
        <f t="shared" si="73"/>
        <v>8.081572229405129E-2</v>
      </c>
      <c r="HR27" s="276">
        <f t="shared" si="74"/>
        <v>0.15300474749572837</v>
      </c>
      <c r="HS27" s="280">
        <f>+CyF_Tot!B26</f>
        <v>0</v>
      </c>
      <c r="HT27" s="131">
        <f>+CyF_Tot!C26</f>
        <v>52226</v>
      </c>
      <c r="HU27" s="131">
        <f>+CyF_Tot!D26</f>
        <v>54590</v>
      </c>
      <c r="HV27" s="131">
        <f>+CyF_Tot!E26</f>
        <v>56284</v>
      </c>
      <c r="HW27" s="131">
        <f>+CyF_Tot!F26</f>
        <v>0</v>
      </c>
      <c r="HX27" s="131">
        <f>+CyF_Tot!G26</f>
        <v>837</v>
      </c>
      <c r="HY27" s="131">
        <f>+CyF_Tot!H26</f>
        <v>865</v>
      </c>
      <c r="HZ27" s="131">
        <f>+CyF_Tot!I26</f>
        <v>891</v>
      </c>
      <c r="IA27" s="181">
        <f t="shared" si="75"/>
        <v>8.7681143651507837E-2</v>
      </c>
      <c r="IB27" s="175">
        <f t="shared" si="76"/>
        <v>8.2362518992802253E-2</v>
      </c>
      <c r="IC27" s="175">
        <f t="shared" si="77"/>
        <v>8.8916395828559799E-2</v>
      </c>
      <c r="ID27" s="175">
        <f t="shared" si="78"/>
        <v>8.2653091266575093E-2</v>
      </c>
      <c r="IE27" s="175">
        <f t="shared" si="79"/>
        <v>8.3453125060002534E-2</v>
      </c>
      <c r="IF27" s="175">
        <f t="shared" si="80"/>
        <v>8.0599884539122937E-2</v>
      </c>
      <c r="IG27" s="175">
        <f t="shared" si="81"/>
        <v>6.8811866613245745E-2</v>
      </c>
      <c r="IH27" s="175">
        <f t="shared" si="82"/>
        <v>6.8084795901778891E-2</v>
      </c>
      <c r="II27" s="175">
        <f t="shared" si="83"/>
        <v>6.0816648895249334E-2</v>
      </c>
      <c r="IJ27" s="175">
        <f t="shared" si="84"/>
        <v>6.1825331502002645E-2</v>
      </c>
      <c r="IK27" s="175">
        <f t="shared" si="85"/>
        <v>4.3402793333990428E-2</v>
      </c>
      <c r="IL27" s="175">
        <f t="shared" si="86"/>
        <v>4.7040706999463659E-2</v>
      </c>
      <c r="IM27" s="175">
        <f t="shared" si="87"/>
        <v>3.3877911002960767E-2</v>
      </c>
      <c r="IN27" s="175">
        <f t="shared" si="88"/>
        <v>4.0018330374275012E-2</v>
      </c>
      <c r="IO27" s="175">
        <f t="shared" si="89"/>
        <v>2.0955765171520844E-2</v>
      </c>
      <c r="IP27" s="175">
        <f t="shared" si="90"/>
        <v>2.7676049036311295E-2</v>
      </c>
      <c r="IQ27" s="175">
        <f t="shared" si="91"/>
        <v>6.8508493798778063E-3</v>
      </c>
      <c r="IR27" s="175">
        <f t="shared" si="92"/>
        <v>1.1488485273617958E-2</v>
      </c>
      <c r="IS27" s="175">
        <f t="shared" si="93"/>
        <v>1.0317235800040194E-3</v>
      </c>
      <c r="IT27" s="87">
        <f t="shared" si="94"/>
        <v>2.4525835971311426E-3</v>
      </c>
      <c r="IU27" s="424"/>
      <c r="IV27" s="94"/>
      <c r="IW27" s="94"/>
      <c r="IX27" s="94"/>
      <c r="IY27" s="94"/>
      <c r="IZ27" s="94"/>
      <c r="JA27" s="94"/>
      <c r="JB27" s="94"/>
      <c r="JC27" s="94"/>
      <c r="JD27" s="94"/>
      <c r="JE27" s="94"/>
      <c r="JF27" s="94"/>
      <c r="JG27" s="94"/>
      <c r="JH27" s="94"/>
      <c r="JI27" s="94"/>
      <c r="JJ27" s="94"/>
      <c r="JK27" s="94"/>
      <c r="JL27" s="94"/>
      <c r="JM27" s="94"/>
      <c r="JN27" s="323"/>
      <c r="JP27" s="525">
        <f t="shared" si="167"/>
        <v>0</v>
      </c>
      <c r="JQ27" s="241">
        <f t="shared" si="145"/>
        <v>0</v>
      </c>
      <c r="JR27" s="241">
        <f t="shared" si="146"/>
        <v>0</v>
      </c>
      <c r="JS27" s="241">
        <f t="shared" si="147"/>
        <v>0</v>
      </c>
      <c r="JT27" s="241">
        <f t="shared" si="148"/>
        <v>274.40225477413912</v>
      </c>
      <c r="JU27" s="241">
        <f t="shared" si="149"/>
        <v>111.36403773465045</v>
      </c>
      <c r="JV27" s="241">
        <f t="shared" si="150"/>
        <v>899.14894804397557</v>
      </c>
      <c r="JW27" s="241">
        <f t="shared" si="151"/>
        <v>551.66739363402212</v>
      </c>
      <c r="JX27" s="241">
        <f t="shared" si="152"/>
        <v>2257.1988802593082</v>
      </c>
      <c r="JY27" s="241">
        <f t="shared" si="153"/>
        <v>1330.7196422286174</v>
      </c>
      <c r="JZ27" s="241">
        <f t="shared" si="154"/>
        <v>5048.8319815967207</v>
      </c>
      <c r="KA27" s="241">
        <f t="shared" si="155"/>
        <v>2469.1077308226077</v>
      </c>
      <c r="KB27" s="241">
        <f t="shared" si="156"/>
        <v>7777.975912491499</v>
      </c>
      <c r="KC27" s="241">
        <f t="shared" si="157"/>
        <v>4544.6572785721137</v>
      </c>
      <c r="KD27" s="241">
        <f t="shared" si="158"/>
        <v>8647.2853826889022</v>
      </c>
      <c r="KE27" s="241">
        <f t="shared" si="159"/>
        <v>6784.0201655797609</v>
      </c>
      <c r="KF27" s="241">
        <f t="shared" si="160"/>
        <v>5796.0661434977583</v>
      </c>
      <c r="KG27" s="241">
        <f t="shared" si="161"/>
        <v>6804.9887465181055</v>
      </c>
      <c r="KH27" s="241">
        <f t="shared" si="162"/>
        <v>1273.2071960297769</v>
      </c>
      <c r="KI27" s="526">
        <f t="shared" si="163"/>
        <v>2705.7933194154489</v>
      </c>
      <c r="KJ27" s="529">
        <f>(SUM(JP27:KI27)/SUM(JP$4:KI26))*100000</f>
        <v>120.72147396420559</v>
      </c>
      <c r="KK27" s="483">
        <f t="shared" si="97"/>
        <v>0</v>
      </c>
      <c r="KL27" s="241">
        <f t="shared" si="98"/>
        <v>0</v>
      </c>
      <c r="KM27" s="241">
        <f t="shared" si="99"/>
        <v>0</v>
      </c>
      <c r="KN27" s="241">
        <f t="shared" si="100"/>
        <v>0</v>
      </c>
      <c r="KO27" s="241">
        <f t="shared" si="101"/>
        <v>76.692997929289049</v>
      </c>
      <c r="KP27" s="241">
        <f t="shared" si="102"/>
        <v>31.763173776323729</v>
      </c>
      <c r="KQ27" s="241">
        <f t="shared" si="103"/>
        <v>279.03342820469891</v>
      </c>
      <c r="KR27" s="241">
        <f t="shared" si="104"/>
        <v>169.20791893060596</v>
      </c>
      <c r="KS27" s="241">
        <f t="shared" si="105"/>
        <v>799.81477973521919</v>
      </c>
      <c r="KT27" s="241">
        <f t="shared" si="106"/>
        <v>455.4959730015114</v>
      </c>
      <c r="KU27" s="241">
        <f t="shared" si="107"/>
        <v>2388.8872504202673</v>
      </c>
      <c r="KV27" s="241">
        <f t="shared" si="108"/>
        <v>1088.464992244687</v>
      </c>
      <c r="KW27" s="241">
        <f t="shared" si="109"/>
        <v>4704.1487191113129</v>
      </c>
      <c r="KX27" s="241">
        <f t="shared" si="110"/>
        <v>2383.008668393948</v>
      </c>
      <c r="KY27" s="241">
        <f t="shared" si="111"/>
        <v>8734.958157717916</v>
      </c>
      <c r="KZ27" s="241">
        <f t="shared" si="112"/>
        <v>5087.6462698302576</v>
      </c>
      <c r="LA27" s="241">
        <f t="shared" si="113"/>
        <v>16255.605381165919</v>
      </c>
      <c r="LB27" s="241">
        <f t="shared" si="114"/>
        <v>10362.116991643454</v>
      </c>
      <c r="LC27" s="241">
        <f t="shared" si="115"/>
        <v>21091.811414392061</v>
      </c>
      <c r="LD27" s="484">
        <f t="shared" si="116"/>
        <v>15657.620041753653</v>
      </c>
      <c r="LE27" s="481">
        <f t="shared" si="117"/>
        <v>24.611628502234737</v>
      </c>
      <c r="LF27" s="241">
        <f t="shared" si="118"/>
        <v>10.423235476524267</v>
      </c>
      <c r="LG27" s="241">
        <f t="shared" si="119"/>
        <v>991.30756426854077</v>
      </c>
      <c r="LH27" s="241">
        <f t="shared" si="120"/>
        <v>513.61068310220855</v>
      </c>
      <c r="LI27" s="241">
        <f t="shared" si="121"/>
        <v>7582.4063679967339</v>
      </c>
      <c r="LJ27" s="484">
        <f t="shared" si="122"/>
        <v>4821.6385731085848</v>
      </c>
      <c r="LK27" s="481">
        <f t="shared" si="123"/>
        <v>17.719948865290416</v>
      </c>
      <c r="LL27" s="241">
        <f t="shared" si="124"/>
        <v>749.78420844732489</v>
      </c>
      <c r="LM27" s="484">
        <f t="shared" si="125"/>
        <v>6021.1049037864677</v>
      </c>
      <c r="LO27" s="556"/>
      <c r="LP27" s="560"/>
      <c r="LQ27" s="543"/>
      <c r="LR27" s="565"/>
      <c r="LS27" s="353"/>
    </row>
    <row r="28" spans="1:331" ht="14.4">
      <c r="A28" s="382" t="s">
        <v>40</v>
      </c>
      <c r="B28" s="413">
        <v>508328</v>
      </c>
      <c r="C28" s="403">
        <f t="shared" si="227"/>
        <v>71133</v>
      </c>
      <c r="D28" s="386">
        <f t="shared" si="228"/>
        <v>1143</v>
      </c>
      <c r="E28" s="373">
        <f t="shared" si="0"/>
        <v>5.7279657907137989E-3</v>
      </c>
      <c r="F28" s="183">
        <f t="shared" si="1"/>
        <v>0.13606175540202389</v>
      </c>
      <c r="G28" s="26">
        <f t="shared" si="168"/>
        <v>2.8851321661561347</v>
      </c>
      <c r="H28" s="25">
        <f t="shared" si="2"/>
        <v>0.39255614709404735</v>
      </c>
      <c r="I28" s="32">
        <f t="shared" si="3"/>
        <v>0.40373165825054752</v>
      </c>
      <c r="J28" s="292">
        <f t="shared" si="4"/>
        <v>0.59313933747667458</v>
      </c>
      <c r="K28" s="293">
        <f t="shared" si="5"/>
        <v>3.7909274253413385E-3</v>
      </c>
      <c r="L28" s="294">
        <f t="shared" si="6"/>
        <v>4.3593391524614402</v>
      </c>
      <c r="M28" s="295">
        <f t="shared" si="7"/>
        <v>0.61002516472049473</v>
      </c>
      <c r="N28" s="674"/>
      <c r="O28" s="143"/>
      <c r="P28" s="143"/>
      <c r="Q28" s="143"/>
      <c r="R28" s="143"/>
      <c r="S28" s="144">
        <f t="shared" si="8"/>
        <v>71133</v>
      </c>
      <c r="T28" s="145">
        <f t="shared" si="9"/>
        <v>13993.523866479911</v>
      </c>
      <c r="U28" s="144">
        <f t="shared" si="10"/>
        <v>821</v>
      </c>
      <c r="V28" s="146">
        <f t="shared" si="11"/>
        <v>1.1676527477528729E-2</v>
      </c>
      <c r="W28" s="145">
        <f t="shared" si="12"/>
        <v>161.50989125131804</v>
      </c>
      <c r="X28" s="144">
        <f t="shared" si="126"/>
        <v>1969</v>
      </c>
      <c r="Y28" s="146">
        <f t="shared" si="13"/>
        <v>2.8468567462841942E-2</v>
      </c>
      <c r="Z28" s="145">
        <f t="shared" si="127"/>
        <v>387.34832627752161</v>
      </c>
      <c r="AA28" s="144">
        <f t="shared" si="14"/>
        <v>1143</v>
      </c>
      <c r="AB28" s="145">
        <f t="shared" si="15"/>
        <v>2248.5481814891173</v>
      </c>
      <c r="AC28" s="147">
        <f t="shared" si="128"/>
        <v>1.6068491417485554E-2</v>
      </c>
      <c r="AD28" s="144">
        <f t="shared" si="16"/>
        <v>28</v>
      </c>
      <c r="AE28" s="146">
        <f t="shared" si="17"/>
        <v>2.5112107623318385E-2</v>
      </c>
      <c r="AF28" s="145">
        <f t="shared" si="18"/>
        <v>55.082545128342332</v>
      </c>
      <c r="AG28" s="144">
        <f t="shared" si="19"/>
        <v>63</v>
      </c>
      <c r="AH28" s="146">
        <f t="shared" si="20"/>
        <v>5.8333333333333334E-2</v>
      </c>
      <c r="AI28" s="145">
        <f t="shared" si="21"/>
        <v>123.93572653877024</v>
      </c>
      <c r="AJ28" s="678"/>
      <c r="AK28" s="71">
        <v>42019</v>
      </c>
      <c r="AL28" s="38">
        <v>39699</v>
      </c>
      <c r="AM28" s="38">
        <v>41863</v>
      </c>
      <c r="AN28" s="38">
        <v>40415</v>
      </c>
      <c r="AO28" s="38">
        <v>42200</v>
      </c>
      <c r="AP28" s="38">
        <v>41240</v>
      </c>
      <c r="AQ28" s="38">
        <v>35090</v>
      </c>
      <c r="AR28" s="38">
        <v>35482</v>
      </c>
      <c r="AS28" s="38">
        <v>32227</v>
      </c>
      <c r="AT28" s="38">
        <v>32453</v>
      </c>
      <c r="AU28" s="38">
        <v>24417</v>
      </c>
      <c r="AV28" s="38">
        <v>24668</v>
      </c>
      <c r="AW28" s="38">
        <v>18767</v>
      </c>
      <c r="AX28" s="38">
        <v>20526</v>
      </c>
      <c r="AY28" s="38">
        <v>11287</v>
      </c>
      <c r="AZ28" s="38">
        <v>13846</v>
      </c>
      <c r="BA28" s="38">
        <v>3723</v>
      </c>
      <c r="BB28" s="38">
        <v>6206</v>
      </c>
      <c r="BC28" s="38">
        <v>577</v>
      </c>
      <c r="BD28" s="45">
        <v>1623</v>
      </c>
      <c r="BE28" s="213">
        <v>2.0000000000000002E-5</v>
      </c>
      <c r="BF28" s="42">
        <v>2.0000000000000002E-5</v>
      </c>
      <c r="BG28" s="52">
        <v>5.0000000000000002E-5</v>
      </c>
      <c r="BH28" s="52">
        <v>4.0000000000000003E-5</v>
      </c>
      <c r="BI28" s="52">
        <v>1.2518952302791728E-4</v>
      </c>
      <c r="BJ28" s="52">
        <v>1.2406223545552731E-4</v>
      </c>
      <c r="BK28" s="52">
        <v>3.4000000000000002E-4</v>
      </c>
      <c r="BL28" s="52">
        <v>1.8000000000000001E-4</v>
      </c>
      <c r="BM28" s="52">
        <v>8.9999999999999998E-4</v>
      </c>
      <c r="BN28" s="52">
        <v>5.0000000000000001E-4</v>
      </c>
      <c r="BO28" s="52">
        <v>3.8E-3</v>
      </c>
      <c r="BP28" s="52">
        <v>2E-3</v>
      </c>
      <c r="BQ28" s="52">
        <v>1.6199999999999999E-2</v>
      </c>
      <c r="BR28" s="52">
        <v>6.1999999999999998E-3</v>
      </c>
      <c r="BS28" s="52">
        <v>6.1100000000000002E-2</v>
      </c>
      <c r="BT28" s="52">
        <v>2.6800000000000001E-2</v>
      </c>
      <c r="BU28" s="52">
        <v>0.1421</v>
      </c>
      <c r="BV28" s="52">
        <v>5.4699999999999999E-2</v>
      </c>
      <c r="BW28" s="52">
        <v>0.27589999999999998</v>
      </c>
      <c r="BX28" s="584">
        <v>0.1051</v>
      </c>
      <c r="BY28" s="74">
        <f>+Fall_Hoy!B28+(CS28/2)</f>
        <v>0</v>
      </c>
      <c r="BZ28" s="59">
        <f>+Fall_Hoy!C28+(CS28/2)</f>
        <v>1</v>
      </c>
      <c r="CA28" s="59">
        <f>+Fall_Hoy!D28+(CT28/2)</f>
        <v>0</v>
      </c>
      <c r="CB28" s="59">
        <f>+Fall_Hoy!E28+(CT28/2)</f>
        <v>1</v>
      </c>
      <c r="CC28" s="59">
        <f>+Fall_Hoy!F28+(CU28/2)</f>
        <v>8</v>
      </c>
      <c r="CD28" s="59">
        <f>+Fall_Hoy!G28+(CU28/2)</f>
        <v>5</v>
      </c>
      <c r="CE28" s="59">
        <f>+Fall_Hoy!H28+(CV28/2)</f>
        <v>12</v>
      </c>
      <c r="CF28" s="59">
        <f>+Fall_Hoy!I28+(CV28/2)</f>
        <v>9</v>
      </c>
      <c r="CG28" s="59">
        <f>+Fall_Hoy!J28+(CW28/2)</f>
        <v>45</v>
      </c>
      <c r="CH28" s="59">
        <f>+Fall_Hoy!K28+(CW28/2)</f>
        <v>30</v>
      </c>
      <c r="CI28" s="59">
        <f>+Fall_Hoy!L28+(CX28/2)</f>
        <v>129.5</v>
      </c>
      <c r="CJ28" s="59">
        <f>+Fall_Hoy!M28+(CX28/2)</f>
        <v>54.5</v>
      </c>
      <c r="CK28" s="59">
        <f>+Fall_Hoy!N28+(CY28/2)</f>
        <v>187</v>
      </c>
      <c r="CL28" s="59">
        <f>+Fall_Hoy!O28+(CY28/2)</f>
        <v>89</v>
      </c>
      <c r="CM28" s="59">
        <f>+Fall_Hoy!P28+(CZ28/2)</f>
        <v>190.5</v>
      </c>
      <c r="CN28" s="59">
        <f>+Fall_Hoy!Q28+(CZ28/2)</f>
        <v>113.5</v>
      </c>
      <c r="CO28" s="59">
        <f>+Fall_Hoy!R28+(DA28/2)</f>
        <v>106.5</v>
      </c>
      <c r="CP28" s="59">
        <f>+Fall_Hoy!S28+(DA28/2)</f>
        <v>103.5</v>
      </c>
      <c r="CQ28" s="59">
        <f>+Fall_Hoy!T28+(DB28/2)</f>
        <v>22.5</v>
      </c>
      <c r="CR28" s="75">
        <f>+Fall_Hoy!U28+(DB28/2)</f>
        <v>34.5</v>
      </c>
      <c r="CS28" s="603">
        <f>+Fall_Hoy!W28</f>
        <v>0</v>
      </c>
      <c r="CT28" s="58">
        <f>+Fall_Hoy!X28</f>
        <v>0</v>
      </c>
      <c r="CU28" s="58">
        <f>+Fall_Hoy!Y28</f>
        <v>0</v>
      </c>
      <c r="CV28" s="58">
        <f>+Fall_Hoy!Z28</f>
        <v>0</v>
      </c>
      <c r="CW28" s="58">
        <f>+Fall_Hoy!AA28</f>
        <v>0</v>
      </c>
      <c r="CX28" s="58">
        <f>+Fall_Hoy!AB28</f>
        <v>1</v>
      </c>
      <c r="CY28" s="58">
        <f>+Fall_Hoy!AC28</f>
        <v>0</v>
      </c>
      <c r="CZ28" s="58">
        <f>+Fall_Hoy!AD28</f>
        <v>1</v>
      </c>
      <c r="DA28" s="58">
        <f>+Fall_Hoy!AE28</f>
        <v>3</v>
      </c>
      <c r="DB28" s="223">
        <f>+Fall_Hoy!AF28</f>
        <v>5</v>
      </c>
      <c r="DC28" s="65">
        <f t="shared" si="129"/>
        <v>0.27623279943309198</v>
      </c>
      <c r="DD28" s="66">
        <f t="shared" si="130"/>
        <v>0.30586989938362497</v>
      </c>
      <c r="DE28" s="66">
        <f t="shared" si="131"/>
        <v>0.61508018737908088</v>
      </c>
      <c r="DF28" s="66">
        <f t="shared" si="132"/>
        <v>0.69934905532872549</v>
      </c>
      <c r="DG28" s="66">
        <f t="shared" si="22"/>
        <v>0.7</v>
      </c>
      <c r="DH28" s="66">
        <f t="shared" si="23"/>
        <v>0.7</v>
      </c>
      <c r="DI28" s="66">
        <f t="shared" si="24"/>
        <v>0.7</v>
      </c>
      <c r="DJ28" s="66">
        <f t="shared" si="25"/>
        <v>0.7</v>
      </c>
      <c r="DK28" s="66">
        <f t="shared" si="26"/>
        <v>0.7</v>
      </c>
      <c r="DL28" s="66">
        <f t="shared" si="27"/>
        <v>0.7</v>
      </c>
      <c r="DM28" s="66">
        <f t="shared" si="28"/>
        <v>0.7</v>
      </c>
      <c r="DN28" s="66">
        <f t="shared" si="29"/>
        <v>0.7</v>
      </c>
      <c r="DO28" s="66">
        <f t="shared" si="30"/>
        <v>0.61508018737908088</v>
      </c>
      <c r="DP28" s="66">
        <f t="shared" si="31"/>
        <v>0.69934905532872549</v>
      </c>
      <c r="DQ28" s="66">
        <f t="shared" si="32"/>
        <v>0.27623279943309198</v>
      </c>
      <c r="DR28" s="66">
        <f t="shared" si="33"/>
        <v>0.30586989938362497</v>
      </c>
      <c r="DS28" s="66">
        <f t="shared" si="34"/>
        <v>0.20130867651737122</v>
      </c>
      <c r="DT28" s="66">
        <f t="shared" si="35"/>
        <v>0.30488864641813285</v>
      </c>
      <c r="DU28" s="66">
        <f t="shared" si="36"/>
        <v>0.14133671871417508</v>
      </c>
      <c r="DV28" s="66">
        <f t="shared" si="37"/>
        <v>0.20225434451125676</v>
      </c>
      <c r="DW28" s="74">
        <f>+'Cas_-14'!B27</f>
        <v>486</v>
      </c>
      <c r="DX28" s="59">
        <f>+'Cas_-14'!C27</f>
        <v>472</v>
      </c>
      <c r="DY28" s="59">
        <f>+'Cas_-14'!D27</f>
        <v>3629</v>
      </c>
      <c r="DZ28" s="59">
        <f>+'Cas_-14'!E27</f>
        <v>4133</v>
      </c>
      <c r="EA28" s="59">
        <f>+'Cas_-14'!F27</f>
        <v>7442</v>
      </c>
      <c r="EB28" s="59">
        <f>+'Cas_-14'!G27</f>
        <v>7992</v>
      </c>
      <c r="EC28" s="59">
        <f>+'Cas_-14'!H27</f>
        <v>7480</v>
      </c>
      <c r="ED28" s="59">
        <f>+'Cas_-14'!I27</f>
        <v>7829</v>
      </c>
      <c r="EE28" s="59">
        <f>+'Cas_-14'!J27</f>
        <v>6328</v>
      </c>
      <c r="EF28" s="59">
        <f>+'Cas_-14'!K27</f>
        <v>6747</v>
      </c>
      <c r="EG28" s="59">
        <f>+'Cas_-14'!L27</f>
        <v>4254</v>
      </c>
      <c r="EH28" s="59">
        <f>+'Cas_-14'!M27</f>
        <v>4247</v>
      </c>
      <c r="EI28" s="59">
        <f>+'Cas_-14'!N27</f>
        <v>2375</v>
      </c>
      <c r="EJ28" s="59">
        <f>+'Cas_-14'!O27</f>
        <v>2392</v>
      </c>
      <c r="EK28" s="59">
        <f>+'Cas_-14'!P27</f>
        <v>1122</v>
      </c>
      <c r="EL28" s="59">
        <f>+'Cas_-14'!Q27</f>
        <v>1144</v>
      </c>
      <c r="EM28" s="59">
        <f>+'Cas_-14'!R27</f>
        <v>332</v>
      </c>
      <c r="EN28" s="59">
        <f>+'Cas_-14'!S27</f>
        <v>465</v>
      </c>
      <c r="EO28" s="59">
        <f>+'Cas_-14'!T27</f>
        <v>54</v>
      </c>
      <c r="EP28" s="75">
        <f>+'Cas_-14'!U27</f>
        <v>115</v>
      </c>
      <c r="EQ28" s="178">
        <f t="shared" si="38"/>
        <v>1.1566196244556034E-2</v>
      </c>
      <c r="ER28" s="79">
        <f t="shared" si="39"/>
        <v>1.1889468248570493E-2</v>
      </c>
      <c r="ES28" s="79">
        <f t="shared" si="40"/>
        <v>8.6687528366337821E-2</v>
      </c>
      <c r="ET28" s="79">
        <f t="shared" si="41"/>
        <v>0.10226401088704688</v>
      </c>
      <c r="EU28" s="79">
        <f t="shared" si="42"/>
        <v>0.17635071090047394</v>
      </c>
      <c r="EV28" s="79">
        <f t="shared" si="43"/>
        <v>0.19379243452958292</v>
      </c>
      <c r="EW28" s="79">
        <f t="shared" si="44"/>
        <v>0.21316614420062696</v>
      </c>
      <c r="EX28" s="79">
        <f t="shared" si="45"/>
        <v>0.22064708866467506</v>
      </c>
      <c r="EY28" s="79">
        <f t="shared" si="46"/>
        <v>0.19635709187947994</v>
      </c>
      <c r="EZ28" s="79">
        <f t="shared" si="47"/>
        <v>0.207900656333775</v>
      </c>
      <c r="FA28" s="79">
        <f t="shared" si="48"/>
        <v>0.17422287750337878</v>
      </c>
      <c r="FB28" s="79">
        <f t="shared" si="49"/>
        <v>0.17216636938543861</v>
      </c>
      <c r="FC28" s="79">
        <f t="shared" si="50"/>
        <v>0.12655192625353012</v>
      </c>
      <c r="FD28" s="79">
        <f t="shared" si="51"/>
        <v>0.11653512618142843</v>
      </c>
      <c r="FE28" s="79">
        <f t="shared" si="52"/>
        <v>9.9406396739611949E-2</v>
      </c>
      <c r="FF28" s="79">
        <f t="shared" si="53"/>
        <v>8.2623140257113967E-2</v>
      </c>
      <c r="FG28" s="79">
        <f t="shared" si="54"/>
        <v>8.9175396185871614E-2</v>
      </c>
      <c r="FH28" s="79">
        <f t="shared" si="55"/>
        <v>7.4927489526264907E-2</v>
      </c>
      <c r="FI28" s="79">
        <f t="shared" si="56"/>
        <v>9.3587521663778164E-2</v>
      </c>
      <c r="FJ28" s="87">
        <f t="shared" si="57"/>
        <v>7.085643869377696E-2</v>
      </c>
      <c r="FK28" s="101">
        <f t="shared" si="133"/>
        <v>2.7788231793238047</v>
      </c>
      <c r="FL28" s="102">
        <f t="shared" si="134"/>
        <v>3.7019883101972653</v>
      </c>
      <c r="FM28" s="102">
        <f t="shared" si="135"/>
        <v>4.8602988953866157</v>
      </c>
      <c r="FN28" s="102">
        <f t="shared" si="166"/>
        <v>6.0011867515373831</v>
      </c>
      <c r="FO28" s="102">
        <f t="shared" si="229"/>
        <v>3.969363074442354</v>
      </c>
      <c r="FP28" s="102">
        <f t="shared" si="229"/>
        <v>3.6121121121121122</v>
      </c>
      <c r="FQ28" s="102">
        <f t="shared" si="229"/>
        <v>3.2838235294117646</v>
      </c>
      <c r="FR28" s="102">
        <f t="shared" si="229"/>
        <v>3.1724869076510407</v>
      </c>
      <c r="FS28" s="102">
        <f t="shared" si="229"/>
        <v>3.5649336283185837</v>
      </c>
      <c r="FT28" s="102">
        <f t="shared" si="229"/>
        <v>3.3669927375129687</v>
      </c>
      <c r="FU28" s="102">
        <f t="shared" si="229"/>
        <v>4.0178420310296188</v>
      </c>
      <c r="FV28" s="102">
        <f t="shared" si="229"/>
        <v>4.0658347068518959</v>
      </c>
      <c r="FW28" s="102">
        <f t="shared" si="229"/>
        <v>4.8602988953866157</v>
      </c>
      <c r="FX28" s="102">
        <f t="shared" si="229"/>
        <v>6.0011867515373831</v>
      </c>
      <c r="FY28" s="102">
        <f t="shared" si="229"/>
        <v>2.7788231793238047</v>
      </c>
      <c r="FZ28" s="102">
        <f t="shared" si="229"/>
        <v>3.7019883101972653</v>
      </c>
      <c r="GA28" s="102">
        <f t="shared" si="137"/>
        <v>2.2574463935969065</v>
      </c>
      <c r="GB28" s="102">
        <f t="shared" si="138"/>
        <v>4.069115999292328</v>
      </c>
      <c r="GC28" s="102">
        <f t="shared" si="139"/>
        <v>1.5102090129273893</v>
      </c>
      <c r="GD28" s="103">
        <f t="shared" si="140"/>
        <v>2.8544243577545192</v>
      </c>
      <c r="GE28" s="74">
        <f>+Cas_Hoy!B27</f>
        <v>516</v>
      </c>
      <c r="GF28" s="59">
        <f>+Cas_Hoy!C27</f>
        <v>499</v>
      </c>
      <c r="GG28" s="59">
        <f>+Cas_Hoy!D27</f>
        <v>3811</v>
      </c>
      <c r="GH28" s="59">
        <f>+Cas_Hoy!E27</f>
        <v>4302</v>
      </c>
      <c r="GI28" s="59">
        <f>+Cas_Hoy!F27</f>
        <v>7653</v>
      </c>
      <c r="GJ28" s="59">
        <f>+Cas_Hoy!G27</f>
        <v>8176</v>
      </c>
      <c r="GK28" s="59">
        <f>+Cas_Hoy!H27</f>
        <v>7642</v>
      </c>
      <c r="GL28" s="59">
        <f>+Cas_Hoy!I27</f>
        <v>8004</v>
      </c>
      <c r="GM28" s="59">
        <f>+Cas_Hoy!J27</f>
        <v>6498</v>
      </c>
      <c r="GN28" s="59">
        <f>+Cas_Hoy!K27</f>
        <v>6890</v>
      </c>
      <c r="GO28" s="59">
        <f>+Cas_Hoy!L27</f>
        <v>4356</v>
      </c>
      <c r="GP28" s="59">
        <f>+Cas_Hoy!M27</f>
        <v>4357</v>
      </c>
      <c r="GQ28" s="59">
        <f>+Cas_Hoy!N27</f>
        <v>2453</v>
      </c>
      <c r="GR28" s="59">
        <f>+Cas_Hoy!O27</f>
        <v>2471</v>
      </c>
      <c r="GS28" s="59">
        <f>+Cas_Hoy!P27</f>
        <v>1165</v>
      </c>
      <c r="GT28" s="59">
        <f>+Cas_Hoy!Q27</f>
        <v>1193</v>
      </c>
      <c r="GU28" s="59">
        <f>+Cas_Hoy!R27</f>
        <v>356</v>
      </c>
      <c r="GV28" s="59">
        <f>+Cas_Hoy!S27</f>
        <v>492</v>
      </c>
      <c r="GW28" s="59">
        <f>+Cas_Hoy!T27</f>
        <v>56</v>
      </c>
      <c r="GX28" s="459">
        <f>+Cas_Hoy!U27</f>
        <v>117</v>
      </c>
      <c r="GY28" s="424">
        <f t="shared" si="141"/>
        <v>0.2868192614434511</v>
      </c>
      <c r="GZ28" s="94">
        <f t="shared" si="142"/>
        <v>0.31897097024883264</v>
      </c>
      <c r="HA28" s="94">
        <f t="shared" si="143"/>
        <v>0.63528071563826771</v>
      </c>
      <c r="HB28" s="94">
        <f t="shared" si="144"/>
        <v>0.7</v>
      </c>
      <c r="HC28" s="272">
        <f t="shared" si="59"/>
        <v>0.7</v>
      </c>
      <c r="HD28" s="272">
        <f t="shared" si="60"/>
        <v>0.7</v>
      </c>
      <c r="HE28" s="272">
        <f t="shared" si="61"/>
        <v>0.7</v>
      </c>
      <c r="HF28" s="272">
        <f t="shared" si="62"/>
        <v>0.7</v>
      </c>
      <c r="HG28" s="272">
        <f t="shared" si="63"/>
        <v>0.7</v>
      </c>
      <c r="HH28" s="272">
        <f t="shared" si="64"/>
        <v>0.7</v>
      </c>
      <c r="HI28" s="272">
        <f t="shared" si="65"/>
        <v>0.7</v>
      </c>
      <c r="HJ28" s="272">
        <f t="shared" si="66"/>
        <v>0.7</v>
      </c>
      <c r="HK28" s="272">
        <f t="shared" si="67"/>
        <v>0.63528071563826771</v>
      </c>
      <c r="HL28" s="272">
        <f t="shared" si="68"/>
        <v>0.7</v>
      </c>
      <c r="HM28" s="272">
        <f t="shared" si="69"/>
        <v>0.2868192614434511</v>
      </c>
      <c r="HN28" s="272">
        <f t="shared" si="70"/>
        <v>0.31897097024883264</v>
      </c>
      <c r="HO28" s="272">
        <f t="shared" si="71"/>
        <v>0.21586111096441007</v>
      </c>
      <c r="HP28" s="272">
        <f t="shared" si="72"/>
        <v>0.32259185814563734</v>
      </c>
      <c r="HQ28" s="272">
        <f t="shared" si="73"/>
        <v>0.14657141199988527</v>
      </c>
      <c r="HR28" s="276">
        <f t="shared" si="74"/>
        <v>0.20577181137232209</v>
      </c>
      <c r="HS28" s="280">
        <f>+CyF_Tot!B27</f>
        <v>0</v>
      </c>
      <c r="HT28" s="131">
        <f>+CyF_Tot!C27</f>
        <v>69164</v>
      </c>
      <c r="HU28" s="131">
        <f>+CyF_Tot!D27</f>
        <v>70312</v>
      </c>
      <c r="HV28" s="131">
        <f>+CyF_Tot!E27</f>
        <v>71133</v>
      </c>
      <c r="HW28" s="131">
        <f>+CyF_Tot!F27</f>
        <v>0</v>
      </c>
      <c r="HX28" s="131">
        <f>+CyF_Tot!G27</f>
        <v>1080</v>
      </c>
      <c r="HY28" s="131">
        <f>+CyF_Tot!H27</f>
        <v>1115</v>
      </c>
      <c r="HZ28" s="131">
        <f>+CyF_Tot!I27</f>
        <v>1143</v>
      </c>
      <c r="IA28" s="181">
        <f t="shared" si="75"/>
        <v>8.266119513385059E-2</v>
      </c>
      <c r="IB28" s="175">
        <f t="shared" si="76"/>
        <v>7.8097212823216508E-2</v>
      </c>
      <c r="IC28" s="175">
        <f t="shared" si="77"/>
        <v>8.2354306668135535E-2</v>
      </c>
      <c r="ID28" s="175">
        <f t="shared" si="78"/>
        <v>7.9505752191498399E-2</v>
      </c>
      <c r="IE28" s="175">
        <f t="shared" si="79"/>
        <v>8.301726444343023E-2</v>
      </c>
      <c r="IF28" s="175">
        <f t="shared" si="80"/>
        <v>8.112872003902992E-2</v>
      </c>
      <c r="IG28" s="175">
        <f t="shared" si="81"/>
        <v>6.9030232448340445E-2</v>
      </c>
      <c r="IH28" s="175">
        <f t="shared" si="82"/>
        <v>6.9801388080137236E-2</v>
      </c>
      <c r="II28" s="175">
        <f t="shared" si="83"/>
        <v>6.3398042208967442E-2</v>
      </c>
      <c r="IJ28" s="175">
        <f t="shared" si="84"/>
        <v>6.3842637037503341E-2</v>
      </c>
      <c r="IK28" s="175">
        <f t="shared" si="85"/>
        <v>4.8033946585669098E-2</v>
      </c>
      <c r="IL28" s="175">
        <f t="shared" si="86"/>
        <v>4.8527722258069596E-2</v>
      </c>
      <c r="IM28" s="175">
        <f t="shared" si="87"/>
        <v>3.6919075872271445E-2</v>
      </c>
      <c r="IN28" s="175">
        <f t="shared" si="88"/>
        <v>4.0379440046584093E-2</v>
      </c>
      <c r="IO28" s="175">
        <f t="shared" si="89"/>
        <v>2.220416738798571E-2</v>
      </c>
      <c r="IP28" s="175">
        <f t="shared" si="90"/>
        <v>2.7238318565965283E-2</v>
      </c>
      <c r="IQ28" s="175">
        <f t="shared" si="91"/>
        <v>7.3240112683149458E-3</v>
      </c>
      <c r="IR28" s="175">
        <f t="shared" si="92"/>
        <v>1.2208652680946161E-2</v>
      </c>
      <c r="IS28" s="175">
        <f t="shared" si="93"/>
        <v>1.1350938763947688E-3</v>
      </c>
      <c r="IT28" s="87">
        <f t="shared" si="94"/>
        <v>3.1928203836892716E-3</v>
      </c>
      <c r="IU28" s="42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94"/>
      <c r="JI28" s="94"/>
      <c r="JJ28" s="94"/>
      <c r="JK28" s="94"/>
      <c r="JL28" s="94"/>
      <c r="JM28" s="94"/>
      <c r="JN28" s="323"/>
      <c r="JP28" s="525">
        <f t="shared" si="167"/>
        <v>0</v>
      </c>
      <c r="JQ28" s="241">
        <f t="shared" si="145"/>
        <v>91.438273004357782</v>
      </c>
      <c r="JR28" s="241">
        <f t="shared" si="146"/>
        <v>0</v>
      </c>
      <c r="JS28" s="241">
        <f t="shared" si="147"/>
        <v>85.297142150191775</v>
      </c>
      <c r="JT28" s="241">
        <f t="shared" si="148"/>
        <v>678.28075829383886</v>
      </c>
      <c r="JU28" s="241">
        <f t="shared" si="149"/>
        <v>425.0817167798254</v>
      </c>
      <c r="JV28" s="241">
        <f t="shared" si="150"/>
        <v>1101.9789113707609</v>
      </c>
      <c r="JW28" s="241">
        <f t="shared" si="151"/>
        <v>826.97246491178635</v>
      </c>
      <c r="JX28" s="241">
        <f t="shared" si="152"/>
        <v>3940.6969311446924</v>
      </c>
      <c r="JY28" s="241">
        <f t="shared" si="153"/>
        <v>2700.6507872923921</v>
      </c>
      <c r="JZ28" s="241">
        <f t="shared" si="154"/>
        <v>11209.151288037023</v>
      </c>
      <c r="KA28" s="241">
        <f t="shared" si="155"/>
        <v>5011.7354264634341</v>
      </c>
      <c r="KB28" s="241">
        <f t="shared" si="156"/>
        <v>16475.260990035702</v>
      </c>
      <c r="KC28" s="241">
        <f t="shared" si="157"/>
        <v>8269.1562408652444</v>
      </c>
      <c r="KD28" s="241">
        <f t="shared" si="158"/>
        <v>16708.421325418625</v>
      </c>
      <c r="KE28" s="241">
        <f t="shared" si="159"/>
        <v>10930.543478260868</v>
      </c>
      <c r="KF28" s="241">
        <f t="shared" si="160"/>
        <v>10199.684931506848</v>
      </c>
      <c r="KG28" s="241">
        <f t="shared" si="161"/>
        <v>10952.354656783757</v>
      </c>
      <c r="KH28" s="241">
        <f t="shared" si="162"/>
        <v>2353.9211438474867</v>
      </c>
      <c r="KI28" s="526">
        <f t="shared" si="163"/>
        <v>3673.410351201479</v>
      </c>
      <c r="KJ28" s="529">
        <f>(SUM(JP28:KI28)/SUM(JP$4:KI27))*100000</f>
        <v>222.37627785696063</v>
      </c>
      <c r="KK28" s="483">
        <f t="shared" si="97"/>
        <v>0</v>
      </c>
      <c r="KL28" s="241">
        <f t="shared" si="98"/>
        <v>25.189551374090026</v>
      </c>
      <c r="KM28" s="241">
        <f t="shared" si="99"/>
        <v>0</v>
      </c>
      <c r="KN28" s="241">
        <f t="shared" si="100"/>
        <v>24.743288383026105</v>
      </c>
      <c r="KO28" s="241">
        <f t="shared" si="101"/>
        <v>189.57345971563981</v>
      </c>
      <c r="KP28" s="241">
        <f t="shared" si="102"/>
        <v>121.24151309408342</v>
      </c>
      <c r="KQ28" s="241">
        <f t="shared" si="103"/>
        <v>341.9777714448561</v>
      </c>
      <c r="KR28" s="241">
        <f t="shared" si="104"/>
        <v>253.64973789527085</v>
      </c>
      <c r="KS28" s="241">
        <f t="shared" si="105"/>
        <v>1396.3446799267695</v>
      </c>
      <c r="KT28" s="241">
        <f t="shared" si="106"/>
        <v>924.41376760237881</v>
      </c>
      <c r="KU28" s="241">
        <f t="shared" si="107"/>
        <v>5303.6818609984848</v>
      </c>
      <c r="KV28" s="241">
        <f t="shared" si="108"/>
        <v>2209.3400356737475</v>
      </c>
      <c r="KW28" s="241">
        <f t="shared" si="109"/>
        <v>9964.2990355411093</v>
      </c>
      <c r="KX28" s="241">
        <f t="shared" si="110"/>
        <v>4335.964143038098</v>
      </c>
      <c r="KY28" s="241">
        <f t="shared" si="111"/>
        <v>16877.824045361922</v>
      </c>
      <c r="KZ28" s="241">
        <f t="shared" si="112"/>
        <v>8197.313303481149</v>
      </c>
      <c r="LA28" s="241">
        <f t="shared" si="113"/>
        <v>28605.962933118451</v>
      </c>
      <c r="LB28" s="241">
        <f t="shared" si="114"/>
        <v>16677.408959071865</v>
      </c>
      <c r="LC28" s="241">
        <f t="shared" si="115"/>
        <v>38994.800693240904</v>
      </c>
      <c r="LD28" s="484">
        <f t="shared" si="116"/>
        <v>21256.931608133087</v>
      </c>
      <c r="LE28" s="481">
        <f t="shared" si="117"/>
        <v>63.4507701337225</v>
      </c>
      <c r="LF28" s="241">
        <f t="shared" si="118"/>
        <v>57.68248265405343</v>
      </c>
      <c r="LG28" s="241">
        <f t="shared" si="119"/>
        <v>2033.0520853772864</v>
      </c>
      <c r="LH28" s="241">
        <f t="shared" si="120"/>
        <v>1009.6865112361371</v>
      </c>
      <c r="LI28" s="241">
        <f t="shared" si="121"/>
        <v>14743.552424754031</v>
      </c>
      <c r="LJ28" s="484">
        <f t="shared" si="122"/>
        <v>8068.529181772944</v>
      </c>
      <c r="LK28" s="481">
        <f t="shared" si="123"/>
        <v>60.621736529850146</v>
      </c>
      <c r="LL28" s="241">
        <f t="shared" si="124"/>
        <v>1518.9571274350781</v>
      </c>
      <c r="LM28" s="484">
        <f t="shared" si="125"/>
        <v>11063.940957481549</v>
      </c>
      <c r="LO28" s="556"/>
      <c r="LP28" s="560"/>
      <c r="LQ28" s="543"/>
      <c r="LR28" s="565"/>
      <c r="LS28" s="353"/>
    </row>
    <row r="29" spans="1:331" ht="14.4">
      <c r="A29" s="382" t="s">
        <v>41</v>
      </c>
      <c r="B29" s="413">
        <v>365698</v>
      </c>
      <c r="C29" s="403">
        <f t="shared" si="227"/>
        <v>56971</v>
      </c>
      <c r="D29" s="386">
        <f t="shared" si="228"/>
        <v>918</v>
      </c>
      <c r="E29" s="373">
        <f t="shared" si="0"/>
        <v>3.427673466749459E-3</v>
      </c>
      <c r="F29" s="183">
        <f t="shared" si="1"/>
        <v>0.15275445859698439</v>
      </c>
      <c r="G29" s="26">
        <f t="shared" si="168"/>
        <v>4.794317131091355</v>
      </c>
      <c r="H29" s="25">
        <f t="shared" si="2"/>
        <v>0.73235331770210743</v>
      </c>
      <c r="I29" s="32">
        <f t="shared" si="3"/>
        <v>0.74689235728772274</v>
      </c>
      <c r="J29" s="292">
        <f t="shared" si="4"/>
        <v>0.66905994818999648</v>
      </c>
      <c r="K29" s="293">
        <f t="shared" si="5"/>
        <v>3.7519329055108771E-3</v>
      </c>
      <c r="L29" s="294">
        <f t="shared" si="6"/>
        <v>4.3799700141990145</v>
      </c>
      <c r="M29" s="295">
        <f t="shared" si="7"/>
        <v>0.68221070940714978</v>
      </c>
      <c r="N29" s="674"/>
      <c r="O29" s="143"/>
      <c r="P29" s="143"/>
      <c r="Q29" s="143"/>
      <c r="R29" s="143"/>
      <c r="S29" s="144">
        <f t="shared" si="8"/>
        <v>56971</v>
      </c>
      <c r="T29" s="145">
        <f t="shared" si="9"/>
        <v>15578.701551553468</v>
      </c>
      <c r="U29" s="144">
        <f t="shared" si="10"/>
        <v>500</v>
      </c>
      <c r="V29" s="146">
        <f t="shared" si="11"/>
        <v>8.8541021055054802E-3</v>
      </c>
      <c r="W29" s="145">
        <f t="shared" si="12"/>
        <v>136.72483852796569</v>
      </c>
      <c r="X29" s="144">
        <f t="shared" si="126"/>
        <v>1109</v>
      </c>
      <c r="Y29" s="146">
        <f t="shared" si="13"/>
        <v>1.9852493645053884E-2</v>
      </c>
      <c r="Z29" s="145">
        <f t="shared" si="127"/>
        <v>303.25569185502792</v>
      </c>
      <c r="AA29" s="144">
        <f t="shared" si="14"/>
        <v>918</v>
      </c>
      <c r="AB29" s="145">
        <f t="shared" si="15"/>
        <v>2510.2680353734504</v>
      </c>
      <c r="AC29" s="147">
        <f t="shared" si="128"/>
        <v>1.611346123466325E-2</v>
      </c>
      <c r="AD29" s="144">
        <f t="shared" si="16"/>
        <v>9</v>
      </c>
      <c r="AE29" s="146">
        <f t="shared" si="17"/>
        <v>9.9009900990099011E-3</v>
      </c>
      <c r="AF29" s="145">
        <f t="shared" si="18"/>
        <v>24.610470935033824</v>
      </c>
      <c r="AG29" s="144">
        <f t="shared" si="19"/>
        <v>21</v>
      </c>
      <c r="AH29" s="146">
        <f t="shared" si="20"/>
        <v>2.3411371237458192E-2</v>
      </c>
      <c r="AI29" s="145">
        <f t="shared" si="21"/>
        <v>57.424432181745594</v>
      </c>
      <c r="AJ29" s="678"/>
      <c r="AK29" s="71">
        <v>34315</v>
      </c>
      <c r="AL29" s="38">
        <v>32278</v>
      </c>
      <c r="AM29" s="38">
        <v>32702</v>
      </c>
      <c r="AN29" s="38">
        <v>30458</v>
      </c>
      <c r="AO29" s="38">
        <v>28588</v>
      </c>
      <c r="AP29" s="38">
        <v>27466</v>
      </c>
      <c r="AQ29" s="38">
        <v>32230</v>
      </c>
      <c r="AR29" s="38">
        <v>29743</v>
      </c>
      <c r="AS29" s="38">
        <v>26438</v>
      </c>
      <c r="AT29" s="38">
        <v>23946</v>
      </c>
      <c r="AU29" s="38">
        <v>16706</v>
      </c>
      <c r="AV29" s="38">
        <v>15357</v>
      </c>
      <c r="AW29" s="38">
        <v>10687</v>
      </c>
      <c r="AX29" s="38">
        <v>10336</v>
      </c>
      <c r="AY29" s="38">
        <v>4547</v>
      </c>
      <c r="AZ29" s="38">
        <v>5549</v>
      </c>
      <c r="BA29" s="38">
        <v>1427</v>
      </c>
      <c r="BB29" s="38">
        <v>2264</v>
      </c>
      <c r="BC29" s="38">
        <v>212</v>
      </c>
      <c r="BD29" s="45">
        <v>449</v>
      </c>
      <c r="BE29" s="213">
        <v>2.0000000000000002E-5</v>
      </c>
      <c r="BF29" s="42">
        <v>2.0000000000000002E-5</v>
      </c>
      <c r="BG29" s="52">
        <v>5.0000000000000002E-5</v>
      </c>
      <c r="BH29" s="52">
        <v>4.0000000000000003E-5</v>
      </c>
      <c r="BI29" s="52">
        <v>1.2518952302791728E-4</v>
      </c>
      <c r="BJ29" s="52">
        <v>1.2406223545552731E-4</v>
      </c>
      <c r="BK29" s="52">
        <v>3.4000000000000002E-4</v>
      </c>
      <c r="BL29" s="52">
        <v>1.8000000000000001E-4</v>
      </c>
      <c r="BM29" s="52">
        <v>8.9999999999999998E-4</v>
      </c>
      <c r="BN29" s="52">
        <v>5.0000000000000001E-4</v>
      </c>
      <c r="BO29" s="52">
        <v>3.8E-3</v>
      </c>
      <c r="BP29" s="52">
        <v>2E-3</v>
      </c>
      <c r="BQ29" s="52">
        <v>1.6199999999999999E-2</v>
      </c>
      <c r="BR29" s="52">
        <v>6.1999999999999998E-3</v>
      </c>
      <c r="BS29" s="52">
        <v>6.1100000000000002E-2</v>
      </c>
      <c r="BT29" s="52">
        <v>2.6800000000000001E-2</v>
      </c>
      <c r="BU29" s="52">
        <v>0.1421</v>
      </c>
      <c r="BV29" s="52">
        <v>5.4699999999999999E-2</v>
      </c>
      <c r="BW29" s="52">
        <v>0.27589999999999998</v>
      </c>
      <c r="BX29" s="584">
        <v>0.1051</v>
      </c>
      <c r="BY29" s="74">
        <f>+Fall_Hoy!B29+(CS29/2)</f>
        <v>1</v>
      </c>
      <c r="BZ29" s="59">
        <f>+Fall_Hoy!C29+(CS29/2)</f>
        <v>0</v>
      </c>
      <c r="CA29" s="59">
        <f>+Fall_Hoy!D29+(CT29/2)</f>
        <v>1</v>
      </c>
      <c r="CB29" s="59">
        <f>+Fall_Hoy!E29+(CT29/2)</f>
        <v>3</v>
      </c>
      <c r="CC29" s="59">
        <f>+Fall_Hoy!F29+(CU29/2)</f>
        <v>7</v>
      </c>
      <c r="CD29" s="59">
        <f>+Fall_Hoy!G29+(CU29/2)</f>
        <v>4</v>
      </c>
      <c r="CE29" s="59">
        <f>+Fall_Hoy!H29+(CV29/2)</f>
        <v>19.5</v>
      </c>
      <c r="CF29" s="59">
        <f>+Fall_Hoy!I29+(CV29/2)</f>
        <v>7.5</v>
      </c>
      <c r="CG29" s="59">
        <f>+Fall_Hoy!J29+(CW29/2)</f>
        <v>53</v>
      </c>
      <c r="CH29" s="59">
        <f>+Fall_Hoy!K29+(CW29/2)</f>
        <v>20</v>
      </c>
      <c r="CI29" s="59">
        <f>+Fall_Hoy!L29+(CX29/2)</f>
        <v>115.5</v>
      </c>
      <c r="CJ29" s="59">
        <f>+Fall_Hoy!M29+(CX29/2)</f>
        <v>43.5</v>
      </c>
      <c r="CK29" s="59">
        <f>+Fall_Hoy!N29+(CY29/2)</f>
        <v>155.5</v>
      </c>
      <c r="CL29" s="59">
        <f>+Fall_Hoy!O29+(CY29/2)</f>
        <v>78.5</v>
      </c>
      <c r="CM29" s="59">
        <f>+Fall_Hoy!P29+(CZ29/2)</f>
        <v>152.5</v>
      </c>
      <c r="CN29" s="59">
        <f>+Fall_Hoy!Q29+(CZ29/2)</f>
        <v>87.5</v>
      </c>
      <c r="CO29" s="59">
        <f>+Fall_Hoy!R29+(DA29/2)</f>
        <v>76.5</v>
      </c>
      <c r="CP29" s="59">
        <f>+Fall_Hoy!S29+(DA29/2)</f>
        <v>56.5</v>
      </c>
      <c r="CQ29" s="59">
        <f>+Fall_Hoy!T29+(DB29/2)</f>
        <v>15</v>
      </c>
      <c r="CR29" s="75">
        <f>+Fall_Hoy!U29+(DB29/2)</f>
        <v>21</v>
      </c>
      <c r="CS29" s="603">
        <f>+Fall_Hoy!W29</f>
        <v>0</v>
      </c>
      <c r="CT29" s="58">
        <f>+Fall_Hoy!X29</f>
        <v>0</v>
      </c>
      <c r="CU29" s="58">
        <f>+Fall_Hoy!Y29</f>
        <v>0</v>
      </c>
      <c r="CV29" s="58">
        <f>+Fall_Hoy!Z29</f>
        <v>1</v>
      </c>
      <c r="CW29" s="58">
        <f>+Fall_Hoy!AA29</f>
        <v>0</v>
      </c>
      <c r="CX29" s="58">
        <f>+Fall_Hoy!AB29</f>
        <v>1</v>
      </c>
      <c r="CY29" s="58">
        <f>+Fall_Hoy!AC29</f>
        <v>1</v>
      </c>
      <c r="CZ29" s="58">
        <f>+Fall_Hoy!AD29</f>
        <v>3</v>
      </c>
      <c r="DA29" s="58">
        <f>+Fall_Hoy!AE29</f>
        <v>3</v>
      </c>
      <c r="DB29" s="223">
        <f>+Fall_Hoy!AF29</f>
        <v>0</v>
      </c>
      <c r="DC29" s="65">
        <f t="shared" si="129"/>
        <v>0.54891320584389192</v>
      </c>
      <c r="DD29" s="66">
        <f t="shared" si="130"/>
        <v>0.58838085657493755</v>
      </c>
      <c r="DE29" s="66">
        <f t="shared" si="131"/>
        <v>0.7</v>
      </c>
      <c r="DF29" s="66">
        <f t="shared" si="132"/>
        <v>0.7</v>
      </c>
      <c r="DG29" s="66">
        <f t="shared" si="22"/>
        <v>0.7</v>
      </c>
      <c r="DH29" s="66">
        <f t="shared" si="23"/>
        <v>0.7</v>
      </c>
      <c r="DI29" s="66">
        <f t="shared" si="24"/>
        <v>0.7</v>
      </c>
      <c r="DJ29" s="66">
        <f t="shared" si="25"/>
        <v>0.7</v>
      </c>
      <c r="DK29" s="66">
        <f t="shared" si="26"/>
        <v>0.7</v>
      </c>
      <c r="DL29" s="66">
        <f t="shared" si="27"/>
        <v>0.7</v>
      </c>
      <c r="DM29" s="66">
        <f t="shared" si="28"/>
        <v>0.7</v>
      </c>
      <c r="DN29" s="66">
        <f t="shared" si="29"/>
        <v>0.7</v>
      </c>
      <c r="DO29" s="66">
        <f t="shared" si="30"/>
        <v>0.7</v>
      </c>
      <c r="DP29" s="66">
        <f t="shared" si="31"/>
        <v>0.7</v>
      </c>
      <c r="DQ29" s="66">
        <f t="shared" si="32"/>
        <v>0.54891320584389192</v>
      </c>
      <c r="DR29" s="66">
        <f t="shared" si="33"/>
        <v>0.58838085657493755</v>
      </c>
      <c r="DS29" s="66">
        <f t="shared" si="34"/>
        <v>0.3772622791474563</v>
      </c>
      <c r="DT29" s="66">
        <f t="shared" si="35"/>
        <v>0.45623090290114404</v>
      </c>
      <c r="DU29" s="66">
        <f t="shared" si="36"/>
        <v>0.25645058710087743</v>
      </c>
      <c r="DV29" s="66">
        <f t="shared" si="37"/>
        <v>0.44501047893723022</v>
      </c>
      <c r="DW29" s="74">
        <f>+'Cas_-14'!B28</f>
        <v>493</v>
      </c>
      <c r="DX29" s="59">
        <f>+'Cas_-14'!C28</f>
        <v>437</v>
      </c>
      <c r="DY29" s="59">
        <f>+'Cas_-14'!D28</f>
        <v>1806</v>
      </c>
      <c r="DZ29" s="59">
        <f>+'Cas_-14'!E28</f>
        <v>2086</v>
      </c>
      <c r="EA29" s="59">
        <f>+'Cas_-14'!F28</f>
        <v>6084</v>
      </c>
      <c r="EB29" s="59">
        <f>+'Cas_-14'!G28</f>
        <v>5850</v>
      </c>
      <c r="EC29" s="59">
        <f>+'Cas_-14'!H28</f>
        <v>7940</v>
      </c>
      <c r="ED29" s="59">
        <f>+'Cas_-14'!I28</f>
        <v>7028</v>
      </c>
      <c r="EE29" s="59">
        <f>+'Cas_-14'!J28</f>
        <v>6151</v>
      </c>
      <c r="EF29" s="59">
        <f>+'Cas_-14'!K28</f>
        <v>5293</v>
      </c>
      <c r="EG29" s="59">
        <f>+'Cas_-14'!L28</f>
        <v>3461</v>
      </c>
      <c r="EH29" s="59">
        <f>+'Cas_-14'!M28</f>
        <v>3234</v>
      </c>
      <c r="EI29" s="59">
        <f>+'Cas_-14'!N28</f>
        <v>1828</v>
      </c>
      <c r="EJ29" s="59">
        <f>+'Cas_-14'!O28</f>
        <v>1725</v>
      </c>
      <c r="EK29" s="59">
        <f>+'Cas_-14'!P28</f>
        <v>716</v>
      </c>
      <c r="EL29" s="59">
        <f>+'Cas_-14'!Q28</f>
        <v>763</v>
      </c>
      <c r="EM29" s="59">
        <f>+'Cas_-14'!R28</f>
        <v>270</v>
      </c>
      <c r="EN29" s="59">
        <f>+'Cas_-14'!S28</f>
        <v>298</v>
      </c>
      <c r="EO29" s="59">
        <f>+'Cas_-14'!T28</f>
        <v>38</v>
      </c>
      <c r="EP29" s="75">
        <f>+'Cas_-14'!U28</f>
        <v>58</v>
      </c>
      <c r="EQ29" s="178">
        <f t="shared" si="38"/>
        <v>1.4366894943902083E-2</v>
      </c>
      <c r="ER29" s="80">
        <f t="shared" si="39"/>
        <v>1.3538633124728918E-2</v>
      </c>
      <c r="ES29" s="80">
        <f t="shared" si="40"/>
        <v>5.5225980062381504E-2</v>
      </c>
      <c r="ET29" s="80">
        <f t="shared" si="41"/>
        <v>6.8487753627946679E-2</v>
      </c>
      <c r="EU29" s="80">
        <f t="shared" si="42"/>
        <v>0.21281656639149293</v>
      </c>
      <c r="EV29" s="80">
        <f t="shared" si="43"/>
        <v>0.21299060656812058</v>
      </c>
      <c r="EW29" s="80">
        <f t="shared" si="44"/>
        <v>0.24635432826559106</v>
      </c>
      <c r="EX29" s="80">
        <f t="shared" si="45"/>
        <v>0.23629089197458225</v>
      </c>
      <c r="EY29" s="80">
        <f t="shared" si="46"/>
        <v>0.23265753839170891</v>
      </c>
      <c r="EZ29" s="80">
        <f t="shared" si="47"/>
        <v>0.22103900442662658</v>
      </c>
      <c r="FA29" s="80">
        <f t="shared" si="48"/>
        <v>0.20717107626002634</v>
      </c>
      <c r="FB29" s="80">
        <f t="shared" si="49"/>
        <v>0.21058800546981832</v>
      </c>
      <c r="FC29" s="80">
        <f t="shared" si="50"/>
        <v>0.17104893796200993</v>
      </c>
      <c r="FD29" s="80">
        <f t="shared" si="51"/>
        <v>0.16689241486068113</v>
      </c>
      <c r="FE29" s="80">
        <f t="shared" si="52"/>
        <v>0.15746646140312293</v>
      </c>
      <c r="FF29" s="80">
        <f t="shared" si="53"/>
        <v>0.13750225265813659</v>
      </c>
      <c r="FG29" s="80">
        <f t="shared" si="54"/>
        <v>0.18920812894183603</v>
      </c>
      <c r="FH29" s="80">
        <f t="shared" si="55"/>
        <v>0.13162544169611307</v>
      </c>
      <c r="FI29" s="80">
        <f t="shared" si="56"/>
        <v>0.17924528301886791</v>
      </c>
      <c r="FJ29" s="88">
        <f t="shared" si="57"/>
        <v>0.1291759465478842</v>
      </c>
      <c r="FK29" s="101">
        <f t="shared" si="133"/>
        <v>3.485905512530973</v>
      </c>
      <c r="FL29" s="102">
        <f t="shared" si="134"/>
        <v>4.2790633986033138</v>
      </c>
      <c r="FM29" s="102">
        <f t="shared" si="135"/>
        <v>4.0923960612691461</v>
      </c>
      <c r="FN29" s="102">
        <f t="shared" si="166"/>
        <v>4.1943188405797098</v>
      </c>
      <c r="FO29" s="102">
        <f t="shared" si="229"/>
        <v>3.2892176199868506</v>
      </c>
      <c r="FP29" s="102">
        <f t="shared" si="229"/>
        <v>3.2865299145299143</v>
      </c>
      <c r="FQ29" s="102">
        <f t="shared" si="229"/>
        <v>2.8414357682619644</v>
      </c>
      <c r="FR29" s="102">
        <f t="shared" si="229"/>
        <v>2.9624501992031873</v>
      </c>
      <c r="FS29" s="102">
        <f t="shared" si="229"/>
        <v>3.0087140302389854</v>
      </c>
      <c r="FT29" s="102">
        <f t="shared" si="229"/>
        <v>3.1668618930663137</v>
      </c>
      <c r="FU29" s="102">
        <f t="shared" si="229"/>
        <v>3.378850043340075</v>
      </c>
      <c r="FV29" s="102">
        <f t="shared" si="229"/>
        <v>3.3240259740259739</v>
      </c>
      <c r="FW29" s="102">
        <f t="shared" si="229"/>
        <v>4.0923960612691461</v>
      </c>
      <c r="FX29" s="102">
        <f t="shared" si="229"/>
        <v>4.1943188405797098</v>
      </c>
      <c r="FY29" s="102">
        <f t="shared" si="229"/>
        <v>3.485905512530973</v>
      </c>
      <c r="FZ29" s="102">
        <f t="shared" si="229"/>
        <v>4.2790633986033138</v>
      </c>
      <c r="GA29" s="102">
        <f t="shared" si="137"/>
        <v>1.9939010086793338</v>
      </c>
      <c r="GB29" s="102">
        <f t="shared" si="138"/>
        <v>3.4661300811013094</v>
      </c>
      <c r="GC29" s="102">
        <f t="shared" si="139"/>
        <v>1.4307243280364741</v>
      </c>
      <c r="GD29" s="103">
        <f t="shared" si="140"/>
        <v>3.4449949145313163</v>
      </c>
      <c r="GE29" s="74">
        <f>+Cas_Hoy!B28</f>
        <v>504</v>
      </c>
      <c r="GF29" s="59">
        <f>+Cas_Hoy!C28</f>
        <v>448</v>
      </c>
      <c r="GG29" s="59">
        <f>+Cas_Hoy!D28</f>
        <v>1853</v>
      </c>
      <c r="GH29" s="59">
        <f>+Cas_Hoy!E28</f>
        <v>2149</v>
      </c>
      <c r="GI29" s="59">
        <f>+Cas_Hoy!F28</f>
        <v>6223</v>
      </c>
      <c r="GJ29" s="59">
        <f>+Cas_Hoy!G28</f>
        <v>5962</v>
      </c>
      <c r="GK29" s="59">
        <f>+Cas_Hoy!H28</f>
        <v>8126</v>
      </c>
      <c r="GL29" s="59">
        <f>+Cas_Hoy!I28</f>
        <v>7156</v>
      </c>
      <c r="GM29" s="59">
        <f>+Cas_Hoy!J28</f>
        <v>6273</v>
      </c>
      <c r="GN29" s="59">
        <f>+Cas_Hoy!K28</f>
        <v>5370</v>
      </c>
      <c r="GO29" s="59">
        <f>+Cas_Hoy!L28</f>
        <v>3531</v>
      </c>
      <c r="GP29" s="59">
        <f>+Cas_Hoy!M28</f>
        <v>3274</v>
      </c>
      <c r="GQ29" s="59">
        <f>+Cas_Hoy!N28</f>
        <v>1860</v>
      </c>
      <c r="GR29" s="59">
        <f>+Cas_Hoy!O28</f>
        <v>1753</v>
      </c>
      <c r="GS29" s="59">
        <f>+Cas_Hoy!P28</f>
        <v>725</v>
      </c>
      <c r="GT29" s="59">
        <f>+Cas_Hoy!Q28</f>
        <v>774</v>
      </c>
      <c r="GU29" s="59">
        <f>+Cas_Hoy!R28</f>
        <v>276</v>
      </c>
      <c r="GV29" s="59">
        <f>+Cas_Hoy!S28</f>
        <v>301</v>
      </c>
      <c r="GW29" s="59">
        <f>+Cas_Hoy!T28</f>
        <v>41</v>
      </c>
      <c r="GX29" s="459">
        <f>+Cas_Hoy!U28</f>
        <v>58</v>
      </c>
      <c r="GY29" s="424">
        <f t="shared" si="141"/>
        <v>0.55581295284472299</v>
      </c>
      <c r="GZ29" s="94">
        <f t="shared" si="142"/>
        <v>0.59686341151900613</v>
      </c>
      <c r="HA29" s="94">
        <f t="shared" si="143"/>
        <v>0.7</v>
      </c>
      <c r="HB29" s="94">
        <f t="shared" si="144"/>
        <v>0.7</v>
      </c>
      <c r="HC29" s="272">
        <f t="shared" si="59"/>
        <v>0.7</v>
      </c>
      <c r="HD29" s="272">
        <f t="shared" si="60"/>
        <v>0.7</v>
      </c>
      <c r="HE29" s="272">
        <f t="shared" si="61"/>
        <v>0.7</v>
      </c>
      <c r="HF29" s="272">
        <f t="shared" si="62"/>
        <v>0.7</v>
      </c>
      <c r="HG29" s="272">
        <f t="shared" si="63"/>
        <v>0.7</v>
      </c>
      <c r="HH29" s="272">
        <f t="shared" si="64"/>
        <v>0.7</v>
      </c>
      <c r="HI29" s="272">
        <f t="shared" si="65"/>
        <v>0.7</v>
      </c>
      <c r="HJ29" s="272">
        <f t="shared" si="66"/>
        <v>0.7</v>
      </c>
      <c r="HK29" s="272">
        <f t="shared" si="67"/>
        <v>0.7</v>
      </c>
      <c r="HL29" s="272">
        <f t="shared" si="68"/>
        <v>0.7</v>
      </c>
      <c r="HM29" s="272">
        <f t="shared" si="69"/>
        <v>0.55581295284472299</v>
      </c>
      <c r="HN29" s="272">
        <f t="shared" si="70"/>
        <v>0.59686341151900613</v>
      </c>
      <c r="HO29" s="272">
        <f t="shared" si="71"/>
        <v>0.38564588535073313</v>
      </c>
      <c r="HP29" s="272">
        <f t="shared" si="72"/>
        <v>0.4608238314538402</v>
      </c>
      <c r="HQ29" s="272">
        <f t="shared" si="73"/>
        <v>0.27669668608252568</v>
      </c>
      <c r="HR29" s="276">
        <f t="shared" si="74"/>
        <v>0.44501047893723017</v>
      </c>
      <c r="HS29" s="280">
        <f>+CyF_Tot!B28</f>
        <v>0</v>
      </c>
      <c r="HT29" s="131">
        <f>+CyF_Tot!C28</f>
        <v>55862</v>
      </c>
      <c r="HU29" s="131">
        <f>+CyF_Tot!D28</f>
        <v>56471</v>
      </c>
      <c r="HV29" s="131">
        <f>+CyF_Tot!E28</f>
        <v>56971</v>
      </c>
      <c r="HW29" s="131">
        <f>+CyF_Tot!F28</f>
        <v>0</v>
      </c>
      <c r="HX29" s="131">
        <f>+CyF_Tot!G28</f>
        <v>897</v>
      </c>
      <c r="HY29" s="131">
        <f>+CyF_Tot!H28</f>
        <v>909</v>
      </c>
      <c r="HZ29" s="131">
        <f>+CyF_Tot!I28</f>
        <v>918</v>
      </c>
      <c r="IA29" s="181">
        <f t="shared" si="75"/>
        <v>9.3834256681742861E-2</v>
      </c>
      <c r="IB29" s="175">
        <f t="shared" si="76"/>
        <v>8.8264086760113533E-2</v>
      </c>
      <c r="IC29" s="175">
        <f t="shared" si="77"/>
        <v>8.9423513390830683E-2</v>
      </c>
      <c r="ID29" s="175">
        <f t="shared" si="78"/>
        <v>8.3287302637695584E-2</v>
      </c>
      <c r="IE29" s="175">
        <f t="shared" si="79"/>
        <v>7.8173793676749662E-2</v>
      </c>
      <c r="IF29" s="175">
        <f t="shared" si="80"/>
        <v>7.5105688300182119E-2</v>
      </c>
      <c r="IG29" s="175">
        <f t="shared" si="81"/>
        <v>8.8132830915126692E-2</v>
      </c>
      <c r="IH29" s="175">
        <f t="shared" si="82"/>
        <v>8.1332137446745681E-2</v>
      </c>
      <c r="II29" s="175">
        <f t="shared" si="83"/>
        <v>7.229462562004714E-2</v>
      </c>
      <c r="IJ29" s="175">
        <f t="shared" si="84"/>
        <v>6.5480259667813331E-2</v>
      </c>
      <c r="IK29" s="175">
        <f t="shared" si="85"/>
        <v>4.5682503048963902E-2</v>
      </c>
      <c r="IL29" s="175">
        <f t="shared" si="86"/>
        <v>4.1993666905479385E-2</v>
      </c>
      <c r="IM29" s="175">
        <f t="shared" si="87"/>
        <v>2.9223566986967389E-2</v>
      </c>
      <c r="IN29" s="175">
        <f t="shared" si="88"/>
        <v>2.8263758620501071E-2</v>
      </c>
      <c r="IO29" s="175">
        <f t="shared" si="89"/>
        <v>1.24337568157332E-2</v>
      </c>
      <c r="IP29" s="175">
        <f t="shared" si="90"/>
        <v>1.5173722579833633E-2</v>
      </c>
      <c r="IQ29" s="175">
        <f t="shared" si="91"/>
        <v>3.9021268915881411E-3</v>
      </c>
      <c r="IR29" s="175">
        <f t="shared" si="92"/>
        <v>6.1909006885462869E-3</v>
      </c>
      <c r="IS29" s="175">
        <f t="shared" si="93"/>
        <v>5.7971331535857458E-4</v>
      </c>
      <c r="IT29" s="87">
        <f t="shared" si="94"/>
        <v>1.227789049981132E-3</v>
      </c>
      <c r="IU29" s="424"/>
      <c r="IV29" s="94"/>
      <c r="IW29" s="94"/>
      <c r="IX29" s="94"/>
      <c r="IY29" s="94"/>
      <c r="IZ29" s="94"/>
      <c r="JA29" s="94"/>
      <c r="JB29" s="94"/>
      <c r="JC29" s="94"/>
      <c r="JD29" s="94"/>
      <c r="JE29" s="94"/>
      <c r="JF29" s="94"/>
      <c r="JG29" s="94"/>
      <c r="JH29" s="94"/>
      <c r="JI29" s="94"/>
      <c r="JJ29" s="94"/>
      <c r="JK29" s="94"/>
      <c r="JL29" s="94"/>
      <c r="JM29" s="94"/>
      <c r="JN29" s="323"/>
      <c r="JP29" s="525">
        <f t="shared" si="167"/>
        <v>112.09051435232405</v>
      </c>
      <c r="JQ29" s="241">
        <f t="shared" si="145"/>
        <v>0</v>
      </c>
      <c r="JR29" s="241">
        <f t="shared" si="146"/>
        <v>111.01804170998714</v>
      </c>
      <c r="JS29" s="241">
        <f t="shared" si="147"/>
        <v>339.54468448355112</v>
      </c>
      <c r="JT29" s="241">
        <f t="shared" si="148"/>
        <v>876.08496571988246</v>
      </c>
      <c r="JU29" s="241">
        <f t="shared" si="149"/>
        <v>510.60569431296881</v>
      </c>
      <c r="JV29" s="241">
        <f t="shared" si="150"/>
        <v>1949.6188333850448</v>
      </c>
      <c r="JW29" s="241">
        <f t="shared" si="151"/>
        <v>822.11604411121948</v>
      </c>
      <c r="JX29" s="241">
        <f t="shared" si="152"/>
        <v>5657.5405098721531</v>
      </c>
      <c r="JY29" s="241">
        <f t="shared" si="153"/>
        <v>2440.0517831788193</v>
      </c>
      <c r="JZ29" s="241">
        <f t="shared" si="154"/>
        <v>14611.835448341913</v>
      </c>
      <c r="KA29" s="241">
        <f t="shared" si="155"/>
        <v>6425.522465325259</v>
      </c>
      <c r="KB29" s="241">
        <f t="shared" si="156"/>
        <v>24058.034013287172</v>
      </c>
      <c r="KC29" s="241">
        <f t="shared" si="157"/>
        <v>14484.138593266252</v>
      </c>
      <c r="KD29" s="241">
        <f t="shared" si="158"/>
        <v>33201.969980206733</v>
      </c>
      <c r="KE29" s="241">
        <f t="shared" si="159"/>
        <v>21026.33357361687</v>
      </c>
      <c r="KF29" s="241">
        <f t="shared" si="160"/>
        <v>19114.707077785566</v>
      </c>
      <c r="KG29" s="241">
        <f t="shared" si="161"/>
        <v>16388.943021201412</v>
      </c>
      <c r="KH29" s="241">
        <f t="shared" si="162"/>
        <v>4271.1084905660382</v>
      </c>
      <c r="KI29" s="526">
        <f t="shared" si="163"/>
        <v>8082.427616926504</v>
      </c>
      <c r="KJ29" s="529">
        <f>(SUM(JP29:KI29)/SUM(JP$4:KI28))*100000</f>
        <v>366.50062944882751</v>
      </c>
      <c r="KK29" s="483">
        <f t="shared" si="97"/>
        <v>29.141774734081306</v>
      </c>
      <c r="KL29" s="241">
        <f t="shared" si="98"/>
        <v>0</v>
      </c>
      <c r="KM29" s="241">
        <f t="shared" si="99"/>
        <v>30.579169469757201</v>
      </c>
      <c r="KN29" s="241">
        <f t="shared" si="100"/>
        <v>98.49628997307768</v>
      </c>
      <c r="KO29" s="241">
        <f t="shared" si="101"/>
        <v>244.85798237022527</v>
      </c>
      <c r="KP29" s="241">
        <f t="shared" si="102"/>
        <v>145.63460278162091</v>
      </c>
      <c r="KQ29" s="241">
        <f t="shared" si="103"/>
        <v>605.02637294446163</v>
      </c>
      <c r="KR29" s="241">
        <f t="shared" si="104"/>
        <v>252.16017214134419</v>
      </c>
      <c r="KS29" s="241">
        <f t="shared" si="105"/>
        <v>2004.6902186247069</v>
      </c>
      <c r="KT29" s="241">
        <f t="shared" si="106"/>
        <v>835.21256159692643</v>
      </c>
      <c r="KU29" s="241">
        <f t="shared" si="107"/>
        <v>6913.6837064527717</v>
      </c>
      <c r="KV29" s="241">
        <f t="shared" si="108"/>
        <v>2832.5844891580387</v>
      </c>
      <c r="KW29" s="241">
        <f t="shared" si="109"/>
        <v>14550.388322260691</v>
      </c>
      <c r="KX29" s="241">
        <f t="shared" si="110"/>
        <v>7594.8142414860677</v>
      </c>
      <c r="KY29" s="241">
        <f t="shared" si="111"/>
        <v>33538.596877061798</v>
      </c>
      <c r="KZ29" s="241">
        <f t="shared" si="112"/>
        <v>15768.606956208327</v>
      </c>
      <c r="LA29" s="241">
        <f t="shared" si="113"/>
        <v>53608.969866853542</v>
      </c>
      <c r="LB29" s="241">
        <f t="shared" si="114"/>
        <v>24955.830388692579</v>
      </c>
      <c r="LC29" s="241">
        <f t="shared" si="115"/>
        <v>70754.716981132078</v>
      </c>
      <c r="LD29" s="484">
        <f t="shared" si="116"/>
        <v>46770.601336302898</v>
      </c>
      <c r="LE29" s="481">
        <f t="shared" si="117"/>
        <v>94.137335913393656</v>
      </c>
      <c r="LF29" s="241">
        <f t="shared" si="118"/>
        <v>77.603600807077441</v>
      </c>
      <c r="LG29" s="241">
        <f t="shared" si="119"/>
        <v>2494.2287791546155</v>
      </c>
      <c r="LH29" s="241">
        <f t="shared" si="120"/>
        <v>1028.2999739304232</v>
      </c>
      <c r="LI29" s="241">
        <f t="shared" si="121"/>
        <v>23676.880222841224</v>
      </c>
      <c r="LJ29" s="484">
        <f t="shared" si="122"/>
        <v>13092.805678029896</v>
      </c>
      <c r="LK29" s="481">
        <f t="shared" si="123"/>
        <v>86.110856964484654</v>
      </c>
      <c r="LL29" s="241">
        <f t="shared" si="124"/>
        <v>1793.3804182246226</v>
      </c>
      <c r="LM29" s="484">
        <f t="shared" si="125"/>
        <v>18127.484423895577</v>
      </c>
      <c r="LO29" s="556"/>
      <c r="LP29" s="560"/>
      <c r="LQ29" s="543"/>
      <c r="LR29" s="565"/>
      <c r="LS29" s="353"/>
    </row>
    <row r="30" spans="1:331" ht="14.4">
      <c r="A30" s="382" t="s">
        <v>42</v>
      </c>
      <c r="B30" s="413">
        <v>3536418</v>
      </c>
      <c r="C30" s="403">
        <f t="shared" si="227"/>
        <v>430096</v>
      </c>
      <c r="D30" s="386">
        <f t="shared" si="228"/>
        <v>7279</v>
      </c>
      <c r="E30" s="373">
        <f t="shared" si="0"/>
        <v>6.8171487678352939E-3</v>
      </c>
      <c r="F30" s="183">
        <f t="shared" si="1"/>
        <v>0.11618903647702279</v>
      </c>
      <c r="G30" s="26">
        <f t="shared" si="168"/>
        <v>2.598604613753249</v>
      </c>
      <c r="H30" s="25">
        <f t="shared" si="2"/>
        <v>0.301929366256736</v>
      </c>
      <c r="I30" s="32">
        <f t="shared" si="3"/>
        <v>0.31603997320362504</v>
      </c>
      <c r="J30" s="292">
        <f t="shared" si="4"/>
        <v>0.53491625967660794</v>
      </c>
      <c r="K30" s="293">
        <f t="shared" si="5"/>
        <v>3.8478871597486591E-3</v>
      </c>
      <c r="L30" s="294">
        <f t="shared" si="6"/>
        <v>4.6038445269523462</v>
      </c>
      <c r="M30" s="295">
        <f t="shared" si="7"/>
        <v>0.55986989691423727</v>
      </c>
      <c r="N30" s="674"/>
      <c r="O30" s="143"/>
      <c r="P30" s="143"/>
      <c r="Q30" s="143"/>
      <c r="R30" s="143"/>
      <c r="S30" s="144">
        <f t="shared" si="8"/>
        <v>430096</v>
      </c>
      <c r="T30" s="145">
        <f t="shared" si="9"/>
        <v>12161.910724354417</v>
      </c>
      <c r="U30" s="144">
        <f t="shared" si="10"/>
        <v>8827</v>
      </c>
      <c r="V30" s="146">
        <f t="shared" si="11"/>
        <v>2.0953357593366709E-2</v>
      </c>
      <c r="W30" s="145">
        <f t="shared" si="12"/>
        <v>249.60284672230489</v>
      </c>
      <c r="X30" s="144">
        <f t="shared" si="126"/>
        <v>19203</v>
      </c>
      <c r="Y30" s="146">
        <f t="shared" si="13"/>
        <v>4.6734794703243911E-2</v>
      </c>
      <c r="Z30" s="145">
        <f t="shared" si="127"/>
        <v>543.00707665213781</v>
      </c>
      <c r="AA30" s="144">
        <f t="shared" si="14"/>
        <v>7279</v>
      </c>
      <c r="AB30" s="145">
        <f t="shared" si="15"/>
        <v>2058.2974071503991</v>
      </c>
      <c r="AC30" s="147">
        <f t="shared" si="128"/>
        <v>1.6924128566645585E-2</v>
      </c>
      <c r="AD30" s="144">
        <f t="shared" si="16"/>
        <v>73</v>
      </c>
      <c r="AE30" s="146">
        <f t="shared" si="17"/>
        <v>1.013044684984735E-2</v>
      </c>
      <c r="AF30" s="145">
        <f t="shared" si="18"/>
        <v>20.642356192056482</v>
      </c>
      <c r="AG30" s="144">
        <f t="shared" si="19"/>
        <v>205</v>
      </c>
      <c r="AH30" s="146">
        <f t="shared" si="20"/>
        <v>2.8979361040429742E-2</v>
      </c>
      <c r="AI30" s="145">
        <f t="shared" si="21"/>
        <v>57.968260539336697</v>
      </c>
      <c r="AJ30" s="678"/>
      <c r="AK30" s="71">
        <v>276259</v>
      </c>
      <c r="AL30" s="38">
        <v>260554</v>
      </c>
      <c r="AM30" s="38">
        <v>258392</v>
      </c>
      <c r="AN30" s="38">
        <v>248783</v>
      </c>
      <c r="AO30" s="38">
        <v>272745</v>
      </c>
      <c r="AP30" s="38">
        <v>270116</v>
      </c>
      <c r="AQ30" s="38">
        <v>265055</v>
      </c>
      <c r="AR30" s="38">
        <v>265324</v>
      </c>
      <c r="AS30" s="38">
        <v>224824</v>
      </c>
      <c r="AT30" s="38">
        <v>231362</v>
      </c>
      <c r="AU30" s="38">
        <v>169315</v>
      </c>
      <c r="AV30" s="38">
        <v>182064</v>
      </c>
      <c r="AW30" s="38">
        <v>136905</v>
      </c>
      <c r="AX30" s="38">
        <v>159352</v>
      </c>
      <c r="AY30" s="38">
        <v>82931</v>
      </c>
      <c r="AZ30" s="38">
        <v>116286</v>
      </c>
      <c r="BA30" s="38">
        <v>31373</v>
      </c>
      <c r="BB30" s="38">
        <v>62240</v>
      </c>
      <c r="BC30" s="38">
        <v>5403</v>
      </c>
      <c r="BD30" s="45">
        <v>17135</v>
      </c>
      <c r="BE30" s="213">
        <v>2.0000000000000002E-5</v>
      </c>
      <c r="BF30" s="42">
        <v>2.0000000000000002E-5</v>
      </c>
      <c r="BG30" s="52">
        <v>5.0000000000000002E-5</v>
      </c>
      <c r="BH30" s="52">
        <v>4.0000000000000003E-5</v>
      </c>
      <c r="BI30" s="52">
        <v>1.2518952302791728E-4</v>
      </c>
      <c r="BJ30" s="52">
        <v>1.2406223545552731E-4</v>
      </c>
      <c r="BK30" s="52">
        <v>3.4000000000000002E-4</v>
      </c>
      <c r="BL30" s="52">
        <v>1.8000000000000001E-4</v>
      </c>
      <c r="BM30" s="52">
        <v>8.9999999999999998E-4</v>
      </c>
      <c r="BN30" s="52">
        <v>5.0000000000000001E-4</v>
      </c>
      <c r="BO30" s="52">
        <v>3.8E-3</v>
      </c>
      <c r="BP30" s="52">
        <v>2E-3</v>
      </c>
      <c r="BQ30" s="52">
        <v>1.6199999999999999E-2</v>
      </c>
      <c r="BR30" s="52">
        <v>6.1999999999999998E-3</v>
      </c>
      <c r="BS30" s="52">
        <v>6.1100000000000002E-2</v>
      </c>
      <c r="BT30" s="52">
        <v>2.6800000000000001E-2</v>
      </c>
      <c r="BU30" s="52">
        <v>0.1421</v>
      </c>
      <c r="BV30" s="52">
        <v>5.4699999999999999E-2</v>
      </c>
      <c r="BW30" s="52">
        <v>0.27589999999999998</v>
      </c>
      <c r="BX30" s="584">
        <v>0.1051</v>
      </c>
      <c r="BY30" s="74">
        <f>+Fall_Hoy!B30+(CS30/2)</f>
        <v>3</v>
      </c>
      <c r="BZ30" s="59">
        <f>+Fall_Hoy!C30+(CS30/2)</f>
        <v>5</v>
      </c>
      <c r="CA30" s="59">
        <f>+Fall_Hoy!D30+(CT30/2)</f>
        <v>4</v>
      </c>
      <c r="CB30" s="59">
        <f>+Fall_Hoy!E30+(CT30/2)</f>
        <v>6</v>
      </c>
      <c r="CC30" s="59">
        <f>+Fall_Hoy!F30+(CU30/2)</f>
        <v>16.5</v>
      </c>
      <c r="CD30" s="59">
        <f>+Fall_Hoy!G30+(CU30/2)</f>
        <v>23.5</v>
      </c>
      <c r="CE30" s="59">
        <f>+Fall_Hoy!H30+(CV30/2)</f>
        <v>75</v>
      </c>
      <c r="CF30" s="59">
        <f>+Fall_Hoy!I30+(CV30/2)</f>
        <v>61</v>
      </c>
      <c r="CG30" s="59">
        <f>+Fall_Hoy!J30+(CW30/2)</f>
        <v>249</v>
      </c>
      <c r="CH30" s="59">
        <f>+Fall_Hoy!K30+(CW30/2)</f>
        <v>164</v>
      </c>
      <c r="CI30" s="59">
        <f>+Fall_Hoy!L30+(CX30/2)</f>
        <v>565.5</v>
      </c>
      <c r="CJ30" s="59">
        <f>+Fall_Hoy!M30+(CX30/2)</f>
        <v>308.5</v>
      </c>
      <c r="CK30" s="59">
        <f>+Fall_Hoy!N30+(CY30/2)</f>
        <v>1055</v>
      </c>
      <c r="CL30" s="59">
        <f>+Fall_Hoy!O30+(CY30/2)</f>
        <v>597</v>
      </c>
      <c r="CM30" s="59">
        <f>+Fall_Hoy!P30+(CZ30/2)</f>
        <v>1114.5</v>
      </c>
      <c r="CN30" s="59">
        <f>+Fall_Hoy!Q30+(CZ30/2)</f>
        <v>785.5</v>
      </c>
      <c r="CO30" s="59">
        <f>+Fall_Hoy!R30+(DA30/2)</f>
        <v>817</v>
      </c>
      <c r="CP30" s="59">
        <f>+Fall_Hoy!S30+(DA30/2)</f>
        <v>833</v>
      </c>
      <c r="CQ30" s="59">
        <f>+Fall_Hoy!T30+(DB30/2)</f>
        <v>177.5</v>
      </c>
      <c r="CR30" s="75">
        <f>+Fall_Hoy!U30+(DB30/2)</f>
        <v>418.5</v>
      </c>
      <c r="CS30" s="603">
        <f>+Fall_Hoy!W30</f>
        <v>2</v>
      </c>
      <c r="CT30" s="58">
        <f>+Fall_Hoy!X30</f>
        <v>0</v>
      </c>
      <c r="CU30" s="58">
        <f>+Fall_Hoy!Y30</f>
        <v>1</v>
      </c>
      <c r="CV30" s="58">
        <f>+Fall_Hoy!Z30</f>
        <v>0</v>
      </c>
      <c r="CW30" s="58">
        <f>+Fall_Hoy!AA30</f>
        <v>2</v>
      </c>
      <c r="CX30" s="58">
        <f>+Fall_Hoy!AB30</f>
        <v>1</v>
      </c>
      <c r="CY30" s="58">
        <f>+Fall_Hoy!AC30</f>
        <v>4</v>
      </c>
      <c r="CZ30" s="58">
        <f>+Fall_Hoy!AD30</f>
        <v>11</v>
      </c>
      <c r="DA30" s="58">
        <f>+Fall_Hoy!AE30</f>
        <v>46</v>
      </c>
      <c r="DB30" s="223">
        <f>+Fall_Hoy!AF30</f>
        <v>31</v>
      </c>
      <c r="DC30" s="65">
        <f t="shared" si="129"/>
        <v>0.21994898407152941</v>
      </c>
      <c r="DD30" s="66">
        <f t="shared" si="130"/>
        <v>0.25204841075054013</v>
      </c>
      <c r="DE30" s="66">
        <f t="shared" si="131"/>
        <v>0.47568355275646224</v>
      </c>
      <c r="DF30" s="66">
        <f t="shared" si="132"/>
        <v>0.60426177632314104</v>
      </c>
      <c r="DG30" s="66">
        <f t="shared" si="22"/>
        <v>0.48323586744639374</v>
      </c>
      <c r="DH30" s="66">
        <f t="shared" si="23"/>
        <v>0.7</v>
      </c>
      <c r="DI30" s="66">
        <f t="shared" si="24"/>
        <v>0.7</v>
      </c>
      <c r="DJ30" s="66">
        <f t="shared" si="25"/>
        <v>0.7</v>
      </c>
      <c r="DK30" s="66">
        <f t="shared" si="26"/>
        <v>0.7</v>
      </c>
      <c r="DL30" s="66">
        <f t="shared" si="27"/>
        <v>0.7</v>
      </c>
      <c r="DM30" s="66">
        <f t="shared" si="28"/>
        <v>0.7</v>
      </c>
      <c r="DN30" s="66">
        <f t="shared" si="29"/>
        <v>0.7</v>
      </c>
      <c r="DO30" s="66">
        <f t="shared" si="30"/>
        <v>0.47568355275646224</v>
      </c>
      <c r="DP30" s="66">
        <f t="shared" si="31"/>
        <v>0.60426177632314104</v>
      </c>
      <c r="DQ30" s="66">
        <f t="shared" si="32"/>
        <v>0.21994898407152941</v>
      </c>
      <c r="DR30" s="66">
        <f t="shared" si="33"/>
        <v>0.25204841075054013</v>
      </c>
      <c r="DS30" s="66">
        <f t="shared" si="34"/>
        <v>0.18326179207197824</v>
      </c>
      <c r="DT30" s="66">
        <f t="shared" si="35"/>
        <v>0.24467415160045683</v>
      </c>
      <c r="DU30" s="66">
        <f t="shared" si="36"/>
        <v>0.11907255959782857</v>
      </c>
      <c r="DV30" s="66">
        <f t="shared" si="37"/>
        <v>0.23238529203779135</v>
      </c>
      <c r="DW30" s="74">
        <f>+'Cas_-14'!B29</f>
        <v>2871</v>
      </c>
      <c r="DX30" s="59">
        <f>+'Cas_-14'!C29</f>
        <v>2757</v>
      </c>
      <c r="DY30" s="59">
        <f>+'Cas_-14'!D29</f>
        <v>12018</v>
      </c>
      <c r="DZ30" s="59">
        <f>+'Cas_-14'!E29</f>
        <v>13962</v>
      </c>
      <c r="EA30" s="59">
        <f>+'Cas_-14'!F29</f>
        <v>37544</v>
      </c>
      <c r="EB30" s="59">
        <f>+'Cas_-14'!G29</f>
        <v>41080</v>
      </c>
      <c r="EC30" s="59">
        <f>+'Cas_-14'!H29</f>
        <v>47077</v>
      </c>
      <c r="ED30" s="59">
        <f>+'Cas_-14'!I29</f>
        <v>48966</v>
      </c>
      <c r="EE30" s="59">
        <f>+'Cas_-14'!J29</f>
        <v>39448</v>
      </c>
      <c r="EF30" s="59">
        <f>+'Cas_-14'!K29</f>
        <v>40820</v>
      </c>
      <c r="EG30" s="59">
        <f>+'Cas_-14'!L29</f>
        <v>27723</v>
      </c>
      <c r="EH30" s="59">
        <f>+'Cas_-14'!M29</f>
        <v>29023</v>
      </c>
      <c r="EI30" s="59">
        <f>+'Cas_-14'!N29</f>
        <v>18124</v>
      </c>
      <c r="EJ30" s="59">
        <f>+'Cas_-14'!O29</f>
        <v>17832</v>
      </c>
      <c r="EK30" s="59">
        <f>+'Cas_-14'!P29</f>
        <v>9190</v>
      </c>
      <c r="EL30" s="59">
        <f>+'Cas_-14'!Q29</f>
        <v>9673</v>
      </c>
      <c r="EM30" s="59">
        <f>+'Cas_-14'!R29</f>
        <v>3436</v>
      </c>
      <c r="EN30" s="59">
        <f>+'Cas_-14'!S29</f>
        <v>5038</v>
      </c>
      <c r="EO30" s="59">
        <f>+'Cas_-14'!T29</f>
        <v>603</v>
      </c>
      <c r="EP30" s="75">
        <f>+'Cas_-14'!U29</f>
        <v>1765</v>
      </c>
      <c r="EQ30" s="178">
        <f t="shared" si="38"/>
        <v>1.0392421604364021E-2</v>
      </c>
      <c r="ER30" s="79">
        <f t="shared" si="39"/>
        <v>1.0581299845713365E-2</v>
      </c>
      <c r="ES30" s="79">
        <f t="shared" si="40"/>
        <v>4.6510727886312268E-2</v>
      </c>
      <c r="ET30" s="79">
        <f t="shared" si="41"/>
        <v>5.6121197991824197E-2</v>
      </c>
      <c r="EU30" s="79">
        <f t="shared" si="42"/>
        <v>0.13765238592824799</v>
      </c>
      <c r="EV30" s="79">
        <f t="shared" si="43"/>
        <v>0.15208280886730147</v>
      </c>
      <c r="EW30" s="79">
        <f t="shared" si="44"/>
        <v>0.17761219369564807</v>
      </c>
      <c r="EX30" s="79">
        <f t="shared" si="45"/>
        <v>0.1845517178996246</v>
      </c>
      <c r="EY30" s="79">
        <f t="shared" si="46"/>
        <v>0.17546169448101626</v>
      </c>
      <c r="EZ30" s="79">
        <f t="shared" si="47"/>
        <v>0.17643346789879064</v>
      </c>
      <c r="FA30" s="79">
        <f t="shared" si="48"/>
        <v>0.16373623128488321</v>
      </c>
      <c r="FB30" s="79">
        <f t="shared" si="49"/>
        <v>0.15941097635996132</v>
      </c>
      <c r="FC30" s="79">
        <f t="shared" si="50"/>
        <v>0.13238376976735691</v>
      </c>
      <c r="FD30" s="79">
        <f t="shared" si="51"/>
        <v>0.11190320799236909</v>
      </c>
      <c r="FE30" s="79">
        <f t="shared" si="52"/>
        <v>0.11081501489189809</v>
      </c>
      <c r="FF30" s="79">
        <f t="shared" si="53"/>
        <v>8.3182842302598758E-2</v>
      </c>
      <c r="FG30" s="79">
        <f t="shared" si="54"/>
        <v>0.10952092563669397</v>
      </c>
      <c r="FH30" s="79">
        <f t="shared" si="55"/>
        <v>8.0944730077120816E-2</v>
      </c>
      <c r="FI30" s="79">
        <f t="shared" si="56"/>
        <v>0.1116046640755136</v>
      </c>
      <c r="FJ30" s="87">
        <f t="shared" si="57"/>
        <v>0.1030055442077619</v>
      </c>
      <c r="FK30" s="101">
        <f t="shared" si="133"/>
        <v>1.9848301630071823</v>
      </c>
      <c r="FL30" s="102">
        <f t="shared" si="134"/>
        <v>3.0300528783766474</v>
      </c>
      <c r="FM30" s="102">
        <f t="shared" si="135"/>
        <v>3.5932165520924446</v>
      </c>
      <c r="FN30" s="102">
        <f t="shared" si="166"/>
        <v>5.3998610689011421</v>
      </c>
      <c r="FO30" s="102">
        <f t="shared" si="229"/>
        <v>3.5105520633567724</v>
      </c>
      <c r="FP30" s="102">
        <f t="shared" si="229"/>
        <v>4.6027555988315472</v>
      </c>
      <c r="FQ30" s="102">
        <f t="shared" si="229"/>
        <v>3.9411708477600524</v>
      </c>
      <c r="FR30" s="102">
        <f t="shared" si="229"/>
        <v>3.7929747171506758</v>
      </c>
      <c r="FS30" s="102">
        <f t="shared" si="229"/>
        <v>3.9894747515716893</v>
      </c>
      <c r="FT30" s="102">
        <f t="shared" si="229"/>
        <v>3.9675012248897596</v>
      </c>
      <c r="FU30" s="102">
        <f t="shared" si="229"/>
        <v>4.2751686325433749</v>
      </c>
      <c r="FV30" s="102">
        <f t="shared" si="229"/>
        <v>4.3911656272611381</v>
      </c>
      <c r="FW30" s="102">
        <f t="shared" si="229"/>
        <v>3.5932165520924446</v>
      </c>
      <c r="FX30" s="102">
        <f t="shared" si="229"/>
        <v>5.3998610689011421</v>
      </c>
      <c r="FY30" s="102">
        <f t="shared" si="229"/>
        <v>1.9848301630071823</v>
      </c>
      <c r="FZ30" s="102">
        <f t="shared" si="229"/>
        <v>3.0300528783766474</v>
      </c>
      <c r="GA30" s="102">
        <f t="shared" si="137"/>
        <v>1.6733039006618666</v>
      </c>
      <c r="GB30" s="102">
        <f t="shared" si="138"/>
        <v>3.0227310828925038</v>
      </c>
      <c r="GC30" s="102">
        <f t="shared" si="139"/>
        <v>1.0669138300283048</v>
      </c>
      <c r="GD30" s="103">
        <f t="shared" si="140"/>
        <v>2.2560464470637704</v>
      </c>
      <c r="GE30" s="74">
        <f>+Cas_Hoy!B29</f>
        <v>3133</v>
      </c>
      <c r="GF30" s="59">
        <f>+Cas_Hoy!C29</f>
        <v>3006</v>
      </c>
      <c r="GG30" s="59">
        <f>+Cas_Hoy!D29</f>
        <v>12869</v>
      </c>
      <c r="GH30" s="59">
        <f>+Cas_Hoy!E29</f>
        <v>14866</v>
      </c>
      <c r="GI30" s="59">
        <f>+Cas_Hoy!F29</f>
        <v>39486</v>
      </c>
      <c r="GJ30" s="59">
        <f>+Cas_Hoy!G29</f>
        <v>43122</v>
      </c>
      <c r="GK30" s="59">
        <f>+Cas_Hoy!H29</f>
        <v>49199</v>
      </c>
      <c r="GL30" s="59">
        <f>+Cas_Hoy!I29</f>
        <v>51238</v>
      </c>
      <c r="GM30" s="59">
        <f>+Cas_Hoy!J29</f>
        <v>41339</v>
      </c>
      <c r="GN30" s="59">
        <f>+Cas_Hoy!K29</f>
        <v>42672</v>
      </c>
      <c r="GO30" s="59">
        <f>+Cas_Hoy!L29</f>
        <v>28837</v>
      </c>
      <c r="GP30" s="59">
        <f>+Cas_Hoy!M29</f>
        <v>30178</v>
      </c>
      <c r="GQ30" s="59">
        <f>+Cas_Hoy!N29</f>
        <v>18835</v>
      </c>
      <c r="GR30" s="59">
        <f>+Cas_Hoy!O29</f>
        <v>18559</v>
      </c>
      <c r="GS30" s="59">
        <f>+Cas_Hoy!P29</f>
        <v>9553</v>
      </c>
      <c r="GT30" s="59">
        <f>+Cas_Hoy!Q29</f>
        <v>10079</v>
      </c>
      <c r="GU30" s="59">
        <f>+Cas_Hoy!R29</f>
        <v>3568</v>
      </c>
      <c r="GV30" s="59">
        <f>+Cas_Hoy!S29</f>
        <v>5164</v>
      </c>
      <c r="GW30" s="59">
        <f>+Cas_Hoy!T29</f>
        <v>614</v>
      </c>
      <c r="GX30" s="459">
        <f>+Cas_Hoy!U29</f>
        <v>1801</v>
      </c>
      <c r="GY30" s="424">
        <f t="shared" si="141"/>
        <v>0.22863684927479005</v>
      </c>
      <c r="GZ30" s="94">
        <f t="shared" si="142"/>
        <v>0.26262751286619396</v>
      </c>
      <c r="HA30" s="94">
        <f t="shared" si="143"/>
        <v>0.49434449989891677</v>
      </c>
      <c r="HB30" s="94">
        <f t="shared" si="144"/>
        <v>0.62889716839284282</v>
      </c>
      <c r="HC30" s="272">
        <f t="shared" si="59"/>
        <v>0.50823171377552478</v>
      </c>
      <c r="HD30" s="272">
        <f t="shared" si="60"/>
        <v>0.7</v>
      </c>
      <c r="HE30" s="272">
        <f t="shared" si="61"/>
        <v>0.7</v>
      </c>
      <c r="HF30" s="272">
        <f t="shared" si="62"/>
        <v>0.7</v>
      </c>
      <c r="HG30" s="272">
        <f t="shared" si="63"/>
        <v>0.7</v>
      </c>
      <c r="HH30" s="272">
        <f t="shared" si="64"/>
        <v>0.7</v>
      </c>
      <c r="HI30" s="272">
        <f t="shared" si="65"/>
        <v>0.7</v>
      </c>
      <c r="HJ30" s="272">
        <f t="shared" si="66"/>
        <v>0.7</v>
      </c>
      <c r="HK30" s="272">
        <f t="shared" si="67"/>
        <v>0.49434449989891677</v>
      </c>
      <c r="HL30" s="272">
        <f t="shared" si="68"/>
        <v>0.62889716839284282</v>
      </c>
      <c r="HM30" s="272">
        <f t="shared" si="69"/>
        <v>0.22863684927479005</v>
      </c>
      <c r="HN30" s="272">
        <f t="shared" si="70"/>
        <v>0.26262751286619396</v>
      </c>
      <c r="HO30" s="272">
        <f t="shared" si="71"/>
        <v>0.1903021170293418</v>
      </c>
      <c r="HP30" s="272">
        <f t="shared" si="72"/>
        <v>0.25079343367700657</v>
      </c>
      <c r="HQ30" s="272">
        <f t="shared" si="73"/>
        <v>0.12124469584256509</v>
      </c>
      <c r="HR30" s="276">
        <f t="shared" si="74"/>
        <v>0.2371251620170324</v>
      </c>
      <c r="HS30" s="280">
        <f>+CyF_Tot!B29</f>
        <v>0</v>
      </c>
      <c r="HT30" s="131">
        <f>+CyF_Tot!C29</f>
        <v>410893</v>
      </c>
      <c r="HU30" s="131">
        <f>+CyF_Tot!D29</f>
        <v>421269</v>
      </c>
      <c r="HV30" s="131">
        <f>+CyF_Tot!E29</f>
        <v>430096</v>
      </c>
      <c r="HW30" s="131">
        <f>+CyF_Tot!F29</f>
        <v>0</v>
      </c>
      <c r="HX30" s="131">
        <f>+CyF_Tot!G29</f>
        <v>7074</v>
      </c>
      <c r="HY30" s="131">
        <f>+CyF_Tot!H29</f>
        <v>7206</v>
      </c>
      <c r="HZ30" s="131">
        <f>+CyF_Tot!I29</f>
        <v>7279</v>
      </c>
      <c r="IA30" s="181">
        <f t="shared" si="75"/>
        <v>7.8118310674812758E-2</v>
      </c>
      <c r="IB30" s="175">
        <f t="shared" si="76"/>
        <v>7.3677376373494308E-2</v>
      </c>
      <c r="IC30" s="175">
        <f t="shared" si="77"/>
        <v>7.306602330380628E-2</v>
      </c>
      <c r="ID30" s="175">
        <f t="shared" si="78"/>
        <v>7.0348867130525863E-2</v>
      </c>
      <c r="IE30" s="175">
        <f t="shared" si="79"/>
        <v>7.7124649857567742E-2</v>
      </c>
      <c r="IF30" s="175">
        <f t="shared" si="80"/>
        <v>7.6381242262651083E-2</v>
      </c>
      <c r="IG30" s="175">
        <f t="shared" si="81"/>
        <v>7.4950133157336035E-2</v>
      </c>
      <c r="IH30" s="175">
        <f t="shared" si="82"/>
        <v>7.502619882604375E-2</v>
      </c>
      <c r="II30" s="175">
        <f t="shared" si="83"/>
        <v>6.3573932719491869E-2</v>
      </c>
      <c r="IJ30" s="175">
        <f t="shared" si="84"/>
        <v>6.5422696072692771E-2</v>
      </c>
      <c r="IK30" s="175">
        <f t="shared" si="85"/>
        <v>4.7877541625452651E-2</v>
      </c>
      <c r="IL30" s="175">
        <f t="shared" si="86"/>
        <v>5.1482601886994127E-2</v>
      </c>
      <c r="IM30" s="175">
        <f t="shared" si="87"/>
        <v>3.8712901020184834E-2</v>
      </c>
      <c r="IN30" s="175">
        <f t="shared" si="88"/>
        <v>4.5060284163240885E-2</v>
      </c>
      <c r="IO30" s="175">
        <f t="shared" si="89"/>
        <v>2.3450564950184057E-2</v>
      </c>
      <c r="IP30" s="175">
        <f t="shared" si="90"/>
        <v>3.2882425097938081E-2</v>
      </c>
      <c r="IQ30" s="175">
        <f t="shared" si="91"/>
        <v>8.8714060385395622E-3</v>
      </c>
      <c r="IR30" s="175">
        <f t="shared" si="92"/>
        <v>1.7599729443747884E-2</v>
      </c>
      <c r="IS30" s="175">
        <f t="shared" si="93"/>
        <v>1.5278171302148106E-3</v>
      </c>
      <c r="IT30" s="87">
        <f t="shared" si="94"/>
        <v>4.845298265080655E-3</v>
      </c>
      <c r="IU30" s="424"/>
      <c r="IV30" s="94"/>
      <c r="IW30" s="94"/>
      <c r="IX30" s="94"/>
      <c r="IY30" s="94"/>
      <c r="IZ30" s="94"/>
      <c r="JA30" s="94"/>
      <c r="JB30" s="94"/>
      <c r="JC30" s="94"/>
      <c r="JD30" s="94"/>
      <c r="JE30" s="94"/>
      <c r="JF30" s="94"/>
      <c r="JG30" s="94"/>
      <c r="JH30" s="94"/>
      <c r="JI30" s="94"/>
      <c r="JJ30" s="94"/>
      <c r="JK30" s="94"/>
      <c r="JL30" s="94"/>
      <c r="JM30" s="94"/>
      <c r="JN30" s="323"/>
      <c r="JP30" s="525">
        <f t="shared" si="167"/>
        <v>41.769346881006591</v>
      </c>
      <c r="JQ30" s="241">
        <f t="shared" si="145"/>
        <v>69.6594180093186</v>
      </c>
      <c r="JR30" s="241">
        <f t="shared" si="146"/>
        <v>56.201616149106783</v>
      </c>
      <c r="JS30" s="241">
        <f t="shared" si="147"/>
        <v>83.139539277201408</v>
      </c>
      <c r="JT30" s="241">
        <f t="shared" si="148"/>
        <v>216.45075620084694</v>
      </c>
      <c r="JU30" s="241">
        <f t="shared" si="149"/>
        <v>305.02724385079</v>
      </c>
      <c r="JV30" s="241">
        <f t="shared" si="150"/>
        <v>911.80226745392463</v>
      </c>
      <c r="JW30" s="241">
        <f t="shared" si="151"/>
        <v>749.56608900815604</v>
      </c>
      <c r="JX30" s="241">
        <f t="shared" si="152"/>
        <v>3125.6264811585952</v>
      </c>
      <c r="JY30" s="241">
        <f t="shared" si="153"/>
        <v>2070.8748022579334</v>
      </c>
      <c r="JZ30" s="241">
        <f t="shared" si="154"/>
        <v>7058.8254023565551</v>
      </c>
      <c r="KA30" s="241">
        <f t="shared" si="155"/>
        <v>3843.7635309561474</v>
      </c>
      <c r="KB30" s="241">
        <f t="shared" si="156"/>
        <v>12741.445491399145</v>
      </c>
      <c r="KC30" s="241">
        <f t="shared" si="157"/>
        <v>7144.8370462874645</v>
      </c>
      <c r="KD30" s="241">
        <f t="shared" si="158"/>
        <v>13303.996858834453</v>
      </c>
      <c r="KE30" s="241">
        <f t="shared" si="159"/>
        <v>9007.182850902087</v>
      </c>
      <c r="KF30" s="241">
        <f t="shared" si="160"/>
        <v>9285.3053899850183</v>
      </c>
      <c r="KG30" s="241">
        <f t="shared" si="161"/>
        <v>8789.3009961439584</v>
      </c>
      <c r="KH30" s="241">
        <f t="shared" si="162"/>
        <v>1983.1181750879143</v>
      </c>
      <c r="KI30" s="526">
        <f t="shared" si="163"/>
        <v>4220.658593522031</v>
      </c>
      <c r="KJ30" s="529">
        <f>(SUM(JP30:KI30)/SUM(JP$4:KI29))*100000</f>
        <v>177.90728009880095</v>
      </c>
      <c r="KK30" s="483">
        <f t="shared" si="97"/>
        <v>10.859374717203783</v>
      </c>
      <c r="KL30" s="241">
        <f t="shared" si="98"/>
        <v>19.189880024870085</v>
      </c>
      <c r="KM30" s="241">
        <f t="shared" si="99"/>
        <v>15.48035542896065</v>
      </c>
      <c r="KN30" s="241">
        <f t="shared" si="100"/>
        <v>24.117403520337</v>
      </c>
      <c r="KO30" s="241">
        <f t="shared" si="101"/>
        <v>60.496067755595888</v>
      </c>
      <c r="KP30" s="241">
        <f t="shared" si="102"/>
        <v>86.999659405588716</v>
      </c>
      <c r="KQ30" s="241">
        <f t="shared" si="103"/>
        <v>282.96014034822963</v>
      </c>
      <c r="KR30" s="241">
        <f t="shared" si="104"/>
        <v>229.90758468890866</v>
      </c>
      <c r="KS30" s="241">
        <f t="shared" si="105"/>
        <v>1107.5330035939223</v>
      </c>
      <c r="KT30" s="241">
        <f t="shared" si="106"/>
        <v>708.84587788833085</v>
      </c>
      <c r="KU30" s="241">
        <f t="shared" si="107"/>
        <v>3339.9285355697962</v>
      </c>
      <c r="KV30" s="241">
        <f t="shared" si="108"/>
        <v>1694.4590913085508</v>
      </c>
      <c r="KW30" s="241">
        <f t="shared" si="109"/>
        <v>7706.0735546546875</v>
      </c>
      <c r="KX30" s="241">
        <f t="shared" si="110"/>
        <v>3746.4230132034741</v>
      </c>
      <c r="KY30" s="241">
        <f t="shared" si="111"/>
        <v>13438.882926770448</v>
      </c>
      <c r="KZ30" s="241">
        <f t="shared" si="112"/>
        <v>6754.8974081144761</v>
      </c>
      <c r="LA30" s="241">
        <f t="shared" si="113"/>
        <v>26041.500653428106</v>
      </c>
      <c r="LB30" s="241">
        <f t="shared" si="114"/>
        <v>13383.676092544987</v>
      </c>
      <c r="LC30" s="241">
        <f t="shared" si="115"/>
        <v>32852.119193040904</v>
      </c>
      <c r="LD30" s="484">
        <f t="shared" si="116"/>
        <v>24423.694193171872</v>
      </c>
      <c r="LE30" s="481">
        <f t="shared" si="117"/>
        <v>29.105915808351789</v>
      </c>
      <c r="LF30" s="241">
        <f t="shared" si="118"/>
        <v>44.261809243148718</v>
      </c>
      <c r="LG30" s="241">
        <f t="shared" si="119"/>
        <v>1349.3751460116446</v>
      </c>
      <c r="LH30" s="241">
        <f t="shared" si="120"/>
        <v>786.00368324125225</v>
      </c>
      <c r="LI30" s="241">
        <f t="shared" si="121"/>
        <v>12329.898835596154</v>
      </c>
      <c r="LJ30" s="484">
        <f t="shared" si="122"/>
        <v>7419.4466118142154</v>
      </c>
      <c r="LK30" s="481">
        <f t="shared" si="123"/>
        <v>36.550421621717</v>
      </c>
      <c r="LL30" s="241">
        <f t="shared" si="124"/>
        <v>1063.5721674449753</v>
      </c>
      <c r="LM30" s="484">
        <f t="shared" si="125"/>
        <v>9479.664827304312</v>
      </c>
      <c r="LO30" s="556"/>
      <c r="LP30" s="560"/>
      <c r="LQ30" s="543"/>
      <c r="LR30" s="565"/>
      <c r="LS30" s="353"/>
    </row>
    <row r="31" spans="1:331" ht="14.4">
      <c r="A31" s="382" t="s">
        <v>43</v>
      </c>
      <c r="B31" s="413">
        <v>978313</v>
      </c>
      <c r="C31" s="403">
        <f t="shared" si="227"/>
        <v>68348</v>
      </c>
      <c r="D31" s="386">
        <f t="shared" si="228"/>
        <v>942</v>
      </c>
      <c r="E31" s="373">
        <f t="shared" si="0"/>
        <v>4.8453092275101669E-3</v>
      </c>
      <c r="F31" s="183">
        <f t="shared" si="1"/>
        <v>6.249226985637521E-2</v>
      </c>
      <c r="G31" s="26">
        <f t="shared" si="168"/>
        <v>3.1799865260038809</v>
      </c>
      <c r="H31" s="25">
        <f t="shared" si="2"/>
        <v>0.19872457612267164</v>
      </c>
      <c r="I31" s="32">
        <f t="shared" si="3"/>
        <v>0.22216378508648382</v>
      </c>
      <c r="J31" s="292">
        <f t="shared" si="4"/>
        <v>0.40505862082548844</v>
      </c>
      <c r="K31" s="293">
        <f t="shared" si="5"/>
        <v>2.3771424009145243E-3</v>
      </c>
      <c r="L31" s="294">
        <f t="shared" si="6"/>
        <v>6.4817396096577538</v>
      </c>
      <c r="M31" s="295">
        <f t="shared" si="7"/>
        <v>0.45260267210447996</v>
      </c>
      <c r="N31" s="674"/>
      <c r="O31" s="143"/>
      <c r="P31" s="143"/>
      <c r="Q31" s="143"/>
      <c r="R31" s="143"/>
      <c r="S31" s="144">
        <f t="shared" si="8"/>
        <v>68348</v>
      </c>
      <c r="T31" s="145">
        <f t="shared" si="9"/>
        <v>6986.3121516324527</v>
      </c>
      <c r="U31" s="144">
        <f t="shared" si="10"/>
        <v>3526</v>
      </c>
      <c r="V31" s="146">
        <f t="shared" si="11"/>
        <v>5.4395112770355747E-2</v>
      </c>
      <c r="W31" s="145">
        <f t="shared" si="12"/>
        <v>360.41634936876028</v>
      </c>
      <c r="X31" s="144">
        <f t="shared" si="126"/>
        <v>7211</v>
      </c>
      <c r="Y31" s="146">
        <f t="shared" si="13"/>
        <v>0.11794821466542356</v>
      </c>
      <c r="Z31" s="145">
        <f t="shared" si="127"/>
        <v>737.08516599493214</v>
      </c>
      <c r="AA31" s="144">
        <f t="shared" si="14"/>
        <v>942</v>
      </c>
      <c r="AB31" s="145">
        <f t="shared" si="15"/>
        <v>962.88202242022749</v>
      </c>
      <c r="AC31" s="147">
        <f t="shared" si="128"/>
        <v>1.3782407678351963E-2</v>
      </c>
      <c r="AD31" s="144">
        <f t="shared" si="16"/>
        <v>37</v>
      </c>
      <c r="AE31" s="146">
        <f t="shared" si="17"/>
        <v>4.0883977900552489E-2</v>
      </c>
      <c r="AF31" s="145">
        <f t="shared" si="18"/>
        <v>37.82020682542295</v>
      </c>
      <c r="AG31" s="144">
        <f t="shared" si="19"/>
        <v>88</v>
      </c>
      <c r="AH31" s="146">
        <f t="shared" si="20"/>
        <v>0.10304449648711944</v>
      </c>
      <c r="AI31" s="145">
        <f t="shared" si="21"/>
        <v>89.950762179384313</v>
      </c>
      <c r="AJ31" s="678"/>
      <c r="AK31" s="71">
        <v>91242</v>
      </c>
      <c r="AL31" s="38">
        <v>86040</v>
      </c>
      <c r="AM31" s="38">
        <v>90217</v>
      </c>
      <c r="AN31" s="38">
        <v>85519</v>
      </c>
      <c r="AO31" s="38">
        <v>88804</v>
      </c>
      <c r="AP31" s="38">
        <v>86412</v>
      </c>
      <c r="AQ31" s="38">
        <v>62570</v>
      </c>
      <c r="AR31" s="38">
        <v>66532</v>
      </c>
      <c r="AS31" s="38">
        <v>56541</v>
      </c>
      <c r="AT31" s="38">
        <v>58942</v>
      </c>
      <c r="AU31" s="38">
        <v>40568</v>
      </c>
      <c r="AV31" s="38">
        <v>40723</v>
      </c>
      <c r="AW31" s="38">
        <v>31820</v>
      </c>
      <c r="AX31" s="38">
        <v>33306</v>
      </c>
      <c r="AY31" s="38">
        <v>17942</v>
      </c>
      <c r="AZ31" s="38">
        <v>21330</v>
      </c>
      <c r="BA31" s="38">
        <v>6222</v>
      </c>
      <c r="BB31" s="38">
        <v>10114</v>
      </c>
      <c r="BC31" s="38">
        <v>971</v>
      </c>
      <c r="BD31" s="45">
        <v>2498</v>
      </c>
      <c r="BE31" s="213">
        <v>2.0000000000000002E-5</v>
      </c>
      <c r="BF31" s="42">
        <v>2.0000000000000002E-5</v>
      </c>
      <c r="BG31" s="52">
        <v>5.0000000000000002E-5</v>
      </c>
      <c r="BH31" s="52">
        <v>4.0000000000000003E-5</v>
      </c>
      <c r="BI31" s="52">
        <v>1.2518952302791728E-4</v>
      </c>
      <c r="BJ31" s="52">
        <v>1.2406223545552731E-4</v>
      </c>
      <c r="BK31" s="52">
        <v>3.4000000000000002E-4</v>
      </c>
      <c r="BL31" s="52">
        <v>1.8000000000000001E-4</v>
      </c>
      <c r="BM31" s="52">
        <v>8.9999999999999998E-4</v>
      </c>
      <c r="BN31" s="52">
        <v>5.0000000000000001E-4</v>
      </c>
      <c r="BO31" s="52">
        <v>3.8E-3</v>
      </c>
      <c r="BP31" s="52">
        <v>2E-3</v>
      </c>
      <c r="BQ31" s="52">
        <v>1.6199999999999999E-2</v>
      </c>
      <c r="BR31" s="52">
        <v>6.1999999999999998E-3</v>
      </c>
      <c r="BS31" s="52">
        <v>6.1100000000000002E-2</v>
      </c>
      <c r="BT31" s="52">
        <v>2.6800000000000001E-2</v>
      </c>
      <c r="BU31" s="52">
        <v>0.1421</v>
      </c>
      <c r="BV31" s="52">
        <v>5.4699999999999999E-2</v>
      </c>
      <c r="BW31" s="52">
        <v>0.27589999999999998</v>
      </c>
      <c r="BX31" s="584">
        <v>0.1051</v>
      </c>
      <c r="BY31" s="74">
        <f>+Fall_Hoy!B31+(CS31/2)</f>
        <v>1</v>
      </c>
      <c r="BZ31" s="59">
        <f>+Fall_Hoy!C31+(CS31/2)</f>
        <v>1</v>
      </c>
      <c r="CA31" s="59">
        <f>+Fall_Hoy!D31+(CT31/2)</f>
        <v>0</v>
      </c>
      <c r="CB31" s="59">
        <f>+Fall_Hoy!E31+(CT31/2)</f>
        <v>1</v>
      </c>
      <c r="CC31" s="59">
        <f>+Fall_Hoy!F31+(CU31/2)</f>
        <v>1</v>
      </c>
      <c r="CD31" s="59">
        <f>+Fall_Hoy!G31+(CU31/2)</f>
        <v>9</v>
      </c>
      <c r="CE31" s="59">
        <f>+Fall_Hoy!H31+(CV31/2)</f>
        <v>20.5</v>
      </c>
      <c r="CF31" s="59">
        <f>+Fall_Hoy!I31+(CV31/2)</f>
        <v>14.5</v>
      </c>
      <c r="CG31" s="59">
        <f>+Fall_Hoy!J31+(CW31/2)</f>
        <v>69.5</v>
      </c>
      <c r="CH31" s="59">
        <f>+Fall_Hoy!K31+(CW31/2)</f>
        <v>45.5</v>
      </c>
      <c r="CI31" s="59">
        <f>+Fall_Hoy!L31+(CX31/2)</f>
        <v>109.5</v>
      </c>
      <c r="CJ31" s="59">
        <f>+Fall_Hoy!M31+(CX31/2)</f>
        <v>74.5</v>
      </c>
      <c r="CK31" s="59">
        <f>+Fall_Hoy!N31+(CY31/2)</f>
        <v>143.5</v>
      </c>
      <c r="CL31" s="59">
        <f>+Fall_Hoy!O31+(CY31/2)</f>
        <v>67.5</v>
      </c>
      <c r="CM31" s="59">
        <f>+Fall_Hoy!P31+(CZ31/2)</f>
        <v>128</v>
      </c>
      <c r="CN31" s="59">
        <f>+Fall_Hoy!Q31+(CZ31/2)</f>
        <v>64</v>
      </c>
      <c r="CO31" s="59">
        <f>+Fall_Hoy!R31+(DA31/2)</f>
        <v>73</v>
      </c>
      <c r="CP31" s="59">
        <f>+Fall_Hoy!S31+(DA31/2)</f>
        <v>63</v>
      </c>
      <c r="CQ31" s="59">
        <f>+Fall_Hoy!T31+(DB31/2)</f>
        <v>16.5</v>
      </c>
      <c r="CR31" s="75">
        <f>+Fall_Hoy!U31+(DB31/2)</f>
        <v>39.5</v>
      </c>
      <c r="CS31" s="603">
        <f>+Fall_Hoy!W31</f>
        <v>0</v>
      </c>
      <c r="CT31" s="58">
        <f>+Fall_Hoy!X31</f>
        <v>0</v>
      </c>
      <c r="CU31" s="58">
        <f>+Fall_Hoy!Y31</f>
        <v>0</v>
      </c>
      <c r="CV31" s="58">
        <f>+Fall_Hoy!Z31</f>
        <v>1</v>
      </c>
      <c r="CW31" s="58">
        <f>+Fall_Hoy!AA31</f>
        <v>1</v>
      </c>
      <c r="CX31" s="58">
        <f>+Fall_Hoy!AB31</f>
        <v>1</v>
      </c>
      <c r="CY31" s="58">
        <f>+Fall_Hoy!AC31</f>
        <v>1</v>
      </c>
      <c r="CZ31" s="58">
        <f>+Fall_Hoy!AD31</f>
        <v>0</v>
      </c>
      <c r="DA31" s="58">
        <f>+Fall_Hoy!AE31</f>
        <v>4</v>
      </c>
      <c r="DB31" s="223">
        <f>+Fall_Hoy!AF31</f>
        <v>5</v>
      </c>
      <c r="DC31" s="65">
        <f t="shared" si="129"/>
        <v>0.11676102721243446</v>
      </c>
      <c r="DD31" s="66">
        <f t="shared" si="130"/>
        <v>0.11195779191244901</v>
      </c>
      <c r="DE31" s="66">
        <f t="shared" si="131"/>
        <v>0.27837915434814664</v>
      </c>
      <c r="DF31" s="66">
        <f t="shared" si="132"/>
        <v>0.32688094560119946</v>
      </c>
      <c r="DG31" s="66">
        <f t="shared" si="22"/>
        <v>8.994965191758128E-2</v>
      </c>
      <c r="DH31" s="66">
        <f t="shared" si="23"/>
        <v>0.7</v>
      </c>
      <c r="DI31" s="66">
        <f t="shared" si="24"/>
        <v>0.7</v>
      </c>
      <c r="DJ31" s="66">
        <f t="shared" si="25"/>
        <v>0.7</v>
      </c>
      <c r="DK31" s="66">
        <f t="shared" si="26"/>
        <v>0.7</v>
      </c>
      <c r="DL31" s="66">
        <f t="shared" si="27"/>
        <v>0.7</v>
      </c>
      <c r="DM31" s="66">
        <f t="shared" si="28"/>
        <v>0.7</v>
      </c>
      <c r="DN31" s="66">
        <f t="shared" si="29"/>
        <v>0.7</v>
      </c>
      <c r="DO31" s="66">
        <f t="shared" si="30"/>
        <v>0.27837915434814664</v>
      </c>
      <c r="DP31" s="66">
        <f t="shared" si="31"/>
        <v>0.32688094560119946</v>
      </c>
      <c r="DQ31" s="66">
        <f t="shared" si="32"/>
        <v>0.11676102721243446</v>
      </c>
      <c r="DR31" s="66">
        <f t="shared" si="33"/>
        <v>0.11195779191244901</v>
      </c>
      <c r="DS31" s="66">
        <f t="shared" si="34"/>
        <v>8.2565530451864183E-2</v>
      </c>
      <c r="DT31" s="66">
        <f t="shared" si="35"/>
        <v>0.11387549395754938</v>
      </c>
      <c r="DU31" s="66">
        <f t="shared" si="36"/>
        <v>6.1590398467481586E-2</v>
      </c>
      <c r="DV31" s="66">
        <f t="shared" si="37"/>
        <v>0.15045337887817389</v>
      </c>
      <c r="DW31" s="74">
        <f>+'Cas_-14'!B30</f>
        <v>343</v>
      </c>
      <c r="DX31" s="59">
        <f>+'Cas_-14'!C30</f>
        <v>270</v>
      </c>
      <c r="DY31" s="59">
        <f>+'Cas_-14'!D30</f>
        <v>1556</v>
      </c>
      <c r="DZ31" s="59">
        <f>+'Cas_-14'!E30</f>
        <v>1792</v>
      </c>
      <c r="EA31" s="59">
        <f>+'Cas_-14'!F30</f>
        <v>7067</v>
      </c>
      <c r="EB31" s="59">
        <f>+'Cas_-14'!G30</f>
        <v>6608</v>
      </c>
      <c r="EC31" s="59">
        <f>+'Cas_-14'!H30</f>
        <v>7709</v>
      </c>
      <c r="ED31" s="59">
        <f>+'Cas_-14'!I30</f>
        <v>7092</v>
      </c>
      <c r="EE31" s="59">
        <f>+'Cas_-14'!J30</f>
        <v>6374</v>
      </c>
      <c r="EF31" s="59">
        <f>+'Cas_-14'!K30</f>
        <v>6049</v>
      </c>
      <c r="EG31" s="59">
        <f>+'Cas_-14'!L30</f>
        <v>3976</v>
      </c>
      <c r="EH31" s="59">
        <f>+'Cas_-14'!M30</f>
        <v>3887</v>
      </c>
      <c r="EI31" s="59">
        <f>+'Cas_-14'!N30</f>
        <v>2305</v>
      </c>
      <c r="EJ31" s="59">
        <f>+'Cas_-14'!O30</f>
        <v>2321</v>
      </c>
      <c r="EK31" s="59">
        <f>+'Cas_-14'!P30</f>
        <v>1138</v>
      </c>
      <c r="EL31" s="59">
        <f>+'Cas_-14'!Q30</f>
        <v>1168</v>
      </c>
      <c r="EM31" s="59">
        <f>+'Cas_-14'!R30</f>
        <v>403</v>
      </c>
      <c r="EN31" s="59">
        <f>+'Cas_-14'!S30</f>
        <v>505</v>
      </c>
      <c r="EO31" s="59">
        <f>+'Cas_-14'!T30</f>
        <v>64</v>
      </c>
      <c r="EP31" s="75">
        <f>+'Cas_-14'!U30</f>
        <v>153</v>
      </c>
      <c r="EQ31" s="178">
        <f t="shared" si="38"/>
        <v>3.7592336862409853E-3</v>
      </c>
      <c r="ER31" s="80">
        <f t="shared" si="39"/>
        <v>3.1380753138075313E-3</v>
      </c>
      <c r="ES31" s="80">
        <f t="shared" si="40"/>
        <v>1.7247303723245063E-2</v>
      </c>
      <c r="ET31" s="80">
        <f t="shared" si="41"/>
        <v>2.0954407792420398E-2</v>
      </c>
      <c r="EU31" s="80">
        <f t="shared" si="42"/>
        <v>7.9579748659970265E-2</v>
      </c>
      <c r="EV31" s="80">
        <f t="shared" si="43"/>
        <v>7.647086052863028E-2</v>
      </c>
      <c r="EW31" s="80">
        <f t="shared" si="44"/>
        <v>0.12320600926961803</v>
      </c>
      <c r="EX31" s="80">
        <f t="shared" si="45"/>
        <v>0.10659532255155414</v>
      </c>
      <c r="EY31" s="80">
        <f t="shared" si="46"/>
        <v>0.11273235351337967</v>
      </c>
      <c r="EZ31" s="80">
        <f t="shared" si="47"/>
        <v>0.10262631061043059</v>
      </c>
      <c r="FA31" s="80">
        <f t="shared" si="48"/>
        <v>9.8008282390061138E-2</v>
      </c>
      <c r="FB31" s="80">
        <f t="shared" si="49"/>
        <v>9.5449745843872016E-2</v>
      </c>
      <c r="FC31" s="80">
        <f t="shared" si="50"/>
        <v>7.2438717787554993E-2</v>
      </c>
      <c r="FD31" s="80">
        <f t="shared" si="51"/>
        <v>6.9687143457635256E-2</v>
      </c>
      <c r="FE31" s="80">
        <f t="shared" si="52"/>
        <v>6.342659681194962E-2</v>
      </c>
      <c r="FF31" s="80">
        <f t="shared" si="53"/>
        <v>5.4758556024378811E-2</v>
      </c>
      <c r="FG31" s="80">
        <f t="shared" si="54"/>
        <v>6.4770170363227256E-2</v>
      </c>
      <c r="FH31" s="80">
        <f t="shared" si="55"/>
        <v>4.9930789005339135E-2</v>
      </c>
      <c r="FI31" s="80">
        <f t="shared" si="56"/>
        <v>6.591143151390319E-2</v>
      </c>
      <c r="FJ31" s="88">
        <f t="shared" si="57"/>
        <v>6.1248999199359486E-2</v>
      </c>
      <c r="FK31" s="101">
        <f t="shared" si="133"/>
        <v>1.8408843148027232</v>
      </c>
      <c r="FL31" s="102">
        <f t="shared" si="134"/>
        <v>2.0445716622367613</v>
      </c>
      <c r="FM31" s="102">
        <f t="shared" si="135"/>
        <v>3.8429608205457817</v>
      </c>
      <c r="FN31" s="102">
        <f t="shared" si="166"/>
        <v>4.6906922766883028</v>
      </c>
      <c r="FO31" s="102">
        <f t="shared" si="229"/>
        <v>1.130308318789994</v>
      </c>
      <c r="FP31" s="102">
        <f t="shared" si="229"/>
        <v>9.1538135593220336</v>
      </c>
      <c r="FQ31" s="102">
        <f t="shared" si="229"/>
        <v>5.6815410559086779</v>
      </c>
      <c r="FR31" s="102">
        <f t="shared" si="229"/>
        <v>6.566892272983643</v>
      </c>
      <c r="FS31" s="102">
        <f t="shared" si="229"/>
        <v>6.209397552557264</v>
      </c>
      <c r="FT31" s="102">
        <f t="shared" si="229"/>
        <v>6.8208629525541404</v>
      </c>
      <c r="FU31" s="102">
        <f t="shared" si="229"/>
        <v>7.1422535211267597</v>
      </c>
      <c r="FV31" s="102">
        <f t="shared" si="229"/>
        <v>7.3337020838693077</v>
      </c>
      <c r="FW31" s="102">
        <f t="shared" si="229"/>
        <v>3.8429608205457817</v>
      </c>
      <c r="FX31" s="102">
        <f t="shared" si="229"/>
        <v>4.6906922766883028</v>
      </c>
      <c r="FY31" s="102">
        <f t="shared" si="229"/>
        <v>1.8408843148027232</v>
      </c>
      <c r="FZ31" s="102">
        <f t="shared" si="229"/>
        <v>2.0445716622367613</v>
      </c>
      <c r="GA31" s="102">
        <f t="shared" si="137"/>
        <v>1.2747462294578138</v>
      </c>
      <c r="GB31" s="102">
        <f t="shared" si="138"/>
        <v>2.2806668235379295</v>
      </c>
      <c r="GC31" s="102">
        <f t="shared" si="139"/>
        <v>0.93444182674882226</v>
      </c>
      <c r="GD31" s="103">
        <f t="shared" si="140"/>
        <v>2.4564218329260026</v>
      </c>
      <c r="GE31" s="74">
        <f>+Cas_Hoy!B30</f>
        <v>372</v>
      </c>
      <c r="GF31" s="59">
        <f>+Cas_Hoy!C30</f>
        <v>303</v>
      </c>
      <c r="GG31" s="59">
        <f>+Cas_Hoy!D30</f>
        <v>1782</v>
      </c>
      <c r="GH31" s="59">
        <f>+Cas_Hoy!E30</f>
        <v>2039</v>
      </c>
      <c r="GI31" s="59">
        <f>+Cas_Hoy!F30</f>
        <v>7995</v>
      </c>
      <c r="GJ31" s="59">
        <f>+Cas_Hoy!G30</f>
        <v>7519</v>
      </c>
      <c r="GK31" s="59">
        <f>+Cas_Hoy!H30</f>
        <v>8565</v>
      </c>
      <c r="GL31" s="59">
        <f>+Cas_Hoy!I30</f>
        <v>7977</v>
      </c>
      <c r="GM31" s="59">
        <f>+Cas_Hoy!J30</f>
        <v>6992</v>
      </c>
      <c r="GN31" s="59">
        <f>+Cas_Hoy!K30</f>
        <v>6670</v>
      </c>
      <c r="GO31" s="59">
        <f>+Cas_Hoy!L30</f>
        <v>4383</v>
      </c>
      <c r="GP31" s="59">
        <f>+Cas_Hoy!M30</f>
        <v>4275</v>
      </c>
      <c r="GQ31" s="59">
        <f>+Cas_Hoy!N30</f>
        <v>2608</v>
      </c>
      <c r="GR31" s="59">
        <f>+Cas_Hoy!O30</f>
        <v>2604</v>
      </c>
      <c r="GS31" s="59">
        <f>+Cas_Hoy!P30</f>
        <v>1285</v>
      </c>
      <c r="GT31" s="59">
        <f>+Cas_Hoy!Q30</f>
        <v>1309</v>
      </c>
      <c r="GU31" s="59">
        <f>+Cas_Hoy!R30</f>
        <v>467</v>
      </c>
      <c r="GV31" s="59">
        <f>+Cas_Hoy!S30</f>
        <v>569</v>
      </c>
      <c r="GW31" s="59">
        <f>+Cas_Hoy!T30</f>
        <v>71</v>
      </c>
      <c r="GX31" s="459">
        <f>+Cas_Hoy!U30</f>
        <v>171</v>
      </c>
      <c r="GY31" s="424">
        <f t="shared" si="141"/>
        <v>0.13184351491034998</v>
      </c>
      <c r="GZ31" s="94">
        <f t="shared" si="142"/>
        <v>0.12547324453201689</v>
      </c>
      <c r="HA31" s="94">
        <f t="shared" si="143"/>
        <v>0.31497303016918282</v>
      </c>
      <c r="HB31" s="94">
        <f t="shared" si="144"/>
        <v>0.36673760549139317</v>
      </c>
      <c r="HC31" s="272">
        <f t="shared" si="59"/>
        <v>0.10176135093831361</v>
      </c>
      <c r="HD31" s="272">
        <f t="shared" si="60"/>
        <v>0.7</v>
      </c>
      <c r="HE31" s="272">
        <f t="shared" si="61"/>
        <v>0.7</v>
      </c>
      <c r="HF31" s="272">
        <f t="shared" si="62"/>
        <v>0.7</v>
      </c>
      <c r="HG31" s="272">
        <f t="shared" si="63"/>
        <v>0.7</v>
      </c>
      <c r="HH31" s="272">
        <f t="shared" si="64"/>
        <v>0.7</v>
      </c>
      <c r="HI31" s="272">
        <f t="shared" si="65"/>
        <v>0.7</v>
      </c>
      <c r="HJ31" s="272">
        <f t="shared" si="66"/>
        <v>0.7</v>
      </c>
      <c r="HK31" s="272">
        <f t="shared" si="67"/>
        <v>0.31497303016918282</v>
      </c>
      <c r="HL31" s="272">
        <f t="shared" si="68"/>
        <v>0.36673760549139317</v>
      </c>
      <c r="HM31" s="272">
        <f t="shared" si="69"/>
        <v>0.13184351491034998</v>
      </c>
      <c r="HN31" s="272">
        <f t="shared" si="70"/>
        <v>0.12547324453201689</v>
      </c>
      <c r="HO31" s="272">
        <f t="shared" si="71"/>
        <v>9.567767424570861E-2</v>
      </c>
      <c r="HP31" s="272">
        <f t="shared" si="72"/>
        <v>0.12830723972642691</v>
      </c>
      <c r="HQ31" s="272">
        <f t="shared" si="73"/>
        <v>6.8326848299862394E-2</v>
      </c>
      <c r="HR31" s="276">
        <f t="shared" si="74"/>
        <v>0.16815377639325318</v>
      </c>
      <c r="HS31" s="280">
        <f>+CyF_Tot!B30</f>
        <v>0</v>
      </c>
      <c r="HT31" s="131">
        <f>+CyF_Tot!C30</f>
        <v>61137</v>
      </c>
      <c r="HU31" s="131">
        <f>+CyF_Tot!D30</f>
        <v>64822</v>
      </c>
      <c r="HV31" s="131">
        <f>+CyF_Tot!E30</f>
        <v>68348</v>
      </c>
      <c r="HW31" s="131">
        <f>+CyF_Tot!F30</f>
        <v>0</v>
      </c>
      <c r="HX31" s="131">
        <f>+CyF_Tot!G30</f>
        <v>854</v>
      </c>
      <c r="HY31" s="131">
        <f>+CyF_Tot!H30</f>
        <v>905</v>
      </c>
      <c r="HZ31" s="131">
        <f>+CyF_Tot!I30</f>
        <v>942</v>
      </c>
      <c r="IA31" s="181">
        <f t="shared" si="75"/>
        <v>9.326463003149299E-2</v>
      </c>
      <c r="IB31" s="175">
        <f t="shared" si="76"/>
        <v>8.7947313385388928E-2</v>
      </c>
      <c r="IC31" s="175">
        <f t="shared" si="77"/>
        <v>9.2216908085653568E-2</v>
      </c>
      <c r="ID31" s="175">
        <f t="shared" si="78"/>
        <v>8.7414763986576896E-2</v>
      </c>
      <c r="IE31" s="175">
        <f t="shared" si="79"/>
        <v>9.0772585052023222E-2</v>
      </c>
      <c r="IF31" s="175">
        <f t="shared" si="80"/>
        <v>8.8327559789147234E-2</v>
      </c>
      <c r="IG31" s="175">
        <f t="shared" si="81"/>
        <v>6.3957036245046325E-2</v>
      </c>
      <c r="IH31" s="175">
        <f t="shared" si="82"/>
        <v>6.8006864878622689E-2</v>
      </c>
      <c r="II31" s="175">
        <f t="shared" si="83"/>
        <v>5.7794386868006455E-2</v>
      </c>
      <c r="IJ31" s="175">
        <f t="shared" si="84"/>
        <v>6.0248611640650797E-2</v>
      </c>
      <c r="IK31" s="175">
        <f t="shared" si="85"/>
        <v>4.1467301364696167E-2</v>
      </c>
      <c r="IL31" s="175">
        <f t="shared" si="86"/>
        <v>4.1625737366262128E-2</v>
      </c>
      <c r="IM31" s="175">
        <f t="shared" si="87"/>
        <v>3.2525377869863738E-2</v>
      </c>
      <c r="IN31" s="175">
        <f t="shared" si="88"/>
        <v>3.4044319149392883E-2</v>
      </c>
      <c r="IO31" s="175">
        <f t="shared" si="89"/>
        <v>1.8339733807074016E-2</v>
      </c>
      <c r="IP31" s="175">
        <f t="shared" si="90"/>
        <v>2.180283815098031E-2</v>
      </c>
      <c r="IQ31" s="175">
        <f t="shared" si="91"/>
        <v>6.3599277531832862E-3</v>
      </c>
      <c r="IR31" s="175">
        <f t="shared" si="92"/>
        <v>1.0338204644116965E-2</v>
      </c>
      <c r="IS31" s="175">
        <f t="shared" si="93"/>
        <v>9.9252488722934278E-4</v>
      </c>
      <c r="IT31" s="87">
        <f t="shared" si="94"/>
        <v>2.553375044592068E-3</v>
      </c>
      <c r="IU31" s="42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323"/>
      <c r="JP31" s="525">
        <f t="shared" si="167"/>
        <v>42.155871199666819</v>
      </c>
      <c r="JQ31" s="241">
        <f t="shared" si="145"/>
        <v>42.189772198977224</v>
      </c>
      <c r="JR31" s="241">
        <f t="shared" si="146"/>
        <v>0</v>
      </c>
      <c r="JS31" s="241">
        <f t="shared" si="147"/>
        <v>40.31015329926683</v>
      </c>
      <c r="JT31" s="241">
        <f t="shared" si="148"/>
        <v>40.290200891851725</v>
      </c>
      <c r="JU31" s="241">
        <f t="shared" si="149"/>
        <v>365.16532426051941</v>
      </c>
      <c r="JV31" s="241">
        <f t="shared" si="150"/>
        <v>1055.7549144957648</v>
      </c>
      <c r="JW31" s="241">
        <f t="shared" si="151"/>
        <v>710.54903655383885</v>
      </c>
      <c r="JX31" s="241">
        <f t="shared" si="152"/>
        <v>3468.9793954829238</v>
      </c>
      <c r="JY31" s="241">
        <f t="shared" si="153"/>
        <v>2255.2181296868112</v>
      </c>
      <c r="JZ31" s="241">
        <f t="shared" si="154"/>
        <v>5704.6077450207058</v>
      </c>
      <c r="KA31" s="241">
        <f t="shared" si="155"/>
        <v>4149.9425263364683</v>
      </c>
      <c r="KB31" s="241">
        <f t="shared" si="156"/>
        <v>7456.5387020741682</v>
      </c>
      <c r="KC31" s="241">
        <f t="shared" si="157"/>
        <v>3865.0650783642586</v>
      </c>
      <c r="KD31" s="241">
        <f t="shared" si="158"/>
        <v>7062.4938133987289</v>
      </c>
      <c r="KE31" s="241">
        <f t="shared" si="159"/>
        <v>4000.9151429910921</v>
      </c>
      <c r="KF31" s="241">
        <f t="shared" si="160"/>
        <v>4183.3387978142073</v>
      </c>
      <c r="KG31" s="241">
        <f t="shared" si="161"/>
        <v>4090.6895392525212</v>
      </c>
      <c r="KH31" s="241">
        <f t="shared" si="162"/>
        <v>1025.7698249227601</v>
      </c>
      <c r="KI31" s="526">
        <f t="shared" si="163"/>
        <v>2732.5840672538034</v>
      </c>
      <c r="KJ31" s="529">
        <f>(SUM(JP31:KI31)/SUM(JP$4:KI30))*100000</f>
        <v>109.24436233826692</v>
      </c>
      <c r="KK31" s="483">
        <f t="shared" si="97"/>
        <v>10.959864974463514</v>
      </c>
      <c r="KL31" s="241">
        <f t="shared" si="98"/>
        <v>11.622501162250117</v>
      </c>
      <c r="KM31" s="241">
        <f t="shared" si="99"/>
        <v>0</v>
      </c>
      <c r="KN31" s="241">
        <f t="shared" si="100"/>
        <v>11.693307919877455</v>
      </c>
      <c r="KO31" s="241">
        <f t="shared" si="101"/>
        <v>11.260754020089186</v>
      </c>
      <c r="KP31" s="241">
        <f t="shared" si="102"/>
        <v>104.15220108318289</v>
      </c>
      <c r="KQ31" s="241">
        <f t="shared" si="103"/>
        <v>327.63305098289914</v>
      </c>
      <c r="KR31" s="241">
        <f t="shared" si="104"/>
        <v>217.94023928335238</v>
      </c>
      <c r="KS31" s="241">
        <f t="shared" si="105"/>
        <v>1229.1965122654358</v>
      </c>
      <c r="KT31" s="241">
        <f t="shared" si="106"/>
        <v>771.94530216144688</v>
      </c>
      <c r="KU31" s="241">
        <f t="shared" si="107"/>
        <v>2699.1717609938869</v>
      </c>
      <c r="KV31" s="241">
        <f t="shared" si="108"/>
        <v>1829.4329985511872</v>
      </c>
      <c r="KW31" s="241">
        <f t="shared" si="109"/>
        <v>4509.7423004399752</v>
      </c>
      <c r="KX31" s="241">
        <f t="shared" si="110"/>
        <v>2026.6618627274365</v>
      </c>
      <c r="KY31" s="241">
        <f t="shared" si="111"/>
        <v>7134.098762679746</v>
      </c>
      <c r="KZ31" s="241">
        <f t="shared" si="112"/>
        <v>3000.4688232536332</v>
      </c>
      <c r="LA31" s="241">
        <f t="shared" si="113"/>
        <v>11732.561877209901</v>
      </c>
      <c r="LB31" s="241">
        <f t="shared" si="114"/>
        <v>6228.989519477951</v>
      </c>
      <c r="LC31" s="241">
        <f t="shared" si="115"/>
        <v>16992.790937178168</v>
      </c>
      <c r="LD31" s="484">
        <f t="shared" si="116"/>
        <v>15812.650120096077</v>
      </c>
      <c r="LE31" s="481">
        <f t="shared" si="117"/>
        <v>7.4001990653548582</v>
      </c>
      <c r="LF31" s="241">
        <f t="shared" si="118"/>
        <v>42.640451833733252</v>
      </c>
      <c r="LG31" s="241">
        <f t="shared" si="119"/>
        <v>1249.3815717783805</v>
      </c>
      <c r="LH31" s="241">
        <f t="shared" si="120"/>
        <v>809.28055259721896</v>
      </c>
      <c r="LI31" s="241">
        <f t="shared" si="121"/>
        <v>6338.3372838205605</v>
      </c>
      <c r="LJ31" s="484">
        <f t="shared" si="122"/>
        <v>3479.6573875802997</v>
      </c>
      <c r="LK31" s="481">
        <f t="shared" si="123"/>
        <v>24.610305281371513</v>
      </c>
      <c r="LL31" s="241">
        <f t="shared" si="124"/>
        <v>1024.9297278719514</v>
      </c>
      <c r="LM31" s="484">
        <f t="shared" si="125"/>
        <v>4790.544511807283</v>
      </c>
      <c r="LO31" s="556"/>
      <c r="LP31" s="560"/>
      <c r="LQ31" s="543"/>
      <c r="LR31" s="565"/>
      <c r="LS31" s="353"/>
    </row>
    <row r="32" spans="1:331" ht="14.4">
      <c r="A32" s="382" t="s">
        <v>44</v>
      </c>
      <c r="B32" s="413">
        <v>173432</v>
      </c>
      <c r="C32" s="403">
        <f t="shared" si="227"/>
        <v>30489</v>
      </c>
      <c r="D32" s="386">
        <f t="shared" si="228"/>
        <v>462</v>
      </c>
      <c r="E32" s="373">
        <f t="shared" si="0"/>
        <v>3.1395996892789493E-3</v>
      </c>
      <c r="F32" s="183">
        <f t="shared" si="1"/>
        <v>0.17251141657825544</v>
      </c>
      <c r="G32" s="26">
        <f t="shared" si="168"/>
        <v>4.9183635170652042</v>
      </c>
      <c r="H32" s="25">
        <f t="shared" si="2"/>
        <v>0.84847385757572902</v>
      </c>
      <c r="I32" s="32">
        <f t="shared" si="3"/>
        <v>0.86463850541884435</v>
      </c>
      <c r="J32" s="292">
        <f t="shared" si="4"/>
        <v>0.68393724476715634</v>
      </c>
      <c r="K32" s="293">
        <f t="shared" si="5"/>
        <v>3.8949015863479898E-3</v>
      </c>
      <c r="L32" s="294">
        <f t="shared" si="6"/>
        <v>3.9645912040662274</v>
      </c>
      <c r="M32" s="295">
        <f t="shared" si="7"/>
        <v>0.69696723338700584</v>
      </c>
      <c r="N32" s="674"/>
      <c r="O32" s="143"/>
      <c r="P32" s="143"/>
      <c r="Q32" s="143"/>
      <c r="R32" s="143"/>
      <c r="S32" s="144">
        <f t="shared" si="8"/>
        <v>30489</v>
      </c>
      <c r="T32" s="145">
        <f t="shared" si="9"/>
        <v>17579.800728815906</v>
      </c>
      <c r="U32" s="144">
        <f t="shared" si="10"/>
        <v>278</v>
      </c>
      <c r="V32" s="146">
        <f t="shared" si="11"/>
        <v>9.2019463109463441E-3</v>
      </c>
      <c r="W32" s="145">
        <f t="shared" si="12"/>
        <v>160.29337146547351</v>
      </c>
      <c r="X32" s="144">
        <f t="shared" si="126"/>
        <v>570</v>
      </c>
      <c r="Y32" s="146">
        <f t="shared" si="13"/>
        <v>1.9051438884989471E-2</v>
      </c>
      <c r="Z32" s="145">
        <f t="shared" si="127"/>
        <v>328.65907099035934</v>
      </c>
      <c r="AA32" s="144">
        <f t="shared" si="14"/>
        <v>462</v>
      </c>
      <c r="AB32" s="145">
        <f t="shared" si="15"/>
        <v>2663.8682596060703</v>
      </c>
      <c r="AC32" s="147">
        <f t="shared" si="128"/>
        <v>1.5153006002164715E-2</v>
      </c>
      <c r="AD32" s="144">
        <f t="shared" si="16"/>
        <v>5</v>
      </c>
      <c r="AE32" s="146">
        <f t="shared" si="17"/>
        <v>1.0940919037199124E-2</v>
      </c>
      <c r="AF32" s="145">
        <f t="shared" si="18"/>
        <v>28.829743069329766</v>
      </c>
      <c r="AG32" s="144">
        <f t="shared" si="19"/>
        <v>7</v>
      </c>
      <c r="AH32" s="146">
        <f t="shared" si="20"/>
        <v>1.5384615384615385E-2</v>
      </c>
      <c r="AI32" s="145">
        <f t="shared" si="21"/>
        <v>40.361640297061676</v>
      </c>
      <c r="AJ32" s="678"/>
      <c r="AK32" s="71">
        <v>14565</v>
      </c>
      <c r="AL32" s="38">
        <v>13832</v>
      </c>
      <c r="AM32" s="38">
        <v>14816</v>
      </c>
      <c r="AN32" s="38">
        <v>14075</v>
      </c>
      <c r="AO32" s="38">
        <v>14187</v>
      </c>
      <c r="AP32" s="38">
        <v>13522</v>
      </c>
      <c r="AQ32" s="38">
        <v>15219</v>
      </c>
      <c r="AR32" s="38">
        <v>14204</v>
      </c>
      <c r="AS32" s="38">
        <v>12343</v>
      </c>
      <c r="AT32" s="38">
        <v>11978</v>
      </c>
      <c r="AU32" s="38">
        <v>8751</v>
      </c>
      <c r="AV32" s="38">
        <v>8714</v>
      </c>
      <c r="AW32" s="38">
        <v>5896</v>
      </c>
      <c r="AX32" s="38">
        <v>5499</v>
      </c>
      <c r="AY32" s="38">
        <v>2083</v>
      </c>
      <c r="AZ32" s="38">
        <v>2255</v>
      </c>
      <c r="BA32" s="38">
        <v>492</v>
      </c>
      <c r="BB32" s="38">
        <v>774</v>
      </c>
      <c r="BC32" s="38">
        <v>60</v>
      </c>
      <c r="BD32" s="45">
        <v>167</v>
      </c>
      <c r="BE32" s="213">
        <v>2.0000000000000002E-5</v>
      </c>
      <c r="BF32" s="42">
        <v>2.0000000000000002E-5</v>
      </c>
      <c r="BG32" s="52">
        <v>5.0000000000000002E-5</v>
      </c>
      <c r="BH32" s="52">
        <v>4.0000000000000003E-5</v>
      </c>
      <c r="BI32" s="52">
        <v>1.2518952302791728E-4</v>
      </c>
      <c r="BJ32" s="52">
        <v>1.2406223545552731E-4</v>
      </c>
      <c r="BK32" s="52">
        <v>3.4000000000000002E-4</v>
      </c>
      <c r="BL32" s="52">
        <v>1.8000000000000001E-4</v>
      </c>
      <c r="BM32" s="52">
        <v>8.9999999999999998E-4</v>
      </c>
      <c r="BN32" s="52">
        <v>5.0000000000000001E-4</v>
      </c>
      <c r="BO32" s="52">
        <v>3.8E-3</v>
      </c>
      <c r="BP32" s="52">
        <v>2E-3</v>
      </c>
      <c r="BQ32" s="52">
        <v>1.6199999999999999E-2</v>
      </c>
      <c r="BR32" s="52">
        <v>6.1999999999999998E-3</v>
      </c>
      <c r="BS32" s="52">
        <v>6.1100000000000002E-2</v>
      </c>
      <c r="BT32" s="52">
        <v>2.6800000000000001E-2</v>
      </c>
      <c r="BU32" s="52">
        <v>0.1421</v>
      </c>
      <c r="BV32" s="52">
        <v>5.4699999999999999E-2</v>
      </c>
      <c r="BW32" s="52">
        <v>0.27589999999999998</v>
      </c>
      <c r="BX32" s="584">
        <v>0.1051</v>
      </c>
      <c r="BY32" s="74">
        <f>+Fall_Hoy!B32+(CS32/2)</f>
        <v>0</v>
      </c>
      <c r="BZ32" s="59">
        <f>+Fall_Hoy!C32+(CS32/2)</f>
        <v>0</v>
      </c>
      <c r="CA32" s="59">
        <f>+Fall_Hoy!D32+(CT32/2)</f>
        <v>0</v>
      </c>
      <c r="CB32" s="59">
        <f>+Fall_Hoy!E32+(CT32/2)</f>
        <v>1</v>
      </c>
      <c r="CC32" s="59">
        <f>+Fall_Hoy!F32+(CU32/2)</f>
        <v>2</v>
      </c>
      <c r="CD32" s="59">
        <f>+Fall_Hoy!G32+(CU32/2)</f>
        <v>1</v>
      </c>
      <c r="CE32" s="59">
        <f>+Fall_Hoy!H32+(CV32/2)</f>
        <v>4</v>
      </c>
      <c r="CF32" s="59">
        <f>+Fall_Hoy!I32+(CV32/2)</f>
        <v>4</v>
      </c>
      <c r="CG32" s="59">
        <f>+Fall_Hoy!J32+(CW32/2)</f>
        <v>15</v>
      </c>
      <c r="CH32" s="59">
        <f>+Fall_Hoy!K32+(CW32/2)</f>
        <v>4</v>
      </c>
      <c r="CI32" s="59">
        <f>+Fall_Hoy!L32+(CX32/2)</f>
        <v>58.5</v>
      </c>
      <c r="CJ32" s="59">
        <f>+Fall_Hoy!M32+(CX32/2)</f>
        <v>18.5</v>
      </c>
      <c r="CK32" s="59">
        <f>+Fall_Hoy!N32+(CY32/2)</f>
        <v>95</v>
      </c>
      <c r="CL32" s="59">
        <f>+Fall_Hoy!O32+(CY32/2)</f>
        <v>39</v>
      </c>
      <c r="CM32" s="59">
        <f>+Fall_Hoy!P32+(CZ32/2)</f>
        <v>85</v>
      </c>
      <c r="CN32" s="59">
        <f>+Fall_Hoy!Q32+(CZ32/2)</f>
        <v>41</v>
      </c>
      <c r="CO32" s="59">
        <f>+Fall_Hoy!R32+(DA32/2)</f>
        <v>39</v>
      </c>
      <c r="CP32" s="59">
        <f>+Fall_Hoy!S32+(DA32/2)</f>
        <v>38</v>
      </c>
      <c r="CQ32" s="59">
        <f>+Fall_Hoy!T32+(DB32/2)</f>
        <v>8</v>
      </c>
      <c r="CR32" s="75">
        <f>+Fall_Hoy!U32+(DB32/2)</f>
        <v>9</v>
      </c>
      <c r="CS32" s="603">
        <f>+Fall_Hoy!W32</f>
        <v>0</v>
      </c>
      <c r="CT32" s="58">
        <f>+Fall_Hoy!X32</f>
        <v>0</v>
      </c>
      <c r="CU32" s="58">
        <f>+Fall_Hoy!Y32</f>
        <v>0</v>
      </c>
      <c r="CV32" s="58">
        <f>+Fall_Hoy!Z32</f>
        <v>0</v>
      </c>
      <c r="CW32" s="58">
        <f>+Fall_Hoy!AA32</f>
        <v>0</v>
      </c>
      <c r="CX32" s="58">
        <f>+Fall_Hoy!AB32</f>
        <v>1</v>
      </c>
      <c r="CY32" s="58">
        <f>+Fall_Hoy!AC32</f>
        <v>0</v>
      </c>
      <c r="CZ32" s="58">
        <f>+Fall_Hoy!AD32</f>
        <v>0</v>
      </c>
      <c r="DA32" s="58">
        <f>+Fall_Hoy!AE32</f>
        <v>2</v>
      </c>
      <c r="DB32" s="223">
        <f>+Fall_Hoy!AF32</f>
        <v>0</v>
      </c>
      <c r="DC32" s="65">
        <f t="shared" si="129"/>
        <v>0.66786463248195005</v>
      </c>
      <c r="DD32" s="66">
        <f t="shared" si="130"/>
        <v>0.67842605156037983</v>
      </c>
      <c r="DE32" s="66">
        <f t="shared" si="131"/>
        <v>0.7</v>
      </c>
      <c r="DF32" s="66">
        <f t="shared" si="132"/>
        <v>0.7</v>
      </c>
      <c r="DG32" s="66">
        <f t="shared" si="22"/>
        <v>0.7</v>
      </c>
      <c r="DH32" s="66">
        <f t="shared" si="23"/>
        <v>0.59610047243272413</v>
      </c>
      <c r="DI32" s="66">
        <f t="shared" si="24"/>
        <v>0.7</v>
      </c>
      <c r="DJ32" s="66">
        <f t="shared" si="25"/>
        <v>0.7</v>
      </c>
      <c r="DK32" s="66">
        <f t="shared" si="26"/>
        <v>0.7</v>
      </c>
      <c r="DL32" s="66">
        <f t="shared" si="27"/>
        <v>0.66789113374519959</v>
      </c>
      <c r="DM32" s="66">
        <f t="shared" si="28"/>
        <v>0.7</v>
      </c>
      <c r="DN32" s="66">
        <f t="shared" si="29"/>
        <v>0.7</v>
      </c>
      <c r="DO32" s="66">
        <f t="shared" si="30"/>
        <v>0.7</v>
      </c>
      <c r="DP32" s="66">
        <f t="shared" si="31"/>
        <v>0.7</v>
      </c>
      <c r="DQ32" s="66">
        <f t="shared" si="32"/>
        <v>0.66786463248195005</v>
      </c>
      <c r="DR32" s="66">
        <f t="shared" si="33"/>
        <v>0.67842605156037983</v>
      </c>
      <c r="DS32" s="66">
        <f t="shared" si="34"/>
        <v>0.55783457201215214</v>
      </c>
      <c r="DT32" s="66">
        <f t="shared" si="35"/>
        <v>0.7</v>
      </c>
      <c r="DU32" s="66">
        <f t="shared" si="36"/>
        <v>0.48326688413676455</v>
      </c>
      <c r="DV32" s="66">
        <f t="shared" si="37"/>
        <v>0.51277084271039275</v>
      </c>
      <c r="DW32" s="74">
        <f>+'Cas_-14'!B31</f>
        <v>464</v>
      </c>
      <c r="DX32" s="59">
        <f>+'Cas_-14'!C31</f>
        <v>427</v>
      </c>
      <c r="DY32" s="59">
        <f>+'Cas_-14'!D31</f>
        <v>1018</v>
      </c>
      <c r="DZ32" s="59">
        <f>+'Cas_-14'!E31</f>
        <v>965</v>
      </c>
      <c r="EA32" s="59">
        <f>+'Cas_-14'!F31</f>
        <v>2745</v>
      </c>
      <c r="EB32" s="59">
        <f>+'Cas_-14'!G31</f>
        <v>2926</v>
      </c>
      <c r="EC32" s="59">
        <f>+'Cas_-14'!H31</f>
        <v>4202</v>
      </c>
      <c r="ED32" s="59">
        <f>+'Cas_-14'!I31</f>
        <v>4079</v>
      </c>
      <c r="EE32" s="59">
        <f>+'Cas_-14'!J31</f>
        <v>3053</v>
      </c>
      <c r="EF32" s="59">
        <f>+'Cas_-14'!K31</f>
        <v>2868</v>
      </c>
      <c r="EG32" s="59">
        <f>+'Cas_-14'!L31</f>
        <v>1991</v>
      </c>
      <c r="EH32" s="59">
        <f>+'Cas_-14'!M31</f>
        <v>1942</v>
      </c>
      <c r="EI32" s="59">
        <f>+'Cas_-14'!N31</f>
        <v>1098</v>
      </c>
      <c r="EJ32" s="59">
        <f>+'Cas_-14'!O31</f>
        <v>997</v>
      </c>
      <c r="EK32" s="59">
        <f>+'Cas_-14'!P31</f>
        <v>364</v>
      </c>
      <c r="EL32" s="59">
        <f>+'Cas_-14'!Q31</f>
        <v>340</v>
      </c>
      <c r="EM32" s="59">
        <f>+'Cas_-14'!R31</f>
        <v>112</v>
      </c>
      <c r="EN32" s="59">
        <f>+'Cas_-14'!S31</f>
        <v>135</v>
      </c>
      <c r="EO32" s="59">
        <f>+'Cas_-14'!T31</f>
        <v>17</v>
      </c>
      <c r="EP32" s="75">
        <f>+'Cas_-14'!U31</f>
        <v>34</v>
      </c>
      <c r="EQ32" s="178">
        <f t="shared" si="38"/>
        <v>3.1857191898386546E-2</v>
      </c>
      <c r="ER32" s="79">
        <f t="shared" si="39"/>
        <v>3.0870445344129555E-2</v>
      </c>
      <c r="ES32" s="79">
        <f t="shared" si="40"/>
        <v>6.8709503239740816E-2</v>
      </c>
      <c r="ET32" s="79">
        <f t="shared" si="41"/>
        <v>6.8561278863232683E-2</v>
      </c>
      <c r="EU32" s="79">
        <f t="shared" si="42"/>
        <v>0.19348699513639248</v>
      </c>
      <c r="EV32" s="79">
        <f t="shared" si="43"/>
        <v>0.2163881082680077</v>
      </c>
      <c r="EW32" s="79">
        <f t="shared" si="44"/>
        <v>0.27610224062027727</v>
      </c>
      <c r="EX32" s="79">
        <f t="shared" si="45"/>
        <v>0.28717262742889327</v>
      </c>
      <c r="EY32" s="79">
        <f t="shared" si="46"/>
        <v>0.24734667422830756</v>
      </c>
      <c r="EZ32" s="79">
        <f t="shared" si="47"/>
        <v>0.23943897144765403</v>
      </c>
      <c r="FA32" s="79">
        <f t="shared" si="48"/>
        <v>0.22751685521654669</v>
      </c>
      <c r="FB32" s="79">
        <f t="shared" si="49"/>
        <v>0.22285976589396372</v>
      </c>
      <c r="FC32" s="79">
        <f t="shared" si="50"/>
        <v>0.1862279511533243</v>
      </c>
      <c r="FD32" s="79">
        <f t="shared" si="51"/>
        <v>0.18130569194398982</v>
      </c>
      <c r="FE32" s="79">
        <f t="shared" si="52"/>
        <v>0.17474795967354778</v>
      </c>
      <c r="FF32" s="79">
        <f t="shared" si="53"/>
        <v>0.15077605321507762</v>
      </c>
      <c r="FG32" s="79">
        <f t="shared" si="54"/>
        <v>0.22764227642276422</v>
      </c>
      <c r="FH32" s="79">
        <f t="shared" si="55"/>
        <v>0.1744186046511628</v>
      </c>
      <c r="FI32" s="79">
        <f t="shared" si="56"/>
        <v>0.28333333333333333</v>
      </c>
      <c r="FJ32" s="87">
        <f t="shared" si="57"/>
        <v>0.20359281437125748</v>
      </c>
      <c r="FK32" s="101">
        <f t="shared" si="133"/>
        <v>3.8218737073074225</v>
      </c>
      <c r="FL32" s="102">
        <f t="shared" si="134"/>
        <v>4.499561018437225</v>
      </c>
      <c r="FM32" s="102">
        <f t="shared" si="135"/>
        <v>3.7588342440801452</v>
      </c>
      <c r="FN32" s="102">
        <f t="shared" si="166"/>
        <v>3.8608826479438312</v>
      </c>
      <c r="FO32" s="102">
        <f t="shared" si="229"/>
        <v>3.6178142076502731</v>
      </c>
      <c r="FP32" s="102">
        <f t="shared" si="229"/>
        <v>2.754774637127579</v>
      </c>
      <c r="FQ32" s="102">
        <f t="shared" si="229"/>
        <v>2.5352927177534506</v>
      </c>
      <c r="FR32" s="102">
        <f t="shared" si="229"/>
        <v>2.4375582250551604</v>
      </c>
      <c r="FS32" s="102">
        <f t="shared" si="229"/>
        <v>2.8300360301342939</v>
      </c>
      <c r="FT32" s="102">
        <f t="shared" si="229"/>
        <v>2.7894002789400281</v>
      </c>
      <c r="FU32" s="102">
        <f t="shared" si="229"/>
        <v>3.0766951280763433</v>
      </c>
      <c r="FV32" s="102">
        <f t="shared" si="229"/>
        <v>3.1409886714727087</v>
      </c>
      <c r="FW32" s="102">
        <f t="shared" si="229"/>
        <v>3.7588342440801452</v>
      </c>
      <c r="FX32" s="102">
        <f t="shared" si="229"/>
        <v>3.8608826479438312</v>
      </c>
      <c r="FY32" s="102">
        <f t="shared" si="229"/>
        <v>3.8218737073074225</v>
      </c>
      <c r="FZ32" s="102">
        <f t="shared" si="229"/>
        <v>4.499561018437225</v>
      </c>
      <c r="GA32" s="102">
        <f t="shared" si="137"/>
        <v>2.4504875841962397</v>
      </c>
      <c r="GB32" s="102">
        <f t="shared" si="138"/>
        <v>4.0133333333333328</v>
      </c>
      <c r="GC32" s="102">
        <f t="shared" si="139"/>
        <v>1.7056478263650514</v>
      </c>
      <c r="GD32" s="103">
        <f t="shared" si="140"/>
        <v>2.5186097274304586</v>
      </c>
      <c r="GE32" s="74">
        <f>+Cas_Hoy!B31</f>
        <v>465</v>
      </c>
      <c r="GF32" s="59">
        <f>+Cas_Hoy!C31</f>
        <v>435</v>
      </c>
      <c r="GG32" s="59">
        <f>+Cas_Hoy!D31</f>
        <v>1051</v>
      </c>
      <c r="GH32" s="59">
        <f>+Cas_Hoy!E31</f>
        <v>1000</v>
      </c>
      <c r="GI32" s="59">
        <f>+Cas_Hoy!F31</f>
        <v>2795</v>
      </c>
      <c r="GJ32" s="59">
        <f>+Cas_Hoy!G31</f>
        <v>2978</v>
      </c>
      <c r="GK32" s="59">
        <f>+Cas_Hoy!H31</f>
        <v>4323</v>
      </c>
      <c r="GL32" s="59">
        <f>+Cas_Hoy!I31</f>
        <v>4166</v>
      </c>
      <c r="GM32" s="59">
        <f>+Cas_Hoy!J31</f>
        <v>3094</v>
      </c>
      <c r="GN32" s="59">
        <f>+Cas_Hoy!K31</f>
        <v>2908</v>
      </c>
      <c r="GO32" s="59">
        <f>+Cas_Hoy!L31</f>
        <v>2017</v>
      </c>
      <c r="GP32" s="59">
        <f>+Cas_Hoy!M31</f>
        <v>1971</v>
      </c>
      <c r="GQ32" s="59">
        <f>+Cas_Hoy!N31</f>
        <v>1118</v>
      </c>
      <c r="GR32" s="59">
        <f>+Cas_Hoy!O31</f>
        <v>1012</v>
      </c>
      <c r="GS32" s="59">
        <f>+Cas_Hoy!P31</f>
        <v>368</v>
      </c>
      <c r="GT32" s="59">
        <f>+Cas_Hoy!Q31</f>
        <v>343</v>
      </c>
      <c r="GU32" s="59">
        <f>+Cas_Hoy!R31</f>
        <v>113</v>
      </c>
      <c r="GV32" s="59">
        <f>+Cas_Hoy!S31</f>
        <v>138</v>
      </c>
      <c r="GW32" s="59">
        <f>+Cas_Hoy!T31</f>
        <v>18</v>
      </c>
      <c r="GX32" s="459">
        <f>+Cas_Hoy!U31</f>
        <v>34</v>
      </c>
      <c r="GY32" s="424">
        <f t="shared" si="141"/>
        <v>0.67520380426746585</v>
      </c>
      <c r="GZ32" s="94">
        <f t="shared" si="142"/>
        <v>0.68441216378003022</v>
      </c>
      <c r="HA32" s="94">
        <f t="shared" si="143"/>
        <v>0.7</v>
      </c>
      <c r="HB32" s="94">
        <f t="shared" si="144"/>
        <v>0.7</v>
      </c>
      <c r="HC32" s="272">
        <f t="shared" si="59"/>
        <v>0.7</v>
      </c>
      <c r="HD32" s="272">
        <f t="shared" si="60"/>
        <v>0.60669419238026401</v>
      </c>
      <c r="HE32" s="272">
        <f t="shared" si="61"/>
        <v>0.7</v>
      </c>
      <c r="HF32" s="272">
        <f t="shared" si="62"/>
        <v>0.7</v>
      </c>
      <c r="HG32" s="272">
        <f t="shared" si="63"/>
        <v>0.7</v>
      </c>
      <c r="HH32" s="272">
        <f t="shared" si="64"/>
        <v>0.67720621231905176</v>
      </c>
      <c r="HI32" s="272">
        <f t="shared" si="65"/>
        <v>0.7</v>
      </c>
      <c r="HJ32" s="272">
        <f t="shared" si="66"/>
        <v>0.7</v>
      </c>
      <c r="HK32" s="272">
        <f t="shared" si="67"/>
        <v>0.7</v>
      </c>
      <c r="HL32" s="272">
        <f t="shared" si="68"/>
        <v>0.7</v>
      </c>
      <c r="HM32" s="272">
        <f t="shared" si="69"/>
        <v>0.67520380426746585</v>
      </c>
      <c r="HN32" s="272">
        <f t="shared" si="70"/>
        <v>0.68441216378003022</v>
      </c>
      <c r="HO32" s="272">
        <f t="shared" si="71"/>
        <v>0.56281523783368925</v>
      </c>
      <c r="HP32" s="272">
        <f t="shared" si="72"/>
        <v>0.7</v>
      </c>
      <c r="HQ32" s="272">
        <f t="shared" si="73"/>
        <v>0.5116943479095154</v>
      </c>
      <c r="HR32" s="276">
        <f t="shared" si="74"/>
        <v>0.51277084271039275</v>
      </c>
      <c r="HS32" s="280">
        <f>+CyF_Tot!B31</f>
        <v>0</v>
      </c>
      <c r="HT32" s="131">
        <f>+CyF_Tot!C31</f>
        <v>29919</v>
      </c>
      <c r="HU32" s="131">
        <f>+CyF_Tot!D31</f>
        <v>30211</v>
      </c>
      <c r="HV32" s="131">
        <f>+CyF_Tot!E31</f>
        <v>30489</v>
      </c>
      <c r="HW32" s="131">
        <f>+CyF_Tot!F31</f>
        <v>0</v>
      </c>
      <c r="HX32" s="131">
        <f>+CyF_Tot!G31</f>
        <v>455</v>
      </c>
      <c r="HY32" s="131">
        <f>+CyF_Tot!H31</f>
        <v>457</v>
      </c>
      <c r="HZ32" s="131">
        <f>+CyF_Tot!I31</f>
        <v>462</v>
      </c>
      <c r="IA32" s="181">
        <f t="shared" si="75"/>
        <v>8.3981041560957606E-2</v>
      </c>
      <c r="IB32" s="175">
        <f t="shared" si="76"/>
        <v>7.9754601226993863E-2</v>
      </c>
      <c r="IC32" s="175">
        <f t="shared" si="77"/>
        <v>8.542829466303796E-2</v>
      </c>
      <c r="ID32" s="175">
        <f t="shared" si="78"/>
        <v>8.1155726740163289E-2</v>
      </c>
      <c r="IE32" s="175">
        <f t="shared" si="79"/>
        <v>8.180151298491628E-2</v>
      </c>
      <c r="IF32" s="175">
        <f t="shared" si="80"/>
        <v>7.7967157156695416E-2</v>
      </c>
      <c r="IG32" s="175">
        <f t="shared" si="81"/>
        <v>8.7751971954425939E-2</v>
      </c>
      <c r="IH32" s="175">
        <f t="shared" si="82"/>
        <v>8.1899534111351993E-2</v>
      </c>
      <c r="II32" s="175">
        <f t="shared" si="83"/>
        <v>7.1169103740947467E-2</v>
      </c>
      <c r="IJ32" s="175">
        <f t="shared" si="84"/>
        <v>6.9064532496886391E-2</v>
      </c>
      <c r="IK32" s="175">
        <f t="shared" si="85"/>
        <v>5.0457816319940958E-2</v>
      </c>
      <c r="IL32" s="175">
        <f t="shared" si="86"/>
        <v>5.0244476221227914E-2</v>
      </c>
      <c r="IM32" s="175">
        <f t="shared" si="87"/>
        <v>3.3996033027353663E-2</v>
      </c>
      <c r="IN32" s="175">
        <f t="shared" si="88"/>
        <v>3.1706951427648879E-2</v>
      </c>
      <c r="IO32" s="175">
        <f t="shared" si="89"/>
        <v>1.2010470962682781E-2</v>
      </c>
      <c r="IP32" s="175">
        <f t="shared" si="90"/>
        <v>1.3002214124267724E-2</v>
      </c>
      <c r="IQ32" s="175">
        <f t="shared" si="91"/>
        <v>2.836846718022049E-3</v>
      </c>
      <c r="IR32" s="175">
        <f t="shared" si="92"/>
        <v>4.4628442271322476E-3</v>
      </c>
      <c r="IS32" s="175">
        <f t="shared" si="93"/>
        <v>3.4595691683195722E-4</v>
      </c>
      <c r="IT32" s="87">
        <f t="shared" si="94"/>
        <v>9.6291341851561423E-4</v>
      </c>
      <c r="IU32" s="42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323"/>
      <c r="JP32" s="525">
        <f t="shared" si="167"/>
        <v>0</v>
      </c>
      <c r="JQ32" s="241">
        <f t="shared" si="145"/>
        <v>0</v>
      </c>
      <c r="JR32" s="241">
        <f t="shared" si="146"/>
        <v>0</v>
      </c>
      <c r="JS32" s="241">
        <f t="shared" si="147"/>
        <v>244.92248667850799</v>
      </c>
      <c r="JT32" s="241">
        <f t="shared" si="148"/>
        <v>504.39571438641008</v>
      </c>
      <c r="JU32" s="241">
        <f t="shared" si="149"/>
        <v>259.28664398757581</v>
      </c>
      <c r="JV32" s="241">
        <f t="shared" si="150"/>
        <v>846.93343846507639</v>
      </c>
      <c r="JW32" s="241">
        <f t="shared" si="151"/>
        <v>918.13376513658125</v>
      </c>
      <c r="JX32" s="241">
        <f t="shared" si="152"/>
        <v>3429.658915984769</v>
      </c>
      <c r="JY32" s="241">
        <f t="shared" si="153"/>
        <v>975.61329103356161</v>
      </c>
      <c r="JZ32" s="241">
        <f t="shared" si="154"/>
        <v>14128.415152553993</v>
      </c>
      <c r="KA32" s="241">
        <f t="shared" si="155"/>
        <v>4815.9253500114755</v>
      </c>
      <c r="KB32" s="241">
        <f t="shared" si="156"/>
        <v>26641.071065128897</v>
      </c>
      <c r="KC32" s="241">
        <f t="shared" si="157"/>
        <v>13525.595744680852</v>
      </c>
      <c r="KD32" s="241">
        <f t="shared" si="158"/>
        <v>40396.953912626013</v>
      </c>
      <c r="KE32" s="241">
        <f t="shared" si="159"/>
        <v>24244.181818181816</v>
      </c>
      <c r="KF32" s="241">
        <f t="shared" si="160"/>
        <v>28263.743902439022</v>
      </c>
      <c r="KG32" s="241">
        <f t="shared" si="161"/>
        <v>32241.968992248061</v>
      </c>
      <c r="KH32" s="241">
        <f t="shared" si="162"/>
        <v>8048.666666666667</v>
      </c>
      <c r="KI32" s="526">
        <f t="shared" si="163"/>
        <v>9313.1137724550899</v>
      </c>
      <c r="KJ32" s="529">
        <f>(SUM(JP32:KI32)/SUM(JP$4:KI31))*100000</f>
        <v>435.7250273040911</v>
      </c>
      <c r="KK32" s="483">
        <f t="shared" si="97"/>
        <v>0</v>
      </c>
      <c r="KL32" s="241">
        <f t="shared" si="98"/>
        <v>0</v>
      </c>
      <c r="KM32" s="241">
        <f t="shared" si="99"/>
        <v>0</v>
      </c>
      <c r="KN32" s="241">
        <f t="shared" si="100"/>
        <v>71.047957371225579</v>
      </c>
      <c r="KO32" s="241">
        <f t="shared" si="101"/>
        <v>140.97413124691619</v>
      </c>
      <c r="KP32" s="241">
        <f t="shared" si="102"/>
        <v>73.953557166099685</v>
      </c>
      <c r="KQ32" s="241">
        <f t="shared" si="103"/>
        <v>262.82935803929297</v>
      </c>
      <c r="KR32" s="241">
        <f t="shared" si="104"/>
        <v>281.61081385525205</v>
      </c>
      <c r="KS32" s="241">
        <f t="shared" si="105"/>
        <v>1215.263712225553</v>
      </c>
      <c r="KT32" s="241">
        <f t="shared" si="106"/>
        <v>333.94556687259978</v>
      </c>
      <c r="KU32" s="241">
        <f t="shared" si="107"/>
        <v>6684.9502913952692</v>
      </c>
      <c r="KV32" s="241">
        <f t="shared" si="108"/>
        <v>2123.0204268992425</v>
      </c>
      <c r="KW32" s="241">
        <f t="shared" si="109"/>
        <v>16112.618724559023</v>
      </c>
      <c r="KX32" s="241">
        <f t="shared" si="110"/>
        <v>7092.1985815602839</v>
      </c>
      <c r="KY32" s="241">
        <f t="shared" si="111"/>
        <v>40806.529044647141</v>
      </c>
      <c r="KZ32" s="241">
        <f t="shared" si="112"/>
        <v>18181.81818181818</v>
      </c>
      <c r="LA32" s="241">
        <f t="shared" si="113"/>
        <v>79268.292682926825</v>
      </c>
      <c r="LB32" s="241">
        <f t="shared" si="114"/>
        <v>49095.607235142117</v>
      </c>
      <c r="LC32" s="241">
        <f t="shared" si="115"/>
        <v>133333.33333333334</v>
      </c>
      <c r="LD32" s="484">
        <f t="shared" si="116"/>
        <v>53892.215568862273</v>
      </c>
      <c r="LE32" s="481">
        <f t="shared" si="117"/>
        <v>45.905251560778552</v>
      </c>
      <c r="LF32" s="241">
        <f t="shared" si="118"/>
        <v>48.275362668662048</v>
      </c>
      <c r="LG32" s="241">
        <f t="shared" si="119"/>
        <v>2134.2219040013219</v>
      </c>
      <c r="LH32" s="241">
        <f t="shared" si="120"/>
        <v>759.39935809261806</v>
      </c>
      <c r="LI32" s="241">
        <f t="shared" si="121"/>
        <v>26608.838354237487</v>
      </c>
      <c r="LJ32" s="484">
        <f t="shared" si="122"/>
        <v>14606.095457159287</v>
      </c>
      <c r="LK32" s="481">
        <f t="shared" si="123"/>
        <v>47.060484487687802</v>
      </c>
      <c r="LL32" s="241">
        <f t="shared" si="124"/>
        <v>1460.4895448609025</v>
      </c>
      <c r="LM32" s="484">
        <f t="shared" si="125"/>
        <v>20550.33089515848</v>
      </c>
      <c r="LO32" s="556"/>
      <c r="LP32" s="560"/>
      <c r="LQ32" s="543"/>
      <c r="LR32" s="565"/>
      <c r="LS32" s="353"/>
    </row>
    <row r="33" spans="1:331" ht="15" thickBot="1">
      <c r="A33" s="382" t="s">
        <v>45</v>
      </c>
      <c r="B33" s="414">
        <v>1694656</v>
      </c>
      <c r="C33" s="404">
        <f t="shared" si="227"/>
        <v>170804</v>
      </c>
      <c r="D33" s="387">
        <f t="shared" si="228"/>
        <v>2448</v>
      </c>
      <c r="E33" s="373">
        <f t="shared" si="0"/>
        <v>5.0727977508655065E-3</v>
      </c>
      <c r="F33" s="183">
        <f t="shared" si="1"/>
        <v>9.50723922731221E-2</v>
      </c>
      <c r="G33" s="26">
        <f t="shared" si="168"/>
        <v>2.9952142289733659</v>
      </c>
      <c r="H33" s="25">
        <f t="shared" si="2"/>
        <v>0.28476218211899279</v>
      </c>
      <c r="I33" s="32">
        <f t="shared" si="3"/>
        <v>0.30188697361916922</v>
      </c>
      <c r="J33" s="296">
        <f t="shared" si="4"/>
        <v>0.53645477657767804</v>
      </c>
      <c r="K33" s="427">
        <f t="shared" si="5"/>
        <v>2.6927543943223936E-3</v>
      </c>
      <c r="L33" s="297">
        <f t="shared" si="6"/>
        <v>5.6425925944575095</v>
      </c>
      <c r="M33" s="298">
        <f t="shared" si="7"/>
        <v>0.56864572577516426</v>
      </c>
      <c r="N33" s="674"/>
      <c r="O33" s="143"/>
      <c r="P33" s="143"/>
      <c r="Q33" s="143"/>
      <c r="R33" s="143"/>
      <c r="S33" s="144">
        <f t="shared" si="8"/>
        <v>170804</v>
      </c>
      <c r="T33" s="145">
        <f t="shared" si="9"/>
        <v>10078.977680425998</v>
      </c>
      <c r="U33" s="144">
        <f t="shared" si="10"/>
        <v>4191</v>
      </c>
      <c r="V33" s="146">
        <f t="shared" si="11"/>
        <v>2.5154099620077666E-2</v>
      </c>
      <c r="W33" s="145">
        <f t="shared" si="12"/>
        <v>247.30682805241889</v>
      </c>
      <c r="X33" s="144">
        <f t="shared" si="126"/>
        <v>9689</v>
      </c>
      <c r="Y33" s="146">
        <f t="shared" si="13"/>
        <v>6.0137169102814761E-2</v>
      </c>
      <c r="Z33" s="145">
        <f t="shared" si="127"/>
        <v>571.7384531137883</v>
      </c>
      <c r="AA33" s="144">
        <f t="shared" si="14"/>
        <v>2448</v>
      </c>
      <c r="AB33" s="145">
        <f t="shared" si="15"/>
        <v>1444.5409569847805</v>
      </c>
      <c r="AC33" s="147">
        <f t="shared" si="128"/>
        <v>1.4332217044097328E-2</v>
      </c>
      <c r="AD33" s="144">
        <f t="shared" si="16"/>
        <v>13</v>
      </c>
      <c r="AE33" s="146">
        <f t="shared" si="17"/>
        <v>5.3388090349075976E-3</v>
      </c>
      <c r="AF33" s="145">
        <f t="shared" si="18"/>
        <v>7.6711733826806148</v>
      </c>
      <c r="AG33" s="144">
        <f t="shared" si="19"/>
        <v>39</v>
      </c>
      <c r="AH33" s="146">
        <f t="shared" si="20"/>
        <v>1.61892901618929E-2</v>
      </c>
      <c r="AI33" s="145">
        <f t="shared" si="21"/>
        <v>23.013520148041845</v>
      </c>
      <c r="AJ33" s="678"/>
      <c r="AK33" s="71">
        <v>154386</v>
      </c>
      <c r="AL33" s="38">
        <v>145530</v>
      </c>
      <c r="AM33" s="38">
        <v>144629</v>
      </c>
      <c r="AN33" s="38">
        <v>136863</v>
      </c>
      <c r="AO33" s="38">
        <v>145107</v>
      </c>
      <c r="AP33" s="38">
        <v>143699</v>
      </c>
      <c r="AQ33" s="38">
        <v>118791</v>
      </c>
      <c r="AR33" s="38">
        <v>121334</v>
      </c>
      <c r="AS33" s="38">
        <v>100409</v>
      </c>
      <c r="AT33" s="38">
        <v>104683</v>
      </c>
      <c r="AU33" s="38">
        <v>69951</v>
      </c>
      <c r="AV33" s="38">
        <v>75368</v>
      </c>
      <c r="AW33" s="38">
        <v>58955</v>
      </c>
      <c r="AX33" s="38">
        <v>66532</v>
      </c>
      <c r="AY33" s="38">
        <v>32309</v>
      </c>
      <c r="AZ33" s="38">
        <v>40792</v>
      </c>
      <c r="BA33" s="38">
        <v>10499</v>
      </c>
      <c r="BB33" s="38">
        <v>18417</v>
      </c>
      <c r="BC33" s="38">
        <v>1835</v>
      </c>
      <c r="BD33" s="45">
        <v>4567</v>
      </c>
      <c r="BE33" s="213">
        <v>2.0000000000000002E-5</v>
      </c>
      <c r="BF33" s="42">
        <v>2.0000000000000002E-5</v>
      </c>
      <c r="BG33" s="52">
        <v>5.0000000000000002E-5</v>
      </c>
      <c r="BH33" s="52">
        <v>4.0000000000000003E-5</v>
      </c>
      <c r="BI33" s="52">
        <v>1.2518952302791728E-4</v>
      </c>
      <c r="BJ33" s="52">
        <v>1.2406223545552731E-4</v>
      </c>
      <c r="BK33" s="52">
        <v>3.4000000000000002E-4</v>
      </c>
      <c r="BL33" s="52">
        <v>1.8000000000000001E-4</v>
      </c>
      <c r="BM33" s="52">
        <v>8.9999999999999998E-4</v>
      </c>
      <c r="BN33" s="52">
        <v>5.0000000000000001E-4</v>
      </c>
      <c r="BO33" s="52">
        <v>3.8E-3</v>
      </c>
      <c r="BP33" s="52">
        <v>2E-3</v>
      </c>
      <c r="BQ33" s="52">
        <v>1.6199999999999999E-2</v>
      </c>
      <c r="BR33" s="52">
        <v>6.1999999999999998E-3</v>
      </c>
      <c r="BS33" s="52">
        <v>6.1100000000000002E-2</v>
      </c>
      <c r="BT33" s="52">
        <v>2.6800000000000001E-2</v>
      </c>
      <c r="BU33" s="52">
        <v>0.1421</v>
      </c>
      <c r="BV33" s="52">
        <v>5.4699999999999999E-2</v>
      </c>
      <c r="BW33" s="52">
        <v>0.27589999999999998</v>
      </c>
      <c r="BX33" s="584">
        <v>0.1051</v>
      </c>
      <c r="BY33" s="76">
        <f>+Fall_Hoy!B33+(CS33/2)</f>
        <v>1.5</v>
      </c>
      <c r="BZ33" s="60">
        <f>+Fall_Hoy!C33+(CS33/2)</f>
        <v>4.5</v>
      </c>
      <c r="CA33" s="60">
        <f>+Fall_Hoy!D33+(CT33/2)</f>
        <v>4</v>
      </c>
      <c r="CB33" s="60">
        <f>+Fall_Hoy!E33+(CT33/2)</f>
        <v>3</v>
      </c>
      <c r="CC33" s="60">
        <f>+Fall_Hoy!F33+(CU33/2)</f>
        <v>19</v>
      </c>
      <c r="CD33" s="60">
        <f>+Fall_Hoy!G33+(CU33/2)</f>
        <v>15</v>
      </c>
      <c r="CE33" s="60">
        <f>+Fall_Hoy!H33+(CV33/2)</f>
        <v>50</v>
      </c>
      <c r="CF33" s="60">
        <f>+Fall_Hoy!I33+(CV33/2)</f>
        <v>28</v>
      </c>
      <c r="CG33" s="60">
        <f>+Fall_Hoy!J33+(CW33/2)</f>
        <v>145.5</v>
      </c>
      <c r="CH33" s="60">
        <f>+Fall_Hoy!K33+(CW33/2)</f>
        <v>58.5</v>
      </c>
      <c r="CI33" s="60">
        <f>+Fall_Hoy!L33+(CX33/2)</f>
        <v>281.5</v>
      </c>
      <c r="CJ33" s="60">
        <f>+Fall_Hoy!M33+(CX33/2)</f>
        <v>139.5</v>
      </c>
      <c r="CK33" s="60">
        <f>+Fall_Hoy!N33+(CY33/2)</f>
        <v>450.5</v>
      </c>
      <c r="CL33" s="60">
        <f>+Fall_Hoy!O33+(CY33/2)</f>
        <v>242.5</v>
      </c>
      <c r="CM33" s="60">
        <f>+Fall_Hoy!P33+(CZ33/2)</f>
        <v>369</v>
      </c>
      <c r="CN33" s="60">
        <f>+Fall_Hoy!Q33+(CZ33/2)</f>
        <v>225</v>
      </c>
      <c r="CO33" s="60">
        <f>+Fall_Hoy!R33+(DA33/2)</f>
        <v>177.5</v>
      </c>
      <c r="CP33" s="60">
        <f>+Fall_Hoy!S33+(DA33/2)</f>
        <v>165.5</v>
      </c>
      <c r="CQ33" s="60">
        <f>+Fall_Hoy!T33+(DB33/2)</f>
        <v>32.5</v>
      </c>
      <c r="CR33" s="77">
        <f>+Fall_Hoy!U33+(DB33/2)</f>
        <v>34.5</v>
      </c>
      <c r="CS33" s="604">
        <f>+Fall_Hoy!W33</f>
        <v>3</v>
      </c>
      <c r="CT33" s="212">
        <f>+Fall_Hoy!X33</f>
        <v>0</v>
      </c>
      <c r="CU33" s="212">
        <f>+Fall_Hoy!Y33</f>
        <v>0</v>
      </c>
      <c r="CV33" s="212">
        <f>+Fall_Hoy!Z33</f>
        <v>0</v>
      </c>
      <c r="CW33" s="212">
        <f>+Fall_Hoy!AA33</f>
        <v>1</v>
      </c>
      <c r="CX33" s="212">
        <f>+Fall_Hoy!AB33</f>
        <v>1</v>
      </c>
      <c r="CY33" s="212">
        <f>+Fall_Hoy!AC33</f>
        <v>3</v>
      </c>
      <c r="CZ33" s="212">
        <f>+Fall_Hoy!AD33</f>
        <v>0</v>
      </c>
      <c r="DA33" s="212">
        <f>+Fall_Hoy!AE33</f>
        <v>11</v>
      </c>
      <c r="DB33" s="245">
        <f>+Fall_Hoy!AF33</f>
        <v>1</v>
      </c>
      <c r="DC33" s="65">
        <f t="shared" si="129"/>
        <v>0.18692252527367306</v>
      </c>
      <c r="DD33" s="66">
        <f t="shared" si="130"/>
        <v>0.20581296303343061</v>
      </c>
      <c r="DE33" s="66">
        <f t="shared" si="131"/>
        <v>0.47169268043946477</v>
      </c>
      <c r="DF33" s="66">
        <f t="shared" si="132"/>
        <v>0.58788106814474916</v>
      </c>
      <c r="DG33" s="66">
        <f t="shared" si="22"/>
        <v>0.7</v>
      </c>
      <c r="DH33" s="66">
        <f t="shared" si="23"/>
        <v>0.7</v>
      </c>
      <c r="DI33" s="66">
        <f t="shared" si="24"/>
        <v>0.7</v>
      </c>
      <c r="DJ33" s="66">
        <f t="shared" si="25"/>
        <v>0.7</v>
      </c>
      <c r="DK33" s="66">
        <f t="shared" si="26"/>
        <v>0.7</v>
      </c>
      <c r="DL33" s="66">
        <f t="shared" si="27"/>
        <v>0.7</v>
      </c>
      <c r="DM33" s="66">
        <f t="shared" si="28"/>
        <v>0.7</v>
      </c>
      <c r="DN33" s="66">
        <f t="shared" si="29"/>
        <v>0.7</v>
      </c>
      <c r="DO33" s="66">
        <f t="shared" si="30"/>
        <v>0.47169268043946477</v>
      </c>
      <c r="DP33" s="66">
        <f t="shared" si="31"/>
        <v>0.58788106814474916</v>
      </c>
      <c r="DQ33" s="66">
        <f t="shared" si="32"/>
        <v>0.18692252527367306</v>
      </c>
      <c r="DR33" s="66">
        <f t="shared" si="33"/>
        <v>0.20581296303343061</v>
      </c>
      <c r="DS33" s="66">
        <f t="shared" si="34"/>
        <v>0.11897517266313824</v>
      </c>
      <c r="DT33" s="66">
        <f t="shared" si="35"/>
        <v>0.16428268175645286</v>
      </c>
      <c r="DU33" s="66">
        <f t="shared" si="36"/>
        <v>6.4194170576750059E-2</v>
      </c>
      <c r="DV33" s="66">
        <f t="shared" si="37"/>
        <v>7.1876242860032788E-2</v>
      </c>
      <c r="DW33" s="74">
        <f>+'Cas_-14'!B32</f>
        <v>1088</v>
      </c>
      <c r="DX33" s="59">
        <f>+'Cas_-14'!C32</f>
        <v>1034</v>
      </c>
      <c r="DY33" s="59">
        <f>+'Cas_-14'!D32</f>
        <v>5036</v>
      </c>
      <c r="DZ33" s="59">
        <f>+'Cas_-14'!E32</f>
        <v>5560</v>
      </c>
      <c r="EA33" s="59">
        <f>+'Cas_-14'!F32</f>
        <v>17423</v>
      </c>
      <c r="EB33" s="59">
        <f>+'Cas_-14'!G32</f>
        <v>18373</v>
      </c>
      <c r="EC33" s="59">
        <f>+'Cas_-14'!H32</f>
        <v>18397</v>
      </c>
      <c r="ED33" s="59">
        <f>+'Cas_-14'!I32</f>
        <v>18512</v>
      </c>
      <c r="EE33" s="59">
        <f>+'Cas_-14'!J32</f>
        <v>16043</v>
      </c>
      <c r="EF33" s="59">
        <f>+'Cas_-14'!K32</f>
        <v>16051</v>
      </c>
      <c r="EG33" s="59">
        <f>+'Cas_-14'!L32</f>
        <v>10053</v>
      </c>
      <c r="EH33" s="59">
        <f>+'Cas_-14'!M32</f>
        <v>10463</v>
      </c>
      <c r="EI33" s="59">
        <f>+'Cas_-14'!N32</f>
        <v>6827</v>
      </c>
      <c r="EJ33" s="59">
        <f>+'Cas_-14'!O32</f>
        <v>6957</v>
      </c>
      <c r="EK33" s="59">
        <f>+'Cas_-14'!P32</f>
        <v>3158</v>
      </c>
      <c r="EL33" s="59">
        <f>+'Cas_-14'!Q32</f>
        <v>3085</v>
      </c>
      <c r="EM33" s="59">
        <f>+'Cas_-14'!R32</f>
        <v>900</v>
      </c>
      <c r="EN33" s="59">
        <f>+'Cas_-14'!S32</f>
        <v>1225</v>
      </c>
      <c r="EO33" s="59">
        <f>+'Cas_-14'!T32</f>
        <v>108</v>
      </c>
      <c r="EP33" s="75">
        <f>+'Cas_-14'!U32</f>
        <v>245</v>
      </c>
      <c r="EQ33" s="178">
        <f t="shared" si="38"/>
        <v>7.0472711256201991E-3</v>
      </c>
      <c r="ER33" s="80">
        <f t="shared" si="39"/>
        <v>7.1050642479213904E-3</v>
      </c>
      <c r="ES33" s="80">
        <f t="shared" si="40"/>
        <v>3.4820125977501053E-2</v>
      </c>
      <c r="ET33" s="80">
        <f t="shared" si="41"/>
        <v>4.0624566172011427E-2</v>
      </c>
      <c r="EU33" s="80">
        <f t="shared" si="42"/>
        <v>0.12007001729758041</v>
      </c>
      <c r="EV33" s="80">
        <f t="shared" si="43"/>
        <v>0.12785753554304483</v>
      </c>
      <c r="EW33" s="80">
        <f t="shared" si="44"/>
        <v>0.15486863482923791</v>
      </c>
      <c r="EX33" s="80">
        <f t="shared" si="45"/>
        <v>0.15257059027148204</v>
      </c>
      <c r="EY33" s="80">
        <f t="shared" si="46"/>
        <v>0.15977651405750481</v>
      </c>
      <c r="EZ33" s="80">
        <f t="shared" si="47"/>
        <v>0.15332957595789193</v>
      </c>
      <c r="FA33" s="80">
        <f t="shared" si="48"/>
        <v>0.14371488613457992</v>
      </c>
      <c r="FB33" s="80">
        <f t="shared" si="49"/>
        <v>0.13882549623182253</v>
      </c>
      <c r="FC33" s="80">
        <f t="shared" si="50"/>
        <v>0.11580018658298702</v>
      </c>
      <c r="FD33" s="80">
        <f t="shared" si="51"/>
        <v>0.10456622377201948</v>
      </c>
      <c r="FE33" s="80">
        <f t="shared" si="52"/>
        <v>9.7743662756507477E-2</v>
      </c>
      <c r="FF33" s="80">
        <f t="shared" si="53"/>
        <v>7.5627574034124331E-2</v>
      </c>
      <c r="FG33" s="80">
        <f t="shared" si="54"/>
        <v>8.572244975711972E-2</v>
      </c>
      <c r="FH33" s="80">
        <f t="shared" si="55"/>
        <v>6.6514633219308242E-2</v>
      </c>
      <c r="FI33" s="80">
        <f t="shared" si="56"/>
        <v>5.8855585831062672E-2</v>
      </c>
      <c r="FJ33" s="88">
        <f t="shared" si="57"/>
        <v>5.3645719290562735E-2</v>
      </c>
      <c r="FK33" s="101">
        <f t="shared" si="133"/>
        <v>1.91237487937527</v>
      </c>
      <c r="FL33" s="102">
        <f t="shared" si="134"/>
        <v>2.7214010982365324</v>
      </c>
      <c r="FM33" s="102">
        <f t="shared" si="135"/>
        <v>4.0733326461562394</v>
      </c>
      <c r="FN33" s="102">
        <f t="shared" si="166"/>
        <v>5.622093319793942</v>
      </c>
      <c r="FO33" s="102">
        <f t="shared" si="229"/>
        <v>5.8299316994777017</v>
      </c>
      <c r="FP33" s="102">
        <f t="shared" si="229"/>
        <v>5.4748435203831711</v>
      </c>
      <c r="FQ33" s="102">
        <f t="shared" si="229"/>
        <v>4.5199597760504426</v>
      </c>
      <c r="FR33" s="102">
        <f t="shared" si="229"/>
        <v>4.5880401901469314</v>
      </c>
      <c r="FS33" s="102">
        <f t="shared" si="229"/>
        <v>4.3811194913669507</v>
      </c>
      <c r="FT33" s="102">
        <f t="shared" si="229"/>
        <v>4.5653292629742692</v>
      </c>
      <c r="FU33" s="102">
        <f t="shared" si="229"/>
        <v>4.8707549985079082</v>
      </c>
      <c r="FV33" s="102">
        <f t="shared" si="229"/>
        <v>5.0423014431807314</v>
      </c>
      <c r="FW33" s="102">
        <f t="shared" si="229"/>
        <v>4.0733326461562394</v>
      </c>
      <c r="FX33" s="102">
        <f t="shared" si="229"/>
        <v>5.622093319793942</v>
      </c>
      <c r="FY33" s="102">
        <f t="shared" si="229"/>
        <v>1.91237487937527</v>
      </c>
      <c r="FZ33" s="102">
        <f t="shared" si="229"/>
        <v>2.7214010982365324</v>
      </c>
      <c r="GA33" s="102">
        <f t="shared" si="137"/>
        <v>1.3879114864336539</v>
      </c>
      <c r="GB33" s="102">
        <f t="shared" si="138"/>
        <v>2.4698727754355856</v>
      </c>
      <c r="GC33" s="102">
        <f t="shared" si="139"/>
        <v>1.0907065093364476</v>
      </c>
      <c r="GD33" s="103">
        <f t="shared" si="140"/>
        <v>1.3398318413949786</v>
      </c>
      <c r="GE33" s="74">
        <f>+Cas_Hoy!B32</f>
        <v>1182</v>
      </c>
      <c r="GF33" s="59">
        <f>+Cas_Hoy!C32</f>
        <v>1124</v>
      </c>
      <c r="GG33" s="59">
        <f>+Cas_Hoy!D32</f>
        <v>5511</v>
      </c>
      <c r="GH33" s="59">
        <f>+Cas_Hoy!E32</f>
        <v>6052</v>
      </c>
      <c r="GI33" s="59">
        <f>+Cas_Hoy!F32</f>
        <v>18604</v>
      </c>
      <c r="GJ33" s="59">
        <f>+Cas_Hoy!G32</f>
        <v>19590</v>
      </c>
      <c r="GK33" s="59">
        <f>+Cas_Hoy!H32</f>
        <v>19461</v>
      </c>
      <c r="GL33" s="59">
        <f>+Cas_Hoy!I32</f>
        <v>19596</v>
      </c>
      <c r="GM33" s="59">
        <f>+Cas_Hoy!J32</f>
        <v>16816</v>
      </c>
      <c r="GN33" s="59">
        <f>+Cas_Hoy!K32</f>
        <v>16847</v>
      </c>
      <c r="GO33" s="59">
        <f>+Cas_Hoy!L32</f>
        <v>10566</v>
      </c>
      <c r="GP33" s="59">
        <f>+Cas_Hoy!M32</f>
        <v>11027</v>
      </c>
      <c r="GQ33" s="59">
        <f>+Cas_Hoy!N32</f>
        <v>7228</v>
      </c>
      <c r="GR33" s="59">
        <f>+Cas_Hoy!O32</f>
        <v>7364</v>
      </c>
      <c r="GS33" s="59">
        <f>+Cas_Hoy!P32</f>
        <v>3318</v>
      </c>
      <c r="GT33" s="59">
        <f>+Cas_Hoy!Q32</f>
        <v>3284</v>
      </c>
      <c r="GU33" s="59">
        <f>+Cas_Hoy!R32</f>
        <v>950</v>
      </c>
      <c r="GV33" s="59">
        <f>+Cas_Hoy!S32</f>
        <v>1306</v>
      </c>
      <c r="GW33" s="59">
        <f>+Cas_Hoy!T32</f>
        <v>114</v>
      </c>
      <c r="GX33" s="459">
        <f>+Cas_Hoy!U32</f>
        <v>266</v>
      </c>
      <c r="GY33" s="425">
        <f t="shared" si="141"/>
        <v>0.19639295087335251</v>
      </c>
      <c r="GZ33" s="97">
        <f t="shared" si="142"/>
        <v>0.21908906664563574</v>
      </c>
      <c r="HA33" s="97">
        <f t="shared" si="143"/>
        <v>0.49939866621011442</v>
      </c>
      <c r="HB33" s="97">
        <f t="shared" si="144"/>
        <v>0.62227342041367439</v>
      </c>
      <c r="HC33" s="249">
        <f t="shared" si="59"/>
        <v>0.7</v>
      </c>
      <c r="HD33" s="249">
        <f t="shared" si="60"/>
        <v>0.7</v>
      </c>
      <c r="HE33" s="249">
        <f t="shared" si="61"/>
        <v>0.7</v>
      </c>
      <c r="HF33" s="249">
        <f t="shared" si="62"/>
        <v>0.7</v>
      </c>
      <c r="HG33" s="249">
        <f t="shared" si="63"/>
        <v>0.7</v>
      </c>
      <c r="HH33" s="249">
        <f t="shared" si="64"/>
        <v>0.7</v>
      </c>
      <c r="HI33" s="249">
        <f t="shared" si="65"/>
        <v>0.7</v>
      </c>
      <c r="HJ33" s="249">
        <f t="shared" si="66"/>
        <v>0.7</v>
      </c>
      <c r="HK33" s="249">
        <f t="shared" si="67"/>
        <v>0.49939866621011442</v>
      </c>
      <c r="HL33" s="249">
        <f t="shared" si="68"/>
        <v>0.62227342041367439</v>
      </c>
      <c r="HM33" s="249">
        <f t="shared" si="69"/>
        <v>0.19639295087335251</v>
      </c>
      <c r="HN33" s="249">
        <f t="shared" si="70"/>
        <v>0.21908906664563574</v>
      </c>
      <c r="HO33" s="249">
        <f t="shared" si="71"/>
        <v>0.12558490447775703</v>
      </c>
      <c r="HP33" s="249">
        <f t="shared" si="72"/>
        <v>0.17514545499912443</v>
      </c>
      <c r="HQ33" s="249">
        <f t="shared" si="73"/>
        <v>6.7760513386569507E-2</v>
      </c>
      <c r="HR33" s="278">
        <f t="shared" si="74"/>
        <v>7.8037063676607024E-2</v>
      </c>
      <c r="HS33" s="280">
        <f>+CyF_Tot!B32</f>
        <v>0</v>
      </c>
      <c r="HT33" s="131">
        <f>+CyF_Tot!C32</f>
        <v>161115</v>
      </c>
      <c r="HU33" s="131">
        <f>+CyF_Tot!D32</f>
        <v>166613</v>
      </c>
      <c r="HV33" s="131">
        <f>+CyF_Tot!E32</f>
        <v>170804</v>
      </c>
      <c r="HW33" s="131">
        <f>+CyF_Tot!F32</f>
        <v>0</v>
      </c>
      <c r="HX33" s="131">
        <f>+CyF_Tot!G32</f>
        <v>2409</v>
      </c>
      <c r="HY33" s="131">
        <f>+CyF_Tot!H32</f>
        <v>2435</v>
      </c>
      <c r="HZ33" s="131">
        <f>+CyF_Tot!I32</f>
        <v>2448</v>
      </c>
      <c r="IA33" s="82">
        <f t="shared" si="75"/>
        <v>9.1101674912194563E-2</v>
      </c>
      <c r="IB33" s="178">
        <f t="shared" si="76"/>
        <v>8.5875835567808451E-2</v>
      </c>
      <c r="IC33" s="178">
        <f t="shared" si="77"/>
        <v>8.5344164243362663E-2</v>
      </c>
      <c r="ID33" s="178">
        <f t="shared" si="78"/>
        <v>8.0761523282601305E-2</v>
      </c>
      <c r="IE33" s="178">
        <f t="shared" si="79"/>
        <v>8.5626227387741227E-2</v>
      </c>
      <c r="IF33" s="178">
        <f t="shared" si="80"/>
        <v>8.4795380301370904E-2</v>
      </c>
      <c r="IG33" s="178">
        <f t="shared" si="81"/>
        <v>7.0097412100154841E-2</v>
      </c>
      <c r="IH33" s="178">
        <f t="shared" si="82"/>
        <v>7.1598011631859207E-2</v>
      </c>
      <c r="II33" s="178">
        <f t="shared" si="83"/>
        <v>5.9250372937044452E-2</v>
      </c>
      <c r="IJ33" s="178">
        <f t="shared" si="84"/>
        <v>6.1772418709165756E-2</v>
      </c>
      <c r="IK33" s="178">
        <f t="shared" si="85"/>
        <v>4.1277403791683973E-2</v>
      </c>
      <c r="IL33" s="178">
        <f t="shared" si="86"/>
        <v>4.4473922731220965E-2</v>
      </c>
      <c r="IM33" s="178">
        <f t="shared" si="87"/>
        <v>3.4788771290456585E-2</v>
      </c>
      <c r="IN33" s="178">
        <f t="shared" si="88"/>
        <v>3.9259885192038976E-2</v>
      </c>
      <c r="IO33" s="178">
        <f t="shared" si="89"/>
        <v>1.9065226217002153E-2</v>
      </c>
      <c r="IP33" s="178">
        <f t="shared" si="90"/>
        <v>2.4070961894331357E-2</v>
      </c>
      <c r="IQ33" s="178">
        <f t="shared" si="91"/>
        <v>6.1953576419049054E-3</v>
      </c>
      <c r="IR33" s="178">
        <f t="shared" si="92"/>
        <v>1.0867692322217607E-2</v>
      </c>
      <c r="IS33" s="178">
        <f t="shared" si="93"/>
        <v>1.0828156274783791E-3</v>
      </c>
      <c r="IT33" s="436">
        <f t="shared" si="94"/>
        <v>2.6949422183617207E-3</v>
      </c>
      <c r="IU33" s="424"/>
      <c r="IV33" s="94"/>
      <c r="IW33" s="94"/>
      <c r="IX33" s="94"/>
      <c r="IY33" s="94"/>
      <c r="IZ33" s="94"/>
      <c r="JA33" s="94"/>
      <c r="JB33" s="94"/>
      <c r="JC33" s="94"/>
      <c r="JD33" s="94"/>
      <c r="JE33" s="94"/>
      <c r="JF33" s="94"/>
      <c r="JG33" s="94"/>
      <c r="JH33" s="94"/>
      <c r="JI33" s="94"/>
      <c r="JJ33" s="94"/>
      <c r="JK33" s="94"/>
      <c r="JL33" s="94"/>
      <c r="JM33" s="94"/>
      <c r="JN33" s="323"/>
      <c r="JP33" s="525">
        <f t="shared" si="167"/>
        <v>37.371128211107226</v>
      </c>
      <c r="JQ33" s="241">
        <f t="shared" si="145"/>
        <v>112.24514533085961</v>
      </c>
      <c r="JR33" s="241">
        <f t="shared" si="146"/>
        <v>100.40896362416943</v>
      </c>
      <c r="JS33" s="241">
        <f t="shared" si="147"/>
        <v>75.563534337256954</v>
      </c>
      <c r="JT33" s="241">
        <f t="shared" si="148"/>
        <v>468.48662710965016</v>
      </c>
      <c r="JU33" s="241">
        <f t="shared" si="149"/>
        <v>365.98104370942036</v>
      </c>
      <c r="JV33" s="241">
        <f t="shared" si="150"/>
        <v>1356.3190814118914</v>
      </c>
      <c r="JW33" s="241">
        <f t="shared" si="151"/>
        <v>752.37117378475943</v>
      </c>
      <c r="JX33" s="241">
        <f t="shared" si="152"/>
        <v>4089.5050842055994</v>
      </c>
      <c r="JY33" s="241">
        <f t="shared" si="153"/>
        <v>1632.6072905820429</v>
      </c>
      <c r="JZ33" s="241">
        <f t="shared" si="154"/>
        <v>8505.1061314348608</v>
      </c>
      <c r="KA33" s="241">
        <f t="shared" si="155"/>
        <v>4198.6801361320449</v>
      </c>
      <c r="KB33" s="241">
        <f t="shared" si="156"/>
        <v>12634.547782206768</v>
      </c>
      <c r="KC33" s="241">
        <f t="shared" si="157"/>
        <v>6951.1503111284801</v>
      </c>
      <c r="KD33" s="241">
        <f t="shared" si="158"/>
        <v>11306.334055526324</v>
      </c>
      <c r="KE33" s="241">
        <f t="shared" si="159"/>
        <v>7354.9164051774851</v>
      </c>
      <c r="KF33" s="241">
        <f t="shared" si="160"/>
        <v>6028.1022002095433</v>
      </c>
      <c r="KG33" s="241">
        <f t="shared" si="161"/>
        <v>5901.4404626160613</v>
      </c>
      <c r="KH33" s="241">
        <f t="shared" si="162"/>
        <v>1069.1348773841962</v>
      </c>
      <c r="KI33" s="526">
        <f t="shared" si="163"/>
        <v>1305.4401138603023</v>
      </c>
      <c r="KJ33" s="529">
        <f>(SUM(JP33:KI33)/SUM(JP$4:KI32))*100000</f>
        <v>154.26525394725553</v>
      </c>
      <c r="KK33" s="483">
        <f t="shared" si="97"/>
        <v>9.7159068827484365</v>
      </c>
      <c r="KL33" s="241">
        <f t="shared" si="98"/>
        <v>30.921459492888065</v>
      </c>
      <c r="KM33" s="241">
        <f t="shared" si="99"/>
        <v>27.656970593726015</v>
      </c>
      <c r="KN33" s="241">
        <f t="shared" si="100"/>
        <v>21.919729948927028</v>
      </c>
      <c r="KO33" s="241">
        <f t="shared" si="101"/>
        <v>130.93785964839739</v>
      </c>
      <c r="KP33" s="241">
        <f t="shared" si="102"/>
        <v>104.38486001990272</v>
      </c>
      <c r="KQ33" s="241">
        <f t="shared" si="103"/>
        <v>420.9073077926779</v>
      </c>
      <c r="KR33" s="241">
        <f t="shared" si="104"/>
        <v>230.76796281339114</v>
      </c>
      <c r="KS33" s="241">
        <f t="shared" si="105"/>
        <v>1449.0732902429065</v>
      </c>
      <c r="KT33" s="241">
        <f t="shared" si="106"/>
        <v>558.82999149814202</v>
      </c>
      <c r="KU33" s="241">
        <f t="shared" si="107"/>
        <v>4024.2455433088876</v>
      </c>
      <c r="KV33" s="241">
        <f t="shared" si="108"/>
        <v>1850.9181615539751</v>
      </c>
      <c r="KW33" s="241">
        <f t="shared" si="109"/>
        <v>7641.4214231193282</v>
      </c>
      <c r="KX33" s="241">
        <f t="shared" si="110"/>
        <v>3644.862622497445</v>
      </c>
      <c r="KY33" s="241">
        <f t="shared" si="111"/>
        <v>11420.966294221424</v>
      </c>
      <c r="KZ33" s="241">
        <f t="shared" si="112"/>
        <v>5515.7874092959401</v>
      </c>
      <c r="LA33" s="241">
        <f t="shared" si="113"/>
        <v>16906.372035431945</v>
      </c>
      <c r="LB33" s="241">
        <f t="shared" si="114"/>
        <v>8986.2626920779712</v>
      </c>
      <c r="LC33" s="241">
        <f t="shared" si="115"/>
        <v>17711.17166212534</v>
      </c>
      <c r="LD33" s="484">
        <f t="shared" si="116"/>
        <v>7554.1931245894457</v>
      </c>
      <c r="LE33" s="481">
        <f t="shared" si="117"/>
        <v>55.165022223623239</v>
      </c>
      <c r="LF33" s="241">
        <f t="shared" si="118"/>
        <v>52.805497404316441</v>
      </c>
      <c r="LG33" s="241">
        <f t="shared" si="119"/>
        <v>1649.6570995777292</v>
      </c>
      <c r="LH33" s="241">
        <f t="shared" si="120"/>
        <v>749.87142691242104</v>
      </c>
      <c r="LI33" s="241">
        <f t="shared" si="121"/>
        <v>9937.4505299330103</v>
      </c>
      <c r="LJ33" s="484">
        <f t="shared" si="122"/>
        <v>5122.4790496362466</v>
      </c>
      <c r="LK33" s="481">
        <f t="shared" si="123"/>
        <v>54.00970336032286</v>
      </c>
      <c r="LL33" s="241">
        <f t="shared" si="124"/>
        <v>1190.4439356787732</v>
      </c>
      <c r="LM33" s="484">
        <f t="shared" si="125"/>
        <v>7255.0511744033929</v>
      </c>
      <c r="LO33" s="556"/>
      <c r="LP33" s="561"/>
      <c r="LQ33" s="562"/>
      <c r="LR33" s="568"/>
      <c r="LS33" s="563"/>
    </row>
    <row r="34" spans="1:331" ht="15.75" hidden="1" customHeight="1" thickBot="1">
      <c r="A34" s="383" t="s">
        <v>46</v>
      </c>
      <c r="B34" s="415"/>
      <c r="C34" s="405">
        <f>+S34</f>
        <v>0</v>
      </c>
      <c r="D34" s="388">
        <f>+AA34</f>
        <v>0</v>
      </c>
      <c r="E34" s="374">
        <f t="shared" si="0"/>
        <v>0</v>
      </c>
      <c r="F34" s="354"/>
      <c r="G34" s="355"/>
      <c r="H34" s="356"/>
      <c r="I34" s="357"/>
      <c r="J34" s="448"/>
      <c r="K34" s="449"/>
      <c r="L34" s="447" t="e">
        <f t="shared" si="6"/>
        <v>#DIV/0!</v>
      </c>
      <c r="M34" s="450"/>
      <c r="N34" s="674"/>
      <c r="O34" s="358"/>
      <c r="P34" s="358"/>
      <c r="Q34" s="358"/>
      <c r="R34" s="358"/>
      <c r="S34" s="359"/>
      <c r="T34" s="360"/>
      <c r="U34" s="359"/>
      <c r="V34" s="361"/>
      <c r="W34" s="360"/>
      <c r="X34" s="359"/>
      <c r="Y34" s="361"/>
      <c r="Z34" s="360"/>
      <c r="AA34" s="359"/>
      <c r="AB34" s="360"/>
      <c r="AC34" s="362"/>
      <c r="AD34" s="359"/>
      <c r="AE34" s="361"/>
      <c r="AF34" s="360"/>
      <c r="AG34" s="359"/>
      <c r="AH34" s="361"/>
      <c r="AI34" s="360"/>
      <c r="AJ34" s="678"/>
      <c r="AK34" s="112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4"/>
      <c r="BE34" s="214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585"/>
      <c r="BY34" s="211">
        <f>+Fall_Hoy!B34+(CS34/2)</f>
        <v>0</v>
      </c>
      <c r="BZ34" s="211">
        <f>+Fall_Hoy!C34+(CS34/2)</f>
        <v>0</v>
      </c>
      <c r="CA34" s="211">
        <f>+Fall_Hoy!D34+(CT34/2)</f>
        <v>0</v>
      </c>
      <c r="CB34" s="211">
        <f>+Fall_Hoy!E34+(CT34/2)</f>
        <v>0</v>
      </c>
      <c r="CC34" s="211">
        <f>+Fall_Hoy!F34+(CU34/2)</f>
        <v>0</v>
      </c>
      <c r="CD34" s="211">
        <f>+Fall_Hoy!G34+(CU34/2)</f>
        <v>0</v>
      </c>
      <c r="CE34" s="211">
        <f>+Fall_Hoy!H34+(CV34/2)</f>
        <v>0</v>
      </c>
      <c r="CF34" s="211">
        <f>+Fall_Hoy!I34+(CV34/2)</f>
        <v>0</v>
      </c>
      <c r="CG34" s="211">
        <f>+Fall_Hoy!J34+(CW34/2)</f>
        <v>0</v>
      </c>
      <c r="CH34" s="211">
        <f>+Fall_Hoy!K34+(CW34/2)</f>
        <v>0</v>
      </c>
      <c r="CI34" s="211">
        <f>+Fall_Hoy!L34+(CX34/2)</f>
        <v>0</v>
      </c>
      <c r="CJ34" s="211">
        <f>+Fall_Hoy!M34+(CX34/2)</f>
        <v>0</v>
      </c>
      <c r="CK34" s="211">
        <f>+Fall_Hoy!N34+(CY34/2)</f>
        <v>0</v>
      </c>
      <c r="CL34" s="211">
        <f>+Fall_Hoy!O34+(CY34/2)</f>
        <v>0</v>
      </c>
      <c r="CM34" s="211">
        <f>+Fall_Hoy!P34+(CZ34/2)</f>
        <v>0</v>
      </c>
      <c r="CN34" s="211">
        <f>+Fall_Hoy!Q34+(CZ34/2)</f>
        <v>0</v>
      </c>
      <c r="CO34" s="211">
        <f>+Fall_Hoy!R34+(DA34/2)</f>
        <v>0</v>
      </c>
      <c r="CP34" s="211">
        <f>+Fall_Hoy!S34+(DA34/2)</f>
        <v>0</v>
      </c>
      <c r="CQ34" s="211">
        <f>+Fall_Hoy!T34+(DB34/2)</f>
        <v>0</v>
      </c>
      <c r="CR34" s="211">
        <f>+Fall_Hoy!U34+(DB34/2)</f>
        <v>0</v>
      </c>
      <c r="CS34" s="211">
        <f>+Fall_Hoy!W34</f>
        <v>0</v>
      </c>
      <c r="CT34" s="211">
        <f>+Fall_Hoy!X34</f>
        <v>0</v>
      </c>
      <c r="CU34" s="211">
        <f>+Fall_Hoy!Y34</f>
        <v>0</v>
      </c>
      <c r="CV34" s="211">
        <f>+Fall_Hoy!Z34</f>
        <v>0</v>
      </c>
      <c r="CW34" s="211">
        <f>+Fall_Hoy!AA34</f>
        <v>0</v>
      </c>
      <c r="CX34" s="211">
        <f>+Fall_Hoy!AB34</f>
        <v>0</v>
      </c>
      <c r="CY34" s="211">
        <f>+Fall_Hoy!AC34</f>
        <v>0</v>
      </c>
      <c r="CZ34" s="211">
        <f>+Fall_Hoy!AD34</f>
        <v>0</v>
      </c>
      <c r="DA34" s="211">
        <f>+Fall_Hoy!AE34</f>
        <v>0</v>
      </c>
      <c r="DB34" s="211">
        <f>+Fall_Hoy!AF34</f>
        <v>0</v>
      </c>
      <c r="DC34" s="262" t="e">
        <f t="shared" si="129"/>
        <v>#DIV/0!</v>
      </c>
      <c r="DD34" s="263" t="e">
        <f t="shared" si="130"/>
        <v>#DIV/0!</v>
      </c>
      <c r="DE34" s="263" t="e">
        <f t="shared" si="131"/>
        <v>#DIV/0!</v>
      </c>
      <c r="DF34" s="263" t="e">
        <f t="shared" si="132"/>
        <v>#DIV/0!</v>
      </c>
      <c r="DG34" s="263" t="e">
        <f t="shared" si="22"/>
        <v>#DIV/0!</v>
      </c>
      <c r="DH34" s="263" t="e">
        <f t="shared" si="23"/>
        <v>#DIV/0!</v>
      </c>
      <c r="DI34" s="263" t="e">
        <f t="shared" si="24"/>
        <v>#DIV/0!</v>
      </c>
      <c r="DJ34" s="263" t="e">
        <f t="shared" si="25"/>
        <v>#DIV/0!</v>
      </c>
      <c r="DK34" s="263" t="e">
        <f t="shared" si="26"/>
        <v>#DIV/0!</v>
      </c>
      <c r="DL34" s="263" t="e">
        <f t="shared" si="27"/>
        <v>#DIV/0!</v>
      </c>
      <c r="DM34" s="263" t="e">
        <f t="shared" si="28"/>
        <v>#DIV/0!</v>
      </c>
      <c r="DN34" s="263" t="e">
        <f t="shared" si="29"/>
        <v>#DIV/0!</v>
      </c>
      <c r="DO34" s="263" t="e">
        <f t="shared" si="30"/>
        <v>#DIV/0!</v>
      </c>
      <c r="DP34" s="263" t="e">
        <f t="shared" si="31"/>
        <v>#DIV/0!</v>
      </c>
      <c r="DQ34" s="263" t="e">
        <f t="shared" si="32"/>
        <v>#DIV/0!</v>
      </c>
      <c r="DR34" s="263" t="e">
        <f t="shared" si="33"/>
        <v>#DIV/0!</v>
      </c>
      <c r="DS34" s="263" t="e">
        <f t="shared" si="34"/>
        <v>#DIV/0!</v>
      </c>
      <c r="DT34" s="263" t="e">
        <f t="shared" si="35"/>
        <v>#DIV/0!</v>
      </c>
      <c r="DU34" s="263" t="e">
        <f t="shared" si="36"/>
        <v>#DIV/0!</v>
      </c>
      <c r="DV34" s="263" t="e">
        <f t="shared" si="37"/>
        <v>#DIV/0!</v>
      </c>
      <c r="DW34" s="76">
        <f>+'Cas_-14'!B33</f>
        <v>0</v>
      </c>
      <c r="DX34" s="60">
        <f>+'Cas_-14'!C33</f>
        <v>0</v>
      </c>
      <c r="DY34" s="60">
        <f>+'Cas_-14'!D33</f>
        <v>0</v>
      </c>
      <c r="DZ34" s="60">
        <f>+'Cas_-14'!E33</f>
        <v>0</v>
      </c>
      <c r="EA34" s="60">
        <f>+'Cas_-14'!F33</f>
        <v>0</v>
      </c>
      <c r="EB34" s="60">
        <f>+'Cas_-14'!G33</f>
        <v>0</v>
      </c>
      <c r="EC34" s="60">
        <f>+'Cas_-14'!H33</f>
        <v>0</v>
      </c>
      <c r="ED34" s="60">
        <f>+'Cas_-14'!I33</f>
        <v>0</v>
      </c>
      <c r="EE34" s="60">
        <f>+'Cas_-14'!J33</f>
        <v>0</v>
      </c>
      <c r="EF34" s="60">
        <f>+'Cas_-14'!K33</f>
        <v>0</v>
      </c>
      <c r="EG34" s="60">
        <f>+'Cas_-14'!L33</f>
        <v>0</v>
      </c>
      <c r="EH34" s="60">
        <f>+'Cas_-14'!M33</f>
        <v>0</v>
      </c>
      <c r="EI34" s="60">
        <f>+'Cas_-14'!N33</f>
        <v>0</v>
      </c>
      <c r="EJ34" s="60">
        <f>+'Cas_-14'!O33</f>
        <v>0</v>
      </c>
      <c r="EK34" s="60">
        <f>+'Cas_-14'!P33</f>
        <v>0</v>
      </c>
      <c r="EL34" s="60">
        <f>+'Cas_-14'!Q33</f>
        <v>0</v>
      </c>
      <c r="EM34" s="60">
        <f>+'Cas_-14'!R33</f>
        <v>0</v>
      </c>
      <c r="EN34" s="60">
        <f>+'Cas_-14'!S33</f>
        <v>0</v>
      </c>
      <c r="EO34" s="60">
        <f>+'Cas_-14'!T33</f>
        <v>0</v>
      </c>
      <c r="EP34" s="77">
        <f>+'Cas_-14'!U33</f>
        <v>0</v>
      </c>
      <c r="EQ34" s="180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9"/>
      <c r="FK34" s="266" t="e">
        <f t="shared" si="133"/>
        <v>#DIV/0!</v>
      </c>
      <c r="FL34" s="267" t="e">
        <f t="shared" si="134"/>
        <v>#DIV/0!</v>
      </c>
      <c r="FM34" s="267" t="e">
        <f t="shared" si="135"/>
        <v>#DIV/0!</v>
      </c>
      <c r="FN34" s="267" t="e">
        <f t="shared" si="166"/>
        <v>#DIV/0!</v>
      </c>
      <c r="FO34" s="267" t="e">
        <f t="shared" si="229"/>
        <v>#DIV/0!</v>
      </c>
      <c r="FP34" s="267" t="e">
        <f t="shared" si="229"/>
        <v>#DIV/0!</v>
      </c>
      <c r="FQ34" s="267" t="e">
        <f t="shared" si="229"/>
        <v>#DIV/0!</v>
      </c>
      <c r="FR34" s="267" t="e">
        <f t="shared" si="229"/>
        <v>#DIV/0!</v>
      </c>
      <c r="FS34" s="267" t="e">
        <f t="shared" si="229"/>
        <v>#DIV/0!</v>
      </c>
      <c r="FT34" s="267" t="e">
        <f t="shared" si="229"/>
        <v>#DIV/0!</v>
      </c>
      <c r="FU34" s="267" t="e">
        <f t="shared" si="229"/>
        <v>#DIV/0!</v>
      </c>
      <c r="FV34" s="267" t="e">
        <f t="shared" si="229"/>
        <v>#DIV/0!</v>
      </c>
      <c r="FW34" s="267" t="e">
        <f t="shared" si="229"/>
        <v>#DIV/0!</v>
      </c>
      <c r="FX34" s="267" t="e">
        <f t="shared" si="229"/>
        <v>#DIV/0!</v>
      </c>
      <c r="FY34" s="267" t="e">
        <f t="shared" si="229"/>
        <v>#DIV/0!</v>
      </c>
      <c r="FZ34" s="267" t="e">
        <f t="shared" si="229"/>
        <v>#DIV/0!</v>
      </c>
      <c r="GA34" s="267" t="e">
        <f t="shared" si="137"/>
        <v>#DIV/0!</v>
      </c>
      <c r="GB34" s="267" t="e">
        <f t="shared" si="138"/>
        <v>#DIV/0!</v>
      </c>
      <c r="GC34" s="267" t="e">
        <f t="shared" si="139"/>
        <v>#DIV/0!</v>
      </c>
      <c r="GD34" s="268" t="e">
        <f t="shared" si="140"/>
        <v>#DIV/0!</v>
      </c>
      <c r="GE34" s="76">
        <f>+Cas_Hoy!B33</f>
        <v>0</v>
      </c>
      <c r="GF34" s="60">
        <f>+Cas_Hoy!C33</f>
        <v>0</v>
      </c>
      <c r="GG34" s="60">
        <f>+Cas_Hoy!D33</f>
        <v>0</v>
      </c>
      <c r="GH34" s="60">
        <f>+Cas_Hoy!E33</f>
        <v>0</v>
      </c>
      <c r="GI34" s="60">
        <f>+Cas_Hoy!F33</f>
        <v>0</v>
      </c>
      <c r="GJ34" s="60">
        <f>+Cas_Hoy!G33</f>
        <v>0</v>
      </c>
      <c r="GK34" s="60">
        <f>+Cas_Hoy!H33</f>
        <v>0</v>
      </c>
      <c r="GL34" s="60">
        <f>+Cas_Hoy!I33</f>
        <v>0</v>
      </c>
      <c r="GM34" s="60">
        <f>+Cas_Hoy!J33</f>
        <v>0</v>
      </c>
      <c r="GN34" s="60">
        <f>+Cas_Hoy!K33</f>
        <v>0</v>
      </c>
      <c r="GO34" s="60">
        <f>+Cas_Hoy!L33</f>
        <v>0</v>
      </c>
      <c r="GP34" s="60">
        <f>+Cas_Hoy!M33</f>
        <v>0</v>
      </c>
      <c r="GQ34" s="60">
        <f>+Cas_Hoy!N33</f>
        <v>0</v>
      </c>
      <c r="GR34" s="60">
        <f>+Cas_Hoy!O33</f>
        <v>0</v>
      </c>
      <c r="GS34" s="60">
        <f>+Cas_Hoy!P33</f>
        <v>0</v>
      </c>
      <c r="GT34" s="60">
        <f>+Cas_Hoy!Q33</f>
        <v>0</v>
      </c>
      <c r="GU34" s="60">
        <f>+Cas_Hoy!R33</f>
        <v>0</v>
      </c>
      <c r="GV34" s="60">
        <f>+Cas_Hoy!S33</f>
        <v>0</v>
      </c>
      <c r="GW34" s="60">
        <f>+Cas_Hoy!T33</f>
        <v>0</v>
      </c>
      <c r="GX34" s="460">
        <f>+Cas_Hoy!U33</f>
        <v>0</v>
      </c>
      <c r="GY34" s="263" t="e">
        <f t="shared" si="141"/>
        <v>#DIV/0!</v>
      </c>
      <c r="GZ34" s="263" t="e">
        <f t="shared" si="142"/>
        <v>#DIV/0!</v>
      </c>
      <c r="HA34" s="263" t="e">
        <f t="shared" si="143"/>
        <v>#DIV/0!</v>
      </c>
      <c r="HB34" s="263" t="e">
        <f t="shared" si="144"/>
        <v>#DIV/0!</v>
      </c>
      <c r="HC34" s="464" t="e">
        <f t="shared" si="59"/>
        <v>#DIV/0!</v>
      </c>
      <c r="HD34" s="464" t="e">
        <f t="shared" si="60"/>
        <v>#DIV/0!</v>
      </c>
      <c r="HE34" s="464" t="e">
        <f t="shared" si="61"/>
        <v>#DIV/0!</v>
      </c>
      <c r="HF34" s="464" t="e">
        <f t="shared" si="62"/>
        <v>#DIV/0!</v>
      </c>
      <c r="HG34" s="464" t="e">
        <f t="shared" si="63"/>
        <v>#DIV/0!</v>
      </c>
      <c r="HH34" s="464" t="e">
        <f t="shared" si="64"/>
        <v>#DIV/0!</v>
      </c>
      <c r="HI34" s="464" t="e">
        <f t="shared" si="65"/>
        <v>#DIV/0!</v>
      </c>
      <c r="HJ34" s="464" t="e">
        <f t="shared" si="66"/>
        <v>#DIV/0!</v>
      </c>
      <c r="HK34" s="464" t="e">
        <f t="shared" si="67"/>
        <v>#DIV/0!</v>
      </c>
      <c r="HL34" s="464" t="e">
        <f t="shared" si="68"/>
        <v>#DIV/0!</v>
      </c>
      <c r="HM34" s="464" t="e">
        <f t="shared" si="69"/>
        <v>#DIV/0!</v>
      </c>
      <c r="HN34" s="464" t="e">
        <f t="shared" si="70"/>
        <v>#DIV/0!</v>
      </c>
      <c r="HO34" s="464" t="e">
        <f t="shared" si="71"/>
        <v>#DIV/0!</v>
      </c>
      <c r="HP34" s="464" t="e">
        <f t="shared" si="72"/>
        <v>#DIV/0!</v>
      </c>
      <c r="HQ34" s="464" t="e">
        <f t="shared" si="73"/>
        <v>#DIV/0!</v>
      </c>
      <c r="HR34" s="465" t="e">
        <f t="shared" si="74"/>
        <v>#DIV/0!</v>
      </c>
      <c r="HS34" s="281">
        <f>+CyF_Tot!B33</f>
        <v>0</v>
      </c>
      <c r="HT34" s="198">
        <f>+CyF_Tot!C33</f>
        <v>0</v>
      </c>
      <c r="HU34" s="198">
        <f>+CyF_Tot!D33</f>
        <v>0</v>
      </c>
      <c r="HV34" s="198">
        <f>+CyF_Tot!E33</f>
        <v>0</v>
      </c>
      <c r="HW34" s="198">
        <f>+CyF_Tot!F33</f>
        <v>0</v>
      </c>
      <c r="HX34" s="198">
        <f>+CyF_Tot!G33</f>
        <v>0</v>
      </c>
      <c r="HY34" s="198">
        <f>+CyF_Tot!H33</f>
        <v>0</v>
      </c>
      <c r="HZ34" s="198">
        <f>+CyF_Tot!I33</f>
        <v>0</v>
      </c>
      <c r="IA34" s="431"/>
      <c r="IB34" s="432"/>
      <c r="IC34" s="432"/>
      <c r="ID34" s="432"/>
      <c r="IE34" s="432"/>
      <c r="IF34" s="432"/>
      <c r="IG34" s="432"/>
      <c r="IH34" s="432"/>
      <c r="II34" s="432"/>
      <c r="IJ34" s="432"/>
      <c r="IK34" s="432"/>
      <c r="IL34" s="432"/>
      <c r="IM34" s="432"/>
      <c r="IN34" s="432"/>
      <c r="IO34" s="432"/>
      <c r="IP34" s="432"/>
      <c r="IQ34" s="432"/>
      <c r="IR34" s="432"/>
      <c r="IS34" s="432"/>
      <c r="IT34" s="433"/>
      <c r="IU34" s="277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482"/>
      <c r="JP34" s="525">
        <f t="shared" ref="JP34:JP97" si="230">+KK34*JP$4/1000000</f>
        <v>0</v>
      </c>
      <c r="JQ34" s="241">
        <f t="shared" ref="JQ34:JQ97" si="231">+KL34*JQ$4/1000000</f>
        <v>0</v>
      </c>
      <c r="JR34" s="241">
        <f t="shared" ref="JR34:JR97" si="232">+KM34*JR$4/1000000</f>
        <v>0</v>
      </c>
      <c r="JS34" s="241">
        <f t="shared" ref="JS34:JS97" si="233">+KN34*JS$4/1000000</f>
        <v>0</v>
      </c>
      <c r="JT34" s="241">
        <f t="shared" ref="JT34:JT97" si="234">+KO34*JT$4/1000000</f>
        <v>0</v>
      </c>
      <c r="JU34" s="241">
        <f t="shared" ref="JU34:JU97" si="235">+KP34*JU$4/1000000</f>
        <v>0</v>
      </c>
      <c r="JV34" s="241">
        <f t="shared" ref="JV34:JV97" si="236">+KQ34*JV$4/1000000</f>
        <v>0</v>
      </c>
      <c r="JW34" s="241">
        <f t="shared" ref="JW34:JW97" si="237">+KR34*JW$4/1000000</f>
        <v>0</v>
      </c>
      <c r="JX34" s="241">
        <f t="shared" ref="JX34:JX97" si="238">+KS34*JX$4/1000000</f>
        <v>0</v>
      </c>
      <c r="JY34" s="241">
        <f t="shared" ref="JY34:JY97" si="239">+KT34*JY$4/1000000</f>
        <v>0</v>
      </c>
      <c r="JZ34" s="241">
        <f t="shared" ref="JZ34:JZ97" si="240">+KU34*JZ$4/1000000</f>
        <v>0</v>
      </c>
      <c r="KA34" s="241">
        <f t="shared" ref="KA34:KA97" si="241">+KV34*KA$4/1000000</f>
        <v>0</v>
      </c>
      <c r="KB34" s="241">
        <f t="shared" ref="KB34:KB97" si="242">+KW34*KB$4/1000000</f>
        <v>0</v>
      </c>
      <c r="KC34" s="241">
        <f t="shared" ref="KC34:KC97" si="243">+KX34*KC$4/1000000</f>
        <v>0</v>
      </c>
      <c r="KD34" s="241">
        <f t="shared" ref="KD34:KD97" si="244">+KY34*KD$4/1000000</f>
        <v>0</v>
      </c>
      <c r="KE34" s="241">
        <f t="shared" ref="KE34:KE97" si="245">+KZ34*KE$4/1000000</f>
        <v>0</v>
      </c>
      <c r="KF34" s="241">
        <f t="shared" ref="KF34:KF97" si="246">+LA34*KF$4/1000000</f>
        <v>0</v>
      </c>
      <c r="KG34" s="241">
        <f t="shared" ref="KG34:KG97" si="247">+LB34*KG$4/1000000</f>
        <v>0</v>
      </c>
      <c r="KH34" s="241">
        <f t="shared" ref="KH34:KH97" si="248">+LC34*KH$4/1000000</f>
        <v>0</v>
      </c>
      <c r="KI34" s="526">
        <f t="shared" ref="KI34:KI97" si="249">+LD34*KI$4/1000000</f>
        <v>0</v>
      </c>
      <c r="KJ34" s="529">
        <f>(SUM(JP34:KI34)/SUM(JP$4:KI33))*100000</f>
        <v>0</v>
      </c>
      <c r="KK34" s="471"/>
      <c r="KL34" s="472"/>
      <c r="KM34" s="472"/>
      <c r="KN34" s="472"/>
      <c r="KO34" s="472"/>
      <c r="KP34" s="472"/>
      <c r="KQ34" s="472"/>
      <c r="KR34" s="472"/>
      <c r="KS34" s="472"/>
      <c r="KT34" s="472"/>
      <c r="KU34" s="472"/>
      <c r="KV34" s="472"/>
      <c r="KW34" s="472"/>
      <c r="KX34" s="472"/>
      <c r="KY34" s="472"/>
      <c r="KZ34" s="472"/>
      <c r="LA34" s="472"/>
      <c r="LB34" s="472"/>
      <c r="LC34" s="472"/>
      <c r="LD34" s="501"/>
      <c r="LE34" s="472"/>
      <c r="LF34" s="472"/>
      <c r="LG34" s="472"/>
      <c r="LH34" s="472"/>
      <c r="LI34" s="472"/>
      <c r="LJ34" s="501"/>
      <c r="LK34" s="472"/>
      <c r="LL34" s="472"/>
      <c r="LM34" s="501"/>
      <c r="LO34" s="520"/>
      <c r="LP34" s="557"/>
      <c r="LQ34" s="558"/>
      <c r="LR34" s="569" t="e">
        <f t="shared" ref="LR34:LR65" si="250">+LP34/B34</f>
        <v>#DIV/0!</v>
      </c>
      <c r="LS34" s="570" t="e">
        <f t="shared" ref="LS34:LS65" si="251">+LQ34/B34</f>
        <v>#DIV/0!</v>
      </c>
    </row>
    <row r="35" spans="1:331" ht="14.4">
      <c r="A35" s="389">
        <v>43976</v>
      </c>
      <c r="B35" s="416">
        <v>37071</v>
      </c>
      <c r="C35" s="406">
        <f>+S35</f>
        <v>3782</v>
      </c>
      <c r="D35" s="397">
        <f>+AA35</f>
        <v>109</v>
      </c>
      <c r="E35" s="375">
        <f t="shared" si="0"/>
        <v>9.9306960987253379E-3</v>
      </c>
      <c r="F35" s="192">
        <f t="shared" ref="F35:F66" si="252">HT35/B35</f>
        <v>9.6787246095330584E-2</v>
      </c>
      <c r="G35" s="157">
        <f t="shared" ref="G35:G154" si="253">H35/F35</f>
        <v>3.0591049153649754</v>
      </c>
      <c r="H35" s="156">
        <f t="shared" ref="H35:H66" si="254">HZ35/(E35*B35)</f>
        <v>0.2960823402748653</v>
      </c>
      <c r="I35" s="193">
        <f t="shared" ref="I35:I66" si="255">(G35*HV35)/B35</f>
        <v>0.31209125164981621</v>
      </c>
      <c r="J35" s="299">
        <f t="shared" ref="J35:J66" si="256">+((DC35*AK35)+(DD35*AL35)+(DE35*AM35)+(DF35*AN35)+(DG35*AO35)+(DH35*AP35)+(DI35*AQ35)+(DJ35*AR35)+(DK35*AS35)+(DL35*AT35)+(DM35*AU35)+(DN35*AV35)+(DO35*AW35)+(DP35*AX35)+(DQ35*AY35)+(DR35*AZ35)+(DS35*BA35)+(DT35*BB35)+(DU35*BC35)+(DV35*BD35))/B35</f>
        <v>0.41716607064923023</v>
      </c>
      <c r="K35" s="451">
        <f t="shared" ref="K35:K66" si="257">HZ35/(B35*J35)</f>
        <v>7.0482811243328478E-3</v>
      </c>
      <c r="L35" s="300">
        <f t="shared" si="6"/>
        <v>4.3101347282713531</v>
      </c>
      <c r="M35" s="301">
        <f t="shared" ref="M35:M66" si="258">((J35*B35)+((GE35+GF35+GG35+GH35+GI35+GJ35+GK35+GL35+GM35+GN35+GO35+GP35+GQ35+GR35+GS35+GT35+GU35+GV35+GW35+GX35)-(DW35+DX35+DY35+DZ35+EA35+EB35+EC35+ED35+EE35+EF35+EG35+EH35+EI35+EJ35+EK35+EL35+EM35+EN35+EO35+EP35))*L35)/B35</f>
        <v>0.43925680460222738</v>
      </c>
      <c r="N35" s="675"/>
      <c r="O35" s="308" t="s">
        <v>226</v>
      </c>
      <c r="P35" s="158" t="s">
        <v>227</v>
      </c>
      <c r="Q35" s="158"/>
      <c r="R35" s="158"/>
      <c r="S35" s="159">
        <f t="shared" ref="S35:S98" si="259">+HV35</f>
        <v>3782</v>
      </c>
      <c r="T35" s="160">
        <f t="shared" ref="T35:T98" si="260">+(S35*100000)/B35</f>
        <v>10202.044724987187</v>
      </c>
      <c r="U35" s="159">
        <f t="shared" ref="U35:U98" si="261">+HV35-HU35</f>
        <v>78</v>
      </c>
      <c r="V35" s="161">
        <f t="shared" ref="V35:V98" si="262">+(HV35-HU35)/HU35</f>
        <v>2.1058315334773217E-2</v>
      </c>
      <c r="W35" s="160">
        <f t="shared" ref="W35:W98" si="263">+(U35*100000)/B35</f>
        <v>210.40705672897951</v>
      </c>
      <c r="X35" s="159">
        <f t="shared" ref="X35:X98" si="264">+HV35-HT35</f>
        <v>194</v>
      </c>
      <c r="Y35" s="161">
        <f t="shared" ref="Y35:Y98" si="265">+(HV35-HT35)/HT35</f>
        <v>5.4069119286510592E-2</v>
      </c>
      <c r="Z35" s="160">
        <f t="shared" ref="Z35:Z98" si="266">+(X35*100000)/B35</f>
        <v>523.32011545412854</v>
      </c>
      <c r="AA35" s="159">
        <f t="shared" ref="AA35:AA98" si="267">+HZ35</f>
        <v>109</v>
      </c>
      <c r="AB35" s="160">
        <f t="shared" ref="AB35:AB98" si="268">+(AA35*1000000)/B35</f>
        <v>2940.303741469073</v>
      </c>
      <c r="AC35" s="162">
        <f t="shared" ref="AC35:AC98" si="269">+AA35/S35</f>
        <v>2.8820729772607086E-2</v>
      </c>
      <c r="AD35" s="159">
        <f t="shared" ref="AD35:AD98" si="270">+HZ35-HY35</f>
        <v>0</v>
      </c>
      <c r="AE35" s="161">
        <f t="shared" ref="AE35:AE98" si="271">+(HZ35-HY35)/HY35</f>
        <v>0</v>
      </c>
      <c r="AF35" s="160">
        <f t="shared" ref="AF35:AF98" si="272">+(AD35*1000000)/B35</f>
        <v>0</v>
      </c>
      <c r="AG35" s="159">
        <f t="shared" ref="AG35:AG98" si="273">+HZ35-HX35</f>
        <v>0</v>
      </c>
      <c r="AH35" s="161">
        <f t="shared" ref="AH35:AH98" si="274">+(HZ35-HX35)/HX35</f>
        <v>0</v>
      </c>
      <c r="AI35" s="309">
        <f t="shared" ref="AI35:AI98" si="275">+(AG35*1000000)/B35</f>
        <v>0</v>
      </c>
      <c r="AJ35" s="679"/>
      <c r="AK35" s="72">
        <v>2816.1216559758263</v>
      </c>
      <c r="AL35" s="61">
        <v>2805.4425727736907</v>
      </c>
      <c r="AM35" s="61">
        <v>2713.037842524117</v>
      </c>
      <c r="AN35" s="61">
        <v>2624.2280185677823</v>
      </c>
      <c r="AO35" s="61">
        <v>2094.8895288986159</v>
      </c>
      <c r="AP35" s="61">
        <v>2168.0815730838895</v>
      </c>
      <c r="AQ35" s="61">
        <v>2284.0995133422693</v>
      </c>
      <c r="AR35" s="61">
        <v>2353.4846371668036</v>
      </c>
      <c r="AS35" s="61">
        <v>2297.9332772655466</v>
      </c>
      <c r="AT35" s="61">
        <v>2373.8794290987189</v>
      </c>
      <c r="AU35" s="61">
        <v>1893.7177801045741</v>
      </c>
      <c r="AV35" s="61">
        <v>2025.1858966575032</v>
      </c>
      <c r="AW35" s="61">
        <v>1780.7177532921378</v>
      </c>
      <c r="AX35" s="61">
        <v>2037.8557172921414</v>
      </c>
      <c r="AY35" s="61">
        <v>1293.9582679193568</v>
      </c>
      <c r="AZ35" s="61">
        <v>1620.9775408551836</v>
      </c>
      <c r="BA35" s="61">
        <v>580.74430048913416</v>
      </c>
      <c r="BB35" s="61">
        <v>927.8425851919917</v>
      </c>
      <c r="BC35" s="61">
        <v>84.780189852428322</v>
      </c>
      <c r="BD35" s="73">
        <v>294.02242830372865</v>
      </c>
      <c r="BE35" s="215">
        <v>2.0000000000000002E-5</v>
      </c>
      <c r="BF35" s="216">
        <v>2.0000000000000002E-5</v>
      </c>
      <c r="BG35" s="216">
        <v>5.0000000000000002E-5</v>
      </c>
      <c r="BH35" s="216">
        <v>4.0000000000000003E-5</v>
      </c>
      <c r="BI35" s="216">
        <v>1.2518952302791728E-4</v>
      </c>
      <c r="BJ35" s="216">
        <v>1.2406223545552731E-4</v>
      </c>
      <c r="BK35" s="216">
        <v>3.4000000000000002E-4</v>
      </c>
      <c r="BL35" s="216">
        <v>1.8000000000000001E-4</v>
      </c>
      <c r="BM35" s="216">
        <v>8.9999999999999998E-4</v>
      </c>
      <c r="BN35" s="216">
        <v>5.0000000000000001E-4</v>
      </c>
      <c r="BO35" s="216">
        <v>3.8E-3</v>
      </c>
      <c r="BP35" s="216">
        <v>2E-3</v>
      </c>
      <c r="BQ35" s="216">
        <v>1.6199999999999999E-2</v>
      </c>
      <c r="BR35" s="216">
        <v>6.1999999999999998E-3</v>
      </c>
      <c r="BS35" s="216">
        <v>6.1100000000000002E-2</v>
      </c>
      <c r="BT35" s="216">
        <v>2.6800000000000001E-2</v>
      </c>
      <c r="BU35" s="216">
        <v>0.1421</v>
      </c>
      <c r="BV35" s="216">
        <v>5.4699999999999999E-2</v>
      </c>
      <c r="BW35" s="216">
        <v>0.27589999999999998</v>
      </c>
      <c r="BX35" s="317">
        <v>0.1051</v>
      </c>
      <c r="BY35" s="72">
        <f>+Fall_Hoy!B35+(CS35/2)</f>
        <v>0</v>
      </c>
      <c r="BZ35" s="61">
        <f>+Fall_Hoy!C35+(CS35/2)</f>
        <v>0</v>
      </c>
      <c r="CA35" s="61">
        <f>+Fall_Hoy!D35+(CT35/2)</f>
        <v>0</v>
      </c>
      <c r="CB35" s="61">
        <f>+Fall_Hoy!E35+(CT35/2)</f>
        <v>0</v>
      </c>
      <c r="CC35" s="61">
        <f>+Fall_Hoy!F35+(CU35/2)</f>
        <v>1</v>
      </c>
      <c r="CD35" s="61">
        <f>+Fall_Hoy!G35+(CU35/2)</f>
        <v>0</v>
      </c>
      <c r="CE35" s="61">
        <f>+Fall_Hoy!H35+(CV35/2)</f>
        <v>0</v>
      </c>
      <c r="CF35" s="61">
        <f>+Fall_Hoy!I35+(CV35/2)</f>
        <v>0</v>
      </c>
      <c r="CG35" s="61">
        <f>+Fall_Hoy!J35+(CW35/2)</f>
        <v>4</v>
      </c>
      <c r="CH35" s="61">
        <f>+Fall_Hoy!K35+(CW35/2)</f>
        <v>2</v>
      </c>
      <c r="CI35" s="61">
        <f>+Fall_Hoy!L35+(CX35/2)</f>
        <v>6</v>
      </c>
      <c r="CJ35" s="61">
        <f>+Fall_Hoy!M35+(CX35/2)</f>
        <v>3</v>
      </c>
      <c r="CK35" s="61">
        <f>+Fall_Hoy!N35+(CY35/2)</f>
        <v>13</v>
      </c>
      <c r="CL35" s="61">
        <f>+Fall_Hoy!O35+(CY35/2)</f>
        <v>8</v>
      </c>
      <c r="CM35" s="61">
        <f>+Fall_Hoy!P35+(CZ35/2)</f>
        <v>13</v>
      </c>
      <c r="CN35" s="61">
        <f>+Fall_Hoy!Q35+(CZ35/2)</f>
        <v>7</v>
      </c>
      <c r="CO35" s="61">
        <f>+Fall_Hoy!R35+(DA35/2)</f>
        <v>23</v>
      </c>
      <c r="CP35" s="61">
        <f>+Fall_Hoy!S35+(DA35/2)</f>
        <v>16</v>
      </c>
      <c r="CQ35" s="61">
        <f>+Fall_Hoy!T35+(DB35/2)</f>
        <v>6.5</v>
      </c>
      <c r="CR35" s="73">
        <f>+Fall_Hoy!U35+(DB35/2)</f>
        <v>6.5</v>
      </c>
      <c r="CS35" s="602">
        <f>+Fall_Hoy!W35</f>
        <v>0</v>
      </c>
      <c r="CT35" s="61">
        <f>+Fall_Hoy!X35</f>
        <v>0</v>
      </c>
      <c r="CU35" s="61">
        <f>+Fall_Hoy!Y35</f>
        <v>0</v>
      </c>
      <c r="CV35" s="61">
        <f>+Fall_Hoy!Z35</f>
        <v>0</v>
      </c>
      <c r="CW35" s="61">
        <f>+Fall_Hoy!AA35</f>
        <v>0</v>
      </c>
      <c r="CX35" s="61">
        <f>+Fall_Hoy!AB35</f>
        <v>0</v>
      </c>
      <c r="CY35" s="61">
        <f>+Fall_Hoy!AC35</f>
        <v>0</v>
      </c>
      <c r="CZ35" s="61">
        <f>+Fall_Hoy!AD35</f>
        <v>0</v>
      </c>
      <c r="DA35" s="61">
        <f>+Fall_Hoy!AE35</f>
        <v>2</v>
      </c>
      <c r="DB35" s="73">
        <f>+Fall_Hoy!AF35</f>
        <v>3</v>
      </c>
      <c r="DC35" s="264">
        <f t="shared" ref="DC35:DC98" si="276">+DQ35</f>
        <v>0.16443030870611405</v>
      </c>
      <c r="DD35" s="95">
        <f t="shared" ref="DD35:DD98" si="277">+DR35</f>
        <v>0.16113365131076857</v>
      </c>
      <c r="DE35" s="95">
        <f t="shared" ref="DE35:DE98" si="278">+DO35</f>
        <v>0.45064364317078787</v>
      </c>
      <c r="DF35" s="95">
        <f t="shared" ref="DF35:DF98" si="279">+DP35</f>
        <v>0.63317661289569316</v>
      </c>
      <c r="DG35" s="95">
        <f t="shared" si="22"/>
        <v>0.7</v>
      </c>
      <c r="DH35" s="95">
        <f t="shared" si="23"/>
        <v>0.16143304031783193</v>
      </c>
      <c r="DI35" s="95">
        <f t="shared" si="24"/>
        <v>0.15410887220273806</v>
      </c>
      <c r="DJ35" s="95">
        <f t="shared" si="25"/>
        <v>0.16018800124985905</v>
      </c>
      <c r="DK35" s="95">
        <f t="shared" si="26"/>
        <v>0.7</v>
      </c>
      <c r="DL35" s="95">
        <f t="shared" si="27"/>
        <v>0.7</v>
      </c>
      <c r="DM35" s="95">
        <f t="shared" si="28"/>
        <v>0.7</v>
      </c>
      <c r="DN35" s="95">
        <f t="shared" si="29"/>
        <v>0.7</v>
      </c>
      <c r="DO35" s="95">
        <f t="shared" si="30"/>
        <v>0.45064364317078787</v>
      </c>
      <c r="DP35" s="95">
        <f t="shared" si="31"/>
        <v>0.63317661289569316</v>
      </c>
      <c r="DQ35" s="95">
        <f t="shared" si="32"/>
        <v>0.16443030870611405</v>
      </c>
      <c r="DR35" s="95">
        <f t="shared" si="33"/>
        <v>0.16113365131076857</v>
      </c>
      <c r="DS35" s="95">
        <f t="shared" si="34"/>
        <v>0.27870759377334436</v>
      </c>
      <c r="DT35" s="95">
        <f t="shared" si="35"/>
        <v>0.31525236613642432</v>
      </c>
      <c r="DU35" s="95">
        <f t="shared" si="36"/>
        <v>0.27788638646216096</v>
      </c>
      <c r="DV35" s="96">
        <f t="shared" si="37"/>
        <v>0.21034402525508616</v>
      </c>
      <c r="DW35" s="72">
        <f>+'Cas_-14'!B34</f>
        <v>56</v>
      </c>
      <c r="DX35" s="61">
        <f>+'Cas_-14'!C34</f>
        <v>53</v>
      </c>
      <c r="DY35" s="61">
        <f>+'Cas_-14'!D34</f>
        <v>106</v>
      </c>
      <c r="DZ35" s="61">
        <f>+'Cas_-14'!E34</f>
        <v>116</v>
      </c>
      <c r="EA35" s="61">
        <f>+'Cas_-14'!F34</f>
        <v>322</v>
      </c>
      <c r="EB35" s="61">
        <f>+'Cas_-14'!G34</f>
        <v>350</v>
      </c>
      <c r="EC35" s="61">
        <f>+'Cas_-14'!H34</f>
        <v>352</v>
      </c>
      <c r="ED35" s="61">
        <f>+'Cas_-14'!I34</f>
        <v>377</v>
      </c>
      <c r="EE35" s="61">
        <f>+'Cas_-14'!J34</f>
        <v>330</v>
      </c>
      <c r="EF35" s="61">
        <f>+'Cas_-14'!K34</f>
        <v>331</v>
      </c>
      <c r="EG35" s="61">
        <f>+'Cas_-14'!L34</f>
        <v>229</v>
      </c>
      <c r="EH35" s="61">
        <f>+'Cas_-14'!M34</f>
        <v>231</v>
      </c>
      <c r="EI35" s="61">
        <f>+'Cas_-14'!N34</f>
        <v>152</v>
      </c>
      <c r="EJ35" s="61">
        <f>+'Cas_-14'!O34</f>
        <v>170</v>
      </c>
      <c r="EK35" s="61">
        <f>+'Cas_-14'!P34</f>
        <v>91</v>
      </c>
      <c r="EL35" s="61">
        <f>+'Cas_-14'!Q34</f>
        <v>97</v>
      </c>
      <c r="EM35" s="61">
        <f>+'Cas_-14'!R34</f>
        <v>56</v>
      </c>
      <c r="EN35" s="61">
        <f>+'Cas_-14'!S34</f>
        <v>65</v>
      </c>
      <c r="EO35" s="61">
        <f>+'Cas_-14'!T34</f>
        <v>10</v>
      </c>
      <c r="EP35" s="73">
        <f>+'Cas_-14'!U34</f>
        <v>21</v>
      </c>
      <c r="EQ35" s="176">
        <f t="shared" ref="EQ35:EQ66" si="280">+DW35/AK35</f>
        <v>1.9885504548842085E-2</v>
      </c>
      <c r="ER35" s="81">
        <f t="shared" ref="ER35:ER66" si="281">+DX35/AL35</f>
        <v>1.8891849904309341E-2</v>
      </c>
      <c r="ES35" s="81">
        <f t="shared" ref="ES35:ES66" si="282">+DY35/AM35</f>
        <v>3.9070593980871732E-2</v>
      </c>
      <c r="ET35" s="81">
        <f t="shared" ref="ET35:ET66" si="283">+DZ35/AN35</f>
        <v>4.420347590957778E-2</v>
      </c>
      <c r="EU35" s="81">
        <f t="shared" ref="EU35:EU66" si="284">+EA35/AO35</f>
        <v>0.15370738912867205</v>
      </c>
      <c r="EV35" s="81">
        <f t="shared" ref="EV35:EV66" si="285">+EB35/AP35</f>
        <v>0.16143304031783193</v>
      </c>
      <c r="EW35" s="81">
        <f t="shared" ref="EW35:EW66" si="286">+EC35/AQ35</f>
        <v>0.15410887220273806</v>
      </c>
      <c r="EX35" s="81">
        <f t="shared" ref="EX35:EX66" si="287">+ED35/AR35</f>
        <v>0.16018800124985905</v>
      </c>
      <c r="EY35" s="81">
        <f t="shared" ref="EY35:EY66" si="288">+EE35/AS35</f>
        <v>0.14360730281633219</v>
      </c>
      <c r="EZ35" s="81">
        <f t="shared" ref="EZ35:EZ66" si="289">+EF35/AT35</f>
        <v>0.13943420880717156</v>
      </c>
      <c r="FA35" s="81">
        <f t="shared" ref="FA35:FA66" si="290">+EG35/AU35</f>
        <v>0.12092614982331436</v>
      </c>
      <c r="FB35" s="81">
        <f t="shared" ref="FB35:FB66" si="291">+EH35/AV35</f>
        <v>0.11406360294196065</v>
      </c>
      <c r="FC35" s="81">
        <f t="shared" ref="FC35:FC66" si="292">+EI35/AW35</f>
        <v>8.5358838995672925E-2</v>
      </c>
      <c r="FD35" s="81">
        <f t="shared" ref="FD35:FD66" si="293">+EJ35/AX35</f>
        <v>8.3421018749007564E-2</v>
      </c>
      <c r="FE35" s="81">
        <f t="shared" ref="FE35:FE66" si="294">+EK35/AY35</f>
        <v>7.0326843033604994E-2</v>
      </c>
      <c r="FF35" s="81">
        <f t="shared" ref="FF35:FF66" si="295">+EL35/AZ35</f>
        <v>5.9840434278210564E-2</v>
      </c>
      <c r="FG35" s="81">
        <f t="shared" ref="FG35:FG66" si="296">+EM35/BA35</f>
        <v>9.6427980356989781E-2</v>
      </c>
      <c r="FH35" s="81">
        <f t="shared" ref="FH35:FH66" si="297">+EN35/BB35</f>
        <v>7.0054986737378547E-2</v>
      </c>
      <c r="FI35" s="81">
        <f t="shared" ref="FI35:FI66" si="298">+EO35/BC35</f>
        <v>0.11795208311524646</v>
      </c>
      <c r="FJ35" s="86">
        <f t="shared" ref="FJ35:FJ66" si="299">+EP35/BD35</f>
        <v>7.1423122790846255E-2</v>
      </c>
      <c r="FK35" s="85">
        <f>+FY35</f>
        <v>2.3380874444704229</v>
      </c>
      <c r="FL35" s="90">
        <f t="shared" si="134"/>
        <v>2.6927219572241885</v>
      </c>
      <c r="FM35" s="90">
        <f t="shared" si="135"/>
        <v>5.2794022092267703</v>
      </c>
      <c r="FN35" s="90">
        <f t="shared" si="166"/>
        <v>7.5901328273244788</v>
      </c>
      <c r="FO35" s="90">
        <f t="shared" si="229"/>
        <v>4.5541076715187296</v>
      </c>
      <c r="FP35" s="90">
        <f t="shared" si="229"/>
        <v>1</v>
      </c>
      <c r="FQ35" s="90">
        <f t="shared" si="229"/>
        <v>1</v>
      </c>
      <c r="FR35" s="90">
        <f t="shared" si="229"/>
        <v>1</v>
      </c>
      <c r="FS35" s="90">
        <f t="shared" si="229"/>
        <v>4.8744039214723713</v>
      </c>
      <c r="FT35" s="90">
        <f t="shared" si="229"/>
        <v>5.0202888228673812</v>
      </c>
      <c r="FU35" s="90">
        <f t="shared" si="229"/>
        <v>5.7886569697519725</v>
      </c>
      <c r="FV35" s="90">
        <f t="shared" si="229"/>
        <v>6.136926959568191</v>
      </c>
      <c r="FW35" s="90">
        <f t="shared" si="229"/>
        <v>5.2794022092267703</v>
      </c>
      <c r="FX35" s="90">
        <f t="shared" si="229"/>
        <v>7.5901328273244788</v>
      </c>
      <c r="FY35" s="90">
        <f t="shared" si="229"/>
        <v>2.3380874444704229</v>
      </c>
      <c r="FZ35" s="90">
        <f t="shared" si="229"/>
        <v>2.6927219572241885</v>
      </c>
      <c r="GA35" s="90">
        <f t="shared" si="137"/>
        <v>2.8903186890519756</v>
      </c>
      <c r="GB35" s="90">
        <f t="shared" si="138"/>
        <v>4.5000703135986493</v>
      </c>
      <c r="GC35" s="90">
        <f t="shared" si="139"/>
        <v>2.3559260601667273</v>
      </c>
      <c r="GD35" s="269">
        <f t="shared" si="140"/>
        <v>2.9450410040324408</v>
      </c>
      <c r="GE35" s="72">
        <f>+Cas_Hoy!B34</f>
        <v>63</v>
      </c>
      <c r="GF35" s="61">
        <f>+Cas_Hoy!C34</f>
        <v>59</v>
      </c>
      <c r="GG35" s="61">
        <f>+Cas_Hoy!D34</f>
        <v>116</v>
      </c>
      <c r="GH35" s="61">
        <f>+Cas_Hoy!E34</f>
        <v>125</v>
      </c>
      <c r="GI35" s="61">
        <f>+Cas_Hoy!F34</f>
        <v>338</v>
      </c>
      <c r="GJ35" s="61">
        <f>+Cas_Hoy!G34</f>
        <v>371</v>
      </c>
      <c r="GK35" s="61">
        <f>+Cas_Hoy!H34</f>
        <v>372</v>
      </c>
      <c r="GL35" s="61">
        <f>+Cas_Hoy!I34</f>
        <v>400</v>
      </c>
      <c r="GM35" s="61">
        <f>+Cas_Hoy!J34</f>
        <v>345</v>
      </c>
      <c r="GN35" s="61">
        <f>+Cas_Hoy!K34</f>
        <v>347</v>
      </c>
      <c r="GO35" s="61">
        <f>+Cas_Hoy!L34</f>
        <v>242</v>
      </c>
      <c r="GP35" s="61">
        <f>+Cas_Hoy!M34</f>
        <v>234</v>
      </c>
      <c r="GQ35" s="61">
        <f>+Cas_Hoy!N34</f>
        <v>157</v>
      </c>
      <c r="GR35" s="61">
        <f>+Cas_Hoy!O34</f>
        <v>179</v>
      </c>
      <c r="GS35" s="61">
        <f>+Cas_Hoy!P34</f>
        <v>92</v>
      </c>
      <c r="GT35" s="61">
        <f>+Cas_Hoy!Q34</f>
        <v>104</v>
      </c>
      <c r="GU35" s="61">
        <f>+Cas_Hoy!R34</f>
        <v>59</v>
      </c>
      <c r="GV35" s="61">
        <f>+Cas_Hoy!S34</f>
        <v>68</v>
      </c>
      <c r="GW35" s="61">
        <f>+Cas_Hoy!T34</f>
        <v>10</v>
      </c>
      <c r="GX35" s="458">
        <f>+Cas_Hoy!U34</f>
        <v>24</v>
      </c>
      <c r="GY35" s="273">
        <f t="shared" si="141"/>
        <v>0.16623723517541203</v>
      </c>
      <c r="GZ35" s="95">
        <f t="shared" si="142"/>
        <v>0.17276185295175187</v>
      </c>
      <c r="HA35" s="95">
        <f t="shared" si="143"/>
        <v>0.46546744722245847</v>
      </c>
      <c r="HB35" s="95">
        <f t="shared" si="144"/>
        <v>0.6666977276960534</v>
      </c>
      <c r="HC35" s="224">
        <f t="shared" si="59"/>
        <v>0.7</v>
      </c>
      <c r="HD35" s="224">
        <f t="shared" si="60"/>
        <v>0.17111902273690185</v>
      </c>
      <c r="HE35" s="224">
        <f t="shared" si="61"/>
        <v>0.16286505812334817</v>
      </c>
      <c r="HF35" s="224">
        <f t="shared" si="62"/>
        <v>0.16996074403168068</v>
      </c>
      <c r="HG35" s="224">
        <f t="shared" si="63"/>
        <v>0.7</v>
      </c>
      <c r="HH35" s="224">
        <f t="shared" si="64"/>
        <v>0.7</v>
      </c>
      <c r="HI35" s="224">
        <f t="shared" si="65"/>
        <v>0.7</v>
      </c>
      <c r="HJ35" s="224">
        <f t="shared" si="66"/>
        <v>0.7</v>
      </c>
      <c r="HK35" s="224">
        <f t="shared" si="67"/>
        <v>0.46546744722245847</v>
      </c>
      <c r="HL35" s="224">
        <f t="shared" si="68"/>
        <v>0.6666977276960534</v>
      </c>
      <c r="HM35" s="224">
        <f t="shared" si="69"/>
        <v>0.16623723517541203</v>
      </c>
      <c r="HN35" s="224">
        <f t="shared" si="70"/>
        <v>0.17276185295175187</v>
      </c>
      <c r="HO35" s="224">
        <f t="shared" si="71"/>
        <v>0.2936383577254878</v>
      </c>
      <c r="HP35" s="224">
        <f t="shared" si="72"/>
        <v>0.32980247534272084</v>
      </c>
      <c r="HQ35" s="224">
        <f t="shared" si="73"/>
        <v>0.27788638646216096</v>
      </c>
      <c r="HR35" s="274">
        <f t="shared" si="74"/>
        <v>0.2403931717200985</v>
      </c>
      <c r="HS35" s="199">
        <f>+CyF_Tot!B34</f>
        <v>0</v>
      </c>
      <c r="HT35" s="200">
        <f>+CyF_Tot!C34</f>
        <v>3588</v>
      </c>
      <c r="HU35" s="200">
        <f>+CyF_Tot!D34</f>
        <v>3704</v>
      </c>
      <c r="HV35" s="200">
        <f>+CyF_Tot!E34</f>
        <v>3782</v>
      </c>
      <c r="HW35" s="200">
        <f>+CyF_Tot!F34</f>
        <v>0</v>
      </c>
      <c r="HX35" s="200">
        <f>+CyF_Tot!G34</f>
        <v>109</v>
      </c>
      <c r="HY35" s="200">
        <f>+CyF_Tot!H34</f>
        <v>109</v>
      </c>
      <c r="HZ35" s="429">
        <f>+CyF_Tot!I34</f>
        <v>109</v>
      </c>
      <c r="IA35" s="78">
        <f>+AK35/$B35</f>
        <v>7.5965624233924806E-2</v>
      </c>
      <c r="IB35" s="81">
        <f t="shared" ref="IB35:IT35" si="300">+AL35/$B35</f>
        <v>7.5677553148652335E-2</v>
      </c>
      <c r="IC35" s="81">
        <f t="shared" si="300"/>
        <v>7.3184911184594886E-2</v>
      </c>
      <c r="ID35" s="81">
        <f t="shared" si="300"/>
        <v>7.0789242765713967E-2</v>
      </c>
      <c r="IE35" s="81">
        <f t="shared" si="300"/>
        <v>5.6510197429220033E-2</v>
      </c>
      <c r="IF35" s="81">
        <f t="shared" si="300"/>
        <v>5.84845721206304E-2</v>
      </c>
      <c r="IG35" s="81">
        <f t="shared" si="300"/>
        <v>6.1614186651082231E-2</v>
      </c>
      <c r="IH35" s="81">
        <f t="shared" si="300"/>
        <v>6.3485868661940698E-2</v>
      </c>
      <c r="II35" s="81">
        <f t="shared" si="300"/>
        <v>6.1987356080643811E-2</v>
      </c>
      <c r="IJ35" s="81">
        <f t="shared" si="300"/>
        <v>6.4036023552068166E-2</v>
      </c>
      <c r="IK35" s="81">
        <f t="shared" si="300"/>
        <v>5.1083536459889785E-2</v>
      </c>
      <c r="IL35" s="81">
        <f t="shared" si="300"/>
        <v>5.4629923569839048E-2</v>
      </c>
      <c r="IM35" s="81">
        <f t="shared" si="300"/>
        <v>4.8035330940415358E-2</v>
      </c>
      <c r="IN35" s="81">
        <f t="shared" si="300"/>
        <v>5.4971695322277289E-2</v>
      </c>
      <c r="IO35" s="81">
        <f t="shared" si="300"/>
        <v>3.4904865472184639E-2</v>
      </c>
      <c r="IP35" s="81">
        <f t="shared" si="300"/>
        <v>4.3726296589117739E-2</v>
      </c>
      <c r="IQ35" s="81">
        <f t="shared" si="300"/>
        <v>1.5665730638211382E-2</v>
      </c>
      <c r="IR35" s="81">
        <f t="shared" si="300"/>
        <v>2.5028798392058259E-2</v>
      </c>
      <c r="IS35" s="81">
        <f t="shared" si="300"/>
        <v>2.2869679763812233E-3</v>
      </c>
      <c r="IT35" s="177">
        <f t="shared" si="300"/>
        <v>7.9313325322685826E-3</v>
      </c>
      <c r="IU35" s="273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74"/>
      <c r="JP35" s="525">
        <f t="shared" si="230"/>
        <v>0</v>
      </c>
      <c r="JQ35" s="241">
        <f t="shared" si="231"/>
        <v>0</v>
      </c>
      <c r="JR35" s="241">
        <f t="shared" si="232"/>
        <v>0</v>
      </c>
      <c r="JS35" s="241">
        <f t="shared" si="233"/>
        <v>0</v>
      </c>
      <c r="JT35" s="241">
        <f t="shared" si="234"/>
        <v>1707.9330201631635</v>
      </c>
      <c r="JU35" s="241">
        <f t="shared" si="235"/>
        <v>0</v>
      </c>
      <c r="JV35" s="241">
        <f t="shared" si="236"/>
        <v>0</v>
      </c>
      <c r="JW35" s="241">
        <f t="shared" si="237"/>
        <v>0</v>
      </c>
      <c r="JX35" s="241">
        <f t="shared" si="238"/>
        <v>4912.5046891844549</v>
      </c>
      <c r="JY35" s="241">
        <f t="shared" si="239"/>
        <v>2461.3499440527057</v>
      </c>
      <c r="JZ35" s="241">
        <f t="shared" si="240"/>
        <v>6696.2438295846532</v>
      </c>
      <c r="KA35" s="241">
        <f t="shared" si="241"/>
        <v>3360.3300374705809</v>
      </c>
      <c r="KB35" s="241">
        <f t="shared" si="242"/>
        <v>12070.737746204566</v>
      </c>
      <c r="KC35" s="241">
        <f t="shared" si="243"/>
        <v>7486.7282656659336</v>
      </c>
      <c r="KD35" s="241">
        <f t="shared" si="244"/>
        <v>9945.853215725243</v>
      </c>
      <c r="KE35" s="241">
        <f t="shared" si="245"/>
        <v>5758.2599170841258</v>
      </c>
      <c r="KF35" s="241">
        <f t="shared" si="246"/>
        <v>14121.247497552391</v>
      </c>
      <c r="KG35" s="241">
        <f t="shared" si="247"/>
        <v>11324.645115125602</v>
      </c>
      <c r="KH35" s="241">
        <f t="shared" si="248"/>
        <v>4628.1153732137045</v>
      </c>
      <c r="KI35" s="526">
        <f t="shared" si="249"/>
        <v>3820.3378105552338</v>
      </c>
      <c r="KJ35" s="529">
        <f>(SUM(JP35:KI35)/SUM(JP$4:KI34))*100000</f>
        <v>183.17234132421552</v>
      </c>
      <c r="KK35" s="502">
        <f t="shared" ref="KK35:KK66" si="301">+(BY35*1000000)/AK35</f>
        <v>0</v>
      </c>
      <c r="KL35" s="503">
        <f t="shared" ref="KL35:KL66" si="302">+(BZ35*1000000)/AL35</f>
        <v>0</v>
      </c>
      <c r="KM35" s="503">
        <f t="shared" ref="KM35:KM66" si="303">+(CA35*1000000)/AM35</f>
        <v>0</v>
      </c>
      <c r="KN35" s="503">
        <f t="shared" ref="KN35:KN66" si="304">+(CB35*1000000)/AN35</f>
        <v>0</v>
      </c>
      <c r="KO35" s="503">
        <f t="shared" ref="KO35:KO66" si="305">+(CC35*1000000)/AO35</f>
        <v>477.35214015115537</v>
      </c>
      <c r="KP35" s="503">
        <f t="shared" ref="KP35:KP66" si="306">+(CD35*1000000)/AP35</f>
        <v>0</v>
      </c>
      <c r="KQ35" s="503">
        <f t="shared" ref="KQ35:KQ66" si="307">+(CE35*1000000)/AQ35</f>
        <v>0</v>
      </c>
      <c r="KR35" s="503">
        <f t="shared" ref="KR35:KR66" si="308">+(CF35*1000000)/AR35</f>
        <v>0</v>
      </c>
      <c r="KS35" s="503">
        <f t="shared" ref="KS35:KS66" si="309">+(CG35*1000000)/AS35</f>
        <v>1740.6945795919053</v>
      </c>
      <c r="KT35" s="503">
        <f t="shared" ref="KT35:KT66" si="310">+(CH35*1000000)/AT35</f>
        <v>842.50277224877084</v>
      </c>
      <c r="KU35" s="503">
        <f t="shared" ref="KU35:KU66" si="311">+(CI35*1000000)/AU35</f>
        <v>3168.3707377287606</v>
      </c>
      <c r="KV35" s="503">
        <f t="shared" ref="KV35:KV66" si="312">+(CJ35*1000000)/AV35</f>
        <v>1481.3454927527357</v>
      </c>
      <c r="KW35" s="503">
        <f t="shared" ref="KW35:KW66" si="313">+(CK35*1000000)/AW35</f>
        <v>7300.4270193667626</v>
      </c>
      <c r="KX35" s="503">
        <f t="shared" ref="KX35:KX66" si="314">+(CL35*1000000)/AX35</f>
        <v>3925.6949999532976</v>
      </c>
      <c r="KY35" s="503">
        <f t="shared" ref="KY35:KY66" si="315">+(CM35*1000000)/AY35</f>
        <v>10046.691861943571</v>
      </c>
      <c r="KZ35" s="503">
        <f t="shared" ref="KZ35:KZ66" si="316">+(CN35*1000000)/AZ35</f>
        <v>4318.3818551285976</v>
      </c>
      <c r="LA35" s="503">
        <f t="shared" ref="LA35:LA66" si="317">+(CO35*1000000)/BA35</f>
        <v>39604.349075192229</v>
      </c>
      <c r="LB35" s="503">
        <f t="shared" ref="LB35:LB66" si="318">+(CP35*1000000)/BB35</f>
        <v>17244.30442766241</v>
      </c>
      <c r="LC35" s="503">
        <f t="shared" ref="LC35:LC66" si="319">+(CQ35*1000000)/BC35</f>
        <v>76668.854024910193</v>
      </c>
      <c r="LD35" s="504">
        <f t="shared" ref="LD35:LD66" si="320">+(CR35*1000000)/BD35</f>
        <v>22107.157054309555</v>
      </c>
      <c r="LE35" s="508">
        <f t="shared" ref="LE35:LE66" si="321">((+BY35+CA35+CC35)*1000000)/(AK35+AM35+AO35)</f>
        <v>131.1638994458585</v>
      </c>
      <c r="LF35" s="503">
        <f t="shared" ref="LF35:LF66" si="322">((+BZ35+CB35+CD35)*1000000)/(AL35+AN35+AP35)</f>
        <v>0</v>
      </c>
      <c r="LG35" s="503">
        <f t="shared" ref="LG35:LG66" si="323">((+CE35+CG35+CI35)*1000000)/(AQ35+AS35+AU35)</f>
        <v>1544.2225408165943</v>
      </c>
      <c r="LH35" s="503">
        <f t="shared" ref="LH35:LH66" si="324">((+CF35+CH35+CJ35)*1000000)/(AR35+AT35+AV35)</f>
        <v>740.4610150911958</v>
      </c>
      <c r="LI35" s="503">
        <f t="shared" ref="LI35:LI66" si="325">((+CK35+CM35+CO35+CQ35)*1000000)/(AW35+AY35+BA35+BC35)</f>
        <v>14838.776645414266</v>
      </c>
      <c r="LJ35" s="511">
        <f t="shared" ref="LJ35:LJ66" si="326">((+CL35+CN35+CP35+CR35)*1000000)/(AX35+AZ35+BB35+BD35)</f>
        <v>7683.3268341695584</v>
      </c>
      <c r="LK35" s="502">
        <f t="shared" ref="LK35:LK66" si="327">+(SUM(BY35:CD35)*1000000)/SUM(AK35:AP35)</f>
        <v>65.695247717276018</v>
      </c>
      <c r="LL35" s="503">
        <f t="shared" ref="LL35:LL66" si="328">+(SUM(CE35:CJ35)*1000000)/SUM(AQ35:AV35)</f>
        <v>1133.9325079483724</v>
      </c>
      <c r="LM35" s="504">
        <f t="shared" ref="LM35:LM66" si="329">+(SUM(CK35:CR35)*1000000)/SUM(AW35:BD35)</f>
        <v>10787.73830186663</v>
      </c>
      <c r="LO35" s="547" t="e">
        <f>VLOOKUP(A35,#REF!,2,FALSE)</f>
        <v>#REF!</v>
      </c>
      <c r="LP35" s="549" t="e">
        <f>VLOOKUP(A35,#REF!,3,FALSE)</f>
        <v>#REF!</v>
      </c>
      <c r="LQ35" s="550" t="e">
        <f>VLOOKUP(A35,#REF!,4,FALSE)</f>
        <v>#REF!</v>
      </c>
      <c r="LR35" s="567" t="e">
        <f t="shared" si="250"/>
        <v>#REF!</v>
      </c>
      <c r="LS35" s="551" t="e">
        <f t="shared" si="251"/>
        <v>#REF!</v>
      </c>
    </row>
    <row r="36" spans="1:331" ht="14.4">
      <c r="A36" s="390">
        <v>44021</v>
      </c>
      <c r="B36" s="417">
        <v>48780</v>
      </c>
      <c r="C36" s="407">
        <f t="shared" ref="C36:C99" si="330">+S36</f>
        <v>5950</v>
      </c>
      <c r="D36" s="398">
        <f t="shared" ref="D36:D99" si="331">+AA36</f>
        <v>194</v>
      </c>
      <c r="E36" s="376">
        <f t="shared" ref="E36:E67" si="332">(IA36*BE36)+(IB36*BF36)+(IC36*BG36)+(ID36*BH36)+(IE36*BI36)+(IF36*BJ36)+(IG36*BK36)+(IH36*BL36)+(II36*BM36)+(IJ36*BN36)+(IK36*BO36)+(IL36*BP36)+(IM36*BQ36)+(IN36*BR36)+(IO36*BS36)+(IP36*BT36)+(IQ36*BU36)+(IR36*BV36)+(IS36*BW36)+(IT36*BX36)</f>
        <v>9.4639685743833687E-3</v>
      </c>
      <c r="F36" s="185">
        <f t="shared" si="252"/>
        <v>0.11355063550635507</v>
      </c>
      <c r="G36" s="30">
        <f t="shared" si="253"/>
        <v>3.7008124398511901</v>
      </c>
      <c r="H36" s="29">
        <f t="shared" si="254"/>
        <v>0.42022960443492707</v>
      </c>
      <c r="I36" s="33">
        <f t="shared" si="255"/>
        <v>0.45141111146196355</v>
      </c>
      <c r="J36" s="302">
        <f t="shared" si="256"/>
        <v>0.5279901463012403</v>
      </c>
      <c r="K36" s="452">
        <f t="shared" si="257"/>
        <v>7.5324128646306922E-3</v>
      </c>
      <c r="L36" s="303">
        <f t="shared" ref="L36:L67" si="333">+(J36*B36)/HT36</f>
        <v>4.6498211476032685</v>
      </c>
      <c r="M36" s="304">
        <f t="shared" si="258"/>
        <v>0.56669099472122653</v>
      </c>
      <c r="N36" s="675"/>
      <c r="O36" s="310" t="s">
        <v>226</v>
      </c>
      <c r="P36" s="20" t="s">
        <v>228</v>
      </c>
      <c r="Q36" s="20"/>
      <c r="R36" s="20"/>
      <c r="S36" s="148">
        <f t="shared" si="259"/>
        <v>5950</v>
      </c>
      <c r="T36" s="149">
        <f t="shared" si="260"/>
        <v>12197.621976219762</v>
      </c>
      <c r="U36" s="148">
        <f t="shared" si="261"/>
        <v>205</v>
      </c>
      <c r="V36" s="150">
        <f t="shared" si="262"/>
        <v>3.5683202785030461E-2</v>
      </c>
      <c r="W36" s="149">
        <f t="shared" si="263"/>
        <v>420.25420254202544</v>
      </c>
      <c r="X36" s="148">
        <f t="shared" si="264"/>
        <v>411</v>
      </c>
      <c r="Y36" s="150">
        <f t="shared" si="265"/>
        <v>7.4201119335620153E-2</v>
      </c>
      <c r="Z36" s="149">
        <f t="shared" si="266"/>
        <v>842.55842558425582</v>
      </c>
      <c r="AA36" s="148">
        <f t="shared" si="267"/>
        <v>194</v>
      </c>
      <c r="AB36" s="149">
        <f t="shared" si="268"/>
        <v>3977.0397703977042</v>
      </c>
      <c r="AC36" s="151">
        <f t="shared" si="269"/>
        <v>3.2605042016806723E-2</v>
      </c>
      <c r="AD36" s="148">
        <f t="shared" si="270"/>
        <v>0</v>
      </c>
      <c r="AE36" s="150">
        <f t="shared" si="271"/>
        <v>0</v>
      </c>
      <c r="AF36" s="149">
        <f t="shared" si="272"/>
        <v>0</v>
      </c>
      <c r="AG36" s="148">
        <f t="shared" si="273"/>
        <v>8</v>
      </c>
      <c r="AH36" s="150">
        <f t="shared" si="274"/>
        <v>4.3010752688172046E-2</v>
      </c>
      <c r="AI36" s="311">
        <f t="shared" si="275"/>
        <v>164.00164001640016</v>
      </c>
      <c r="AJ36" s="679"/>
      <c r="AK36" s="74">
        <v>3868.7127439296883</v>
      </c>
      <c r="AL36" s="59">
        <v>3639.3915403746278</v>
      </c>
      <c r="AM36" s="59">
        <v>3616.6320374684778</v>
      </c>
      <c r="AN36" s="59">
        <v>3465.0197016554844</v>
      </c>
      <c r="AO36" s="59">
        <v>2660.2198148001735</v>
      </c>
      <c r="AP36" s="59">
        <v>2652.1661397060243</v>
      </c>
      <c r="AQ36" s="59">
        <v>3160.1511940604601</v>
      </c>
      <c r="AR36" s="59">
        <v>3200.6483425246602</v>
      </c>
      <c r="AS36" s="59">
        <v>3109.369001253147</v>
      </c>
      <c r="AT36" s="59">
        <v>3263.3208427816689</v>
      </c>
      <c r="AU36" s="59">
        <v>2517.0811748807441</v>
      </c>
      <c r="AV36" s="59">
        <v>2620.4320652750785</v>
      </c>
      <c r="AW36" s="59">
        <v>2335.549451461291</v>
      </c>
      <c r="AX36" s="59">
        <v>2556.413918931662</v>
      </c>
      <c r="AY36" s="59">
        <v>1687.9152539743482</v>
      </c>
      <c r="AZ36" s="59">
        <v>2165.2129736333504</v>
      </c>
      <c r="BA36" s="59">
        <v>713.81889983457631</v>
      </c>
      <c r="BB36" s="59">
        <v>1104.2356851664226</v>
      </c>
      <c r="BC36" s="59">
        <v>95.550561395179514</v>
      </c>
      <c r="BD36" s="75">
        <v>348.15927108854839</v>
      </c>
      <c r="BE36" s="213">
        <v>2.0000000000000002E-5</v>
      </c>
      <c r="BF36" s="42">
        <v>2.0000000000000002E-5</v>
      </c>
      <c r="BG36" s="52">
        <v>5.0000000000000002E-5</v>
      </c>
      <c r="BH36" s="52">
        <v>4.0000000000000003E-5</v>
      </c>
      <c r="BI36" s="52">
        <v>1.2518952302791728E-4</v>
      </c>
      <c r="BJ36" s="52">
        <v>1.2406223545552731E-4</v>
      </c>
      <c r="BK36" s="52">
        <v>3.4000000000000002E-4</v>
      </c>
      <c r="BL36" s="52">
        <v>1.8000000000000001E-4</v>
      </c>
      <c r="BM36" s="52">
        <v>8.9999999999999998E-4</v>
      </c>
      <c r="BN36" s="52">
        <v>5.0000000000000001E-4</v>
      </c>
      <c r="BO36" s="52">
        <v>3.8E-3</v>
      </c>
      <c r="BP36" s="52">
        <v>2E-3</v>
      </c>
      <c r="BQ36" s="52">
        <v>1.6199999999999999E-2</v>
      </c>
      <c r="BR36" s="52">
        <v>6.1999999999999998E-3</v>
      </c>
      <c r="BS36" s="52">
        <v>6.1100000000000002E-2</v>
      </c>
      <c r="BT36" s="52">
        <v>2.6800000000000001E-2</v>
      </c>
      <c r="BU36" s="52">
        <v>0.1421</v>
      </c>
      <c r="BV36" s="52">
        <v>5.4699999999999999E-2</v>
      </c>
      <c r="BW36" s="52">
        <v>0.27589999999999998</v>
      </c>
      <c r="BX36" s="584">
        <v>0.1051</v>
      </c>
      <c r="BY36" s="74">
        <f>+Fall_Hoy!B36+(CS36/2)</f>
        <v>0</v>
      </c>
      <c r="BZ36" s="59">
        <f>+Fall_Hoy!C36+(CS36/2)</f>
        <v>0</v>
      </c>
      <c r="CA36" s="59">
        <f>+Fall_Hoy!D36+(CT36/2)</f>
        <v>0</v>
      </c>
      <c r="CB36" s="59">
        <f>+Fall_Hoy!E36+(CT36/2)</f>
        <v>0</v>
      </c>
      <c r="CC36" s="59">
        <f>+Fall_Hoy!F36+(CU36/2)</f>
        <v>0</v>
      </c>
      <c r="CD36" s="59">
        <f>+Fall_Hoy!G36+(CU36/2)</f>
        <v>0</v>
      </c>
      <c r="CE36" s="59">
        <f>+Fall_Hoy!H36+(CV36/2)</f>
        <v>1</v>
      </c>
      <c r="CF36" s="59">
        <f>+Fall_Hoy!I36+(CV36/2)</f>
        <v>1</v>
      </c>
      <c r="CG36" s="59">
        <f>+Fall_Hoy!J36+(CW36/2)</f>
        <v>1.5</v>
      </c>
      <c r="CH36" s="59">
        <f>+Fall_Hoy!K36+(CW36/2)</f>
        <v>1.5</v>
      </c>
      <c r="CI36" s="59">
        <f>+Fall_Hoy!L36+(CX36/2)</f>
        <v>10</v>
      </c>
      <c r="CJ36" s="59">
        <f>+Fall_Hoy!M36+(CX36/2)</f>
        <v>7</v>
      </c>
      <c r="CK36" s="59">
        <f>+Fall_Hoy!N36+(CY36/2)</f>
        <v>19</v>
      </c>
      <c r="CL36" s="59">
        <f>+Fall_Hoy!O36+(CY36/2)</f>
        <v>14</v>
      </c>
      <c r="CM36" s="59">
        <f>+Fall_Hoy!P36+(CZ36/2)</f>
        <v>36.5</v>
      </c>
      <c r="CN36" s="59">
        <f>+Fall_Hoy!Q36+(CZ36/2)</f>
        <v>28.5</v>
      </c>
      <c r="CO36" s="59">
        <f>+Fall_Hoy!R36+(DA36/2)</f>
        <v>37</v>
      </c>
      <c r="CP36" s="59">
        <f>+Fall_Hoy!S36+(DA36/2)</f>
        <v>22</v>
      </c>
      <c r="CQ36" s="59">
        <f>+Fall_Hoy!T36+(DB36/2)</f>
        <v>7</v>
      </c>
      <c r="CR36" s="75">
        <f>+Fall_Hoy!U36+(DB36/2)</f>
        <v>8</v>
      </c>
      <c r="CS36" s="603">
        <f>+Fall_Hoy!W36</f>
        <v>0</v>
      </c>
      <c r="CT36" s="58">
        <f>+Fall_Hoy!X36</f>
        <v>0</v>
      </c>
      <c r="CU36" s="58">
        <f>+Fall_Hoy!Y36</f>
        <v>0</v>
      </c>
      <c r="CV36" s="58">
        <f>+Fall_Hoy!Z36</f>
        <v>0</v>
      </c>
      <c r="CW36" s="58">
        <f>+Fall_Hoy!AA36</f>
        <v>1</v>
      </c>
      <c r="CX36" s="58">
        <f>+Fall_Hoy!AB36</f>
        <v>0</v>
      </c>
      <c r="CY36" s="58">
        <f>+Fall_Hoy!AC36</f>
        <v>0</v>
      </c>
      <c r="CZ36" s="58">
        <f>+Fall_Hoy!AD36</f>
        <v>1</v>
      </c>
      <c r="DA36" s="58">
        <f>+Fall_Hoy!AE36</f>
        <v>2</v>
      </c>
      <c r="DB36" s="223">
        <f>+Fall_Hoy!AF36</f>
        <v>2</v>
      </c>
      <c r="DC36" s="65">
        <f t="shared" si="276"/>
        <v>0.3539166677092378</v>
      </c>
      <c r="DD36" s="66">
        <f t="shared" si="277"/>
        <v>0.49114468127188188</v>
      </c>
      <c r="DE36" s="66">
        <f t="shared" si="278"/>
        <v>0.50216856056677595</v>
      </c>
      <c r="DF36" s="66">
        <f t="shared" si="279"/>
        <v>0.7</v>
      </c>
      <c r="DG36" s="66">
        <f t="shared" ref="DG36:DG61" si="334">IF(MIN(+CC36/(AO36*BI36),0.7)&gt;0,MIN(+CC36/(AO36*BI36),0.7),EA36/AO36)</f>
        <v>0.16201668659188423</v>
      </c>
      <c r="DH36" s="66">
        <f t="shared" ref="DH36:DH61" si="335">IF(MIN(+CD36/(AP36*BJ36),0.7)&gt;0,MIN(+CD36/(AP36*BJ36),0.7),EB36/AP36)</f>
        <v>0.20323010385003434</v>
      </c>
      <c r="DI36" s="66">
        <f t="shared" ref="DI36:DI61" si="336">IF(MIN(+CE36/(AQ36*BK36),0.7)&gt;0,MIN(+CE36/(AQ36*BK36),0.7),EC36/AQ36)</f>
        <v>0.7</v>
      </c>
      <c r="DJ36" s="66">
        <f t="shared" ref="DJ36:DJ61" si="337">IF(MIN(+CF36/(AR36*BL36),0.7)&gt;0,MIN(+CF36/(AR36*BL36),0.7),ED36/AR36)</f>
        <v>0.7</v>
      </c>
      <c r="DK36" s="66">
        <f t="shared" ref="DK36:DK61" si="338">IF(MIN(+CG36/(AS36*BM36),0.7)&gt;0,MIN(+CG36/(AS36*BM36),0.7),EE36/AS36)</f>
        <v>0.53601443443829333</v>
      </c>
      <c r="DL36" s="66">
        <f t="shared" ref="DL36:DL61" si="339">IF(MIN(+CH36/(AT36*BN36),0.7)&gt;0,MIN(+CH36/(AT36*BN36),0.7),EF36/AT36)</f>
        <v>0.7</v>
      </c>
      <c r="DM36" s="66">
        <f t="shared" ref="DM36:DM61" si="340">IF(MIN(+CI36/(AU36*BO36),0.7)&gt;0,MIN(+CI36/(AU36*BO36),0.7),EG36/AU36)</f>
        <v>0.7</v>
      </c>
      <c r="DN36" s="66">
        <f t="shared" ref="DN36:DN61" si="341">IF(MIN(+CJ36/(AV36*BP36),0.7)&gt;0,MIN(+CJ36/(AV36*BP36),0.7),EH36/AV36)</f>
        <v>0.7</v>
      </c>
      <c r="DO36" s="66">
        <f t="shared" ref="DO36:DO61" si="342">IF(MIN(+CK36/(AW36*BQ36),0.7)&gt;0,MIN(+CK36/(AW36*BQ36),0.7),EI36/AW36)</f>
        <v>0.50216856056677595</v>
      </c>
      <c r="DP36" s="66">
        <f t="shared" ref="DP36:DP61" si="343">IF(MIN(+CL36/(AX36*BR36),0.7)&gt;0,MIN(+CL36/(AX36*BR36),0.7),EJ36/AX36)</f>
        <v>0.7</v>
      </c>
      <c r="DQ36" s="66">
        <f t="shared" ref="DQ36:DQ61" si="344">IF(MIN(+CM36/(AY36*BS36),0.7)&gt;0,MIN(+CM36/(AY36*BS36),0.7),EK36/AY36)</f>
        <v>0.3539166677092378</v>
      </c>
      <c r="DR36" s="66">
        <f t="shared" ref="DR36:DR61" si="345">IF(MIN(+CN36/(AZ36*BT36),0.7)&gt;0,MIN(+CN36/(AZ36*BT36),0.7),EL36/AZ36)</f>
        <v>0.49114468127188188</v>
      </c>
      <c r="DS36" s="66">
        <f t="shared" ref="DS36:DS61" si="346">IF(MIN(+CO36/(BA36*BU36),0.7)&gt;0,MIN(+CO36/(BA36*BU36),0.7),EM36/BA36)</f>
        <v>0.36477041184386827</v>
      </c>
      <c r="DT36" s="66">
        <f t="shared" ref="DT36:DT61" si="347">IF(MIN(+CP36/(BB36*BV36),0.7)&gt;0,MIN(+CP36/(BB36*BV36),0.7),EN36/BB36)</f>
        <v>0.36422820751102924</v>
      </c>
      <c r="DU36" s="66">
        <f t="shared" ref="DU36:DU61" si="348">IF(MIN(+CQ36/(BC36*BW36),0.7)&gt;0,MIN(+CQ36/(BC36*BW36),0.7),EO36/BC36)</f>
        <v>0.26552969492505907</v>
      </c>
      <c r="DV36" s="265">
        <f t="shared" ref="DV36:DV61" si="349">IF(MIN(+CR36/(BD36*BX36),0.7)&gt;0,MIN(+CR36/(BD36*BX36),0.7),EP36/BD36)</f>
        <v>0.21862977434283098</v>
      </c>
      <c r="DW36" s="74">
        <f>+'Cas_-14'!B35</f>
        <v>118</v>
      </c>
      <c r="DX36" s="59">
        <f>+'Cas_-14'!C35</f>
        <v>105</v>
      </c>
      <c r="DY36" s="59">
        <f>+'Cas_-14'!D35</f>
        <v>221</v>
      </c>
      <c r="DZ36" s="59">
        <f>+'Cas_-14'!E35</f>
        <v>291</v>
      </c>
      <c r="EA36" s="59">
        <f>+'Cas_-14'!F35</f>
        <v>431</v>
      </c>
      <c r="EB36" s="59">
        <f>+'Cas_-14'!G35</f>
        <v>539</v>
      </c>
      <c r="EC36" s="59">
        <f>+'Cas_-14'!H35</f>
        <v>469</v>
      </c>
      <c r="ED36" s="59">
        <f>+'Cas_-14'!I35</f>
        <v>528</v>
      </c>
      <c r="EE36" s="59">
        <f>+'Cas_-14'!J35</f>
        <v>451</v>
      </c>
      <c r="EF36" s="59">
        <f>+'Cas_-14'!K35</f>
        <v>541</v>
      </c>
      <c r="EG36" s="59">
        <f>+'Cas_-14'!L35</f>
        <v>351</v>
      </c>
      <c r="EH36" s="59">
        <f>+'Cas_-14'!M35</f>
        <v>417</v>
      </c>
      <c r="EI36" s="59">
        <f>+'Cas_-14'!N35</f>
        <v>272</v>
      </c>
      <c r="EJ36" s="59">
        <f>+'Cas_-14'!O35</f>
        <v>222</v>
      </c>
      <c r="EK36" s="59">
        <f>+'Cas_-14'!P35</f>
        <v>161</v>
      </c>
      <c r="EL36" s="59">
        <f>+'Cas_-14'!Q35</f>
        <v>156</v>
      </c>
      <c r="EM36" s="59">
        <f>+'Cas_-14'!R35</f>
        <v>80</v>
      </c>
      <c r="EN36" s="59">
        <f>+'Cas_-14'!S35</f>
        <v>89</v>
      </c>
      <c r="EO36" s="59">
        <f>+'Cas_-14'!T35</f>
        <v>11</v>
      </c>
      <c r="EP36" s="75">
        <f>+'Cas_-14'!U35</f>
        <v>29</v>
      </c>
      <c r="EQ36" s="178">
        <f t="shared" si="280"/>
        <v>3.0501101480111491E-2</v>
      </c>
      <c r="ER36" s="79">
        <f t="shared" si="281"/>
        <v>2.8850976553402557E-2</v>
      </c>
      <c r="ES36" s="79">
        <f t="shared" si="282"/>
        <v>6.1106575872366779E-2</v>
      </c>
      <c r="ET36" s="79">
        <f t="shared" si="283"/>
        <v>8.3982206467965753E-2</v>
      </c>
      <c r="EU36" s="79">
        <f t="shared" si="284"/>
        <v>0.16201668659188423</v>
      </c>
      <c r="EV36" s="79">
        <f t="shared" si="285"/>
        <v>0.20323010385003434</v>
      </c>
      <c r="EW36" s="79">
        <f t="shared" si="286"/>
        <v>0.14841062063153523</v>
      </c>
      <c r="EX36" s="79">
        <f t="shared" si="287"/>
        <v>0.16496657661038622</v>
      </c>
      <c r="EY36" s="79">
        <f t="shared" si="288"/>
        <v>0.14504550595900217</v>
      </c>
      <c r="EZ36" s="79">
        <f t="shared" si="289"/>
        <v>0.16578204413968969</v>
      </c>
      <c r="FA36" s="79">
        <f t="shared" si="290"/>
        <v>0.1394472309843682</v>
      </c>
      <c r="FB36" s="79">
        <f t="shared" si="291"/>
        <v>0.15913406247996956</v>
      </c>
      <c r="FC36" s="79">
        <f t="shared" si="292"/>
        <v>0.11646081817270744</v>
      </c>
      <c r="FD36" s="79">
        <f t="shared" si="293"/>
        <v>8.6840397150072982E-2</v>
      </c>
      <c r="FE36" s="79">
        <f t="shared" si="294"/>
        <v>9.538393566911077E-2</v>
      </c>
      <c r="FF36" s="79">
        <f t="shared" si="295"/>
        <v>7.2048339770578382E-2</v>
      </c>
      <c r="FG36" s="79">
        <f t="shared" si="296"/>
        <v>0.11207324437408364</v>
      </c>
      <c r="FH36" s="79">
        <f t="shared" si="297"/>
        <v>8.0598735573906538E-2</v>
      </c>
      <c r="FI36" s="79">
        <f t="shared" si="298"/>
        <v>0.11512229587543737</v>
      </c>
      <c r="FJ36" s="87">
        <f t="shared" si="299"/>
        <v>8.3295211152439319E-2</v>
      </c>
      <c r="FK36" s="101">
        <f t="shared" si="133"/>
        <v>3.710443118398715</v>
      </c>
      <c r="FL36" s="102">
        <f t="shared" si="134"/>
        <v>6.8168771526980478</v>
      </c>
      <c r="FM36" s="102">
        <f t="shared" si="135"/>
        <v>4.3119099491648516</v>
      </c>
      <c r="FN36" s="102">
        <f t="shared" si="166"/>
        <v>8.0607646092439786</v>
      </c>
      <c r="FO36" s="102">
        <f t="shared" si="229"/>
        <v>1</v>
      </c>
      <c r="FP36" s="102">
        <f t="shared" si="229"/>
        <v>1</v>
      </c>
      <c r="FQ36" s="102">
        <f t="shared" si="229"/>
        <v>4.7166435732245668</v>
      </c>
      <c r="FR36" s="102">
        <f t="shared" si="229"/>
        <v>4.2432837874379956</v>
      </c>
      <c r="FS36" s="102">
        <f t="shared" si="229"/>
        <v>3.695491500369549</v>
      </c>
      <c r="FT36" s="102">
        <f t="shared" si="229"/>
        <v>4.2224114416768357</v>
      </c>
      <c r="FU36" s="102">
        <f t="shared" si="229"/>
        <v>5.0198200068846743</v>
      </c>
      <c r="FV36" s="102">
        <f t="shared" si="229"/>
        <v>4.3988068242027696</v>
      </c>
      <c r="FW36" s="102">
        <f t="shared" si="229"/>
        <v>4.3119099491648516</v>
      </c>
      <c r="FX36" s="102">
        <f t="shared" si="229"/>
        <v>8.0607646092439786</v>
      </c>
      <c r="FY36" s="102">
        <f t="shared" si="229"/>
        <v>3.710443118398715</v>
      </c>
      <c r="FZ36" s="102">
        <f t="shared" si="229"/>
        <v>6.8168771526980478</v>
      </c>
      <c r="GA36" s="102">
        <f t="shared" si="137"/>
        <v>3.2547501759324415</v>
      </c>
      <c r="GB36" s="102">
        <f t="shared" si="138"/>
        <v>4.519031284021116</v>
      </c>
      <c r="GC36" s="102">
        <f t="shared" si="139"/>
        <v>2.3065010379254676</v>
      </c>
      <c r="GD36" s="270">
        <f t="shared" si="140"/>
        <v>2.6247580301190983</v>
      </c>
      <c r="GE36" s="74">
        <f>+Cas_Hoy!B35</f>
        <v>123</v>
      </c>
      <c r="GF36" s="59">
        <f>+Cas_Hoy!C35</f>
        <v>113</v>
      </c>
      <c r="GG36" s="59">
        <f>+Cas_Hoy!D35</f>
        <v>251</v>
      </c>
      <c r="GH36" s="59">
        <f>+Cas_Hoy!E35</f>
        <v>308</v>
      </c>
      <c r="GI36" s="59">
        <f>+Cas_Hoy!F35</f>
        <v>468</v>
      </c>
      <c r="GJ36" s="59">
        <f>+Cas_Hoy!G35</f>
        <v>588</v>
      </c>
      <c r="GK36" s="59">
        <f>+Cas_Hoy!H35</f>
        <v>500</v>
      </c>
      <c r="GL36" s="59">
        <f>+Cas_Hoy!I35</f>
        <v>575</v>
      </c>
      <c r="GM36" s="59">
        <f>+Cas_Hoy!J35</f>
        <v>484</v>
      </c>
      <c r="GN36" s="59">
        <f>+Cas_Hoy!K35</f>
        <v>583</v>
      </c>
      <c r="GO36" s="59">
        <f>+Cas_Hoy!L35</f>
        <v>379</v>
      </c>
      <c r="GP36" s="59">
        <f>+Cas_Hoy!M35</f>
        <v>440</v>
      </c>
      <c r="GQ36" s="59">
        <f>+Cas_Hoy!N35</f>
        <v>287</v>
      </c>
      <c r="GR36" s="59">
        <f>+Cas_Hoy!O35</f>
        <v>236</v>
      </c>
      <c r="GS36" s="59">
        <f>+Cas_Hoy!P35</f>
        <v>170</v>
      </c>
      <c r="GT36" s="59">
        <f>+Cas_Hoy!Q35</f>
        <v>165</v>
      </c>
      <c r="GU36" s="59">
        <f>+Cas_Hoy!R35</f>
        <v>82</v>
      </c>
      <c r="GV36" s="59">
        <f>+Cas_Hoy!S35</f>
        <v>95</v>
      </c>
      <c r="GW36" s="59">
        <f>+Cas_Hoy!T35</f>
        <v>12</v>
      </c>
      <c r="GX36" s="459">
        <f>+Cas_Hoy!U35</f>
        <v>29</v>
      </c>
      <c r="GY36" s="424">
        <f t="shared" si="141"/>
        <v>0.37370082925820142</v>
      </c>
      <c r="GZ36" s="94">
        <f t="shared" si="142"/>
        <v>0.51947995134525971</v>
      </c>
      <c r="HA36" s="94">
        <f t="shared" si="143"/>
        <v>0.52986167971567899</v>
      </c>
      <c r="HB36" s="94">
        <f t="shared" si="144"/>
        <v>0.7</v>
      </c>
      <c r="HC36" s="272">
        <f t="shared" ref="HC36:HC67" si="350">MIN(+(GI36*FO36)/AO36,0.7)</f>
        <v>0.17592531165893693</v>
      </c>
      <c r="HD36" s="272">
        <f t="shared" ref="HD36:HD67" si="351">MIN(+(GJ36*FP36)/AP36,0.7)</f>
        <v>0.22170556783640111</v>
      </c>
      <c r="HE36" s="272">
        <f t="shared" ref="HE36:HE67" si="352">MIN(+(GK36*FQ36)/AQ36,0.7)</f>
        <v>0.7</v>
      </c>
      <c r="HF36" s="272">
        <f t="shared" ref="HF36:HF67" si="353">MIN(+(GL36*FR36)/AR36,0.7)</f>
        <v>0.7</v>
      </c>
      <c r="HG36" s="272">
        <f t="shared" ref="HG36:HG67" si="354">MIN(+(GM36*FS36)/AS36,0.7)</f>
        <v>0.57523500281182705</v>
      </c>
      <c r="HH36" s="272">
        <f t="shared" ref="HH36:HH67" si="355">MIN(+(GN36*FT36)/AT36,0.7)</f>
        <v>0.7</v>
      </c>
      <c r="HI36" s="272">
        <f t="shared" ref="HI36:HI67" si="356">MIN(+(GO36*FU36)/AU36,0.7)</f>
        <v>0.7</v>
      </c>
      <c r="HJ36" s="272">
        <f t="shared" ref="HJ36:HJ67" si="357">MIN(+(GP36*FV36)/AV36,0.7)</f>
        <v>0.7</v>
      </c>
      <c r="HK36" s="272">
        <f t="shared" ref="HK36:HK67" si="358">MIN(+(GQ36*FW36)/AW36,0.7)</f>
        <v>0.52986167971567899</v>
      </c>
      <c r="HL36" s="272">
        <f t="shared" ref="HL36:HL67" si="359">MIN(+(GR36*FX36)/AX36,0.7)</f>
        <v>0.7</v>
      </c>
      <c r="HM36" s="272">
        <f t="shared" ref="HM36:HM67" si="360">MIN(+(GS36*FY36)/AY36,0.7)</f>
        <v>0.37370082925820142</v>
      </c>
      <c r="HN36" s="272">
        <f t="shared" ref="HN36:HN67" si="361">MIN(+(GT36*FZ36)/AZ36,0.7)</f>
        <v>0.51947995134525971</v>
      </c>
      <c r="HO36" s="272">
        <f t="shared" ref="HO36:HO67" si="362">MIN(+(GU36*GA36)/BA36,0.7)</f>
        <v>0.37388967213996493</v>
      </c>
      <c r="HP36" s="272">
        <f t="shared" ref="HP36:HP67" si="363">MIN(+(GV36*GB36)/BB36,0.7)</f>
        <v>0.3887829181297503</v>
      </c>
      <c r="HQ36" s="272">
        <f t="shared" ref="HQ36:HQ67" si="364">MIN(+(GW36*GC36)/BC36,0.7)</f>
        <v>0.28966875810006443</v>
      </c>
      <c r="HR36" s="276">
        <f t="shared" ref="HR36:HR67" si="365">MIN(+(GX36*GD36)/BD36,0.7)</f>
        <v>0.21862977434283098</v>
      </c>
      <c r="HS36" s="201">
        <f>+CyF_Tot!B35</f>
        <v>0</v>
      </c>
      <c r="HT36" s="131">
        <f>+CyF_Tot!C35</f>
        <v>5539</v>
      </c>
      <c r="HU36" s="131">
        <f>+CyF_Tot!D35</f>
        <v>5745</v>
      </c>
      <c r="HV36" s="131">
        <f>+CyF_Tot!E35</f>
        <v>5950</v>
      </c>
      <c r="HW36" s="131">
        <f>+CyF_Tot!F35</f>
        <v>0</v>
      </c>
      <c r="HX36" s="131">
        <f>+CyF_Tot!G35</f>
        <v>186</v>
      </c>
      <c r="HY36" s="131">
        <f>+CyF_Tot!H35</f>
        <v>194</v>
      </c>
      <c r="HZ36" s="428">
        <f>+CyF_Tot!I35</f>
        <v>194</v>
      </c>
      <c r="IA36" s="82">
        <f>+AK36/$B36</f>
        <v>7.9309404344602055E-2</v>
      </c>
      <c r="IB36" s="79">
        <f t="shared" ref="IB36:IK37" si="366">+AL36/$B36</f>
        <v>7.4608272660406469E-2</v>
      </c>
      <c r="IC36" s="79">
        <f t="shared" si="366"/>
        <v>7.4141698185085647E-2</v>
      </c>
      <c r="ID36" s="79">
        <f t="shared" si="366"/>
        <v>7.103361422007963E-2</v>
      </c>
      <c r="IE36" s="79">
        <f t="shared" si="366"/>
        <v>5.4535051553919092E-2</v>
      </c>
      <c r="IF36" s="79">
        <f t="shared" si="366"/>
        <v>5.4369949563469133E-2</v>
      </c>
      <c r="IG36" s="79">
        <f t="shared" si="366"/>
        <v>6.4783747315712584E-2</v>
      </c>
      <c r="IH36" s="79">
        <f t="shared" si="366"/>
        <v>6.5613947161227149E-2</v>
      </c>
      <c r="II36" s="79">
        <f t="shared" si="366"/>
        <v>6.3742701952709035E-2</v>
      </c>
      <c r="IJ36" s="79">
        <f t="shared" si="366"/>
        <v>6.6898746264486858E-2</v>
      </c>
      <c r="IK36" s="79">
        <f t="shared" si="366"/>
        <v>5.1600680091856171E-2</v>
      </c>
      <c r="IL36" s="79">
        <f t="shared" ref="IL36:IT37" si="367">+AV36/$B36</f>
        <v>5.3719394532084429E-2</v>
      </c>
      <c r="IM36" s="79">
        <f t="shared" si="367"/>
        <v>4.7879242547381941E-2</v>
      </c>
      <c r="IN36" s="79">
        <f t="shared" si="367"/>
        <v>5.240700940819315E-2</v>
      </c>
      <c r="IO36" s="79">
        <f t="shared" si="367"/>
        <v>3.4602608732561463E-2</v>
      </c>
      <c r="IP36" s="79">
        <f t="shared" si="367"/>
        <v>4.438730983258201E-2</v>
      </c>
      <c r="IQ36" s="79">
        <f t="shared" si="367"/>
        <v>1.4633433780946625E-2</v>
      </c>
      <c r="IR36" s="79">
        <f t="shared" si="367"/>
        <v>2.263705791649083E-2</v>
      </c>
      <c r="IS36" s="79">
        <f t="shared" si="367"/>
        <v>1.9588060966621466E-3</v>
      </c>
      <c r="IT36" s="179">
        <f t="shared" si="367"/>
        <v>7.1373364306795486E-3</v>
      </c>
      <c r="IU36" s="275"/>
      <c r="IV36" s="272"/>
      <c r="IW36" s="272"/>
      <c r="IX36" s="272"/>
      <c r="IY36" s="272"/>
      <c r="IZ36" s="272"/>
      <c r="JA36" s="272"/>
      <c r="JB36" s="272"/>
      <c r="JC36" s="272"/>
      <c r="JD36" s="272"/>
      <c r="JE36" s="272"/>
      <c r="JF36" s="272"/>
      <c r="JG36" s="272"/>
      <c r="JH36" s="272"/>
      <c r="JI36" s="272"/>
      <c r="JJ36" s="272"/>
      <c r="JK36" s="272"/>
      <c r="JL36" s="272"/>
      <c r="JM36" s="272"/>
      <c r="JN36" s="276"/>
      <c r="JP36" s="525">
        <f t="shared" si="230"/>
        <v>0</v>
      </c>
      <c r="JQ36" s="241">
        <f t="shared" si="231"/>
        <v>0</v>
      </c>
      <c r="JR36" s="241">
        <f t="shared" si="232"/>
        <v>0</v>
      </c>
      <c r="JS36" s="241">
        <f t="shared" si="233"/>
        <v>0</v>
      </c>
      <c r="JT36" s="241">
        <f t="shared" si="234"/>
        <v>0</v>
      </c>
      <c r="JU36" s="241">
        <f t="shared" si="235"/>
        <v>0</v>
      </c>
      <c r="JV36" s="241">
        <f t="shared" si="236"/>
        <v>1019.688553527591</v>
      </c>
      <c r="JW36" s="241">
        <f t="shared" si="237"/>
        <v>1018.6351798424355</v>
      </c>
      <c r="JX36" s="241">
        <f t="shared" si="238"/>
        <v>1361.4427873610086</v>
      </c>
      <c r="JY36" s="241">
        <f t="shared" si="239"/>
        <v>1342.8685719619846</v>
      </c>
      <c r="JZ36" s="241">
        <f t="shared" si="240"/>
        <v>8396.4951988492503</v>
      </c>
      <c r="KA36" s="241">
        <f t="shared" si="241"/>
        <v>6059.6942047925631</v>
      </c>
      <c r="KB36" s="241">
        <f t="shared" si="242"/>
        <v>13450.860987055692</v>
      </c>
      <c r="KC36" s="241">
        <f t="shared" si="243"/>
        <v>10444.132619633781</v>
      </c>
      <c r="KD36" s="241">
        <f t="shared" si="244"/>
        <v>21407.265213653398</v>
      </c>
      <c r="KE36" s="241">
        <f t="shared" si="245"/>
        <v>17551.509002936196</v>
      </c>
      <c r="KF36" s="241">
        <f t="shared" si="246"/>
        <v>18481.782988734711</v>
      </c>
      <c r="KG36" s="241">
        <f t="shared" si="247"/>
        <v>13083.978532918478</v>
      </c>
      <c r="KH36" s="241">
        <f t="shared" si="248"/>
        <v>4422.3183394223124</v>
      </c>
      <c r="KI36" s="526">
        <f t="shared" si="249"/>
        <v>3970.8263280698038</v>
      </c>
      <c r="KJ36" s="529">
        <f>(SUM(JP36:KI36)/SUM(JP$4:KI35))*100000</f>
        <v>252.65812959368597</v>
      </c>
      <c r="KK36" s="491">
        <f t="shared" si="301"/>
        <v>0</v>
      </c>
      <c r="KL36" s="492">
        <f t="shared" si="302"/>
        <v>0</v>
      </c>
      <c r="KM36" s="492">
        <f t="shared" si="303"/>
        <v>0</v>
      </c>
      <c r="KN36" s="492">
        <f t="shared" si="304"/>
        <v>0</v>
      </c>
      <c r="KO36" s="492">
        <f t="shared" si="305"/>
        <v>0</v>
      </c>
      <c r="KP36" s="492">
        <f t="shared" si="306"/>
        <v>0</v>
      </c>
      <c r="KQ36" s="492">
        <f t="shared" si="307"/>
        <v>316.44055571755911</v>
      </c>
      <c r="KR36" s="492">
        <f t="shared" si="308"/>
        <v>312.43669812573148</v>
      </c>
      <c r="KS36" s="492">
        <f t="shared" si="309"/>
        <v>482.41299099446405</v>
      </c>
      <c r="KT36" s="492">
        <f t="shared" si="310"/>
        <v>459.65446619137623</v>
      </c>
      <c r="KU36" s="492">
        <f t="shared" si="311"/>
        <v>3972.8555836002333</v>
      </c>
      <c r="KV36" s="492">
        <f t="shared" si="312"/>
        <v>2671.3151975054843</v>
      </c>
      <c r="KW36" s="492">
        <f t="shared" si="313"/>
        <v>8135.1306811817694</v>
      </c>
      <c r="KX36" s="492">
        <f t="shared" si="314"/>
        <v>5476.4214418964939</v>
      </c>
      <c r="KY36" s="492">
        <f t="shared" si="315"/>
        <v>21624.308397034431</v>
      </c>
      <c r="KZ36" s="492">
        <f t="shared" si="316"/>
        <v>13162.677458086435</v>
      </c>
      <c r="LA36" s="492">
        <f t="shared" si="317"/>
        <v>51833.875523013681</v>
      </c>
      <c r="LB36" s="492">
        <f t="shared" si="318"/>
        <v>19923.2829508533</v>
      </c>
      <c r="LC36" s="492">
        <f t="shared" si="319"/>
        <v>73259.642829823788</v>
      </c>
      <c r="LD36" s="493">
        <f t="shared" si="320"/>
        <v>22977.989283431536</v>
      </c>
      <c r="LE36" s="509">
        <f t="shared" si="321"/>
        <v>0</v>
      </c>
      <c r="LF36" s="492">
        <f t="shared" si="322"/>
        <v>0</v>
      </c>
      <c r="LG36" s="492">
        <f t="shared" si="323"/>
        <v>1422.6205871137079</v>
      </c>
      <c r="LH36" s="492">
        <f t="shared" si="324"/>
        <v>1045.748612148984</v>
      </c>
      <c r="LI36" s="492">
        <f t="shared" si="325"/>
        <v>20588.333174414296</v>
      </c>
      <c r="LJ36" s="512">
        <f t="shared" si="326"/>
        <v>11742.750799279505</v>
      </c>
      <c r="LK36" s="491">
        <f t="shared" si="327"/>
        <v>0</v>
      </c>
      <c r="LL36" s="492">
        <f t="shared" si="328"/>
        <v>1231.0445287733389</v>
      </c>
      <c r="LM36" s="493">
        <f t="shared" si="329"/>
        <v>15626.623965827826</v>
      </c>
      <c r="LO36" s="547" t="e">
        <f>VLOOKUP(A36,#REF!,2,FALSE)</f>
        <v>#REF!</v>
      </c>
      <c r="LP36" s="552" t="e">
        <f>VLOOKUP(A36,#REF!,3,FALSE)</f>
        <v>#REF!</v>
      </c>
      <c r="LQ36" s="544" t="e">
        <f>VLOOKUP(A36,#REF!,4,FALSE)</f>
        <v>#REF!</v>
      </c>
      <c r="LR36" s="564" t="e">
        <f t="shared" si="250"/>
        <v>#REF!</v>
      </c>
      <c r="LS36" s="518" t="e">
        <f t="shared" si="251"/>
        <v>#REF!</v>
      </c>
    </row>
    <row r="37" spans="1:331" ht="14.4">
      <c r="A37" s="391" t="s">
        <v>47</v>
      </c>
      <c r="B37" s="417">
        <v>17483</v>
      </c>
      <c r="C37" s="407">
        <f t="shared" si="330"/>
        <v>1184</v>
      </c>
      <c r="D37" s="398">
        <f t="shared" si="331"/>
        <v>24</v>
      </c>
      <c r="E37" s="376">
        <f t="shared" si="332"/>
        <v>9.3335631173975114E-3</v>
      </c>
      <c r="F37" s="185">
        <f t="shared" si="252"/>
        <v>6.228908082136933E-2</v>
      </c>
      <c r="G37" s="30">
        <f t="shared" si="253"/>
        <v>2.3612169560447551</v>
      </c>
      <c r="H37" s="29">
        <f t="shared" si="254"/>
        <v>0.14707803381185944</v>
      </c>
      <c r="I37" s="33">
        <f t="shared" si="255"/>
        <v>0.15990853262923926</v>
      </c>
      <c r="J37" s="302">
        <f t="shared" si="256"/>
        <v>0.24161982682511238</v>
      </c>
      <c r="K37" s="452">
        <f t="shared" si="257"/>
        <v>5.6814961330112143E-3</v>
      </c>
      <c r="L37" s="303">
        <f t="shared" si="333"/>
        <v>3.8790077432354817</v>
      </c>
      <c r="M37" s="304">
        <f t="shared" si="258"/>
        <v>0.26247590003132043</v>
      </c>
      <c r="N37" s="675"/>
      <c r="O37" s="310" t="s">
        <v>226</v>
      </c>
      <c r="P37" s="20" t="s">
        <v>229</v>
      </c>
      <c r="Q37" s="20"/>
      <c r="R37" s="20"/>
      <c r="S37" s="148">
        <f t="shared" si="259"/>
        <v>1184</v>
      </c>
      <c r="T37" s="149">
        <f t="shared" si="260"/>
        <v>6772.2930847108619</v>
      </c>
      <c r="U37" s="148">
        <f t="shared" si="261"/>
        <v>44</v>
      </c>
      <c r="V37" s="150">
        <f t="shared" si="262"/>
        <v>3.8596491228070177E-2</v>
      </c>
      <c r="W37" s="149">
        <f t="shared" si="263"/>
        <v>251.67305382371447</v>
      </c>
      <c r="X37" s="148">
        <f t="shared" si="264"/>
        <v>95</v>
      </c>
      <c r="Y37" s="150">
        <f t="shared" si="265"/>
        <v>8.7235996326905416E-2</v>
      </c>
      <c r="Z37" s="149">
        <f t="shared" si="266"/>
        <v>543.385002573929</v>
      </c>
      <c r="AA37" s="148">
        <f t="shared" si="267"/>
        <v>24</v>
      </c>
      <c r="AB37" s="149">
        <f t="shared" si="268"/>
        <v>1372.7621117657152</v>
      </c>
      <c r="AC37" s="151">
        <f t="shared" si="269"/>
        <v>2.0270270270270271E-2</v>
      </c>
      <c r="AD37" s="148">
        <f t="shared" si="270"/>
        <v>0</v>
      </c>
      <c r="AE37" s="150">
        <f t="shared" si="271"/>
        <v>0</v>
      </c>
      <c r="AF37" s="149">
        <f t="shared" si="272"/>
        <v>0</v>
      </c>
      <c r="AG37" s="148">
        <f t="shared" si="273"/>
        <v>0</v>
      </c>
      <c r="AH37" s="150">
        <f t="shared" si="274"/>
        <v>0</v>
      </c>
      <c r="AI37" s="311">
        <f t="shared" si="275"/>
        <v>0</v>
      </c>
      <c r="AJ37" s="679"/>
      <c r="AK37" s="74">
        <v>1152.6965085292672</v>
      </c>
      <c r="AL37" s="59">
        <v>1095.0118110831058</v>
      </c>
      <c r="AM37" s="59">
        <v>1289.5376031307512</v>
      </c>
      <c r="AN37" s="59">
        <v>1270.5452300652119</v>
      </c>
      <c r="AO37" s="59">
        <v>930.19972992615158</v>
      </c>
      <c r="AP37" s="59">
        <v>938.53001319040413</v>
      </c>
      <c r="AQ37" s="59">
        <v>1100.0260954317741</v>
      </c>
      <c r="AR37" s="59">
        <v>1143.2654131593831</v>
      </c>
      <c r="AS37" s="59">
        <v>1225.1138060989399</v>
      </c>
      <c r="AT37" s="59">
        <v>1264.1572800524627</v>
      </c>
      <c r="AU37" s="59">
        <v>1028.3323428506305</v>
      </c>
      <c r="AV37" s="59">
        <v>977.34881762083955</v>
      </c>
      <c r="AW37" s="59">
        <v>899.11063403901517</v>
      </c>
      <c r="AX37" s="59">
        <v>995.92666319674686</v>
      </c>
      <c r="AY37" s="59">
        <v>666.40984797237638</v>
      </c>
      <c r="AZ37" s="59">
        <v>782.41977884031826</v>
      </c>
      <c r="BA37" s="59">
        <v>212.49024420627188</v>
      </c>
      <c r="BB37" s="59">
        <v>356.63552017866016</v>
      </c>
      <c r="BC37" s="59">
        <v>36.083249016159371</v>
      </c>
      <c r="BD37" s="75">
        <v>119.15966752605972</v>
      </c>
      <c r="BE37" s="213">
        <v>2.0000000000000002E-5</v>
      </c>
      <c r="BF37" s="42">
        <v>2.0000000000000002E-5</v>
      </c>
      <c r="BG37" s="52">
        <v>5.0000000000000002E-5</v>
      </c>
      <c r="BH37" s="52">
        <v>4.0000000000000003E-5</v>
      </c>
      <c r="BI37" s="52">
        <v>1.2518952302791728E-4</v>
      </c>
      <c r="BJ37" s="52">
        <v>1.2406223545552731E-4</v>
      </c>
      <c r="BK37" s="52">
        <v>3.4000000000000002E-4</v>
      </c>
      <c r="BL37" s="52">
        <v>1.8000000000000001E-4</v>
      </c>
      <c r="BM37" s="52">
        <v>8.9999999999999998E-4</v>
      </c>
      <c r="BN37" s="52">
        <v>5.0000000000000001E-4</v>
      </c>
      <c r="BO37" s="52">
        <v>3.8E-3</v>
      </c>
      <c r="BP37" s="52">
        <v>2E-3</v>
      </c>
      <c r="BQ37" s="52">
        <v>1.6199999999999999E-2</v>
      </c>
      <c r="BR37" s="52">
        <v>6.1999999999999998E-3</v>
      </c>
      <c r="BS37" s="52">
        <v>6.1100000000000002E-2</v>
      </c>
      <c r="BT37" s="52">
        <v>2.6800000000000001E-2</v>
      </c>
      <c r="BU37" s="52">
        <v>0.1421</v>
      </c>
      <c r="BV37" s="52">
        <v>5.4699999999999999E-2</v>
      </c>
      <c r="BW37" s="52">
        <v>0.27589999999999998</v>
      </c>
      <c r="BX37" s="584">
        <v>0.1051</v>
      </c>
      <c r="BY37" s="74">
        <f>+Fall_Hoy!B37+(CS37/2)</f>
        <v>0</v>
      </c>
      <c r="BZ37" s="59">
        <f>+Fall_Hoy!C37+(CS37/2)</f>
        <v>0</v>
      </c>
      <c r="CA37" s="59">
        <f>+Fall_Hoy!D37+(CT37/2)</f>
        <v>0</v>
      </c>
      <c r="CB37" s="59">
        <f>+Fall_Hoy!E37+(CT37/2)</f>
        <v>0</v>
      </c>
      <c r="CC37" s="59">
        <f>+Fall_Hoy!F37+(CU37/2)</f>
        <v>0</v>
      </c>
      <c r="CD37" s="59">
        <f>+Fall_Hoy!G37+(CU37/2)</f>
        <v>0</v>
      </c>
      <c r="CE37" s="59">
        <f>+Fall_Hoy!H37+(CV37/2)</f>
        <v>0</v>
      </c>
      <c r="CF37" s="59">
        <f>+Fall_Hoy!I37+(CV37/2)</f>
        <v>0</v>
      </c>
      <c r="CG37" s="59">
        <f>+Fall_Hoy!J37+(CW37/2)</f>
        <v>1</v>
      </c>
      <c r="CH37" s="59">
        <f>+Fall_Hoy!K37+(CW37/2)</f>
        <v>0</v>
      </c>
      <c r="CI37" s="59">
        <f>+Fall_Hoy!L37+(CX37/2)</f>
        <v>3.5</v>
      </c>
      <c r="CJ37" s="59">
        <f>+Fall_Hoy!M37+(CX37/2)</f>
        <v>1.5</v>
      </c>
      <c r="CK37" s="59">
        <f>+Fall_Hoy!N37+(CY37/2)</f>
        <v>3</v>
      </c>
      <c r="CL37" s="59">
        <f>+Fall_Hoy!O37+(CY37/2)</f>
        <v>1</v>
      </c>
      <c r="CM37" s="59">
        <f>+Fall_Hoy!P37+(CZ37/2)</f>
        <v>0</v>
      </c>
      <c r="CN37" s="59">
        <f>+Fall_Hoy!Q37+(CZ37/2)</f>
        <v>5</v>
      </c>
      <c r="CO37" s="59">
        <f>+Fall_Hoy!R37+(DA37/2)</f>
        <v>2</v>
      </c>
      <c r="CP37" s="59">
        <f>+Fall_Hoy!S37+(DA37/2)</f>
        <v>6</v>
      </c>
      <c r="CQ37" s="59">
        <f>+Fall_Hoy!T37+(DB37/2)</f>
        <v>1</v>
      </c>
      <c r="CR37" s="75">
        <f>+Fall_Hoy!U37+(DB37/2)</f>
        <v>0</v>
      </c>
      <c r="CS37" s="603">
        <f>+Fall_Hoy!W37</f>
        <v>0</v>
      </c>
      <c r="CT37" s="58">
        <f>+Fall_Hoy!X37</f>
        <v>0</v>
      </c>
      <c r="CU37" s="58">
        <f>+Fall_Hoy!Y37</f>
        <v>0</v>
      </c>
      <c r="CV37" s="58">
        <f>+Fall_Hoy!Z37</f>
        <v>0</v>
      </c>
      <c r="CW37" s="58">
        <f>+Fall_Hoy!AA37</f>
        <v>0</v>
      </c>
      <c r="CX37" s="58">
        <f>+Fall_Hoy!AB37</f>
        <v>1</v>
      </c>
      <c r="CY37" s="58">
        <f>+Fall_Hoy!AC37</f>
        <v>0</v>
      </c>
      <c r="CZ37" s="58">
        <f>+Fall_Hoy!AD37</f>
        <v>0</v>
      </c>
      <c r="DA37" s="58">
        <f>+Fall_Hoy!AE37</f>
        <v>0</v>
      </c>
      <c r="DB37" s="223">
        <f>+Fall_Hoy!AF37</f>
        <v>0</v>
      </c>
      <c r="DC37" s="65">
        <f t="shared" si="276"/>
        <v>3.4513295489224799E-2</v>
      </c>
      <c r="DD37" s="66">
        <f t="shared" si="277"/>
        <v>0.2384489365230891</v>
      </c>
      <c r="DE37" s="66">
        <f t="shared" si="278"/>
        <v>0.20596484812251642</v>
      </c>
      <c r="DF37" s="66">
        <f t="shared" si="279"/>
        <v>0.16194999947378858</v>
      </c>
      <c r="DG37" s="66">
        <f t="shared" si="334"/>
        <v>0.10320364209052332</v>
      </c>
      <c r="DH37" s="66">
        <f t="shared" si="335"/>
        <v>9.1632658296834632E-2</v>
      </c>
      <c r="DI37" s="66">
        <f t="shared" si="336"/>
        <v>9.8179489058037875E-2</v>
      </c>
      <c r="DJ37" s="66">
        <f t="shared" si="337"/>
        <v>9.6215628264322256E-2</v>
      </c>
      <c r="DK37" s="66">
        <f t="shared" si="338"/>
        <v>0.7</v>
      </c>
      <c r="DL37" s="66">
        <f t="shared" si="339"/>
        <v>8.0686162718429294E-2</v>
      </c>
      <c r="DM37" s="66">
        <f t="shared" si="340"/>
        <v>0.7</v>
      </c>
      <c r="DN37" s="66">
        <f t="shared" si="341"/>
        <v>0.7</v>
      </c>
      <c r="DO37" s="66">
        <f t="shared" si="342"/>
        <v>0.20596484812251642</v>
      </c>
      <c r="DP37" s="66">
        <f t="shared" si="343"/>
        <v>0.16194999947378858</v>
      </c>
      <c r="DQ37" s="66">
        <f t="shared" si="344"/>
        <v>3.4513295489224799E-2</v>
      </c>
      <c r="DR37" s="66">
        <f t="shared" si="345"/>
        <v>0.2384489365230891</v>
      </c>
      <c r="DS37" s="66">
        <f t="shared" si="346"/>
        <v>6.6236430796892579E-2</v>
      </c>
      <c r="DT37" s="66">
        <f t="shared" si="347"/>
        <v>0.30756671079486747</v>
      </c>
      <c r="DU37" s="66">
        <f t="shared" si="348"/>
        <v>0.10044831687419703</v>
      </c>
      <c r="DV37" s="265">
        <f t="shared" si="349"/>
        <v>4.1960506468403172E-2</v>
      </c>
      <c r="DW37" s="74">
        <f>+'Cas_-14'!B36</f>
        <v>9</v>
      </c>
      <c r="DX37" s="59">
        <f>+'Cas_-14'!C36</f>
        <v>7</v>
      </c>
      <c r="DY37" s="59">
        <f>+'Cas_-14'!D36</f>
        <v>70</v>
      </c>
      <c r="DZ37" s="59">
        <f>+'Cas_-14'!E36</f>
        <v>47</v>
      </c>
      <c r="EA37" s="59">
        <f>+'Cas_-14'!F36</f>
        <v>96</v>
      </c>
      <c r="EB37" s="59">
        <f>+'Cas_-14'!G36</f>
        <v>86</v>
      </c>
      <c r="EC37" s="59">
        <f>+'Cas_-14'!H36</f>
        <v>108</v>
      </c>
      <c r="ED37" s="59">
        <f>+'Cas_-14'!I36</f>
        <v>110</v>
      </c>
      <c r="EE37" s="59">
        <f>+'Cas_-14'!J36</f>
        <v>90</v>
      </c>
      <c r="EF37" s="59">
        <f>+'Cas_-14'!K36</f>
        <v>102</v>
      </c>
      <c r="EG37" s="59">
        <f>+'Cas_-14'!L36</f>
        <v>73</v>
      </c>
      <c r="EH37" s="59">
        <f>+'Cas_-14'!M36</f>
        <v>82</v>
      </c>
      <c r="EI37" s="59">
        <f>+'Cas_-14'!N36</f>
        <v>54</v>
      </c>
      <c r="EJ37" s="59">
        <f>+'Cas_-14'!O36</f>
        <v>25</v>
      </c>
      <c r="EK37" s="59">
        <f>+'Cas_-14'!P36</f>
        <v>23</v>
      </c>
      <c r="EL37" s="59">
        <f>+'Cas_-14'!Q36</f>
        <v>37</v>
      </c>
      <c r="EM37" s="59">
        <f>+'Cas_-14'!R36</f>
        <v>7</v>
      </c>
      <c r="EN37" s="59">
        <f>+'Cas_-14'!S36</f>
        <v>24</v>
      </c>
      <c r="EO37" s="59">
        <f>+'Cas_-14'!T36</f>
        <v>3</v>
      </c>
      <c r="EP37" s="75">
        <f>+'Cas_-14'!U36</f>
        <v>5</v>
      </c>
      <c r="EQ37" s="178">
        <f t="shared" si="280"/>
        <v>7.8077793533730374E-3</v>
      </c>
      <c r="ER37" s="80">
        <f t="shared" si="281"/>
        <v>6.3926251106607799E-3</v>
      </c>
      <c r="ES37" s="80">
        <f t="shared" si="282"/>
        <v>5.4283023488460792E-2</v>
      </c>
      <c r="ET37" s="80">
        <f t="shared" si="283"/>
        <v>3.6991992797916907E-2</v>
      </c>
      <c r="EU37" s="80">
        <f t="shared" si="284"/>
        <v>0.10320364209052332</v>
      </c>
      <c r="EV37" s="80">
        <f t="shared" si="285"/>
        <v>9.1632658296834632E-2</v>
      </c>
      <c r="EW37" s="80">
        <f t="shared" si="286"/>
        <v>9.8179489058037875E-2</v>
      </c>
      <c r="EX37" s="80">
        <f t="shared" si="287"/>
        <v>9.6215628264322256E-2</v>
      </c>
      <c r="EY37" s="80">
        <f t="shared" si="288"/>
        <v>7.3462562867185277E-2</v>
      </c>
      <c r="EZ37" s="80">
        <f t="shared" si="289"/>
        <v>8.0686162718429294E-2</v>
      </c>
      <c r="FA37" s="80">
        <f t="shared" si="290"/>
        <v>7.0988723156987732E-2</v>
      </c>
      <c r="FB37" s="80">
        <f t="shared" si="291"/>
        <v>8.3900444264733059E-2</v>
      </c>
      <c r="FC37" s="80">
        <f t="shared" si="292"/>
        <v>6.0059349712525786E-2</v>
      </c>
      <c r="FD37" s="80">
        <f t="shared" si="293"/>
        <v>2.5102249918437229E-2</v>
      </c>
      <c r="FE37" s="80">
        <f t="shared" si="294"/>
        <v>3.4513295489224799E-2</v>
      </c>
      <c r="FF37" s="80">
        <f t="shared" si="295"/>
        <v>4.7289193091259035E-2</v>
      </c>
      <c r="FG37" s="80">
        <f t="shared" si="296"/>
        <v>3.2942688856834525E-2</v>
      </c>
      <c r="FH37" s="80">
        <f t="shared" si="297"/>
        <v>6.7295596321917006E-2</v>
      </c>
      <c r="FI37" s="80">
        <f t="shared" si="298"/>
        <v>8.314107187677286E-2</v>
      </c>
      <c r="FJ37" s="88">
        <f t="shared" si="299"/>
        <v>4.1960506468403172E-2</v>
      </c>
      <c r="FK37" s="101">
        <f t="shared" si="133"/>
        <v>1</v>
      </c>
      <c r="FL37" s="102">
        <f>+FZ37</f>
        <v>5.0423557886244446</v>
      </c>
      <c r="FM37" s="102">
        <f t="shared" si="135"/>
        <v>3.4293552812071333</v>
      </c>
      <c r="FN37" s="102">
        <f t="shared" si="166"/>
        <v>6.4516129032258061</v>
      </c>
      <c r="FO37" s="102">
        <f t="shared" si="229"/>
        <v>1</v>
      </c>
      <c r="FP37" s="102">
        <f t="shared" si="229"/>
        <v>1</v>
      </c>
      <c r="FQ37" s="102">
        <f t="shared" si="229"/>
        <v>1</v>
      </c>
      <c r="FR37" s="102">
        <f t="shared" si="229"/>
        <v>1</v>
      </c>
      <c r="FS37" s="102">
        <f t="shared" si="229"/>
        <v>9.5286629363250874</v>
      </c>
      <c r="FT37" s="102">
        <f t="shared" si="229"/>
        <v>1</v>
      </c>
      <c r="FU37" s="102">
        <f t="shared" si="229"/>
        <v>9.8607210958279623</v>
      </c>
      <c r="FV37" s="102">
        <f t="shared" si="229"/>
        <v>8.3432216138364339</v>
      </c>
      <c r="FW37" s="102">
        <f t="shared" si="229"/>
        <v>3.4293552812071333</v>
      </c>
      <c r="FX37" s="102">
        <f t="shared" si="229"/>
        <v>6.4516129032258061</v>
      </c>
      <c r="FY37" s="102">
        <f t="shared" si="229"/>
        <v>1</v>
      </c>
      <c r="FZ37" s="102">
        <f t="shared" si="229"/>
        <v>5.0423557886244446</v>
      </c>
      <c r="GA37" s="102">
        <f t="shared" si="137"/>
        <v>2.0106564793405046</v>
      </c>
      <c r="GB37" s="102">
        <f t="shared" si="138"/>
        <v>4.5703839122486283</v>
      </c>
      <c r="GC37" s="102">
        <f t="shared" si="139"/>
        <v>1.2081672103419117</v>
      </c>
      <c r="GD37" s="270">
        <f t="shared" si="140"/>
        <v>1</v>
      </c>
      <c r="GE37" s="74">
        <f>+Cas_Hoy!B36</f>
        <v>9</v>
      </c>
      <c r="GF37" s="59">
        <f>+Cas_Hoy!C36</f>
        <v>7</v>
      </c>
      <c r="GG37" s="59">
        <f>+Cas_Hoy!D36</f>
        <v>76</v>
      </c>
      <c r="GH37" s="59">
        <f>+Cas_Hoy!E36</f>
        <v>59</v>
      </c>
      <c r="GI37" s="59">
        <f>+Cas_Hoy!F36</f>
        <v>102</v>
      </c>
      <c r="GJ37" s="59">
        <f>+Cas_Hoy!G36</f>
        <v>97</v>
      </c>
      <c r="GK37" s="59">
        <f>+Cas_Hoy!H36</f>
        <v>119</v>
      </c>
      <c r="GL37" s="59">
        <f>+Cas_Hoy!I36</f>
        <v>117</v>
      </c>
      <c r="GM37" s="59">
        <f>+Cas_Hoy!J36</f>
        <v>101</v>
      </c>
      <c r="GN37" s="59">
        <f>+Cas_Hoy!K36</f>
        <v>114</v>
      </c>
      <c r="GO37" s="59">
        <f>+Cas_Hoy!L36</f>
        <v>76</v>
      </c>
      <c r="GP37" s="59">
        <f>+Cas_Hoy!M36</f>
        <v>93</v>
      </c>
      <c r="GQ37" s="59">
        <f>+Cas_Hoy!N36</f>
        <v>55</v>
      </c>
      <c r="GR37" s="59">
        <f>+Cas_Hoy!O36</f>
        <v>27</v>
      </c>
      <c r="GS37" s="59">
        <f>+Cas_Hoy!P36</f>
        <v>23</v>
      </c>
      <c r="GT37" s="59">
        <f>+Cas_Hoy!Q36</f>
        <v>37</v>
      </c>
      <c r="GU37" s="59">
        <f>+Cas_Hoy!R36</f>
        <v>7</v>
      </c>
      <c r="GV37" s="59">
        <f>+Cas_Hoy!S36</f>
        <v>25</v>
      </c>
      <c r="GW37" s="59">
        <f>+Cas_Hoy!T36</f>
        <v>3</v>
      </c>
      <c r="GX37" s="459">
        <f>+Cas_Hoy!U36</f>
        <v>5</v>
      </c>
      <c r="GY37" s="424">
        <f t="shared" si="141"/>
        <v>3.4513295489224799E-2</v>
      </c>
      <c r="GZ37" s="94">
        <f t="shared" si="142"/>
        <v>0.2384489365230891</v>
      </c>
      <c r="HA37" s="94">
        <f t="shared" si="143"/>
        <v>0.20977901197663709</v>
      </c>
      <c r="HB37" s="94">
        <f t="shared" si="144"/>
        <v>0.17490599943169166</v>
      </c>
      <c r="HC37" s="272">
        <f t="shared" si="350"/>
        <v>0.10965386972118103</v>
      </c>
      <c r="HD37" s="272">
        <f t="shared" si="351"/>
        <v>0.1033531145906158</v>
      </c>
      <c r="HE37" s="272">
        <f t="shared" si="352"/>
        <v>0.10817925183246767</v>
      </c>
      <c r="HF37" s="272">
        <f t="shared" si="353"/>
        <v>0.10233844097205184</v>
      </c>
      <c r="HG37" s="272">
        <f t="shared" si="354"/>
        <v>0.7</v>
      </c>
      <c r="HH37" s="272">
        <f t="shared" si="355"/>
        <v>9.0178652450009208E-2</v>
      </c>
      <c r="HI37" s="272">
        <f t="shared" si="356"/>
        <v>0.7</v>
      </c>
      <c r="HJ37" s="272">
        <f t="shared" si="357"/>
        <v>0.7</v>
      </c>
      <c r="HK37" s="272">
        <f t="shared" si="358"/>
        <v>0.20977901197663709</v>
      </c>
      <c r="HL37" s="272">
        <f t="shared" si="359"/>
        <v>0.17490599943169166</v>
      </c>
      <c r="HM37" s="272">
        <f t="shared" si="360"/>
        <v>3.4513295489224799E-2</v>
      </c>
      <c r="HN37" s="272">
        <f t="shared" si="361"/>
        <v>0.2384489365230891</v>
      </c>
      <c r="HO37" s="272">
        <f t="shared" si="362"/>
        <v>6.6236430796892579E-2</v>
      </c>
      <c r="HP37" s="272">
        <f t="shared" si="363"/>
        <v>0.32038199041132026</v>
      </c>
      <c r="HQ37" s="272">
        <f t="shared" si="364"/>
        <v>0.10044831687419704</v>
      </c>
      <c r="HR37" s="276">
        <f t="shared" si="365"/>
        <v>4.1960506468403172E-2</v>
      </c>
      <c r="HS37" s="201">
        <f>+CyF_Tot!B36</f>
        <v>0</v>
      </c>
      <c r="HT37" s="131">
        <f>+CyF_Tot!C36</f>
        <v>1089</v>
      </c>
      <c r="HU37" s="131">
        <f>+CyF_Tot!D36</f>
        <v>1140</v>
      </c>
      <c r="HV37" s="131">
        <f>+CyF_Tot!E36</f>
        <v>1184</v>
      </c>
      <c r="HW37" s="131">
        <f>+CyF_Tot!F36</f>
        <v>0</v>
      </c>
      <c r="HX37" s="131">
        <f>+CyF_Tot!G36</f>
        <v>24</v>
      </c>
      <c r="HY37" s="131">
        <f>+CyF_Tot!H36</f>
        <v>24</v>
      </c>
      <c r="HZ37" s="428">
        <f>+CyF_Tot!I36</f>
        <v>24</v>
      </c>
      <c r="IA37" s="82">
        <f t="shared" ref="IA37:IA100" si="368">+AK37/$B37</f>
        <v>6.593242055306682E-2</v>
      </c>
      <c r="IB37" s="79">
        <f t="shared" si="366"/>
        <v>6.2632946924618529E-2</v>
      </c>
      <c r="IC37" s="79">
        <f t="shared" si="366"/>
        <v>7.3759515136461201E-2</v>
      </c>
      <c r="ID37" s="79">
        <f t="shared" si="366"/>
        <v>7.2673181379924026E-2</v>
      </c>
      <c r="IE37" s="79">
        <f t="shared" si="366"/>
        <v>5.3205956067388413E-2</v>
      </c>
      <c r="IF37" s="79">
        <f t="shared" si="366"/>
        <v>5.3682435119281821E-2</v>
      </c>
      <c r="IG37" s="79">
        <f t="shared" si="366"/>
        <v>6.2919756073429853E-2</v>
      </c>
      <c r="IH37" s="79">
        <f t="shared" si="366"/>
        <v>6.5392976786557408E-2</v>
      </c>
      <c r="II37" s="79">
        <f t="shared" si="366"/>
        <v>7.0074575650571402E-2</v>
      </c>
      <c r="IJ37" s="79">
        <f t="shared" si="366"/>
        <v>7.2307800723700896E-2</v>
      </c>
      <c r="IK37" s="79">
        <f t="shared" si="366"/>
        <v>5.8818986607025711E-2</v>
      </c>
      <c r="IL37" s="79">
        <f t="shared" si="367"/>
        <v>5.5902809450371189E-2</v>
      </c>
      <c r="IM37" s="79">
        <f t="shared" si="367"/>
        <v>5.1427708862267066E-2</v>
      </c>
      <c r="IN37" s="79">
        <f t="shared" si="367"/>
        <v>5.6965432888906188E-2</v>
      </c>
      <c r="IO37" s="79">
        <f t="shared" si="367"/>
        <v>3.8117591258501192E-2</v>
      </c>
      <c r="IP37" s="79">
        <f t="shared" si="367"/>
        <v>4.4753176162004131E-2</v>
      </c>
      <c r="IQ37" s="79">
        <f t="shared" si="367"/>
        <v>1.2154106515258931E-2</v>
      </c>
      <c r="IR37" s="79">
        <f t="shared" si="367"/>
        <v>2.0398988742130079E-2</v>
      </c>
      <c r="IS37" s="79">
        <f t="shared" si="367"/>
        <v>2.0639048799496293E-3</v>
      </c>
      <c r="IT37" s="179">
        <f t="shared" si="367"/>
        <v>6.8157448679322611E-3</v>
      </c>
      <c r="IU37" s="275"/>
      <c r="IV37" s="272"/>
      <c r="IW37" s="272"/>
      <c r="IX37" s="272"/>
      <c r="IY37" s="272"/>
      <c r="IZ37" s="272"/>
      <c r="JA37" s="272"/>
      <c r="JB37" s="272"/>
      <c r="JC37" s="272"/>
      <c r="JD37" s="272"/>
      <c r="JE37" s="272"/>
      <c r="JF37" s="272"/>
      <c r="JG37" s="272"/>
      <c r="JH37" s="272"/>
      <c r="JI37" s="272"/>
      <c r="JJ37" s="272"/>
      <c r="JK37" s="272"/>
      <c r="JL37" s="272"/>
      <c r="JM37" s="272"/>
      <c r="JN37" s="276"/>
      <c r="JP37" s="525">
        <f t="shared" si="230"/>
        <v>0</v>
      </c>
      <c r="JQ37" s="241">
        <f t="shared" si="231"/>
        <v>0</v>
      </c>
      <c r="JR37" s="241">
        <f t="shared" si="232"/>
        <v>0</v>
      </c>
      <c r="JS37" s="241">
        <f t="shared" si="233"/>
        <v>0</v>
      </c>
      <c r="JT37" s="241">
        <f t="shared" si="234"/>
        <v>0</v>
      </c>
      <c r="JU37" s="241">
        <f t="shared" si="235"/>
        <v>0</v>
      </c>
      <c r="JV37" s="241">
        <f t="shared" si="236"/>
        <v>0</v>
      </c>
      <c r="JW37" s="241">
        <f t="shared" si="237"/>
        <v>0</v>
      </c>
      <c r="JX37" s="241">
        <f t="shared" si="238"/>
        <v>2303.5835413416962</v>
      </c>
      <c r="JY37" s="241">
        <f t="shared" si="239"/>
        <v>0</v>
      </c>
      <c r="JZ37" s="241">
        <f t="shared" si="240"/>
        <v>7193.3271878763253</v>
      </c>
      <c r="KA37" s="241">
        <f t="shared" si="241"/>
        <v>3481.5067442175487</v>
      </c>
      <c r="KB37" s="241">
        <f t="shared" si="242"/>
        <v>5516.8816964350999</v>
      </c>
      <c r="KC37" s="241">
        <f t="shared" si="243"/>
        <v>1914.9090695880363</v>
      </c>
      <c r="KD37" s="241">
        <f t="shared" si="244"/>
        <v>0</v>
      </c>
      <c r="KE37" s="241">
        <f t="shared" si="245"/>
        <v>8521.1930734699381</v>
      </c>
      <c r="KF37" s="241">
        <f t="shared" si="246"/>
        <v>3355.9940724043445</v>
      </c>
      <c r="KG37" s="241">
        <f t="shared" si="247"/>
        <v>11048.557356334173</v>
      </c>
      <c r="KH37" s="241">
        <f t="shared" si="248"/>
        <v>1672.936934613798</v>
      </c>
      <c r="KI37" s="526">
        <f t="shared" si="249"/>
        <v>0</v>
      </c>
      <c r="KJ37" s="529">
        <f>(SUM(JP37:KI37)/SUM(JP$4:KI36))*100000</f>
        <v>92.968306236892715</v>
      </c>
      <c r="KK37" s="491">
        <f t="shared" si="301"/>
        <v>0</v>
      </c>
      <c r="KL37" s="492">
        <f t="shared" si="302"/>
        <v>0</v>
      </c>
      <c r="KM37" s="492">
        <f t="shared" si="303"/>
        <v>0</v>
      </c>
      <c r="KN37" s="492">
        <f t="shared" si="304"/>
        <v>0</v>
      </c>
      <c r="KO37" s="492">
        <f t="shared" si="305"/>
        <v>0</v>
      </c>
      <c r="KP37" s="492">
        <f t="shared" si="306"/>
        <v>0</v>
      </c>
      <c r="KQ37" s="492">
        <f t="shared" si="307"/>
        <v>0</v>
      </c>
      <c r="KR37" s="492">
        <f t="shared" si="308"/>
        <v>0</v>
      </c>
      <c r="KS37" s="492">
        <f t="shared" si="309"/>
        <v>816.25069852428078</v>
      </c>
      <c r="KT37" s="492">
        <f t="shared" si="310"/>
        <v>0</v>
      </c>
      <c r="KU37" s="492">
        <f t="shared" si="311"/>
        <v>3403.5689184857129</v>
      </c>
      <c r="KV37" s="492">
        <f t="shared" si="312"/>
        <v>1534.764224354873</v>
      </c>
      <c r="KW37" s="492">
        <f t="shared" si="313"/>
        <v>3336.6305395847658</v>
      </c>
      <c r="KX37" s="492">
        <f t="shared" si="314"/>
        <v>1004.0899967374892</v>
      </c>
      <c r="KY37" s="492">
        <f t="shared" si="315"/>
        <v>0</v>
      </c>
      <c r="KZ37" s="492">
        <f t="shared" si="316"/>
        <v>6390.4314988187889</v>
      </c>
      <c r="LA37" s="492">
        <f t="shared" si="317"/>
        <v>9412.1968162384364</v>
      </c>
      <c r="LB37" s="492">
        <f t="shared" si="318"/>
        <v>16823.899080479252</v>
      </c>
      <c r="LC37" s="492">
        <f t="shared" si="319"/>
        <v>27713.690625590956</v>
      </c>
      <c r="LD37" s="493">
        <f t="shared" si="320"/>
        <v>0</v>
      </c>
      <c r="LE37" s="509">
        <f t="shared" si="321"/>
        <v>0</v>
      </c>
      <c r="LF37" s="492">
        <f t="shared" si="322"/>
        <v>0</v>
      </c>
      <c r="LG37" s="492">
        <f t="shared" si="323"/>
        <v>1341.8927225473933</v>
      </c>
      <c r="LH37" s="492">
        <f t="shared" si="324"/>
        <v>443.16137594498537</v>
      </c>
      <c r="LI37" s="492">
        <f t="shared" si="325"/>
        <v>3307.4361537563927</v>
      </c>
      <c r="LJ37" s="512">
        <f t="shared" si="326"/>
        <v>5323.534174458513</v>
      </c>
      <c r="LK37" s="491">
        <f t="shared" si="327"/>
        <v>0</v>
      </c>
      <c r="LL37" s="492">
        <f t="shared" si="328"/>
        <v>890.43973741039292</v>
      </c>
      <c r="LM37" s="493">
        <f t="shared" si="329"/>
        <v>4424.5225074932505</v>
      </c>
      <c r="LO37" s="547" t="e">
        <f>VLOOKUP(A37,#REF!,2,FALSE)</f>
        <v>#REF!</v>
      </c>
      <c r="LP37" s="552" t="e">
        <f>VLOOKUP(A37,#REF!,3,FALSE)</f>
        <v>#REF!</v>
      </c>
      <c r="LQ37" s="544" t="e">
        <f>VLOOKUP(A37,#REF!,4,FALSE)</f>
        <v>#REF!</v>
      </c>
      <c r="LR37" s="564" t="e">
        <f t="shared" si="250"/>
        <v>#REF!</v>
      </c>
      <c r="LS37" s="518" t="e">
        <f t="shared" si="251"/>
        <v>#REF!</v>
      </c>
    </row>
    <row r="38" spans="1:331" ht="14.4">
      <c r="A38" s="391" t="s">
        <v>48</v>
      </c>
      <c r="B38" s="417">
        <v>11922</v>
      </c>
      <c r="C38" s="407">
        <f t="shared" si="330"/>
        <v>803</v>
      </c>
      <c r="D38" s="398">
        <f t="shared" si="331"/>
        <v>26</v>
      </c>
      <c r="E38" s="376">
        <f t="shared" si="332"/>
        <v>9.3543496787537768E-3</v>
      </c>
      <c r="F38" s="185">
        <f t="shared" si="252"/>
        <v>6.643180674383492E-2</v>
      </c>
      <c r="G38" s="30">
        <f t="shared" si="253"/>
        <v>3.5094136904935911</v>
      </c>
      <c r="H38" s="29">
        <f t="shared" si="254"/>
        <v>0.23313669207103874</v>
      </c>
      <c r="I38" s="33">
        <f t="shared" si="255"/>
        <v>0.23637470168313651</v>
      </c>
      <c r="J38" s="302">
        <f t="shared" si="256"/>
        <v>0.27953732345792665</v>
      </c>
      <c r="K38" s="452">
        <f t="shared" si="257"/>
        <v>7.8016134432534181E-3</v>
      </c>
      <c r="L38" s="303">
        <f t="shared" si="333"/>
        <v>4.2078838008401531</v>
      </c>
      <c r="M38" s="304">
        <f t="shared" si="258"/>
        <v>0.28306683511774894</v>
      </c>
      <c r="N38" s="675"/>
      <c r="O38" s="310" t="s">
        <v>226</v>
      </c>
      <c r="P38" s="20" t="s">
        <v>229</v>
      </c>
      <c r="Q38" s="20"/>
      <c r="R38" s="20"/>
      <c r="S38" s="148">
        <f t="shared" si="259"/>
        <v>803</v>
      </c>
      <c r="T38" s="149">
        <f t="shared" si="260"/>
        <v>6735.447072638819</v>
      </c>
      <c r="U38" s="148">
        <f t="shared" si="261"/>
        <v>4</v>
      </c>
      <c r="V38" s="150">
        <f t="shared" si="262"/>
        <v>5.0062578222778474E-3</v>
      </c>
      <c r="W38" s="149">
        <f t="shared" si="263"/>
        <v>33.551417547391374</v>
      </c>
      <c r="X38" s="148">
        <f t="shared" si="264"/>
        <v>11</v>
      </c>
      <c r="Y38" s="150">
        <f t="shared" si="265"/>
        <v>1.3888888888888888E-2</v>
      </c>
      <c r="Z38" s="149">
        <f t="shared" si="266"/>
        <v>92.266398255326294</v>
      </c>
      <c r="AA38" s="148">
        <f t="shared" si="267"/>
        <v>26</v>
      </c>
      <c r="AB38" s="149">
        <f t="shared" si="268"/>
        <v>2180.8421405804397</v>
      </c>
      <c r="AC38" s="151">
        <f t="shared" si="269"/>
        <v>3.2378580323785801E-2</v>
      </c>
      <c r="AD38" s="148">
        <f t="shared" si="270"/>
        <v>0</v>
      </c>
      <c r="AE38" s="150">
        <f t="shared" si="271"/>
        <v>0</v>
      </c>
      <c r="AF38" s="149">
        <f t="shared" si="272"/>
        <v>0</v>
      </c>
      <c r="AG38" s="148">
        <f t="shared" si="273"/>
        <v>0</v>
      </c>
      <c r="AH38" s="150">
        <f t="shared" si="274"/>
        <v>0</v>
      </c>
      <c r="AI38" s="311">
        <f t="shared" si="275"/>
        <v>0</v>
      </c>
      <c r="AJ38" s="679"/>
      <c r="AK38" s="74">
        <v>851.19666013552762</v>
      </c>
      <c r="AL38" s="59">
        <v>867.72444400544646</v>
      </c>
      <c r="AM38" s="59">
        <v>976.28035979429524</v>
      </c>
      <c r="AN38" s="59">
        <v>835.55396331079305</v>
      </c>
      <c r="AO38" s="59">
        <v>671.25919373360784</v>
      </c>
      <c r="AP38" s="59">
        <v>649.57360232099677</v>
      </c>
      <c r="AQ38" s="59">
        <v>742.95703156510945</v>
      </c>
      <c r="AR38" s="59">
        <v>744.87844852063313</v>
      </c>
      <c r="AS38" s="59">
        <v>761.61847223230302</v>
      </c>
      <c r="AT38" s="59">
        <v>797.7954747936966</v>
      </c>
      <c r="AU38" s="59">
        <v>648.46413458036727</v>
      </c>
      <c r="AV38" s="59">
        <v>679.42044725979349</v>
      </c>
      <c r="AW38" s="59">
        <v>570.49139133010885</v>
      </c>
      <c r="AX38" s="59">
        <v>643.48741799259005</v>
      </c>
      <c r="AY38" s="59">
        <v>419.35053611660067</v>
      </c>
      <c r="AZ38" s="59">
        <v>497.55951875548396</v>
      </c>
      <c r="BA38" s="59">
        <v>169.98247226205902</v>
      </c>
      <c r="BB38" s="59">
        <v>294.04250489278627</v>
      </c>
      <c r="BC38" s="59">
        <v>17.399780625250134</v>
      </c>
      <c r="BD38" s="75">
        <v>82.964304749369546</v>
      </c>
      <c r="BE38" s="213">
        <v>2.0000000000000002E-5</v>
      </c>
      <c r="BF38" s="42">
        <v>2.0000000000000002E-5</v>
      </c>
      <c r="BG38" s="52">
        <v>5.0000000000000002E-5</v>
      </c>
      <c r="BH38" s="52">
        <v>4.0000000000000003E-5</v>
      </c>
      <c r="BI38" s="52">
        <v>1.2518952302791728E-4</v>
      </c>
      <c r="BJ38" s="52">
        <v>1.2406223545552731E-4</v>
      </c>
      <c r="BK38" s="52">
        <v>3.4000000000000002E-4</v>
      </c>
      <c r="BL38" s="52">
        <v>1.8000000000000001E-4</v>
      </c>
      <c r="BM38" s="52">
        <v>8.9999999999999998E-4</v>
      </c>
      <c r="BN38" s="52">
        <v>5.0000000000000001E-4</v>
      </c>
      <c r="BO38" s="52">
        <v>3.8E-3</v>
      </c>
      <c r="BP38" s="52">
        <v>2E-3</v>
      </c>
      <c r="BQ38" s="52">
        <v>1.6199999999999999E-2</v>
      </c>
      <c r="BR38" s="52">
        <v>6.1999999999999998E-3</v>
      </c>
      <c r="BS38" s="52">
        <v>6.1100000000000002E-2</v>
      </c>
      <c r="BT38" s="52">
        <v>2.6800000000000001E-2</v>
      </c>
      <c r="BU38" s="52">
        <v>0.1421</v>
      </c>
      <c r="BV38" s="52">
        <v>5.4699999999999999E-2</v>
      </c>
      <c r="BW38" s="52">
        <v>0.27589999999999998</v>
      </c>
      <c r="BX38" s="584">
        <v>0.1051</v>
      </c>
      <c r="BY38" s="74">
        <f>+Fall_Hoy!B38+(CS38/2)</f>
        <v>0</v>
      </c>
      <c r="BZ38" s="59">
        <f>+Fall_Hoy!C38+(CS38/2)</f>
        <v>0</v>
      </c>
      <c r="CA38" s="59">
        <f>+Fall_Hoy!D38+(CT38/2)</f>
        <v>0</v>
      </c>
      <c r="CB38" s="59">
        <f>+Fall_Hoy!E38+(CT38/2)</f>
        <v>0</v>
      </c>
      <c r="CC38" s="59">
        <f>+Fall_Hoy!F38+(CU38/2)</f>
        <v>0</v>
      </c>
      <c r="CD38" s="59">
        <f>+Fall_Hoy!G38+(CU38/2)</f>
        <v>0</v>
      </c>
      <c r="CE38" s="59">
        <f>+Fall_Hoy!H38+(CV38/2)</f>
        <v>0</v>
      </c>
      <c r="CF38" s="59">
        <f>+Fall_Hoy!I38+(CV38/2)</f>
        <v>1</v>
      </c>
      <c r="CG38" s="59">
        <f>+Fall_Hoy!J38+(CW38/2)</f>
        <v>0</v>
      </c>
      <c r="CH38" s="59">
        <f>+Fall_Hoy!K38+(CW38/2)</f>
        <v>0</v>
      </c>
      <c r="CI38" s="59">
        <f>+Fall_Hoy!L38+(CX38/2)</f>
        <v>2</v>
      </c>
      <c r="CJ38" s="59">
        <f>+Fall_Hoy!M38+(CX38/2)</f>
        <v>0</v>
      </c>
      <c r="CK38" s="59">
        <f>+Fall_Hoy!N38+(CY38/2)</f>
        <v>4</v>
      </c>
      <c r="CL38" s="59">
        <f>+Fall_Hoy!O38+(CY38/2)</f>
        <v>2</v>
      </c>
      <c r="CM38" s="59">
        <f>+Fall_Hoy!P38+(CZ38/2)</f>
        <v>3</v>
      </c>
      <c r="CN38" s="59">
        <f>+Fall_Hoy!Q38+(CZ38/2)</f>
        <v>2</v>
      </c>
      <c r="CO38" s="59">
        <f>+Fall_Hoy!R38+(DA38/2)</f>
        <v>4</v>
      </c>
      <c r="CP38" s="59">
        <f>+Fall_Hoy!S38+(DA38/2)</f>
        <v>6</v>
      </c>
      <c r="CQ38" s="59">
        <f>+Fall_Hoy!T38+(DB38/2)</f>
        <v>0</v>
      </c>
      <c r="CR38" s="75">
        <f>+Fall_Hoy!U38+(DB38/2)</f>
        <v>2</v>
      </c>
      <c r="CS38" s="603">
        <f>+Fall_Hoy!W38</f>
        <v>0</v>
      </c>
      <c r="CT38" s="58">
        <f>+Fall_Hoy!X38</f>
        <v>0</v>
      </c>
      <c r="CU38" s="58">
        <f>+Fall_Hoy!Y38</f>
        <v>0</v>
      </c>
      <c r="CV38" s="58">
        <f>+Fall_Hoy!Z38</f>
        <v>0</v>
      </c>
      <c r="CW38" s="58">
        <f>+Fall_Hoy!AA38</f>
        <v>0</v>
      </c>
      <c r="CX38" s="58">
        <f>+Fall_Hoy!AB38</f>
        <v>0</v>
      </c>
      <c r="CY38" s="58">
        <f>+Fall_Hoy!AC38</f>
        <v>0</v>
      </c>
      <c r="CZ38" s="58">
        <f>+Fall_Hoy!AD38</f>
        <v>0</v>
      </c>
      <c r="DA38" s="58">
        <f>+Fall_Hoy!AE38</f>
        <v>0</v>
      </c>
      <c r="DB38" s="223">
        <f>+Fall_Hoy!AF38</f>
        <v>0</v>
      </c>
      <c r="DC38" s="65">
        <f t="shared" si="276"/>
        <v>0.11708542640381089</v>
      </c>
      <c r="DD38" s="66">
        <f t="shared" si="277"/>
        <v>0.14998580643839662</v>
      </c>
      <c r="DE38" s="66">
        <f t="shared" si="278"/>
        <v>0.43280859974281299</v>
      </c>
      <c r="DF38" s="66">
        <f t="shared" si="279"/>
        <v>0.50130062553143029</v>
      </c>
      <c r="DG38" s="66">
        <f t="shared" si="334"/>
        <v>0.11322005077841948</v>
      </c>
      <c r="DH38" s="66">
        <f t="shared" si="335"/>
        <v>0.11853929981894379</v>
      </c>
      <c r="DI38" s="66">
        <f t="shared" si="336"/>
        <v>0.11709963874589928</v>
      </c>
      <c r="DJ38" s="66">
        <f t="shared" si="337"/>
        <v>0.7</v>
      </c>
      <c r="DK38" s="66">
        <f t="shared" si="338"/>
        <v>0.10372647576213727</v>
      </c>
      <c r="DL38" s="66">
        <f t="shared" si="339"/>
        <v>7.896760760179955E-2</v>
      </c>
      <c r="DM38" s="66">
        <f t="shared" si="340"/>
        <v>0.7</v>
      </c>
      <c r="DN38" s="66">
        <f t="shared" si="341"/>
        <v>7.8007661108459567E-2</v>
      </c>
      <c r="DO38" s="66">
        <f t="shared" si="342"/>
        <v>0.43280859974281299</v>
      </c>
      <c r="DP38" s="66">
        <f t="shared" si="343"/>
        <v>0.50130062553143029</v>
      </c>
      <c r="DQ38" s="66">
        <f t="shared" si="344"/>
        <v>0.11708542640381089</v>
      </c>
      <c r="DR38" s="66">
        <f t="shared" si="345"/>
        <v>0.14998580643839662</v>
      </c>
      <c r="DS38" s="66">
        <f t="shared" si="346"/>
        <v>0.16560054890465381</v>
      </c>
      <c r="DT38" s="66">
        <f t="shared" si="347"/>
        <v>0.37303863240439322</v>
      </c>
      <c r="DU38" s="66">
        <f t="shared" si="348"/>
        <v>5.7471988959954159E-2</v>
      </c>
      <c r="DV38" s="265">
        <f t="shared" si="349"/>
        <v>0.22936967622220775</v>
      </c>
      <c r="DW38" s="74">
        <f>+'Cas_-14'!B37</f>
        <v>2</v>
      </c>
      <c r="DX38" s="59">
        <f>+'Cas_-14'!C37</f>
        <v>0</v>
      </c>
      <c r="DY38" s="59">
        <f>+'Cas_-14'!D37</f>
        <v>20</v>
      </c>
      <c r="DZ38" s="59">
        <f>+'Cas_-14'!E37</f>
        <v>33</v>
      </c>
      <c r="EA38" s="59">
        <f>+'Cas_-14'!F37</f>
        <v>76</v>
      </c>
      <c r="EB38" s="59">
        <f>+'Cas_-14'!G37</f>
        <v>77</v>
      </c>
      <c r="EC38" s="59">
        <f>+'Cas_-14'!H37</f>
        <v>87</v>
      </c>
      <c r="ED38" s="59">
        <f>+'Cas_-14'!I37</f>
        <v>77</v>
      </c>
      <c r="EE38" s="59">
        <f>+'Cas_-14'!J37</f>
        <v>79</v>
      </c>
      <c r="EF38" s="59">
        <f>+'Cas_-14'!K37</f>
        <v>63</v>
      </c>
      <c r="EG38" s="59">
        <f>+'Cas_-14'!L37</f>
        <v>51</v>
      </c>
      <c r="EH38" s="59">
        <f>+'Cas_-14'!M37</f>
        <v>53</v>
      </c>
      <c r="EI38" s="59">
        <f>+'Cas_-14'!N37</f>
        <v>36</v>
      </c>
      <c r="EJ38" s="59">
        <f>+'Cas_-14'!O37</f>
        <v>40</v>
      </c>
      <c r="EK38" s="59">
        <f>+'Cas_-14'!P37</f>
        <v>20</v>
      </c>
      <c r="EL38" s="59">
        <f>+'Cas_-14'!Q37</f>
        <v>30</v>
      </c>
      <c r="EM38" s="59">
        <f>+'Cas_-14'!R37</f>
        <v>7</v>
      </c>
      <c r="EN38" s="59">
        <f>+'Cas_-14'!S37</f>
        <v>17</v>
      </c>
      <c r="EO38" s="59">
        <f>+'Cas_-14'!T37</f>
        <v>1</v>
      </c>
      <c r="EP38" s="75">
        <f>+'Cas_-14'!U37</f>
        <v>8</v>
      </c>
      <c r="EQ38" s="178">
        <f t="shared" si="280"/>
        <v>2.3496332794369279E-3</v>
      </c>
      <c r="ER38" s="79">
        <f t="shared" si="281"/>
        <v>0</v>
      </c>
      <c r="ES38" s="79">
        <f t="shared" si="282"/>
        <v>2.048591861892423E-2</v>
      </c>
      <c r="ET38" s="79">
        <f t="shared" si="283"/>
        <v>3.9494756112748282E-2</v>
      </c>
      <c r="EU38" s="79">
        <f t="shared" si="284"/>
        <v>0.11322005077841948</v>
      </c>
      <c r="EV38" s="79">
        <f t="shared" si="285"/>
        <v>0.11853929981894379</v>
      </c>
      <c r="EW38" s="79">
        <f t="shared" si="286"/>
        <v>0.11709963874589928</v>
      </c>
      <c r="EX38" s="79">
        <f t="shared" si="287"/>
        <v>0.1033725705891021</v>
      </c>
      <c r="EY38" s="79">
        <f t="shared" si="288"/>
        <v>0.10372647576213727</v>
      </c>
      <c r="EZ38" s="79">
        <f t="shared" si="289"/>
        <v>7.896760760179955E-2</v>
      </c>
      <c r="FA38" s="79">
        <f t="shared" si="290"/>
        <v>7.8647371967615468E-2</v>
      </c>
      <c r="FB38" s="79">
        <f t="shared" si="291"/>
        <v>7.8007661108459567E-2</v>
      </c>
      <c r="FC38" s="79">
        <f t="shared" si="292"/>
        <v>6.3103493842502134E-2</v>
      </c>
      <c r="FD38" s="79">
        <f t="shared" si="293"/>
        <v>6.2161277565897351E-2</v>
      </c>
      <c r="FE38" s="79">
        <f t="shared" si="294"/>
        <v>4.7692797021818965E-2</v>
      </c>
      <c r="FF38" s="79">
        <f t="shared" si="295"/>
        <v>6.0294294188235439E-2</v>
      </c>
      <c r="FG38" s="79">
        <f t="shared" si="296"/>
        <v>4.1180716498864789E-2</v>
      </c>
      <c r="FH38" s="79">
        <f t="shared" si="297"/>
        <v>5.7814770712140875E-2</v>
      </c>
      <c r="FI38" s="79">
        <f t="shared" si="298"/>
        <v>5.7471988959954159E-2</v>
      </c>
      <c r="FJ38" s="87">
        <f t="shared" si="299"/>
        <v>9.6427011883816124E-2</v>
      </c>
      <c r="FK38" s="101">
        <f t="shared" si="133"/>
        <v>2.4549918166939446</v>
      </c>
      <c r="FL38" s="102">
        <f t="shared" si="134"/>
        <v>2.4875621890547266</v>
      </c>
      <c r="FM38" s="102">
        <f t="shared" si="135"/>
        <v>6.8587105624142666</v>
      </c>
      <c r="FN38" s="102">
        <f t="shared" si="166"/>
        <v>8.064516129032258</v>
      </c>
      <c r="FO38" s="102">
        <f t="shared" si="229"/>
        <v>1</v>
      </c>
      <c r="FP38" s="102">
        <f t="shared" si="229"/>
        <v>1</v>
      </c>
      <c r="FQ38" s="102">
        <f t="shared" si="229"/>
        <v>1</v>
      </c>
      <c r="FR38" s="102">
        <f t="shared" si="229"/>
        <v>6.771622259278482</v>
      </c>
      <c r="FS38" s="102">
        <f t="shared" si="229"/>
        <v>1</v>
      </c>
      <c r="FT38" s="102">
        <f t="shared" si="229"/>
        <v>1</v>
      </c>
      <c r="FU38" s="102">
        <f t="shared" si="229"/>
        <v>8.9004881216913141</v>
      </c>
      <c r="FV38" s="102">
        <f t="shared" si="229"/>
        <v>1</v>
      </c>
      <c r="FW38" s="102">
        <f t="shared" si="229"/>
        <v>6.8587105624142666</v>
      </c>
      <c r="FX38" s="102">
        <f t="shared" si="229"/>
        <v>8.064516129032258</v>
      </c>
      <c r="FY38" s="102">
        <f t="shared" si="229"/>
        <v>2.4549918166939446</v>
      </c>
      <c r="FZ38" s="102">
        <f t="shared" si="229"/>
        <v>2.4875621890547266</v>
      </c>
      <c r="GA38" s="102">
        <f t="shared" si="137"/>
        <v>4.0213129586810092</v>
      </c>
      <c r="GB38" s="102">
        <f t="shared" si="138"/>
        <v>6.4523066996451233</v>
      </c>
      <c r="GC38" s="102">
        <f t="shared" si="139"/>
        <v>1</v>
      </c>
      <c r="GD38" s="270">
        <f t="shared" si="140"/>
        <v>2.3786869647954334</v>
      </c>
      <c r="GE38" s="74">
        <f>+Cas_Hoy!B37</f>
        <v>2</v>
      </c>
      <c r="GF38" s="59">
        <f>+Cas_Hoy!C37</f>
        <v>0</v>
      </c>
      <c r="GG38" s="59">
        <f>+Cas_Hoy!D37</f>
        <v>21</v>
      </c>
      <c r="GH38" s="59">
        <f>+Cas_Hoy!E37</f>
        <v>34</v>
      </c>
      <c r="GI38" s="59">
        <f>+Cas_Hoy!F37</f>
        <v>77</v>
      </c>
      <c r="GJ38" s="59">
        <f>+Cas_Hoy!G37</f>
        <v>78</v>
      </c>
      <c r="GK38" s="59">
        <f>+Cas_Hoy!H37</f>
        <v>88</v>
      </c>
      <c r="GL38" s="59">
        <f>+Cas_Hoy!I37</f>
        <v>77</v>
      </c>
      <c r="GM38" s="59">
        <f>+Cas_Hoy!J37</f>
        <v>79</v>
      </c>
      <c r="GN38" s="59">
        <f>+Cas_Hoy!K37</f>
        <v>65</v>
      </c>
      <c r="GO38" s="59">
        <f>+Cas_Hoy!L37</f>
        <v>51</v>
      </c>
      <c r="GP38" s="59">
        <f>+Cas_Hoy!M37</f>
        <v>54</v>
      </c>
      <c r="GQ38" s="59">
        <f>+Cas_Hoy!N37</f>
        <v>36</v>
      </c>
      <c r="GR38" s="59">
        <f>+Cas_Hoy!O37</f>
        <v>40</v>
      </c>
      <c r="GS38" s="59">
        <f>+Cas_Hoy!P37</f>
        <v>21</v>
      </c>
      <c r="GT38" s="59">
        <f>+Cas_Hoy!Q37</f>
        <v>31</v>
      </c>
      <c r="GU38" s="59">
        <f>+Cas_Hoy!R37</f>
        <v>7</v>
      </c>
      <c r="GV38" s="59">
        <f>+Cas_Hoy!S37</f>
        <v>17</v>
      </c>
      <c r="GW38" s="59">
        <f>+Cas_Hoy!T37</f>
        <v>1</v>
      </c>
      <c r="GX38" s="459">
        <f>+Cas_Hoy!U37</f>
        <v>8</v>
      </c>
      <c r="GY38" s="424">
        <f t="shared" si="141"/>
        <v>0.12293969772400144</v>
      </c>
      <c r="GZ38" s="94">
        <f t="shared" si="142"/>
        <v>0.15498533331967651</v>
      </c>
      <c r="HA38" s="94">
        <f t="shared" si="143"/>
        <v>0.43280859974281305</v>
      </c>
      <c r="HB38" s="94">
        <f t="shared" si="144"/>
        <v>0.50130062553143018</v>
      </c>
      <c r="HC38" s="272">
        <f t="shared" si="350"/>
        <v>0.11470978828866184</v>
      </c>
      <c r="HD38" s="272">
        <f t="shared" si="351"/>
        <v>0.12007877124516385</v>
      </c>
      <c r="HE38" s="272">
        <f t="shared" si="352"/>
        <v>0.11844561160504755</v>
      </c>
      <c r="HF38" s="272">
        <f t="shared" si="353"/>
        <v>0.7</v>
      </c>
      <c r="HG38" s="272">
        <f t="shared" si="354"/>
        <v>0.10372647576213727</v>
      </c>
      <c r="HH38" s="272">
        <f t="shared" si="355"/>
        <v>8.1474515779634465E-2</v>
      </c>
      <c r="HI38" s="272">
        <f t="shared" si="356"/>
        <v>0.69999999999999984</v>
      </c>
      <c r="HJ38" s="272">
        <f t="shared" si="357"/>
        <v>7.9479503770883336E-2</v>
      </c>
      <c r="HK38" s="272">
        <f t="shared" si="358"/>
        <v>0.43280859974281305</v>
      </c>
      <c r="HL38" s="272">
        <f t="shared" si="359"/>
        <v>0.50130062553143018</v>
      </c>
      <c r="HM38" s="272">
        <f t="shared" si="360"/>
        <v>0.12293969772400144</v>
      </c>
      <c r="HN38" s="272">
        <f t="shared" si="361"/>
        <v>0.15498533331967651</v>
      </c>
      <c r="HO38" s="272">
        <f t="shared" si="362"/>
        <v>0.16560054890465381</v>
      </c>
      <c r="HP38" s="272">
        <f t="shared" si="363"/>
        <v>0.37303863240439322</v>
      </c>
      <c r="HQ38" s="272">
        <f t="shared" si="364"/>
        <v>5.7471988959954159E-2</v>
      </c>
      <c r="HR38" s="276">
        <f t="shared" si="365"/>
        <v>0.22936967622220777</v>
      </c>
      <c r="HS38" s="201">
        <f>+CyF_Tot!B37</f>
        <v>0</v>
      </c>
      <c r="HT38" s="131">
        <f>+CyF_Tot!C37</f>
        <v>792</v>
      </c>
      <c r="HU38" s="131">
        <f>+CyF_Tot!D37</f>
        <v>799</v>
      </c>
      <c r="HV38" s="131">
        <f>+CyF_Tot!E37</f>
        <v>803</v>
      </c>
      <c r="HW38" s="131">
        <f>+CyF_Tot!F37</f>
        <v>0</v>
      </c>
      <c r="HX38" s="131">
        <f>+CyF_Tot!G37</f>
        <v>26</v>
      </c>
      <c r="HY38" s="131">
        <f>+CyF_Tot!H37</f>
        <v>26</v>
      </c>
      <c r="HZ38" s="428">
        <f>+CyF_Tot!I37</f>
        <v>26</v>
      </c>
      <c r="IA38" s="82">
        <f t="shared" si="368"/>
        <v>7.1397136397880187E-2</v>
      </c>
      <c r="IB38" s="79">
        <f t="shared" ref="IB38:IB101" si="369">+AL38/$B38</f>
        <v>7.2783462842261906E-2</v>
      </c>
      <c r="IC38" s="79">
        <f t="shared" ref="IC38:IC101" si="370">+AM38/$B38</f>
        <v>8.1888974986939714E-2</v>
      </c>
      <c r="ID38" s="79">
        <f t="shared" ref="ID38:ID101" si="371">+AN38/$B38</f>
        <v>7.0085049766045376E-2</v>
      </c>
      <c r="IE38" s="79">
        <f t="shared" ref="IE38:IE101" si="372">+AO38/$B38</f>
        <v>5.6304243728703893E-2</v>
      </c>
      <c r="IF38" s="79">
        <f t="shared" ref="IF38:IF101" si="373">+AP38/$B38</f>
        <v>5.4485287898087299E-2</v>
      </c>
      <c r="IG38" s="79">
        <f t="shared" ref="IG38:IG101" si="374">+AQ38/$B38</f>
        <v>6.2318153964528555E-2</v>
      </c>
      <c r="IH38" s="79">
        <f t="shared" ref="IH38:IH101" si="375">+AR38/$B38</f>
        <v>6.247931962092209E-2</v>
      </c>
      <c r="II38" s="79">
        <f t="shared" ref="II38:II101" si="376">+AS38/$B38</f>
        <v>6.3883448434180756E-2</v>
      </c>
      <c r="IJ38" s="79">
        <f t="shared" ref="IJ38:IJ101" si="377">+AT38/$B38</f>
        <v>6.6917922730556662E-2</v>
      </c>
      <c r="IK38" s="79">
        <f t="shared" ref="IK38:IK101" si="378">+AU38/$B38</f>
        <v>5.4392227359534244E-2</v>
      </c>
      <c r="IL38" s="79">
        <f t="shared" ref="IL38:IL101" si="379">+AV38/$B38</f>
        <v>5.6988797790621833E-2</v>
      </c>
      <c r="IM38" s="79">
        <f t="shared" ref="IM38:IM101" si="380">+AW38/$B38</f>
        <v>4.785198719427184E-2</v>
      </c>
      <c r="IN38" s="79">
        <f t="shared" ref="IN38:IN101" si="381">+AX38/$B38</f>
        <v>5.3974787618905389E-2</v>
      </c>
      <c r="IO38" s="79">
        <f t="shared" ref="IO38:IO101" si="382">+AY38/$B38</f>
        <v>3.5174512339926245E-2</v>
      </c>
      <c r="IP38" s="79">
        <f t="shared" ref="IP38:IP101" si="383">+AZ38/$B38</f>
        <v>4.1734567921110882E-2</v>
      </c>
      <c r="IQ38" s="79">
        <f t="shared" ref="IQ38:IQ101" si="384">+BA38/$B38</f>
        <v>1.4257882256505537E-2</v>
      </c>
      <c r="IR38" s="79">
        <f t="shared" ref="IR38:IR101" si="385">+BB38/$B38</f>
        <v>2.466385714584686E-2</v>
      </c>
      <c r="IS38" s="79">
        <f t="shared" ref="IS38:IS101" si="386">+BC38/$B38</f>
        <v>1.4594682624769447E-3</v>
      </c>
      <c r="IT38" s="179">
        <f t="shared" ref="IT38:IT101" si="387">+BD38/$B38</f>
        <v>6.9589250754378083E-3</v>
      </c>
      <c r="IU38" s="275"/>
      <c r="IV38" s="272"/>
      <c r="IW38" s="272"/>
      <c r="IX38" s="272"/>
      <c r="IY38" s="272"/>
      <c r="IZ38" s="272"/>
      <c r="JA38" s="272"/>
      <c r="JB38" s="272"/>
      <c r="JC38" s="272"/>
      <c r="JD38" s="272"/>
      <c r="JE38" s="272"/>
      <c r="JF38" s="272"/>
      <c r="JG38" s="272"/>
      <c r="JH38" s="272"/>
      <c r="JI38" s="272"/>
      <c r="JJ38" s="272"/>
      <c r="JK38" s="272"/>
      <c r="JL38" s="272"/>
      <c r="JM38" s="272"/>
      <c r="JN38" s="276"/>
      <c r="JP38" s="525">
        <f t="shared" si="230"/>
        <v>0</v>
      </c>
      <c r="JQ38" s="241">
        <f t="shared" si="231"/>
        <v>0</v>
      </c>
      <c r="JR38" s="241">
        <f t="shared" si="232"/>
        <v>0</v>
      </c>
      <c r="JS38" s="241">
        <f t="shared" si="233"/>
        <v>0</v>
      </c>
      <c r="JT38" s="241">
        <f t="shared" si="234"/>
        <v>0</v>
      </c>
      <c r="JU38" s="241">
        <f t="shared" si="235"/>
        <v>0</v>
      </c>
      <c r="JV38" s="241">
        <f t="shared" si="236"/>
        <v>0</v>
      </c>
      <c r="JW38" s="241">
        <f t="shared" si="237"/>
        <v>4376.9463413461744</v>
      </c>
      <c r="JX38" s="241">
        <f t="shared" si="238"/>
        <v>0</v>
      </c>
      <c r="JY38" s="241">
        <f t="shared" si="239"/>
        <v>0</v>
      </c>
      <c r="JZ38" s="241">
        <f t="shared" si="240"/>
        <v>6518.3743781532694</v>
      </c>
      <c r="KA38" s="241">
        <f t="shared" si="241"/>
        <v>0</v>
      </c>
      <c r="KB38" s="241">
        <f t="shared" si="242"/>
        <v>11593.016302279384</v>
      </c>
      <c r="KC38" s="241">
        <f t="shared" si="243"/>
        <v>5927.416594871047</v>
      </c>
      <c r="KD38" s="241">
        <f t="shared" si="244"/>
        <v>7082.1156627166465</v>
      </c>
      <c r="KE38" s="241">
        <f t="shared" si="245"/>
        <v>5359.8813799612526</v>
      </c>
      <c r="KF38" s="241">
        <f t="shared" si="246"/>
        <v>8390.4650933727044</v>
      </c>
      <c r="KG38" s="241">
        <f t="shared" si="247"/>
        <v>13400.470797365553</v>
      </c>
      <c r="KH38" s="241">
        <f t="shared" si="248"/>
        <v>0</v>
      </c>
      <c r="KI38" s="526">
        <f t="shared" si="249"/>
        <v>4165.8879809105665</v>
      </c>
      <c r="KJ38" s="529">
        <f>(SUM(JP38:KI38)/SUM(JP$4:KI37))*100000</f>
        <v>137.88094707599976</v>
      </c>
      <c r="KK38" s="491">
        <f t="shared" si="301"/>
        <v>0</v>
      </c>
      <c r="KL38" s="492">
        <f t="shared" si="302"/>
        <v>0</v>
      </c>
      <c r="KM38" s="492">
        <f t="shared" si="303"/>
        <v>0</v>
      </c>
      <c r="KN38" s="492">
        <f t="shared" si="304"/>
        <v>0</v>
      </c>
      <c r="KO38" s="492">
        <f t="shared" si="305"/>
        <v>0</v>
      </c>
      <c r="KP38" s="492">
        <f t="shared" si="306"/>
        <v>0</v>
      </c>
      <c r="KQ38" s="492">
        <f t="shared" si="307"/>
        <v>0</v>
      </c>
      <c r="KR38" s="492">
        <f t="shared" si="308"/>
        <v>1342.5009167415856</v>
      </c>
      <c r="KS38" s="492">
        <f t="shared" si="309"/>
        <v>0</v>
      </c>
      <c r="KT38" s="492">
        <f t="shared" si="310"/>
        <v>0</v>
      </c>
      <c r="KU38" s="492">
        <f t="shared" si="311"/>
        <v>3084.2106653966848</v>
      </c>
      <c r="KV38" s="492">
        <f t="shared" si="312"/>
        <v>0</v>
      </c>
      <c r="KW38" s="492">
        <f t="shared" si="313"/>
        <v>7011.499315833571</v>
      </c>
      <c r="KX38" s="492">
        <f t="shared" si="314"/>
        <v>3108.0638782948677</v>
      </c>
      <c r="KY38" s="492">
        <f t="shared" si="315"/>
        <v>7153.9195532728454</v>
      </c>
      <c r="KZ38" s="492">
        <f t="shared" si="316"/>
        <v>4019.6196125490296</v>
      </c>
      <c r="LA38" s="492">
        <f t="shared" si="317"/>
        <v>23531.837999351308</v>
      </c>
      <c r="LB38" s="492">
        <f t="shared" si="318"/>
        <v>20405.21319252031</v>
      </c>
      <c r="LC38" s="492">
        <f t="shared" si="319"/>
        <v>0</v>
      </c>
      <c r="LD38" s="493">
        <f t="shared" si="320"/>
        <v>24106.752970954032</v>
      </c>
      <c r="LE38" s="509">
        <f t="shared" si="321"/>
        <v>0</v>
      </c>
      <c r="LF38" s="492">
        <f t="shared" si="322"/>
        <v>0</v>
      </c>
      <c r="LG38" s="492">
        <f t="shared" si="323"/>
        <v>928.91926574417903</v>
      </c>
      <c r="LH38" s="492">
        <f t="shared" si="324"/>
        <v>450.025891448359</v>
      </c>
      <c r="LI38" s="492">
        <f t="shared" si="325"/>
        <v>9344.0146607241149</v>
      </c>
      <c r="LJ38" s="512">
        <f t="shared" si="326"/>
        <v>7904.8584600741051</v>
      </c>
      <c r="LK38" s="491">
        <f t="shared" si="327"/>
        <v>0</v>
      </c>
      <c r="LL38" s="492">
        <f t="shared" si="328"/>
        <v>685.69328250557351</v>
      </c>
      <c r="LM38" s="493">
        <f t="shared" si="329"/>
        <v>8533.4427933943844</v>
      </c>
      <c r="LO38" s="547" t="e">
        <f>VLOOKUP(A38,#REF!,2,FALSE)</f>
        <v>#REF!</v>
      </c>
      <c r="LP38" s="552" t="e">
        <f>VLOOKUP(A38,#REF!,3,FALSE)</f>
        <v>#REF!</v>
      </c>
      <c r="LQ38" s="544" t="e">
        <f>VLOOKUP(A38,#REF!,4,FALSE)</f>
        <v>#REF!</v>
      </c>
      <c r="LR38" s="564" t="e">
        <f t="shared" si="250"/>
        <v>#REF!</v>
      </c>
      <c r="LS38" s="518" t="e">
        <f t="shared" si="251"/>
        <v>#REF!</v>
      </c>
    </row>
    <row r="39" spans="1:331" ht="14.4">
      <c r="A39" s="391" t="s">
        <v>49</v>
      </c>
      <c r="B39" s="417">
        <v>10995</v>
      </c>
      <c r="C39" s="407">
        <f t="shared" si="330"/>
        <v>1356</v>
      </c>
      <c r="D39" s="398">
        <f t="shared" si="331"/>
        <v>28</v>
      </c>
      <c r="E39" s="376">
        <f t="shared" si="332"/>
        <v>1.0754831456585895E-2</v>
      </c>
      <c r="F39" s="185">
        <f t="shared" si="252"/>
        <v>0.11587085038653934</v>
      </c>
      <c r="G39" s="30">
        <f t="shared" si="253"/>
        <v>2.043548712663775</v>
      </c>
      <c r="H39" s="29">
        <f t="shared" si="254"/>
        <v>0.23678772714266932</v>
      </c>
      <c r="I39" s="33">
        <f t="shared" si="255"/>
        <v>0.2520283814799526</v>
      </c>
      <c r="J39" s="302">
        <f t="shared" si="256"/>
        <v>0.3452683005623261</v>
      </c>
      <c r="K39" s="452">
        <f t="shared" si="257"/>
        <v>7.3757483448665343E-3</v>
      </c>
      <c r="L39" s="303">
        <f t="shared" si="333"/>
        <v>2.9797684181183479</v>
      </c>
      <c r="M39" s="304">
        <f t="shared" si="258"/>
        <v>0.36640717610695828</v>
      </c>
      <c r="N39" s="675"/>
      <c r="O39" s="310" t="s">
        <v>226</v>
      </c>
      <c r="P39" s="20" t="s">
        <v>227</v>
      </c>
      <c r="Q39" s="20"/>
      <c r="R39" s="20"/>
      <c r="S39" s="148">
        <f t="shared" si="259"/>
        <v>1356</v>
      </c>
      <c r="T39" s="149">
        <f t="shared" si="260"/>
        <v>12332.878581173261</v>
      </c>
      <c r="U39" s="148">
        <f t="shared" si="261"/>
        <v>42</v>
      </c>
      <c r="V39" s="150">
        <f t="shared" si="262"/>
        <v>3.1963470319634701E-2</v>
      </c>
      <c r="W39" s="149">
        <f t="shared" si="263"/>
        <v>381.99181446111868</v>
      </c>
      <c r="X39" s="148">
        <f t="shared" si="264"/>
        <v>82</v>
      </c>
      <c r="Y39" s="150">
        <f t="shared" si="265"/>
        <v>6.4364207221350084E-2</v>
      </c>
      <c r="Z39" s="149">
        <f t="shared" si="266"/>
        <v>745.79354251932693</v>
      </c>
      <c r="AA39" s="148">
        <f t="shared" si="267"/>
        <v>28</v>
      </c>
      <c r="AB39" s="149">
        <f t="shared" si="268"/>
        <v>2546.612096407458</v>
      </c>
      <c r="AC39" s="151">
        <f t="shared" si="269"/>
        <v>2.0648967551622419E-2</v>
      </c>
      <c r="AD39" s="148">
        <f t="shared" si="270"/>
        <v>0</v>
      </c>
      <c r="AE39" s="150">
        <f t="shared" si="271"/>
        <v>0</v>
      </c>
      <c r="AF39" s="149">
        <f t="shared" si="272"/>
        <v>0</v>
      </c>
      <c r="AG39" s="148">
        <f t="shared" si="273"/>
        <v>1</v>
      </c>
      <c r="AH39" s="150">
        <f t="shared" si="274"/>
        <v>3.7037037037037035E-2</v>
      </c>
      <c r="AI39" s="311">
        <f t="shared" si="275"/>
        <v>90.950432014552064</v>
      </c>
      <c r="AJ39" s="679"/>
      <c r="AK39" s="74">
        <v>814.66813277059453</v>
      </c>
      <c r="AL39" s="59">
        <v>740.53376700074637</v>
      </c>
      <c r="AM39" s="59">
        <v>737.51137702597453</v>
      </c>
      <c r="AN39" s="59">
        <v>647.27134017021103</v>
      </c>
      <c r="AO39" s="59">
        <v>626.52073433254191</v>
      </c>
      <c r="AP39" s="59">
        <v>588.99463391894506</v>
      </c>
      <c r="AQ39" s="59">
        <v>691.65688324736186</v>
      </c>
      <c r="AR39" s="59">
        <v>673.68770985275273</v>
      </c>
      <c r="AS39" s="59">
        <v>640.05957963106539</v>
      </c>
      <c r="AT39" s="59">
        <v>703.42145288885172</v>
      </c>
      <c r="AU39" s="59">
        <v>668.68462337841606</v>
      </c>
      <c r="AV39" s="59">
        <v>688.78070126312173</v>
      </c>
      <c r="AW39" s="59">
        <v>553.1138996516554</v>
      </c>
      <c r="AX39" s="59">
        <v>611.43916889638422</v>
      </c>
      <c r="AY39" s="59">
        <v>451.06086995647684</v>
      </c>
      <c r="AZ39" s="59">
        <v>547.35757900389115</v>
      </c>
      <c r="BA39" s="59">
        <v>179.62593540839239</v>
      </c>
      <c r="BB39" s="59">
        <v>325.27812937642193</v>
      </c>
      <c r="BC39" s="59">
        <v>20.098006758980969</v>
      </c>
      <c r="BD39" s="75">
        <v>85.235696269415442</v>
      </c>
      <c r="BE39" s="213">
        <v>2.0000000000000002E-5</v>
      </c>
      <c r="BF39" s="42">
        <v>2.0000000000000002E-5</v>
      </c>
      <c r="BG39" s="52">
        <v>5.0000000000000002E-5</v>
      </c>
      <c r="BH39" s="52">
        <v>4.0000000000000003E-5</v>
      </c>
      <c r="BI39" s="52">
        <v>1.2518952302791728E-4</v>
      </c>
      <c r="BJ39" s="52">
        <v>1.2406223545552731E-4</v>
      </c>
      <c r="BK39" s="52">
        <v>3.4000000000000002E-4</v>
      </c>
      <c r="BL39" s="52">
        <v>1.8000000000000001E-4</v>
      </c>
      <c r="BM39" s="52">
        <v>8.9999999999999998E-4</v>
      </c>
      <c r="BN39" s="52">
        <v>5.0000000000000001E-4</v>
      </c>
      <c r="BO39" s="52">
        <v>3.8E-3</v>
      </c>
      <c r="BP39" s="52">
        <v>2E-3</v>
      </c>
      <c r="BQ39" s="52">
        <v>1.6199999999999999E-2</v>
      </c>
      <c r="BR39" s="52">
        <v>6.1999999999999998E-3</v>
      </c>
      <c r="BS39" s="52">
        <v>6.1100000000000002E-2</v>
      </c>
      <c r="BT39" s="52">
        <v>2.6800000000000001E-2</v>
      </c>
      <c r="BU39" s="52">
        <v>0.1421</v>
      </c>
      <c r="BV39" s="52">
        <v>5.4699999999999999E-2</v>
      </c>
      <c r="BW39" s="52">
        <v>0.27589999999999998</v>
      </c>
      <c r="BX39" s="584">
        <v>0.1051</v>
      </c>
      <c r="BY39" s="74">
        <f>+Fall_Hoy!B39+(CS39/2)</f>
        <v>0</v>
      </c>
      <c r="BZ39" s="59">
        <f>+Fall_Hoy!C39+(CS39/2)</f>
        <v>0</v>
      </c>
      <c r="CA39" s="59">
        <f>+Fall_Hoy!D39+(CT39/2)</f>
        <v>0</v>
      </c>
      <c r="CB39" s="59">
        <f>+Fall_Hoy!E39+(CT39/2)</f>
        <v>0</v>
      </c>
      <c r="CC39" s="59">
        <f>+Fall_Hoy!F39+(CU39/2)</f>
        <v>0</v>
      </c>
      <c r="CD39" s="59">
        <f>+Fall_Hoy!G39+(CU39/2)</f>
        <v>0</v>
      </c>
      <c r="CE39" s="59">
        <f>+Fall_Hoy!H39+(CV39/2)</f>
        <v>0</v>
      </c>
      <c r="CF39" s="59">
        <f>+Fall_Hoy!I39+(CV39/2)</f>
        <v>1</v>
      </c>
      <c r="CG39" s="59">
        <f>+Fall_Hoy!J39+(CW39/2)</f>
        <v>3</v>
      </c>
      <c r="CH39" s="59">
        <f>+Fall_Hoy!K39+(CW39/2)</f>
        <v>0</v>
      </c>
      <c r="CI39" s="59">
        <f>+Fall_Hoy!L39+(CX39/2)</f>
        <v>4</v>
      </c>
      <c r="CJ39" s="59">
        <f>+Fall_Hoy!M39+(CX39/2)</f>
        <v>1</v>
      </c>
      <c r="CK39" s="59">
        <f>+Fall_Hoy!N39+(CY39/2)</f>
        <v>3</v>
      </c>
      <c r="CL39" s="59">
        <f>+Fall_Hoy!O39+(CY39/2)</f>
        <v>2</v>
      </c>
      <c r="CM39" s="59">
        <f>+Fall_Hoy!P39+(CZ39/2)</f>
        <v>1</v>
      </c>
      <c r="CN39" s="59">
        <f>+Fall_Hoy!Q39+(CZ39/2)</f>
        <v>2</v>
      </c>
      <c r="CO39" s="59">
        <f>+Fall_Hoy!R39+(DA39/2)</f>
        <v>5</v>
      </c>
      <c r="CP39" s="59">
        <f>+Fall_Hoy!S39+(DA39/2)</f>
        <v>3</v>
      </c>
      <c r="CQ39" s="59">
        <f>+Fall_Hoy!T39+(DB39/2)</f>
        <v>1</v>
      </c>
      <c r="CR39" s="75">
        <f>+Fall_Hoy!U39+(DB39/2)</f>
        <v>2</v>
      </c>
      <c r="CS39" s="603">
        <f>+Fall_Hoy!W39</f>
        <v>0</v>
      </c>
      <c r="CT39" s="58">
        <f>+Fall_Hoy!X39</f>
        <v>0</v>
      </c>
      <c r="CU39" s="58">
        <f>+Fall_Hoy!Y39</f>
        <v>0</v>
      </c>
      <c r="CV39" s="58">
        <f>+Fall_Hoy!Z39</f>
        <v>0</v>
      </c>
      <c r="CW39" s="58">
        <f>+Fall_Hoy!AA39</f>
        <v>0</v>
      </c>
      <c r="CX39" s="58">
        <f>+Fall_Hoy!AB39</f>
        <v>0</v>
      </c>
      <c r="CY39" s="58">
        <f>+Fall_Hoy!AC39</f>
        <v>0</v>
      </c>
      <c r="CZ39" s="58">
        <f>+Fall_Hoy!AD39</f>
        <v>0</v>
      </c>
      <c r="DA39" s="58">
        <f>+Fall_Hoy!AE39</f>
        <v>0</v>
      </c>
      <c r="DB39" s="223">
        <f>+Fall_Hoy!AF39</f>
        <v>0</v>
      </c>
      <c r="DC39" s="65">
        <f t="shared" si="276"/>
        <v>3.6284708342960867E-2</v>
      </c>
      <c r="DD39" s="66">
        <f t="shared" si="277"/>
        <v>0.13634024362547698</v>
      </c>
      <c r="DE39" s="66">
        <f t="shared" si="278"/>
        <v>0.33480479391642959</v>
      </c>
      <c r="DF39" s="66">
        <f t="shared" si="279"/>
        <v>0.52757602321017738</v>
      </c>
      <c r="DG39" s="66">
        <f t="shared" si="334"/>
        <v>0.21068736079520972</v>
      </c>
      <c r="DH39" s="66">
        <f t="shared" si="335"/>
        <v>0.19524795877143053</v>
      </c>
      <c r="DI39" s="66">
        <f t="shared" si="336"/>
        <v>0.1865086622059465</v>
      </c>
      <c r="DJ39" s="66">
        <f t="shared" si="337"/>
        <v>0.7</v>
      </c>
      <c r="DK39" s="66">
        <f t="shared" si="338"/>
        <v>0.7</v>
      </c>
      <c r="DL39" s="66">
        <f t="shared" si="339"/>
        <v>0.17059474019050327</v>
      </c>
      <c r="DM39" s="66">
        <f t="shared" si="340"/>
        <v>0.7</v>
      </c>
      <c r="DN39" s="66">
        <f t="shared" si="341"/>
        <v>0.7</v>
      </c>
      <c r="DO39" s="66">
        <f t="shared" si="342"/>
        <v>0.33480479391642959</v>
      </c>
      <c r="DP39" s="66">
        <f t="shared" si="343"/>
        <v>0.52757602321017738</v>
      </c>
      <c r="DQ39" s="66">
        <f t="shared" si="344"/>
        <v>3.6284708342960867E-2</v>
      </c>
      <c r="DR39" s="66">
        <f t="shared" si="345"/>
        <v>0.13634024362547698</v>
      </c>
      <c r="DS39" s="66">
        <f t="shared" si="346"/>
        <v>0.19588757218416059</v>
      </c>
      <c r="DT39" s="66">
        <f t="shared" si="347"/>
        <v>0.16860834465607635</v>
      </c>
      <c r="DU39" s="66">
        <f t="shared" si="348"/>
        <v>0.18034134799990026</v>
      </c>
      <c r="DV39" s="265">
        <f t="shared" si="349"/>
        <v>0.22325735051444273</v>
      </c>
      <c r="DW39" s="74">
        <f>+'Cas_-14'!B38</f>
        <v>13</v>
      </c>
      <c r="DX39" s="59">
        <f>+'Cas_-14'!C38</f>
        <v>4</v>
      </c>
      <c r="DY39" s="59">
        <f>+'Cas_-14'!D38</f>
        <v>53</v>
      </c>
      <c r="DZ39" s="59">
        <f>+'Cas_-14'!E38</f>
        <v>70</v>
      </c>
      <c r="EA39" s="59">
        <f>+'Cas_-14'!F38</f>
        <v>132</v>
      </c>
      <c r="EB39" s="59">
        <f>+'Cas_-14'!G38</f>
        <v>115</v>
      </c>
      <c r="EC39" s="59">
        <f>+'Cas_-14'!H38</f>
        <v>129</v>
      </c>
      <c r="ED39" s="59">
        <f>+'Cas_-14'!I38</f>
        <v>132</v>
      </c>
      <c r="EE39" s="59">
        <f>+'Cas_-14'!J38</f>
        <v>121</v>
      </c>
      <c r="EF39" s="59">
        <f>+'Cas_-14'!K38</f>
        <v>120</v>
      </c>
      <c r="EG39" s="59">
        <f>+'Cas_-14'!L38</f>
        <v>82</v>
      </c>
      <c r="EH39" s="59">
        <f>+'Cas_-14'!M38</f>
        <v>79</v>
      </c>
      <c r="EI39" s="59">
        <f>+'Cas_-14'!N38</f>
        <v>64</v>
      </c>
      <c r="EJ39" s="59">
        <f>+'Cas_-14'!O38</f>
        <v>53</v>
      </c>
      <c r="EK39" s="59">
        <f>+'Cas_-14'!P38</f>
        <v>27</v>
      </c>
      <c r="EL39" s="59">
        <f>+'Cas_-14'!Q38</f>
        <v>22</v>
      </c>
      <c r="EM39" s="59">
        <f>+'Cas_-14'!R38</f>
        <v>13</v>
      </c>
      <c r="EN39" s="59">
        <f>+'Cas_-14'!S38</f>
        <v>20</v>
      </c>
      <c r="EO39" s="59">
        <f>+'Cas_-14'!T38</f>
        <v>6</v>
      </c>
      <c r="EP39" s="75">
        <f>+'Cas_-14'!U38</f>
        <v>9</v>
      </c>
      <c r="EQ39" s="178">
        <f t="shared" si="280"/>
        <v>1.5957418090957437E-2</v>
      </c>
      <c r="ER39" s="80">
        <f t="shared" si="281"/>
        <v>5.4015092602738377E-3</v>
      </c>
      <c r="ES39" s="80">
        <f t="shared" si="282"/>
        <v>7.1863298182223687E-2</v>
      </c>
      <c r="ET39" s="80">
        <f t="shared" si="283"/>
        <v>0.10814629917275853</v>
      </c>
      <c r="EU39" s="80">
        <f t="shared" si="284"/>
        <v>0.21068736079520972</v>
      </c>
      <c r="EV39" s="80">
        <f t="shared" si="285"/>
        <v>0.19524795877143053</v>
      </c>
      <c r="EW39" s="80">
        <f t="shared" si="286"/>
        <v>0.1865086622059465</v>
      </c>
      <c r="EX39" s="80">
        <f t="shared" si="287"/>
        <v>0.19593648224464583</v>
      </c>
      <c r="EY39" s="80">
        <f t="shared" si="288"/>
        <v>0.18904490121020484</v>
      </c>
      <c r="EZ39" s="80">
        <f t="shared" si="289"/>
        <v>0.17059474019050327</v>
      </c>
      <c r="FA39" s="80">
        <f t="shared" si="290"/>
        <v>0.12262881055303598</v>
      </c>
      <c r="FB39" s="80">
        <f t="shared" si="291"/>
        <v>0.11469543187712099</v>
      </c>
      <c r="FC39" s="80">
        <f t="shared" si="292"/>
        <v>0.11570853677751805</v>
      </c>
      <c r="FD39" s="80">
        <f t="shared" si="293"/>
        <v>8.6680740613432131E-2</v>
      </c>
      <c r="FE39" s="80">
        <f t="shared" si="294"/>
        <v>5.9858883353382547E-2</v>
      </c>
      <c r="FF39" s="80">
        <f t="shared" si="295"/>
        <v>4.0193103820790617E-2</v>
      </c>
      <c r="FG39" s="80">
        <f t="shared" si="296"/>
        <v>7.2372622419159968E-2</v>
      </c>
      <c r="FH39" s="80">
        <f t="shared" si="297"/>
        <v>6.1485843017915848E-2</v>
      </c>
      <c r="FI39" s="80">
        <f t="shared" si="298"/>
        <v>0.29853706747903486</v>
      </c>
      <c r="FJ39" s="88">
        <f t="shared" si="299"/>
        <v>0.10558956392580569</v>
      </c>
      <c r="FK39" s="101">
        <f t="shared" si="133"/>
        <v>0.60617081893677638</v>
      </c>
      <c r="FL39" s="102">
        <f t="shared" si="134"/>
        <v>3.3921302578018993</v>
      </c>
      <c r="FM39" s="102">
        <f t="shared" si="135"/>
        <v>2.893518518518519</v>
      </c>
      <c r="FN39" s="102">
        <f t="shared" si="166"/>
        <v>6.0864272671941579</v>
      </c>
      <c r="FO39" s="102">
        <f t="shared" si="229"/>
        <v>1</v>
      </c>
      <c r="FP39" s="102">
        <f t="shared" si="229"/>
        <v>1</v>
      </c>
      <c r="FQ39" s="102">
        <f t="shared" si="229"/>
        <v>1</v>
      </c>
      <c r="FR39" s="102">
        <f t="shared" si="229"/>
        <v>3.5725863401282343</v>
      </c>
      <c r="FS39" s="102">
        <f t="shared" si="229"/>
        <v>3.7028240143945932</v>
      </c>
      <c r="FT39" s="102">
        <f t="shared" si="229"/>
        <v>1</v>
      </c>
      <c r="FU39" s="102">
        <f t="shared" si="229"/>
        <v>5.7082833703035512</v>
      </c>
      <c r="FV39" s="102">
        <f t="shared" si="229"/>
        <v>6.1031201377744964</v>
      </c>
      <c r="FW39" s="102">
        <f t="shared" si="229"/>
        <v>2.893518518518519</v>
      </c>
      <c r="FX39" s="102">
        <f t="shared" si="229"/>
        <v>6.0864272671941579</v>
      </c>
      <c r="FY39" s="102">
        <f t="shared" si="229"/>
        <v>0.60617081893677638</v>
      </c>
      <c r="FZ39" s="102">
        <f t="shared" si="229"/>
        <v>3.3921302578018993</v>
      </c>
      <c r="GA39" s="102">
        <f t="shared" si="137"/>
        <v>2.7066529529583718</v>
      </c>
      <c r="GB39" s="102">
        <f t="shared" si="138"/>
        <v>2.7422303473491771</v>
      </c>
      <c r="GC39" s="102">
        <f t="shared" si="139"/>
        <v>0.60408360517095572</v>
      </c>
      <c r="GD39" s="270">
        <f t="shared" si="140"/>
        <v>2.1143884131514961</v>
      </c>
      <c r="GE39" s="74">
        <f>+Cas_Hoy!B38</f>
        <v>15</v>
      </c>
      <c r="GF39" s="59">
        <f>+Cas_Hoy!C38</f>
        <v>7</v>
      </c>
      <c r="GG39" s="59">
        <f>+Cas_Hoy!D38</f>
        <v>57</v>
      </c>
      <c r="GH39" s="59">
        <f>+Cas_Hoy!E38</f>
        <v>75</v>
      </c>
      <c r="GI39" s="59">
        <f>+Cas_Hoy!F38</f>
        <v>137</v>
      </c>
      <c r="GJ39" s="59">
        <f>+Cas_Hoy!G38</f>
        <v>120</v>
      </c>
      <c r="GK39" s="59">
        <f>+Cas_Hoy!H38</f>
        <v>132</v>
      </c>
      <c r="GL39" s="59">
        <f>+Cas_Hoy!I38</f>
        <v>144</v>
      </c>
      <c r="GM39" s="59">
        <f>+Cas_Hoy!J38</f>
        <v>129</v>
      </c>
      <c r="GN39" s="59">
        <f>+Cas_Hoy!K38</f>
        <v>126</v>
      </c>
      <c r="GO39" s="59">
        <f>+Cas_Hoy!L38</f>
        <v>91</v>
      </c>
      <c r="GP39" s="59">
        <f>+Cas_Hoy!M38</f>
        <v>80</v>
      </c>
      <c r="GQ39" s="59">
        <f>+Cas_Hoy!N38</f>
        <v>66</v>
      </c>
      <c r="GR39" s="59">
        <f>+Cas_Hoy!O38</f>
        <v>55</v>
      </c>
      <c r="GS39" s="59">
        <f>+Cas_Hoy!P38</f>
        <v>32</v>
      </c>
      <c r="GT39" s="59">
        <f>+Cas_Hoy!Q38</f>
        <v>27</v>
      </c>
      <c r="GU39" s="59">
        <f>+Cas_Hoy!R38</f>
        <v>13</v>
      </c>
      <c r="GV39" s="59">
        <f>+Cas_Hoy!S38</f>
        <v>21</v>
      </c>
      <c r="GW39" s="59">
        <f>+Cas_Hoy!T38</f>
        <v>6</v>
      </c>
      <c r="GX39" s="459">
        <f>+Cas_Hoy!U38</f>
        <v>9</v>
      </c>
      <c r="GY39" s="424">
        <f t="shared" si="141"/>
        <v>4.3004098776842511E-2</v>
      </c>
      <c r="GZ39" s="94">
        <f t="shared" si="142"/>
        <v>0.16732666263126722</v>
      </c>
      <c r="HA39" s="94">
        <f t="shared" si="143"/>
        <v>0.34526744372631807</v>
      </c>
      <c r="HB39" s="94">
        <f t="shared" si="144"/>
        <v>0.54748455238791993</v>
      </c>
      <c r="HC39" s="272">
        <f t="shared" si="350"/>
        <v>0.21866794264351314</v>
      </c>
      <c r="HD39" s="272">
        <f t="shared" si="351"/>
        <v>0.20373700045714491</v>
      </c>
      <c r="HE39" s="272">
        <f t="shared" si="352"/>
        <v>0.19084607295492201</v>
      </c>
      <c r="HF39" s="272">
        <f t="shared" si="353"/>
        <v>0.7</v>
      </c>
      <c r="HG39" s="272">
        <f t="shared" si="354"/>
        <v>0.7</v>
      </c>
      <c r="HH39" s="272">
        <f t="shared" si="355"/>
        <v>0.17912447720002844</v>
      </c>
      <c r="HI39" s="272">
        <f t="shared" si="356"/>
        <v>0.7</v>
      </c>
      <c r="HJ39" s="272">
        <f t="shared" si="357"/>
        <v>0.7</v>
      </c>
      <c r="HK39" s="272">
        <f t="shared" si="358"/>
        <v>0.34526744372631807</v>
      </c>
      <c r="HL39" s="272">
        <f t="shared" si="359"/>
        <v>0.54748455238791993</v>
      </c>
      <c r="HM39" s="272">
        <f t="shared" si="360"/>
        <v>4.3004098776842511E-2</v>
      </c>
      <c r="HN39" s="272">
        <f t="shared" si="361"/>
        <v>0.16732666263126722</v>
      </c>
      <c r="HO39" s="272">
        <f t="shared" si="362"/>
        <v>0.19588757218416059</v>
      </c>
      <c r="HP39" s="272">
        <f t="shared" si="363"/>
        <v>0.17703876188888015</v>
      </c>
      <c r="HQ39" s="272">
        <f t="shared" si="364"/>
        <v>0.18034134799990026</v>
      </c>
      <c r="HR39" s="276">
        <f t="shared" si="365"/>
        <v>0.22325735051444276</v>
      </c>
      <c r="HS39" s="201">
        <f>+CyF_Tot!B38</f>
        <v>0</v>
      </c>
      <c r="HT39" s="131">
        <f>+CyF_Tot!C38</f>
        <v>1274</v>
      </c>
      <c r="HU39" s="131">
        <f>+CyF_Tot!D38</f>
        <v>1314</v>
      </c>
      <c r="HV39" s="131">
        <f>+CyF_Tot!E38</f>
        <v>1356</v>
      </c>
      <c r="HW39" s="131">
        <f>+CyF_Tot!F38</f>
        <v>0</v>
      </c>
      <c r="HX39" s="131">
        <f>+CyF_Tot!G38</f>
        <v>27</v>
      </c>
      <c r="HY39" s="131">
        <f>+CyF_Tot!H38</f>
        <v>28</v>
      </c>
      <c r="HZ39" s="428">
        <f>+CyF_Tot!I38</f>
        <v>28</v>
      </c>
      <c r="IA39" s="82">
        <f t="shared" si="368"/>
        <v>7.4094418623974034E-2</v>
      </c>
      <c r="IB39" s="79">
        <f t="shared" si="369"/>
        <v>6.7351866030081531E-2</v>
      </c>
      <c r="IC39" s="79">
        <f t="shared" si="370"/>
        <v>6.7076978356159569E-2</v>
      </c>
      <c r="ID39" s="79">
        <f t="shared" si="371"/>
        <v>5.8869608019118787E-2</v>
      </c>
      <c r="IE39" s="79">
        <f t="shared" si="372"/>
        <v>5.6982331453619091E-2</v>
      </c>
      <c r="IF39" s="79">
        <f t="shared" si="373"/>
        <v>5.3569316409180993E-2</v>
      </c>
      <c r="IG39" s="79">
        <f t="shared" si="374"/>
        <v>6.2906492337186162E-2</v>
      </c>
      <c r="IH39" s="79">
        <f t="shared" si="375"/>
        <v>6.1272188254002068E-2</v>
      </c>
      <c r="II39" s="79">
        <f t="shared" si="376"/>
        <v>5.8213695282497986E-2</v>
      </c>
      <c r="IJ39" s="79">
        <f t="shared" si="377"/>
        <v>6.3976485028544944E-2</v>
      </c>
      <c r="IK39" s="79">
        <f t="shared" si="378"/>
        <v>6.0817155377754985E-2</v>
      </c>
      <c r="IL39" s="79">
        <f t="shared" si="379"/>
        <v>6.2644902343167053E-2</v>
      </c>
      <c r="IM39" s="79">
        <f t="shared" si="380"/>
        <v>5.0305948126571659E-2</v>
      </c>
      <c r="IN39" s="79">
        <f t="shared" si="381"/>
        <v>5.5610656561744812E-2</v>
      </c>
      <c r="IO39" s="79">
        <f t="shared" si="382"/>
        <v>4.1024180987401258E-2</v>
      </c>
      <c r="IP39" s="79">
        <f t="shared" si="383"/>
        <v>4.9782408276843215E-2</v>
      </c>
      <c r="IQ39" s="79">
        <f t="shared" si="384"/>
        <v>1.6337056426411315E-2</v>
      </c>
      <c r="IR39" s="79">
        <f t="shared" si="385"/>
        <v>2.9584186391670934E-2</v>
      </c>
      <c r="IS39" s="79">
        <f t="shared" si="386"/>
        <v>1.8279223973607065E-3</v>
      </c>
      <c r="IT39" s="179">
        <f t="shared" si="387"/>
        <v>7.7522233987644788E-3</v>
      </c>
      <c r="IU39" s="275"/>
      <c r="IV39" s="272"/>
      <c r="IW39" s="272"/>
      <c r="IX39" s="272"/>
      <c r="IY39" s="272"/>
      <c r="IZ39" s="272"/>
      <c r="JA39" s="272"/>
      <c r="JB39" s="272"/>
      <c r="JC39" s="272"/>
      <c r="JD39" s="272"/>
      <c r="JE39" s="272"/>
      <c r="JF39" s="272"/>
      <c r="JG39" s="272"/>
      <c r="JH39" s="272"/>
      <c r="JI39" s="272"/>
      <c r="JJ39" s="272"/>
      <c r="JK39" s="272"/>
      <c r="JL39" s="272"/>
      <c r="JM39" s="272"/>
      <c r="JN39" s="276"/>
      <c r="JP39" s="525">
        <f t="shared" si="230"/>
        <v>0</v>
      </c>
      <c r="JQ39" s="241">
        <f t="shared" si="231"/>
        <v>0</v>
      </c>
      <c r="JR39" s="241">
        <f t="shared" si="232"/>
        <v>0</v>
      </c>
      <c r="JS39" s="241">
        <f t="shared" si="233"/>
        <v>0</v>
      </c>
      <c r="JT39" s="241">
        <f t="shared" si="234"/>
        <v>0</v>
      </c>
      <c r="JU39" s="241">
        <f t="shared" si="235"/>
        <v>0</v>
      </c>
      <c r="JV39" s="241">
        <f t="shared" si="236"/>
        <v>0</v>
      </c>
      <c r="JW39" s="241">
        <f t="shared" si="237"/>
        <v>4839.4722841427511</v>
      </c>
      <c r="JX39" s="241">
        <f t="shared" si="238"/>
        <v>13227.606100169804</v>
      </c>
      <c r="JY39" s="241">
        <f t="shared" si="239"/>
        <v>0</v>
      </c>
      <c r="JZ39" s="241">
        <f t="shared" si="240"/>
        <v>12642.527888989403</v>
      </c>
      <c r="KA39" s="241">
        <f t="shared" si="241"/>
        <v>3293.4009269423982</v>
      </c>
      <c r="KB39" s="241">
        <f t="shared" si="242"/>
        <v>8967.9304807272601</v>
      </c>
      <c r="KC39" s="241">
        <f t="shared" si="243"/>
        <v>6238.0988886996956</v>
      </c>
      <c r="KD39" s="241">
        <f t="shared" si="244"/>
        <v>2194.7436941172091</v>
      </c>
      <c r="KE39" s="241">
        <f t="shared" si="245"/>
        <v>4872.2445843415308</v>
      </c>
      <c r="KF39" s="241">
        <f t="shared" si="246"/>
        <v>9925.0144248195556</v>
      </c>
      <c r="KG39" s="241">
        <f t="shared" si="247"/>
        <v>6056.8289782559477</v>
      </c>
      <c r="KH39" s="241">
        <f t="shared" si="248"/>
        <v>3003.5316797286564</v>
      </c>
      <c r="KI39" s="526">
        <f t="shared" si="249"/>
        <v>4054.8738982263299</v>
      </c>
      <c r="KJ39" s="529">
        <f>(SUM(JP39:KI39)/SUM(JP$4:KI38))*100000</f>
        <v>163.45452849051196</v>
      </c>
      <c r="KK39" s="491">
        <f t="shared" si="301"/>
        <v>0</v>
      </c>
      <c r="KL39" s="492">
        <f t="shared" si="302"/>
        <v>0</v>
      </c>
      <c r="KM39" s="492">
        <f t="shared" si="303"/>
        <v>0</v>
      </c>
      <c r="KN39" s="492">
        <f t="shared" si="304"/>
        <v>0</v>
      </c>
      <c r="KO39" s="492">
        <f t="shared" si="305"/>
        <v>0</v>
      </c>
      <c r="KP39" s="492">
        <f t="shared" si="306"/>
        <v>0</v>
      </c>
      <c r="KQ39" s="492">
        <f t="shared" si="307"/>
        <v>0</v>
      </c>
      <c r="KR39" s="492">
        <f t="shared" si="308"/>
        <v>1484.3672897321653</v>
      </c>
      <c r="KS39" s="492">
        <f t="shared" si="309"/>
        <v>4687.0636663687155</v>
      </c>
      <c r="KT39" s="492">
        <f t="shared" si="310"/>
        <v>0</v>
      </c>
      <c r="KU39" s="492">
        <f t="shared" si="311"/>
        <v>5981.8931977090724</v>
      </c>
      <c r="KV39" s="492">
        <f t="shared" si="312"/>
        <v>1451.8409098369746</v>
      </c>
      <c r="KW39" s="492">
        <f t="shared" si="313"/>
        <v>5423.8376614461586</v>
      </c>
      <c r="KX39" s="492">
        <f t="shared" si="314"/>
        <v>3270.9713439030993</v>
      </c>
      <c r="KY39" s="492">
        <f t="shared" si="315"/>
        <v>2216.9956797549089</v>
      </c>
      <c r="KZ39" s="492">
        <f t="shared" si="316"/>
        <v>3653.9185291627837</v>
      </c>
      <c r="LA39" s="492">
        <f t="shared" si="317"/>
        <v>27835.624007369221</v>
      </c>
      <c r="LB39" s="492">
        <f t="shared" si="318"/>
        <v>9222.8764526873765</v>
      </c>
      <c r="LC39" s="492">
        <f t="shared" si="319"/>
        <v>49756.177913172476</v>
      </c>
      <c r="LD39" s="493">
        <f t="shared" si="320"/>
        <v>23464.347539067934</v>
      </c>
      <c r="LE39" s="509">
        <f t="shared" si="321"/>
        <v>0</v>
      </c>
      <c r="LF39" s="492">
        <f t="shared" si="322"/>
        <v>0</v>
      </c>
      <c r="LG39" s="492">
        <f t="shared" si="323"/>
        <v>3499.2982397837136</v>
      </c>
      <c r="LH39" s="492">
        <f t="shared" si="324"/>
        <v>968.10581960211618</v>
      </c>
      <c r="LI39" s="492">
        <f t="shared" si="325"/>
        <v>8306.3466238385081</v>
      </c>
      <c r="LJ39" s="512">
        <f t="shared" si="326"/>
        <v>5735.0024601331997</v>
      </c>
      <c r="LK39" s="491">
        <f t="shared" si="327"/>
        <v>0</v>
      </c>
      <c r="LL39" s="492">
        <f t="shared" si="328"/>
        <v>2213.3192410693241</v>
      </c>
      <c r="LM39" s="493">
        <f t="shared" si="329"/>
        <v>6851.2679878022664</v>
      </c>
      <c r="LO39" s="547" t="e">
        <f>VLOOKUP(A39,#REF!,2,FALSE)</f>
        <v>#REF!</v>
      </c>
      <c r="LP39" s="552" t="e">
        <f>VLOOKUP(A39,#REF!,3,FALSE)</f>
        <v>#REF!</v>
      </c>
      <c r="LQ39" s="544" t="e">
        <f>VLOOKUP(A39,#REF!,4,FALSE)</f>
        <v>#REF!</v>
      </c>
      <c r="LR39" s="564" t="e">
        <f t="shared" si="250"/>
        <v>#REF!</v>
      </c>
      <c r="LS39" s="518" t="e">
        <f t="shared" si="251"/>
        <v>#REF!</v>
      </c>
    </row>
    <row r="40" spans="1:331" ht="14.4">
      <c r="A40" s="392" t="s">
        <v>50</v>
      </c>
      <c r="B40" s="418">
        <v>597969</v>
      </c>
      <c r="C40" s="408">
        <f t="shared" si="330"/>
        <v>66189</v>
      </c>
      <c r="D40" s="399">
        <f t="shared" si="331"/>
        <v>2088</v>
      </c>
      <c r="E40" s="377">
        <f t="shared" si="332"/>
        <v>5.0995932714178599E-3</v>
      </c>
      <c r="F40" s="186">
        <f t="shared" si="252"/>
        <v>0.10802901153738739</v>
      </c>
      <c r="G40" s="28">
        <f t="shared" si="253"/>
        <v>6.3383451219204678</v>
      </c>
      <c r="H40" s="27">
        <f t="shared" si="254"/>
        <v>0.68472515830388936</v>
      </c>
      <c r="I40" s="34">
        <f t="shared" si="255"/>
        <v>0.70158942231920696</v>
      </c>
      <c r="J40" s="289">
        <f t="shared" si="256"/>
        <v>0.65271657858427934</v>
      </c>
      <c r="K40" s="453">
        <f t="shared" si="257"/>
        <v>5.3496723150968286E-3</v>
      </c>
      <c r="L40" s="290">
        <f t="shared" si="333"/>
        <v>6.0420489764305856</v>
      </c>
      <c r="M40" s="291">
        <f t="shared" si="258"/>
        <v>0.66864093116251433</v>
      </c>
      <c r="N40" s="675"/>
      <c r="O40" s="312" t="s">
        <v>230</v>
      </c>
      <c r="P40" s="21" t="s">
        <v>231</v>
      </c>
      <c r="Q40" s="21" t="s">
        <v>232</v>
      </c>
      <c r="R40" s="21" t="s">
        <v>233</v>
      </c>
      <c r="S40" s="152">
        <f t="shared" si="259"/>
        <v>66189</v>
      </c>
      <c r="T40" s="153">
        <f t="shared" si="260"/>
        <v>11068.968458231113</v>
      </c>
      <c r="U40" s="152">
        <f t="shared" si="261"/>
        <v>733</v>
      </c>
      <c r="V40" s="154">
        <f t="shared" si="262"/>
        <v>1.1198362258616475E-2</v>
      </c>
      <c r="W40" s="153">
        <f t="shared" si="263"/>
        <v>122.58160540094887</v>
      </c>
      <c r="X40" s="152">
        <f t="shared" si="264"/>
        <v>1591</v>
      </c>
      <c r="Y40" s="154">
        <f t="shared" si="265"/>
        <v>2.4629245487476394E-2</v>
      </c>
      <c r="Z40" s="153">
        <f t="shared" si="266"/>
        <v>266.06730449237335</v>
      </c>
      <c r="AA40" s="152">
        <f t="shared" si="267"/>
        <v>2088</v>
      </c>
      <c r="AB40" s="153">
        <f t="shared" si="268"/>
        <v>3491.819810057043</v>
      </c>
      <c r="AC40" s="155">
        <f t="shared" si="269"/>
        <v>3.1546027285500614E-2</v>
      </c>
      <c r="AD40" s="152">
        <f t="shared" si="270"/>
        <v>5</v>
      </c>
      <c r="AE40" s="154">
        <f t="shared" si="271"/>
        <v>2.400384061449832E-3</v>
      </c>
      <c r="AF40" s="153">
        <f t="shared" si="272"/>
        <v>8.3616374761902375</v>
      </c>
      <c r="AG40" s="152">
        <f t="shared" si="273"/>
        <v>26</v>
      </c>
      <c r="AH40" s="154">
        <f t="shared" si="274"/>
        <v>1.2609117361784675E-2</v>
      </c>
      <c r="AI40" s="313">
        <f t="shared" si="275"/>
        <v>43.480514876189233</v>
      </c>
      <c r="AJ40" s="679"/>
      <c r="AK40" s="74">
        <v>53084.920565729451</v>
      </c>
      <c r="AL40" s="59">
        <v>50463.645206309928</v>
      </c>
      <c r="AM40" s="59">
        <v>51345.742146871547</v>
      </c>
      <c r="AN40" s="59">
        <v>48634.272199497551</v>
      </c>
      <c r="AO40" s="59">
        <v>47078.022130502388</v>
      </c>
      <c r="AP40" s="59">
        <v>45743.331224152731</v>
      </c>
      <c r="AQ40" s="59">
        <v>41824.809249617349</v>
      </c>
      <c r="AR40" s="59">
        <v>42029.276756427644</v>
      </c>
      <c r="AS40" s="59">
        <v>37250.020283740887</v>
      </c>
      <c r="AT40" s="59">
        <v>38977.805870943863</v>
      </c>
      <c r="AU40" s="59">
        <v>28172.336296352172</v>
      </c>
      <c r="AV40" s="59">
        <v>30456.437636787552</v>
      </c>
      <c r="AW40" s="59">
        <v>19635.121680809258</v>
      </c>
      <c r="AX40" s="59">
        <v>23740.665815059165</v>
      </c>
      <c r="AY40" s="59">
        <v>11350.818222552805</v>
      </c>
      <c r="AZ40" s="59">
        <v>15497.430376138353</v>
      </c>
      <c r="BA40" s="59">
        <v>3638.2141153069506</v>
      </c>
      <c r="BB40" s="59">
        <v>6854.4981663076924</v>
      </c>
      <c r="BC40" s="59">
        <v>538.99468374917785</v>
      </c>
      <c r="BD40" s="75">
        <v>1652.6341550918075</v>
      </c>
      <c r="BE40" s="213">
        <v>2.0000000000000002E-5</v>
      </c>
      <c r="BF40" s="42">
        <v>2.0000000000000002E-5</v>
      </c>
      <c r="BG40" s="52">
        <v>5.0000000000000002E-5</v>
      </c>
      <c r="BH40" s="52">
        <v>4.0000000000000003E-5</v>
      </c>
      <c r="BI40" s="52">
        <v>1.2518952302791728E-4</v>
      </c>
      <c r="BJ40" s="52">
        <v>1.2406223545552731E-4</v>
      </c>
      <c r="BK40" s="52">
        <v>3.4000000000000002E-4</v>
      </c>
      <c r="BL40" s="52">
        <v>1.8000000000000001E-4</v>
      </c>
      <c r="BM40" s="52">
        <v>8.9999999999999998E-4</v>
      </c>
      <c r="BN40" s="52">
        <v>5.0000000000000001E-4</v>
      </c>
      <c r="BO40" s="52">
        <v>3.8E-3</v>
      </c>
      <c r="BP40" s="52">
        <v>2E-3</v>
      </c>
      <c r="BQ40" s="52">
        <v>1.6199999999999999E-2</v>
      </c>
      <c r="BR40" s="52">
        <v>6.1999999999999998E-3</v>
      </c>
      <c r="BS40" s="52">
        <v>6.1100000000000002E-2</v>
      </c>
      <c r="BT40" s="52">
        <v>2.6800000000000001E-2</v>
      </c>
      <c r="BU40" s="52">
        <v>0.1421</v>
      </c>
      <c r="BV40" s="52">
        <v>5.4699999999999999E-2</v>
      </c>
      <c r="BW40" s="52">
        <v>0.27589999999999998</v>
      </c>
      <c r="BX40" s="584">
        <v>0.1051</v>
      </c>
      <c r="BY40" s="74">
        <f>+Fall_Hoy!B40+(CS40/2)</f>
        <v>1.5</v>
      </c>
      <c r="BZ40" s="59">
        <f>+Fall_Hoy!C40+(CS40/2)</f>
        <v>2.5</v>
      </c>
      <c r="CA40" s="59">
        <f>+Fall_Hoy!D40+(CT40/2)</f>
        <v>4</v>
      </c>
      <c r="CB40" s="59">
        <f>+Fall_Hoy!E40+(CT40/2)</f>
        <v>1</v>
      </c>
      <c r="CC40" s="59">
        <f>+Fall_Hoy!F40+(CU40/2)</f>
        <v>6.5</v>
      </c>
      <c r="CD40" s="59">
        <f>+Fall_Hoy!G40+(CU40/2)</f>
        <v>9.5</v>
      </c>
      <c r="CE40" s="59">
        <f>+Fall_Hoy!H40+(CV40/2)</f>
        <v>25</v>
      </c>
      <c r="CF40" s="59">
        <f>+Fall_Hoy!I40+(CV40/2)</f>
        <v>18</v>
      </c>
      <c r="CG40" s="59">
        <f>+Fall_Hoy!J40+(CW40/2)</f>
        <v>90</v>
      </c>
      <c r="CH40" s="59">
        <f>+Fall_Hoy!K40+(CW40/2)</f>
        <v>56</v>
      </c>
      <c r="CI40" s="59">
        <f>+Fall_Hoy!L40+(CX40/2)</f>
        <v>184.5</v>
      </c>
      <c r="CJ40" s="59">
        <f>+Fall_Hoy!M40+(CX40/2)</f>
        <v>104.5</v>
      </c>
      <c r="CK40" s="59">
        <f>+Fall_Hoy!N40+(CY40/2)</f>
        <v>361</v>
      </c>
      <c r="CL40" s="59">
        <f>+Fall_Hoy!O40+(CY40/2)</f>
        <v>173</v>
      </c>
      <c r="CM40" s="59">
        <f>+Fall_Hoy!P40+(CZ40/2)</f>
        <v>312</v>
      </c>
      <c r="CN40" s="59">
        <f>+Fall_Hoy!Q40+(CZ40/2)</f>
        <v>234</v>
      </c>
      <c r="CO40" s="59">
        <f>+Fall_Hoy!R40+(DA40/2)</f>
        <v>184</v>
      </c>
      <c r="CP40" s="59">
        <f>+Fall_Hoy!S40+(DA40/2)</f>
        <v>190</v>
      </c>
      <c r="CQ40" s="59">
        <f>+Fall_Hoy!T40+(DB40/2)</f>
        <v>41.5</v>
      </c>
      <c r="CR40" s="75">
        <f>+Fall_Hoy!U40+(DB40/2)</f>
        <v>85.5</v>
      </c>
      <c r="CS40" s="603">
        <f>+Fall_Hoy!W40</f>
        <v>1</v>
      </c>
      <c r="CT40" s="58">
        <f>+Fall_Hoy!X40</f>
        <v>0</v>
      </c>
      <c r="CU40" s="58">
        <f>+Fall_Hoy!Y40</f>
        <v>1</v>
      </c>
      <c r="CV40" s="58">
        <f>+Fall_Hoy!Z40</f>
        <v>0</v>
      </c>
      <c r="CW40" s="58">
        <f>+Fall_Hoy!AA40</f>
        <v>2</v>
      </c>
      <c r="CX40" s="58">
        <f>+Fall_Hoy!AB40</f>
        <v>3</v>
      </c>
      <c r="CY40" s="58">
        <f>+Fall_Hoy!AC40</f>
        <v>6</v>
      </c>
      <c r="CZ40" s="58">
        <f>+Fall_Hoy!AD40</f>
        <v>10</v>
      </c>
      <c r="DA40" s="58">
        <f>+Fall_Hoy!AE40</f>
        <v>14</v>
      </c>
      <c r="DB40" s="223">
        <f>+Fall_Hoy!AF40</f>
        <v>13</v>
      </c>
      <c r="DC40" s="65">
        <f t="shared" si="276"/>
        <v>0.44986915291953072</v>
      </c>
      <c r="DD40" s="66">
        <f t="shared" si="277"/>
        <v>0.56340587256490482</v>
      </c>
      <c r="DE40" s="66">
        <f t="shared" si="278"/>
        <v>0.7</v>
      </c>
      <c r="DF40" s="66">
        <f t="shared" si="279"/>
        <v>0.7</v>
      </c>
      <c r="DG40" s="66">
        <f t="shared" si="334"/>
        <v>0.7</v>
      </c>
      <c r="DH40" s="66">
        <f t="shared" si="335"/>
        <v>0.7</v>
      </c>
      <c r="DI40" s="66">
        <f t="shared" si="336"/>
        <v>0.7</v>
      </c>
      <c r="DJ40" s="66">
        <f t="shared" si="337"/>
        <v>0.7</v>
      </c>
      <c r="DK40" s="66">
        <f t="shared" si="338"/>
        <v>0.7</v>
      </c>
      <c r="DL40" s="66">
        <f t="shared" si="339"/>
        <v>0.7</v>
      </c>
      <c r="DM40" s="66">
        <f t="shared" si="340"/>
        <v>0.7</v>
      </c>
      <c r="DN40" s="66">
        <f t="shared" si="341"/>
        <v>0.7</v>
      </c>
      <c r="DO40" s="66">
        <f t="shared" si="342"/>
        <v>0.7</v>
      </c>
      <c r="DP40" s="66">
        <f t="shared" si="343"/>
        <v>0.7</v>
      </c>
      <c r="DQ40" s="66">
        <f t="shared" si="344"/>
        <v>0.44986915291953072</v>
      </c>
      <c r="DR40" s="66">
        <f t="shared" si="345"/>
        <v>0.56340587256490482</v>
      </c>
      <c r="DS40" s="66">
        <f t="shared" si="346"/>
        <v>0.35590614836203488</v>
      </c>
      <c r="DT40" s="66">
        <f t="shared" si="347"/>
        <v>0.50674632759877469</v>
      </c>
      <c r="DU40" s="66">
        <f t="shared" si="348"/>
        <v>0.27906920461865764</v>
      </c>
      <c r="DV40" s="265">
        <f t="shared" si="349"/>
        <v>0.49225107653353911</v>
      </c>
      <c r="DW40" s="74">
        <f>+'Cas_-14'!B39</f>
        <v>682</v>
      </c>
      <c r="DX40" s="59">
        <f>+'Cas_-14'!C39</f>
        <v>660</v>
      </c>
      <c r="DY40" s="59">
        <f>+'Cas_-14'!D39</f>
        <v>1760</v>
      </c>
      <c r="DZ40" s="59">
        <f>+'Cas_-14'!E39</f>
        <v>1893</v>
      </c>
      <c r="EA40" s="59">
        <f>+'Cas_-14'!F39</f>
        <v>7020</v>
      </c>
      <c r="EB40" s="59">
        <f>+'Cas_-14'!G39</f>
        <v>6528</v>
      </c>
      <c r="EC40" s="59">
        <f>+'Cas_-14'!H39</f>
        <v>8029</v>
      </c>
      <c r="ED40" s="59">
        <f>+'Cas_-14'!I39</f>
        <v>7223</v>
      </c>
      <c r="EE40" s="59">
        <f>+'Cas_-14'!J39</f>
        <v>6669</v>
      </c>
      <c r="EF40" s="59">
        <f>+'Cas_-14'!K39</f>
        <v>6231</v>
      </c>
      <c r="EG40" s="59">
        <f>+'Cas_-14'!L39</f>
        <v>4674</v>
      </c>
      <c r="EH40" s="59">
        <f>+'Cas_-14'!M39</f>
        <v>4520</v>
      </c>
      <c r="EI40" s="59">
        <f>+'Cas_-14'!N39</f>
        <v>2530</v>
      </c>
      <c r="EJ40" s="59">
        <f>+'Cas_-14'!O39</f>
        <v>2209</v>
      </c>
      <c r="EK40" s="59">
        <f>+'Cas_-14'!P39</f>
        <v>997</v>
      </c>
      <c r="EL40" s="59">
        <f>+'Cas_-14'!Q39</f>
        <v>1026</v>
      </c>
      <c r="EM40" s="59">
        <f>+'Cas_-14'!R39</f>
        <v>363</v>
      </c>
      <c r="EN40" s="59">
        <f>+'Cas_-14'!S39</f>
        <v>492</v>
      </c>
      <c r="EO40" s="59">
        <f>+'Cas_-14'!T39</f>
        <v>55</v>
      </c>
      <c r="EP40" s="75">
        <f>+'Cas_-14'!U39</f>
        <v>161</v>
      </c>
      <c r="EQ40" s="178">
        <f t="shared" si="280"/>
        <v>1.2847339559556303E-2</v>
      </c>
      <c r="ER40" s="79">
        <f t="shared" si="281"/>
        <v>1.3078722262367884E-2</v>
      </c>
      <c r="ES40" s="79">
        <f t="shared" si="282"/>
        <v>3.4277428398359129E-2</v>
      </c>
      <c r="ET40" s="79">
        <f t="shared" si="283"/>
        <v>3.8923169081978307E-2</v>
      </c>
      <c r="EU40" s="79">
        <f t="shared" si="284"/>
        <v>0.14911416585302256</v>
      </c>
      <c r="EV40" s="79">
        <f t="shared" si="285"/>
        <v>0.14270932669969563</v>
      </c>
      <c r="EW40" s="79">
        <f t="shared" si="286"/>
        <v>0.19196740269827905</v>
      </c>
      <c r="EX40" s="79">
        <f t="shared" si="287"/>
        <v>0.17185639528987062</v>
      </c>
      <c r="EY40" s="79">
        <f t="shared" si="288"/>
        <v>0.17903345955789787</v>
      </c>
      <c r="EZ40" s="79">
        <f t="shared" si="289"/>
        <v>0.15986020405127319</v>
      </c>
      <c r="FA40" s="79">
        <f t="shared" si="290"/>
        <v>0.16590743312279718</v>
      </c>
      <c r="FB40" s="79">
        <f t="shared" si="291"/>
        <v>0.14840868961445469</v>
      </c>
      <c r="FC40" s="79">
        <f t="shared" si="292"/>
        <v>0.12885074211038586</v>
      </c>
      <c r="FD40" s="79">
        <f t="shared" si="293"/>
        <v>9.3047095528331333E-2</v>
      </c>
      <c r="FE40" s="79">
        <f t="shared" si="294"/>
        <v>8.7835077652734544E-2</v>
      </c>
      <c r="FF40" s="79">
        <f t="shared" si="295"/>
        <v>6.6204523917703734E-2</v>
      </c>
      <c r="FG40" s="79">
        <f t="shared" si="296"/>
        <v>9.9774226720951043E-2</v>
      </c>
      <c r="FH40" s="79">
        <f t="shared" si="297"/>
        <v>7.1777683509838222E-2</v>
      </c>
      <c r="FI40" s="79">
        <f t="shared" si="298"/>
        <v>0.10204182278279084</v>
      </c>
      <c r="FJ40" s="87">
        <f t="shared" si="299"/>
        <v>9.7420230305633543E-2</v>
      </c>
      <c r="FK40" s="101">
        <f t="shared" si="133"/>
        <v>5.1217482233935847</v>
      </c>
      <c r="FL40" s="102">
        <f t="shared" si="134"/>
        <v>8.510081173081959</v>
      </c>
      <c r="FM40" s="102">
        <f t="shared" si="135"/>
        <v>5.4326423622792417</v>
      </c>
      <c r="FN40" s="102">
        <f t="shared" si="166"/>
        <v>7.523072010204352</v>
      </c>
      <c r="FO40" s="102">
        <f t="shared" si="229"/>
        <v>4.6943896711327167</v>
      </c>
      <c r="FP40" s="102">
        <f t="shared" si="229"/>
        <v>4.9050753457271616</v>
      </c>
      <c r="FQ40" s="102">
        <f t="shared" si="229"/>
        <v>3.6464524193214771</v>
      </c>
      <c r="FR40" s="102">
        <f t="shared" si="229"/>
        <v>4.0731681752041187</v>
      </c>
      <c r="FS40" s="102">
        <f t="shared" si="229"/>
        <v>3.9098836705081155</v>
      </c>
      <c r="FT40" s="102">
        <f t="shared" si="229"/>
        <v>4.3788258882459798</v>
      </c>
      <c r="FU40" s="102">
        <f t="shared" si="229"/>
        <v>4.219220241216628</v>
      </c>
      <c r="FV40" s="102">
        <f t="shared" si="229"/>
        <v>4.7167049437502842</v>
      </c>
      <c r="FW40" s="102">
        <f t="shared" si="229"/>
        <v>5.4326423622792417</v>
      </c>
      <c r="FX40" s="102">
        <f t="shared" si="229"/>
        <v>7.523072010204352</v>
      </c>
      <c r="FY40" s="102">
        <f t="shared" si="229"/>
        <v>5.1217482233935847</v>
      </c>
      <c r="FZ40" s="102">
        <f t="shared" si="229"/>
        <v>8.510081173081959</v>
      </c>
      <c r="GA40" s="102">
        <f t="shared" si="137"/>
        <v>3.567115076295551</v>
      </c>
      <c r="GB40" s="102">
        <f t="shared" si="138"/>
        <v>7.0599426286767448</v>
      </c>
      <c r="GC40" s="102">
        <f t="shared" si="139"/>
        <v>2.7348512306830544</v>
      </c>
      <c r="GD40" s="270">
        <f t="shared" si="140"/>
        <v>5.0528629935406091</v>
      </c>
      <c r="GE40" s="74">
        <f>+Cas_Hoy!B39</f>
        <v>709</v>
      </c>
      <c r="GF40" s="59">
        <f>+Cas_Hoy!C39</f>
        <v>679</v>
      </c>
      <c r="GG40" s="59">
        <f>+Cas_Hoy!D39</f>
        <v>1804</v>
      </c>
      <c r="GH40" s="59">
        <f>+Cas_Hoy!E39</f>
        <v>1971</v>
      </c>
      <c r="GI40" s="59">
        <f>+Cas_Hoy!F39</f>
        <v>7208</v>
      </c>
      <c r="GJ40" s="59">
        <f>+Cas_Hoy!G39</f>
        <v>6687</v>
      </c>
      <c r="GK40" s="59">
        <f>+Cas_Hoy!H39</f>
        <v>8226</v>
      </c>
      <c r="GL40" s="59">
        <f>+Cas_Hoy!I39</f>
        <v>7407</v>
      </c>
      <c r="GM40" s="59">
        <f>+Cas_Hoy!J39</f>
        <v>6826</v>
      </c>
      <c r="GN40" s="59">
        <f>+Cas_Hoy!K39</f>
        <v>6378</v>
      </c>
      <c r="GO40" s="59">
        <f>+Cas_Hoy!L39</f>
        <v>4800</v>
      </c>
      <c r="GP40" s="59">
        <f>+Cas_Hoy!M39</f>
        <v>4614</v>
      </c>
      <c r="GQ40" s="59">
        <f>+Cas_Hoy!N39</f>
        <v>2575</v>
      </c>
      <c r="GR40" s="59">
        <f>+Cas_Hoy!O39</f>
        <v>2262</v>
      </c>
      <c r="GS40" s="59">
        <f>+Cas_Hoy!P39</f>
        <v>1015</v>
      </c>
      <c r="GT40" s="59">
        <f>+Cas_Hoy!Q39</f>
        <v>1051</v>
      </c>
      <c r="GU40" s="59">
        <f>+Cas_Hoy!R39</f>
        <v>368</v>
      </c>
      <c r="GV40" s="59">
        <f>+Cas_Hoy!S39</f>
        <v>499</v>
      </c>
      <c r="GW40" s="59">
        <f>+Cas_Hoy!T39</f>
        <v>57</v>
      </c>
      <c r="GX40" s="459">
        <f>+Cas_Hoy!U39</f>
        <v>162</v>
      </c>
      <c r="GY40" s="424">
        <f t="shared" si="141"/>
        <v>0.45799116370443699</v>
      </c>
      <c r="GZ40" s="94">
        <f t="shared" si="142"/>
        <v>0.57713408583403025</v>
      </c>
      <c r="HA40" s="94">
        <f t="shared" si="143"/>
        <v>0.7</v>
      </c>
      <c r="HB40" s="94">
        <f t="shared" si="144"/>
        <v>0.7</v>
      </c>
      <c r="HC40" s="272">
        <f t="shared" si="350"/>
        <v>0.7</v>
      </c>
      <c r="HD40" s="272">
        <f t="shared" si="351"/>
        <v>0.7</v>
      </c>
      <c r="HE40" s="272">
        <f t="shared" si="352"/>
        <v>0.7</v>
      </c>
      <c r="HF40" s="272">
        <f t="shared" si="353"/>
        <v>0.7</v>
      </c>
      <c r="HG40" s="272">
        <f t="shared" si="354"/>
        <v>0.7</v>
      </c>
      <c r="HH40" s="272">
        <f t="shared" si="355"/>
        <v>0.7</v>
      </c>
      <c r="HI40" s="272">
        <f t="shared" si="356"/>
        <v>0.7</v>
      </c>
      <c r="HJ40" s="272">
        <f t="shared" si="357"/>
        <v>0.7</v>
      </c>
      <c r="HK40" s="272">
        <f t="shared" si="358"/>
        <v>0.7</v>
      </c>
      <c r="HL40" s="272">
        <f t="shared" si="359"/>
        <v>0.7</v>
      </c>
      <c r="HM40" s="272">
        <f t="shared" si="360"/>
        <v>0.45799116370443699</v>
      </c>
      <c r="HN40" s="272">
        <f t="shared" si="361"/>
        <v>0.57713408583403025</v>
      </c>
      <c r="HO40" s="272">
        <f t="shared" si="362"/>
        <v>0.36080843690696651</v>
      </c>
      <c r="HP40" s="272">
        <f t="shared" si="363"/>
        <v>0.51395613307274102</v>
      </c>
      <c r="HQ40" s="272">
        <f t="shared" si="364"/>
        <v>0.28921717569569977</v>
      </c>
      <c r="HR40" s="276">
        <f t="shared" si="365"/>
        <v>0.49530853663623192</v>
      </c>
      <c r="HS40" s="201">
        <f>+CyF_Tot!B39</f>
        <v>0</v>
      </c>
      <c r="HT40" s="131">
        <f>+CyF_Tot!C39</f>
        <v>64598</v>
      </c>
      <c r="HU40" s="131">
        <f>+CyF_Tot!D39</f>
        <v>65456</v>
      </c>
      <c r="HV40" s="131">
        <f>+CyF_Tot!E39</f>
        <v>66189</v>
      </c>
      <c r="HW40" s="131">
        <f>+CyF_Tot!F39</f>
        <v>0</v>
      </c>
      <c r="HX40" s="131">
        <f>+CyF_Tot!G39</f>
        <v>2062</v>
      </c>
      <c r="HY40" s="131">
        <f>+CyF_Tot!H39</f>
        <v>2083</v>
      </c>
      <c r="HZ40" s="428">
        <f>+CyF_Tot!I39</f>
        <v>2088</v>
      </c>
      <c r="IA40" s="82">
        <f t="shared" si="368"/>
        <v>8.8775372244597042E-2</v>
      </c>
      <c r="IB40" s="79">
        <f t="shared" si="369"/>
        <v>8.4391741388449779E-2</v>
      </c>
      <c r="IC40" s="79">
        <f t="shared" si="370"/>
        <v>8.586689635561634E-2</v>
      </c>
      <c r="ID40" s="79">
        <f t="shared" si="371"/>
        <v>8.1332430610111139E-2</v>
      </c>
      <c r="IE40" s="79">
        <f t="shared" si="372"/>
        <v>7.872987083026442E-2</v>
      </c>
      <c r="IF40" s="79">
        <f t="shared" si="373"/>
        <v>7.6497830529931699E-2</v>
      </c>
      <c r="IG40" s="79">
        <f t="shared" si="374"/>
        <v>6.9944778491221701E-2</v>
      </c>
      <c r="IH40" s="79">
        <f t="shared" si="375"/>
        <v>7.0286715124743326E-2</v>
      </c>
      <c r="II40" s="79">
        <f t="shared" si="376"/>
        <v>6.2294233118674859E-2</v>
      </c>
      <c r="IJ40" s="79">
        <f t="shared" si="377"/>
        <v>6.5183656462030407E-2</v>
      </c>
      <c r="IK40" s="79">
        <f t="shared" si="378"/>
        <v>4.7113372593482555E-2</v>
      </c>
      <c r="IL40" s="79">
        <f t="shared" si="379"/>
        <v>5.0933138067002726E-2</v>
      </c>
      <c r="IM40" s="79">
        <f t="shared" si="380"/>
        <v>3.2836353859162025E-2</v>
      </c>
      <c r="IN40" s="79">
        <f t="shared" si="381"/>
        <v>3.9702168197781433E-2</v>
      </c>
      <c r="IO40" s="79">
        <f t="shared" si="382"/>
        <v>1.8982285407024117E-2</v>
      </c>
      <c r="IP40" s="79">
        <f t="shared" si="383"/>
        <v>2.5916778923553482E-2</v>
      </c>
      <c r="IQ40" s="79">
        <f t="shared" si="384"/>
        <v>6.084285498590981E-3</v>
      </c>
      <c r="IR40" s="79">
        <f t="shared" si="385"/>
        <v>1.1462965749575133E-2</v>
      </c>
      <c r="IS40" s="79">
        <f t="shared" si="386"/>
        <v>9.0137562942088612E-4</v>
      </c>
      <c r="IT40" s="179">
        <f t="shared" si="387"/>
        <v>2.7637455371295294E-3</v>
      </c>
      <c r="IU40" s="275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6"/>
      <c r="JP40" s="525">
        <f t="shared" si="230"/>
        <v>108.68583655232449</v>
      </c>
      <c r="JQ40" s="241">
        <f t="shared" si="231"/>
        <v>179.83282743247545</v>
      </c>
      <c r="JR40" s="241">
        <f t="shared" si="232"/>
        <v>282.82867074859911</v>
      </c>
      <c r="JS40" s="241">
        <f t="shared" si="233"/>
        <v>70.881784472054136</v>
      </c>
      <c r="JT40" s="241">
        <f t="shared" si="234"/>
        <v>494.00018198580642</v>
      </c>
      <c r="JU40" s="241">
        <f t="shared" si="235"/>
        <v>728.14336229219248</v>
      </c>
      <c r="JV40" s="241">
        <f t="shared" si="236"/>
        <v>1926.1115937005029</v>
      </c>
      <c r="JW40" s="241">
        <f t="shared" si="237"/>
        <v>1396.2951192355486</v>
      </c>
      <c r="JX40" s="241">
        <f t="shared" si="238"/>
        <v>6818.6185689371205</v>
      </c>
      <c r="JY40" s="241">
        <f t="shared" si="239"/>
        <v>4197.3256406912851</v>
      </c>
      <c r="JZ40" s="241">
        <f t="shared" si="240"/>
        <v>13841.041541538383</v>
      </c>
      <c r="KA40" s="241">
        <f t="shared" si="241"/>
        <v>7783.2818902520667</v>
      </c>
      <c r="KB40" s="241">
        <f t="shared" si="242"/>
        <v>30398.99007009359</v>
      </c>
      <c r="KC40" s="241">
        <f t="shared" si="243"/>
        <v>13897.245324548527</v>
      </c>
      <c r="KD40" s="241">
        <f t="shared" si="244"/>
        <v>27211.118171755494</v>
      </c>
      <c r="KE40" s="241">
        <f t="shared" si="245"/>
        <v>20133.829443133127</v>
      </c>
      <c r="KF40" s="241">
        <f t="shared" si="246"/>
        <v>18032.658310013965</v>
      </c>
      <c r="KG40" s="241">
        <f t="shared" si="247"/>
        <v>18203.582081810262</v>
      </c>
      <c r="KH40" s="241">
        <f t="shared" si="248"/>
        <v>4647.8148589045722</v>
      </c>
      <c r="KI40" s="526">
        <f t="shared" si="249"/>
        <v>8940.4269871084689</v>
      </c>
      <c r="KJ40" s="529">
        <f>(SUM(JP40:KI40)/SUM(JP$4:KI39))*100000</f>
        <v>368.88245227496776</v>
      </c>
      <c r="KK40" s="491">
        <f t="shared" si="301"/>
        <v>28.256611934508001</v>
      </c>
      <c r="KL40" s="492">
        <f t="shared" si="302"/>
        <v>49.540614630181381</v>
      </c>
      <c r="KM40" s="492">
        <f t="shared" si="303"/>
        <v>77.903246359907115</v>
      </c>
      <c r="KN40" s="492">
        <f t="shared" si="304"/>
        <v>20.561631844679503</v>
      </c>
      <c r="KO40" s="492">
        <f t="shared" si="305"/>
        <v>138.06867208613201</v>
      </c>
      <c r="KP40" s="492">
        <f t="shared" si="306"/>
        <v>207.68054590182422</v>
      </c>
      <c r="KQ40" s="492">
        <f t="shared" si="307"/>
        <v>597.73135726204714</v>
      </c>
      <c r="KR40" s="492">
        <f t="shared" si="308"/>
        <v>428.2728942569114</v>
      </c>
      <c r="KS40" s="492">
        <f t="shared" si="309"/>
        <v>2416.1060669082035</v>
      </c>
      <c r="KT40" s="492">
        <f t="shared" si="310"/>
        <v>1436.7150420271703</v>
      </c>
      <c r="KU40" s="492">
        <f t="shared" si="311"/>
        <v>6548.9776232683107</v>
      </c>
      <c r="KV40" s="492">
        <f t="shared" si="312"/>
        <v>3431.1301028120611</v>
      </c>
      <c r="KW40" s="492">
        <f t="shared" si="313"/>
        <v>18385.422095592607</v>
      </c>
      <c r="KX40" s="492">
        <f t="shared" si="314"/>
        <v>7287.0744800368129</v>
      </c>
      <c r="KY40" s="492">
        <f t="shared" si="315"/>
        <v>27487.00524338333</v>
      </c>
      <c r="KZ40" s="492">
        <f t="shared" si="316"/>
        <v>15099.277384739449</v>
      </c>
      <c r="LA40" s="492">
        <f t="shared" si="317"/>
        <v>50574.263682245153</v>
      </c>
      <c r="LB40" s="492">
        <f t="shared" si="318"/>
        <v>27719.024119652971</v>
      </c>
      <c r="LC40" s="492">
        <f t="shared" si="319"/>
        <v>76995.193554287631</v>
      </c>
      <c r="LD40" s="493">
        <f t="shared" si="320"/>
        <v>51735.588143674955</v>
      </c>
      <c r="LE40" s="509">
        <f t="shared" si="321"/>
        <v>79.203380403088715</v>
      </c>
      <c r="LF40" s="492">
        <f t="shared" si="322"/>
        <v>89.753437801494954</v>
      </c>
      <c r="LG40" s="492">
        <f t="shared" si="323"/>
        <v>2792.6145896997709</v>
      </c>
      <c r="LH40" s="492">
        <f t="shared" si="324"/>
        <v>1601.420801863876</v>
      </c>
      <c r="LI40" s="492">
        <f t="shared" si="325"/>
        <v>25552.319207927172</v>
      </c>
      <c r="LJ40" s="512">
        <f t="shared" si="326"/>
        <v>14294.62212794584</v>
      </c>
      <c r="LK40" s="491">
        <f t="shared" si="327"/>
        <v>84.3597287403216</v>
      </c>
      <c r="LL40" s="492">
        <f t="shared" si="328"/>
        <v>2185.5356431685505</v>
      </c>
      <c r="LM40" s="493">
        <f t="shared" si="329"/>
        <v>19069.243098315899</v>
      </c>
      <c r="LO40" s="547" t="e">
        <f>VLOOKUP(A40,#REF!,2,FALSE)</f>
        <v>#REF!</v>
      </c>
      <c r="LP40" s="552" t="e">
        <f>VLOOKUP(A40,#REF!,3,FALSE)</f>
        <v>#REF!</v>
      </c>
      <c r="LQ40" s="544" t="e">
        <f>VLOOKUP(A40,#REF!,4,FALSE)</f>
        <v>#REF!</v>
      </c>
      <c r="LR40" s="564" t="e">
        <f t="shared" si="250"/>
        <v>#REF!</v>
      </c>
      <c r="LS40" s="518" t="e">
        <f t="shared" si="251"/>
        <v>#REF!</v>
      </c>
    </row>
    <row r="41" spans="1:331" ht="14.4">
      <c r="A41" s="391" t="s">
        <v>51</v>
      </c>
      <c r="B41" s="417">
        <v>31328</v>
      </c>
      <c r="C41" s="407">
        <f t="shared" si="330"/>
        <v>3471</v>
      </c>
      <c r="D41" s="398">
        <f t="shared" si="331"/>
        <v>67</v>
      </c>
      <c r="E41" s="376">
        <f t="shared" si="332"/>
        <v>7.9012333779200205E-3</v>
      </c>
      <c r="F41" s="185">
        <f t="shared" si="252"/>
        <v>0.10699693564862105</v>
      </c>
      <c r="G41" s="30">
        <f t="shared" si="253"/>
        <v>2.5297400886337904</v>
      </c>
      <c r="H41" s="29">
        <f t="shared" si="254"/>
        <v>0.27067443747128656</v>
      </c>
      <c r="I41" s="33">
        <f t="shared" si="255"/>
        <v>0.28028370300203925</v>
      </c>
      <c r="J41" s="302">
        <f t="shared" si="256"/>
        <v>0.47465217288232475</v>
      </c>
      <c r="K41" s="452">
        <f t="shared" si="257"/>
        <v>4.5057455165765552E-3</v>
      </c>
      <c r="L41" s="303">
        <f t="shared" si="333"/>
        <v>4.4361286611149975</v>
      </c>
      <c r="M41" s="304">
        <f t="shared" si="258"/>
        <v>0.4915028914303548</v>
      </c>
      <c r="N41" s="675"/>
      <c r="O41" s="310" t="s">
        <v>226</v>
      </c>
      <c r="P41" s="20" t="s">
        <v>234</v>
      </c>
      <c r="Q41" s="20"/>
      <c r="R41" s="20"/>
      <c r="S41" s="148">
        <f t="shared" si="259"/>
        <v>3471</v>
      </c>
      <c r="T41" s="149">
        <f t="shared" si="260"/>
        <v>11079.545454545454</v>
      </c>
      <c r="U41" s="148">
        <f t="shared" si="261"/>
        <v>52</v>
      </c>
      <c r="V41" s="150">
        <f t="shared" si="262"/>
        <v>1.5209125475285171E-2</v>
      </c>
      <c r="W41" s="149">
        <f t="shared" si="263"/>
        <v>165.98569969356487</v>
      </c>
      <c r="X41" s="148">
        <f t="shared" si="264"/>
        <v>119</v>
      </c>
      <c r="Y41" s="150">
        <f t="shared" si="265"/>
        <v>3.5501193317422436E-2</v>
      </c>
      <c r="Z41" s="149">
        <f t="shared" si="266"/>
        <v>379.85188968335035</v>
      </c>
      <c r="AA41" s="148">
        <f t="shared" si="267"/>
        <v>67</v>
      </c>
      <c r="AB41" s="149">
        <f t="shared" si="268"/>
        <v>2138.6618998978552</v>
      </c>
      <c r="AC41" s="151">
        <f t="shared" si="269"/>
        <v>1.930279458369346E-2</v>
      </c>
      <c r="AD41" s="148">
        <f t="shared" si="270"/>
        <v>2</v>
      </c>
      <c r="AE41" s="150">
        <f t="shared" si="271"/>
        <v>3.0769230769230771E-2</v>
      </c>
      <c r="AF41" s="149">
        <f t="shared" si="272"/>
        <v>63.840653728294178</v>
      </c>
      <c r="AG41" s="148">
        <f t="shared" si="273"/>
        <v>4</v>
      </c>
      <c r="AH41" s="150">
        <f t="shared" si="274"/>
        <v>6.3492063492063489E-2</v>
      </c>
      <c r="AI41" s="311">
        <f t="shared" si="275"/>
        <v>127.68130745658836</v>
      </c>
      <c r="AJ41" s="679"/>
      <c r="AK41" s="74">
        <v>2485.9522663931853</v>
      </c>
      <c r="AL41" s="59">
        <v>2429.3193009999472</v>
      </c>
      <c r="AM41" s="59">
        <v>2432.6112724357558</v>
      </c>
      <c r="AN41" s="59">
        <v>2359.4472104293127</v>
      </c>
      <c r="AO41" s="59">
        <v>2063.4329862899726</v>
      </c>
      <c r="AP41" s="59">
        <v>2083.2375033174803</v>
      </c>
      <c r="AQ41" s="59">
        <v>2008.1417491674952</v>
      </c>
      <c r="AR41" s="59">
        <v>2095.9068121298733</v>
      </c>
      <c r="AS41" s="59">
        <v>1976.9707422009037</v>
      </c>
      <c r="AT41" s="59">
        <v>2118.7342087239685</v>
      </c>
      <c r="AU41" s="59">
        <v>1566.2140372167755</v>
      </c>
      <c r="AV41" s="59">
        <v>1637.0243012093683</v>
      </c>
      <c r="AW41" s="59">
        <v>1329.6910855654169</v>
      </c>
      <c r="AX41" s="59">
        <v>1485.6472614249813</v>
      </c>
      <c r="AY41" s="59">
        <v>850.00398956620609</v>
      </c>
      <c r="AZ41" s="59">
        <v>1155.6900173224603</v>
      </c>
      <c r="BA41" s="59">
        <v>373.31725636484197</v>
      </c>
      <c r="BB41" s="59">
        <v>659.53981533204046</v>
      </c>
      <c r="BC41" s="59">
        <v>46.664657045605246</v>
      </c>
      <c r="BD41" s="75">
        <v>170.4537222577068</v>
      </c>
      <c r="BE41" s="213">
        <v>2.0000000000000002E-5</v>
      </c>
      <c r="BF41" s="42">
        <v>2.0000000000000002E-5</v>
      </c>
      <c r="BG41" s="52">
        <v>5.0000000000000002E-5</v>
      </c>
      <c r="BH41" s="52">
        <v>4.0000000000000003E-5</v>
      </c>
      <c r="BI41" s="52">
        <v>1.2518952302791728E-4</v>
      </c>
      <c r="BJ41" s="52">
        <v>1.2406223545552731E-4</v>
      </c>
      <c r="BK41" s="52">
        <v>3.4000000000000002E-4</v>
      </c>
      <c r="BL41" s="52">
        <v>1.8000000000000001E-4</v>
      </c>
      <c r="BM41" s="52">
        <v>8.9999999999999998E-4</v>
      </c>
      <c r="BN41" s="52">
        <v>5.0000000000000001E-4</v>
      </c>
      <c r="BO41" s="52">
        <v>3.8E-3</v>
      </c>
      <c r="BP41" s="52">
        <v>2E-3</v>
      </c>
      <c r="BQ41" s="52">
        <v>1.6199999999999999E-2</v>
      </c>
      <c r="BR41" s="52">
        <v>6.1999999999999998E-3</v>
      </c>
      <c r="BS41" s="52">
        <v>6.1100000000000002E-2</v>
      </c>
      <c r="BT41" s="52">
        <v>2.6800000000000001E-2</v>
      </c>
      <c r="BU41" s="52">
        <v>0.1421</v>
      </c>
      <c r="BV41" s="52">
        <v>5.4699999999999999E-2</v>
      </c>
      <c r="BW41" s="52">
        <v>0.27589999999999998</v>
      </c>
      <c r="BX41" s="584">
        <v>0.1051</v>
      </c>
      <c r="BY41" s="74">
        <f>+Fall_Hoy!B41+(CS41/2)</f>
        <v>0</v>
      </c>
      <c r="BZ41" s="59">
        <f>+Fall_Hoy!C41+(CS41/2)</f>
        <v>0</v>
      </c>
      <c r="CA41" s="59">
        <f>+Fall_Hoy!D41+(CT41/2)</f>
        <v>0</v>
      </c>
      <c r="CB41" s="59">
        <f>+Fall_Hoy!E41+(CT41/2)</f>
        <v>0</v>
      </c>
      <c r="CC41" s="59">
        <f>+Fall_Hoy!F41+(CU41/2)</f>
        <v>1</v>
      </c>
      <c r="CD41" s="59">
        <f>+Fall_Hoy!G41+(CU41/2)</f>
        <v>0</v>
      </c>
      <c r="CE41" s="59">
        <f>+Fall_Hoy!H41+(CV41/2)</f>
        <v>0</v>
      </c>
      <c r="CF41" s="59">
        <f>+Fall_Hoy!I41+(CV41/2)</f>
        <v>1</v>
      </c>
      <c r="CG41" s="59">
        <f>+Fall_Hoy!J41+(CW41/2)</f>
        <v>2</v>
      </c>
      <c r="CH41" s="59">
        <f>+Fall_Hoy!K41+(CW41/2)</f>
        <v>2</v>
      </c>
      <c r="CI41" s="59">
        <f>+Fall_Hoy!L41+(CX41/2)</f>
        <v>3</v>
      </c>
      <c r="CJ41" s="59">
        <f>+Fall_Hoy!M41+(CX41/2)</f>
        <v>3</v>
      </c>
      <c r="CK41" s="59">
        <f>+Fall_Hoy!N41+(CY41/2)</f>
        <v>10</v>
      </c>
      <c r="CL41" s="59">
        <f>+Fall_Hoy!O41+(CY41/2)</f>
        <v>8</v>
      </c>
      <c r="CM41" s="59">
        <f>+Fall_Hoy!P41+(CZ41/2)</f>
        <v>8</v>
      </c>
      <c r="CN41" s="59">
        <f>+Fall_Hoy!Q41+(CZ41/2)</f>
        <v>11</v>
      </c>
      <c r="CO41" s="59">
        <f>+Fall_Hoy!R41+(DA41/2)</f>
        <v>7</v>
      </c>
      <c r="CP41" s="59">
        <f>+Fall_Hoy!S41+(DA41/2)</f>
        <v>6</v>
      </c>
      <c r="CQ41" s="59">
        <f>+Fall_Hoy!T41+(DB41/2)</f>
        <v>2</v>
      </c>
      <c r="CR41" s="75">
        <f>+Fall_Hoy!U41+(DB41/2)</f>
        <v>3</v>
      </c>
      <c r="CS41" s="603">
        <f>+Fall_Hoy!W41</f>
        <v>0</v>
      </c>
      <c r="CT41" s="58">
        <f>+Fall_Hoy!X41</f>
        <v>0</v>
      </c>
      <c r="CU41" s="58">
        <f>+Fall_Hoy!Y41</f>
        <v>0</v>
      </c>
      <c r="CV41" s="58">
        <f>+Fall_Hoy!Z41</f>
        <v>0</v>
      </c>
      <c r="CW41" s="58">
        <f>+Fall_Hoy!AA41</f>
        <v>0</v>
      </c>
      <c r="CX41" s="58">
        <f>+Fall_Hoy!AB41</f>
        <v>0</v>
      </c>
      <c r="CY41" s="58">
        <f>+Fall_Hoy!AC41</f>
        <v>0</v>
      </c>
      <c r="CZ41" s="58">
        <f>+Fall_Hoy!AD41</f>
        <v>0</v>
      </c>
      <c r="DA41" s="58">
        <f>+Fall_Hoy!AE41</f>
        <v>0</v>
      </c>
      <c r="DB41" s="223">
        <f>+Fall_Hoy!AF41</f>
        <v>0</v>
      </c>
      <c r="DC41" s="65">
        <f t="shared" si="276"/>
        <v>0.15403797923014978</v>
      </c>
      <c r="DD41" s="66">
        <f t="shared" si="277"/>
        <v>0.3551538518477198</v>
      </c>
      <c r="DE41" s="66">
        <f t="shared" si="278"/>
        <v>0.46423109646914712</v>
      </c>
      <c r="DF41" s="66">
        <f t="shared" si="279"/>
        <v>0.7</v>
      </c>
      <c r="DG41" s="66">
        <f t="shared" si="334"/>
        <v>0.7</v>
      </c>
      <c r="DH41" s="66">
        <f t="shared" si="335"/>
        <v>0.15936733064343456</v>
      </c>
      <c r="DI41" s="66">
        <f t="shared" si="336"/>
        <v>0.20118101730990065</v>
      </c>
      <c r="DJ41" s="66">
        <f t="shared" si="337"/>
        <v>0.7</v>
      </c>
      <c r="DK41" s="66">
        <f t="shared" si="338"/>
        <v>0.7</v>
      </c>
      <c r="DL41" s="66">
        <f t="shared" si="339"/>
        <v>0.7</v>
      </c>
      <c r="DM41" s="66">
        <f t="shared" si="340"/>
        <v>0.50406500353773631</v>
      </c>
      <c r="DN41" s="66">
        <f t="shared" si="341"/>
        <v>0.7</v>
      </c>
      <c r="DO41" s="66">
        <f t="shared" si="342"/>
        <v>0.46423109646914712</v>
      </c>
      <c r="DP41" s="66">
        <f t="shared" si="343"/>
        <v>0.7</v>
      </c>
      <c r="DQ41" s="66">
        <f t="shared" si="344"/>
        <v>0.15403797923014978</v>
      </c>
      <c r="DR41" s="66">
        <f t="shared" si="345"/>
        <v>0.3551538518477198</v>
      </c>
      <c r="DS41" s="66">
        <f t="shared" si="346"/>
        <v>0.13195501387618588</v>
      </c>
      <c r="DT41" s="66">
        <f t="shared" si="347"/>
        <v>0.16631173940385216</v>
      </c>
      <c r="DU41" s="66">
        <f t="shared" si="348"/>
        <v>0.15534247374768098</v>
      </c>
      <c r="DV41" s="265">
        <f t="shared" si="349"/>
        <v>0.16746037105830708</v>
      </c>
      <c r="DW41" s="74">
        <f>+'Cas_-14'!B40</f>
        <v>31</v>
      </c>
      <c r="DX41" s="59">
        <f>+'Cas_-14'!C40</f>
        <v>31</v>
      </c>
      <c r="DY41" s="59">
        <f>+'Cas_-14'!D40</f>
        <v>81</v>
      </c>
      <c r="DZ41" s="59">
        <f>+'Cas_-14'!E40</f>
        <v>134</v>
      </c>
      <c r="EA41" s="59">
        <f>+'Cas_-14'!F40</f>
        <v>293</v>
      </c>
      <c r="EB41" s="59">
        <f>+'Cas_-14'!G40</f>
        <v>332</v>
      </c>
      <c r="EC41" s="59">
        <f>+'Cas_-14'!H40</f>
        <v>404</v>
      </c>
      <c r="ED41" s="59">
        <f>+'Cas_-14'!I40</f>
        <v>381</v>
      </c>
      <c r="EE41" s="59">
        <f>+'Cas_-14'!J40</f>
        <v>297</v>
      </c>
      <c r="EF41" s="59">
        <f>+'Cas_-14'!K40</f>
        <v>305</v>
      </c>
      <c r="EG41" s="59">
        <f>+'Cas_-14'!L40</f>
        <v>218</v>
      </c>
      <c r="EH41" s="59">
        <f>+'Cas_-14'!M40</f>
        <v>252</v>
      </c>
      <c r="EI41" s="59">
        <f>+'Cas_-14'!N40</f>
        <v>162</v>
      </c>
      <c r="EJ41" s="59">
        <f>+'Cas_-14'!O40</f>
        <v>152</v>
      </c>
      <c r="EK41" s="59">
        <f>+'Cas_-14'!P40</f>
        <v>75</v>
      </c>
      <c r="EL41" s="59">
        <f>+'Cas_-14'!Q40</f>
        <v>91</v>
      </c>
      <c r="EM41" s="59">
        <f>+'Cas_-14'!R40</f>
        <v>26</v>
      </c>
      <c r="EN41" s="59">
        <f>+'Cas_-14'!S40</f>
        <v>48</v>
      </c>
      <c r="EO41" s="59">
        <f>+'Cas_-14'!T40</f>
        <v>8</v>
      </c>
      <c r="EP41" s="75">
        <f>+'Cas_-14'!U40</f>
        <v>13</v>
      </c>
      <c r="EQ41" s="178">
        <f t="shared" si="280"/>
        <v>1.2470070491328152E-2</v>
      </c>
      <c r="ER41" s="80">
        <f t="shared" si="281"/>
        <v>1.2760776233589342E-2</v>
      </c>
      <c r="ES41" s="80">
        <f t="shared" si="282"/>
        <v>3.3297551860349349E-2</v>
      </c>
      <c r="ET41" s="80">
        <f t="shared" si="283"/>
        <v>5.6792963795794377E-2</v>
      </c>
      <c r="EU41" s="80">
        <f t="shared" si="284"/>
        <v>0.14199637300885182</v>
      </c>
      <c r="EV41" s="80">
        <f t="shared" si="285"/>
        <v>0.15936733064343456</v>
      </c>
      <c r="EW41" s="80">
        <f t="shared" si="286"/>
        <v>0.20118101730990065</v>
      </c>
      <c r="EX41" s="80">
        <f t="shared" si="287"/>
        <v>0.18178289120250793</v>
      </c>
      <c r="EY41" s="80">
        <f t="shared" si="288"/>
        <v>0.15022984086722427</v>
      </c>
      <c r="EZ41" s="80">
        <f t="shared" si="289"/>
        <v>0.14395387526389622</v>
      </c>
      <c r="FA41" s="80">
        <f t="shared" si="290"/>
        <v>0.13918914964355361</v>
      </c>
      <c r="FB41" s="80">
        <f t="shared" si="291"/>
        <v>0.153937849190041</v>
      </c>
      <c r="FC41" s="80">
        <f t="shared" si="292"/>
        <v>0.12183280895736297</v>
      </c>
      <c r="FD41" s="80">
        <f t="shared" si="293"/>
        <v>0.10231230787192841</v>
      </c>
      <c r="FE41" s="80">
        <f t="shared" si="294"/>
        <v>8.8234879977770173E-2</v>
      </c>
      <c r="FF41" s="80">
        <f t="shared" si="295"/>
        <v>7.8740837626019924E-2</v>
      </c>
      <c r="FG41" s="80">
        <f t="shared" si="296"/>
        <v>6.964585632385091E-2</v>
      </c>
      <c r="FH41" s="80">
        <f t="shared" si="297"/>
        <v>7.2778017163125708E-2</v>
      </c>
      <c r="FI41" s="80">
        <f t="shared" si="298"/>
        <v>0.17143595402794071</v>
      </c>
      <c r="FJ41" s="88">
        <f t="shared" si="299"/>
        <v>7.6267034992321653E-2</v>
      </c>
      <c r="FK41" s="101">
        <f t="shared" si="133"/>
        <v>1.7457719585379159</v>
      </c>
      <c r="FL41" s="102">
        <f t="shared" si="134"/>
        <v>4.5104149581761517</v>
      </c>
      <c r="FM41" s="102">
        <f t="shared" si="135"/>
        <v>3.8103947568968146</v>
      </c>
      <c r="FN41" s="102">
        <f t="shared" si="166"/>
        <v>6.8417965986676768</v>
      </c>
      <c r="FO41" s="102">
        <f t="shared" si="229"/>
        <v>4.9297033802149519</v>
      </c>
      <c r="FP41" s="102">
        <f t="shared" si="229"/>
        <v>1</v>
      </c>
      <c r="FQ41" s="102">
        <f t="shared" si="229"/>
        <v>1</v>
      </c>
      <c r="FR41" s="102">
        <f t="shared" si="229"/>
        <v>3.8507474238606596</v>
      </c>
      <c r="FS41" s="102">
        <f t="shared" si="229"/>
        <v>4.6595270018203117</v>
      </c>
      <c r="FT41" s="102">
        <f t="shared" si="229"/>
        <v>4.8626686757599273</v>
      </c>
      <c r="FU41" s="102">
        <f t="shared" si="229"/>
        <v>3.6214389183969091</v>
      </c>
      <c r="FV41" s="102">
        <f t="shared" si="229"/>
        <v>4.547289725581579</v>
      </c>
      <c r="FW41" s="102">
        <f t="shared" si="229"/>
        <v>3.8103947568968146</v>
      </c>
      <c r="FX41" s="102">
        <f t="shared" si="229"/>
        <v>6.8417965986676768</v>
      </c>
      <c r="FY41" s="102">
        <f t="shared" si="229"/>
        <v>1.7457719585379159</v>
      </c>
      <c r="FZ41" s="102">
        <f t="shared" si="229"/>
        <v>4.5104149581761517</v>
      </c>
      <c r="GA41" s="102">
        <f t="shared" si="137"/>
        <v>1.8946570670708602</v>
      </c>
      <c r="GB41" s="102">
        <f t="shared" si="138"/>
        <v>2.2851919561243146</v>
      </c>
      <c r="GC41" s="102">
        <f t="shared" si="139"/>
        <v>0.90612540775643358</v>
      </c>
      <c r="GD41" s="270">
        <f t="shared" si="140"/>
        <v>2.1957110444265533</v>
      </c>
      <c r="GE41" s="74">
        <f>+Cas_Hoy!B40</f>
        <v>31</v>
      </c>
      <c r="GF41" s="59">
        <f>+Cas_Hoy!C40</f>
        <v>31</v>
      </c>
      <c r="GG41" s="59">
        <f>+Cas_Hoy!D40</f>
        <v>88</v>
      </c>
      <c r="GH41" s="59">
        <f>+Cas_Hoy!E40</f>
        <v>138</v>
      </c>
      <c r="GI41" s="59">
        <f>+Cas_Hoy!F40</f>
        <v>305</v>
      </c>
      <c r="GJ41" s="59">
        <f>+Cas_Hoy!G40</f>
        <v>345</v>
      </c>
      <c r="GK41" s="59">
        <f>+Cas_Hoy!H40</f>
        <v>418</v>
      </c>
      <c r="GL41" s="59">
        <f>+Cas_Hoy!I40</f>
        <v>398</v>
      </c>
      <c r="GM41" s="59">
        <f>+Cas_Hoy!J40</f>
        <v>304</v>
      </c>
      <c r="GN41" s="59">
        <f>+Cas_Hoy!K40</f>
        <v>313</v>
      </c>
      <c r="GO41" s="59">
        <f>+Cas_Hoy!L40</f>
        <v>227</v>
      </c>
      <c r="GP41" s="59">
        <f>+Cas_Hoy!M40</f>
        <v>260</v>
      </c>
      <c r="GQ41" s="59">
        <f>+Cas_Hoy!N40</f>
        <v>168</v>
      </c>
      <c r="GR41" s="59">
        <f>+Cas_Hoy!O40</f>
        <v>159</v>
      </c>
      <c r="GS41" s="59">
        <f>+Cas_Hoy!P40</f>
        <v>76</v>
      </c>
      <c r="GT41" s="59">
        <f>+Cas_Hoy!Q40</f>
        <v>96</v>
      </c>
      <c r="GU41" s="59">
        <f>+Cas_Hoy!R40</f>
        <v>26</v>
      </c>
      <c r="GV41" s="59">
        <f>+Cas_Hoy!S40</f>
        <v>48</v>
      </c>
      <c r="GW41" s="59">
        <f>+Cas_Hoy!T40</f>
        <v>9</v>
      </c>
      <c r="GX41" s="459">
        <f>+Cas_Hoy!U40</f>
        <v>13</v>
      </c>
      <c r="GY41" s="424">
        <f t="shared" si="141"/>
        <v>0.15609181895321844</v>
      </c>
      <c r="GZ41" s="94">
        <f t="shared" si="142"/>
        <v>0.37466779975144066</v>
      </c>
      <c r="HA41" s="94">
        <f t="shared" si="143"/>
        <v>0.48142484078281916</v>
      </c>
      <c r="HB41" s="94">
        <f t="shared" si="144"/>
        <v>0.7</v>
      </c>
      <c r="HC41" s="272">
        <f t="shared" si="350"/>
        <v>0.7</v>
      </c>
      <c r="HD41" s="272">
        <f t="shared" si="351"/>
        <v>0.16560761768670157</v>
      </c>
      <c r="HE41" s="272">
        <f t="shared" si="352"/>
        <v>0.20815263672162987</v>
      </c>
      <c r="HF41" s="272">
        <f t="shared" si="353"/>
        <v>0.7</v>
      </c>
      <c r="HG41" s="272">
        <f t="shared" si="354"/>
        <v>0.7</v>
      </c>
      <c r="HH41" s="272">
        <f t="shared" si="355"/>
        <v>0.7</v>
      </c>
      <c r="HI41" s="272">
        <f t="shared" si="356"/>
        <v>0.52487502661956942</v>
      </c>
      <c r="HJ41" s="272">
        <f t="shared" si="357"/>
        <v>0.7</v>
      </c>
      <c r="HK41" s="272">
        <f t="shared" si="358"/>
        <v>0.48142484078281916</v>
      </c>
      <c r="HL41" s="272">
        <f t="shared" si="359"/>
        <v>0.7</v>
      </c>
      <c r="HM41" s="272">
        <f t="shared" si="360"/>
        <v>0.15609181895321844</v>
      </c>
      <c r="HN41" s="272">
        <f t="shared" si="361"/>
        <v>0.37466779975144066</v>
      </c>
      <c r="HO41" s="272">
        <f t="shared" si="362"/>
        <v>0.13195501387618588</v>
      </c>
      <c r="HP41" s="272">
        <f t="shared" si="363"/>
        <v>0.16631173940385216</v>
      </c>
      <c r="HQ41" s="272">
        <f t="shared" si="364"/>
        <v>0.1747602829661411</v>
      </c>
      <c r="HR41" s="276">
        <f t="shared" si="365"/>
        <v>0.16746037105830705</v>
      </c>
      <c r="HS41" s="201">
        <f>+CyF_Tot!B40</f>
        <v>0</v>
      </c>
      <c r="HT41" s="131">
        <f>+CyF_Tot!C40</f>
        <v>3352</v>
      </c>
      <c r="HU41" s="131">
        <f>+CyF_Tot!D40</f>
        <v>3419</v>
      </c>
      <c r="HV41" s="131">
        <f>+CyF_Tot!E40</f>
        <v>3471</v>
      </c>
      <c r="HW41" s="131">
        <f>+CyF_Tot!F40</f>
        <v>0</v>
      </c>
      <c r="HX41" s="131">
        <f>+CyF_Tot!G40</f>
        <v>63</v>
      </c>
      <c r="HY41" s="131">
        <f>+CyF_Tot!H40</f>
        <v>65</v>
      </c>
      <c r="HZ41" s="428">
        <f>+CyF_Tot!I40</f>
        <v>67</v>
      </c>
      <c r="IA41" s="82">
        <f t="shared" si="368"/>
        <v>7.9352408911937733E-2</v>
      </c>
      <c r="IB41" s="79">
        <f t="shared" si="369"/>
        <v>7.7544666145299646E-2</v>
      </c>
      <c r="IC41" s="79">
        <f t="shared" si="370"/>
        <v>7.7649746949558091E-2</v>
      </c>
      <c r="ID41" s="79">
        <f t="shared" si="371"/>
        <v>7.5314326175603699E-2</v>
      </c>
      <c r="IE41" s="79">
        <f t="shared" si="372"/>
        <v>6.586545538463906E-2</v>
      </c>
      <c r="IF41" s="79">
        <f t="shared" si="373"/>
        <v>6.6497622041543678E-2</v>
      </c>
      <c r="IG41" s="79">
        <f t="shared" si="374"/>
        <v>6.4100541022966515E-2</v>
      </c>
      <c r="IH41" s="79">
        <f t="shared" si="375"/>
        <v>6.6902030519978076E-2</v>
      </c>
      <c r="II41" s="79">
        <f t="shared" si="376"/>
        <v>6.3105552291908312E-2</v>
      </c>
      <c r="IJ41" s="79">
        <f t="shared" si="377"/>
        <v>6.7630688480719126E-2</v>
      </c>
      <c r="IK41" s="79">
        <f t="shared" si="378"/>
        <v>4.9994064007174911E-2</v>
      </c>
      <c r="IL41" s="79">
        <f t="shared" si="379"/>
        <v>5.2254350779155016E-2</v>
      </c>
      <c r="IM41" s="79">
        <f t="shared" si="380"/>
        <v>4.2444174079590682E-2</v>
      </c>
      <c r="IN41" s="79">
        <f t="shared" si="381"/>
        <v>4.7422346189510384E-2</v>
      </c>
      <c r="IO41" s="79">
        <f t="shared" si="382"/>
        <v>2.7132405182782371E-2</v>
      </c>
      <c r="IP41" s="79">
        <f t="shared" si="383"/>
        <v>3.6890003106564748E-2</v>
      </c>
      <c r="IQ41" s="79">
        <f t="shared" si="384"/>
        <v>1.1916408847192351E-2</v>
      </c>
      <c r="IR41" s="79">
        <f t="shared" si="385"/>
        <v>2.1052726485317943E-2</v>
      </c>
      <c r="IS41" s="79">
        <f t="shared" si="386"/>
        <v>1.4895511058990439E-3</v>
      </c>
      <c r="IT41" s="179">
        <f t="shared" si="387"/>
        <v>5.440938529676545E-3</v>
      </c>
      <c r="IU41" s="275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6"/>
      <c r="JP41" s="525">
        <f t="shared" si="230"/>
        <v>0</v>
      </c>
      <c r="JQ41" s="241">
        <f t="shared" si="231"/>
        <v>0</v>
      </c>
      <c r="JR41" s="241">
        <f t="shared" si="232"/>
        <v>0</v>
      </c>
      <c r="JS41" s="241">
        <f t="shared" si="233"/>
        <v>0</v>
      </c>
      <c r="JT41" s="241">
        <f t="shared" si="234"/>
        <v>1733.9700507711068</v>
      </c>
      <c r="JU41" s="241">
        <f t="shared" si="235"/>
        <v>0</v>
      </c>
      <c r="JV41" s="241">
        <f t="shared" si="236"/>
        <v>0</v>
      </c>
      <c r="JW41" s="241">
        <f t="shared" si="237"/>
        <v>1555.5524611740113</v>
      </c>
      <c r="JX41" s="241">
        <f t="shared" si="238"/>
        <v>2855.0265714688126</v>
      </c>
      <c r="JY41" s="241">
        <f t="shared" si="239"/>
        <v>2757.7541231653499</v>
      </c>
      <c r="JZ41" s="241">
        <f t="shared" si="240"/>
        <v>4048.2321377141652</v>
      </c>
      <c r="KA41" s="241">
        <f t="shared" si="241"/>
        <v>4157.1117759049275</v>
      </c>
      <c r="KB41" s="241">
        <f t="shared" si="242"/>
        <v>12434.685153182943</v>
      </c>
      <c r="KC41" s="241">
        <f t="shared" si="243"/>
        <v>10269.51174491187</v>
      </c>
      <c r="KD41" s="241">
        <f t="shared" si="244"/>
        <v>9317.2550919928835</v>
      </c>
      <c r="KE41" s="241">
        <f t="shared" si="245"/>
        <v>12691.751057937374</v>
      </c>
      <c r="KF41" s="241">
        <f t="shared" si="246"/>
        <v>6685.7504105322087</v>
      </c>
      <c r="KG41" s="241">
        <f t="shared" si="247"/>
        <v>5974.3292344166985</v>
      </c>
      <c r="KH41" s="241">
        <f t="shared" si="248"/>
        <v>2587.1828412241603</v>
      </c>
      <c r="KI41" s="526">
        <f t="shared" si="249"/>
        <v>3041.4706885437936</v>
      </c>
      <c r="KJ41" s="529">
        <f>(SUM(JP41:KI41)/SUM(JP$4:KI40))*100000</f>
        <v>164.21421312743377</v>
      </c>
      <c r="KK41" s="491">
        <f t="shared" si="301"/>
        <v>0</v>
      </c>
      <c r="KL41" s="492">
        <f t="shared" si="302"/>
        <v>0</v>
      </c>
      <c r="KM41" s="492">
        <f t="shared" si="303"/>
        <v>0</v>
      </c>
      <c r="KN41" s="492">
        <f t="shared" si="304"/>
        <v>0</v>
      </c>
      <c r="KO41" s="492">
        <f t="shared" si="305"/>
        <v>484.62925941587656</v>
      </c>
      <c r="KP41" s="492">
        <f t="shared" si="306"/>
        <v>0</v>
      </c>
      <c r="KQ41" s="492">
        <f t="shared" si="307"/>
        <v>0</v>
      </c>
      <c r="KR41" s="492">
        <f t="shared" si="308"/>
        <v>477.12044935041456</v>
      </c>
      <c r="KS41" s="492">
        <f t="shared" si="309"/>
        <v>1011.6487600486482</v>
      </c>
      <c r="KT41" s="492">
        <f t="shared" si="310"/>
        <v>943.95983779604069</v>
      </c>
      <c r="KU41" s="492">
        <f t="shared" si="311"/>
        <v>1915.4470134433982</v>
      </c>
      <c r="KV41" s="492">
        <f t="shared" si="312"/>
        <v>1832.5934427385835</v>
      </c>
      <c r="KW41" s="492">
        <f t="shared" si="313"/>
        <v>7520.5437628001828</v>
      </c>
      <c r="KX41" s="492">
        <f t="shared" si="314"/>
        <v>5384.8583090488637</v>
      </c>
      <c r="KY41" s="492">
        <f t="shared" si="315"/>
        <v>9411.7205309621513</v>
      </c>
      <c r="KZ41" s="492">
        <f t="shared" si="316"/>
        <v>9518.1232295188911</v>
      </c>
      <c r="LA41" s="492">
        <f t="shared" si="317"/>
        <v>18750.807471806012</v>
      </c>
      <c r="LB41" s="492">
        <f t="shared" si="318"/>
        <v>9097.2521453907138</v>
      </c>
      <c r="LC41" s="492">
        <f t="shared" si="319"/>
        <v>42858.988506985173</v>
      </c>
      <c r="LD41" s="493">
        <f t="shared" si="320"/>
        <v>17600.084998228074</v>
      </c>
      <c r="LE41" s="509">
        <f t="shared" si="321"/>
        <v>143.22550811968051</v>
      </c>
      <c r="LF41" s="492">
        <f t="shared" si="322"/>
        <v>0</v>
      </c>
      <c r="LG41" s="492">
        <f t="shared" si="323"/>
        <v>900.6856242834474</v>
      </c>
      <c r="LH41" s="492">
        <f t="shared" si="324"/>
        <v>1025.3491390523491</v>
      </c>
      <c r="LI41" s="492">
        <f t="shared" si="325"/>
        <v>10385.905679436708</v>
      </c>
      <c r="LJ41" s="512">
        <f t="shared" si="326"/>
        <v>8066.0707611683329</v>
      </c>
      <c r="LK41" s="491">
        <f t="shared" si="327"/>
        <v>72.181316661742912</v>
      </c>
      <c r="LL41" s="492">
        <f t="shared" si="328"/>
        <v>964.6591126323159</v>
      </c>
      <c r="LM41" s="493">
        <f t="shared" si="329"/>
        <v>9059.4513740859602</v>
      </c>
      <c r="LO41" s="547" t="e">
        <f>VLOOKUP(A41,#REF!,2,FALSE)</f>
        <v>#REF!</v>
      </c>
      <c r="LP41" s="552" t="e">
        <f>VLOOKUP(A41,#REF!,3,FALSE)</f>
        <v>#REF!</v>
      </c>
      <c r="LQ41" s="544" t="e">
        <f>VLOOKUP(A41,#REF!,4,FALSE)</f>
        <v>#REF!</v>
      </c>
      <c r="LR41" s="564" t="e">
        <f t="shared" si="250"/>
        <v>#REF!</v>
      </c>
      <c r="LS41" s="518" t="e">
        <f t="shared" si="251"/>
        <v>#REF!</v>
      </c>
    </row>
    <row r="42" spans="1:331" ht="14.4">
      <c r="A42" s="392" t="s">
        <v>52</v>
      </c>
      <c r="B42" s="418">
        <v>356392</v>
      </c>
      <c r="C42" s="408">
        <f t="shared" si="330"/>
        <v>46582</v>
      </c>
      <c r="D42" s="399">
        <f t="shared" si="331"/>
        <v>1408</v>
      </c>
      <c r="E42" s="377">
        <f t="shared" si="332"/>
        <v>7.9912325498625938E-3</v>
      </c>
      <c r="F42" s="186">
        <f t="shared" si="252"/>
        <v>0.12769366315742217</v>
      </c>
      <c r="G42" s="28">
        <f t="shared" si="253"/>
        <v>3.8716099128182013</v>
      </c>
      <c r="H42" s="27">
        <f t="shared" si="254"/>
        <v>0.49438005208434405</v>
      </c>
      <c r="I42" s="34">
        <f t="shared" si="255"/>
        <v>0.50603642326117715</v>
      </c>
      <c r="J42" s="289">
        <f t="shared" si="256"/>
        <v>0.62013859668809113</v>
      </c>
      <c r="K42" s="453">
        <f t="shared" si="257"/>
        <v>6.3706822721860783E-3</v>
      </c>
      <c r="L42" s="290">
        <f t="shared" si="333"/>
        <v>4.8564555307930783</v>
      </c>
      <c r="M42" s="291">
        <f t="shared" si="258"/>
        <v>0.63461017790681173</v>
      </c>
      <c r="N42" s="675"/>
      <c r="O42" s="312" t="s">
        <v>230</v>
      </c>
      <c r="P42" s="21" t="s">
        <v>231</v>
      </c>
      <c r="Q42" s="21" t="s">
        <v>235</v>
      </c>
      <c r="R42" s="21" t="s">
        <v>233</v>
      </c>
      <c r="S42" s="152">
        <f t="shared" si="259"/>
        <v>46582</v>
      </c>
      <c r="T42" s="153">
        <f t="shared" si="260"/>
        <v>13070.43929156659</v>
      </c>
      <c r="U42" s="152">
        <f t="shared" si="261"/>
        <v>527</v>
      </c>
      <c r="V42" s="154">
        <f t="shared" si="262"/>
        <v>1.1442840082510043E-2</v>
      </c>
      <c r="W42" s="153">
        <f t="shared" si="263"/>
        <v>147.87088374598756</v>
      </c>
      <c r="X42" s="152">
        <f t="shared" si="264"/>
        <v>1073</v>
      </c>
      <c r="Y42" s="154">
        <f t="shared" si="265"/>
        <v>2.3577753850886639E-2</v>
      </c>
      <c r="Z42" s="153">
        <f t="shared" si="266"/>
        <v>301.07297582437315</v>
      </c>
      <c r="AA42" s="152">
        <f t="shared" si="267"/>
        <v>1408</v>
      </c>
      <c r="AB42" s="153">
        <f t="shared" si="268"/>
        <v>3950.7059642191743</v>
      </c>
      <c r="AC42" s="155">
        <f t="shared" si="269"/>
        <v>3.0226267657034907E-2</v>
      </c>
      <c r="AD42" s="152">
        <f t="shared" si="270"/>
        <v>4</v>
      </c>
      <c r="AE42" s="154">
        <f t="shared" si="271"/>
        <v>2.8490028490028491E-3</v>
      </c>
      <c r="AF42" s="153">
        <f t="shared" si="272"/>
        <v>11.223596489259018</v>
      </c>
      <c r="AG42" s="152">
        <f t="shared" si="273"/>
        <v>11</v>
      </c>
      <c r="AH42" s="154">
        <f t="shared" si="274"/>
        <v>7.874015748031496E-3</v>
      </c>
      <c r="AI42" s="313">
        <f t="shared" si="275"/>
        <v>30.8648903454623</v>
      </c>
      <c r="AJ42" s="679"/>
      <c r="AK42" s="74">
        <v>25312.375344930573</v>
      </c>
      <c r="AL42" s="59">
        <v>24601.768390661884</v>
      </c>
      <c r="AM42" s="59">
        <v>23789.917913623656</v>
      </c>
      <c r="AN42" s="59">
        <v>22803.493260848583</v>
      </c>
      <c r="AO42" s="59">
        <v>24999.410871942651</v>
      </c>
      <c r="AP42" s="59">
        <v>24939.828553113126</v>
      </c>
      <c r="AQ42" s="59">
        <v>25570.792075642585</v>
      </c>
      <c r="AR42" s="59">
        <v>25889.628534433716</v>
      </c>
      <c r="AS42" s="59">
        <v>22389.398434937313</v>
      </c>
      <c r="AT42" s="59">
        <v>24183.613356271781</v>
      </c>
      <c r="AU42" s="59">
        <v>18576.352877961341</v>
      </c>
      <c r="AV42" s="59">
        <v>20925.717191020063</v>
      </c>
      <c r="AW42" s="59">
        <v>14752.103681194276</v>
      </c>
      <c r="AX42" s="59">
        <v>18696.612349561736</v>
      </c>
      <c r="AY42" s="59">
        <v>9744.642719715197</v>
      </c>
      <c r="AZ42" s="59">
        <v>14855.440290751847</v>
      </c>
      <c r="BA42" s="59">
        <v>4058.8127293391881</v>
      </c>
      <c r="BB42" s="59">
        <v>8036.3400500514399</v>
      </c>
      <c r="BC42" s="59">
        <v>455.19395095392764</v>
      </c>
      <c r="BD42" s="75">
        <v>1810.5612498603273</v>
      </c>
      <c r="BE42" s="213">
        <v>2.0000000000000002E-5</v>
      </c>
      <c r="BF42" s="42">
        <v>2.0000000000000002E-5</v>
      </c>
      <c r="BG42" s="52">
        <v>5.0000000000000002E-5</v>
      </c>
      <c r="BH42" s="52">
        <v>4.0000000000000003E-5</v>
      </c>
      <c r="BI42" s="52">
        <v>1.2518952302791728E-4</v>
      </c>
      <c r="BJ42" s="52">
        <v>1.2406223545552731E-4</v>
      </c>
      <c r="BK42" s="52">
        <v>3.4000000000000002E-4</v>
      </c>
      <c r="BL42" s="52">
        <v>1.8000000000000001E-4</v>
      </c>
      <c r="BM42" s="52">
        <v>8.9999999999999998E-4</v>
      </c>
      <c r="BN42" s="52">
        <v>5.0000000000000001E-4</v>
      </c>
      <c r="BO42" s="52">
        <v>3.8E-3</v>
      </c>
      <c r="BP42" s="52">
        <v>2E-3</v>
      </c>
      <c r="BQ42" s="52">
        <v>1.6199999999999999E-2</v>
      </c>
      <c r="BR42" s="52">
        <v>6.1999999999999998E-3</v>
      </c>
      <c r="BS42" s="52">
        <v>6.1100000000000002E-2</v>
      </c>
      <c r="BT42" s="52">
        <v>2.6800000000000001E-2</v>
      </c>
      <c r="BU42" s="52">
        <v>0.1421</v>
      </c>
      <c r="BV42" s="52">
        <v>5.4699999999999999E-2</v>
      </c>
      <c r="BW42" s="52">
        <v>0.27589999999999998</v>
      </c>
      <c r="BX42" s="584">
        <v>0.1051</v>
      </c>
      <c r="BY42" s="74">
        <f>+Fall_Hoy!B42+(CS42/2)</f>
        <v>0</v>
      </c>
      <c r="BZ42" s="59">
        <f>+Fall_Hoy!C42+(CS42/2)</f>
        <v>0</v>
      </c>
      <c r="CA42" s="59">
        <f>+Fall_Hoy!D42+(CT42/2)</f>
        <v>0</v>
      </c>
      <c r="CB42" s="59">
        <f>+Fall_Hoy!E42+(CT42/2)</f>
        <v>1</v>
      </c>
      <c r="CC42" s="59">
        <f>+Fall_Hoy!F42+(CU42/2)</f>
        <v>2</v>
      </c>
      <c r="CD42" s="59">
        <f>+Fall_Hoy!G42+(CU42/2)</f>
        <v>3</v>
      </c>
      <c r="CE42" s="59">
        <f>+Fall_Hoy!H42+(CV42/2)</f>
        <v>18</v>
      </c>
      <c r="CF42" s="59">
        <f>+Fall_Hoy!I42+(CV42/2)</f>
        <v>9</v>
      </c>
      <c r="CG42" s="59">
        <f>+Fall_Hoy!J42+(CW42/2)</f>
        <v>47</v>
      </c>
      <c r="CH42" s="59">
        <f>+Fall_Hoy!K42+(CW42/2)</f>
        <v>26</v>
      </c>
      <c r="CI42" s="59">
        <f>+Fall_Hoy!L42+(CX42/2)</f>
        <v>106</v>
      </c>
      <c r="CJ42" s="59">
        <f>+Fall_Hoy!M42+(CX42/2)</f>
        <v>43</v>
      </c>
      <c r="CK42" s="59">
        <f>+Fall_Hoy!N42+(CY42/2)</f>
        <v>177</v>
      </c>
      <c r="CL42" s="59">
        <f>+Fall_Hoy!O42+(CY42/2)</f>
        <v>111</v>
      </c>
      <c r="CM42" s="59">
        <f>+Fall_Hoy!P42+(CZ42/2)</f>
        <v>221.5</v>
      </c>
      <c r="CN42" s="59">
        <f>+Fall_Hoy!Q42+(CZ42/2)</f>
        <v>168.5</v>
      </c>
      <c r="CO42" s="59">
        <f>+Fall_Hoy!R42+(DA42/2)</f>
        <v>143</v>
      </c>
      <c r="CP42" s="59">
        <f>+Fall_Hoy!S42+(DA42/2)</f>
        <v>188</v>
      </c>
      <c r="CQ42" s="59">
        <f>+Fall_Hoy!T42+(DB42/2)</f>
        <v>46</v>
      </c>
      <c r="CR42" s="75">
        <f>+Fall_Hoy!U42+(DB42/2)</f>
        <v>97</v>
      </c>
      <c r="CS42" s="603">
        <f>+Fall_Hoy!W42</f>
        <v>0</v>
      </c>
      <c r="CT42" s="58">
        <f>+Fall_Hoy!X42</f>
        <v>0</v>
      </c>
      <c r="CU42" s="58">
        <f>+Fall_Hoy!Y42</f>
        <v>0</v>
      </c>
      <c r="CV42" s="58">
        <f>+Fall_Hoy!Z42</f>
        <v>0</v>
      </c>
      <c r="CW42" s="58">
        <f>+Fall_Hoy!AA42</f>
        <v>2</v>
      </c>
      <c r="CX42" s="58">
        <f>+Fall_Hoy!AB42</f>
        <v>2</v>
      </c>
      <c r="CY42" s="58">
        <f>+Fall_Hoy!AC42</f>
        <v>2</v>
      </c>
      <c r="CZ42" s="58">
        <f>+Fall_Hoy!AD42</f>
        <v>5</v>
      </c>
      <c r="DA42" s="58">
        <f>+Fall_Hoy!AE42</f>
        <v>14</v>
      </c>
      <c r="DB42" s="223">
        <f>+Fall_Hoy!AF42</f>
        <v>12</v>
      </c>
      <c r="DC42" s="65">
        <f t="shared" si="276"/>
        <v>0.37202026661448939</v>
      </c>
      <c r="DD42" s="66">
        <f t="shared" si="277"/>
        <v>0.42323305871653932</v>
      </c>
      <c r="DE42" s="66">
        <f t="shared" si="278"/>
        <v>0.7</v>
      </c>
      <c r="DF42" s="66">
        <f t="shared" si="279"/>
        <v>0.7</v>
      </c>
      <c r="DG42" s="66">
        <f t="shared" si="334"/>
        <v>0.63904617031226596</v>
      </c>
      <c r="DH42" s="66">
        <f t="shared" si="335"/>
        <v>0.7</v>
      </c>
      <c r="DI42" s="66">
        <f t="shared" si="336"/>
        <v>0.7</v>
      </c>
      <c r="DJ42" s="66">
        <f t="shared" si="337"/>
        <v>0.7</v>
      </c>
      <c r="DK42" s="66">
        <f t="shared" si="338"/>
        <v>0.7</v>
      </c>
      <c r="DL42" s="66">
        <f t="shared" si="339"/>
        <v>0.7</v>
      </c>
      <c r="DM42" s="66">
        <f t="shared" si="340"/>
        <v>0.7</v>
      </c>
      <c r="DN42" s="66">
        <f t="shared" si="341"/>
        <v>0.7</v>
      </c>
      <c r="DO42" s="66">
        <f t="shared" si="342"/>
        <v>0.7</v>
      </c>
      <c r="DP42" s="66">
        <f t="shared" si="343"/>
        <v>0.7</v>
      </c>
      <c r="DQ42" s="66">
        <f t="shared" si="344"/>
        <v>0.37202026661448939</v>
      </c>
      <c r="DR42" s="66">
        <f t="shared" si="345"/>
        <v>0.42323305871653932</v>
      </c>
      <c r="DS42" s="66">
        <f t="shared" si="346"/>
        <v>0.24793791559675207</v>
      </c>
      <c r="DT42" s="66">
        <f t="shared" si="347"/>
        <v>0.42767337875267852</v>
      </c>
      <c r="DU42" s="66">
        <f t="shared" si="348"/>
        <v>0.36627700055719553</v>
      </c>
      <c r="DV42" s="265">
        <f t="shared" si="349"/>
        <v>0.50974831280180433</v>
      </c>
      <c r="DW42" s="74">
        <f>+'Cas_-14'!B41</f>
        <v>546</v>
      </c>
      <c r="DX42" s="59">
        <f>+'Cas_-14'!C41</f>
        <v>483</v>
      </c>
      <c r="DY42" s="59">
        <f>+'Cas_-14'!D41</f>
        <v>1479</v>
      </c>
      <c r="DZ42" s="59">
        <f>+'Cas_-14'!E41</f>
        <v>1603</v>
      </c>
      <c r="EA42" s="59">
        <f>+'Cas_-14'!F41</f>
        <v>4816</v>
      </c>
      <c r="EB42" s="59">
        <f>+'Cas_-14'!G41</f>
        <v>4798</v>
      </c>
      <c r="EC42" s="59">
        <f>+'Cas_-14'!H41</f>
        <v>5050</v>
      </c>
      <c r="ED42" s="59">
        <f>+'Cas_-14'!I41</f>
        <v>5060</v>
      </c>
      <c r="EE42" s="59">
        <f>+'Cas_-14'!J41</f>
        <v>4201</v>
      </c>
      <c r="EF42" s="59">
        <f>+'Cas_-14'!K41</f>
        <v>4403</v>
      </c>
      <c r="EG42" s="59">
        <f>+'Cas_-14'!L41</f>
        <v>3011</v>
      </c>
      <c r="EH42" s="59">
        <f>+'Cas_-14'!M41</f>
        <v>3160</v>
      </c>
      <c r="EI42" s="59">
        <f>+'Cas_-14'!N41</f>
        <v>1767</v>
      </c>
      <c r="EJ42" s="59">
        <f>+'Cas_-14'!O41</f>
        <v>1664</v>
      </c>
      <c r="EK42" s="59">
        <f>+'Cas_-14'!P41</f>
        <v>867</v>
      </c>
      <c r="EL42" s="59">
        <f>+'Cas_-14'!Q41</f>
        <v>870</v>
      </c>
      <c r="EM42" s="59">
        <f>+'Cas_-14'!R41</f>
        <v>308</v>
      </c>
      <c r="EN42" s="59">
        <f>+'Cas_-14'!S41</f>
        <v>562</v>
      </c>
      <c r="EO42" s="59">
        <f>+'Cas_-14'!T41</f>
        <v>73</v>
      </c>
      <c r="EP42" s="75">
        <f>+'Cas_-14'!U41</f>
        <v>209</v>
      </c>
      <c r="EQ42" s="178">
        <f t="shared" si="280"/>
        <v>2.1570476597304013E-2</v>
      </c>
      <c r="ER42" s="79">
        <f t="shared" si="281"/>
        <v>1.9632735026614296E-2</v>
      </c>
      <c r="ES42" s="79">
        <f t="shared" si="282"/>
        <v>6.2169193074559884E-2</v>
      </c>
      <c r="ET42" s="79">
        <f t="shared" si="283"/>
        <v>7.0296247231216885E-2</v>
      </c>
      <c r="EU42" s="79">
        <f t="shared" si="284"/>
        <v>0.1926445396921371</v>
      </c>
      <c r="EV42" s="79">
        <f t="shared" si="285"/>
        <v>0.19238303863163836</v>
      </c>
      <c r="EW42" s="79">
        <f t="shared" si="286"/>
        <v>0.19749094924636179</v>
      </c>
      <c r="EX42" s="79">
        <f t="shared" si="287"/>
        <v>0.19544505991154335</v>
      </c>
      <c r="EY42" s="79">
        <f t="shared" si="288"/>
        <v>0.18763344679438065</v>
      </c>
      <c r="EZ42" s="79">
        <f t="shared" si="289"/>
        <v>0.18206543146118095</v>
      </c>
      <c r="FA42" s="79">
        <f t="shared" si="290"/>
        <v>0.16208779084791167</v>
      </c>
      <c r="FB42" s="79">
        <f t="shared" si="291"/>
        <v>0.15101035587712441</v>
      </c>
      <c r="FC42" s="79">
        <f t="shared" si="292"/>
        <v>0.11977952691944138</v>
      </c>
      <c r="FD42" s="79">
        <f t="shared" si="293"/>
        <v>8.900008027598677E-2</v>
      </c>
      <c r="FE42" s="79">
        <f t="shared" si="294"/>
        <v>8.8971963871584556E-2</v>
      </c>
      <c r="FF42" s="79">
        <f t="shared" si="295"/>
        <v>5.8564403543233425E-2</v>
      </c>
      <c r="FG42" s="79">
        <f t="shared" si="296"/>
        <v>7.5884259890489011E-2</v>
      </c>
      <c r="FH42" s="79">
        <f t="shared" si="297"/>
        <v>6.9932331944614845E-2</v>
      </c>
      <c r="FI42" s="79">
        <f t="shared" si="298"/>
        <v>0.16037119967657187</v>
      </c>
      <c r="FJ42" s="87">
        <f t="shared" si="299"/>
        <v>0.11543381921827994</v>
      </c>
      <c r="FK42" s="101">
        <f t="shared" si="133"/>
        <v>4.1813201645344762</v>
      </c>
      <c r="FL42" s="102">
        <f t="shared" si="134"/>
        <v>7.2267970492365752</v>
      </c>
      <c r="FM42" s="102">
        <f t="shared" si="135"/>
        <v>5.8440705018879413</v>
      </c>
      <c r="FN42" s="102">
        <f t="shared" si="166"/>
        <v>7.8651614451281331</v>
      </c>
      <c r="FO42" s="102">
        <f t="shared" si="229"/>
        <v>3.3172296050203025</v>
      </c>
      <c r="FP42" s="102">
        <f t="shared" si="229"/>
        <v>3.6385744033303848</v>
      </c>
      <c r="FQ42" s="102">
        <f t="shared" si="229"/>
        <v>3.5444662283068928</v>
      </c>
      <c r="FR42" s="102">
        <f t="shared" si="229"/>
        <v>3.5815691648426089</v>
      </c>
      <c r="FS42" s="102">
        <f t="shared" si="229"/>
        <v>3.7306781491207137</v>
      </c>
      <c r="FT42" s="102">
        <f t="shared" si="229"/>
        <v>3.8447715987713478</v>
      </c>
      <c r="FU42" s="102">
        <f t="shared" si="229"/>
        <v>4.3186472980979538</v>
      </c>
      <c r="FV42" s="102">
        <f t="shared" si="229"/>
        <v>4.6354436815550768</v>
      </c>
      <c r="FW42" s="102">
        <f t="shared" si="229"/>
        <v>5.8440705018879413</v>
      </c>
      <c r="FX42" s="102">
        <f t="shared" si="229"/>
        <v>7.8651614451281331</v>
      </c>
      <c r="FY42" s="102">
        <f t="shared" si="229"/>
        <v>4.1813201645344762</v>
      </c>
      <c r="FZ42" s="102">
        <f t="shared" si="229"/>
        <v>7.2267970492365752</v>
      </c>
      <c r="GA42" s="102">
        <f t="shared" si="137"/>
        <v>3.2673167789283202</v>
      </c>
      <c r="GB42" s="102">
        <f t="shared" si="138"/>
        <v>6.1155314982401583</v>
      </c>
      <c r="GC42" s="102">
        <f t="shared" si="139"/>
        <v>2.2839325346189563</v>
      </c>
      <c r="GD42" s="270">
        <f t="shared" si="140"/>
        <v>4.4159356092853006</v>
      </c>
      <c r="GE42" s="74">
        <f>+Cas_Hoy!B41</f>
        <v>560</v>
      </c>
      <c r="GF42" s="59">
        <f>+Cas_Hoy!C41</f>
        <v>499</v>
      </c>
      <c r="GG42" s="59">
        <f>+Cas_Hoy!D41</f>
        <v>1538</v>
      </c>
      <c r="GH42" s="59">
        <f>+Cas_Hoy!E41</f>
        <v>1649</v>
      </c>
      <c r="GI42" s="59">
        <f>+Cas_Hoy!F41</f>
        <v>4925</v>
      </c>
      <c r="GJ42" s="59">
        <f>+Cas_Hoy!G41</f>
        <v>4925</v>
      </c>
      <c r="GK42" s="59">
        <f>+Cas_Hoy!H41</f>
        <v>5179</v>
      </c>
      <c r="GL42" s="59">
        <f>+Cas_Hoy!I41</f>
        <v>5203</v>
      </c>
      <c r="GM42" s="59">
        <f>+Cas_Hoy!J41</f>
        <v>4294</v>
      </c>
      <c r="GN42" s="59">
        <f>+Cas_Hoy!K41</f>
        <v>4501</v>
      </c>
      <c r="GO42" s="59">
        <f>+Cas_Hoy!L41</f>
        <v>3066</v>
      </c>
      <c r="GP42" s="59">
        <f>+Cas_Hoy!M41</f>
        <v>3231</v>
      </c>
      <c r="GQ42" s="59">
        <f>+Cas_Hoy!N41</f>
        <v>1798</v>
      </c>
      <c r="GR42" s="59">
        <f>+Cas_Hoy!O41</f>
        <v>1701</v>
      </c>
      <c r="GS42" s="59">
        <f>+Cas_Hoy!P41</f>
        <v>880</v>
      </c>
      <c r="GT42" s="59">
        <f>+Cas_Hoy!Q41</f>
        <v>882</v>
      </c>
      <c r="GU42" s="59">
        <f>+Cas_Hoy!R41</f>
        <v>310</v>
      </c>
      <c r="GV42" s="59">
        <f>+Cas_Hoy!S41</f>
        <v>567</v>
      </c>
      <c r="GW42" s="59">
        <f>+Cas_Hoy!T41</f>
        <v>74</v>
      </c>
      <c r="GX42" s="459">
        <f>+Cas_Hoy!U41</f>
        <v>210</v>
      </c>
      <c r="GY42" s="424">
        <f t="shared" si="141"/>
        <v>0.37759842516810921</v>
      </c>
      <c r="GZ42" s="94">
        <f t="shared" si="142"/>
        <v>0.42907075607814676</v>
      </c>
      <c r="HA42" s="94">
        <f t="shared" si="143"/>
        <v>0.7</v>
      </c>
      <c r="HB42" s="94">
        <f t="shared" si="144"/>
        <v>0.7</v>
      </c>
      <c r="HC42" s="272">
        <f t="shared" si="350"/>
        <v>0.65350963222340319</v>
      </c>
      <c r="HD42" s="272">
        <f t="shared" si="351"/>
        <v>0.7</v>
      </c>
      <c r="HE42" s="272">
        <f t="shared" si="352"/>
        <v>0.7</v>
      </c>
      <c r="HF42" s="272">
        <f t="shared" si="353"/>
        <v>0.7</v>
      </c>
      <c r="HG42" s="272">
        <f t="shared" si="354"/>
        <v>0.7</v>
      </c>
      <c r="HH42" s="272">
        <f t="shared" si="355"/>
        <v>0.7</v>
      </c>
      <c r="HI42" s="272">
        <f t="shared" si="356"/>
        <v>0.7</v>
      </c>
      <c r="HJ42" s="272">
        <f t="shared" si="357"/>
        <v>0.7</v>
      </c>
      <c r="HK42" s="272">
        <f t="shared" si="358"/>
        <v>0.7</v>
      </c>
      <c r="HL42" s="272">
        <f t="shared" si="359"/>
        <v>0.7</v>
      </c>
      <c r="HM42" s="272">
        <f t="shared" si="360"/>
        <v>0.37759842516810921</v>
      </c>
      <c r="HN42" s="272">
        <f t="shared" si="361"/>
        <v>0.42907075607814676</v>
      </c>
      <c r="HO42" s="272">
        <f t="shared" si="362"/>
        <v>0.24954790206166608</v>
      </c>
      <c r="HP42" s="272">
        <f t="shared" si="363"/>
        <v>0.43147830205118992</v>
      </c>
      <c r="HQ42" s="272">
        <f t="shared" si="364"/>
        <v>0.37129449371551332</v>
      </c>
      <c r="HR42" s="276">
        <f t="shared" si="365"/>
        <v>0.51218729994439671</v>
      </c>
      <c r="HS42" s="201">
        <f>+CyF_Tot!B41</f>
        <v>0</v>
      </c>
      <c r="HT42" s="131">
        <f>+CyF_Tot!C41</f>
        <v>45509</v>
      </c>
      <c r="HU42" s="131">
        <f>+CyF_Tot!D41</f>
        <v>46055</v>
      </c>
      <c r="HV42" s="131">
        <f>+CyF_Tot!E41</f>
        <v>46582</v>
      </c>
      <c r="HW42" s="131">
        <f>+CyF_Tot!F41</f>
        <v>0</v>
      </c>
      <c r="HX42" s="131">
        <f>+CyF_Tot!G41</f>
        <v>1397</v>
      </c>
      <c r="HY42" s="131">
        <f>+CyF_Tot!H41</f>
        <v>1404</v>
      </c>
      <c r="HZ42" s="428">
        <f>+CyF_Tot!I41</f>
        <v>1408</v>
      </c>
      <c r="IA42" s="82">
        <f t="shared" si="368"/>
        <v>7.1023971764042321E-2</v>
      </c>
      <c r="IB42" s="79">
        <f t="shared" si="369"/>
        <v>6.9030080334749055E-2</v>
      </c>
      <c r="IC42" s="79">
        <f t="shared" si="370"/>
        <v>6.6752109793776673E-2</v>
      </c>
      <c r="ID42" s="79">
        <f t="shared" si="371"/>
        <v>6.3984301726325465E-2</v>
      </c>
      <c r="IE42" s="79">
        <f t="shared" si="372"/>
        <v>7.0145825023969821E-2</v>
      </c>
      <c r="IF42" s="79">
        <f t="shared" si="373"/>
        <v>6.997864304786057E-2</v>
      </c>
      <c r="IG42" s="79">
        <f t="shared" si="374"/>
        <v>7.1749063041938607E-2</v>
      </c>
      <c r="IH42" s="79">
        <f t="shared" si="375"/>
        <v>7.2643685981822581E-2</v>
      </c>
      <c r="II42" s="79">
        <f t="shared" si="376"/>
        <v>6.2822393417745939E-2</v>
      </c>
      <c r="IJ42" s="79">
        <f t="shared" si="377"/>
        <v>6.7856779490762367E-2</v>
      </c>
      <c r="IK42" s="79">
        <f t="shared" si="378"/>
        <v>5.2123372236080892E-2</v>
      </c>
      <c r="IL42" s="79">
        <f t="shared" si="379"/>
        <v>5.8715451500089964E-2</v>
      </c>
      <c r="IM42" s="79">
        <f t="shared" si="380"/>
        <v>4.1392914771359278E-2</v>
      </c>
      <c r="IN42" s="79">
        <f t="shared" si="381"/>
        <v>5.2460808181894476E-2</v>
      </c>
      <c r="IO42" s="79">
        <f t="shared" si="382"/>
        <v>2.7342484454519735E-2</v>
      </c>
      <c r="IP42" s="79">
        <f t="shared" si="383"/>
        <v>4.1682866873419849E-2</v>
      </c>
      <c r="IQ42" s="79">
        <f t="shared" si="384"/>
        <v>1.138861907489278E-2</v>
      </c>
      <c r="IR42" s="79">
        <f t="shared" si="385"/>
        <v>2.2549159493062246E-2</v>
      </c>
      <c r="IS42" s="79">
        <f t="shared" si="386"/>
        <v>1.2772283074646109E-3</v>
      </c>
      <c r="IT42" s="179">
        <f t="shared" si="387"/>
        <v>5.0802522218801969E-3</v>
      </c>
      <c r="IU42" s="275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6"/>
      <c r="JP42" s="525">
        <f t="shared" si="230"/>
        <v>0</v>
      </c>
      <c r="JQ42" s="241">
        <f t="shared" si="231"/>
        <v>0</v>
      </c>
      <c r="JR42" s="241">
        <f t="shared" si="232"/>
        <v>0</v>
      </c>
      <c r="JS42" s="241">
        <f t="shared" si="233"/>
        <v>151.17350489096586</v>
      </c>
      <c r="JT42" s="241">
        <f t="shared" si="234"/>
        <v>286.24122530948</v>
      </c>
      <c r="JU42" s="241">
        <f t="shared" si="235"/>
        <v>421.74395776618354</v>
      </c>
      <c r="JV42" s="241">
        <f t="shared" si="236"/>
        <v>2268.3169073691047</v>
      </c>
      <c r="JW42" s="241">
        <f t="shared" si="237"/>
        <v>1133.3741988987485</v>
      </c>
      <c r="JX42" s="241">
        <f t="shared" si="238"/>
        <v>5924.2835123708137</v>
      </c>
      <c r="JY42" s="241">
        <f t="shared" si="239"/>
        <v>3140.9005296679934</v>
      </c>
      <c r="JZ42" s="241">
        <f t="shared" si="240"/>
        <v>12059.815910677611</v>
      </c>
      <c r="KA42" s="241">
        <f t="shared" si="241"/>
        <v>4661.371082748783</v>
      </c>
      <c r="KB42" s="241">
        <f t="shared" si="242"/>
        <v>19838.318610319555</v>
      </c>
      <c r="KC42" s="241">
        <f t="shared" si="243"/>
        <v>11322.323800812084</v>
      </c>
      <c r="KD42" s="241">
        <f t="shared" si="244"/>
        <v>22502.292881027119</v>
      </c>
      <c r="KE42" s="241">
        <f t="shared" si="245"/>
        <v>15124.624420581787</v>
      </c>
      <c r="KF42" s="241">
        <f t="shared" si="246"/>
        <v>12562.243542658169</v>
      </c>
      <c r="KG42" s="241">
        <f t="shared" si="247"/>
        <v>15363.086085339273</v>
      </c>
      <c r="KH42" s="241">
        <f t="shared" si="248"/>
        <v>6100.2348431494247</v>
      </c>
      <c r="KI42" s="526">
        <f t="shared" si="249"/>
        <v>9258.2175837979066</v>
      </c>
      <c r="KJ42" s="529">
        <f>(SUM(JP42:KI42)/SUM(JP$4:KI41))*100000</f>
        <v>290.84693312481232</v>
      </c>
      <c r="KK42" s="491">
        <f t="shared" si="301"/>
        <v>0</v>
      </c>
      <c r="KL42" s="492">
        <f t="shared" si="302"/>
        <v>0</v>
      </c>
      <c r="KM42" s="492">
        <f t="shared" si="303"/>
        <v>0</v>
      </c>
      <c r="KN42" s="492">
        <f t="shared" si="304"/>
        <v>43.852930275244468</v>
      </c>
      <c r="KO42" s="492">
        <f t="shared" si="305"/>
        <v>80.001885254209768</v>
      </c>
      <c r="KP42" s="492">
        <f t="shared" si="306"/>
        <v>120.28951977801482</v>
      </c>
      <c r="KQ42" s="492">
        <f t="shared" si="307"/>
        <v>703.92813592762616</v>
      </c>
      <c r="KR42" s="492">
        <f t="shared" si="308"/>
        <v>347.62955320234983</v>
      </c>
      <c r="KS42" s="492">
        <f t="shared" si="309"/>
        <v>2099.2078075067584</v>
      </c>
      <c r="KT42" s="492">
        <f t="shared" si="310"/>
        <v>1075.1081576176935</v>
      </c>
      <c r="KU42" s="492">
        <f t="shared" si="311"/>
        <v>5706.1792859112047</v>
      </c>
      <c r="KV42" s="492">
        <f t="shared" si="312"/>
        <v>2054.8877540241615</v>
      </c>
      <c r="KW42" s="492">
        <f t="shared" si="313"/>
        <v>11998.288774612973</v>
      </c>
      <c r="KX42" s="492">
        <f t="shared" si="314"/>
        <v>5936.9043934101746</v>
      </c>
      <c r="KY42" s="492">
        <f t="shared" si="315"/>
        <v>22730.438290145306</v>
      </c>
      <c r="KZ42" s="492">
        <f t="shared" si="316"/>
        <v>11342.645973603254</v>
      </c>
      <c r="LA42" s="492">
        <f t="shared" si="317"/>
        <v>35231.97780629847</v>
      </c>
      <c r="LB42" s="492">
        <f t="shared" si="318"/>
        <v>23393.733817771514</v>
      </c>
      <c r="LC42" s="492">
        <f t="shared" si="319"/>
        <v>101055.82445373022</v>
      </c>
      <c r="LD42" s="493">
        <f t="shared" si="320"/>
        <v>53574.547675469636</v>
      </c>
      <c r="LE42" s="509">
        <f t="shared" si="321"/>
        <v>26.989932599632226</v>
      </c>
      <c r="LF42" s="492">
        <f t="shared" si="322"/>
        <v>55.290552388368702</v>
      </c>
      <c r="LG42" s="492">
        <f t="shared" si="323"/>
        <v>2570.0162841559518</v>
      </c>
      <c r="LH42" s="492">
        <f t="shared" si="324"/>
        <v>1098.6076557857091</v>
      </c>
      <c r="LI42" s="492">
        <f t="shared" si="325"/>
        <v>20251.111660409413</v>
      </c>
      <c r="LJ42" s="512">
        <f t="shared" si="326"/>
        <v>13007.225952438908</v>
      </c>
      <c r="LK42" s="491">
        <f t="shared" si="327"/>
        <v>40.970511012142353</v>
      </c>
      <c r="LL42" s="492">
        <f t="shared" si="328"/>
        <v>1810.4416352703565</v>
      </c>
      <c r="LM42" s="493">
        <f t="shared" si="329"/>
        <v>15909.469149752162</v>
      </c>
      <c r="LO42" s="547" t="e">
        <f>VLOOKUP(A42,#REF!,2,FALSE)</f>
        <v>#REF!</v>
      </c>
      <c r="LP42" s="552" t="e">
        <f>VLOOKUP(A42,#REF!,3,FALSE)</f>
        <v>#REF!</v>
      </c>
      <c r="LQ42" s="544" t="e">
        <f>VLOOKUP(A42,#REF!,4,FALSE)</f>
        <v>#REF!</v>
      </c>
      <c r="LR42" s="564" t="e">
        <f t="shared" si="250"/>
        <v>#REF!</v>
      </c>
      <c r="LS42" s="518" t="e">
        <f t="shared" si="251"/>
        <v>#REF!</v>
      </c>
    </row>
    <row r="43" spans="1:331" ht="14.4">
      <c r="A43" s="391" t="s">
        <v>53</v>
      </c>
      <c r="B43" s="417">
        <v>21291</v>
      </c>
      <c r="C43" s="407">
        <f t="shared" si="330"/>
        <v>2237</v>
      </c>
      <c r="D43" s="398">
        <f t="shared" si="331"/>
        <v>36</v>
      </c>
      <c r="E43" s="376">
        <f t="shared" si="332"/>
        <v>8.7655336314580411E-3</v>
      </c>
      <c r="F43" s="185">
        <f t="shared" si="252"/>
        <v>9.8445352496359967E-2</v>
      </c>
      <c r="G43" s="30">
        <f t="shared" si="253"/>
        <v>1.9594440271660929</v>
      </c>
      <c r="H43" s="29">
        <f t="shared" si="254"/>
        <v>0.19289815795125315</v>
      </c>
      <c r="I43" s="33">
        <f t="shared" si="255"/>
        <v>0.20587460846228686</v>
      </c>
      <c r="J43" s="302">
        <f t="shared" si="256"/>
        <v>0.26532833720629395</v>
      </c>
      <c r="K43" s="452">
        <f t="shared" si="257"/>
        <v>6.3726901874539207E-3</v>
      </c>
      <c r="L43" s="303">
        <f t="shared" si="333"/>
        <v>2.6951839825664146</v>
      </c>
      <c r="M43" s="304">
        <f t="shared" si="258"/>
        <v>0.28267088596452977</v>
      </c>
      <c r="N43" s="675"/>
      <c r="O43" s="310" t="s">
        <v>226</v>
      </c>
      <c r="P43" s="20" t="s">
        <v>236</v>
      </c>
      <c r="Q43" s="20"/>
      <c r="R43" s="20"/>
      <c r="S43" s="148">
        <f t="shared" si="259"/>
        <v>2237</v>
      </c>
      <c r="T43" s="149">
        <f t="shared" si="260"/>
        <v>10506.786905265135</v>
      </c>
      <c r="U43" s="148">
        <f t="shared" si="261"/>
        <v>61</v>
      </c>
      <c r="V43" s="150">
        <f t="shared" si="262"/>
        <v>2.8033088235294119E-2</v>
      </c>
      <c r="W43" s="149">
        <f t="shared" si="263"/>
        <v>286.50603541402472</v>
      </c>
      <c r="X43" s="148">
        <f t="shared" si="264"/>
        <v>141</v>
      </c>
      <c r="Y43" s="150">
        <f t="shared" si="265"/>
        <v>6.7270992366412208E-2</v>
      </c>
      <c r="Z43" s="149">
        <f t="shared" si="266"/>
        <v>662.25165562913912</v>
      </c>
      <c r="AA43" s="148">
        <f t="shared" si="267"/>
        <v>36</v>
      </c>
      <c r="AB43" s="149">
        <f t="shared" si="268"/>
        <v>1690.8552909680147</v>
      </c>
      <c r="AC43" s="151">
        <f t="shared" si="269"/>
        <v>1.6092981671881983E-2</v>
      </c>
      <c r="AD43" s="148">
        <f t="shared" si="270"/>
        <v>0</v>
      </c>
      <c r="AE43" s="150">
        <f t="shared" si="271"/>
        <v>0</v>
      </c>
      <c r="AF43" s="149">
        <f t="shared" si="272"/>
        <v>0</v>
      </c>
      <c r="AG43" s="148">
        <f t="shared" si="273"/>
        <v>0</v>
      </c>
      <c r="AH43" s="150">
        <f t="shared" si="274"/>
        <v>0</v>
      </c>
      <c r="AI43" s="311">
        <f t="shared" si="275"/>
        <v>0</v>
      </c>
      <c r="AJ43" s="679"/>
      <c r="AK43" s="74">
        <v>1771.0566858190971</v>
      </c>
      <c r="AL43" s="59">
        <v>1663.6602925920774</v>
      </c>
      <c r="AM43" s="59">
        <v>1707.5511270736533</v>
      </c>
      <c r="AN43" s="59">
        <v>1497.4331916120859</v>
      </c>
      <c r="AO43" s="59">
        <v>1385.3276112304798</v>
      </c>
      <c r="AP43" s="59">
        <v>1300.5963720760444</v>
      </c>
      <c r="AQ43" s="59">
        <v>1285.4829635817509</v>
      </c>
      <c r="AR43" s="59">
        <v>1325.7223769696243</v>
      </c>
      <c r="AS43" s="59">
        <v>1345.4246834161399</v>
      </c>
      <c r="AT43" s="59">
        <v>1344.5158065996891</v>
      </c>
      <c r="AU43" s="59">
        <v>1059.4699864601926</v>
      </c>
      <c r="AV43" s="59">
        <v>1093.9743791238097</v>
      </c>
      <c r="AW43" s="59">
        <v>1017.2283877638046</v>
      </c>
      <c r="AX43" s="59">
        <v>1060.6459751449302</v>
      </c>
      <c r="AY43" s="59">
        <v>644.60284945513831</v>
      </c>
      <c r="AZ43" s="59">
        <v>816.46603837807424</v>
      </c>
      <c r="BA43" s="59">
        <v>268.1636720386395</v>
      </c>
      <c r="BB43" s="59">
        <v>485.94791487942342</v>
      </c>
      <c r="BC43" s="59">
        <v>31.692070331839215</v>
      </c>
      <c r="BD43" s="75">
        <v>186.03782173023902</v>
      </c>
      <c r="BE43" s="213">
        <v>2.0000000000000002E-5</v>
      </c>
      <c r="BF43" s="42">
        <v>2.0000000000000002E-5</v>
      </c>
      <c r="BG43" s="52">
        <v>5.0000000000000002E-5</v>
      </c>
      <c r="BH43" s="52">
        <v>4.0000000000000003E-5</v>
      </c>
      <c r="BI43" s="52">
        <v>1.2518952302791728E-4</v>
      </c>
      <c r="BJ43" s="52">
        <v>1.2406223545552731E-4</v>
      </c>
      <c r="BK43" s="52">
        <v>3.4000000000000002E-4</v>
      </c>
      <c r="BL43" s="52">
        <v>1.8000000000000001E-4</v>
      </c>
      <c r="BM43" s="52">
        <v>8.9999999999999998E-4</v>
      </c>
      <c r="BN43" s="52">
        <v>5.0000000000000001E-4</v>
      </c>
      <c r="BO43" s="52">
        <v>3.8E-3</v>
      </c>
      <c r="BP43" s="52">
        <v>2E-3</v>
      </c>
      <c r="BQ43" s="52">
        <v>1.6199999999999999E-2</v>
      </c>
      <c r="BR43" s="52">
        <v>6.1999999999999998E-3</v>
      </c>
      <c r="BS43" s="52">
        <v>6.1100000000000002E-2</v>
      </c>
      <c r="BT43" s="52">
        <v>2.6800000000000001E-2</v>
      </c>
      <c r="BU43" s="52">
        <v>0.1421</v>
      </c>
      <c r="BV43" s="52">
        <v>5.4699999999999999E-2</v>
      </c>
      <c r="BW43" s="52">
        <v>0.27589999999999998</v>
      </c>
      <c r="BX43" s="584">
        <v>0.1051</v>
      </c>
      <c r="BY43" s="74">
        <f>+Fall_Hoy!B43+(CS43/2)</f>
        <v>0</v>
      </c>
      <c r="BZ43" s="59">
        <f>+Fall_Hoy!C43+(CS43/2)</f>
        <v>0</v>
      </c>
      <c r="CA43" s="59">
        <f>+Fall_Hoy!D43+(CT43/2)</f>
        <v>0</v>
      </c>
      <c r="CB43" s="59">
        <f>+Fall_Hoy!E43+(CT43/2)</f>
        <v>0</v>
      </c>
      <c r="CC43" s="59">
        <f>+Fall_Hoy!F43+(CU43/2)</f>
        <v>0</v>
      </c>
      <c r="CD43" s="59">
        <f>+Fall_Hoy!G43+(CU43/2)</f>
        <v>0</v>
      </c>
      <c r="CE43" s="59">
        <f>+Fall_Hoy!H43+(CV43/2)</f>
        <v>1</v>
      </c>
      <c r="CF43" s="59">
        <f>+Fall_Hoy!I43+(CV43/2)</f>
        <v>0</v>
      </c>
      <c r="CG43" s="59">
        <f>+Fall_Hoy!J43+(CW43/2)</f>
        <v>1</v>
      </c>
      <c r="CH43" s="59">
        <f>+Fall_Hoy!K43+(CW43/2)</f>
        <v>0</v>
      </c>
      <c r="CI43" s="59">
        <f>+Fall_Hoy!L43+(CX43/2)</f>
        <v>5</v>
      </c>
      <c r="CJ43" s="59">
        <f>+Fall_Hoy!M43+(CX43/2)</f>
        <v>1</v>
      </c>
      <c r="CK43" s="59">
        <f>+Fall_Hoy!N43+(CY43/2)</f>
        <v>4</v>
      </c>
      <c r="CL43" s="59">
        <f>+Fall_Hoy!O43+(CY43/2)</f>
        <v>1</v>
      </c>
      <c r="CM43" s="59">
        <f>+Fall_Hoy!P43+(CZ43/2)</f>
        <v>7</v>
      </c>
      <c r="CN43" s="59">
        <f>+Fall_Hoy!Q43+(CZ43/2)</f>
        <v>1</v>
      </c>
      <c r="CO43" s="59">
        <f>+Fall_Hoy!R43+(DA43/2)</f>
        <v>5.5</v>
      </c>
      <c r="CP43" s="59">
        <f>+Fall_Hoy!S43+(DA43/2)</f>
        <v>4.5</v>
      </c>
      <c r="CQ43" s="59">
        <f>+Fall_Hoy!T43+(DB43/2)</f>
        <v>2</v>
      </c>
      <c r="CR43" s="75">
        <f>+Fall_Hoy!U43+(DB43/2)</f>
        <v>3</v>
      </c>
      <c r="CS43" s="603">
        <f>+Fall_Hoy!W43</f>
        <v>0</v>
      </c>
      <c r="CT43" s="58">
        <f>+Fall_Hoy!X43</f>
        <v>0</v>
      </c>
      <c r="CU43" s="58">
        <f>+Fall_Hoy!Y43</f>
        <v>0</v>
      </c>
      <c r="CV43" s="58">
        <f>+Fall_Hoy!Z43</f>
        <v>0</v>
      </c>
      <c r="CW43" s="58">
        <f>+Fall_Hoy!AA43</f>
        <v>0</v>
      </c>
      <c r="CX43" s="58">
        <f>+Fall_Hoy!AB43</f>
        <v>0</v>
      </c>
      <c r="CY43" s="58">
        <f>+Fall_Hoy!AC43</f>
        <v>0</v>
      </c>
      <c r="CZ43" s="58">
        <f>+Fall_Hoy!AD43</f>
        <v>0</v>
      </c>
      <c r="DA43" s="58">
        <f>+Fall_Hoy!AE43</f>
        <v>1</v>
      </c>
      <c r="DB43" s="223">
        <f>+Fall_Hoy!AF43</f>
        <v>0</v>
      </c>
      <c r="DC43" s="65">
        <f t="shared" si="276"/>
        <v>0.17773158290548957</v>
      </c>
      <c r="DD43" s="66">
        <f t="shared" si="277"/>
        <v>4.5701145034697042E-2</v>
      </c>
      <c r="DE43" s="66">
        <f t="shared" si="278"/>
        <v>0.24273170432228022</v>
      </c>
      <c r="DF43" s="66">
        <f t="shared" si="279"/>
        <v>0.15206800983580399</v>
      </c>
      <c r="DG43" s="66">
        <f t="shared" si="334"/>
        <v>0.12343650600316403</v>
      </c>
      <c r="DH43" s="66">
        <f t="shared" si="335"/>
        <v>0.17914858522023983</v>
      </c>
      <c r="DI43" s="66">
        <f t="shared" si="336"/>
        <v>0.7</v>
      </c>
      <c r="DJ43" s="66">
        <f t="shared" si="337"/>
        <v>0.16821018025639731</v>
      </c>
      <c r="DK43" s="66">
        <f t="shared" si="338"/>
        <v>0.7</v>
      </c>
      <c r="DL43" s="66">
        <f t="shared" si="339"/>
        <v>0.14057105098525044</v>
      </c>
      <c r="DM43" s="66">
        <f t="shared" si="340"/>
        <v>0.7</v>
      </c>
      <c r="DN43" s="66">
        <f t="shared" si="341"/>
        <v>0.45704909506241087</v>
      </c>
      <c r="DO43" s="66">
        <f t="shared" si="342"/>
        <v>0.24273170432228022</v>
      </c>
      <c r="DP43" s="66">
        <f t="shared" si="343"/>
        <v>0.15206800983580399</v>
      </c>
      <c r="DQ43" s="66">
        <f t="shared" si="344"/>
        <v>0.17773158290548957</v>
      </c>
      <c r="DR43" s="66">
        <f t="shared" si="345"/>
        <v>4.5701145034697042E-2</v>
      </c>
      <c r="DS43" s="66">
        <f t="shared" si="346"/>
        <v>0.1443340066648838</v>
      </c>
      <c r="DT43" s="66">
        <f t="shared" si="347"/>
        <v>0.16929162138886411</v>
      </c>
      <c r="DU43" s="66">
        <f t="shared" si="348"/>
        <v>0.22873239855109148</v>
      </c>
      <c r="DV43" s="265">
        <f t="shared" si="349"/>
        <v>0.15343247578406552</v>
      </c>
      <c r="DW43" s="74">
        <f>+'Cas_-14'!B42</f>
        <v>69</v>
      </c>
      <c r="DX43" s="59">
        <f>+'Cas_-14'!C42</f>
        <v>69</v>
      </c>
      <c r="DY43" s="59">
        <f>+'Cas_-14'!D42</f>
        <v>79</v>
      </c>
      <c r="DZ43" s="59">
        <f>+'Cas_-14'!E42</f>
        <v>114</v>
      </c>
      <c r="EA43" s="59">
        <f>+'Cas_-14'!F42</f>
        <v>171</v>
      </c>
      <c r="EB43" s="59">
        <f>+'Cas_-14'!G42</f>
        <v>233</v>
      </c>
      <c r="EC43" s="59">
        <f>+'Cas_-14'!H42</f>
        <v>176</v>
      </c>
      <c r="ED43" s="59">
        <f>+'Cas_-14'!I42</f>
        <v>223</v>
      </c>
      <c r="EE43" s="59">
        <f>+'Cas_-14'!J42</f>
        <v>151</v>
      </c>
      <c r="EF43" s="59">
        <f>+'Cas_-14'!K42</f>
        <v>189</v>
      </c>
      <c r="EG43" s="59">
        <f>+'Cas_-14'!L42</f>
        <v>116</v>
      </c>
      <c r="EH43" s="59">
        <f>+'Cas_-14'!M42</f>
        <v>115</v>
      </c>
      <c r="EI43" s="59">
        <f>+'Cas_-14'!N42</f>
        <v>86</v>
      </c>
      <c r="EJ43" s="59">
        <f>+'Cas_-14'!O42</f>
        <v>77</v>
      </c>
      <c r="EK43" s="59">
        <f>+'Cas_-14'!P42</f>
        <v>55</v>
      </c>
      <c r="EL43" s="59">
        <f>+'Cas_-14'!Q42</f>
        <v>51</v>
      </c>
      <c r="EM43" s="59">
        <f>+'Cas_-14'!R42</f>
        <v>31</v>
      </c>
      <c r="EN43" s="59">
        <f>+'Cas_-14'!S42</f>
        <v>44</v>
      </c>
      <c r="EO43" s="59">
        <f>+'Cas_-14'!T42</f>
        <v>5</v>
      </c>
      <c r="EP43" s="75">
        <f>+'Cas_-14'!U42</f>
        <v>10</v>
      </c>
      <c r="EQ43" s="178">
        <f t="shared" si="280"/>
        <v>3.895979194369386E-2</v>
      </c>
      <c r="ER43" s="80">
        <f t="shared" si="281"/>
        <v>4.1474813282039731E-2</v>
      </c>
      <c r="ES43" s="80">
        <f t="shared" si="282"/>
        <v>4.6265086150238839E-2</v>
      </c>
      <c r="ET43" s="80">
        <f t="shared" si="283"/>
        <v>7.6130274551528709E-2</v>
      </c>
      <c r="EU43" s="80">
        <f t="shared" si="284"/>
        <v>0.12343650600316403</v>
      </c>
      <c r="EV43" s="80">
        <f t="shared" si="285"/>
        <v>0.17914858522023983</v>
      </c>
      <c r="EW43" s="80">
        <f t="shared" si="286"/>
        <v>0.1369135219883505</v>
      </c>
      <c r="EX43" s="80">
        <f t="shared" si="287"/>
        <v>0.16821018025639731</v>
      </c>
      <c r="EY43" s="80">
        <f t="shared" si="288"/>
        <v>0.11223222069673869</v>
      </c>
      <c r="EZ43" s="80">
        <f t="shared" si="289"/>
        <v>0.14057105098525044</v>
      </c>
      <c r="FA43" s="80">
        <f t="shared" si="290"/>
        <v>0.10948870801670271</v>
      </c>
      <c r="FB43" s="80">
        <f t="shared" si="291"/>
        <v>0.1051212918643545</v>
      </c>
      <c r="FC43" s="80">
        <f t="shared" si="292"/>
        <v>8.4543452615450182E-2</v>
      </c>
      <c r="FD43" s="80">
        <f t="shared" si="293"/>
        <v>7.2597267895612827E-2</v>
      </c>
      <c r="FE43" s="80">
        <f t="shared" si="294"/>
        <v>8.5323854907699684E-2</v>
      </c>
      <c r="FF43" s="80">
        <f t="shared" si="295"/>
        <v>6.2464325033423924E-2</v>
      </c>
      <c r="FG43" s="80">
        <f t="shared" si="296"/>
        <v>0.11560104231990541</v>
      </c>
      <c r="FH43" s="80">
        <f t="shared" si="297"/>
        <v>9.0544683190826258E-2</v>
      </c>
      <c r="FI43" s="80">
        <f t="shared" si="298"/>
        <v>0.15776817190061532</v>
      </c>
      <c r="FJ43" s="88">
        <f t="shared" si="299"/>
        <v>5.3752510683017618E-2</v>
      </c>
      <c r="FK43" s="101">
        <f t="shared" si="133"/>
        <v>2.0830233596191041</v>
      </c>
      <c r="FL43" s="102">
        <f t="shared" si="134"/>
        <v>0.73163593795727233</v>
      </c>
      <c r="FM43" s="102">
        <f t="shared" si="135"/>
        <v>2.8710881424059727</v>
      </c>
      <c r="FN43" s="102">
        <f t="shared" si="166"/>
        <v>2.0946795140343526</v>
      </c>
      <c r="FO43" s="102">
        <f t="shared" si="229"/>
        <v>1</v>
      </c>
      <c r="FP43" s="102">
        <f t="shared" si="229"/>
        <v>1</v>
      </c>
      <c r="FQ43" s="102">
        <f t="shared" si="229"/>
        <v>5.1127163324274179</v>
      </c>
      <c r="FR43" s="102">
        <f t="shared" si="229"/>
        <v>1</v>
      </c>
      <c r="FS43" s="102">
        <f t="shared" si="229"/>
        <v>6.2370680688165425</v>
      </c>
      <c r="FT43" s="102">
        <f t="shared" si="229"/>
        <v>1</v>
      </c>
      <c r="FU43" s="102">
        <f t="shared" si="229"/>
        <v>6.3933533665701274</v>
      </c>
      <c r="FV43" s="102">
        <f t="shared" si="229"/>
        <v>4.3478260869565215</v>
      </c>
      <c r="FW43" s="102">
        <f t="shared" si="229"/>
        <v>2.8710881424059727</v>
      </c>
      <c r="FX43" s="102">
        <f t="shared" si="229"/>
        <v>2.0946795140343526</v>
      </c>
      <c r="FY43" s="102">
        <f t="shared" si="229"/>
        <v>2.0830233596191041</v>
      </c>
      <c r="FZ43" s="102">
        <f t="shared" si="229"/>
        <v>0.73163593795727233</v>
      </c>
      <c r="GA43" s="102">
        <f t="shared" si="137"/>
        <v>1.2485528137840229</v>
      </c>
      <c r="GB43" s="102">
        <f t="shared" si="138"/>
        <v>1.8697025095562572</v>
      </c>
      <c r="GC43" s="102">
        <f t="shared" si="139"/>
        <v>1.449800652410294</v>
      </c>
      <c r="GD43" s="270">
        <f t="shared" si="140"/>
        <v>2.8544243577545196</v>
      </c>
      <c r="GE43" s="74">
        <f>+Cas_Hoy!B42</f>
        <v>77</v>
      </c>
      <c r="GF43" s="59">
        <f>+Cas_Hoy!C42</f>
        <v>79</v>
      </c>
      <c r="GG43" s="59">
        <f>+Cas_Hoy!D42</f>
        <v>88</v>
      </c>
      <c r="GH43" s="59">
        <f>+Cas_Hoy!E42</f>
        <v>122</v>
      </c>
      <c r="GI43" s="59">
        <f>+Cas_Hoy!F42</f>
        <v>186</v>
      </c>
      <c r="GJ43" s="59">
        <f>+Cas_Hoy!G42</f>
        <v>249</v>
      </c>
      <c r="GK43" s="59">
        <f>+Cas_Hoy!H42</f>
        <v>195</v>
      </c>
      <c r="GL43" s="59">
        <f>+Cas_Hoy!I42</f>
        <v>232</v>
      </c>
      <c r="GM43" s="59">
        <f>+Cas_Hoy!J42</f>
        <v>166</v>
      </c>
      <c r="GN43" s="59">
        <f>+Cas_Hoy!K42</f>
        <v>195</v>
      </c>
      <c r="GO43" s="59">
        <f>+Cas_Hoy!L42</f>
        <v>121</v>
      </c>
      <c r="GP43" s="59">
        <f>+Cas_Hoy!M42</f>
        <v>119</v>
      </c>
      <c r="GQ43" s="59">
        <f>+Cas_Hoy!N42</f>
        <v>90</v>
      </c>
      <c r="GR43" s="59">
        <f>+Cas_Hoy!O42</f>
        <v>78</v>
      </c>
      <c r="GS43" s="59">
        <f>+Cas_Hoy!P42</f>
        <v>57</v>
      </c>
      <c r="GT43" s="59">
        <f>+Cas_Hoy!Q42</f>
        <v>52</v>
      </c>
      <c r="GU43" s="59">
        <f>+Cas_Hoy!R42</f>
        <v>32</v>
      </c>
      <c r="GV43" s="59">
        <f>+Cas_Hoy!S42</f>
        <v>46</v>
      </c>
      <c r="GW43" s="59">
        <f>+Cas_Hoy!T42</f>
        <v>7</v>
      </c>
      <c r="GX43" s="459">
        <f>+Cas_Hoy!U42</f>
        <v>10</v>
      </c>
      <c r="GY43" s="424">
        <f t="shared" si="141"/>
        <v>0.18419454955659828</v>
      </c>
      <c r="GZ43" s="94">
        <f t="shared" si="142"/>
        <v>4.6597245917730311E-2</v>
      </c>
      <c r="HA43" s="94">
        <f t="shared" si="143"/>
        <v>0.25402155103494445</v>
      </c>
      <c r="HB43" s="94">
        <f t="shared" si="144"/>
        <v>0.15404291905445078</v>
      </c>
      <c r="HC43" s="272">
        <f t="shared" si="350"/>
        <v>0.13426426968765209</v>
      </c>
      <c r="HD43" s="272">
        <f t="shared" si="351"/>
        <v>0.1914506339907284</v>
      </c>
      <c r="HE43" s="272">
        <f t="shared" si="352"/>
        <v>0.7</v>
      </c>
      <c r="HF43" s="272">
        <f t="shared" si="353"/>
        <v>0.17499893192593799</v>
      </c>
      <c r="HG43" s="272">
        <f t="shared" si="354"/>
        <v>0.7</v>
      </c>
      <c r="HH43" s="272">
        <f t="shared" si="355"/>
        <v>0.14503362403240125</v>
      </c>
      <c r="HI43" s="272">
        <f t="shared" si="356"/>
        <v>0.7</v>
      </c>
      <c r="HJ43" s="272">
        <f t="shared" si="357"/>
        <v>0.47294645489066856</v>
      </c>
      <c r="HK43" s="272">
        <f t="shared" si="358"/>
        <v>0.25402155103494445</v>
      </c>
      <c r="HL43" s="272">
        <f t="shared" si="359"/>
        <v>0.15404291905445078</v>
      </c>
      <c r="HM43" s="272">
        <f t="shared" si="360"/>
        <v>0.18419454955659828</v>
      </c>
      <c r="HN43" s="272">
        <f t="shared" si="361"/>
        <v>4.6597245917730311E-2</v>
      </c>
      <c r="HO43" s="272">
        <f t="shared" si="362"/>
        <v>0.14898994236375104</v>
      </c>
      <c r="HP43" s="272">
        <f t="shared" si="363"/>
        <v>0.17698669508835793</v>
      </c>
      <c r="HQ43" s="272">
        <f t="shared" si="364"/>
        <v>0.32022535797152807</v>
      </c>
      <c r="HR43" s="276">
        <f t="shared" si="365"/>
        <v>0.15343247578406552</v>
      </c>
      <c r="HS43" s="201">
        <f>+CyF_Tot!B42</f>
        <v>0</v>
      </c>
      <c r="HT43" s="131">
        <f>+CyF_Tot!C42</f>
        <v>2096</v>
      </c>
      <c r="HU43" s="131">
        <f>+CyF_Tot!D42</f>
        <v>2176</v>
      </c>
      <c r="HV43" s="131">
        <f>+CyF_Tot!E42</f>
        <v>2237</v>
      </c>
      <c r="HW43" s="131">
        <f>+CyF_Tot!F42</f>
        <v>0</v>
      </c>
      <c r="HX43" s="131">
        <f>+CyF_Tot!G42</f>
        <v>36</v>
      </c>
      <c r="HY43" s="131">
        <f>+CyF_Tot!H42</f>
        <v>36</v>
      </c>
      <c r="HZ43" s="428">
        <f>+CyF_Tot!I42</f>
        <v>36</v>
      </c>
      <c r="IA43" s="82">
        <f t="shared" si="368"/>
        <v>8.3183349106152701E-2</v>
      </c>
      <c r="IB43" s="79">
        <f t="shared" si="369"/>
        <v>7.8139133558408597E-2</v>
      </c>
      <c r="IC43" s="79">
        <f t="shared" si="370"/>
        <v>8.0200607161413431E-2</v>
      </c>
      <c r="ID43" s="79">
        <f t="shared" si="371"/>
        <v>7.0331745414122682E-2</v>
      </c>
      <c r="IE43" s="79">
        <f t="shared" si="372"/>
        <v>6.5066347810364938E-2</v>
      </c>
      <c r="IF43" s="79">
        <f t="shared" si="373"/>
        <v>6.108667380940512E-2</v>
      </c>
      <c r="IG43" s="79">
        <f t="shared" si="374"/>
        <v>6.0376824178373534E-2</v>
      </c>
      <c r="IH43" s="79">
        <f t="shared" si="375"/>
        <v>6.2266797095938395E-2</v>
      </c>
      <c r="II43" s="79">
        <f t="shared" si="376"/>
        <v>6.3192179015365169E-2</v>
      </c>
      <c r="IJ43" s="79">
        <f t="shared" si="377"/>
        <v>6.314949070497812E-2</v>
      </c>
      <c r="IK43" s="79">
        <f t="shared" si="378"/>
        <v>4.9761400895222983E-2</v>
      </c>
      <c r="IL43" s="79">
        <f t="shared" si="379"/>
        <v>5.1382010197915072E-2</v>
      </c>
      <c r="IM43" s="79">
        <f t="shared" si="380"/>
        <v>4.7777388932591452E-2</v>
      </c>
      <c r="IN43" s="79">
        <f t="shared" si="381"/>
        <v>4.9816634969937074E-2</v>
      </c>
      <c r="IO43" s="79">
        <f t="shared" si="382"/>
        <v>3.0275837182618868E-2</v>
      </c>
      <c r="IP43" s="79">
        <f t="shared" si="383"/>
        <v>3.8347942246868362E-2</v>
      </c>
      <c r="IQ43" s="79">
        <f t="shared" si="384"/>
        <v>1.259516565866514E-2</v>
      </c>
      <c r="IR43" s="79">
        <f t="shared" si="385"/>
        <v>2.2824100083576319E-2</v>
      </c>
      <c r="IS43" s="79">
        <f t="shared" si="386"/>
        <v>1.4885195778422439E-3</v>
      </c>
      <c r="IT43" s="179">
        <f t="shared" si="387"/>
        <v>8.737862088687192E-3</v>
      </c>
      <c r="IU43" s="275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6"/>
      <c r="JP43" s="525">
        <f t="shared" si="230"/>
        <v>0</v>
      </c>
      <c r="JQ43" s="241">
        <f t="shared" si="231"/>
        <v>0</v>
      </c>
      <c r="JR43" s="241">
        <f t="shared" si="232"/>
        <v>0</v>
      </c>
      <c r="JS43" s="241">
        <f t="shared" si="233"/>
        <v>0</v>
      </c>
      <c r="JT43" s="241">
        <f t="shared" si="234"/>
        <v>0</v>
      </c>
      <c r="JU43" s="241">
        <f t="shared" si="235"/>
        <v>0</v>
      </c>
      <c r="JV43" s="241">
        <f t="shared" si="236"/>
        <v>2506.7387832363693</v>
      </c>
      <c r="JW43" s="241">
        <f t="shared" si="237"/>
        <v>0</v>
      </c>
      <c r="JX43" s="241">
        <f t="shared" si="238"/>
        <v>2097.5919609519374</v>
      </c>
      <c r="JY43" s="241">
        <f t="shared" si="239"/>
        <v>0</v>
      </c>
      <c r="JZ43" s="241">
        <f t="shared" si="240"/>
        <v>9974.1664559150267</v>
      </c>
      <c r="KA43" s="241">
        <f t="shared" si="241"/>
        <v>2073.5686715230395</v>
      </c>
      <c r="KB43" s="241">
        <f t="shared" si="242"/>
        <v>6501.7021541633112</v>
      </c>
      <c r="KC43" s="241">
        <f t="shared" si="243"/>
        <v>1798.0636750536921</v>
      </c>
      <c r="KD43" s="241">
        <f t="shared" si="244"/>
        <v>10750.403920580684</v>
      </c>
      <c r="KE43" s="241">
        <f t="shared" si="245"/>
        <v>1633.1726456729109</v>
      </c>
      <c r="KF43" s="241">
        <f t="shared" si="246"/>
        <v>7312.9554987501469</v>
      </c>
      <c r="KG43" s="241">
        <f t="shared" si="247"/>
        <v>6081.3739693342886</v>
      </c>
      <c r="KH43" s="241">
        <f t="shared" si="248"/>
        <v>3809.4702787122578</v>
      </c>
      <c r="KI43" s="526">
        <f t="shared" si="249"/>
        <v>2786.6914113396824</v>
      </c>
      <c r="KJ43" s="529">
        <f>(SUM(JP43:KI43)/SUM(JP$4:KI42))*100000</f>
        <v>116.97774924446416</v>
      </c>
      <c r="KK43" s="491">
        <f t="shared" si="301"/>
        <v>0</v>
      </c>
      <c r="KL43" s="492">
        <f t="shared" si="302"/>
        <v>0</v>
      </c>
      <c r="KM43" s="492">
        <f t="shared" si="303"/>
        <v>0</v>
      </c>
      <c r="KN43" s="492">
        <f t="shared" si="304"/>
        <v>0</v>
      </c>
      <c r="KO43" s="492">
        <f t="shared" si="305"/>
        <v>0</v>
      </c>
      <c r="KP43" s="492">
        <f t="shared" si="306"/>
        <v>0</v>
      </c>
      <c r="KQ43" s="492">
        <f t="shared" si="307"/>
        <v>777.91773857017324</v>
      </c>
      <c r="KR43" s="492">
        <f t="shared" si="308"/>
        <v>0</v>
      </c>
      <c r="KS43" s="492">
        <f t="shared" si="309"/>
        <v>743.25973971350129</v>
      </c>
      <c r="KT43" s="492">
        <f t="shared" si="310"/>
        <v>0</v>
      </c>
      <c r="KU43" s="492">
        <f t="shared" si="311"/>
        <v>4719.3408627889103</v>
      </c>
      <c r="KV43" s="492">
        <f t="shared" si="312"/>
        <v>914.09819012482171</v>
      </c>
      <c r="KW43" s="492">
        <f t="shared" si="313"/>
        <v>3932.253610020939</v>
      </c>
      <c r="KX43" s="492">
        <f t="shared" si="314"/>
        <v>942.82166098198479</v>
      </c>
      <c r="KY43" s="492">
        <f t="shared" si="315"/>
        <v>10859.399715525413</v>
      </c>
      <c r="KZ43" s="492">
        <f t="shared" si="316"/>
        <v>1224.7906869298808</v>
      </c>
      <c r="LA43" s="492">
        <f t="shared" si="317"/>
        <v>20509.86234707999</v>
      </c>
      <c r="LB43" s="492">
        <f t="shared" si="318"/>
        <v>9260.251689970868</v>
      </c>
      <c r="LC43" s="492">
        <f t="shared" si="319"/>
        <v>63107.26876024613</v>
      </c>
      <c r="LD43" s="493">
        <f t="shared" si="320"/>
        <v>16125.753204905286</v>
      </c>
      <c r="LE43" s="509">
        <f t="shared" si="321"/>
        <v>0</v>
      </c>
      <c r="LF43" s="492">
        <f t="shared" si="322"/>
        <v>0</v>
      </c>
      <c r="LG43" s="492">
        <f t="shared" si="323"/>
        <v>1896.8248497215775</v>
      </c>
      <c r="LH43" s="492">
        <f t="shared" si="324"/>
        <v>265.65981153958677</v>
      </c>
      <c r="LI43" s="492">
        <f t="shared" si="325"/>
        <v>9430.6585059110821</v>
      </c>
      <c r="LJ43" s="512">
        <f t="shared" si="326"/>
        <v>3726.8088285376957</v>
      </c>
      <c r="LK43" s="491">
        <f t="shared" si="327"/>
        <v>0</v>
      </c>
      <c r="LL43" s="492">
        <f t="shared" si="328"/>
        <v>1073.1642906581758</v>
      </c>
      <c r="LM43" s="493">
        <f t="shared" si="329"/>
        <v>6207.3456566226114</v>
      </c>
      <c r="LO43" s="547" t="e">
        <f>VLOOKUP(A43,#REF!,2,FALSE)</f>
        <v>#REF!</v>
      </c>
      <c r="LP43" s="552" t="e">
        <f>VLOOKUP(A43,#REF!,3,FALSE)</f>
        <v>#REF!</v>
      </c>
      <c r="LQ43" s="544" t="e">
        <f>VLOOKUP(A43,#REF!,4,FALSE)</f>
        <v>#REF!</v>
      </c>
      <c r="LR43" s="564" t="e">
        <f t="shared" si="250"/>
        <v>#REF!</v>
      </c>
      <c r="LS43" s="518" t="e">
        <f t="shared" si="251"/>
        <v>#REF!</v>
      </c>
    </row>
    <row r="44" spans="1:331" ht="14.4">
      <c r="A44" s="391" t="s">
        <v>54</v>
      </c>
      <c r="B44" s="417">
        <v>67667</v>
      </c>
      <c r="C44" s="407">
        <f t="shared" si="330"/>
        <v>7246</v>
      </c>
      <c r="D44" s="398">
        <f t="shared" si="331"/>
        <v>211</v>
      </c>
      <c r="E44" s="376">
        <f t="shared" si="332"/>
        <v>8.4046768893408768E-3</v>
      </c>
      <c r="F44" s="185">
        <f t="shared" si="252"/>
        <v>0.1031817577253314</v>
      </c>
      <c r="G44" s="30">
        <f t="shared" si="253"/>
        <v>3.595684589737973</v>
      </c>
      <c r="H44" s="29">
        <f t="shared" si="254"/>
        <v>0.3710090561950512</v>
      </c>
      <c r="I44" s="33">
        <f t="shared" si="255"/>
        <v>0.38503747080912931</v>
      </c>
      <c r="J44" s="302">
        <f t="shared" si="256"/>
        <v>0.52001901005659767</v>
      </c>
      <c r="K44" s="452">
        <f t="shared" si="257"/>
        <v>5.9963408645375077E-3</v>
      </c>
      <c r="L44" s="303">
        <f t="shared" si="333"/>
        <v>5.0398347684760516</v>
      </c>
      <c r="M44" s="304">
        <f t="shared" si="258"/>
        <v>0.53930931707531127</v>
      </c>
      <c r="N44" s="675"/>
      <c r="O44" s="310" t="s">
        <v>226</v>
      </c>
      <c r="P44" s="20" t="s">
        <v>237</v>
      </c>
      <c r="Q44" s="20"/>
      <c r="R44" s="20"/>
      <c r="S44" s="148">
        <f t="shared" si="259"/>
        <v>7246</v>
      </c>
      <c r="T44" s="149">
        <f t="shared" si="260"/>
        <v>10708.321633883577</v>
      </c>
      <c r="U44" s="148">
        <f t="shared" si="261"/>
        <v>123</v>
      </c>
      <c r="V44" s="150">
        <f t="shared" si="262"/>
        <v>1.726800505405026E-2</v>
      </c>
      <c r="W44" s="149">
        <f t="shared" si="263"/>
        <v>181.77250358372618</v>
      </c>
      <c r="X44" s="148">
        <f t="shared" si="264"/>
        <v>264</v>
      </c>
      <c r="Y44" s="150">
        <f t="shared" si="265"/>
        <v>3.7811515325121739E-2</v>
      </c>
      <c r="Z44" s="149">
        <f t="shared" si="266"/>
        <v>390.14586135043669</v>
      </c>
      <c r="AA44" s="148">
        <f t="shared" si="267"/>
        <v>211</v>
      </c>
      <c r="AB44" s="149">
        <f t="shared" si="268"/>
        <v>3118.2112403387177</v>
      </c>
      <c r="AC44" s="151">
        <f t="shared" si="269"/>
        <v>2.9119514214739167E-2</v>
      </c>
      <c r="AD44" s="148">
        <f t="shared" si="270"/>
        <v>0</v>
      </c>
      <c r="AE44" s="150">
        <f t="shared" si="271"/>
        <v>0</v>
      </c>
      <c r="AF44" s="149">
        <f t="shared" si="272"/>
        <v>0</v>
      </c>
      <c r="AG44" s="148">
        <f t="shared" si="273"/>
        <v>0</v>
      </c>
      <c r="AH44" s="150">
        <f t="shared" si="274"/>
        <v>0</v>
      </c>
      <c r="AI44" s="311">
        <f t="shared" si="275"/>
        <v>0</v>
      </c>
      <c r="AJ44" s="679"/>
      <c r="AK44" s="74">
        <v>5348.5022075403804</v>
      </c>
      <c r="AL44" s="59">
        <v>4915.5963990956625</v>
      </c>
      <c r="AM44" s="59">
        <v>4976.918898413177</v>
      </c>
      <c r="AN44" s="59">
        <v>4827.9039794132477</v>
      </c>
      <c r="AO44" s="59">
        <v>4105.2524150405479</v>
      </c>
      <c r="AP44" s="59">
        <v>4056.5410237208648</v>
      </c>
      <c r="AQ44" s="59">
        <v>4516.6721043314519</v>
      </c>
      <c r="AR44" s="59">
        <v>4429.3682528688687</v>
      </c>
      <c r="AS44" s="59">
        <v>4252.9490927271581</v>
      </c>
      <c r="AT44" s="59">
        <v>4469.302157055301</v>
      </c>
      <c r="AU44" s="59">
        <v>3491.4276634391999</v>
      </c>
      <c r="AV44" s="59">
        <v>3783.5691997455096</v>
      </c>
      <c r="AW44" s="59">
        <v>3261.5816909604127</v>
      </c>
      <c r="AX44" s="59">
        <v>3653.0008334050599</v>
      </c>
      <c r="AY44" s="59">
        <v>1997.2168214010394</v>
      </c>
      <c r="AZ44" s="59">
        <v>2668.763026682519</v>
      </c>
      <c r="BA44" s="59">
        <v>878.16195318384678</v>
      </c>
      <c r="BB44" s="59">
        <v>1572.4428648413623</v>
      </c>
      <c r="BC44" s="59">
        <v>55.317288389533651</v>
      </c>
      <c r="BD44" s="75">
        <v>406.51286096684589</v>
      </c>
      <c r="BE44" s="213">
        <v>2.0000000000000002E-5</v>
      </c>
      <c r="BF44" s="42">
        <v>2.0000000000000002E-5</v>
      </c>
      <c r="BG44" s="52">
        <v>5.0000000000000002E-5</v>
      </c>
      <c r="BH44" s="52">
        <v>4.0000000000000003E-5</v>
      </c>
      <c r="BI44" s="52">
        <v>1.2518952302791728E-4</v>
      </c>
      <c r="BJ44" s="52">
        <v>1.2406223545552731E-4</v>
      </c>
      <c r="BK44" s="52">
        <v>3.4000000000000002E-4</v>
      </c>
      <c r="BL44" s="52">
        <v>1.8000000000000001E-4</v>
      </c>
      <c r="BM44" s="52">
        <v>8.9999999999999998E-4</v>
      </c>
      <c r="BN44" s="52">
        <v>5.0000000000000001E-4</v>
      </c>
      <c r="BO44" s="52">
        <v>3.8E-3</v>
      </c>
      <c r="BP44" s="52">
        <v>2E-3</v>
      </c>
      <c r="BQ44" s="52">
        <v>1.6199999999999999E-2</v>
      </c>
      <c r="BR44" s="52">
        <v>6.1999999999999998E-3</v>
      </c>
      <c r="BS44" s="52">
        <v>6.1100000000000002E-2</v>
      </c>
      <c r="BT44" s="52">
        <v>2.6800000000000001E-2</v>
      </c>
      <c r="BU44" s="52">
        <v>0.1421</v>
      </c>
      <c r="BV44" s="52">
        <v>5.4699999999999999E-2</v>
      </c>
      <c r="BW44" s="52">
        <v>0.27589999999999998</v>
      </c>
      <c r="BX44" s="584">
        <v>0.1051</v>
      </c>
      <c r="BY44" s="74">
        <f>+Fall_Hoy!B44+(CS44/2)</f>
        <v>0</v>
      </c>
      <c r="BZ44" s="59">
        <f>+Fall_Hoy!C44+(CS44/2)</f>
        <v>0</v>
      </c>
      <c r="CA44" s="59">
        <f>+Fall_Hoy!D44+(CT44/2)</f>
        <v>0</v>
      </c>
      <c r="CB44" s="59">
        <f>+Fall_Hoy!E44+(CT44/2)</f>
        <v>0</v>
      </c>
      <c r="CC44" s="59">
        <f>+Fall_Hoy!F44+(CU44/2)</f>
        <v>0</v>
      </c>
      <c r="CD44" s="59">
        <f>+Fall_Hoy!G44+(CU44/2)</f>
        <v>1</v>
      </c>
      <c r="CE44" s="59">
        <f>+Fall_Hoy!H44+(CV44/2)</f>
        <v>2</v>
      </c>
      <c r="CF44" s="59">
        <f>+Fall_Hoy!I44+(CV44/2)</f>
        <v>1</v>
      </c>
      <c r="CG44" s="59">
        <f>+Fall_Hoy!J44+(CW44/2)</f>
        <v>4</v>
      </c>
      <c r="CH44" s="59">
        <f>+Fall_Hoy!K44+(CW44/2)</f>
        <v>6</v>
      </c>
      <c r="CI44" s="59">
        <f>+Fall_Hoy!L44+(CX44/2)</f>
        <v>11</v>
      </c>
      <c r="CJ44" s="59">
        <f>+Fall_Hoy!M44+(CX44/2)</f>
        <v>6</v>
      </c>
      <c r="CK44" s="59">
        <f>+Fall_Hoy!N44+(CY44/2)</f>
        <v>26</v>
      </c>
      <c r="CL44" s="59">
        <f>+Fall_Hoy!O44+(CY44/2)</f>
        <v>11</v>
      </c>
      <c r="CM44" s="59">
        <f>+Fall_Hoy!P44+(CZ44/2)</f>
        <v>39</v>
      </c>
      <c r="CN44" s="59">
        <f>+Fall_Hoy!Q44+(CZ44/2)</f>
        <v>28</v>
      </c>
      <c r="CO44" s="59">
        <f>+Fall_Hoy!R44+(DA44/2)</f>
        <v>31.5</v>
      </c>
      <c r="CP44" s="59">
        <f>+Fall_Hoy!S44+(DA44/2)</f>
        <v>22.5</v>
      </c>
      <c r="CQ44" s="59">
        <f>+Fall_Hoy!T44+(DB44/2)</f>
        <v>10.5</v>
      </c>
      <c r="CR44" s="75">
        <f>+Fall_Hoy!U44+(DB44/2)</f>
        <v>11.5</v>
      </c>
      <c r="CS44" s="603">
        <f>+Fall_Hoy!W44</f>
        <v>0</v>
      </c>
      <c r="CT44" s="58">
        <f>+Fall_Hoy!X44</f>
        <v>0</v>
      </c>
      <c r="CU44" s="58">
        <f>+Fall_Hoy!Y44</f>
        <v>0</v>
      </c>
      <c r="CV44" s="58">
        <f>+Fall_Hoy!Z44</f>
        <v>0</v>
      </c>
      <c r="CW44" s="58">
        <f>+Fall_Hoy!AA44</f>
        <v>0</v>
      </c>
      <c r="CX44" s="58">
        <f>+Fall_Hoy!AB44</f>
        <v>0</v>
      </c>
      <c r="CY44" s="58">
        <f>+Fall_Hoy!AC44</f>
        <v>0</v>
      </c>
      <c r="CZ44" s="58">
        <f>+Fall_Hoy!AD44</f>
        <v>0</v>
      </c>
      <c r="DA44" s="58">
        <f>+Fall_Hoy!AE44</f>
        <v>1</v>
      </c>
      <c r="DB44" s="223">
        <f>+Fall_Hoy!AF44</f>
        <v>1</v>
      </c>
      <c r="DC44" s="65">
        <f t="shared" si="276"/>
        <v>0.31959367931452842</v>
      </c>
      <c r="DD44" s="66">
        <f t="shared" si="277"/>
        <v>0.39148328606070482</v>
      </c>
      <c r="DE44" s="66">
        <f t="shared" si="278"/>
        <v>0.492073608351764</v>
      </c>
      <c r="DF44" s="66">
        <f t="shared" si="279"/>
        <v>0.48568112335559571</v>
      </c>
      <c r="DG44" s="66">
        <f t="shared" si="334"/>
        <v>0.1505388554759296</v>
      </c>
      <c r="DH44" s="66">
        <f t="shared" si="335"/>
        <v>0.7</v>
      </c>
      <c r="DI44" s="66">
        <f t="shared" si="336"/>
        <v>0.7</v>
      </c>
      <c r="DJ44" s="66">
        <f t="shared" si="337"/>
        <v>0.7</v>
      </c>
      <c r="DK44" s="66">
        <f t="shared" si="338"/>
        <v>0.7</v>
      </c>
      <c r="DL44" s="66">
        <f t="shared" si="339"/>
        <v>0.7</v>
      </c>
      <c r="DM44" s="66">
        <f t="shared" si="340"/>
        <v>0.7</v>
      </c>
      <c r="DN44" s="66">
        <f t="shared" si="341"/>
        <v>0.7</v>
      </c>
      <c r="DO44" s="66">
        <f t="shared" si="342"/>
        <v>0.492073608351764</v>
      </c>
      <c r="DP44" s="66">
        <f t="shared" si="343"/>
        <v>0.48568112335559571</v>
      </c>
      <c r="DQ44" s="66">
        <f t="shared" si="344"/>
        <v>0.31959367931452842</v>
      </c>
      <c r="DR44" s="66">
        <f t="shared" si="345"/>
        <v>0.39148328606070482</v>
      </c>
      <c r="DS44" s="66">
        <f t="shared" si="346"/>
        <v>0.25243051813346107</v>
      </c>
      <c r="DT44" s="66">
        <f t="shared" si="347"/>
        <v>0.26158950592069657</v>
      </c>
      <c r="DU44" s="66">
        <f t="shared" si="348"/>
        <v>0.68798142920127048</v>
      </c>
      <c r="DV44" s="265">
        <f t="shared" si="349"/>
        <v>0.26916639271964854</v>
      </c>
      <c r="DW44" s="74">
        <f>+'Cas_-14'!B43</f>
        <v>101</v>
      </c>
      <c r="DX44" s="59">
        <f>+'Cas_-14'!C43</f>
        <v>82</v>
      </c>
      <c r="DY44" s="59">
        <f>+'Cas_-14'!D43</f>
        <v>251</v>
      </c>
      <c r="DZ44" s="59">
        <f>+'Cas_-14'!E43</f>
        <v>273</v>
      </c>
      <c r="EA44" s="59">
        <f>+'Cas_-14'!F43</f>
        <v>618</v>
      </c>
      <c r="EB44" s="59">
        <f>+'Cas_-14'!G43</f>
        <v>672</v>
      </c>
      <c r="EC44" s="59">
        <f>+'Cas_-14'!H43</f>
        <v>667</v>
      </c>
      <c r="ED44" s="59">
        <f>+'Cas_-14'!I43</f>
        <v>685</v>
      </c>
      <c r="EE44" s="59">
        <f>+'Cas_-14'!J43</f>
        <v>633</v>
      </c>
      <c r="EF44" s="59">
        <f>+'Cas_-14'!K43</f>
        <v>660</v>
      </c>
      <c r="EG44" s="59">
        <f>+'Cas_-14'!L43</f>
        <v>507</v>
      </c>
      <c r="EH44" s="59">
        <f>+'Cas_-14'!M43</f>
        <v>497</v>
      </c>
      <c r="EI44" s="59">
        <f>+'Cas_-14'!N43</f>
        <v>280</v>
      </c>
      <c r="EJ44" s="59">
        <f>+'Cas_-14'!O43</f>
        <v>303</v>
      </c>
      <c r="EK44" s="59">
        <f>+'Cas_-14'!P43</f>
        <v>214</v>
      </c>
      <c r="EL44" s="59">
        <f>+'Cas_-14'!Q43</f>
        <v>211</v>
      </c>
      <c r="EM44" s="59">
        <f>+'Cas_-14'!R43</f>
        <v>81</v>
      </c>
      <c r="EN44" s="59">
        <f>+'Cas_-14'!S43</f>
        <v>115</v>
      </c>
      <c r="EO44" s="59">
        <f>+'Cas_-14'!T43</f>
        <v>15</v>
      </c>
      <c r="EP44" s="75">
        <f>+'Cas_-14'!U43</f>
        <v>52</v>
      </c>
      <c r="EQ44" s="178">
        <f t="shared" si="280"/>
        <v>1.8883791401938476E-2</v>
      </c>
      <c r="ER44" s="79">
        <f t="shared" si="281"/>
        <v>1.6681597377499462E-2</v>
      </c>
      <c r="ES44" s="79">
        <f t="shared" si="282"/>
        <v>5.0432808957370782E-2</v>
      </c>
      <c r="ET44" s="79">
        <f t="shared" si="283"/>
        <v>5.6546277880443398E-2</v>
      </c>
      <c r="EU44" s="79">
        <f t="shared" si="284"/>
        <v>0.1505388554759296</v>
      </c>
      <c r="EV44" s="79">
        <f t="shared" si="285"/>
        <v>0.16565837645186873</v>
      </c>
      <c r="EW44" s="79">
        <f t="shared" si="286"/>
        <v>0.14767509896508813</v>
      </c>
      <c r="EX44" s="79">
        <f t="shared" si="287"/>
        <v>0.15464959355238314</v>
      </c>
      <c r="EY44" s="79">
        <f t="shared" si="288"/>
        <v>0.14883789723288118</v>
      </c>
      <c r="EZ44" s="79">
        <f t="shared" si="289"/>
        <v>0.14767406114131601</v>
      </c>
      <c r="FA44" s="79">
        <f t="shared" si="290"/>
        <v>0.14521280372184028</v>
      </c>
      <c r="FB44" s="79">
        <f t="shared" si="291"/>
        <v>0.13135744947744823</v>
      </c>
      <c r="FC44" s="79">
        <f t="shared" si="292"/>
        <v>8.5847918749369284E-2</v>
      </c>
      <c r="FD44" s="79">
        <f t="shared" si="293"/>
        <v>8.2945505303256548E-2</v>
      </c>
      <c r="FE44" s="79">
        <f t="shared" si="294"/>
        <v>0.10714910755151756</v>
      </c>
      <c r="FF44" s="79">
        <f t="shared" si="295"/>
        <v>7.9062845929145489E-2</v>
      </c>
      <c r="FG44" s="79">
        <f t="shared" si="296"/>
        <v>9.2238111325966682E-2</v>
      </c>
      <c r="FH44" s="79">
        <f t="shared" si="297"/>
        <v>7.3134612755295189E-2</v>
      </c>
      <c r="FI44" s="79">
        <f t="shared" si="298"/>
        <v>0.271162966166615</v>
      </c>
      <c r="FJ44" s="87">
        <f t="shared" si="299"/>
        <v>0.12791723212968895</v>
      </c>
      <c r="FK44" s="101">
        <f t="shared" si="133"/>
        <v>2.9827003380393715</v>
      </c>
      <c r="FL44" s="102">
        <f t="shared" si="134"/>
        <v>4.9515455895876066</v>
      </c>
      <c r="FM44" s="102">
        <f t="shared" si="135"/>
        <v>5.7319223985890657</v>
      </c>
      <c r="FN44" s="102">
        <f t="shared" si="166"/>
        <v>5.8554242521026305</v>
      </c>
      <c r="FO44" s="102">
        <f t="shared" si="229"/>
        <v>1</v>
      </c>
      <c r="FP44" s="102">
        <f t="shared" si="229"/>
        <v>4.225563566375901</v>
      </c>
      <c r="FQ44" s="102">
        <f t="shared" si="229"/>
        <v>4.7401356417271607</v>
      </c>
      <c r="FR44" s="102">
        <f t="shared" si="229"/>
        <v>4.5263617182601577</v>
      </c>
      <c r="FS44" s="102">
        <f t="shared" si="229"/>
        <v>4.7031032620995425</v>
      </c>
      <c r="FT44" s="102">
        <f t="shared" si="229"/>
        <v>4.7401689544525913</v>
      </c>
      <c r="FU44" s="102">
        <f t="shared" si="229"/>
        <v>4.8205115668785794</v>
      </c>
      <c r="FV44" s="102">
        <f t="shared" si="229"/>
        <v>5.3289707038669141</v>
      </c>
      <c r="FW44" s="102">
        <f t="shared" si="229"/>
        <v>5.7319223985890657</v>
      </c>
      <c r="FX44" s="102">
        <f t="shared" si="229"/>
        <v>5.8554242521026305</v>
      </c>
      <c r="FY44" s="102">
        <f t="shared" si="229"/>
        <v>2.9827003380393715</v>
      </c>
      <c r="FZ44" s="102">
        <f t="shared" si="229"/>
        <v>4.9515455895876066</v>
      </c>
      <c r="GA44" s="102">
        <f t="shared" si="137"/>
        <v>2.7367268746579088</v>
      </c>
      <c r="GB44" s="102">
        <f t="shared" si="138"/>
        <v>3.5768221921945793</v>
      </c>
      <c r="GC44" s="102">
        <f t="shared" si="139"/>
        <v>2.5371511417180139</v>
      </c>
      <c r="GD44" s="270">
        <f t="shared" si="140"/>
        <v>2.1042230842421143</v>
      </c>
      <c r="GE44" s="74">
        <f>+Cas_Hoy!B43</f>
        <v>107</v>
      </c>
      <c r="GF44" s="59">
        <f>+Cas_Hoy!C43</f>
        <v>91</v>
      </c>
      <c r="GG44" s="59">
        <f>+Cas_Hoy!D43</f>
        <v>259</v>
      </c>
      <c r="GH44" s="59">
        <f>+Cas_Hoy!E43</f>
        <v>287</v>
      </c>
      <c r="GI44" s="59">
        <f>+Cas_Hoy!F43</f>
        <v>657</v>
      </c>
      <c r="GJ44" s="59">
        <f>+Cas_Hoy!G43</f>
        <v>702</v>
      </c>
      <c r="GK44" s="59">
        <f>+Cas_Hoy!H43</f>
        <v>700</v>
      </c>
      <c r="GL44" s="59">
        <f>+Cas_Hoy!I43</f>
        <v>705</v>
      </c>
      <c r="GM44" s="59">
        <f>+Cas_Hoy!J43</f>
        <v>661</v>
      </c>
      <c r="GN44" s="59">
        <f>+Cas_Hoy!K43</f>
        <v>681</v>
      </c>
      <c r="GO44" s="59">
        <f>+Cas_Hoy!L43</f>
        <v>516</v>
      </c>
      <c r="GP44" s="59">
        <f>+Cas_Hoy!M43</f>
        <v>511</v>
      </c>
      <c r="GQ44" s="59">
        <f>+Cas_Hoy!N43</f>
        <v>288</v>
      </c>
      <c r="GR44" s="59">
        <f>+Cas_Hoy!O43</f>
        <v>313</v>
      </c>
      <c r="GS44" s="59">
        <f>+Cas_Hoy!P43</f>
        <v>216</v>
      </c>
      <c r="GT44" s="59">
        <f>+Cas_Hoy!Q43</f>
        <v>214</v>
      </c>
      <c r="GU44" s="59">
        <f>+Cas_Hoy!R43</f>
        <v>83</v>
      </c>
      <c r="GV44" s="59">
        <f>+Cas_Hoy!S43</f>
        <v>118</v>
      </c>
      <c r="GW44" s="59">
        <f>+Cas_Hoy!T43</f>
        <v>15</v>
      </c>
      <c r="GX44" s="459">
        <f>+Cas_Hoy!U43</f>
        <v>52</v>
      </c>
      <c r="GY44" s="424">
        <f t="shared" si="141"/>
        <v>0.32258053613055204</v>
      </c>
      <c r="GZ44" s="94">
        <f t="shared" si="142"/>
        <v>0.39704939913265797</v>
      </c>
      <c r="HA44" s="94">
        <f t="shared" si="143"/>
        <v>0.50613285430467159</v>
      </c>
      <c r="HB44" s="94">
        <f t="shared" si="144"/>
        <v>0.50171020333432825</v>
      </c>
      <c r="HC44" s="272">
        <f t="shared" si="350"/>
        <v>0.16003888033606109</v>
      </c>
      <c r="HD44" s="272">
        <f t="shared" si="351"/>
        <v>0.7</v>
      </c>
      <c r="HE44" s="272">
        <f t="shared" si="352"/>
        <v>0.7</v>
      </c>
      <c r="HF44" s="272">
        <f t="shared" si="353"/>
        <v>0.7</v>
      </c>
      <c r="HG44" s="272">
        <f t="shared" si="354"/>
        <v>0.7</v>
      </c>
      <c r="HH44" s="272">
        <f t="shared" si="355"/>
        <v>0.7</v>
      </c>
      <c r="HI44" s="272">
        <f t="shared" si="356"/>
        <v>0.7</v>
      </c>
      <c r="HJ44" s="272">
        <f t="shared" si="357"/>
        <v>0.7</v>
      </c>
      <c r="HK44" s="272">
        <f t="shared" si="358"/>
        <v>0.50613285430467159</v>
      </c>
      <c r="HL44" s="272">
        <f t="shared" si="359"/>
        <v>0.50171020333432825</v>
      </c>
      <c r="HM44" s="272">
        <f t="shared" si="360"/>
        <v>0.32258053613055204</v>
      </c>
      <c r="HN44" s="272">
        <f t="shared" si="361"/>
        <v>0.39704939913265797</v>
      </c>
      <c r="HO44" s="272">
        <f t="shared" si="362"/>
        <v>0.25866337043305271</v>
      </c>
      <c r="HP44" s="272">
        <f t="shared" si="363"/>
        <v>0.26841357998819304</v>
      </c>
      <c r="HQ44" s="272">
        <f t="shared" si="364"/>
        <v>0.68798142920127048</v>
      </c>
      <c r="HR44" s="276">
        <f t="shared" si="365"/>
        <v>0.2691663927196486</v>
      </c>
      <c r="HS44" s="201">
        <f>+CyF_Tot!B43</f>
        <v>0</v>
      </c>
      <c r="HT44" s="131">
        <f>+CyF_Tot!C43</f>
        <v>6982</v>
      </c>
      <c r="HU44" s="131">
        <f>+CyF_Tot!D43</f>
        <v>7123</v>
      </c>
      <c r="HV44" s="131">
        <f>+CyF_Tot!E43</f>
        <v>7246</v>
      </c>
      <c r="HW44" s="131">
        <f>+CyF_Tot!F43</f>
        <v>0</v>
      </c>
      <c r="HX44" s="131">
        <f>+CyF_Tot!G43</f>
        <v>211</v>
      </c>
      <c r="HY44" s="131">
        <f>+CyF_Tot!H43</f>
        <v>211</v>
      </c>
      <c r="HZ44" s="428">
        <f>+CyF_Tot!I43</f>
        <v>211</v>
      </c>
      <c r="IA44" s="82">
        <f t="shared" si="368"/>
        <v>7.9041515177861885E-2</v>
      </c>
      <c r="IB44" s="79">
        <f t="shared" si="369"/>
        <v>7.2643923908192506E-2</v>
      </c>
      <c r="IC44" s="79">
        <f t="shared" si="370"/>
        <v>7.3550163276237701E-2</v>
      </c>
      <c r="ID44" s="79">
        <f t="shared" si="371"/>
        <v>7.1347983203234183E-2</v>
      </c>
      <c r="IE44" s="79">
        <f t="shared" si="372"/>
        <v>6.0668456042687689E-2</v>
      </c>
      <c r="IF44" s="79">
        <f t="shared" si="373"/>
        <v>5.9948586810718144E-2</v>
      </c>
      <c r="IG44" s="79">
        <f t="shared" si="374"/>
        <v>6.6748520022041055E-2</v>
      </c>
      <c r="IH44" s="79">
        <f t="shared" si="375"/>
        <v>6.5458321676280448E-2</v>
      </c>
      <c r="II44" s="79">
        <f t="shared" si="376"/>
        <v>6.2851154812939222E-2</v>
      </c>
      <c r="IJ44" s="79">
        <f t="shared" si="377"/>
        <v>6.6048474988625192E-2</v>
      </c>
      <c r="IK44" s="79">
        <f t="shared" si="378"/>
        <v>5.1597198980879895E-2</v>
      </c>
      <c r="IL44" s="79">
        <f t="shared" si="379"/>
        <v>5.5914540318700544E-2</v>
      </c>
      <c r="IM44" s="79">
        <f t="shared" si="380"/>
        <v>4.8200477203960757E-2</v>
      </c>
      <c r="IN44" s="79">
        <f t="shared" si="381"/>
        <v>5.398496805540455E-2</v>
      </c>
      <c r="IO44" s="79">
        <f t="shared" si="382"/>
        <v>2.9515374132162493E-2</v>
      </c>
      <c r="IP44" s="79">
        <f t="shared" si="383"/>
        <v>3.9439653400956433E-2</v>
      </c>
      <c r="IQ44" s="79">
        <f t="shared" si="384"/>
        <v>1.297769892538234E-2</v>
      </c>
      <c r="IR44" s="79">
        <f t="shared" si="385"/>
        <v>2.3237957421510667E-2</v>
      </c>
      <c r="IS44" s="79">
        <f t="shared" si="386"/>
        <v>8.1749284569337564E-4</v>
      </c>
      <c r="IT44" s="179">
        <f t="shared" si="387"/>
        <v>6.0075496322704704E-3</v>
      </c>
      <c r="IU44" s="275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6"/>
      <c r="JP44" s="525">
        <f t="shared" si="230"/>
        <v>0</v>
      </c>
      <c r="JQ44" s="241">
        <f t="shared" si="231"/>
        <v>0</v>
      </c>
      <c r="JR44" s="241">
        <f t="shared" si="232"/>
        <v>0</v>
      </c>
      <c r="JS44" s="241">
        <f t="shared" si="233"/>
        <v>0</v>
      </c>
      <c r="JT44" s="241">
        <f t="shared" si="234"/>
        <v>0</v>
      </c>
      <c r="JU44" s="241">
        <f t="shared" si="235"/>
        <v>864.30137880968641</v>
      </c>
      <c r="JV44" s="241">
        <f t="shared" si="236"/>
        <v>1426.8779869629116</v>
      </c>
      <c r="JW44" s="241">
        <f t="shared" si="237"/>
        <v>736.0627551995326</v>
      </c>
      <c r="JX44" s="241">
        <f t="shared" si="238"/>
        <v>2654.3012281299848</v>
      </c>
      <c r="JY44" s="241">
        <f t="shared" si="239"/>
        <v>3922.0539099887728</v>
      </c>
      <c r="JZ44" s="241">
        <f t="shared" si="240"/>
        <v>6658.6302913976569</v>
      </c>
      <c r="KA44" s="241">
        <f t="shared" si="241"/>
        <v>3597.2874504093847</v>
      </c>
      <c r="KB44" s="241">
        <f t="shared" si="242"/>
        <v>13180.462141771872</v>
      </c>
      <c r="KC44" s="241">
        <f t="shared" si="243"/>
        <v>5742.730417185714</v>
      </c>
      <c r="KD44" s="241">
        <f t="shared" si="244"/>
        <v>19331.179562625679</v>
      </c>
      <c r="KE44" s="241">
        <f t="shared" si="245"/>
        <v>13990.016957935608</v>
      </c>
      <c r="KF44" s="241">
        <f t="shared" si="246"/>
        <v>12789.869749286008</v>
      </c>
      <c r="KG44" s="241">
        <f t="shared" si="247"/>
        <v>9396.9423820627726</v>
      </c>
      <c r="KH44" s="241">
        <f t="shared" si="248"/>
        <v>11458.126716853401</v>
      </c>
      <c r="KI44" s="526">
        <f t="shared" si="249"/>
        <v>4888.6891186502462</v>
      </c>
      <c r="KJ44" s="529">
        <f>(SUM(JP44:KI44)/SUM(JP$4:KI43))*100000</f>
        <v>225.50030418609677</v>
      </c>
      <c r="KK44" s="491">
        <f t="shared" si="301"/>
        <v>0</v>
      </c>
      <c r="KL44" s="492">
        <f t="shared" si="302"/>
        <v>0</v>
      </c>
      <c r="KM44" s="492">
        <f t="shared" si="303"/>
        <v>0</v>
      </c>
      <c r="KN44" s="492">
        <f t="shared" si="304"/>
        <v>0</v>
      </c>
      <c r="KO44" s="492">
        <f t="shared" si="305"/>
        <v>0</v>
      </c>
      <c r="KP44" s="492">
        <f t="shared" si="306"/>
        <v>246.5154411486142</v>
      </c>
      <c r="KQ44" s="492">
        <f t="shared" si="307"/>
        <v>442.80389494779047</v>
      </c>
      <c r="KR44" s="492">
        <f t="shared" si="308"/>
        <v>225.76583000347904</v>
      </c>
      <c r="KS44" s="492">
        <f t="shared" si="309"/>
        <v>940.52383717460464</v>
      </c>
      <c r="KT44" s="492">
        <f t="shared" si="310"/>
        <v>1342.4914649210546</v>
      </c>
      <c r="KU44" s="492">
        <f t="shared" si="311"/>
        <v>3150.5736507697106</v>
      </c>
      <c r="KV44" s="492">
        <f t="shared" si="312"/>
        <v>1585.8042190436406</v>
      </c>
      <c r="KW44" s="492">
        <f t="shared" si="313"/>
        <v>7971.5924552985771</v>
      </c>
      <c r="KX44" s="492">
        <f t="shared" si="314"/>
        <v>3011.2229648046932</v>
      </c>
      <c r="KY44" s="492">
        <f t="shared" si="315"/>
        <v>19527.173806117684</v>
      </c>
      <c r="KZ44" s="492">
        <f t="shared" si="316"/>
        <v>10491.75206642689</v>
      </c>
      <c r="LA44" s="492">
        <f t="shared" si="317"/>
        <v>35870.376626764817</v>
      </c>
      <c r="LB44" s="492">
        <f t="shared" si="318"/>
        <v>14308.945973862103</v>
      </c>
      <c r="LC44" s="492">
        <f t="shared" si="319"/>
        <v>189814.07631663053</v>
      </c>
      <c r="LD44" s="493">
        <f t="shared" si="320"/>
        <v>28289.387874835058</v>
      </c>
      <c r="LE44" s="509">
        <f t="shared" si="321"/>
        <v>0</v>
      </c>
      <c r="LF44" s="492">
        <f t="shared" si="322"/>
        <v>72.463550713581384</v>
      </c>
      <c r="LG44" s="492">
        <f t="shared" si="323"/>
        <v>1386.5045473205778</v>
      </c>
      <c r="LH44" s="492">
        <f t="shared" si="324"/>
        <v>1025.0555422472889</v>
      </c>
      <c r="LI44" s="492">
        <f t="shared" si="325"/>
        <v>17279.586648387616</v>
      </c>
      <c r="LJ44" s="512">
        <f t="shared" si="326"/>
        <v>8794.4182723674148</v>
      </c>
      <c r="LK44" s="491">
        <f t="shared" si="327"/>
        <v>35.422411466361922</v>
      </c>
      <c r="LL44" s="492">
        <f t="shared" si="328"/>
        <v>1202.7283425712053</v>
      </c>
      <c r="LM44" s="493">
        <f t="shared" si="329"/>
        <v>12419.791143224185</v>
      </c>
      <c r="LO44" s="547" t="e">
        <f>VLOOKUP(A44,#REF!,2,FALSE)</f>
        <v>#REF!</v>
      </c>
      <c r="LP44" s="552" t="e">
        <f>VLOOKUP(A44,#REF!,3,FALSE)</f>
        <v>#REF!</v>
      </c>
      <c r="LQ44" s="544" t="e">
        <f>VLOOKUP(A44,#REF!,4,FALSE)</f>
        <v>#REF!</v>
      </c>
      <c r="LR44" s="564" t="e">
        <f t="shared" si="250"/>
        <v>#REF!</v>
      </c>
      <c r="LS44" s="518" t="e">
        <f t="shared" si="251"/>
        <v>#REF!</v>
      </c>
    </row>
    <row r="45" spans="1:331" ht="14.4">
      <c r="A45" s="393" t="s">
        <v>55</v>
      </c>
      <c r="B45" s="417">
        <v>310095</v>
      </c>
      <c r="C45" s="407">
        <f t="shared" si="330"/>
        <v>34228</v>
      </c>
      <c r="D45" s="398">
        <f t="shared" si="331"/>
        <v>690</v>
      </c>
      <c r="E45" s="376">
        <f t="shared" si="332"/>
        <v>8.0166308149993357E-3</v>
      </c>
      <c r="F45" s="185">
        <f t="shared" si="252"/>
        <v>0.10485173898321482</v>
      </c>
      <c r="G45" s="30">
        <f t="shared" si="253"/>
        <v>2.6472003134862132</v>
      </c>
      <c r="H45" s="29">
        <f t="shared" si="254"/>
        <v>0.27756355630594087</v>
      </c>
      <c r="I45" s="33">
        <f t="shared" si="255"/>
        <v>0.29219552824136508</v>
      </c>
      <c r="J45" s="302">
        <f t="shared" si="256"/>
        <v>0.51951971764372051</v>
      </c>
      <c r="K45" s="452">
        <f t="shared" si="257"/>
        <v>4.2830415921363907E-3</v>
      </c>
      <c r="L45" s="303">
        <f t="shared" si="333"/>
        <v>4.9548030646099992</v>
      </c>
      <c r="M45" s="304">
        <f t="shared" si="258"/>
        <v>0.54620354394823589</v>
      </c>
      <c r="N45" s="675"/>
      <c r="O45" s="310" t="s">
        <v>226</v>
      </c>
      <c r="P45" s="20" t="s">
        <v>229</v>
      </c>
      <c r="Q45" s="20"/>
      <c r="R45" s="20"/>
      <c r="S45" s="148">
        <f t="shared" si="259"/>
        <v>34228</v>
      </c>
      <c r="T45" s="149">
        <f t="shared" si="260"/>
        <v>11037.907737951273</v>
      </c>
      <c r="U45" s="148">
        <f t="shared" si="261"/>
        <v>833</v>
      </c>
      <c r="V45" s="150">
        <f t="shared" si="262"/>
        <v>2.4943853870339872E-2</v>
      </c>
      <c r="W45" s="149">
        <f t="shared" si="263"/>
        <v>268.62735613279801</v>
      </c>
      <c r="X45" s="148">
        <f t="shared" si="264"/>
        <v>1714</v>
      </c>
      <c r="Y45" s="150">
        <f t="shared" si="265"/>
        <v>5.271575321400012E-2</v>
      </c>
      <c r="Z45" s="149">
        <f t="shared" si="266"/>
        <v>552.73383962979085</v>
      </c>
      <c r="AA45" s="148">
        <f t="shared" si="267"/>
        <v>690</v>
      </c>
      <c r="AB45" s="149">
        <f t="shared" si="268"/>
        <v>2225.1245586030086</v>
      </c>
      <c r="AC45" s="151">
        <f t="shared" si="269"/>
        <v>2.0158934205913286E-2</v>
      </c>
      <c r="AD45" s="148">
        <f t="shared" si="270"/>
        <v>6</v>
      </c>
      <c r="AE45" s="150">
        <f t="shared" si="271"/>
        <v>8.771929824561403E-3</v>
      </c>
      <c r="AF45" s="149">
        <f t="shared" si="272"/>
        <v>19.348909205243555</v>
      </c>
      <c r="AG45" s="148">
        <f t="shared" si="273"/>
        <v>14</v>
      </c>
      <c r="AH45" s="150">
        <f t="shared" si="274"/>
        <v>2.0710059171597635E-2</v>
      </c>
      <c r="AI45" s="311">
        <f t="shared" si="275"/>
        <v>45.147454812234962</v>
      </c>
      <c r="AJ45" s="679"/>
      <c r="AK45" s="74">
        <v>21952.928940281003</v>
      </c>
      <c r="AL45" s="59">
        <v>20725.022179889944</v>
      </c>
      <c r="AM45" s="59">
        <v>21422.48627072588</v>
      </c>
      <c r="AN45" s="59">
        <v>20247.287718401643</v>
      </c>
      <c r="AO45" s="59">
        <v>24944.684842590563</v>
      </c>
      <c r="AP45" s="59">
        <v>24667.399157060256</v>
      </c>
      <c r="AQ45" s="59">
        <v>21375.704833006996</v>
      </c>
      <c r="AR45" s="59">
        <v>21317.752791181236</v>
      </c>
      <c r="AS45" s="59">
        <v>19255.634337722688</v>
      </c>
      <c r="AT45" s="59">
        <v>20815.349741431412</v>
      </c>
      <c r="AU45" s="59">
        <v>15112.118248640458</v>
      </c>
      <c r="AV45" s="59">
        <v>17134.903706678691</v>
      </c>
      <c r="AW45" s="59">
        <v>12659.470401874321</v>
      </c>
      <c r="AX45" s="59">
        <v>15630.653914934701</v>
      </c>
      <c r="AY45" s="59">
        <v>8427.7550031138653</v>
      </c>
      <c r="AZ45" s="59">
        <v>11793.202376832383</v>
      </c>
      <c r="BA45" s="59">
        <v>3437.1059941508493</v>
      </c>
      <c r="BB45" s="59">
        <v>6666.2764383618824</v>
      </c>
      <c r="BC45" s="59">
        <v>566.11157550719849</v>
      </c>
      <c r="BD45" s="75">
        <v>1943.1543137225087</v>
      </c>
      <c r="BE45" s="213">
        <v>2.0000000000000002E-5</v>
      </c>
      <c r="BF45" s="42">
        <v>2.0000000000000002E-5</v>
      </c>
      <c r="BG45" s="52">
        <v>5.0000000000000002E-5</v>
      </c>
      <c r="BH45" s="52">
        <v>4.0000000000000003E-5</v>
      </c>
      <c r="BI45" s="52">
        <v>1.2518952302791728E-4</v>
      </c>
      <c r="BJ45" s="52">
        <v>1.2406223545552731E-4</v>
      </c>
      <c r="BK45" s="52">
        <v>3.4000000000000002E-4</v>
      </c>
      <c r="BL45" s="52">
        <v>1.8000000000000001E-4</v>
      </c>
      <c r="BM45" s="52">
        <v>8.9999999999999998E-4</v>
      </c>
      <c r="BN45" s="52">
        <v>5.0000000000000001E-4</v>
      </c>
      <c r="BO45" s="52">
        <v>3.8E-3</v>
      </c>
      <c r="BP45" s="52">
        <v>2E-3</v>
      </c>
      <c r="BQ45" s="52">
        <v>1.6199999999999999E-2</v>
      </c>
      <c r="BR45" s="52">
        <v>6.1999999999999998E-3</v>
      </c>
      <c r="BS45" s="52">
        <v>6.1100000000000002E-2</v>
      </c>
      <c r="BT45" s="52">
        <v>2.6800000000000001E-2</v>
      </c>
      <c r="BU45" s="52">
        <v>0.1421</v>
      </c>
      <c r="BV45" s="52">
        <v>5.4699999999999999E-2</v>
      </c>
      <c r="BW45" s="52">
        <v>0.27589999999999998</v>
      </c>
      <c r="BX45" s="584">
        <v>0.1051</v>
      </c>
      <c r="BY45" s="74">
        <f>+Fall_Hoy!B45+(CS45/2)</f>
        <v>0</v>
      </c>
      <c r="BZ45" s="59">
        <f>+Fall_Hoy!C45+(CS45/2)</f>
        <v>0</v>
      </c>
      <c r="CA45" s="59">
        <f>+Fall_Hoy!D45+(CT45/2)</f>
        <v>0</v>
      </c>
      <c r="CB45" s="59">
        <f>+Fall_Hoy!E45+(CT45/2)</f>
        <v>0</v>
      </c>
      <c r="CC45" s="59">
        <f>+Fall_Hoy!F45+(CU45/2)</f>
        <v>2</v>
      </c>
      <c r="CD45" s="59">
        <f>+Fall_Hoy!G45+(CU45/2)</f>
        <v>2</v>
      </c>
      <c r="CE45" s="59">
        <f>+Fall_Hoy!H45+(CV45/2)</f>
        <v>3.5</v>
      </c>
      <c r="CF45" s="59">
        <f>+Fall_Hoy!I45+(CV45/2)</f>
        <v>7.5</v>
      </c>
      <c r="CG45" s="59">
        <f>+Fall_Hoy!J45+(CW45/2)</f>
        <v>18</v>
      </c>
      <c r="CH45" s="59">
        <f>+Fall_Hoy!K45+(CW45/2)</f>
        <v>14</v>
      </c>
      <c r="CI45" s="59">
        <f>+Fall_Hoy!L45+(CX45/2)</f>
        <v>49</v>
      </c>
      <c r="CJ45" s="59">
        <f>+Fall_Hoy!M45+(CX45/2)</f>
        <v>28</v>
      </c>
      <c r="CK45" s="59">
        <f>+Fall_Hoy!N45+(CY45/2)</f>
        <v>83</v>
      </c>
      <c r="CL45" s="59">
        <f>+Fall_Hoy!O45+(CY45/2)</f>
        <v>60</v>
      </c>
      <c r="CM45" s="59">
        <f>+Fall_Hoy!P45+(CZ45/2)</f>
        <v>115</v>
      </c>
      <c r="CN45" s="59">
        <f>+Fall_Hoy!Q45+(CZ45/2)</f>
        <v>76</v>
      </c>
      <c r="CO45" s="59">
        <f>+Fall_Hoy!R45+(DA45/2)</f>
        <v>78</v>
      </c>
      <c r="CP45" s="59">
        <f>+Fall_Hoy!S45+(DA45/2)</f>
        <v>77</v>
      </c>
      <c r="CQ45" s="59">
        <f>+Fall_Hoy!T45+(DB45/2)</f>
        <v>23</v>
      </c>
      <c r="CR45" s="75">
        <f>+Fall_Hoy!U45+(DB45/2)</f>
        <v>54</v>
      </c>
      <c r="CS45" s="603">
        <f>+Fall_Hoy!W45</f>
        <v>0</v>
      </c>
      <c r="CT45" s="58">
        <f>+Fall_Hoy!X45</f>
        <v>0</v>
      </c>
      <c r="CU45" s="58">
        <f>+Fall_Hoy!Y45</f>
        <v>0</v>
      </c>
      <c r="CV45" s="58">
        <f>+Fall_Hoy!Z45</f>
        <v>3</v>
      </c>
      <c r="CW45" s="58">
        <f>+Fall_Hoy!AA45</f>
        <v>0</v>
      </c>
      <c r="CX45" s="58">
        <f>+Fall_Hoy!AB45</f>
        <v>8</v>
      </c>
      <c r="CY45" s="58">
        <f>+Fall_Hoy!AC45</f>
        <v>6</v>
      </c>
      <c r="CZ45" s="58">
        <f>+Fall_Hoy!AD45</f>
        <v>10</v>
      </c>
      <c r="DA45" s="58">
        <f>+Fall_Hoy!AE45</f>
        <v>6</v>
      </c>
      <c r="DB45" s="223">
        <f>+Fall_Hoy!AF45</f>
        <v>4</v>
      </c>
      <c r="DC45" s="65">
        <f t="shared" si="276"/>
        <v>0.22332879777630876</v>
      </c>
      <c r="DD45" s="66">
        <f t="shared" si="277"/>
        <v>0.24046232778073301</v>
      </c>
      <c r="DE45" s="66">
        <f t="shared" si="278"/>
        <v>0.404713359048961</v>
      </c>
      <c r="DF45" s="66">
        <f t="shared" si="279"/>
        <v>0.61913080588344271</v>
      </c>
      <c r="DG45" s="66">
        <f t="shared" si="334"/>
        <v>0.64044817076625193</v>
      </c>
      <c r="DH45" s="66">
        <f t="shared" si="335"/>
        <v>0.65353226231215733</v>
      </c>
      <c r="DI45" s="66">
        <f t="shared" si="336"/>
        <v>0.48158026729314229</v>
      </c>
      <c r="DJ45" s="66">
        <f t="shared" si="337"/>
        <v>0.7</v>
      </c>
      <c r="DK45" s="66">
        <f t="shared" si="338"/>
        <v>0.7</v>
      </c>
      <c r="DL45" s="66">
        <f t="shared" si="339"/>
        <v>0.7</v>
      </c>
      <c r="DM45" s="66">
        <f t="shared" si="340"/>
        <v>0.7</v>
      </c>
      <c r="DN45" s="66">
        <f t="shared" si="341"/>
        <v>0.7</v>
      </c>
      <c r="DO45" s="66">
        <f t="shared" si="342"/>
        <v>0.404713359048961</v>
      </c>
      <c r="DP45" s="66">
        <f t="shared" si="343"/>
        <v>0.61913080588344271</v>
      </c>
      <c r="DQ45" s="66">
        <f t="shared" si="344"/>
        <v>0.22332879777630876</v>
      </c>
      <c r="DR45" s="66">
        <f t="shared" si="345"/>
        <v>0.24046232778073301</v>
      </c>
      <c r="DS45" s="66">
        <f t="shared" si="346"/>
        <v>0.15970098675864897</v>
      </c>
      <c r="DT45" s="66">
        <f t="shared" si="347"/>
        <v>0.21116409707703171</v>
      </c>
      <c r="DU45" s="66">
        <f t="shared" si="348"/>
        <v>0.1472563733375416</v>
      </c>
      <c r="DV45" s="265">
        <f t="shared" si="349"/>
        <v>0.2644135778447424</v>
      </c>
      <c r="DW45" s="74">
        <f>+'Cas_-14'!B44</f>
        <v>393</v>
      </c>
      <c r="DX45" s="59">
        <f>+'Cas_-14'!C44</f>
        <v>407</v>
      </c>
      <c r="DY45" s="59">
        <f>+'Cas_-14'!D44</f>
        <v>1063</v>
      </c>
      <c r="DZ45" s="59">
        <f>+'Cas_-14'!E44</f>
        <v>1299</v>
      </c>
      <c r="EA45" s="59">
        <f>+'Cas_-14'!F44</f>
        <v>3200</v>
      </c>
      <c r="EB45" s="59">
        <f>+'Cas_-14'!G44</f>
        <v>3486</v>
      </c>
      <c r="EC45" s="59">
        <f>+'Cas_-14'!H44</f>
        <v>3758</v>
      </c>
      <c r="ED45" s="59">
        <f>+'Cas_-14'!I44</f>
        <v>3802</v>
      </c>
      <c r="EE45" s="59">
        <f>+'Cas_-14'!J44</f>
        <v>2943</v>
      </c>
      <c r="EF45" s="59">
        <f>+'Cas_-14'!K44</f>
        <v>2912</v>
      </c>
      <c r="EG45" s="59">
        <f>+'Cas_-14'!L44</f>
        <v>1877</v>
      </c>
      <c r="EH45" s="59">
        <f>+'Cas_-14'!M44</f>
        <v>1933</v>
      </c>
      <c r="EI45" s="59">
        <f>+'Cas_-14'!N44</f>
        <v>1115</v>
      </c>
      <c r="EJ45" s="59">
        <f>+'Cas_-14'!O44</f>
        <v>1105</v>
      </c>
      <c r="EK45" s="59">
        <f>+'Cas_-14'!P44</f>
        <v>551</v>
      </c>
      <c r="EL45" s="59">
        <f>+'Cas_-14'!Q44</f>
        <v>566</v>
      </c>
      <c r="EM45" s="59">
        <f>+'Cas_-14'!R44</f>
        <v>222</v>
      </c>
      <c r="EN45" s="59">
        <f>+'Cas_-14'!S44</f>
        <v>307</v>
      </c>
      <c r="EO45" s="59">
        <f>+'Cas_-14'!T44</f>
        <v>48</v>
      </c>
      <c r="EP45" s="75">
        <f>+'Cas_-14'!U44</f>
        <v>142</v>
      </c>
      <c r="EQ45" s="178">
        <f t="shared" si="280"/>
        <v>1.7901939238681355E-2</v>
      </c>
      <c r="ER45" s="80">
        <f t="shared" si="281"/>
        <v>1.9638097198029697E-2</v>
      </c>
      <c r="ES45" s="80">
        <f t="shared" si="282"/>
        <v>4.962075767333337E-2</v>
      </c>
      <c r="ET45" s="80">
        <f t="shared" si="283"/>
        <v>6.4156741291299502E-2</v>
      </c>
      <c r="EU45" s="80">
        <f t="shared" si="284"/>
        <v>0.1282838416357267</v>
      </c>
      <c r="EV45" s="80">
        <f t="shared" si="285"/>
        <v>0.14132012774448674</v>
      </c>
      <c r="EW45" s="80">
        <f t="shared" si="286"/>
        <v>0.17580706832165538</v>
      </c>
      <c r="EX45" s="80">
        <f t="shared" si="287"/>
        <v>0.17834900504019438</v>
      </c>
      <c r="EY45" s="80">
        <f t="shared" si="288"/>
        <v>0.15283838217858789</v>
      </c>
      <c r="EZ45" s="80">
        <f t="shared" si="289"/>
        <v>0.13989676062006681</v>
      </c>
      <c r="FA45" s="80">
        <f t="shared" si="290"/>
        <v>0.12420495718188691</v>
      </c>
      <c r="FB45" s="80">
        <f t="shared" si="291"/>
        <v>0.11281067189461778</v>
      </c>
      <c r="FC45" s="80">
        <f t="shared" si="292"/>
        <v>8.8076354271100998E-2</v>
      </c>
      <c r="FD45" s="80">
        <f t="shared" si="293"/>
        <v>7.0694419185124424E-2</v>
      </c>
      <c r="FE45" s="80">
        <f t="shared" si="294"/>
        <v>6.5379214250582504E-2</v>
      </c>
      <c r="FF45" s="80">
        <f t="shared" si="295"/>
        <v>4.7993749442636617E-2</v>
      </c>
      <c r="FG45" s="80">
        <f t="shared" si="296"/>
        <v>6.4589221390842208E-2</v>
      </c>
      <c r="FH45" s="80">
        <f t="shared" si="297"/>
        <v>4.6052695659803709E-2</v>
      </c>
      <c r="FI45" s="80">
        <f t="shared" si="298"/>
        <v>8.4788939277553502E-2</v>
      </c>
      <c r="FJ45" s="88">
        <f t="shared" si="299"/>
        <v>7.3077057749453778E-2</v>
      </c>
      <c r="FK45" s="101">
        <f t="shared" si="133"/>
        <v>3.4158990794894568</v>
      </c>
      <c r="FL45" s="102">
        <f t="shared" si="134"/>
        <v>5.0102842677073998</v>
      </c>
      <c r="FM45" s="102">
        <f t="shared" si="135"/>
        <v>4.5950285113214857</v>
      </c>
      <c r="FN45" s="102">
        <f t="shared" si="166"/>
        <v>8.757845569989783</v>
      </c>
      <c r="FO45" s="102">
        <f t="shared" si="229"/>
        <v>4.992430555555555</v>
      </c>
      <c r="FP45" s="102">
        <f t="shared" si="229"/>
        <v>4.6244811177483056</v>
      </c>
      <c r="FQ45" s="102">
        <f t="shared" si="229"/>
        <v>2.7392542967160254</v>
      </c>
      <c r="FR45" s="102">
        <f t="shared" si="229"/>
        <v>3.9248887306225311</v>
      </c>
      <c r="FS45" s="102">
        <f t="shared" si="229"/>
        <v>4.5800013715276515</v>
      </c>
      <c r="FT45" s="102">
        <f t="shared" si="229"/>
        <v>5.0036898416902433</v>
      </c>
      <c r="FU45" s="102">
        <f t="shared" si="229"/>
        <v>5.6358459105212146</v>
      </c>
      <c r="FV45" s="102">
        <f t="shared" si="229"/>
        <v>6.2050867018495</v>
      </c>
      <c r="FW45" s="102">
        <f t="shared" si="229"/>
        <v>4.5950285113214857</v>
      </c>
      <c r="FX45" s="102">
        <f t="shared" si="229"/>
        <v>8.757845569989783</v>
      </c>
      <c r="FY45" s="102">
        <f t="shared" si="229"/>
        <v>3.4158990794894568</v>
      </c>
      <c r="FZ45" s="102">
        <f t="shared" si="229"/>
        <v>5.0102842677073998</v>
      </c>
      <c r="GA45" s="102">
        <f t="shared" si="137"/>
        <v>2.4725640489187288</v>
      </c>
      <c r="GB45" s="102">
        <f t="shared" si="138"/>
        <v>4.5852711562624684</v>
      </c>
      <c r="GC45" s="102">
        <f t="shared" si="139"/>
        <v>1.7367403648664979</v>
      </c>
      <c r="GD45" s="270">
        <f t="shared" si="140"/>
        <v>3.6182843971536167</v>
      </c>
      <c r="GE45" s="74">
        <f>+Cas_Hoy!B44</f>
        <v>431</v>
      </c>
      <c r="GF45" s="59">
        <f>+Cas_Hoy!C44</f>
        <v>435</v>
      </c>
      <c r="GG45" s="59">
        <f>+Cas_Hoy!D44</f>
        <v>1128</v>
      </c>
      <c r="GH45" s="59">
        <f>+Cas_Hoy!E44</f>
        <v>1374</v>
      </c>
      <c r="GI45" s="59">
        <f>+Cas_Hoy!F44</f>
        <v>3379</v>
      </c>
      <c r="GJ45" s="59">
        <f>+Cas_Hoy!G44</f>
        <v>3649</v>
      </c>
      <c r="GK45" s="59">
        <f>+Cas_Hoy!H44</f>
        <v>3945</v>
      </c>
      <c r="GL45" s="59">
        <f>+Cas_Hoy!I44</f>
        <v>4015</v>
      </c>
      <c r="GM45" s="59">
        <f>+Cas_Hoy!J44</f>
        <v>3099</v>
      </c>
      <c r="GN45" s="59">
        <f>+Cas_Hoy!K44</f>
        <v>3085</v>
      </c>
      <c r="GO45" s="59">
        <f>+Cas_Hoy!L44</f>
        <v>1986</v>
      </c>
      <c r="GP45" s="59">
        <f>+Cas_Hoy!M44</f>
        <v>2030</v>
      </c>
      <c r="GQ45" s="59">
        <f>+Cas_Hoy!N44</f>
        <v>1172</v>
      </c>
      <c r="GR45" s="59">
        <f>+Cas_Hoy!O44</f>
        <v>1160</v>
      </c>
      <c r="GS45" s="59">
        <f>+Cas_Hoy!P44</f>
        <v>572</v>
      </c>
      <c r="GT45" s="59">
        <f>+Cas_Hoy!Q44</f>
        <v>595</v>
      </c>
      <c r="GU45" s="59">
        <f>+Cas_Hoy!R44</f>
        <v>230</v>
      </c>
      <c r="GV45" s="59">
        <f>+Cas_Hoy!S44</f>
        <v>317</v>
      </c>
      <c r="GW45" s="59">
        <f>+Cas_Hoy!T44</f>
        <v>49</v>
      </c>
      <c r="GX45" s="459">
        <f>+Cas_Hoy!U44</f>
        <v>148</v>
      </c>
      <c r="GY45" s="424">
        <f t="shared" si="141"/>
        <v>0.23184042164800109</v>
      </c>
      <c r="GZ45" s="94">
        <f t="shared" si="142"/>
        <v>0.25278283574122995</v>
      </c>
      <c r="HA45" s="94">
        <f t="shared" si="143"/>
        <v>0.42540274152949081</v>
      </c>
      <c r="HB45" s="94">
        <f t="shared" si="144"/>
        <v>0.6499472713346548</v>
      </c>
      <c r="HC45" s="272">
        <f t="shared" si="350"/>
        <v>0.67627324031848912</v>
      </c>
      <c r="HD45" s="272">
        <f t="shared" si="351"/>
        <v>0.68409042604046533</v>
      </c>
      <c r="HE45" s="272">
        <f t="shared" si="352"/>
        <v>0.50554394743785169</v>
      </c>
      <c r="HF45" s="272">
        <f t="shared" si="353"/>
        <v>0.7</v>
      </c>
      <c r="HG45" s="272">
        <f t="shared" si="354"/>
        <v>0.7</v>
      </c>
      <c r="HH45" s="272">
        <f t="shared" si="355"/>
        <v>0.7</v>
      </c>
      <c r="HI45" s="272">
        <f t="shared" si="356"/>
        <v>0.7</v>
      </c>
      <c r="HJ45" s="272">
        <f t="shared" si="357"/>
        <v>0.7</v>
      </c>
      <c r="HK45" s="272">
        <f t="shared" si="358"/>
        <v>0.42540274152949081</v>
      </c>
      <c r="HL45" s="272">
        <f t="shared" si="359"/>
        <v>0.6499472713346548</v>
      </c>
      <c r="HM45" s="272">
        <f t="shared" si="360"/>
        <v>0.23184042164800109</v>
      </c>
      <c r="HN45" s="272">
        <f t="shared" si="361"/>
        <v>0.25278283574122995</v>
      </c>
      <c r="HO45" s="272">
        <f t="shared" si="362"/>
        <v>0.16545597727247416</v>
      </c>
      <c r="HP45" s="272">
        <f t="shared" si="363"/>
        <v>0.2180424064280751</v>
      </c>
      <c r="HQ45" s="272">
        <f t="shared" si="364"/>
        <v>0.15032421444874039</v>
      </c>
      <c r="HR45" s="276">
        <f t="shared" si="365"/>
        <v>0.27558598254240757</v>
      </c>
      <c r="HS45" s="201">
        <f>+CyF_Tot!B44</f>
        <v>0</v>
      </c>
      <c r="HT45" s="131">
        <f>+CyF_Tot!C44</f>
        <v>32514</v>
      </c>
      <c r="HU45" s="131">
        <f>+CyF_Tot!D44</f>
        <v>33395</v>
      </c>
      <c r="HV45" s="131">
        <f>+CyF_Tot!E44</f>
        <v>34228</v>
      </c>
      <c r="HW45" s="131">
        <f>+CyF_Tot!F44</f>
        <v>0</v>
      </c>
      <c r="HX45" s="131">
        <f>+CyF_Tot!G44</f>
        <v>676</v>
      </c>
      <c r="HY45" s="131">
        <f>+CyF_Tot!H44</f>
        <v>684</v>
      </c>
      <c r="HZ45" s="428">
        <f>+CyF_Tot!I44</f>
        <v>690</v>
      </c>
      <c r="IA45" s="82">
        <f t="shared" si="368"/>
        <v>7.0794204809110126E-2</v>
      </c>
      <c r="IB45" s="79">
        <f t="shared" si="369"/>
        <v>6.6834428739224891E-2</v>
      </c>
      <c r="IC45" s="79">
        <f t="shared" si="370"/>
        <v>6.9083623633808613E-2</v>
      </c>
      <c r="ID45" s="79">
        <f t="shared" si="371"/>
        <v>6.5293821952632725E-2</v>
      </c>
      <c r="IE45" s="79">
        <f t="shared" si="372"/>
        <v>8.0442073695449978E-2</v>
      </c>
      <c r="IF45" s="79">
        <f t="shared" si="373"/>
        <v>7.9547877769910041E-2</v>
      </c>
      <c r="IG45" s="79">
        <f t="shared" si="374"/>
        <v>6.8932762001989695E-2</v>
      </c>
      <c r="IH45" s="79">
        <f t="shared" si="375"/>
        <v>6.8745877202732175E-2</v>
      </c>
      <c r="II45" s="79">
        <f t="shared" si="376"/>
        <v>6.2095920081661066E-2</v>
      </c>
      <c r="IJ45" s="79">
        <f t="shared" si="377"/>
        <v>6.7125718703724385E-2</v>
      </c>
      <c r="IK45" s="79">
        <f t="shared" si="378"/>
        <v>4.8733833981974742E-2</v>
      </c>
      <c r="IL45" s="79">
        <f t="shared" si="379"/>
        <v>5.5256949343519539E-2</v>
      </c>
      <c r="IM45" s="79">
        <f t="shared" si="380"/>
        <v>4.082449056538906E-2</v>
      </c>
      <c r="IN45" s="79">
        <f t="shared" si="381"/>
        <v>5.0406017236442703E-2</v>
      </c>
      <c r="IO45" s="79">
        <f t="shared" si="382"/>
        <v>2.717797772654788E-2</v>
      </c>
      <c r="IP45" s="79">
        <f t="shared" si="383"/>
        <v>3.803093367139871E-2</v>
      </c>
      <c r="IQ45" s="79">
        <f t="shared" si="384"/>
        <v>1.1084041968270527E-2</v>
      </c>
      <c r="IR45" s="79">
        <f t="shared" si="385"/>
        <v>2.1497529590486408E-2</v>
      </c>
      <c r="IS45" s="79">
        <f t="shared" si="386"/>
        <v>1.8256069124210274E-3</v>
      </c>
      <c r="IT45" s="179">
        <f t="shared" si="387"/>
        <v>6.2663193979990281E-3</v>
      </c>
      <c r="IU45" s="275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6"/>
      <c r="JP45" s="525">
        <f t="shared" si="230"/>
        <v>0</v>
      </c>
      <c r="JQ45" s="241">
        <f t="shared" si="231"/>
        <v>0</v>
      </c>
      <c r="JR45" s="241">
        <f t="shared" si="232"/>
        <v>0</v>
      </c>
      <c r="JS45" s="241">
        <f t="shared" si="233"/>
        <v>0</v>
      </c>
      <c r="JT45" s="241">
        <f t="shared" si="234"/>
        <v>286.86920861722331</v>
      </c>
      <c r="JU45" s="241">
        <f t="shared" si="235"/>
        <v>284.26782877890048</v>
      </c>
      <c r="JV45" s="241">
        <f t="shared" si="236"/>
        <v>527.62213401191707</v>
      </c>
      <c r="JW45" s="241">
        <f t="shared" si="237"/>
        <v>1147.0344805816223</v>
      </c>
      <c r="JX45" s="241">
        <f t="shared" si="238"/>
        <v>2638.1232167710468</v>
      </c>
      <c r="JY45" s="241">
        <f t="shared" si="239"/>
        <v>1964.9266770949475</v>
      </c>
      <c r="JZ45" s="241">
        <f t="shared" si="240"/>
        <v>6852.7675800390616</v>
      </c>
      <c r="KA45" s="241">
        <f t="shared" si="241"/>
        <v>3706.8237491899804</v>
      </c>
      <c r="KB45" s="241">
        <f t="shared" si="242"/>
        <v>10840.469833531226</v>
      </c>
      <c r="KC45" s="241">
        <f t="shared" si="243"/>
        <v>7320.6495788809116</v>
      </c>
      <c r="KD45" s="241">
        <f t="shared" si="244"/>
        <v>13508.430769278006</v>
      </c>
      <c r="KE45" s="241">
        <f t="shared" si="245"/>
        <v>8593.1434704353633</v>
      </c>
      <c r="KF45" s="241">
        <f t="shared" si="246"/>
        <v>8091.5526164537005</v>
      </c>
      <c r="KG45" s="241">
        <f t="shared" si="247"/>
        <v>7585.5369136816053</v>
      </c>
      <c r="KH45" s="241">
        <f t="shared" si="248"/>
        <v>2452.5112364220604</v>
      </c>
      <c r="KI45" s="526">
        <f t="shared" si="249"/>
        <v>4802.366921710478</v>
      </c>
      <c r="KJ45" s="529">
        <f>(SUM(JP45:KI45)/SUM(JP$4:KI44))*100000</f>
        <v>163.91479103583109</v>
      </c>
      <c r="KK45" s="491">
        <f t="shared" si="301"/>
        <v>0</v>
      </c>
      <c r="KL45" s="492">
        <f t="shared" si="302"/>
        <v>0</v>
      </c>
      <c r="KM45" s="492">
        <f t="shared" si="303"/>
        <v>0</v>
      </c>
      <c r="KN45" s="492">
        <f t="shared" si="304"/>
        <v>0</v>
      </c>
      <c r="KO45" s="492">
        <f t="shared" si="305"/>
        <v>80.177401022329192</v>
      </c>
      <c r="KP45" s="492">
        <f t="shared" si="306"/>
        <v>81.078673404754298</v>
      </c>
      <c r="KQ45" s="492">
        <f t="shared" si="307"/>
        <v>163.73729087966839</v>
      </c>
      <c r="KR45" s="492">
        <f t="shared" si="308"/>
        <v>351.81944708086741</v>
      </c>
      <c r="KS45" s="492">
        <f t="shared" si="309"/>
        <v>934.79132830940603</v>
      </c>
      <c r="KT45" s="492">
        <f t="shared" si="310"/>
        <v>672.58057990416739</v>
      </c>
      <c r="KU45" s="492">
        <f t="shared" si="311"/>
        <v>3242.4309546683321</v>
      </c>
      <c r="KV45" s="492">
        <f t="shared" si="312"/>
        <v>1634.0914707963259</v>
      </c>
      <c r="KW45" s="492">
        <f t="shared" si="313"/>
        <v>6556.3564165931684</v>
      </c>
      <c r="KX45" s="492">
        <f t="shared" si="314"/>
        <v>3838.6109964773445</v>
      </c>
      <c r="KY45" s="492">
        <f t="shared" si="315"/>
        <v>13645.389544132464</v>
      </c>
      <c r="KZ45" s="492">
        <f t="shared" si="316"/>
        <v>6444.3903845236446</v>
      </c>
      <c r="LA45" s="492">
        <f t="shared" si="317"/>
        <v>22693.510218404019</v>
      </c>
      <c r="LB45" s="492">
        <f t="shared" si="318"/>
        <v>11550.676110113634</v>
      </c>
      <c r="LC45" s="492">
        <f t="shared" si="319"/>
        <v>40628.033403827721</v>
      </c>
      <c r="LD45" s="493">
        <f t="shared" si="320"/>
        <v>27789.867031482423</v>
      </c>
      <c r="LE45" s="509">
        <f t="shared" si="321"/>
        <v>29.273961812570391</v>
      </c>
      <c r="LF45" s="492">
        <f t="shared" si="322"/>
        <v>30.469361134941426</v>
      </c>
      <c r="LG45" s="492">
        <f t="shared" si="323"/>
        <v>1264.7224134235732</v>
      </c>
      <c r="LH45" s="492">
        <f t="shared" si="324"/>
        <v>835.18922165436868</v>
      </c>
      <c r="LI45" s="492">
        <f t="shared" si="325"/>
        <v>11916.888047857025</v>
      </c>
      <c r="LJ45" s="512">
        <f t="shared" si="326"/>
        <v>7409.8152542971902</v>
      </c>
      <c r="LK45" s="491">
        <f t="shared" si="327"/>
        <v>29.859702149521627</v>
      </c>
      <c r="LL45" s="492">
        <f t="shared" si="328"/>
        <v>1043.3742531626569</v>
      </c>
      <c r="LM45" s="493">
        <f t="shared" si="329"/>
        <v>9259.9060925881477</v>
      </c>
      <c r="LO45" s="547" t="e">
        <f>VLOOKUP(A45,#REF!,2,FALSE)</f>
        <v>#REF!</v>
      </c>
      <c r="LP45" s="552" t="e">
        <f>VLOOKUP(A45,#REF!,3,FALSE)</f>
        <v>#REF!</v>
      </c>
      <c r="LQ45" s="544" t="e">
        <f>VLOOKUP(A45,#REF!,4,FALSE)</f>
        <v>#REF!</v>
      </c>
      <c r="LR45" s="564" t="e">
        <f t="shared" si="250"/>
        <v>#REF!</v>
      </c>
      <c r="LS45" s="518" t="e">
        <f t="shared" si="251"/>
        <v>#REF!</v>
      </c>
    </row>
    <row r="46" spans="1:331" ht="14.4">
      <c r="A46" s="391" t="s">
        <v>56</v>
      </c>
      <c r="B46" s="419">
        <v>45691</v>
      </c>
      <c r="C46" s="407">
        <f t="shared" si="330"/>
        <v>9900</v>
      </c>
      <c r="D46" s="398">
        <f t="shared" si="331"/>
        <v>204</v>
      </c>
      <c r="E46" s="376">
        <f t="shared" si="332"/>
        <v>8.5880749383009103E-3</v>
      </c>
      <c r="F46" s="185">
        <f t="shared" si="252"/>
        <v>0.21264581646276071</v>
      </c>
      <c r="G46" s="30">
        <f t="shared" si="253"/>
        <v>2.4448196973540708</v>
      </c>
      <c r="H46" s="29">
        <f t="shared" si="254"/>
        <v>0.51988068064809589</v>
      </c>
      <c r="I46" s="33">
        <f t="shared" si="255"/>
        <v>0.52972609493784995</v>
      </c>
      <c r="J46" s="302">
        <f t="shared" si="256"/>
        <v>0.63713130579122057</v>
      </c>
      <c r="K46" s="452">
        <f t="shared" si="257"/>
        <v>7.0076202562926312E-3</v>
      </c>
      <c r="L46" s="303">
        <f t="shared" si="333"/>
        <v>2.9962089844490181</v>
      </c>
      <c r="M46" s="304">
        <f t="shared" si="258"/>
        <v>0.64913161754089044</v>
      </c>
      <c r="N46" s="675"/>
      <c r="O46" s="310" t="s">
        <v>226</v>
      </c>
      <c r="P46" s="20" t="s">
        <v>236</v>
      </c>
      <c r="Q46" s="20"/>
      <c r="R46" s="20"/>
      <c r="S46" s="148">
        <f t="shared" si="259"/>
        <v>9900</v>
      </c>
      <c r="T46" s="149">
        <f t="shared" si="260"/>
        <v>21667.286774200609</v>
      </c>
      <c r="U46" s="148">
        <f t="shared" si="261"/>
        <v>73</v>
      </c>
      <c r="V46" s="150">
        <f t="shared" si="262"/>
        <v>7.4285132797394932E-3</v>
      </c>
      <c r="W46" s="149">
        <f t="shared" si="263"/>
        <v>159.76888227440853</v>
      </c>
      <c r="X46" s="148">
        <f t="shared" si="264"/>
        <v>184</v>
      </c>
      <c r="Y46" s="150">
        <f t="shared" si="265"/>
        <v>1.8937834499794155E-2</v>
      </c>
      <c r="Z46" s="149">
        <f t="shared" si="266"/>
        <v>402.70512792453655</v>
      </c>
      <c r="AA46" s="148">
        <f t="shared" si="267"/>
        <v>204</v>
      </c>
      <c r="AB46" s="149">
        <f t="shared" si="268"/>
        <v>4464.774244380731</v>
      </c>
      <c r="AC46" s="151">
        <f t="shared" si="269"/>
        <v>2.0606060606060607E-2</v>
      </c>
      <c r="AD46" s="148">
        <f t="shared" si="270"/>
        <v>0</v>
      </c>
      <c r="AE46" s="150">
        <f t="shared" si="271"/>
        <v>0</v>
      </c>
      <c r="AF46" s="149">
        <f t="shared" si="272"/>
        <v>0</v>
      </c>
      <c r="AG46" s="148">
        <f t="shared" si="273"/>
        <v>4</v>
      </c>
      <c r="AH46" s="150">
        <f t="shared" si="274"/>
        <v>0.02</v>
      </c>
      <c r="AI46" s="311">
        <f t="shared" si="275"/>
        <v>87.544593027073162</v>
      </c>
      <c r="AJ46" s="679"/>
      <c r="AK46" s="74">
        <v>3353.5534316491808</v>
      </c>
      <c r="AL46" s="59">
        <v>3146.6554797217841</v>
      </c>
      <c r="AM46" s="59">
        <v>3368.0069996350926</v>
      </c>
      <c r="AN46" s="59">
        <v>3111.0428810254098</v>
      </c>
      <c r="AO46" s="59">
        <v>3076.0044857978046</v>
      </c>
      <c r="AP46" s="59">
        <v>2951.2874095998568</v>
      </c>
      <c r="AQ46" s="59">
        <v>3016.779668274824</v>
      </c>
      <c r="AR46" s="59">
        <v>3047.0837286733617</v>
      </c>
      <c r="AS46" s="59">
        <v>2972.0629104584923</v>
      </c>
      <c r="AT46" s="59">
        <v>3059.7357823843922</v>
      </c>
      <c r="AU46" s="59">
        <v>2491.8669637970547</v>
      </c>
      <c r="AV46" s="59">
        <v>2540.9670996263008</v>
      </c>
      <c r="AW46" s="59">
        <v>2078.211347812261</v>
      </c>
      <c r="AX46" s="59">
        <v>2296.5770251785452</v>
      </c>
      <c r="AY46" s="59">
        <v>1521.4834061775009</v>
      </c>
      <c r="AZ46" s="59">
        <v>1769.0275964401258</v>
      </c>
      <c r="BA46" s="59">
        <v>615.01279867512744</v>
      </c>
      <c r="BB46" s="59">
        <v>980.96383812113459</v>
      </c>
      <c r="BC46" s="59">
        <v>62.01809734539102</v>
      </c>
      <c r="BD46" s="75">
        <v>232.65951281274036</v>
      </c>
      <c r="BE46" s="213">
        <v>2.0000000000000002E-5</v>
      </c>
      <c r="BF46" s="42">
        <v>2.0000000000000002E-5</v>
      </c>
      <c r="BG46" s="52">
        <v>5.0000000000000002E-5</v>
      </c>
      <c r="BH46" s="52">
        <v>4.0000000000000003E-5</v>
      </c>
      <c r="BI46" s="52">
        <v>1.2518952302791728E-4</v>
      </c>
      <c r="BJ46" s="52">
        <v>1.2406223545552731E-4</v>
      </c>
      <c r="BK46" s="52">
        <v>3.4000000000000002E-4</v>
      </c>
      <c r="BL46" s="52">
        <v>1.8000000000000001E-4</v>
      </c>
      <c r="BM46" s="52">
        <v>8.9999999999999998E-4</v>
      </c>
      <c r="BN46" s="52">
        <v>5.0000000000000001E-4</v>
      </c>
      <c r="BO46" s="52">
        <v>3.8E-3</v>
      </c>
      <c r="BP46" s="52">
        <v>2E-3</v>
      </c>
      <c r="BQ46" s="52">
        <v>1.6199999999999999E-2</v>
      </c>
      <c r="BR46" s="52">
        <v>6.1999999999999998E-3</v>
      </c>
      <c r="BS46" s="52">
        <v>6.1100000000000002E-2</v>
      </c>
      <c r="BT46" s="52">
        <v>2.6800000000000001E-2</v>
      </c>
      <c r="BU46" s="52">
        <v>0.1421</v>
      </c>
      <c r="BV46" s="52">
        <v>5.4699999999999999E-2</v>
      </c>
      <c r="BW46" s="52">
        <v>0.27589999999999998</v>
      </c>
      <c r="BX46" s="584">
        <v>0.1051</v>
      </c>
      <c r="BY46" s="74">
        <f>+Fall_Hoy!B46+(CS46/2)</f>
        <v>0</v>
      </c>
      <c r="BZ46" s="59">
        <f>+Fall_Hoy!C46+(CS46/2)</f>
        <v>0</v>
      </c>
      <c r="CA46" s="59">
        <f>+Fall_Hoy!D46+(CT46/2)</f>
        <v>0</v>
      </c>
      <c r="CB46" s="59">
        <f>+Fall_Hoy!E46+(CT46/2)</f>
        <v>0</v>
      </c>
      <c r="CC46" s="59">
        <f>+Fall_Hoy!F46+(CU46/2)</f>
        <v>1</v>
      </c>
      <c r="CD46" s="59">
        <f>+Fall_Hoy!G46+(CU46/2)</f>
        <v>1</v>
      </c>
      <c r="CE46" s="59">
        <f>+Fall_Hoy!H46+(CV46/2)</f>
        <v>4</v>
      </c>
      <c r="CF46" s="59">
        <f>+Fall_Hoy!I46+(CV46/2)</f>
        <v>2</v>
      </c>
      <c r="CG46" s="59">
        <f>+Fall_Hoy!J46+(CW46/2)</f>
        <v>2.5</v>
      </c>
      <c r="CH46" s="59">
        <f>+Fall_Hoy!K46+(CW46/2)</f>
        <v>3.5</v>
      </c>
      <c r="CI46" s="59">
        <f>+Fall_Hoy!L46+(CX46/2)</f>
        <v>11</v>
      </c>
      <c r="CJ46" s="59">
        <f>+Fall_Hoy!M46+(CX46/2)</f>
        <v>7</v>
      </c>
      <c r="CK46" s="59">
        <f>+Fall_Hoy!N46+(CY46/2)</f>
        <v>24</v>
      </c>
      <c r="CL46" s="59">
        <f>+Fall_Hoy!O46+(CY46/2)</f>
        <v>10</v>
      </c>
      <c r="CM46" s="59">
        <f>+Fall_Hoy!P46+(CZ46/2)</f>
        <v>43</v>
      </c>
      <c r="CN46" s="59">
        <f>+Fall_Hoy!Q46+(CZ46/2)</f>
        <v>21</v>
      </c>
      <c r="CO46" s="59">
        <f>+Fall_Hoy!R46+(DA46/2)</f>
        <v>23.5</v>
      </c>
      <c r="CP46" s="59">
        <f>+Fall_Hoy!S46+(DA46/2)</f>
        <v>29.5</v>
      </c>
      <c r="CQ46" s="59">
        <f>+Fall_Hoy!T46+(DB46/2)</f>
        <v>5.5</v>
      </c>
      <c r="CR46" s="75">
        <f>+Fall_Hoy!U46+(DB46/2)</f>
        <v>15.5</v>
      </c>
      <c r="CS46" s="603">
        <f>+Fall_Hoy!W46</f>
        <v>0</v>
      </c>
      <c r="CT46" s="58">
        <f>+Fall_Hoy!X46</f>
        <v>0</v>
      </c>
      <c r="CU46" s="58">
        <f>+Fall_Hoy!Y46</f>
        <v>0</v>
      </c>
      <c r="CV46" s="58">
        <f>+Fall_Hoy!Z46</f>
        <v>0</v>
      </c>
      <c r="CW46" s="58">
        <f>+Fall_Hoy!AA46</f>
        <v>1</v>
      </c>
      <c r="CX46" s="58">
        <f>+Fall_Hoy!AB46</f>
        <v>0</v>
      </c>
      <c r="CY46" s="58">
        <f>+Fall_Hoy!AC46</f>
        <v>0</v>
      </c>
      <c r="CZ46" s="58">
        <f>+Fall_Hoy!AD46</f>
        <v>0</v>
      </c>
      <c r="DA46" s="58">
        <f>+Fall_Hoy!AE46</f>
        <v>3</v>
      </c>
      <c r="DB46" s="223">
        <f>+Fall_Hoy!AF46</f>
        <v>1</v>
      </c>
      <c r="DC46" s="65">
        <f t="shared" si="276"/>
        <v>0.46255142706662816</v>
      </c>
      <c r="DD46" s="66">
        <f t="shared" si="277"/>
        <v>0.44294509092400119</v>
      </c>
      <c r="DE46" s="66">
        <f t="shared" si="278"/>
        <v>0.7</v>
      </c>
      <c r="DF46" s="66">
        <f t="shared" si="279"/>
        <v>0.7</v>
      </c>
      <c r="DG46" s="66">
        <f t="shared" si="334"/>
        <v>0.7</v>
      </c>
      <c r="DH46" s="66">
        <f t="shared" si="335"/>
        <v>0.7</v>
      </c>
      <c r="DI46" s="66">
        <f t="shared" si="336"/>
        <v>0.7</v>
      </c>
      <c r="DJ46" s="66">
        <f t="shared" si="337"/>
        <v>0.7</v>
      </c>
      <c r="DK46" s="66">
        <f t="shared" si="338"/>
        <v>0.7</v>
      </c>
      <c r="DL46" s="66">
        <f t="shared" si="339"/>
        <v>0.7</v>
      </c>
      <c r="DM46" s="66">
        <f t="shared" si="340"/>
        <v>0.7</v>
      </c>
      <c r="DN46" s="66">
        <f t="shared" si="341"/>
        <v>0.7</v>
      </c>
      <c r="DO46" s="66">
        <f t="shared" si="342"/>
        <v>0.7</v>
      </c>
      <c r="DP46" s="66">
        <f t="shared" si="343"/>
        <v>0.7</v>
      </c>
      <c r="DQ46" s="66">
        <f t="shared" si="344"/>
        <v>0.46255142706662816</v>
      </c>
      <c r="DR46" s="66">
        <f t="shared" si="345"/>
        <v>0.44294509092400119</v>
      </c>
      <c r="DS46" s="66">
        <f t="shared" si="346"/>
        <v>0.26889927458747814</v>
      </c>
      <c r="DT46" s="66">
        <f t="shared" si="347"/>
        <v>0.54977082812581923</v>
      </c>
      <c r="DU46" s="66">
        <f t="shared" si="348"/>
        <v>0.32143454610709732</v>
      </c>
      <c r="DV46" s="265">
        <f t="shared" si="349"/>
        <v>0.63388163258133046</v>
      </c>
      <c r="DW46" s="74">
        <f>+'Cas_-14'!B45</f>
        <v>361</v>
      </c>
      <c r="DX46" s="59">
        <f>+'Cas_-14'!C45</f>
        <v>335</v>
      </c>
      <c r="DY46" s="59">
        <f>+'Cas_-14'!D45</f>
        <v>386</v>
      </c>
      <c r="DZ46" s="59">
        <f>+'Cas_-14'!E45</f>
        <v>478</v>
      </c>
      <c r="EA46" s="59">
        <f>+'Cas_-14'!F45</f>
        <v>695</v>
      </c>
      <c r="EB46" s="59">
        <f>+'Cas_-14'!G45</f>
        <v>843</v>
      </c>
      <c r="EC46" s="59">
        <f>+'Cas_-14'!H45</f>
        <v>876</v>
      </c>
      <c r="ED46" s="59">
        <f>+'Cas_-14'!I45</f>
        <v>1014</v>
      </c>
      <c r="EE46" s="59">
        <f>+'Cas_-14'!J45</f>
        <v>810</v>
      </c>
      <c r="EF46" s="59">
        <f>+'Cas_-14'!K45</f>
        <v>943</v>
      </c>
      <c r="EG46" s="59">
        <f>+'Cas_-14'!L45</f>
        <v>594</v>
      </c>
      <c r="EH46" s="59">
        <f>+'Cas_-14'!M45</f>
        <v>669</v>
      </c>
      <c r="EI46" s="59">
        <f>+'Cas_-14'!N45</f>
        <v>401</v>
      </c>
      <c r="EJ46" s="59">
        <f>+'Cas_-14'!O45</f>
        <v>417</v>
      </c>
      <c r="EK46" s="59">
        <f>+'Cas_-14'!P45</f>
        <v>263</v>
      </c>
      <c r="EL46" s="59">
        <f>+'Cas_-14'!Q45</f>
        <v>239</v>
      </c>
      <c r="EM46" s="59">
        <f>+'Cas_-14'!R45</f>
        <v>101</v>
      </c>
      <c r="EN46" s="59">
        <f>+'Cas_-14'!S45</f>
        <v>119</v>
      </c>
      <c r="EO46" s="59">
        <f>+'Cas_-14'!T45</f>
        <v>19</v>
      </c>
      <c r="EP46" s="75">
        <f>+'Cas_-14'!U45</f>
        <v>44</v>
      </c>
      <c r="EQ46" s="178">
        <f t="shared" si="280"/>
        <v>0.10764701006194215</v>
      </c>
      <c r="ER46" s="79">
        <f t="shared" si="281"/>
        <v>0.10646224289848837</v>
      </c>
      <c r="ES46" s="79">
        <f t="shared" si="282"/>
        <v>0.11460783782273055</v>
      </c>
      <c r="ET46" s="79">
        <f t="shared" si="283"/>
        <v>0.15364622677346371</v>
      </c>
      <c r="EU46" s="79">
        <f t="shared" si="284"/>
        <v>0.22594245333804905</v>
      </c>
      <c r="EV46" s="79">
        <f t="shared" si="285"/>
        <v>0.2856380565504788</v>
      </c>
      <c r="EW46" s="79">
        <f t="shared" si="286"/>
        <v>0.29037586311397728</v>
      </c>
      <c r="EX46" s="79">
        <f t="shared" si="287"/>
        <v>0.33277720282451018</v>
      </c>
      <c r="EY46" s="79">
        <f t="shared" si="288"/>
        <v>0.27253797258115353</v>
      </c>
      <c r="EZ46" s="79">
        <f t="shared" si="289"/>
        <v>0.30819654606422864</v>
      </c>
      <c r="FA46" s="79">
        <f t="shared" si="290"/>
        <v>0.23837548658491592</v>
      </c>
      <c r="FB46" s="79">
        <f t="shared" si="291"/>
        <v>0.26328558134357177</v>
      </c>
      <c r="FC46" s="79">
        <f t="shared" si="292"/>
        <v>0.19295438860062708</v>
      </c>
      <c r="FD46" s="79">
        <f t="shared" si="293"/>
        <v>0.18157457617498404</v>
      </c>
      <c r="FE46" s="79">
        <f t="shared" si="294"/>
        <v>0.17285761969678531</v>
      </c>
      <c r="FF46" s="79">
        <f t="shared" si="295"/>
        <v>0.13510247125649583</v>
      </c>
      <c r="FG46" s="79">
        <f t="shared" si="296"/>
        <v>0.16422422463008277</v>
      </c>
      <c r="FH46" s="79">
        <f t="shared" si="297"/>
        <v>0.12130926276336931</v>
      </c>
      <c r="FI46" s="79">
        <f t="shared" si="298"/>
        <v>0.30636218802691173</v>
      </c>
      <c r="FJ46" s="87">
        <f t="shared" si="299"/>
        <v>0.18911756269090998</v>
      </c>
      <c r="FK46" s="101">
        <f t="shared" si="133"/>
        <v>2.6759099649642484</v>
      </c>
      <c r="FL46" s="102">
        <f t="shared" si="134"/>
        <v>3.2785861487541372</v>
      </c>
      <c r="FM46" s="102">
        <f t="shared" si="135"/>
        <v>3.6278003577770144</v>
      </c>
      <c r="FN46" s="102">
        <f t="shared" si="166"/>
        <v>3.8551652700838885</v>
      </c>
      <c r="FO46" s="102">
        <f t="shared" si="229"/>
        <v>3.0981340144726088</v>
      </c>
      <c r="FP46" s="102">
        <f t="shared" si="229"/>
        <v>2.4506538395253852</v>
      </c>
      <c r="FQ46" s="102">
        <f t="shared" si="229"/>
        <v>2.4106686846944938</v>
      </c>
      <c r="FR46" s="102">
        <f t="shared" si="229"/>
        <v>2.1035094773879219</v>
      </c>
      <c r="FS46" s="102">
        <f t="shared" si="229"/>
        <v>2.5684494287912898</v>
      </c>
      <c r="FT46" s="102">
        <f t="shared" si="229"/>
        <v>2.2712778872418604</v>
      </c>
      <c r="FU46" s="102">
        <f t="shared" si="229"/>
        <v>2.936543560030199</v>
      </c>
      <c r="FV46" s="102">
        <f t="shared" si="229"/>
        <v>2.6587099697136178</v>
      </c>
      <c r="FW46" s="102">
        <f t="shared" si="229"/>
        <v>3.6278003577770144</v>
      </c>
      <c r="FX46" s="102">
        <f t="shared" si="229"/>
        <v>3.8551652700838885</v>
      </c>
      <c r="FY46" s="102">
        <f t="shared" si="229"/>
        <v>2.6759099649642484</v>
      </c>
      <c r="FZ46" s="102">
        <f t="shared" si="229"/>
        <v>3.2785861487541372</v>
      </c>
      <c r="GA46" s="102">
        <f t="shared" si="137"/>
        <v>1.6373910438193715</v>
      </c>
      <c r="GB46" s="102">
        <f t="shared" si="138"/>
        <v>4.5319773247507413</v>
      </c>
      <c r="GC46" s="102">
        <f t="shared" si="139"/>
        <v>1.049197840560081</v>
      </c>
      <c r="GD46" s="270">
        <f t="shared" si="140"/>
        <v>3.3517861776662916</v>
      </c>
      <c r="GE46" s="74">
        <f>+Cas_Hoy!B45</f>
        <v>368</v>
      </c>
      <c r="GF46" s="59">
        <f>+Cas_Hoy!C45</f>
        <v>342</v>
      </c>
      <c r="GG46" s="59">
        <f>+Cas_Hoy!D45</f>
        <v>396</v>
      </c>
      <c r="GH46" s="59">
        <f>+Cas_Hoy!E45</f>
        <v>489</v>
      </c>
      <c r="GI46" s="59">
        <f>+Cas_Hoy!F45</f>
        <v>710</v>
      </c>
      <c r="GJ46" s="59">
        <f>+Cas_Hoy!G45</f>
        <v>855</v>
      </c>
      <c r="GK46" s="59">
        <f>+Cas_Hoy!H45</f>
        <v>895</v>
      </c>
      <c r="GL46" s="59">
        <f>+Cas_Hoy!I45</f>
        <v>1031</v>
      </c>
      <c r="GM46" s="59">
        <f>+Cas_Hoy!J45</f>
        <v>817</v>
      </c>
      <c r="GN46" s="59">
        <f>+Cas_Hoy!K45</f>
        <v>964</v>
      </c>
      <c r="GO46" s="59">
        <f>+Cas_Hoy!L45</f>
        <v>612</v>
      </c>
      <c r="GP46" s="59">
        <f>+Cas_Hoy!M45</f>
        <v>683</v>
      </c>
      <c r="GQ46" s="59">
        <f>+Cas_Hoy!N45</f>
        <v>405</v>
      </c>
      <c r="GR46" s="59">
        <f>+Cas_Hoy!O45</f>
        <v>422</v>
      </c>
      <c r="GS46" s="59">
        <f>+Cas_Hoy!P45</f>
        <v>267</v>
      </c>
      <c r="GT46" s="59">
        <f>+Cas_Hoy!Q45</f>
        <v>243</v>
      </c>
      <c r="GU46" s="59">
        <f>+Cas_Hoy!R45</f>
        <v>103</v>
      </c>
      <c r="GV46" s="59">
        <f>+Cas_Hoy!S45</f>
        <v>124</v>
      </c>
      <c r="GW46" s="59">
        <f>+Cas_Hoy!T45</f>
        <v>19</v>
      </c>
      <c r="GX46" s="459">
        <f>+Cas_Hoy!U45</f>
        <v>45</v>
      </c>
      <c r="GY46" s="424">
        <f t="shared" si="141"/>
        <v>0.46958642975965675</v>
      </c>
      <c r="GZ46" s="94">
        <f t="shared" si="142"/>
        <v>0.45035839788507231</v>
      </c>
      <c r="HA46" s="94">
        <f t="shared" si="143"/>
        <v>0.7</v>
      </c>
      <c r="HB46" s="94">
        <f t="shared" si="144"/>
        <v>0.7</v>
      </c>
      <c r="HC46" s="272">
        <f t="shared" si="350"/>
        <v>0.7</v>
      </c>
      <c r="HD46" s="272">
        <f t="shared" si="351"/>
        <v>0.7</v>
      </c>
      <c r="HE46" s="272">
        <f t="shared" si="352"/>
        <v>0.7</v>
      </c>
      <c r="HF46" s="272">
        <f t="shared" si="353"/>
        <v>0.7</v>
      </c>
      <c r="HG46" s="272">
        <f t="shared" si="354"/>
        <v>0.7</v>
      </c>
      <c r="HH46" s="272">
        <f t="shared" si="355"/>
        <v>0.7</v>
      </c>
      <c r="HI46" s="272">
        <f t="shared" si="356"/>
        <v>0.7</v>
      </c>
      <c r="HJ46" s="272">
        <f t="shared" si="357"/>
        <v>0.7</v>
      </c>
      <c r="HK46" s="272">
        <f t="shared" si="358"/>
        <v>0.7</v>
      </c>
      <c r="HL46" s="272">
        <f t="shared" si="359"/>
        <v>0.7</v>
      </c>
      <c r="HM46" s="272">
        <f t="shared" si="360"/>
        <v>0.46958642975965675</v>
      </c>
      <c r="HN46" s="272">
        <f t="shared" si="361"/>
        <v>0.45035839788507231</v>
      </c>
      <c r="HO46" s="272">
        <f t="shared" si="362"/>
        <v>0.2742240126981213</v>
      </c>
      <c r="HP46" s="272">
        <f t="shared" si="363"/>
        <v>0.5728704427529544</v>
      </c>
      <c r="HQ46" s="272">
        <f t="shared" si="364"/>
        <v>0.32143454610709732</v>
      </c>
      <c r="HR46" s="276">
        <f t="shared" si="365"/>
        <v>0.64828803332181517</v>
      </c>
      <c r="HS46" s="201">
        <f>+CyF_Tot!B45</f>
        <v>0</v>
      </c>
      <c r="HT46" s="131">
        <f>+CyF_Tot!C45</f>
        <v>9716</v>
      </c>
      <c r="HU46" s="131">
        <f>+CyF_Tot!D45</f>
        <v>9827</v>
      </c>
      <c r="HV46" s="131">
        <f>+CyF_Tot!E45</f>
        <v>9900</v>
      </c>
      <c r="HW46" s="131">
        <f>+CyF_Tot!F45</f>
        <v>0</v>
      </c>
      <c r="HX46" s="131">
        <f>+CyF_Tot!G45</f>
        <v>200</v>
      </c>
      <c r="HY46" s="131">
        <f>+CyF_Tot!H45</f>
        <v>204</v>
      </c>
      <c r="HZ46" s="428">
        <f>+CyF_Tot!I45</f>
        <v>204</v>
      </c>
      <c r="IA46" s="82">
        <f t="shared" si="368"/>
        <v>7.3396367592068038E-2</v>
      </c>
      <c r="IB46" s="79">
        <f t="shared" si="369"/>
        <v>6.8868168342163319E-2</v>
      </c>
      <c r="IC46" s="79">
        <f t="shared" si="370"/>
        <v>7.3712700523846986E-2</v>
      </c>
      <c r="ID46" s="79">
        <f t="shared" si="371"/>
        <v>6.8088745727285668E-2</v>
      </c>
      <c r="IE46" s="79">
        <f t="shared" si="372"/>
        <v>6.7321890214655067E-2</v>
      </c>
      <c r="IF46" s="79">
        <f t="shared" si="373"/>
        <v>6.4592313794836112E-2</v>
      </c>
      <c r="IG46" s="79">
        <f t="shared" si="374"/>
        <v>6.602568707786706E-2</v>
      </c>
      <c r="IH46" s="79">
        <f t="shared" si="375"/>
        <v>6.6688926236531526E-2</v>
      </c>
      <c r="II46" s="79">
        <f t="shared" si="376"/>
        <v>6.504700948673682E-2</v>
      </c>
      <c r="IJ46" s="79">
        <f t="shared" si="377"/>
        <v>6.6965830959803727E-2</v>
      </c>
      <c r="IK46" s="79">
        <f t="shared" si="378"/>
        <v>5.4537369805805404E-2</v>
      </c>
      <c r="IL46" s="79">
        <f t="shared" si="379"/>
        <v>5.5611982657991742E-2</v>
      </c>
      <c r="IM46" s="79">
        <f t="shared" si="380"/>
        <v>4.5484041667117399E-2</v>
      </c>
      <c r="IN46" s="79">
        <f t="shared" si="381"/>
        <v>5.0263225256145523E-2</v>
      </c>
      <c r="IO46" s="79">
        <f t="shared" si="382"/>
        <v>3.3299411397813596E-2</v>
      </c>
      <c r="IP46" s="79">
        <f t="shared" si="383"/>
        <v>3.8717200246003058E-2</v>
      </c>
      <c r="IQ46" s="79">
        <f t="shared" si="384"/>
        <v>1.3460261291613828E-2</v>
      </c>
      <c r="IR46" s="79">
        <f t="shared" si="385"/>
        <v>2.1469519995647602E-2</v>
      </c>
      <c r="IS46" s="79">
        <f t="shared" si="386"/>
        <v>1.3573372731039159E-3</v>
      </c>
      <c r="IT46" s="179">
        <f t="shared" si="387"/>
        <v>5.0920205907671176E-3</v>
      </c>
      <c r="IU46" s="275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6"/>
      <c r="JP46" s="525">
        <f t="shared" si="230"/>
        <v>0</v>
      </c>
      <c r="JQ46" s="241">
        <f t="shared" si="231"/>
        <v>0</v>
      </c>
      <c r="JR46" s="241">
        <f t="shared" si="232"/>
        <v>0</v>
      </c>
      <c r="JS46" s="241">
        <f t="shared" si="233"/>
        <v>0</v>
      </c>
      <c r="JT46" s="241">
        <f t="shared" si="234"/>
        <v>1163.1748316751928</v>
      </c>
      <c r="JU46" s="241">
        <f t="shared" si="235"/>
        <v>1187.981214095093</v>
      </c>
      <c r="JV46" s="241">
        <f t="shared" si="236"/>
        <v>4272.5957535277939</v>
      </c>
      <c r="JW46" s="241">
        <f t="shared" si="237"/>
        <v>2139.9431655391136</v>
      </c>
      <c r="JX46" s="241">
        <f t="shared" si="238"/>
        <v>2373.899951839036</v>
      </c>
      <c r="JY46" s="241">
        <f t="shared" si="239"/>
        <v>3341.8437823516028</v>
      </c>
      <c r="JZ46" s="241">
        <f t="shared" si="240"/>
        <v>9329.6015950125184</v>
      </c>
      <c r="KA46" s="241">
        <f t="shared" si="241"/>
        <v>6249.2021255746777</v>
      </c>
      <c r="KB46" s="241">
        <f t="shared" si="242"/>
        <v>19094.446790396785</v>
      </c>
      <c r="KC46" s="241">
        <f t="shared" si="243"/>
        <v>8304.1368919543802</v>
      </c>
      <c r="KD46" s="241">
        <f t="shared" si="244"/>
        <v>27978.227581822102</v>
      </c>
      <c r="KE46" s="241">
        <f t="shared" si="245"/>
        <v>15829.052105433197</v>
      </c>
      <c r="KF46" s="241">
        <f t="shared" si="246"/>
        <v>13624.290450622246</v>
      </c>
      <c r="KG46" s="241">
        <f t="shared" si="247"/>
        <v>19749.128609170708</v>
      </c>
      <c r="KH46" s="241">
        <f t="shared" si="248"/>
        <v>5353.3970600707835</v>
      </c>
      <c r="KI46" s="526">
        <f t="shared" si="249"/>
        <v>11512.768025762509</v>
      </c>
      <c r="KJ46" s="529">
        <f>(SUM(JP46:KI46)/SUM(JP$4:KI45))*100000</f>
        <v>307.59434010204643</v>
      </c>
      <c r="KK46" s="491">
        <f t="shared" si="301"/>
        <v>0</v>
      </c>
      <c r="KL46" s="492">
        <f t="shared" si="302"/>
        <v>0</v>
      </c>
      <c r="KM46" s="492">
        <f t="shared" si="303"/>
        <v>0</v>
      </c>
      <c r="KN46" s="492">
        <f t="shared" si="304"/>
        <v>0</v>
      </c>
      <c r="KO46" s="492">
        <f t="shared" si="305"/>
        <v>325.09705516266047</v>
      </c>
      <c r="KP46" s="492">
        <f t="shared" si="306"/>
        <v>338.83517977518244</v>
      </c>
      <c r="KQ46" s="492">
        <f t="shared" si="307"/>
        <v>1325.9171831688459</v>
      </c>
      <c r="KR46" s="492">
        <f t="shared" si="308"/>
        <v>656.36529156708116</v>
      </c>
      <c r="KS46" s="492">
        <f t="shared" si="309"/>
        <v>841.1665820405974</v>
      </c>
      <c r="KT46" s="492">
        <f t="shared" si="310"/>
        <v>1143.8896195384943</v>
      </c>
      <c r="KU46" s="492">
        <f t="shared" si="311"/>
        <v>4414.3608626836285</v>
      </c>
      <c r="KV46" s="492">
        <f t="shared" si="312"/>
        <v>2754.8566059865507</v>
      </c>
      <c r="KW46" s="492">
        <f t="shared" si="313"/>
        <v>11548.392335199627</v>
      </c>
      <c r="KX46" s="492">
        <f t="shared" si="314"/>
        <v>4354.3063830931424</v>
      </c>
      <c r="KY46" s="492">
        <f t="shared" si="315"/>
        <v>28261.892193770982</v>
      </c>
      <c r="KZ46" s="492">
        <f t="shared" si="316"/>
        <v>11870.928436763232</v>
      </c>
      <c r="LA46" s="492">
        <f t="shared" si="317"/>
        <v>38210.586918880646</v>
      </c>
      <c r="LB46" s="492">
        <f t="shared" si="318"/>
        <v>30072.464298482311</v>
      </c>
      <c r="LC46" s="492">
        <f t="shared" si="319"/>
        <v>88683.791270948132</v>
      </c>
      <c r="LD46" s="493">
        <f t="shared" si="320"/>
        <v>66620.959584297831</v>
      </c>
      <c r="LE46" s="509">
        <f t="shared" si="321"/>
        <v>102.06617751075041</v>
      </c>
      <c r="LF46" s="492">
        <f t="shared" si="322"/>
        <v>108.58959118169142</v>
      </c>
      <c r="LG46" s="492">
        <f t="shared" si="323"/>
        <v>2063.5065865937631</v>
      </c>
      <c r="LH46" s="492">
        <f t="shared" si="324"/>
        <v>1445.4565731948869</v>
      </c>
      <c r="LI46" s="492">
        <f t="shared" si="325"/>
        <v>22447.079344397327</v>
      </c>
      <c r="LJ46" s="512">
        <f t="shared" si="326"/>
        <v>14396.044344956264</v>
      </c>
      <c r="LK46" s="491">
        <f t="shared" si="327"/>
        <v>105.22687850577715</v>
      </c>
      <c r="LL46" s="492">
        <f t="shared" si="328"/>
        <v>1751.4672468411679</v>
      </c>
      <c r="LM46" s="493">
        <f t="shared" si="329"/>
        <v>17999.250184082732</v>
      </c>
      <c r="LO46" s="547" t="e">
        <f>VLOOKUP(A46,#REF!,2,FALSE)</f>
        <v>#REF!</v>
      </c>
      <c r="LP46" s="552" t="e">
        <f>VLOOKUP(A46,#REF!,3,FALSE)</f>
        <v>#REF!</v>
      </c>
      <c r="LQ46" s="544" t="e">
        <f>VLOOKUP(A46,#REF!,4,FALSE)</f>
        <v>#REF!</v>
      </c>
      <c r="LR46" s="564" t="e">
        <f t="shared" si="250"/>
        <v>#REF!</v>
      </c>
      <c r="LS46" s="518" t="e">
        <f t="shared" si="251"/>
        <v>#REF!</v>
      </c>
    </row>
    <row r="47" spans="1:331" ht="14.4">
      <c r="A47" s="391" t="s">
        <v>57</v>
      </c>
      <c r="B47" s="419">
        <v>36338</v>
      </c>
      <c r="C47" s="407">
        <f t="shared" si="330"/>
        <v>3357</v>
      </c>
      <c r="D47" s="398">
        <f t="shared" si="331"/>
        <v>97</v>
      </c>
      <c r="E47" s="376">
        <f t="shared" si="332"/>
        <v>7.8266438147688508E-3</v>
      </c>
      <c r="F47" s="185">
        <f t="shared" si="252"/>
        <v>8.7952006164345869E-2</v>
      </c>
      <c r="G47" s="30">
        <f t="shared" si="253"/>
        <v>3.8778356043606168</v>
      </c>
      <c r="H47" s="29">
        <f t="shared" si="254"/>
        <v>0.34106342097904485</v>
      </c>
      <c r="I47" s="33">
        <f t="shared" si="255"/>
        <v>0.35824465088443475</v>
      </c>
      <c r="J47" s="302">
        <f t="shared" si="256"/>
        <v>0.53598161484533768</v>
      </c>
      <c r="K47" s="452">
        <f t="shared" si="257"/>
        <v>4.9803609682019037E-3</v>
      </c>
      <c r="L47" s="303">
        <f t="shared" si="333"/>
        <v>6.0940237547715519</v>
      </c>
      <c r="M47" s="304">
        <f t="shared" si="258"/>
        <v>0.56264653248000873</v>
      </c>
      <c r="N47" s="675"/>
      <c r="O47" s="310" t="s">
        <v>226</v>
      </c>
      <c r="P47" s="20" t="s">
        <v>234</v>
      </c>
      <c r="Q47" s="20"/>
      <c r="R47" s="20"/>
      <c r="S47" s="148">
        <f t="shared" si="259"/>
        <v>3357</v>
      </c>
      <c r="T47" s="149">
        <f t="shared" si="260"/>
        <v>9238.2629753976562</v>
      </c>
      <c r="U47" s="148">
        <f t="shared" si="261"/>
        <v>78</v>
      </c>
      <c r="V47" s="150">
        <f t="shared" si="262"/>
        <v>2.3787740164684355E-2</v>
      </c>
      <c r="W47" s="149">
        <f t="shared" si="263"/>
        <v>214.6513291870769</v>
      </c>
      <c r="X47" s="148">
        <f t="shared" si="264"/>
        <v>161</v>
      </c>
      <c r="Y47" s="150">
        <f t="shared" si="265"/>
        <v>5.0375469336670836E-2</v>
      </c>
      <c r="Z47" s="149">
        <f t="shared" si="266"/>
        <v>443.06235896306896</v>
      </c>
      <c r="AA47" s="148">
        <f t="shared" si="267"/>
        <v>97</v>
      </c>
      <c r="AB47" s="149">
        <f t="shared" si="268"/>
        <v>2669.3819142495458</v>
      </c>
      <c r="AC47" s="151">
        <f t="shared" si="269"/>
        <v>2.8894846589216563E-2</v>
      </c>
      <c r="AD47" s="148">
        <f t="shared" si="270"/>
        <v>0</v>
      </c>
      <c r="AE47" s="150">
        <f t="shared" si="271"/>
        <v>0</v>
      </c>
      <c r="AF47" s="149">
        <f t="shared" si="272"/>
        <v>0</v>
      </c>
      <c r="AG47" s="148">
        <f t="shared" si="273"/>
        <v>0</v>
      </c>
      <c r="AH47" s="150">
        <f t="shared" si="274"/>
        <v>0</v>
      </c>
      <c r="AI47" s="311">
        <f t="shared" si="275"/>
        <v>0</v>
      </c>
      <c r="AJ47" s="679"/>
      <c r="AK47" s="74">
        <v>3017.3205163545804</v>
      </c>
      <c r="AL47" s="59">
        <v>2855.6112671937481</v>
      </c>
      <c r="AM47" s="59">
        <v>2869.4930620183359</v>
      </c>
      <c r="AN47" s="59">
        <v>2573.1138596844949</v>
      </c>
      <c r="AO47" s="59">
        <v>2490.3826752836103</v>
      </c>
      <c r="AP47" s="59">
        <v>2317.1723276924495</v>
      </c>
      <c r="AQ47" s="59">
        <v>2409.4250802639408</v>
      </c>
      <c r="AR47" s="59">
        <v>2502.3464479822214</v>
      </c>
      <c r="AS47" s="59">
        <v>2372.0252273932338</v>
      </c>
      <c r="AT47" s="59">
        <v>2281.2029407082509</v>
      </c>
      <c r="AU47" s="59">
        <v>1879.1877535019496</v>
      </c>
      <c r="AV47" s="59">
        <v>1932.2136320308732</v>
      </c>
      <c r="AW47" s="59">
        <v>1595.400848517233</v>
      </c>
      <c r="AX47" s="59">
        <v>1567.6262608035879</v>
      </c>
      <c r="AY47" s="59">
        <v>1019.8587483350034</v>
      </c>
      <c r="AZ47" s="59">
        <v>1269.1571079370401</v>
      </c>
      <c r="BA47" s="59">
        <v>453.05322590811761</v>
      </c>
      <c r="BB47" s="59">
        <v>697.744348357234</v>
      </c>
      <c r="BC47" s="59">
        <v>50.85291311213566</v>
      </c>
      <c r="BD47" s="75">
        <v>184.81194430216317</v>
      </c>
      <c r="BE47" s="213">
        <v>2.0000000000000002E-5</v>
      </c>
      <c r="BF47" s="42">
        <v>2.0000000000000002E-5</v>
      </c>
      <c r="BG47" s="52">
        <v>5.0000000000000002E-5</v>
      </c>
      <c r="BH47" s="52">
        <v>4.0000000000000003E-5</v>
      </c>
      <c r="BI47" s="52">
        <v>1.2518952302791728E-4</v>
      </c>
      <c r="BJ47" s="52">
        <v>1.2406223545552731E-4</v>
      </c>
      <c r="BK47" s="52">
        <v>3.4000000000000002E-4</v>
      </c>
      <c r="BL47" s="52">
        <v>1.8000000000000001E-4</v>
      </c>
      <c r="BM47" s="52">
        <v>8.9999999999999998E-4</v>
      </c>
      <c r="BN47" s="52">
        <v>5.0000000000000001E-4</v>
      </c>
      <c r="BO47" s="52">
        <v>3.8E-3</v>
      </c>
      <c r="BP47" s="52">
        <v>2E-3</v>
      </c>
      <c r="BQ47" s="52">
        <v>1.6199999999999999E-2</v>
      </c>
      <c r="BR47" s="52">
        <v>6.1999999999999998E-3</v>
      </c>
      <c r="BS47" s="52">
        <v>6.1100000000000002E-2</v>
      </c>
      <c r="BT47" s="52">
        <v>2.6800000000000001E-2</v>
      </c>
      <c r="BU47" s="52">
        <v>0.1421</v>
      </c>
      <c r="BV47" s="52">
        <v>5.4699999999999999E-2</v>
      </c>
      <c r="BW47" s="52">
        <v>0.27589999999999998</v>
      </c>
      <c r="BX47" s="584">
        <v>0.1051</v>
      </c>
      <c r="BY47" s="74">
        <f>+Fall_Hoy!B47+(CS47/2)</f>
        <v>0</v>
      </c>
      <c r="BZ47" s="59">
        <f>+Fall_Hoy!C47+(CS47/2)</f>
        <v>0</v>
      </c>
      <c r="CA47" s="59">
        <f>+Fall_Hoy!D47+(CT47/2)</f>
        <v>0</v>
      </c>
      <c r="CB47" s="59">
        <f>+Fall_Hoy!E47+(CT47/2)</f>
        <v>0</v>
      </c>
      <c r="CC47" s="59">
        <f>+Fall_Hoy!F47+(CU47/2)</f>
        <v>1</v>
      </c>
      <c r="CD47" s="59">
        <f>+Fall_Hoy!G47+(CU47/2)</f>
        <v>0</v>
      </c>
      <c r="CE47" s="59">
        <f>+Fall_Hoy!H47+(CV47/2)</f>
        <v>1</v>
      </c>
      <c r="CF47" s="59">
        <f>+Fall_Hoy!I47+(CV47/2)</f>
        <v>1</v>
      </c>
      <c r="CG47" s="59">
        <f>+Fall_Hoy!J47+(CW47/2)</f>
        <v>5</v>
      </c>
      <c r="CH47" s="59">
        <f>+Fall_Hoy!K47+(CW47/2)</f>
        <v>1</v>
      </c>
      <c r="CI47" s="59">
        <f>+Fall_Hoy!L47+(CX47/2)</f>
        <v>5</v>
      </c>
      <c r="CJ47" s="59">
        <f>+Fall_Hoy!M47+(CX47/2)</f>
        <v>5</v>
      </c>
      <c r="CK47" s="59">
        <f>+Fall_Hoy!N47+(CY47/2)</f>
        <v>18</v>
      </c>
      <c r="CL47" s="59">
        <f>+Fall_Hoy!O47+(CY47/2)</f>
        <v>9</v>
      </c>
      <c r="CM47" s="59">
        <f>+Fall_Hoy!P47+(CZ47/2)</f>
        <v>13</v>
      </c>
      <c r="CN47" s="59">
        <f>+Fall_Hoy!Q47+(CZ47/2)</f>
        <v>7</v>
      </c>
      <c r="CO47" s="59">
        <f>+Fall_Hoy!R47+(DA47/2)</f>
        <v>7</v>
      </c>
      <c r="CP47" s="59">
        <f>+Fall_Hoy!S47+(DA47/2)</f>
        <v>11</v>
      </c>
      <c r="CQ47" s="59">
        <f>+Fall_Hoy!T47+(DB47/2)</f>
        <v>4.5</v>
      </c>
      <c r="CR47" s="75">
        <f>+Fall_Hoy!U47+(DB47/2)</f>
        <v>8.5</v>
      </c>
      <c r="CS47" s="603">
        <f>+Fall_Hoy!W47</f>
        <v>0</v>
      </c>
      <c r="CT47" s="58">
        <f>+Fall_Hoy!X47</f>
        <v>0</v>
      </c>
      <c r="CU47" s="58">
        <f>+Fall_Hoy!Y47</f>
        <v>0</v>
      </c>
      <c r="CV47" s="58">
        <f>+Fall_Hoy!Z47</f>
        <v>0</v>
      </c>
      <c r="CW47" s="58">
        <f>+Fall_Hoy!AA47</f>
        <v>0</v>
      </c>
      <c r="CX47" s="58">
        <f>+Fall_Hoy!AB47</f>
        <v>0</v>
      </c>
      <c r="CY47" s="58">
        <f>+Fall_Hoy!AC47</f>
        <v>0</v>
      </c>
      <c r="CZ47" s="58">
        <f>+Fall_Hoy!AD47</f>
        <v>0</v>
      </c>
      <c r="DA47" s="58">
        <f>+Fall_Hoy!AE47</f>
        <v>0</v>
      </c>
      <c r="DB47" s="223">
        <f>+Fall_Hoy!AF47</f>
        <v>1</v>
      </c>
      <c r="DC47" s="65">
        <f t="shared" si="276"/>
        <v>0.20862296645899742</v>
      </c>
      <c r="DD47" s="66">
        <f t="shared" si="277"/>
        <v>0.20580117955239274</v>
      </c>
      <c r="DE47" s="66">
        <f t="shared" si="278"/>
        <v>0.69644635838308522</v>
      </c>
      <c r="DF47" s="66">
        <f t="shared" si="279"/>
        <v>0.7</v>
      </c>
      <c r="DG47" s="66">
        <f t="shared" si="334"/>
        <v>0.7</v>
      </c>
      <c r="DH47" s="66">
        <f t="shared" si="335"/>
        <v>0.13939403476376691</v>
      </c>
      <c r="DI47" s="66">
        <f t="shared" si="336"/>
        <v>0.7</v>
      </c>
      <c r="DJ47" s="66">
        <f t="shared" si="337"/>
        <v>0.7</v>
      </c>
      <c r="DK47" s="66">
        <f t="shared" si="338"/>
        <v>0.7</v>
      </c>
      <c r="DL47" s="66">
        <f t="shared" si="339"/>
        <v>0.7</v>
      </c>
      <c r="DM47" s="66">
        <f t="shared" si="340"/>
        <v>0.7</v>
      </c>
      <c r="DN47" s="66">
        <f t="shared" si="341"/>
        <v>0.7</v>
      </c>
      <c r="DO47" s="66">
        <f t="shared" si="342"/>
        <v>0.69644635838308522</v>
      </c>
      <c r="DP47" s="66">
        <f t="shared" si="343"/>
        <v>0.7</v>
      </c>
      <c r="DQ47" s="66">
        <f t="shared" si="344"/>
        <v>0.20862296645899742</v>
      </c>
      <c r="DR47" s="66">
        <f t="shared" si="345"/>
        <v>0.20580117955239274</v>
      </c>
      <c r="DS47" s="66">
        <f t="shared" si="346"/>
        <v>0.10873133867461493</v>
      </c>
      <c r="DT47" s="66">
        <f t="shared" si="347"/>
        <v>0.28820999068269237</v>
      </c>
      <c r="DU47" s="66">
        <f t="shared" si="348"/>
        <v>0.32073398241021289</v>
      </c>
      <c r="DV47" s="265">
        <f t="shared" si="349"/>
        <v>0.43760892786678013</v>
      </c>
      <c r="DW47" s="74">
        <f>+'Cas_-14'!B46</f>
        <v>62</v>
      </c>
      <c r="DX47" s="59">
        <f>+'Cas_-14'!C46</f>
        <v>47</v>
      </c>
      <c r="DY47" s="59">
        <f>+'Cas_-14'!D46</f>
        <v>101</v>
      </c>
      <c r="DZ47" s="59">
        <f>+'Cas_-14'!E46</f>
        <v>140</v>
      </c>
      <c r="EA47" s="59">
        <f>+'Cas_-14'!F46</f>
        <v>325</v>
      </c>
      <c r="EB47" s="59">
        <f>+'Cas_-14'!G46</f>
        <v>323</v>
      </c>
      <c r="EC47" s="59">
        <f>+'Cas_-14'!H46</f>
        <v>371</v>
      </c>
      <c r="ED47" s="59">
        <f>+'Cas_-14'!I46</f>
        <v>325</v>
      </c>
      <c r="EE47" s="59">
        <f>+'Cas_-14'!J46</f>
        <v>321</v>
      </c>
      <c r="EF47" s="59">
        <f>+'Cas_-14'!K46</f>
        <v>296</v>
      </c>
      <c r="EG47" s="59">
        <f>+'Cas_-14'!L46</f>
        <v>182</v>
      </c>
      <c r="EH47" s="59">
        <f>+'Cas_-14'!M46</f>
        <v>193</v>
      </c>
      <c r="EI47" s="59">
        <f>+'Cas_-14'!N46</f>
        <v>120</v>
      </c>
      <c r="EJ47" s="59">
        <f>+'Cas_-14'!O46</f>
        <v>111</v>
      </c>
      <c r="EK47" s="59">
        <f>+'Cas_-14'!P46</f>
        <v>66</v>
      </c>
      <c r="EL47" s="59">
        <f>+'Cas_-14'!Q46</f>
        <v>58</v>
      </c>
      <c r="EM47" s="59">
        <f>+'Cas_-14'!R46</f>
        <v>30</v>
      </c>
      <c r="EN47" s="59">
        <f>+'Cas_-14'!S46</f>
        <v>47</v>
      </c>
      <c r="EO47" s="59">
        <f>+'Cas_-14'!T46</f>
        <v>8</v>
      </c>
      <c r="EP47" s="75">
        <f>+'Cas_-14'!U46</f>
        <v>30</v>
      </c>
      <c r="EQ47" s="178">
        <f t="shared" si="280"/>
        <v>2.0548032489072856E-2</v>
      </c>
      <c r="ER47" s="80">
        <f t="shared" si="281"/>
        <v>1.6458822858682585E-2</v>
      </c>
      <c r="ES47" s="80">
        <f t="shared" si="282"/>
        <v>3.5197854748935657E-2</v>
      </c>
      <c r="ET47" s="80">
        <f t="shared" si="283"/>
        <v>5.4408785477206303E-2</v>
      </c>
      <c r="EU47" s="80">
        <f t="shared" si="284"/>
        <v>0.1305020321678026</v>
      </c>
      <c r="EV47" s="80">
        <f t="shared" si="285"/>
        <v>0.13939403476376691</v>
      </c>
      <c r="EW47" s="80">
        <f t="shared" si="286"/>
        <v>0.15397864122812183</v>
      </c>
      <c r="EX47" s="80">
        <f t="shared" si="287"/>
        <v>0.12987809911855541</v>
      </c>
      <c r="EY47" s="80">
        <f t="shared" si="288"/>
        <v>0.13532739715115377</v>
      </c>
      <c r="EZ47" s="80">
        <f t="shared" si="289"/>
        <v>0.12975610136119678</v>
      </c>
      <c r="FA47" s="80">
        <f t="shared" si="290"/>
        <v>9.685035444746537E-2</v>
      </c>
      <c r="FB47" s="80">
        <f t="shared" si="291"/>
        <v>9.988543544077233E-2</v>
      </c>
      <c r="FC47" s="80">
        <f t="shared" si="292"/>
        <v>7.5216206705373198E-2</v>
      </c>
      <c r="FD47" s="80">
        <f t="shared" si="293"/>
        <v>7.0807693629156093E-2</v>
      </c>
      <c r="FE47" s="80">
        <f t="shared" si="294"/>
        <v>6.4714844195581003E-2</v>
      </c>
      <c r="FF47" s="80">
        <f t="shared" si="295"/>
        <v>4.569962192803418E-2</v>
      </c>
      <c r="FG47" s="80">
        <f t="shared" si="296"/>
        <v>6.6217385252840488E-2</v>
      </c>
      <c r="FH47" s="80">
        <f t="shared" si="297"/>
        <v>6.7359915004193985E-2</v>
      </c>
      <c r="FI47" s="80">
        <f t="shared" si="298"/>
        <v>0.15731645466129374</v>
      </c>
      <c r="FJ47" s="88">
        <f t="shared" si="299"/>
        <v>0.16232717053693624</v>
      </c>
      <c r="FK47" s="101">
        <f t="shared" si="133"/>
        <v>3.223726627981947</v>
      </c>
      <c r="FL47" s="102">
        <f t="shared" si="134"/>
        <v>4.5033453422542467</v>
      </c>
      <c r="FM47" s="102">
        <f t="shared" si="135"/>
        <v>9.2592592592592595</v>
      </c>
      <c r="FN47" s="102">
        <f t="shared" si="166"/>
        <v>9.8859313744370407</v>
      </c>
      <c r="FO47" s="102">
        <f t="shared" si="229"/>
        <v>5.3639011467646984</v>
      </c>
      <c r="FP47" s="102">
        <f t="shared" si="229"/>
        <v>1</v>
      </c>
      <c r="FQ47" s="102">
        <f t="shared" si="229"/>
        <v>4.5460850571017755</v>
      </c>
      <c r="FR47" s="102">
        <f t="shared" si="229"/>
        <v>5.3896692725770921</v>
      </c>
      <c r="FS47" s="102">
        <f t="shared" si="229"/>
        <v>5.172640682788983</v>
      </c>
      <c r="FT47" s="102">
        <f t="shared" si="229"/>
        <v>5.3947366841073503</v>
      </c>
      <c r="FU47" s="102">
        <f t="shared" si="229"/>
        <v>7.2276452057767289</v>
      </c>
      <c r="FV47" s="102">
        <f t="shared" si="229"/>
        <v>7.0080287172104203</v>
      </c>
      <c r="FW47" s="102">
        <f t="shared" si="229"/>
        <v>9.2592592592592595</v>
      </c>
      <c r="FX47" s="102">
        <f t="shared" si="229"/>
        <v>9.8859313744370407</v>
      </c>
      <c r="FY47" s="102">
        <f t="shared" si="229"/>
        <v>3.223726627981947</v>
      </c>
      <c r="FZ47" s="102">
        <f t="shared" si="229"/>
        <v>4.5033453422542467</v>
      </c>
      <c r="GA47" s="102">
        <f t="shared" si="137"/>
        <v>1.6420361247947457</v>
      </c>
      <c r="GB47" s="102">
        <f t="shared" si="138"/>
        <v>4.2786572795519078</v>
      </c>
      <c r="GC47" s="102">
        <f t="shared" si="139"/>
        <v>2.0387821674519757</v>
      </c>
      <c r="GD47" s="270">
        <f t="shared" si="140"/>
        <v>2.695845226768157</v>
      </c>
      <c r="GE47" s="74">
        <f>+Cas_Hoy!B46</f>
        <v>72</v>
      </c>
      <c r="GF47" s="59">
        <f>+Cas_Hoy!C46</f>
        <v>58</v>
      </c>
      <c r="GG47" s="59">
        <f>+Cas_Hoy!D46</f>
        <v>108</v>
      </c>
      <c r="GH47" s="59">
        <f>+Cas_Hoy!E46</f>
        <v>152</v>
      </c>
      <c r="GI47" s="59">
        <f>+Cas_Hoy!F46</f>
        <v>335</v>
      </c>
      <c r="GJ47" s="59">
        <f>+Cas_Hoy!G46</f>
        <v>337</v>
      </c>
      <c r="GK47" s="59">
        <f>+Cas_Hoy!H46</f>
        <v>399</v>
      </c>
      <c r="GL47" s="59">
        <f>+Cas_Hoy!I46</f>
        <v>343</v>
      </c>
      <c r="GM47" s="59">
        <f>+Cas_Hoy!J46</f>
        <v>336</v>
      </c>
      <c r="GN47" s="59">
        <f>+Cas_Hoy!K46</f>
        <v>308</v>
      </c>
      <c r="GO47" s="59">
        <f>+Cas_Hoy!L46</f>
        <v>183</v>
      </c>
      <c r="GP47" s="59">
        <f>+Cas_Hoy!M46</f>
        <v>201</v>
      </c>
      <c r="GQ47" s="59">
        <f>+Cas_Hoy!N46</f>
        <v>124</v>
      </c>
      <c r="GR47" s="59">
        <f>+Cas_Hoy!O46</f>
        <v>115</v>
      </c>
      <c r="GS47" s="59">
        <f>+Cas_Hoy!P46</f>
        <v>66</v>
      </c>
      <c r="GT47" s="59">
        <f>+Cas_Hoy!Q46</f>
        <v>61</v>
      </c>
      <c r="GU47" s="59">
        <f>+Cas_Hoy!R46</f>
        <v>30</v>
      </c>
      <c r="GV47" s="59">
        <f>+Cas_Hoy!S46</f>
        <v>49</v>
      </c>
      <c r="GW47" s="59">
        <f>+Cas_Hoy!T46</f>
        <v>8</v>
      </c>
      <c r="GX47" s="459">
        <f>+Cas_Hoy!U46</f>
        <v>30</v>
      </c>
      <c r="GY47" s="424">
        <f t="shared" si="141"/>
        <v>0.20862296645899742</v>
      </c>
      <c r="GZ47" s="94">
        <f t="shared" si="142"/>
        <v>0.21644606814993031</v>
      </c>
      <c r="HA47" s="94">
        <f t="shared" si="143"/>
        <v>0.7</v>
      </c>
      <c r="HB47" s="94">
        <f t="shared" si="144"/>
        <v>0.7</v>
      </c>
      <c r="HC47" s="272">
        <f t="shared" si="350"/>
        <v>0.7</v>
      </c>
      <c r="HD47" s="272">
        <f t="shared" si="351"/>
        <v>0.14543588147179395</v>
      </c>
      <c r="HE47" s="272">
        <f t="shared" si="352"/>
        <v>0.7</v>
      </c>
      <c r="HF47" s="272">
        <f t="shared" si="353"/>
        <v>0.7</v>
      </c>
      <c r="HG47" s="272">
        <f t="shared" si="354"/>
        <v>0.7</v>
      </c>
      <c r="HH47" s="272">
        <f t="shared" si="355"/>
        <v>0.7</v>
      </c>
      <c r="HI47" s="272">
        <f t="shared" si="356"/>
        <v>0.7</v>
      </c>
      <c r="HJ47" s="272">
        <f t="shared" si="357"/>
        <v>0.7</v>
      </c>
      <c r="HK47" s="272">
        <f t="shared" si="358"/>
        <v>0.7</v>
      </c>
      <c r="HL47" s="272">
        <f t="shared" si="359"/>
        <v>0.7</v>
      </c>
      <c r="HM47" s="272">
        <f t="shared" si="360"/>
        <v>0.20862296645899742</v>
      </c>
      <c r="HN47" s="272">
        <f t="shared" si="361"/>
        <v>0.21644606814993031</v>
      </c>
      <c r="HO47" s="272">
        <f t="shared" si="362"/>
        <v>0.10873133867461494</v>
      </c>
      <c r="HP47" s="272">
        <f t="shared" si="363"/>
        <v>0.30047424560536012</v>
      </c>
      <c r="HQ47" s="272">
        <f t="shared" si="364"/>
        <v>0.32073398241021295</v>
      </c>
      <c r="HR47" s="276">
        <f t="shared" si="365"/>
        <v>0.43760892786678013</v>
      </c>
      <c r="HS47" s="201">
        <f>+CyF_Tot!B46</f>
        <v>0</v>
      </c>
      <c r="HT47" s="131">
        <f>+CyF_Tot!C46</f>
        <v>3196</v>
      </c>
      <c r="HU47" s="131">
        <f>+CyF_Tot!D46</f>
        <v>3279</v>
      </c>
      <c r="HV47" s="131">
        <f>+CyF_Tot!E46</f>
        <v>3357</v>
      </c>
      <c r="HW47" s="131">
        <f>+CyF_Tot!F46</f>
        <v>0</v>
      </c>
      <c r="HX47" s="131">
        <f>+CyF_Tot!G46</f>
        <v>97</v>
      </c>
      <c r="HY47" s="131">
        <f>+CyF_Tot!H46</f>
        <v>97</v>
      </c>
      <c r="HZ47" s="428">
        <f>+CyF_Tot!I46</f>
        <v>97</v>
      </c>
      <c r="IA47" s="82">
        <f t="shared" si="368"/>
        <v>8.3034853771659978E-2</v>
      </c>
      <c r="IB47" s="79">
        <f t="shared" si="369"/>
        <v>7.8584712069837304E-2</v>
      </c>
      <c r="IC47" s="79">
        <f t="shared" si="370"/>
        <v>7.8966730750683473E-2</v>
      </c>
      <c r="ID47" s="79">
        <f t="shared" si="371"/>
        <v>7.0810552580893138E-2</v>
      </c>
      <c r="IE47" s="79">
        <f t="shared" si="372"/>
        <v>6.8533839927448131E-2</v>
      </c>
      <c r="IF47" s="79">
        <f t="shared" si="373"/>
        <v>6.3767194883935535E-2</v>
      </c>
      <c r="IG47" s="79">
        <f t="shared" si="374"/>
        <v>6.6305935391709522E-2</v>
      </c>
      <c r="IH47" s="79">
        <f t="shared" si="375"/>
        <v>6.8863075787941583E-2</v>
      </c>
      <c r="II47" s="79">
        <f t="shared" si="376"/>
        <v>6.5276713836568703E-2</v>
      </c>
      <c r="IJ47" s="79">
        <f t="shared" si="377"/>
        <v>6.2777338893396747E-2</v>
      </c>
      <c r="IK47" s="79">
        <f t="shared" si="378"/>
        <v>5.1714121677085959E-2</v>
      </c>
      <c r="IL47" s="79">
        <f t="shared" si="379"/>
        <v>5.3173362101130307E-2</v>
      </c>
      <c r="IM47" s="79">
        <f t="shared" si="380"/>
        <v>4.3904475989796715E-2</v>
      </c>
      <c r="IN47" s="79">
        <f t="shared" si="381"/>
        <v>4.3140135967956079E-2</v>
      </c>
      <c r="IO47" s="79">
        <f t="shared" si="382"/>
        <v>2.80659020401509E-2</v>
      </c>
      <c r="IP47" s="79">
        <f t="shared" si="383"/>
        <v>3.4926443611014366E-2</v>
      </c>
      <c r="IQ47" s="79">
        <f t="shared" si="384"/>
        <v>1.2467753478675701E-2</v>
      </c>
      <c r="IR47" s="79">
        <f t="shared" si="385"/>
        <v>1.9201506642006549E-2</v>
      </c>
      <c r="IS47" s="79">
        <f t="shared" si="386"/>
        <v>1.3994417169942116E-3</v>
      </c>
      <c r="IT47" s="179">
        <f t="shared" si="387"/>
        <v>5.0859140377060696E-3</v>
      </c>
      <c r="IU47" s="275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6"/>
      <c r="JP47" s="525">
        <f t="shared" si="230"/>
        <v>0</v>
      </c>
      <c r="JQ47" s="241">
        <f t="shared" si="231"/>
        <v>0</v>
      </c>
      <c r="JR47" s="241">
        <f t="shared" si="232"/>
        <v>0</v>
      </c>
      <c r="JS47" s="241">
        <f t="shared" si="233"/>
        <v>0</v>
      </c>
      <c r="JT47" s="241">
        <f t="shared" si="234"/>
        <v>1436.6992814036248</v>
      </c>
      <c r="JU47" s="241">
        <f t="shared" si="235"/>
        <v>0</v>
      </c>
      <c r="JV47" s="241">
        <f t="shared" si="236"/>
        <v>1337.4020327069081</v>
      </c>
      <c r="JW47" s="241">
        <f t="shared" si="237"/>
        <v>1302.8943304908687</v>
      </c>
      <c r="JX47" s="241">
        <f t="shared" si="238"/>
        <v>5948.8237464941267</v>
      </c>
      <c r="JY47" s="241">
        <f t="shared" si="239"/>
        <v>1280.6725556354763</v>
      </c>
      <c r="JZ47" s="241">
        <f t="shared" si="240"/>
        <v>5623.3497585897485</v>
      </c>
      <c r="KA47" s="241">
        <f t="shared" si="241"/>
        <v>5870.0315596462851</v>
      </c>
      <c r="KB47" s="241">
        <f t="shared" si="242"/>
        <v>18654.698615498775</v>
      </c>
      <c r="KC47" s="241">
        <f t="shared" si="243"/>
        <v>10949.026199141046</v>
      </c>
      <c r="KD47" s="241">
        <f t="shared" si="244"/>
        <v>12618.922984198021</v>
      </c>
      <c r="KE47" s="241">
        <f t="shared" si="245"/>
        <v>7354.4953115946601</v>
      </c>
      <c r="KF47" s="241">
        <f t="shared" si="246"/>
        <v>5509.0789718958704</v>
      </c>
      <c r="KG47" s="241">
        <f t="shared" si="247"/>
        <v>10353.216069765253</v>
      </c>
      <c r="KH47" s="241">
        <f t="shared" si="248"/>
        <v>5341.7293794163115</v>
      </c>
      <c r="KI47" s="526">
        <f t="shared" si="249"/>
        <v>7947.9981964715853</v>
      </c>
      <c r="KJ47" s="529">
        <f>(SUM(JP47:KI47)/SUM(JP$4:KI46))*100000</f>
        <v>205.49988827575061</v>
      </c>
      <c r="KK47" s="491">
        <f t="shared" si="301"/>
        <v>0</v>
      </c>
      <c r="KL47" s="492">
        <f t="shared" si="302"/>
        <v>0</v>
      </c>
      <c r="KM47" s="492">
        <f t="shared" si="303"/>
        <v>0</v>
      </c>
      <c r="KN47" s="492">
        <f t="shared" si="304"/>
        <v>0</v>
      </c>
      <c r="KO47" s="492">
        <f t="shared" si="305"/>
        <v>401.54471436246951</v>
      </c>
      <c r="KP47" s="492">
        <f t="shared" si="306"/>
        <v>0</v>
      </c>
      <c r="KQ47" s="492">
        <f t="shared" si="307"/>
        <v>415.03676880895375</v>
      </c>
      <c r="KR47" s="492">
        <f t="shared" si="308"/>
        <v>399.62492036478585</v>
      </c>
      <c r="KS47" s="492">
        <f t="shared" si="309"/>
        <v>2107.9033824167254</v>
      </c>
      <c r="KT47" s="492">
        <f t="shared" si="310"/>
        <v>438.36520730134049</v>
      </c>
      <c r="KU47" s="492">
        <f t="shared" si="311"/>
        <v>2660.7240232820154</v>
      </c>
      <c r="KV47" s="492">
        <f t="shared" si="312"/>
        <v>2587.7055813671586</v>
      </c>
      <c r="KW47" s="492">
        <f t="shared" si="313"/>
        <v>11282.43100580598</v>
      </c>
      <c r="KX47" s="492">
        <f t="shared" si="314"/>
        <v>5741.1643483099533</v>
      </c>
      <c r="KY47" s="492">
        <f t="shared" si="315"/>
        <v>12746.863250644743</v>
      </c>
      <c r="KZ47" s="492">
        <f t="shared" si="316"/>
        <v>5515.4716120041248</v>
      </c>
      <c r="LA47" s="492">
        <f t="shared" si="317"/>
        <v>15450.723225662781</v>
      </c>
      <c r="LB47" s="492">
        <f t="shared" si="318"/>
        <v>15765.086490343272</v>
      </c>
      <c r="LC47" s="492">
        <f t="shared" si="319"/>
        <v>88490.505746977738</v>
      </c>
      <c r="LD47" s="493">
        <f t="shared" si="320"/>
        <v>45992.698318798597</v>
      </c>
      <c r="LE47" s="509">
        <f t="shared" si="321"/>
        <v>119.37168113538158</v>
      </c>
      <c r="LF47" s="492">
        <f t="shared" si="322"/>
        <v>0</v>
      </c>
      <c r="LG47" s="492">
        <f t="shared" si="323"/>
        <v>1651.4934303584894</v>
      </c>
      <c r="LH47" s="492">
        <f t="shared" si="324"/>
        <v>1042.323854847416</v>
      </c>
      <c r="LI47" s="492">
        <f t="shared" si="325"/>
        <v>13625.43820971794</v>
      </c>
      <c r="LJ47" s="512">
        <f t="shared" si="326"/>
        <v>9544.7050368712935</v>
      </c>
      <c r="LK47" s="491">
        <f t="shared" si="327"/>
        <v>62.022836193634767</v>
      </c>
      <c r="LL47" s="492">
        <f t="shared" si="328"/>
        <v>1345.6534302326361</v>
      </c>
      <c r="LM47" s="493">
        <f t="shared" si="329"/>
        <v>11406.001087768342</v>
      </c>
      <c r="LO47" s="547" t="e">
        <f>VLOOKUP(A47,#REF!,2,FALSE)</f>
        <v>#REF!</v>
      </c>
      <c r="LP47" s="552" t="e">
        <f>VLOOKUP(A47,#REF!,3,FALSE)</f>
        <v>#REF!</v>
      </c>
      <c r="LQ47" s="544" t="e">
        <f>VLOOKUP(A47,#REF!,4,FALSE)</f>
        <v>#REF!</v>
      </c>
      <c r="LR47" s="564" t="e">
        <f t="shared" si="250"/>
        <v>#REF!</v>
      </c>
      <c r="LS47" s="518" t="e">
        <f t="shared" si="251"/>
        <v>#REF!</v>
      </c>
    </row>
    <row r="48" spans="1:331" ht="14.4">
      <c r="A48" s="391" t="s">
        <v>58</v>
      </c>
      <c r="B48" s="419">
        <v>20532</v>
      </c>
      <c r="C48" s="407">
        <f t="shared" si="330"/>
        <v>1477</v>
      </c>
      <c r="D48" s="398">
        <f t="shared" si="331"/>
        <v>39</v>
      </c>
      <c r="E48" s="376">
        <f t="shared" si="332"/>
        <v>8.4283377127632488E-3</v>
      </c>
      <c r="F48" s="185">
        <f t="shared" si="252"/>
        <v>7.0621468926553674E-2</v>
      </c>
      <c r="G48" s="30">
        <f t="shared" si="253"/>
        <v>3.191204795152879</v>
      </c>
      <c r="H48" s="29">
        <f t="shared" si="254"/>
        <v>0.22536757027915813</v>
      </c>
      <c r="I48" s="33">
        <f t="shared" si="255"/>
        <v>0.22956406986366656</v>
      </c>
      <c r="J48" s="302">
        <f t="shared" si="256"/>
        <v>0.26784305896836003</v>
      </c>
      <c r="K48" s="452">
        <f t="shared" si="257"/>
        <v>7.0917424522172626E-3</v>
      </c>
      <c r="L48" s="303">
        <f t="shared" si="333"/>
        <v>3.7926577149919782</v>
      </c>
      <c r="M48" s="304">
        <f t="shared" si="258"/>
        <v>0.27283048144570193</v>
      </c>
      <c r="N48" s="675"/>
      <c r="O48" s="310" t="s">
        <v>226</v>
      </c>
      <c r="P48" s="20" t="s">
        <v>237</v>
      </c>
      <c r="Q48" s="20"/>
      <c r="R48" s="20"/>
      <c r="S48" s="148">
        <f t="shared" si="259"/>
        <v>1477</v>
      </c>
      <c r="T48" s="149">
        <f t="shared" si="260"/>
        <v>7193.6489382427426</v>
      </c>
      <c r="U48" s="148">
        <f t="shared" si="261"/>
        <v>8</v>
      </c>
      <c r="V48" s="150">
        <f t="shared" si="262"/>
        <v>5.445881552076242E-3</v>
      </c>
      <c r="W48" s="149">
        <f t="shared" si="263"/>
        <v>38.963569062926162</v>
      </c>
      <c r="X48" s="148">
        <f t="shared" si="264"/>
        <v>27</v>
      </c>
      <c r="Y48" s="150">
        <f t="shared" si="265"/>
        <v>1.8620689655172412E-2</v>
      </c>
      <c r="Z48" s="149">
        <f t="shared" si="266"/>
        <v>131.50204558737579</v>
      </c>
      <c r="AA48" s="148">
        <f t="shared" si="267"/>
        <v>39</v>
      </c>
      <c r="AB48" s="149">
        <f t="shared" si="268"/>
        <v>1899.4739918176506</v>
      </c>
      <c r="AC48" s="151">
        <f t="shared" si="269"/>
        <v>2.6404874746106973E-2</v>
      </c>
      <c r="AD48" s="148">
        <f t="shared" si="270"/>
        <v>0</v>
      </c>
      <c r="AE48" s="150">
        <f t="shared" si="271"/>
        <v>0</v>
      </c>
      <c r="AF48" s="149">
        <f t="shared" si="272"/>
        <v>0</v>
      </c>
      <c r="AG48" s="148">
        <f t="shared" si="273"/>
        <v>0</v>
      </c>
      <c r="AH48" s="150">
        <f t="shared" si="274"/>
        <v>0</v>
      </c>
      <c r="AI48" s="311">
        <f t="shared" si="275"/>
        <v>0</v>
      </c>
      <c r="AJ48" s="679"/>
      <c r="AK48" s="74">
        <v>1611.5271130210922</v>
      </c>
      <c r="AL48" s="59">
        <v>1542.6715630677813</v>
      </c>
      <c r="AM48" s="59">
        <v>1557.750781430364</v>
      </c>
      <c r="AN48" s="59">
        <v>1415.9049971045388</v>
      </c>
      <c r="AO48" s="59">
        <v>1431.7534248290508</v>
      </c>
      <c r="AP48" s="59">
        <v>1100.0785583844861</v>
      </c>
      <c r="AQ48" s="59">
        <v>1401.1752604401345</v>
      </c>
      <c r="AR48" s="59">
        <v>1286.5383058837838</v>
      </c>
      <c r="AS48" s="59">
        <v>1429.5446837587861</v>
      </c>
      <c r="AT48" s="59">
        <v>1322.8944513630147</v>
      </c>
      <c r="AU48" s="59">
        <v>1006.1564226597585</v>
      </c>
      <c r="AV48" s="59">
        <v>1125.5696173581857</v>
      </c>
      <c r="AW48" s="59">
        <v>1014.4984116111727</v>
      </c>
      <c r="AX48" s="59">
        <v>1010.4874904531099</v>
      </c>
      <c r="AY48" s="59">
        <v>696.35851652514611</v>
      </c>
      <c r="AZ48" s="59">
        <v>759.86273825256603</v>
      </c>
      <c r="BA48" s="59">
        <v>225.6752387869027</v>
      </c>
      <c r="BB48" s="59">
        <v>426.10078638312973</v>
      </c>
      <c r="BC48" s="59">
        <v>30.560188585726408</v>
      </c>
      <c r="BD48" s="75">
        <v>136.8916458197877</v>
      </c>
      <c r="BE48" s="213">
        <v>2.0000000000000002E-5</v>
      </c>
      <c r="BF48" s="42">
        <v>2.0000000000000002E-5</v>
      </c>
      <c r="BG48" s="52">
        <v>5.0000000000000002E-5</v>
      </c>
      <c r="BH48" s="52">
        <v>4.0000000000000003E-5</v>
      </c>
      <c r="BI48" s="52">
        <v>1.2518952302791728E-4</v>
      </c>
      <c r="BJ48" s="52">
        <v>1.2406223545552731E-4</v>
      </c>
      <c r="BK48" s="52">
        <v>3.4000000000000002E-4</v>
      </c>
      <c r="BL48" s="52">
        <v>1.8000000000000001E-4</v>
      </c>
      <c r="BM48" s="52">
        <v>8.9999999999999998E-4</v>
      </c>
      <c r="BN48" s="52">
        <v>5.0000000000000001E-4</v>
      </c>
      <c r="BO48" s="52">
        <v>3.8E-3</v>
      </c>
      <c r="BP48" s="52">
        <v>2E-3</v>
      </c>
      <c r="BQ48" s="52">
        <v>1.6199999999999999E-2</v>
      </c>
      <c r="BR48" s="52">
        <v>6.1999999999999998E-3</v>
      </c>
      <c r="BS48" s="52">
        <v>6.1100000000000002E-2</v>
      </c>
      <c r="BT48" s="52">
        <v>2.6800000000000001E-2</v>
      </c>
      <c r="BU48" s="52">
        <v>0.1421</v>
      </c>
      <c r="BV48" s="52">
        <v>5.4699999999999999E-2</v>
      </c>
      <c r="BW48" s="52">
        <v>0.27589999999999998</v>
      </c>
      <c r="BX48" s="584">
        <v>0.1051</v>
      </c>
      <c r="BY48" s="74">
        <f>+Fall_Hoy!B48+(CS48/2)</f>
        <v>0</v>
      </c>
      <c r="BZ48" s="59">
        <f>+Fall_Hoy!C48+(CS48/2)</f>
        <v>0</v>
      </c>
      <c r="CA48" s="59">
        <f>+Fall_Hoy!D48+(CT48/2)</f>
        <v>0</v>
      </c>
      <c r="CB48" s="59">
        <f>+Fall_Hoy!E48+(CT48/2)</f>
        <v>0</v>
      </c>
      <c r="CC48" s="59">
        <f>+Fall_Hoy!F48+(CU48/2)</f>
        <v>0</v>
      </c>
      <c r="CD48" s="59">
        <f>+Fall_Hoy!G48+(CU48/2)</f>
        <v>0</v>
      </c>
      <c r="CE48" s="59">
        <f>+Fall_Hoy!H48+(CV48/2)</f>
        <v>0</v>
      </c>
      <c r="CF48" s="59">
        <f>+Fall_Hoy!I48+(CV48/2)</f>
        <v>1</v>
      </c>
      <c r="CG48" s="59">
        <f>+Fall_Hoy!J48+(CW48/2)</f>
        <v>0</v>
      </c>
      <c r="CH48" s="59">
        <f>+Fall_Hoy!K48+(CW48/2)</f>
        <v>0</v>
      </c>
      <c r="CI48" s="59">
        <f>+Fall_Hoy!L48+(CX48/2)</f>
        <v>1</v>
      </c>
      <c r="CJ48" s="59">
        <f>+Fall_Hoy!M48+(CX48/2)</f>
        <v>2</v>
      </c>
      <c r="CK48" s="59">
        <f>+Fall_Hoy!N48+(CY48/2)</f>
        <v>8</v>
      </c>
      <c r="CL48" s="59">
        <f>+Fall_Hoy!O48+(CY48/2)</f>
        <v>2</v>
      </c>
      <c r="CM48" s="59">
        <f>+Fall_Hoy!P48+(CZ48/2)</f>
        <v>8</v>
      </c>
      <c r="CN48" s="59">
        <f>+Fall_Hoy!Q48+(CZ48/2)</f>
        <v>3</v>
      </c>
      <c r="CO48" s="59">
        <f>+Fall_Hoy!R48+(DA48/2)</f>
        <v>5</v>
      </c>
      <c r="CP48" s="59">
        <f>+Fall_Hoy!S48+(DA48/2)</f>
        <v>2</v>
      </c>
      <c r="CQ48" s="59">
        <f>+Fall_Hoy!T48+(DB48/2)</f>
        <v>5</v>
      </c>
      <c r="CR48" s="75">
        <f>+Fall_Hoy!U48+(DB48/2)</f>
        <v>2</v>
      </c>
      <c r="CS48" s="603">
        <f>+Fall_Hoy!W48</f>
        <v>0</v>
      </c>
      <c r="CT48" s="58">
        <f>+Fall_Hoy!X48</f>
        <v>0</v>
      </c>
      <c r="CU48" s="58">
        <f>+Fall_Hoy!Y48</f>
        <v>0</v>
      </c>
      <c r="CV48" s="58">
        <f>+Fall_Hoy!Z48</f>
        <v>0</v>
      </c>
      <c r="CW48" s="58">
        <f>+Fall_Hoy!AA48</f>
        <v>0</v>
      </c>
      <c r="CX48" s="58">
        <f>+Fall_Hoy!AB48</f>
        <v>0</v>
      </c>
      <c r="CY48" s="58">
        <f>+Fall_Hoy!AC48</f>
        <v>0</v>
      </c>
      <c r="CZ48" s="58">
        <f>+Fall_Hoy!AD48</f>
        <v>0</v>
      </c>
      <c r="DA48" s="58">
        <f>+Fall_Hoy!AE48</f>
        <v>0</v>
      </c>
      <c r="DB48" s="223">
        <f>+Fall_Hoy!AF48</f>
        <v>0</v>
      </c>
      <c r="DC48" s="65">
        <f t="shared" si="276"/>
        <v>0.18802512467816657</v>
      </c>
      <c r="DD48" s="66">
        <f t="shared" si="277"/>
        <v>0.14731647292626623</v>
      </c>
      <c r="DE48" s="66">
        <f t="shared" si="278"/>
        <v>0.48676977197978749</v>
      </c>
      <c r="DF48" s="66">
        <f t="shared" si="279"/>
        <v>0.31923269531683451</v>
      </c>
      <c r="DG48" s="66">
        <f t="shared" si="334"/>
        <v>8.2416425868922935E-2</v>
      </c>
      <c r="DH48" s="66">
        <f t="shared" si="335"/>
        <v>0.1054470147753367</v>
      </c>
      <c r="DI48" s="66">
        <f t="shared" si="336"/>
        <v>0.10205718302154515</v>
      </c>
      <c r="DJ48" s="66">
        <f t="shared" si="337"/>
        <v>0.7</v>
      </c>
      <c r="DK48" s="66">
        <f t="shared" si="338"/>
        <v>8.3243288126612663E-2</v>
      </c>
      <c r="DL48" s="66">
        <f t="shared" si="339"/>
        <v>0.1080963034145794</v>
      </c>
      <c r="DM48" s="66">
        <f t="shared" si="340"/>
        <v>0.26154769657106436</v>
      </c>
      <c r="DN48" s="66">
        <f t="shared" si="341"/>
        <v>0.7</v>
      </c>
      <c r="DO48" s="66">
        <f t="shared" si="342"/>
        <v>0.48676977197978749</v>
      </c>
      <c r="DP48" s="66">
        <f t="shared" si="343"/>
        <v>0.31923269531683451</v>
      </c>
      <c r="DQ48" s="66">
        <f t="shared" si="344"/>
        <v>0.18802512467816657</v>
      </c>
      <c r="DR48" s="66">
        <f t="shared" si="345"/>
        <v>0.14731647292626623</v>
      </c>
      <c r="DS48" s="66">
        <f t="shared" si="346"/>
        <v>0.15591647793351493</v>
      </c>
      <c r="DT48" s="66">
        <f t="shared" si="347"/>
        <v>8.5808504622456261E-2</v>
      </c>
      <c r="DU48" s="66">
        <f t="shared" si="348"/>
        <v>0.59301035084557874</v>
      </c>
      <c r="DV48" s="265">
        <f t="shared" si="349"/>
        <v>0.13901137358970045</v>
      </c>
      <c r="DW48" s="74">
        <f>+'Cas_-14'!B47</f>
        <v>5</v>
      </c>
      <c r="DX48" s="59">
        <f>+'Cas_-14'!C47</f>
        <v>5</v>
      </c>
      <c r="DY48" s="59">
        <f>+'Cas_-14'!D47</f>
        <v>39</v>
      </c>
      <c r="DZ48" s="59">
        <f>+'Cas_-14'!E47</f>
        <v>43</v>
      </c>
      <c r="EA48" s="59">
        <f>+'Cas_-14'!F47</f>
        <v>118</v>
      </c>
      <c r="EB48" s="59">
        <f>+'Cas_-14'!G47</f>
        <v>116</v>
      </c>
      <c r="EC48" s="59">
        <f>+'Cas_-14'!H47</f>
        <v>143</v>
      </c>
      <c r="ED48" s="59">
        <f>+'Cas_-14'!I47</f>
        <v>149</v>
      </c>
      <c r="EE48" s="59">
        <f>+'Cas_-14'!J47</f>
        <v>119</v>
      </c>
      <c r="EF48" s="59">
        <f>+'Cas_-14'!K47</f>
        <v>143</v>
      </c>
      <c r="EG48" s="59">
        <f>+'Cas_-14'!L47</f>
        <v>109</v>
      </c>
      <c r="EH48" s="59">
        <f>+'Cas_-14'!M47</f>
        <v>127</v>
      </c>
      <c r="EI48" s="59">
        <f>+'Cas_-14'!N47</f>
        <v>86</v>
      </c>
      <c r="EJ48" s="59">
        <f>+'Cas_-14'!O47</f>
        <v>87</v>
      </c>
      <c r="EK48" s="59">
        <f>+'Cas_-14'!P47</f>
        <v>47</v>
      </c>
      <c r="EL48" s="59">
        <f>+'Cas_-14'!Q47</f>
        <v>44</v>
      </c>
      <c r="EM48" s="59">
        <f>+'Cas_-14'!R47</f>
        <v>20</v>
      </c>
      <c r="EN48" s="59">
        <f>+'Cas_-14'!S47</f>
        <v>19</v>
      </c>
      <c r="EO48" s="59">
        <f>+'Cas_-14'!T47</f>
        <v>8</v>
      </c>
      <c r="EP48" s="75">
        <f>+'Cas_-14'!U47</f>
        <v>5</v>
      </c>
      <c r="EQ48" s="178">
        <f t="shared" si="280"/>
        <v>3.1026471472928663E-3</v>
      </c>
      <c r="ER48" s="79">
        <f t="shared" si="281"/>
        <v>3.2411305942898956E-3</v>
      </c>
      <c r="ES48" s="79">
        <f t="shared" si="282"/>
        <v>2.5036097214593767E-2</v>
      </c>
      <c r="ET48" s="79">
        <f t="shared" si="283"/>
        <v>3.0369269186797873E-2</v>
      </c>
      <c r="EU48" s="79">
        <f t="shared" si="284"/>
        <v>8.2416425868922935E-2</v>
      </c>
      <c r="EV48" s="79">
        <f t="shared" si="285"/>
        <v>0.1054470147753367</v>
      </c>
      <c r="EW48" s="79">
        <f t="shared" si="286"/>
        <v>0.10205718302154515</v>
      </c>
      <c r="EX48" s="79">
        <f t="shared" si="287"/>
        <v>0.11581466274153794</v>
      </c>
      <c r="EY48" s="79">
        <f t="shared" si="288"/>
        <v>8.3243288126612663E-2</v>
      </c>
      <c r="EZ48" s="79">
        <f t="shared" si="289"/>
        <v>0.1080963034145794</v>
      </c>
      <c r="FA48" s="79">
        <f t="shared" si="290"/>
        <v>0.10833305591973486</v>
      </c>
      <c r="FB48" s="79">
        <f t="shared" si="291"/>
        <v>0.11283175917459513</v>
      </c>
      <c r="FC48" s="79">
        <f t="shared" si="292"/>
        <v>8.4770955790279989E-2</v>
      </c>
      <c r="FD48" s="79">
        <f t="shared" si="293"/>
        <v>8.6097057926950257E-2</v>
      </c>
      <c r="FE48" s="79">
        <f t="shared" si="294"/>
        <v>6.7493968817286365E-2</v>
      </c>
      <c r="FF48" s="79">
        <f t="shared" si="295"/>
        <v>5.7905194958217721E-2</v>
      </c>
      <c r="FG48" s="79">
        <f t="shared" si="296"/>
        <v>8.8622926057409901E-2</v>
      </c>
      <c r="FH48" s="79">
        <f t="shared" si="297"/>
        <v>4.4590389427059389E-2</v>
      </c>
      <c r="FI48" s="79">
        <f t="shared" si="298"/>
        <v>0.26177848927727232</v>
      </c>
      <c r="FJ48" s="87">
        <f t="shared" si="299"/>
        <v>3.6525238410693793E-2</v>
      </c>
      <c r="FK48" s="101">
        <f t="shared" si="133"/>
        <v>2.7858063168158234</v>
      </c>
      <c r="FL48" s="102">
        <f t="shared" si="134"/>
        <v>2.5440976933514245</v>
      </c>
      <c r="FM48" s="102">
        <f t="shared" si="135"/>
        <v>5.7421762848119435</v>
      </c>
      <c r="FN48" s="102">
        <f t="shared" si="166"/>
        <v>3.7078235076010388</v>
      </c>
      <c r="FO48" s="102">
        <f t="shared" si="229"/>
        <v>1</v>
      </c>
      <c r="FP48" s="102">
        <f t="shared" si="229"/>
        <v>1</v>
      </c>
      <c r="FQ48" s="102">
        <f t="shared" si="229"/>
        <v>1</v>
      </c>
      <c r="FR48" s="102">
        <f t="shared" si="229"/>
        <v>6.0441396920714672</v>
      </c>
      <c r="FS48" s="102">
        <f t="shared" si="229"/>
        <v>1</v>
      </c>
      <c r="FT48" s="102">
        <f t="shared" si="229"/>
        <v>1</v>
      </c>
      <c r="FU48" s="102">
        <f t="shared" ref="FO48:FZ69" si="388">+DM48/FA48</f>
        <v>2.4142926122646067</v>
      </c>
      <c r="FV48" s="102">
        <f t="shared" si="388"/>
        <v>6.2039270248088974</v>
      </c>
      <c r="FW48" s="102">
        <f t="shared" si="388"/>
        <v>5.7421762848119435</v>
      </c>
      <c r="FX48" s="102">
        <f t="shared" si="388"/>
        <v>3.7078235076010388</v>
      </c>
      <c r="FY48" s="102">
        <f t="shared" si="388"/>
        <v>2.7858063168158234</v>
      </c>
      <c r="FZ48" s="102">
        <f t="shared" si="388"/>
        <v>2.5440976933514245</v>
      </c>
      <c r="GA48" s="102">
        <f t="shared" si="137"/>
        <v>1.7593244194229414</v>
      </c>
      <c r="GB48" s="102">
        <f t="shared" si="138"/>
        <v>1.9243721735783703</v>
      </c>
      <c r="GC48" s="102">
        <f t="shared" si="139"/>
        <v>2.2653135193910834</v>
      </c>
      <c r="GD48" s="270">
        <f t="shared" si="140"/>
        <v>3.8058991436726926</v>
      </c>
      <c r="GE48" s="74">
        <f>+Cas_Hoy!B47</f>
        <v>5</v>
      </c>
      <c r="GF48" s="59">
        <f>+Cas_Hoy!C47</f>
        <v>6</v>
      </c>
      <c r="GG48" s="59">
        <f>+Cas_Hoy!D47</f>
        <v>39</v>
      </c>
      <c r="GH48" s="59">
        <f>+Cas_Hoy!E47</f>
        <v>43</v>
      </c>
      <c r="GI48" s="59">
        <f>+Cas_Hoy!F47</f>
        <v>122</v>
      </c>
      <c r="GJ48" s="59">
        <f>+Cas_Hoy!G47</f>
        <v>123</v>
      </c>
      <c r="GK48" s="59">
        <f>+Cas_Hoy!H47</f>
        <v>145</v>
      </c>
      <c r="GL48" s="59">
        <f>+Cas_Hoy!I47</f>
        <v>151</v>
      </c>
      <c r="GM48" s="59">
        <f>+Cas_Hoy!J47</f>
        <v>122</v>
      </c>
      <c r="GN48" s="59">
        <f>+Cas_Hoy!K47</f>
        <v>145</v>
      </c>
      <c r="GO48" s="59">
        <f>+Cas_Hoy!L47</f>
        <v>110</v>
      </c>
      <c r="GP48" s="59">
        <f>+Cas_Hoy!M47</f>
        <v>128</v>
      </c>
      <c r="GQ48" s="59">
        <f>+Cas_Hoy!N47</f>
        <v>86</v>
      </c>
      <c r="GR48" s="59">
        <f>+Cas_Hoy!O47</f>
        <v>88</v>
      </c>
      <c r="GS48" s="59">
        <f>+Cas_Hoy!P47</f>
        <v>47</v>
      </c>
      <c r="GT48" s="59">
        <f>+Cas_Hoy!Q47</f>
        <v>45</v>
      </c>
      <c r="GU48" s="59">
        <f>+Cas_Hoy!R47</f>
        <v>21</v>
      </c>
      <c r="GV48" s="59">
        <f>+Cas_Hoy!S47</f>
        <v>20</v>
      </c>
      <c r="GW48" s="59">
        <f>+Cas_Hoy!T47</f>
        <v>8</v>
      </c>
      <c r="GX48" s="459">
        <f>+Cas_Hoy!U47</f>
        <v>5</v>
      </c>
      <c r="GY48" s="424">
        <f t="shared" si="141"/>
        <v>0.18802512467816654</v>
      </c>
      <c r="GZ48" s="94">
        <f t="shared" si="142"/>
        <v>0.15066457458368138</v>
      </c>
      <c r="HA48" s="94">
        <f t="shared" si="143"/>
        <v>0.48676977197978749</v>
      </c>
      <c r="HB48" s="94">
        <f t="shared" si="144"/>
        <v>0.32290203664231543</v>
      </c>
      <c r="HC48" s="272">
        <f t="shared" si="350"/>
        <v>8.5210203017022021E-2</v>
      </c>
      <c r="HD48" s="272">
        <f t="shared" si="351"/>
        <v>0.11181019670143461</v>
      </c>
      <c r="HE48" s="272">
        <f t="shared" si="352"/>
        <v>0.10348455621065768</v>
      </c>
      <c r="HF48" s="272">
        <f t="shared" si="353"/>
        <v>0.7</v>
      </c>
      <c r="HG48" s="272">
        <f t="shared" si="354"/>
        <v>8.5341858415518862E-2</v>
      </c>
      <c r="HH48" s="272">
        <f t="shared" si="355"/>
        <v>0.10960813982597213</v>
      </c>
      <c r="HI48" s="272">
        <f t="shared" si="356"/>
        <v>0.26394721672309251</v>
      </c>
      <c r="HJ48" s="272">
        <f t="shared" si="357"/>
        <v>0.7</v>
      </c>
      <c r="HK48" s="272">
        <f t="shared" si="358"/>
        <v>0.48676977197978749</v>
      </c>
      <c r="HL48" s="272">
        <f t="shared" si="359"/>
        <v>0.32290203664231543</v>
      </c>
      <c r="HM48" s="272">
        <f t="shared" si="360"/>
        <v>0.18802512467816654</v>
      </c>
      <c r="HN48" s="272">
        <f t="shared" si="361"/>
        <v>0.15066457458368138</v>
      </c>
      <c r="HO48" s="272">
        <f t="shared" si="362"/>
        <v>0.1637123018301907</v>
      </c>
      <c r="HP48" s="272">
        <f t="shared" si="363"/>
        <v>9.0324741707848683E-2</v>
      </c>
      <c r="HQ48" s="272">
        <f t="shared" si="364"/>
        <v>0.59301035084557874</v>
      </c>
      <c r="HR48" s="276">
        <f t="shared" si="365"/>
        <v>0.13901137358970045</v>
      </c>
      <c r="HS48" s="201">
        <f>+CyF_Tot!B47</f>
        <v>0</v>
      </c>
      <c r="HT48" s="131">
        <f>+CyF_Tot!C47</f>
        <v>1450</v>
      </c>
      <c r="HU48" s="131">
        <f>+CyF_Tot!D47</f>
        <v>1469</v>
      </c>
      <c r="HV48" s="131">
        <f>+CyF_Tot!E47</f>
        <v>1477</v>
      </c>
      <c r="HW48" s="131">
        <f>+CyF_Tot!F47</f>
        <v>0</v>
      </c>
      <c r="HX48" s="131">
        <f>+CyF_Tot!G47</f>
        <v>39</v>
      </c>
      <c r="HY48" s="131">
        <f>+CyF_Tot!H47</f>
        <v>39</v>
      </c>
      <c r="HZ48" s="428">
        <f>+CyF_Tot!I47</f>
        <v>39</v>
      </c>
      <c r="IA48" s="82">
        <f t="shared" si="368"/>
        <v>7.8488559956219173E-2</v>
      </c>
      <c r="IB48" s="79">
        <f t="shared" si="369"/>
        <v>7.513498748625469E-2</v>
      </c>
      <c r="IC48" s="79">
        <f t="shared" si="370"/>
        <v>7.5869412693861479E-2</v>
      </c>
      <c r="ID48" s="79">
        <f t="shared" si="371"/>
        <v>6.8960890176531203E-2</v>
      </c>
      <c r="IE48" s="79">
        <f t="shared" si="372"/>
        <v>6.9732779311759738E-2</v>
      </c>
      <c r="IF48" s="79">
        <f t="shared" si="373"/>
        <v>5.3578733605322719E-2</v>
      </c>
      <c r="IG48" s="79">
        <f t="shared" si="374"/>
        <v>6.8243486286778413E-2</v>
      </c>
      <c r="IH48" s="79">
        <f t="shared" si="375"/>
        <v>6.2660155166753551E-2</v>
      </c>
      <c r="II48" s="79">
        <f t="shared" si="376"/>
        <v>6.9625203767717997E-2</v>
      </c>
      <c r="IJ48" s="79">
        <f t="shared" si="377"/>
        <v>6.4430861648305804E-2</v>
      </c>
      <c r="IK48" s="79">
        <f t="shared" si="378"/>
        <v>4.9004306578012788E-2</v>
      </c>
      <c r="IL48" s="79">
        <f t="shared" si="379"/>
        <v>5.4820261901333808E-2</v>
      </c>
      <c r="IM48" s="79">
        <f t="shared" si="380"/>
        <v>4.9410598656301027E-2</v>
      </c>
      <c r="IN48" s="79">
        <f t="shared" si="381"/>
        <v>4.9215248901865863E-2</v>
      </c>
      <c r="IO48" s="79">
        <f t="shared" si="382"/>
        <v>3.3915766438980428E-2</v>
      </c>
      <c r="IP48" s="79">
        <f t="shared" si="383"/>
        <v>3.7008705350310055E-2</v>
      </c>
      <c r="IQ48" s="79">
        <f t="shared" si="384"/>
        <v>1.0991390940332297E-2</v>
      </c>
      <c r="IR48" s="79">
        <f t="shared" si="385"/>
        <v>2.075300927250778E-2</v>
      </c>
      <c r="IS48" s="79">
        <f t="shared" si="386"/>
        <v>1.4884175231699983E-3</v>
      </c>
      <c r="IT48" s="179">
        <f t="shared" si="387"/>
        <v>6.6672338700461574E-3</v>
      </c>
      <c r="IU48" s="275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6"/>
      <c r="JP48" s="525">
        <f t="shared" si="230"/>
        <v>0</v>
      </c>
      <c r="JQ48" s="241">
        <f t="shared" si="231"/>
        <v>0</v>
      </c>
      <c r="JR48" s="241">
        <f t="shared" si="232"/>
        <v>0</v>
      </c>
      <c r="JS48" s="241">
        <f t="shared" si="233"/>
        <v>0</v>
      </c>
      <c r="JT48" s="241">
        <f t="shared" si="234"/>
        <v>0</v>
      </c>
      <c r="JU48" s="241">
        <f t="shared" si="235"/>
        <v>0</v>
      </c>
      <c r="JV48" s="241">
        <f t="shared" si="236"/>
        <v>0</v>
      </c>
      <c r="JW48" s="241">
        <f t="shared" si="237"/>
        <v>2534.159290158369</v>
      </c>
      <c r="JX48" s="241">
        <f t="shared" si="238"/>
        <v>0</v>
      </c>
      <c r="JY48" s="241">
        <f t="shared" si="239"/>
        <v>0</v>
      </c>
      <c r="JZ48" s="241">
        <f t="shared" si="240"/>
        <v>2100.5342235087924</v>
      </c>
      <c r="KA48" s="241">
        <f t="shared" si="241"/>
        <v>4030.7253589950551</v>
      </c>
      <c r="KB48" s="241">
        <f t="shared" si="242"/>
        <v>13038.395968499242</v>
      </c>
      <c r="KC48" s="241">
        <f t="shared" si="243"/>
        <v>3774.6315872645559</v>
      </c>
      <c r="KD48" s="241">
        <f t="shared" si="244"/>
        <v>11373.026698258254</v>
      </c>
      <c r="KE48" s="241">
        <f t="shared" si="245"/>
        <v>5264.4902804411086</v>
      </c>
      <c r="KF48" s="241">
        <f t="shared" si="246"/>
        <v>7899.8033172944897</v>
      </c>
      <c r="KG48" s="241">
        <f t="shared" si="247"/>
        <v>3082.4538277641673</v>
      </c>
      <c r="KH48" s="241">
        <f t="shared" si="248"/>
        <v>9876.4115657640905</v>
      </c>
      <c r="KI48" s="526">
        <f t="shared" si="249"/>
        <v>2524.7705799007977</v>
      </c>
      <c r="KJ48" s="529">
        <f>(SUM(JP48:KI48)/SUM(JP$4:KI47))*100000</f>
        <v>132.30220894563638</v>
      </c>
      <c r="KK48" s="491">
        <f t="shared" si="301"/>
        <v>0</v>
      </c>
      <c r="KL48" s="492">
        <f t="shared" si="302"/>
        <v>0</v>
      </c>
      <c r="KM48" s="492">
        <f t="shared" si="303"/>
        <v>0</v>
      </c>
      <c r="KN48" s="492">
        <f t="shared" si="304"/>
        <v>0</v>
      </c>
      <c r="KO48" s="492">
        <f t="shared" si="305"/>
        <v>0</v>
      </c>
      <c r="KP48" s="492">
        <f t="shared" si="306"/>
        <v>0</v>
      </c>
      <c r="KQ48" s="492">
        <f t="shared" si="307"/>
        <v>0</v>
      </c>
      <c r="KR48" s="492">
        <f t="shared" si="308"/>
        <v>777.27961571501976</v>
      </c>
      <c r="KS48" s="492">
        <f t="shared" si="309"/>
        <v>0</v>
      </c>
      <c r="KT48" s="492">
        <f t="shared" si="310"/>
        <v>0</v>
      </c>
      <c r="KU48" s="492">
        <f t="shared" si="311"/>
        <v>993.88124697004457</v>
      </c>
      <c r="KV48" s="492">
        <f t="shared" si="312"/>
        <v>1776.8780972377185</v>
      </c>
      <c r="KW48" s="492">
        <f t="shared" si="313"/>
        <v>7885.6703060725577</v>
      </c>
      <c r="KX48" s="492">
        <f t="shared" si="314"/>
        <v>1979.2427109643738</v>
      </c>
      <c r="KY48" s="492">
        <f t="shared" si="315"/>
        <v>11488.335117835975</v>
      </c>
      <c r="KZ48" s="492">
        <f t="shared" si="316"/>
        <v>3948.0814744239356</v>
      </c>
      <c r="LA48" s="492">
        <f t="shared" si="317"/>
        <v>22155.731514352476</v>
      </c>
      <c r="LB48" s="492">
        <f t="shared" si="318"/>
        <v>4693.7252028483572</v>
      </c>
      <c r="LC48" s="492">
        <f t="shared" si="319"/>
        <v>163611.55579829519</v>
      </c>
      <c r="LD48" s="493">
        <f t="shared" si="320"/>
        <v>14610.095364277517</v>
      </c>
      <c r="LE48" s="509">
        <f t="shared" si="321"/>
        <v>0</v>
      </c>
      <c r="LF48" s="492">
        <f t="shared" si="322"/>
        <v>0</v>
      </c>
      <c r="LG48" s="492">
        <f t="shared" si="323"/>
        <v>260.62867405308612</v>
      </c>
      <c r="LH48" s="492">
        <f t="shared" si="324"/>
        <v>803.21234074644519</v>
      </c>
      <c r="LI48" s="492">
        <f t="shared" si="325"/>
        <v>13217.478034107347</v>
      </c>
      <c r="LJ48" s="512">
        <f t="shared" si="326"/>
        <v>3857.1274381515145</v>
      </c>
      <c r="LK48" s="491">
        <f t="shared" si="327"/>
        <v>0</v>
      </c>
      <c r="LL48" s="492">
        <f t="shared" si="328"/>
        <v>528.27047772119897</v>
      </c>
      <c r="LM48" s="493">
        <f t="shared" si="329"/>
        <v>8138.711517877231</v>
      </c>
      <c r="LO48" s="547" t="e">
        <f>VLOOKUP(A48,#REF!,2,FALSE)</f>
        <v>#REF!</v>
      </c>
      <c r="LP48" s="552" t="e">
        <f>VLOOKUP(A48,#REF!,3,FALSE)</f>
        <v>#REF!</v>
      </c>
      <c r="LQ48" s="544" t="e">
        <f>VLOOKUP(A48,#REF!,4,FALSE)</f>
        <v>#REF!</v>
      </c>
      <c r="LR48" s="564" t="e">
        <f t="shared" si="250"/>
        <v>#REF!</v>
      </c>
      <c r="LS48" s="518" t="e">
        <f t="shared" si="251"/>
        <v>#REF!</v>
      </c>
    </row>
    <row r="49" spans="1:331" ht="14.4">
      <c r="A49" s="392" t="s">
        <v>59</v>
      </c>
      <c r="B49" s="420">
        <v>365771</v>
      </c>
      <c r="C49" s="408">
        <f t="shared" si="330"/>
        <v>39799</v>
      </c>
      <c r="D49" s="399">
        <f t="shared" si="331"/>
        <v>1077</v>
      </c>
      <c r="E49" s="377">
        <f t="shared" si="332"/>
        <v>4.9929356522905944E-3</v>
      </c>
      <c r="F49" s="186">
        <f t="shared" si="252"/>
        <v>0.10619212567426067</v>
      </c>
      <c r="G49" s="28">
        <f t="shared" si="253"/>
        <v>5.5533896990176181</v>
      </c>
      <c r="H49" s="27">
        <f t="shared" si="254"/>
        <v>0.58972625683622359</v>
      </c>
      <c r="I49" s="34">
        <f t="shared" si="255"/>
        <v>0.60425609638599609</v>
      </c>
      <c r="J49" s="289">
        <f t="shared" si="256"/>
        <v>0.63152378317916535</v>
      </c>
      <c r="K49" s="453">
        <f t="shared" si="257"/>
        <v>4.6624772198232576E-3</v>
      </c>
      <c r="L49" s="290">
        <f t="shared" si="333"/>
        <v>5.9469925775507564</v>
      </c>
      <c r="M49" s="291">
        <f t="shared" si="258"/>
        <v>0.64696963030393251</v>
      </c>
      <c r="N49" s="675"/>
      <c r="O49" s="312" t="s">
        <v>230</v>
      </c>
      <c r="P49" s="21" t="s">
        <v>231</v>
      </c>
      <c r="Q49" s="21" t="s">
        <v>232</v>
      </c>
      <c r="R49" s="21" t="s">
        <v>233</v>
      </c>
      <c r="S49" s="152">
        <f t="shared" si="259"/>
        <v>39799</v>
      </c>
      <c r="T49" s="153">
        <f t="shared" si="260"/>
        <v>10880.851680422997</v>
      </c>
      <c r="U49" s="152">
        <f t="shared" si="261"/>
        <v>427</v>
      </c>
      <c r="V49" s="154">
        <f t="shared" si="262"/>
        <v>1.0845270750787362E-2</v>
      </c>
      <c r="W49" s="153">
        <f t="shared" si="263"/>
        <v>116.73970872485791</v>
      </c>
      <c r="X49" s="152">
        <f t="shared" si="264"/>
        <v>957</v>
      </c>
      <c r="Y49" s="154">
        <f t="shared" si="265"/>
        <v>2.4638278152515319E-2</v>
      </c>
      <c r="Z49" s="153">
        <f t="shared" si="266"/>
        <v>261.63911299692978</v>
      </c>
      <c r="AA49" s="152">
        <f t="shared" si="267"/>
        <v>1077</v>
      </c>
      <c r="AB49" s="153">
        <f t="shared" si="268"/>
        <v>2944.4652528494603</v>
      </c>
      <c r="AC49" s="155">
        <f t="shared" si="269"/>
        <v>2.7060981431694265E-2</v>
      </c>
      <c r="AD49" s="152">
        <f t="shared" si="270"/>
        <v>6</v>
      </c>
      <c r="AE49" s="154">
        <f t="shared" si="271"/>
        <v>5.6022408963585435E-3</v>
      </c>
      <c r="AF49" s="153">
        <f t="shared" si="272"/>
        <v>16.403706144008137</v>
      </c>
      <c r="AG49" s="152">
        <f t="shared" si="273"/>
        <v>17</v>
      </c>
      <c r="AH49" s="154">
        <f t="shared" si="274"/>
        <v>1.6037735849056604E-2</v>
      </c>
      <c r="AI49" s="313">
        <f t="shared" si="275"/>
        <v>46.47716740802305</v>
      </c>
      <c r="AJ49" s="679"/>
      <c r="AK49" s="74">
        <v>32428.639031772687</v>
      </c>
      <c r="AL49" s="59">
        <v>30420.154953172794</v>
      </c>
      <c r="AM49" s="59">
        <v>29674.391658410666</v>
      </c>
      <c r="AN49" s="59">
        <v>28699.441735476528</v>
      </c>
      <c r="AO49" s="59">
        <v>28205.800150167579</v>
      </c>
      <c r="AP49" s="59">
        <v>27691.984248670466</v>
      </c>
      <c r="AQ49" s="59">
        <v>26636.484372223706</v>
      </c>
      <c r="AR49" s="59">
        <v>27192.311186742951</v>
      </c>
      <c r="AS49" s="59">
        <v>23297.353182256375</v>
      </c>
      <c r="AT49" s="59">
        <v>24050.948955012544</v>
      </c>
      <c r="AU49" s="59">
        <v>17282.002151075867</v>
      </c>
      <c r="AV49" s="59">
        <v>18325.497394953229</v>
      </c>
      <c r="AW49" s="59">
        <v>12872.904261465523</v>
      </c>
      <c r="AX49" s="59">
        <v>15095.698580075579</v>
      </c>
      <c r="AY49" s="59">
        <v>7300.9867447858478</v>
      </c>
      <c r="AZ49" s="59">
        <v>9464.8932768067425</v>
      </c>
      <c r="BA49" s="59">
        <v>2145.756952263836</v>
      </c>
      <c r="BB49" s="59">
        <v>3940.1547587263813</v>
      </c>
      <c r="BC49" s="59">
        <v>198.6811992836885</v>
      </c>
      <c r="BD49" s="75">
        <v>846.91337716739872</v>
      </c>
      <c r="BE49" s="213">
        <v>2.0000000000000002E-5</v>
      </c>
      <c r="BF49" s="42">
        <v>2.0000000000000002E-5</v>
      </c>
      <c r="BG49" s="52">
        <v>5.0000000000000002E-5</v>
      </c>
      <c r="BH49" s="52">
        <v>4.0000000000000003E-5</v>
      </c>
      <c r="BI49" s="52">
        <v>1.2518952302791728E-4</v>
      </c>
      <c r="BJ49" s="52">
        <v>1.2406223545552731E-4</v>
      </c>
      <c r="BK49" s="52">
        <v>3.4000000000000002E-4</v>
      </c>
      <c r="BL49" s="52">
        <v>1.8000000000000001E-4</v>
      </c>
      <c r="BM49" s="52">
        <v>8.9999999999999998E-4</v>
      </c>
      <c r="BN49" s="52">
        <v>5.0000000000000001E-4</v>
      </c>
      <c r="BO49" s="52">
        <v>3.8E-3</v>
      </c>
      <c r="BP49" s="52">
        <v>2E-3</v>
      </c>
      <c r="BQ49" s="52">
        <v>1.6199999999999999E-2</v>
      </c>
      <c r="BR49" s="52">
        <v>6.1999999999999998E-3</v>
      </c>
      <c r="BS49" s="52">
        <v>6.1100000000000002E-2</v>
      </c>
      <c r="BT49" s="52">
        <v>2.6800000000000001E-2</v>
      </c>
      <c r="BU49" s="52">
        <v>0.1421</v>
      </c>
      <c r="BV49" s="52">
        <v>5.4699999999999999E-2</v>
      </c>
      <c r="BW49" s="52">
        <v>0.27589999999999998</v>
      </c>
      <c r="BX49" s="584">
        <v>0.1051</v>
      </c>
      <c r="BY49" s="74">
        <f>+Fall_Hoy!B49+(CS49/2)</f>
        <v>0</v>
      </c>
      <c r="BZ49" s="59">
        <f>+Fall_Hoy!C49+(CS49/2)</f>
        <v>1</v>
      </c>
      <c r="CA49" s="59">
        <f>+Fall_Hoy!D49+(CT49/2)</f>
        <v>1</v>
      </c>
      <c r="CB49" s="59">
        <f>+Fall_Hoy!E49+(CT49/2)</f>
        <v>1</v>
      </c>
      <c r="CC49" s="59">
        <f>+Fall_Hoy!F49+(CU49/2)</f>
        <v>2</v>
      </c>
      <c r="CD49" s="59">
        <f>+Fall_Hoy!G49+(CU49/2)</f>
        <v>6</v>
      </c>
      <c r="CE49" s="59">
        <f>+Fall_Hoy!H49+(CV49/2)</f>
        <v>13</v>
      </c>
      <c r="CF49" s="59">
        <f>+Fall_Hoy!I49+(CV49/2)</f>
        <v>12</v>
      </c>
      <c r="CG49" s="59">
        <f>+Fall_Hoy!J49+(CW49/2)</f>
        <v>43.5</v>
      </c>
      <c r="CH49" s="59">
        <f>+Fall_Hoy!K49+(CW49/2)</f>
        <v>20.5</v>
      </c>
      <c r="CI49" s="59">
        <f>+Fall_Hoy!L49+(CX49/2)</f>
        <v>83.5</v>
      </c>
      <c r="CJ49" s="59">
        <f>+Fall_Hoy!M49+(CX49/2)</f>
        <v>52.5</v>
      </c>
      <c r="CK49" s="59">
        <f>+Fall_Hoy!N49+(CY49/2)</f>
        <v>151.5</v>
      </c>
      <c r="CL49" s="59">
        <f>+Fall_Hoy!O49+(CY49/2)</f>
        <v>108.5</v>
      </c>
      <c r="CM49" s="59">
        <f>+Fall_Hoy!P49+(CZ49/2)</f>
        <v>181</v>
      </c>
      <c r="CN49" s="59">
        <f>+Fall_Hoy!Q49+(CZ49/2)</f>
        <v>128</v>
      </c>
      <c r="CO49" s="59">
        <f>+Fall_Hoy!R49+(DA49/2)</f>
        <v>104</v>
      </c>
      <c r="CP49" s="59">
        <f>+Fall_Hoy!S49+(DA49/2)</f>
        <v>114</v>
      </c>
      <c r="CQ49" s="59">
        <f>+Fall_Hoy!T49+(DB49/2)</f>
        <v>22.5</v>
      </c>
      <c r="CR49" s="75">
        <f>+Fall_Hoy!U49+(DB49/2)</f>
        <v>31.5</v>
      </c>
      <c r="CS49" s="603">
        <f>+Fall_Hoy!W49</f>
        <v>0</v>
      </c>
      <c r="CT49" s="58">
        <f>+Fall_Hoy!X49</f>
        <v>0</v>
      </c>
      <c r="CU49" s="58">
        <f>+Fall_Hoy!Y49</f>
        <v>0</v>
      </c>
      <c r="CV49" s="58">
        <f>+Fall_Hoy!Z49</f>
        <v>0</v>
      </c>
      <c r="CW49" s="58">
        <f>+Fall_Hoy!AA49</f>
        <v>1</v>
      </c>
      <c r="CX49" s="58">
        <f>+Fall_Hoy!AB49</f>
        <v>1</v>
      </c>
      <c r="CY49" s="58">
        <f>+Fall_Hoy!AC49</f>
        <v>1</v>
      </c>
      <c r="CZ49" s="58">
        <f>+Fall_Hoy!AD49</f>
        <v>2</v>
      </c>
      <c r="DA49" s="58">
        <f>+Fall_Hoy!AE49</f>
        <v>8</v>
      </c>
      <c r="DB49" s="223">
        <f>+Fall_Hoy!AF49</f>
        <v>5</v>
      </c>
      <c r="DC49" s="65">
        <f t="shared" si="276"/>
        <v>0.40574745519975847</v>
      </c>
      <c r="DD49" s="66">
        <f t="shared" si="277"/>
        <v>0.50461418457709617</v>
      </c>
      <c r="DE49" s="66">
        <f t="shared" si="278"/>
        <v>0.7</v>
      </c>
      <c r="DF49" s="66">
        <f t="shared" si="279"/>
        <v>0.7</v>
      </c>
      <c r="DG49" s="66">
        <f t="shared" si="334"/>
        <v>0.56640044574955484</v>
      </c>
      <c r="DH49" s="66">
        <f t="shared" si="335"/>
        <v>0.7</v>
      </c>
      <c r="DI49" s="66">
        <f t="shared" si="336"/>
        <v>0.7</v>
      </c>
      <c r="DJ49" s="66">
        <f t="shared" si="337"/>
        <v>0.7</v>
      </c>
      <c r="DK49" s="66">
        <f t="shared" si="338"/>
        <v>0.7</v>
      </c>
      <c r="DL49" s="66">
        <f t="shared" si="339"/>
        <v>0.7</v>
      </c>
      <c r="DM49" s="66">
        <f t="shared" si="340"/>
        <v>0.7</v>
      </c>
      <c r="DN49" s="66">
        <f t="shared" si="341"/>
        <v>0.7</v>
      </c>
      <c r="DO49" s="66">
        <f t="shared" si="342"/>
        <v>0.7</v>
      </c>
      <c r="DP49" s="66">
        <f t="shared" si="343"/>
        <v>0.7</v>
      </c>
      <c r="DQ49" s="66">
        <f t="shared" si="344"/>
        <v>0.40574745519975847</v>
      </c>
      <c r="DR49" s="66">
        <f t="shared" si="345"/>
        <v>0.50461418457709617</v>
      </c>
      <c r="DS49" s="66">
        <f t="shared" si="346"/>
        <v>0.34108194672644082</v>
      </c>
      <c r="DT49" s="66">
        <f t="shared" si="347"/>
        <v>0.52893736200834895</v>
      </c>
      <c r="DU49" s="66">
        <f t="shared" si="348"/>
        <v>0.41046302816823338</v>
      </c>
      <c r="DV49" s="265">
        <f t="shared" si="349"/>
        <v>0.35389045166183952</v>
      </c>
      <c r="DW49" s="74">
        <f>+'Cas_-14'!B48</f>
        <v>451</v>
      </c>
      <c r="DX49" s="59">
        <f>+'Cas_-14'!C48</f>
        <v>437</v>
      </c>
      <c r="DY49" s="59">
        <f>+'Cas_-14'!D48</f>
        <v>1321</v>
      </c>
      <c r="DZ49" s="59">
        <f>+'Cas_-14'!E48</f>
        <v>1422</v>
      </c>
      <c r="EA49" s="59">
        <f>+'Cas_-14'!F48</f>
        <v>3995</v>
      </c>
      <c r="EB49" s="59">
        <f>+'Cas_-14'!G48</f>
        <v>4087</v>
      </c>
      <c r="EC49" s="59">
        <f>+'Cas_-14'!H48</f>
        <v>4537</v>
      </c>
      <c r="ED49" s="59">
        <f>+'Cas_-14'!I48</f>
        <v>4401</v>
      </c>
      <c r="EE49" s="59">
        <f>+'Cas_-14'!J48</f>
        <v>3980</v>
      </c>
      <c r="EF49" s="59">
        <f>+'Cas_-14'!K48</f>
        <v>3791</v>
      </c>
      <c r="EG49" s="59">
        <f>+'Cas_-14'!L48</f>
        <v>2723</v>
      </c>
      <c r="EH49" s="59">
        <f>+'Cas_-14'!M48</f>
        <v>2669</v>
      </c>
      <c r="EI49" s="59">
        <f>+'Cas_-14'!N48</f>
        <v>1370</v>
      </c>
      <c r="EJ49" s="59">
        <f>+'Cas_-14'!O48</f>
        <v>1259</v>
      </c>
      <c r="EK49" s="59">
        <f>+'Cas_-14'!P48</f>
        <v>632</v>
      </c>
      <c r="EL49" s="59">
        <f>+'Cas_-14'!Q48</f>
        <v>600</v>
      </c>
      <c r="EM49" s="59">
        <f>+'Cas_-14'!R48</f>
        <v>192</v>
      </c>
      <c r="EN49" s="59">
        <f>+'Cas_-14'!S48</f>
        <v>274</v>
      </c>
      <c r="EO49" s="59">
        <f>+'Cas_-14'!T48</f>
        <v>28</v>
      </c>
      <c r="EP49" s="75">
        <f>+'Cas_-14'!U48</f>
        <v>68</v>
      </c>
      <c r="EQ49" s="178">
        <f t="shared" si="280"/>
        <v>1.3907459994177449E-2</v>
      </c>
      <c r="ER49" s="80">
        <f t="shared" si="281"/>
        <v>1.436547580617834E-2</v>
      </c>
      <c r="ES49" s="80">
        <f t="shared" si="282"/>
        <v>4.4516498104033971E-2</v>
      </c>
      <c r="ET49" s="80">
        <f t="shared" si="283"/>
        <v>4.9548002121665276E-2</v>
      </c>
      <c r="EU49" s="80">
        <f t="shared" si="284"/>
        <v>0.14163753478825752</v>
      </c>
      <c r="EV49" s="80">
        <f t="shared" si="285"/>
        <v>0.14758783492361055</v>
      </c>
      <c r="EW49" s="80">
        <f t="shared" si="286"/>
        <v>0.17033028595662361</v>
      </c>
      <c r="EX49" s="80">
        <f t="shared" si="287"/>
        <v>0.16184722106834437</v>
      </c>
      <c r="EY49" s="80">
        <f t="shared" si="288"/>
        <v>0.17083485702707335</v>
      </c>
      <c r="EZ49" s="80">
        <f t="shared" si="289"/>
        <v>0.15762371817806817</v>
      </c>
      <c r="FA49" s="80">
        <f t="shared" si="290"/>
        <v>0.15756276247370352</v>
      </c>
      <c r="FB49" s="80">
        <f t="shared" si="291"/>
        <v>0.14564406861529622</v>
      </c>
      <c r="FC49" s="80">
        <f t="shared" si="292"/>
        <v>0.10642509042042946</v>
      </c>
      <c r="FD49" s="80">
        <f t="shared" si="293"/>
        <v>8.3401241308681234E-2</v>
      </c>
      <c r="FE49" s="80">
        <f t="shared" si="294"/>
        <v>8.6563641613423836E-2</v>
      </c>
      <c r="FF49" s="80">
        <f t="shared" si="295"/>
        <v>6.339215693749771E-2</v>
      </c>
      <c r="FG49" s="80">
        <f t="shared" si="296"/>
        <v>8.9478913162757981E-2</v>
      </c>
      <c r="FH49" s="80">
        <f t="shared" si="297"/>
        <v>6.954041573955029E-2</v>
      </c>
      <c r="FI49" s="80">
        <f t="shared" si="298"/>
        <v>0.14092928823134382</v>
      </c>
      <c r="FJ49" s="88">
        <f t="shared" si="299"/>
        <v>8.0291564442439192E-2</v>
      </c>
      <c r="FK49" s="101">
        <f t="shared" si="133"/>
        <v>4.6872734052911804</v>
      </c>
      <c r="FL49" s="102">
        <f t="shared" si="134"/>
        <v>7.9601990049751237</v>
      </c>
      <c r="FM49" s="102">
        <f t="shared" si="135"/>
        <v>6.5773963379750846</v>
      </c>
      <c r="FN49" s="102">
        <f t="shared" si="166"/>
        <v>8.3931604496051655</v>
      </c>
      <c r="FO49" s="102">
        <f t="shared" si="388"/>
        <v>3.9989431233486306</v>
      </c>
      <c r="FP49" s="102">
        <f t="shared" si="388"/>
        <v>4.742938334736805</v>
      </c>
      <c r="FQ49" s="102">
        <f t="shared" si="388"/>
        <v>4.1096625656946424</v>
      </c>
      <c r="FR49" s="102">
        <f t="shared" si="388"/>
        <v>4.3250665373142612</v>
      </c>
      <c r="FS49" s="102">
        <f t="shared" si="388"/>
        <v>4.0975244290400656</v>
      </c>
      <c r="FT49" s="102">
        <f t="shared" si="388"/>
        <v>4.4409560191265571</v>
      </c>
      <c r="FU49" s="102">
        <f t="shared" si="388"/>
        <v>4.4426740748267006</v>
      </c>
      <c r="FV49" s="102">
        <f t="shared" si="388"/>
        <v>4.8062376082679874</v>
      </c>
      <c r="FW49" s="102">
        <f t="shared" si="388"/>
        <v>6.5773963379750846</v>
      </c>
      <c r="FX49" s="102">
        <f t="shared" si="388"/>
        <v>8.3931604496051655</v>
      </c>
      <c r="FY49" s="102">
        <f t="shared" si="388"/>
        <v>4.6872734052911804</v>
      </c>
      <c r="FZ49" s="102">
        <f t="shared" si="388"/>
        <v>7.9601990049751237</v>
      </c>
      <c r="GA49" s="102">
        <f t="shared" si="137"/>
        <v>3.8118695754163734</v>
      </c>
      <c r="GB49" s="102">
        <f t="shared" si="138"/>
        <v>7.6061863649101262</v>
      </c>
      <c r="GC49" s="102">
        <f t="shared" si="139"/>
        <v>2.9125459535028226</v>
      </c>
      <c r="GD49" s="270">
        <f t="shared" si="140"/>
        <v>4.4075670230033026</v>
      </c>
      <c r="GE49" s="74">
        <f>+Cas_Hoy!B48</f>
        <v>469</v>
      </c>
      <c r="GF49" s="59">
        <f>+Cas_Hoy!C48</f>
        <v>456</v>
      </c>
      <c r="GG49" s="59">
        <f>+Cas_Hoy!D48</f>
        <v>1368</v>
      </c>
      <c r="GH49" s="59">
        <f>+Cas_Hoy!E48</f>
        <v>1469</v>
      </c>
      <c r="GI49" s="59">
        <f>+Cas_Hoy!F48</f>
        <v>4097</v>
      </c>
      <c r="GJ49" s="59">
        <f>+Cas_Hoy!G48</f>
        <v>4191</v>
      </c>
      <c r="GK49" s="59">
        <f>+Cas_Hoy!H48</f>
        <v>4647</v>
      </c>
      <c r="GL49" s="59">
        <f>+Cas_Hoy!I48</f>
        <v>4498</v>
      </c>
      <c r="GM49" s="59">
        <f>+Cas_Hoy!J48</f>
        <v>4076</v>
      </c>
      <c r="GN49" s="59">
        <f>+Cas_Hoy!K48</f>
        <v>3885</v>
      </c>
      <c r="GO49" s="59">
        <f>+Cas_Hoy!L48</f>
        <v>2775</v>
      </c>
      <c r="GP49" s="59">
        <f>+Cas_Hoy!M48</f>
        <v>2732</v>
      </c>
      <c r="GQ49" s="59">
        <f>+Cas_Hoy!N48</f>
        <v>1409</v>
      </c>
      <c r="GR49" s="59">
        <f>+Cas_Hoy!O48</f>
        <v>1286</v>
      </c>
      <c r="GS49" s="59">
        <f>+Cas_Hoy!P48</f>
        <v>646</v>
      </c>
      <c r="GT49" s="59">
        <f>+Cas_Hoy!Q48</f>
        <v>614</v>
      </c>
      <c r="GU49" s="59">
        <f>+Cas_Hoy!R48</f>
        <v>194</v>
      </c>
      <c r="GV49" s="59">
        <f>+Cas_Hoy!S48</f>
        <v>279</v>
      </c>
      <c r="GW49" s="59">
        <f>+Cas_Hoy!T48</f>
        <v>28</v>
      </c>
      <c r="GX49" s="459">
        <f>+Cas_Hoy!U48</f>
        <v>68</v>
      </c>
      <c r="GY49" s="424">
        <f t="shared" si="141"/>
        <v>0.41473553173899363</v>
      </c>
      <c r="GZ49" s="94">
        <f t="shared" si="142"/>
        <v>0.51638851555056176</v>
      </c>
      <c r="HA49" s="94">
        <f t="shared" si="143"/>
        <v>0.7</v>
      </c>
      <c r="HB49" s="94">
        <f t="shared" si="144"/>
        <v>0.7</v>
      </c>
      <c r="HC49" s="272">
        <f t="shared" si="350"/>
        <v>0.58086173372613925</v>
      </c>
      <c r="HD49" s="272">
        <f t="shared" si="351"/>
        <v>0.7</v>
      </c>
      <c r="HE49" s="272">
        <f t="shared" si="352"/>
        <v>0.7</v>
      </c>
      <c r="HF49" s="272">
        <f t="shared" si="353"/>
        <v>0.7</v>
      </c>
      <c r="HG49" s="272">
        <f t="shared" si="354"/>
        <v>0.7</v>
      </c>
      <c r="HH49" s="272">
        <f t="shared" si="355"/>
        <v>0.7</v>
      </c>
      <c r="HI49" s="272">
        <f t="shared" si="356"/>
        <v>0.7</v>
      </c>
      <c r="HJ49" s="272">
        <f t="shared" si="357"/>
        <v>0.7</v>
      </c>
      <c r="HK49" s="272">
        <f t="shared" si="358"/>
        <v>0.7</v>
      </c>
      <c r="HL49" s="272">
        <f t="shared" si="359"/>
        <v>0.7</v>
      </c>
      <c r="HM49" s="272">
        <f t="shared" si="360"/>
        <v>0.41473553173899363</v>
      </c>
      <c r="HN49" s="272">
        <f t="shared" si="361"/>
        <v>0.51638851555056176</v>
      </c>
      <c r="HO49" s="272">
        <f t="shared" si="362"/>
        <v>0.34463488367150791</v>
      </c>
      <c r="HP49" s="272">
        <f t="shared" si="363"/>
        <v>0.53858950365083702</v>
      </c>
      <c r="HQ49" s="272">
        <f t="shared" si="364"/>
        <v>0.41046302816823349</v>
      </c>
      <c r="HR49" s="276">
        <f t="shared" si="365"/>
        <v>0.35389045166183958</v>
      </c>
      <c r="HS49" s="201">
        <f>+CyF_Tot!B48</f>
        <v>0</v>
      </c>
      <c r="HT49" s="131">
        <f>+CyF_Tot!C48</f>
        <v>38842</v>
      </c>
      <c r="HU49" s="131">
        <f>+CyF_Tot!D48</f>
        <v>39372</v>
      </c>
      <c r="HV49" s="131">
        <f>+CyF_Tot!E48</f>
        <v>39799</v>
      </c>
      <c r="HW49" s="131">
        <f>+CyF_Tot!F48</f>
        <v>0</v>
      </c>
      <c r="HX49" s="131">
        <f>+CyF_Tot!G48</f>
        <v>1060</v>
      </c>
      <c r="HY49" s="131">
        <f>+CyF_Tot!H48</f>
        <v>1071</v>
      </c>
      <c r="HZ49" s="428">
        <f>+CyF_Tot!I48</f>
        <v>1077</v>
      </c>
      <c r="IA49" s="82">
        <f t="shared" si="368"/>
        <v>8.8658310887885283E-2</v>
      </c>
      <c r="IB49" s="79">
        <f t="shared" si="369"/>
        <v>8.3167213784506686E-2</v>
      </c>
      <c r="IC49" s="79">
        <f t="shared" si="370"/>
        <v>8.1128333461129146E-2</v>
      </c>
      <c r="ID49" s="79">
        <f t="shared" si="371"/>
        <v>7.8462868120973306E-2</v>
      </c>
      <c r="IE49" s="79">
        <f t="shared" si="372"/>
        <v>7.7113276203328252E-2</v>
      </c>
      <c r="IF49" s="79">
        <f t="shared" si="373"/>
        <v>7.570852869328204E-2</v>
      </c>
      <c r="IG49" s="79">
        <f t="shared" si="374"/>
        <v>7.2822843725237119E-2</v>
      </c>
      <c r="IH49" s="79">
        <f t="shared" si="375"/>
        <v>7.4342447013959423E-2</v>
      </c>
      <c r="II49" s="79">
        <f t="shared" si="376"/>
        <v>6.3693822589151072E-2</v>
      </c>
      <c r="IJ49" s="79">
        <f t="shared" si="377"/>
        <v>6.5754116523760883E-2</v>
      </c>
      <c r="IK49" s="79">
        <f t="shared" si="378"/>
        <v>4.7248147477727508E-2</v>
      </c>
      <c r="IL49" s="79">
        <f t="shared" si="379"/>
        <v>5.0101012368266563E-2</v>
      </c>
      <c r="IM49" s="79">
        <f t="shared" si="380"/>
        <v>3.5193889787505088E-2</v>
      </c>
      <c r="IN49" s="79">
        <f t="shared" si="381"/>
        <v>4.1270900591013446E-2</v>
      </c>
      <c r="IO49" s="79">
        <f t="shared" si="382"/>
        <v>1.9960540187127597E-2</v>
      </c>
      <c r="IP49" s="79">
        <f t="shared" si="383"/>
        <v>2.5876554666189343E-2</v>
      </c>
      <c r="IQ49" s="79">
        <f t="shared" si="384"/>
        <v>5.8663944168997435E-3</v>
      </c>
      <c r="IR49" s="79">
        <f t="shared" si="385"/>
        <v>1.0772190137343806E-2</v>
      </c>
      <c r="IS49" s="79">
        <f t="shared" si="386"/>
        <v>5.4318466823145763E-4</v>
      </c>
      <c r="IT49" s="179">
        <f t="shared" si="387"/>
        <v>2.3154196947472562E-3</v>
      </c>
      <c r="IU49" s="275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6"/>
      <c r="JP49" s="525">
        <f t="shared" si="230"/>
        <v>0</v>
      </c>
      <c r="JQ49" s="241">
        <f t="shared" si="231"/>
        <v>119.32904370762888</v>
      </c>
      <c r="JR49" s="241">
        <f t="shared" si="232"/>
        <v>122.34495122231083</v>
      </c>
      <c r="JS49" s="241">
        <f t="shared" si="233"/>
        <v>120.11676156538871</v>
      </c>
      <c r="JT49" s="241">
        <f t="shared" si="234"/>
        <v>253.70179047934172</v>
      </c>
      <c r="JU49" s="241">
        <f t="shared" si="235"/>
        <v>759.65823940586677</v>
      </c>
      <c r="JV49" s="241">
        <f t="shared" si="236"/>
        <v>1572.6853970144564</v>
      </c>
      <c r="JW49" s="241">
        <f t="shared" si="237"/>
        <v>1438.7712663083182</v>
      </c>
      <c r="JX49" s="241">
        <f t="shared" si="238"/>
        <v>5269.423141745503</v>
      </c>
      <c r="JY49" s="241">
        <f t="shared" si="239"/>
        <v>2490.1394581987197</v>
      </c>
      <c r="JZ49" s="241">
        <f t="shared" si="240"/>
        <v>10211.456372779923</v>
      </c>
      <c r="KA49" s="241">
        <f t="shared" si="241"/>
        <v>6498.7391574319636</v>
      </c>
      <c r="KB49" s="241">
        <f t="shared" si="242"/>
        <v>19459.050452961445</v>
      </c>
      <c r="KC49" s="241">
        <f t="shared" si="243"/>
        <v>13707.303799316058</v>
      </c>
      <c r="KD49" s="241">
        <f t="shared" si="244"/>
        <v>24542.340544306218</v>
      </c>
      <c r="KE49" s="241">
        <f t="shared" si="245"/>
        <v>18032.854149369083</v>
      </c>
      <c r="KF49" s="241">
        <f t="shared" si="246"/>
        <v>17281.562089721941</v>
      </c>
      <c r="KG49" s="241">
        <f t="shared" si="247"/>
        <v>19000.738951735919</v>
      </c>
      <c r="KH49" s="241">
        <f t="shared" si="248"/>
        <v>6836.1400318540746</v>
      </c>
      <c r="KI49" s="526">
        <f t="shared" si="249"/>
        <v>6427.4755208218285</v>
      </c>
      <c r="KJ49" s="529">
        <f>(SUM(JP49:KI49)/SUM(JP$4:KI48))*100000</f>
        <v>310.94365781029325</v>
      </c>
      <c r="KK49" s="491">
        <f t="shared" si="301"/>
        <v>0</v>
      </c>
      <c r="KL49" s="492">
        <f t="shared" si="302"/>
        <v>32.87294234823419</v>
      </c>
      <c r="KM49" s="492">
        <f t="shared" si="303"/>
        <v>33.699090162024206</v>
      </c>
      <c r="KN49" s="492">
        <f t="shared" si="304"/>
        <v>34.843883348569108</v>
      </c>
      <c r="KO49" s="492">
        <f t="shared" si="305"/>
        <v>70.9074016461865</v>
      </c>
      <c r="KP49" s="492">
        <f t="shared" si="306"/>
        <v>216.66919734320118</v>
      </c>
      <c r="KQ49" s="492">
        <f t="shared" si="307"/>
        <v>488.05239529118518</v>
      </c>
      <c r="KR49" s="492">
        <f t="shared" si="308"/>
        <v>441.30121627360427</v>
      </c>
      <c r="KS49" s="492">
        <f t="shared" si="309"/>
        <v>1867.1648946426358</v>
      </c>
      <c r="KT49" s="492">
        <f t="shared" si="310"/>
        <v>852.35722043007047</v>
      </c>
      <c r="KU49" s="492">
        <f t="shared" si="311"/>
        <v>4831.6161096416608</v>
      </c>
      <c r="KV49" s="492">
        <f t="shared" si="312"/>
        <v>2864.8608476219747</v>
      </c>
      <c r="KW49" s="492">
        <f t="shared" si="313"/>
        <v>11768.905984448951</v>
      </c>
      <c r="KX49" s="492">
        <f t="shared" si="314"/>
        <v>7187.4779046798358</v>
      </c>
      <c r="KY49" s="492">
        <f t="shared" si="315"/>
        <v>24791.169512705241</v>
      </c>
      <c r="KZ49" s="492">
        <f t="shared" si="316"/>
        <v>13523.66014666618</v>
      </c>
      <c r="LA49" s="492">
        <f t="shared" si="317"/>
        <v>48467.744629827241</v>
      </c>
      <c r="LB49" s="492">
        <f t="shared" si="318"/>
        <v>28932.873701856686</v>
      </c>
      <c r="LC49" s="492">
        <f t="shared" si="319"/>
        <v>113246.74947161558</v>
      </c>
      <c r="LD49" s="493">
        <f t="shared" si="320"/>
        <v>37193.88646965933</v>
      </c>
      <c r="LE49" s="509">
        <f t="shared" si="321"/>
        <v>33.21934269422043</v>
      </c>
      <c r="LF49" s="492">
        <f t="shared" si="322"/>
        <v>92.153603397410862</v>
      </c>
      <c r="LG49" s="492">
        <f t="shared" si="323"/>
        <v>2082.8423867540828</v>
      </c>
      <c r="LH49" s="492">
        <f t="shared" si="324"/>
        <v>1221.8128224461793</v>
      </c>
      <c r="LI49" s="492">
        <f t="shared" si="325"/>
        <v>20383.395090440448</v>
      </c>
      <c r="LJ49" s="512">
        <f t="shared" si="326"/>
        <v>13016.369962512477</v>
      </c>
      <c r="LK49" s="491">
        <f t="shared" si="327"/>
        <v>62.104643330480059</v>
      </c>
      <c r="LL49" s="492">
        <f t="shared" si="328"/>
        <v>1644.9220492384352</v>
      </c>
      <c r="LM49" s="493">
        <f t="shared" si="329"/>
        <v>16214.864765394659</v>
      </c>
      <c r="LO49" s="547" t="e">
        <f>VLOOKUP(A49,#REF!,2,FALSE)</f>
        <v>#REF!</v>
      </c>
      <c r="LP49" s="552" t="e">
        <f>VLOOKUP(A49,#REF!,3,FALSE)</f>
        <v>#REF!</v>
      </c>
      <c r="LQ49" s="544" t="e">
        <f>VLOOKUP(A49,#REF!,4,FALSE)</f>
        <v>#REF!</v>
      </c>
      <c r="LR49" s="564" t="e">
        <f t="shared" si="250"/>
        <v>#REF!</v>
      </c>
      <c r="LS49" s="518" t="e">
        <f t="shared" si="251"/>
        <v>#REF!</v>
      </c>
    </row>
    <row r="50" spans="1:331" ht="14.4">
      <c r="A50" s="392" t="s">
        <v>60</v>
      </c>
      <c r="B50" s="420">
        <v>96701</v>
      </c>
      <c r="C50" s="408">
        <f t="shared" si="330"/>
        <v>10860</v>
      </c>
      <c r="D50" s="399">
        <f t="shared" si="331"/>
        <v>326</v>
      </c>
      <c r="E50" s="377">
        <f t="shared" si="332"/>
        <v>6.2574625351723111E-3</v>
      </c>
      <c r="F50" s="186">
        <f t="shared" si="252"/>
        <v>0.10967828667749041</v>
      </c>
      <c r="G50" s="28">
        <f t="shared" si="253"/>
        <v>4.9121058777727775</v>
      </c>
      <c r="H50" s="27">
        <f t="shared" si="254"/>
        <v>0.53875135665254836</v>
      </c>
      <c r="I50" s="34">
        <f t="shared" si="255"/>
        <v>0.55165375572757636</v>
      </c>
      <c r="J50" s="289">
        <f t="shared" si="256"/>
        <v>0.58485037759118497</v>
      </c>
      <c r="K50" s="453">
        <f t="shared" si="257"/>
        <v>5.7642374172887749E-3</v>
      </c>
      <c r="L50" s="290">
        <f t="shared" si="333"/>
        <v>5.3324171566514407</v>
      </c>
      <c r="M50" s="291">
        <f t="shared" si="258"/>
        <v>0.59869135861847023</v>
      </c>
      <c r="N50" s="675"/>
      <c r="O50" s="312" t="s">
        <v>230</v>
      </c>
      <c r="P50" s="21" t="s">
        <v>238</v>
      </c>
      <c r="Q50" s="21"/>
      <c r="R50" s="21" t="s">
        <v>239</v>
      </c>
      <c r="S50" s="152">
        <f t="shared" si="259"/>
        <v>10860</v>
      </c>
      <c r="T50" s="153">
        <f t="shared" si="260"/>
        <v>11230.4939969597</v>
      </c>
      <c r="U50" s="152">
        <f t="shared" si="261"/>
        <v>112</v>
      </c>
      <c r="V50" s="154">
        <f t="shared" si="262"/>
        <v>1.042054335690361E-2</v>
      </c>
      <c r="W50" s="153">
        <f t="shared" si="263"/>
        <v>115.82093256533024</v>
      </c>
      <c r="X50" s="152">
        <f t="shared" si="264"/>
        <v>254</v>
      </c>
      <c r="Y50" s="154">
        <f t="shared" si="265"/>
        <v>2.3948708278333019E-2</v>
      </c>
      <c r="Z50" s="153">
        <f t="shared" si="266"/>
        <v>262.66532921065965</v>
      </c>
      <c r="AA50" s="152">
        <f t="shared" si="267"/>
        <v>326</v>
      </c>
      <c r="AB50" s="153">
        <f t="shared" si="268"/>
        <v>3371.2164300265767</v>
      </c>
      <c r="AC50" s="155">
        <f t="shared" si="269"/>
        <v>3.001841620626151E-2</v>
      </c>
      <c r="AD50" s="152">
        <f t="shared" si="270"/>
        <v>0</v>
      </c>
      <c r="AE50" s="154">
        <f t="shared" si="271"/>
        <v>0</v>
      </c>
      <c r="AF50" s="153">
        <f t="shared" si="272"/>
        <v>0</v>
      </c>
      <c r="AG50" s="152">
        <f t="shared" si="273"/>
        <v>4</v>
      </c>
      <c r="AH50" s="154">
        <f t="shared" si="274"/>
        <v>1.2422360248447204E-2</v>
      </c>
      <c r="AI50" s="313">
        <f t="shared" si="275"/>
        <v>41.364618773332232</v>
      </c>
      <c r="AJ50" s="679"/>
      <c r="AK50" s="74">
        <v>8004.4785881809812</v>
      </c>
      <c r="AL50" s="59">
        <v>7601.1057659046846</v>
      </c>
      <c r="AM50" s="59">
        <v>7520.3420919580876</v>
      </c>
      <c r="AN50" s="59">
        <v>7101.0788234789616</v>
      </c>
      <c r="AO50" s="59">
        <v>7241.3980979362568</v>
      </c>
      <c r="AP50" s="59">
        <v>7169.3876928261743</v>
      </c>
      <c r="AQ50" s="59">
        <v>6868.4184756521281</v>
      </c>
      <c r="AR50" s="59">
        <v>6842.248050909333</v>
      </c>
      <c r="AS50" s="59">
        <v>6187.6032302608592</v>
      </c>
      <c r="AT50" s="59">
        <v>6479.0239647010312</v>
      </c>
      <c r="AU50" s="59">
        <v>4734.536825606092</v>
      </c>
      <c r="AV50" s="59">
        <v>4954.8296338530299</v>
      </c>
      <c r="AW50" s="59">
        <v>3605.9684270460252</v>
      </c>
      <c r="AX50" s="59">
        <v>4245.6104783436422</v>
      </c>
      <c r="AY50" s="59">
        <v>2233.7784953129094</v>
      </c>
      <c r="AZ50" s="59">
        <v>3205.9555930818915</v>
      </c>
      <c r="BA50" s="59">
        <v>797.73103904333641</v>
      </c>
      <c r="BB50" s="59">
        <v>1473.196295324874</v>
      </c>
      <c r="BC50" s="59">
        <v>89.74474189237533</v>
      </c>
      <c r="BD50" s="75">
        <v>344.56377234176</v>
      </c>
      <c r="BE50" s="213">
        <v>2.0000000000000002E-5</v>
      </c>
      <c r="BF50" s="42">
        <v>2.0000000000000002E-5</v>
      </c>
      <c r="BG50" s="52">
        <v>5.0000000000000002E-5</v>
      </c>
      <c r="BH50" s="52">
        <v>4.0000000000000003E-5</v>
      </c>
      <c r="BI50" s="52">
        <v>1.2518952302791728E-4</v>
      </c>
      <c r="BJ50" s="52">
        <v>1.2406223545552731E-4</v>
      </c>
      <c r="BK50" s="52">
        <v>3.4000000000000002E-4</v>
      </c>
      <c r="BL50" s="52">
        <v>1.8000000000000001E-4</v>
      </c>
      <c r="BM50" s="52">
        <v>8.9999999999999998E-4</v>
      </c>
      <c r="BN50" s="52">
        <v>5.0000000000000001E-4</v>
      </c>
      <c r="BO50" s="52">
        <v>3.8E-3</v>
      </c>
      <c r="BP50" s="52">
        <v>2E-3</v>
      </c>
      <c r="BQ50" s="52">
        <v>1.6199999999999999E-2</v>
      </c>
      <c r="BR50" s="52">
        <v>6.1999999999999998E-3</v>
      </c>
      <c r="BS50" s="52">
        <v>6.1100000000000002E-2</v>
      </c>
      <c r="BT50" s="52">
        <v>2.6800000000000001E-2</v>
      </c>
      <c r="BU50" s="52">
        <v>0.1421</v>
      </c>
      <c r="BV50" s="52">
        <v>5.4699999999999999E-2</v>
      </c>
      <c r="BW50" s="52">
        <v>0.27589999999999998</v>
      </c>
      <c r="BX50" s="584">
        <v>0.1051</v>
      </c>
      <c r="BY50" s="74">
        <f>+Fall_Hoy!B50+(CS50/2)</f>
        <v>0</v>
      </c>
      <c r="BZ50" s="59">
        <f>+Fall_Hoy!C50+(CS50/2)</f>
        <v>0</v>
      </c>
      <c r="CA50" s="59">
        <f>+Fall_Hoy!D50+(CT50/2)</f>
        <v>0</v>
      </c>
      <c r="CB50" s="59">
        <f>+Fall_Hoy!E50+(CT50/2)</f>
        <v>2</v>
      </c>
      <c r="CC50" s="59">
        <f>+Fall_Hoy!F50+(CU50/2)</f>
        <v>2</v>
      </c>
      <c r="CD50" s="59">
        <f>+Fall_Hoy!G50+(CU50/2)</f>
        <v>0</v>
      </c>
      <c r="CE50" s="59">
        <f>+Fall_Hoy!H50+(CV50/2)</f>
        <v>3</v>
      </c>
      <c r="CF50" s="59">
        <f>+Fall_Hoy!I50+(CV50/2)</f>
        <v>4</v>
      </c>
      <c r="CG50" s="59">
        <f>+Fall_Hoy!J50+(CW50/2)</f>
        <v>19</v>
      </c>
      <c r="CH50" s="59">
        <f>+Fall_Hoy!K50+(CW50/2)</f>
        <v>9</v>
      </c>
      <c r="CI50" s="59">
        <f>+Fall_Hoy!L50+(CX50/2)</f>
        <v>31</v>
      </c>
      <c r="CJ50" s="59">
        <f>+Fall_Hoy!M50+(CX50/2)</f>
        <v>12</v>
      </c>
      <c r="CK50" s="59">
        <f>+Fall_Hoy!N50+(CY50/2)</f>
        <v>43</v>
      </c>
      <c r="CL50" s="59">
        <f>+Fall_Hoy!O50+(CY50/2)</f>
        <v>25</v>
      </c>
      <c r="CM50" s="59">
        <f>+Fall_Hoy!P50+(CZ50/2)</f>
        <v>45</v>
      </c>
      <c r="CN50" s="59">
        <f>+Fall_Hoy!Q50+(CZ50/2)</f>
        <v>40</v>
      </c>
      <c r="CO50" s="59">
        <f>+Fall_Hoy!R50+(DA50/2)</f>
        <v>30.5</v>
      </c>
      <c r="CP50" s="59">
        <f>+Fall_Hoy!S50+(DA50/2)</f>
        <v>30.5</v>
      </c>
      <c r="CQ50" s="59">
        <f>+Fall_Hoy!T50+(DB50/2)</f>
        <v>12</v>
      </c>
      <c r="CR50" s="75">
        <f>+Fall_Hoy!U50+(DB50/2)</f>
        <v>18</v>
      </c>
      <c r="CS50" s="603">
        <f>+Fall_Hoy!W50</f>
        <v>0</v>
      </c>
      <c r="CT50" s="58">
        <f>+Fall_Hoy!X50</f>
        <v>0</v>
      </c>
      <c r="CU50" s="58">
        <f>+Fall_Hoy!Y50</f>
        <v>0</v>
      </c>
      <c r="CV50" s="58">
        <f>+Fall_Hoy!Z50</f>
        <v>0</v>
      </c>
      <c r="CW50" s="58">
        <f>+Fall_Hoy!AA50</f>
        <v>0</v>
      </c>
      <c r="CX50" s="58">
        <f>+Fall_Hoy!AB50</f>
        <v>0</v>
      </c>
      <c r="CY50" s="58">
        <f>+Fall_Hoy!AC50</f>
        <v>0</v>
      </c>
      <c r="CZ50" s="58">
        <f>+Fall_Hoy!AD50</f>
        <v>2</v>
      </c>
      <c r="DA50" s="58">
        <f>+Fall_Hoy!AE50</f>
        <v>5</v>
      </c>
      <c r="DB50" s="223">
        <f>+Fall_Hoy!AF50</f>
        <v>4</v>
      </c>
      <c r="DC50" s="65">
        <f t="shared" si="276"/>
        <v>0.32970930043133673</v>
      </c>
      <c r="DD50" s="66">
        <f t="shared" si="277"/>
        <v>0.46555146198954572</v>
      </c>
      <c r="DE50" s="66">
        <f t="shared" si="278"/>
        <v>0.7</v>
      </c>
      <c r="DF50" s="66">
        <f t="shared" si="279"/>
        <v>0.7</v>
      </c>
      <c r="DG50" s="66">
        <f t="shared" si="334"/>
        <v>0.7</v>
      </c>
      <c r="DH50" s="66">
        <f t="shared" si="335"/>
        <v>0.15552234692450656</v>
      </c>
      <c r="DI50" s="66">
        <f t="shared" si="336"/>
        <v>0.7</v>
      </c>
      <c r="DJ50" s="66">
        <f t="shared" si="337"/>
        <v>0.7</v>
      </c>
      <c r="DK50" s="66">
        <f t="shared" si="338"/>
        <v>0.7</v>
      </c>
      <c r="DL50" s="66">
        <f t="shared" si="339"/>
        <v>0.7</v>
      </c>
      <c r="DM50" s="66">
        <f t="shared" si="340"/>
        <v>0.7</v>
      </c>
      <c r="DN50" s="66">
        <f t="shared" si="341"/>
        <v>0.7</v>
      </c>
      <c r="DO50" s="66">
        <f t="shared" si="342"/>
        <v>0.7</v>
      </c>
      <c r="DP50" s="66">
        <f t="shared" si="343"/>
        <v>0.7</v>
      </c>
      <c r="DQ50" s="66">
        <f t="shared" si="344"/>
        <v>0.32970930043133673</v>
      </c>
      <c r="DR50" s="66">
        <f t="shared" si="345"/>
        <v>0.46555146198954572</v>
      </c>
      <c r="DS50" s="66">
        <f t="shared" si="346"/>
        <v>0.26906008248970587</v>
      </c>
      <c r="DT50" s="66">
        <f t="shared" si="347"/>
        <v>0.37848780849083791</v>
      </c>
      <c r="DU50" s="66">
        <f t="shared" si="348"/>
        <v>0.48464142472511856</v>
      </c>
      <c r="DV50" s="265">
        <f t="shared" si="349"/>
        <v>0.49705011151143108</v>
      </c>
      <c r="DW50" s="74">
        <f>+'Cas_-14'!B49</f>
        <v>91</v>
      </c>
      <c r="DX50" s="59">
        <f>+'Cas_-14'!C49</f>
        <v>80</v>
      </c>
      <c r="DY50" s="59">
        <f>+'Cas_-14'!D49</f>
        <v>313</v>
      </c>
      <c r="DZ50" s="59">
        <f>+'Cas_-14'!E49</f>
        <v>373</v>
      </c>
      <c r="EA50" s="59">
        <f>+'Cas_-14'!F49</f>
        <v>1115</v>
      </c>
      <c r="EB50" s="59">
        <f>+'Cas_-14'!G49</f>
        <v>1115</v>
      </c>
      <c r="EC50" s="59">
        <f>+'Cas_-14'!H49</f>
        <v>1272</v>
      </c>
      <c r="ED50" s="59">
        <f>+'Cas_-14'!I49</f>
        <v>1211</v>
      </c>
      <c r="EE50" s="59">
        <f>+'Cas_-14'!J49</f>
        <v>1071</v>
      </c>
      <c r="EF50" s="59">
        <f>+'Cas_-14'!K49</f>
        <v>1089</v>
      </c>
      <c r="EG50" s="59">
        <f>+'Cas_-14'!L49</f>
        <v>746</v>
      </c>
      <c r="EH50" s="59">
        <f>+'Cas_-14'!M49</f>
        <v>719</v>
      </c>
      <c r="EI50" s="59">
        <f>+'Cas_-14'!N49</f>
        <v>392</v>
      </c>
      <c r="EJ50" s="59">
        <f>+'Cas_-14'!O49</f>
        <v>332</v>
      </c>
      <c r="EK50" s="59">
        <f>+'Cas_-14'!P49</f>
        <v>178</v>
      </c>
      <c r="EL50" s="59">
        <f>+'Cas_-14'!Q49</f>
        <v>200</v>
      </c>
      <c r="EM50" s="59">
        <f>+'Cas_-14'!R49</f>
        <v>57</v>
      </c>
      <c r="EN50" s="59">
        <f>+'Cas_-14'!S49</f>
        <v>85</v>
      </c>
      <c r="EO50" s="59">
        <f>+'Cas_-14'!T49</f>
        <v>15</v>
      </c>
      <c r="EP50" s="75">
        <f>+'Cas_-14'!U49</f>
        <v>32</v>
      </c>
      <c r="EQ50" s="178">
        <f t="shared" si="280"/>
        <v>1.1368635570387572E-2</v>
      </c>
      <c r="ER50" s="79">
        <f t="shared" si="281"/>
        <v>1.0524784480548324E-2</v>
      </c>
      <c r="ES50" s="79">
        <f t="shared" si="282"/>
        <v>4.1620447071777228E-2</v>
      </c>
      <c r="ET50" s="79">
        <f t="shared" si="283"/>
        <v>5.2527229914237139E-2</v>
      </c>
      <c r="EU50" s="79">
        <f t="shared" si="284"/>
        <v>0.1539757909895558</v>
      </c>
      <c r="EV50" s="79">
        <f t="shared" si="285"/>
        <v>0.15552234692450656</v>
      </c>
      <c r="EW50" s="79">
        <f t="shared" si="286"/>
        <v>0.18519547178278603</v>
      </c>
      <c r="EX50" s="79">
        <f t="shared" si="287"/>
        <v>0.17698861412062639</v>
      </c>
      <c r="EY50" s="79">
        <f t="shared" si="288"/>
        <v>0.17308802134600482</v>
      </c>
      <c r="EZ50" s="79">
        <f t="shared" si="289"/>
        <v>0.16808087235563279</v>
      </c>
      <c r="FA50" s="79">
        <f t="shared" si="290"/>
        <v>0.15756557134910462</v>
      </c>
      <c r="FB50" s="79">
        <f t="shared" si="291"/>
        <v>0.14511094288440413</v>
      </c>
      <c r="FC50" s="79">
        <f t="shared" si="292"/>
        <v>0.10870866119067012</v>
      </c>
      <c r="FD50" s="79">
        <f t="shared" si="293"/>
        <v>7.8198412617806745E-2</v>
      </c>
      <c r="FE50" s="79">
        <f t="shared" si="294"/>
        <v>7.9685609102914043E-2</v>
      </c>
      <c r="FF50" s="79">
        <f t="shared" si="295"/>
        <v>6.2383895906599131E-2</v>
      </c>
      <c r="FG50" s="79">
        <f t="shared" si="296"/>
        <v>7.1452654103012159E-2</v>
      </c>
      <c r="FH50" s="79">
        <f t="shared" si="297"/>
        <v>5.7697674281250839E-2</v>
      </c>
      <c r="FI50" s="79">
        <f t="shared" si="298"/>
        <v>0.16714071135207526</v>
      </c>
      <c r="FJ50" s="87">
        <f t="shared" si="299"/>
        <v>9.2871051946402508E-2</v>
      </c>
      <c r="FK50" s="101">
        <f t="shared" si="133"/>
        <v>4.1376266573493448</v>
      </c>
      <c r="FL50" s="102">
        <f t="shared" si="134"/>
        <v>7.4626865671641784</v>
      </c>
      <c r="FM50" s="102">
        <f t="shared" si="135"/>
        <v>6.4392293340107587</v>
      </c>
      <c r="FN50" s="102">
        <f t="shared" si="166"/>
        <v>8.9515883579534616</v>
      </c>
      <c r="FO50" s="102">
        <f t="shared" si="388"/>
        <v>4.5461692094667079</v>
      </c>
      <c r="FP50" s="102">
        <f t="shared" si="388"/>
        <v>1</v>
      </c>
      <c r="FQ50" s="102">
        <f t="shared" si="388"/>
        <v>3.7797900416324604</v>
      </c>
      <c r="FR50" s="102">
        <f t="shared" si="388"/>
        <v>3.9550566768262039</v>
      </c>
      <c r="FS50" s="102">
        <f t="shared" si="388"/>
        <v>4.0441851178175545</v>
      </c>
      <c r="FT50" s="102">
        <f t="shared" si="388"/>
        <v>4.1646618689538313</v>
      </c>
      <c r="FU50" s="102">
        <f t="shared" si="388"/>
        <v>4.4425948765740806</v>
      </c>
      <c r="FV50" s="102">
        <f t="shared" si="388"/>
        <v>4.8238953319848683</v>
      </c>
      <c r="FW50" s="102">
        <f t="shared" si="388"/>
        <v>6.4392293340107587</v>
      </c>
      <c r="FX50" s="102">
        <f t="shared" si="388"/>
        <v>8.9515883579534616</v>
      </c>
      <c r="FY50" s="102">
        <f t="shared" si="388"/>
        <v>4.1376266573493448</v>
      </c>
      <c r="FZ50" s="102">
        <f t="shared" si="388"/>
        <v>7.4626865671641784</v>
      </c>
      <c r="GA50" s="102">
        <f t="shared" si="137"/>
        <v>3.7655715643789271</v>
      </c>
      <c r="GB50" s="102">
        <f t="shared" si="138"/>
        <v>6.5598451446392092</v>
      </c>
      <c r="GC50" s="102">
        <f t="shared" si="139"/>
        <v>2.8996013048205875</v>
      </c>
      <c r="GD50" s="270">
        <f t="shared" si="140"/>
        <v>5.3520456707897237</v>
      </c>
      <c r="GE50" s="74">
        <f>+Cas_Hoy!B49</f>
        <v>94</v>
      </c>
      <c r="GF50" s="59">
        <f>+Cas_Hoy!C49</f>
        <v>82</v>
      </c>
      <c r="GG50" s="59">
        <f>+Cas_Hoy!D49</f>
        <v>329</v>
      </c>
      <c r="GH50" s="59">
        <f>+Cas_Hoy!E49</f>
        <v>389</v>
      </c>
      <c r="GI50" s="59">
        <f>+Cas_Hoy!F49</f>
        <v>1132</v>
      </c>
      <c r="GJ50" s="59">
        <f>+Cas_Hoy!G49</f>
        <v>1142</v>
      </c>
      <c r="GK50" s="59">
        <f>+Cas_Hoy!H49</f>
        <v>1315</v>
      </c>
      <c r="GL50" s="59">
        <f>+Cas_Hoy!I49</f>
        <v>1234</v>
      </c>
      <c r="GM50" s="59">
        <f>+Cas_Hoy!J49</f>
        <v>1095</v>
      </c>
      <c r="GN50" s="59">
        <f>+Cas_Hoy!K49</f>
        <v>1115</v>
      </c>
      <c r="GO50" s="59">
        <f>+Cas_Hoy!L49</f>
        <v>760</v>
      </c>
      <c r="GP50" s="59">
        <f>+Cas_Hoy!M49</f>
        <v>734</v>
      </c>
      <c r="GQ50" s="59">
        <f>+Cas_Hoy!N49</f>
        <v>397</v>
      </c>
      <c r="GR50" s="59">
        <f>+Cas_Hoy!O49</f>
        <v>338</v>
      </c>
      <c r="GS50" s="59">
        <f>+Cas_Hoy!P49</f>
        <v>182</v>
      </c>
      <c r="GT50" s="59">
        <f>+Cas_Hoy!Q49</f>
        <v>208</v>
      </c>
      <c r="GU50" s="59">
        <f>+Cas_Hoy!R49</f>
        <v>58</v>
      </c>
      <c r="GV50" s="59">
        <f>+Cas_Hoy!S49</f>
        <v>86</v>
      </c>
      <c r="GW50" s="59">
        <f>+Cas_Hoy!T49</f>
        <v>15</v>
      </c>
      <c r="GX50" s="459">
        <f>+Cas_Hoy!U49</f>
        <v>32</v>
      </c>
      <c r="GY50" s="424">
        <f t="shared" si="141"/>
        <v>0.33711849819383871</v>
      </c>
      <c r="GZ50" s="94">
        <f t="shared" si="142"/>
        <v>0.48417352046912754</v>
      </c>
      <c r="HA50" s="94">
        <f t="shared" si="143"/>
        <v>0.7</v>
      </c>
      <c r="HB50" s="94">
        <f t="shared" si="144"/>
        <v>0.7</v>
      </c>
      <c r="HC50" s="272">
        <f t="shared" si="350"/>
        <v>0.7</v>
      </c>
      <c r="HD50" s="272">
        <f t="shared" si="351"/>
        <v>0.15928835891281301</v>
      </c>
      <c r="HE50" s="272">
        <f t="shared" si="352"/>
        <v>0.7</v>
      </c>
      <c r="HF50" s="272">
        <f t="shared" si="353"/>
        <v>0.7</v>
      </c>
      <c r="HG50" s="272">
        <f t="shared" si="354"/>
        <v>0.7</v>
      </c>
      <c r="HH50" s="272">
        <f t="shared" si="355"/>
        <v>0.7</v>
      </c>
      <c r="HI50" s="272">
        <f t="shared" si="356"/>
        <v>0.7</v>
      </c>
      <c r="HJ50" s="272">
        <f t="shared" si="357"/>
        <v>0.7</v>
      </c>
      <c r="HK50" s="272">
        <f t="shared" si="358"/>
        <v>0.7</v>
      </c>
      <c r="HL50" s="272">
        <f t="shared" si="359"/>
        <v>0.7</v>
      </c>
      <c r="HM50" s="272">
        <f t="shared" si="360"/>
        <v>0.33711849819383871</v>
      </c>
      <c r="HN50" s="272">
        <f t="shared" si="361"/>
        <v>0.48417352046912754</v>
      </c>
      <c r="HO50" s="272">
        <f t="shared" si="362"/>
        <v>0.27378043481408665</v>
      </c>
      <c r="HP50" s="272">
        <f t="shared" si="363"/>
        <v>0.38294060623778892</v>
      </c>
      <c r="HQ50" s="272">
        <f t="shared" si="364"/>
        <v>0.48464142472511856</v>
      </c>
      <c r="HR50" s="276">
        <f t="shared" si="365"/>
        <v>0.49705011151143108</v>
      </c>
      <c r="HS50" s="201">
        <f>+CyF_Tot!B49</f>
        <v>0</v>
      </c>
      <c r="HT50" s="131">
        <f>+CyF_Tot!C49</f>
        <v>10606</v>
      </c>
      <c r="HU50" s="131">
        <f>+CyF_Tot!D49</f>
        <v>10748</v>
      </c>
      <c r="HV50" s="131">
        <f>+CyF_Tot!E49</f>
        <v>10860</v>
      </c>
      <c r="HW50" s="131">
        <f>+CyF_Tot!F49</f>
        <v>0</v>
      </c>
      <c r="HX50" s="131">
        <f>+CyF_Tot!G49</f>
        <v>322</v>
      </c>
      <c r="HY50" s="131">
        <f>+CyF_Tot!H49</f>
        <v>326</v>
      </c>
      <c r="HZ50" s="428">
        <f>+CyF_Tot!I49</f>
        <v>326</v>
      </c>
      <c r="IA50" s="82">
        <f t="shared" si="368"/>
        <v>8.2775551319851717E-2</v>
      </c>
      <c r="IB50" s="79">
        <f t="shared" si="369"/>
        <v>7.8604210565606195E-2</v>
      </c>
      <c r="IC50" s="79">
        <f t="shared" si="370"/>
        <v>7.7769020919722529E-2</v>
      </c>
      <c r="ID50" s="79">
        <f t="shared" si="371"/>
        <v>7.3433354603147455E-2</v>
      </c>
      <c r="IE50" s="79">
        <f t="shared" si="372"/>
        <v>7.4884417926766603E-2</v>
      </c>
      <c r="IF50" s="79">
        <f t="shared" si="373"/>
        <v>7.4139747187993654E-2</v>
      </c>
      <c r="IG50" s="79">
        <f t="shared" si="374"/>
        <v>7.1027377955265494E-2</v>
      </c>
      <c r="IH50" s="79">
        <f t="shared" si="375"/>
        <v>7.075674554461002E-2</v>
      </c>
      <c r="II50" s="79">
        <f t="shared" si="376"/>
        <v>6.3986962185094878E-2</v>
      </c>
      <c r="IJ50" s="79">
        <f t="shared" si="377"/>
        <v>6.7000589080785419E-2</v>
      </c>
      <c r="IK50" s="79">
        <f t="shared" si="378"/>
        <v>4.8960577714874637E-2</v>
      </c>
      <c r="IL50" s="79">
        <f t="shared" si="379"/>
        <v>5.1238659722784977E-2</v>
      </c>
      <c r="IM50" s="79">
        <f t="shared" si="380"/>
        <v>3.7289877323357826E-2</v>
      </c>
      <c r="IN50" s="79">
        <f t="shared" si="381"/>
        <v>4.3904514724187362E-2</v>
      </c>
      <c r="IO50" s="79">
        <f t="shared" si="382"/>
        <v>2.3099848970671549E-2</v>
      </c>
      <c r="IP50" s="79">
        <f t="shared" si="383"/>
        <v>3.3153282728016167E-2</v>
      </c>
      <c r="IQ50" s="79">
        <f t="shared" si="384"/>
        <v>8.2494600784204543E-3</v>
      </c>
      <c r="IR50" s="79">
        <f t="shared" si="385"/>
        <v>1.5234550783599693E-2</v>
      </c>
      <c r="IS50" s="79">
        <f t="shared" si="386"/>
        <v>9.2806425882230098E-4</v>
      </c>
      <c r="IT50" s="179">
        <f t="shared" si="387"/>
        <v>3.5631872715045348E-3</v>
      </c>
      <c r="IU50" s="275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6"/>
      <c r="JP50" s="525">
        <f t="shared" si="230"/>
        <v>0</v>
      </c>
      <c r="JQ50" s="241">
        <f t="shared" si="231"/>
        <v>0</v>
      </c>
      <c r="JR50" s="241">
        <f t="shared" si="232"/>
        <v>0</v>
      </c>
      <c r="JS50" s="241">
        <f t="shared" si="233"/>
        <v>970.91838738697629</v>
      </c>
      <c r="JT50" s="241">
        <f t="shared" si="234"/>
        <v>988.1879028359682</v>
      </c>
      <c r="JU50" s="241">
        <f t="shared" si="235"/>
        <v>0</v>
      </c>
      <c r="JV50" s="241">
        <f t="shared" si="236"/>
        <v>1407.4724820959818</v>
      </c>
      <c r="JW50" s="241">
        <f t="shared" si="237"/>
        <v>1905.9776703457617</v>
      </c>
      <c r="JX50" s="241">
        <f t="shared" si="238"/>
        <v>8665.8575226290704</v>
      </c>
      <c r="JY50" s="241">
        <f t="shared" si="239"/>
        <v>4058.2140370603306</v>
      </c>
      <c r="JZ50" s="241">
        <f t="shared" si="240"/>
        <v>13838.195458879503</v>
      </c>
      <c r="KA50" s="241">
        <f t="shared" si="241"/>
        <v>5493.8663912914335</v>
      </c>
      <c r="KB50" s="241">
        <f t="shared" si="242"/>
        <v>19716.602748583227</v>
      </c>
      <c r="KC50" s="241">
        <f t="shared" si="243"/>
        <v>11229.886783820242</v>
      </c>
      <c r="KD50" s="241">
        <f t="shared" si="244"/>
        <v>19943.040499975643</v>
      </c>
      <c r="KE50" s="241">
        <f t="shared" si="245"/>
        <v>16636.911663747294</v>
      </c>
      <c r="KF50" s="241">
        <f t="shared" si="246"/>
        <v>13632.438087205002</v>
      </c>
      <c r="KG50" s="241">
        <f t="shared" si="247"/>
        <v>13596.218686921788</v>
      </c>
      <c r="KH50" s="241">
        <f t="shared" si="248"/>
        <v>8071.5592326144169</v>
      </c>
      <c r="KI50" s="526">
        <f t="shared" si="249"/>
        <v>9027.5886488575215</v>
      </c>
      <c r="KJ50" s="529">
        <f>(SUM(JP50:KI50)/SUM(JP$4:KI49))*100000</f>
        <v>300.00354662467214</v>
      </c>
      <c r="KK50" s="491">
        <f t="shared" si="301"/>
        <v>0</v>
      </c>
      <c r="KL50" s="492">
        <f t="shared" si="302"/>
        <v>0</v>
      </c>
      <c r="KM50" s="492">
        <f t="shared" si="303"/>
        <v>0</v>
      </c>
      <c r="KN50" s="492">
        <f t="shared" si="304"/>
        <v>281.64734538464955</v>
      </c>
      <c r="KO50" s="492">
        <f t="shared" si="305"/>
        <v>276.18975962252159</v>
      </c>
      <c r="KP50" s="492">
        <f t="shared" si="306"/>
        <v>0</v>
      </c>
      <c r="KQ50" s="492">
        <f t="shared" si="307"/>
        <v>436.78177307260859</v>
      </c>
      <c r="KR50" s="492">
        <f t="shared" si="308"/>
        <v>584.60318454377011</v>
      </c>
      <c r="KS50" s="492">
        <f t="shared" si="309"/>
        <v>3070.6558408721676</v>
      </c>
      <c r="KT50" s="492">
        <f t="shared" si="310"/>
        <v>1389.0981186415934</v>
      </c>
      <c r="KU50" s="492">
        <f t="shared" si="311"/>
        <v>6547.6309809949644</v>
      </c>
      <c r="KV50" s="492">
        <f t="shared" si="312"/>
        <v>2421.8794361792066</v>
      </c>
      <c r="KW50" s="492">
        <f t="shared" si="313"/>
        <v>11924.674569384732</v>
      </c>
      <c r="KX50" s="492">
        <f t="shared" si="314"/>
        <v>5888.4346850758093</v>
      </c>
      <c r="KY50" s="492">
        <f t="shared" si="315"/>
        <v>20145.238256354674</v>
      </c>
      <c r="KZ50" s="492">
        <f t="shared" si="316"/>
        <v>12476.779181319826</v>
      </c>
      <c r="LA50" s="492">
        <f t="shared" si="317"/>
        <v>38233.437721787202</v>
      </c>
      <c r="LB50" s="492">
        <f t="shared" si="318"/>
        <v>20703.28312444883</v>
      </c>
      <c r="LC50" s="492">
        <f t="shared" si="319"/>
        <v>133712.56908166019</v>
      </c>
      <c r="LD50" s="493">
        <f t="shared" si="320"/>
        <v>52239.966719851407</v>
      </c>
      <c r="LE50" s="509">
        <f t="shared" si="321"/>
        <v>87.849458862534988</v>
      </c>
      <c r="LF50" s="492">
        <f t="shared" si="322"/>
        <v>91.442900135112168</v>
      </c>
      <c r="LG50" s="492">
        <f t="shared" si="323"/>
        <v>2979.1082672363127</v>
      </c>
      <c r="LH50" s="492">
        <f t="shared" si="324"/>
        <v>1367.9065962480038</v>
      </c>
      <c r="LI50" s="492">
        <f t="shared" si="325"/>
        <v>19398.792898009433</v>
      </c>
      <c r="LJ50" s="512">
        <f t="shared" si="326"/>
        <v>12244.687294077248</v>
      </c>
      <c r="LK50" s="491">
        <f t="shared" si="327"/>
        <v>89.610168984344185</v>
      </c>
      <c r="LL50" s="492">
        <f t="shared" si="328"/>
        <v>2162.6621264235741</v>
      </c>
      <c r="LM50" s="493">
        <f t="shared" si="329"/>
        <v>15253.290094264685</v>
      </c>
      <c r="LO50" s="547" t="e">
        <f>VLOOKUP(A50,#REF!,2,FALSE)</f>
        <v>#REF!</v>
      </c>
      <c r="LP50" s="552" t="e">
        <f>VLOOKUP(A50,#REF!,3,FALSE)</f>
        <v>#REF!</v>
      </c>
      <c r="LQ50" s="544" t="e">
        <f>VLOOKUP(A50,#REF!,4,FALSE)</f>
        <v>#REF!</v>
      </c>
      <c r="LR50" s="564" t="e">
        <f t="shared" si="250"/>
        <v>#REF!</v>
      </c>
      <c r="LS50" s="518" t="e">
        <f t="shared" si="251"/>
        <v>#REF!</v>
      </c>
    </row>
    <row r="51" spans="1:331" ht="14.4">
      <c r="A51" s="391" t="s">
        <v>61</v>
      </c>
      <c r="B51" s="419">
        <v>35969</v>
      </c>
      <c r="C51" s="407">
        <f t="shared" si="330"/>
        <v>7306</v>
      </c>
      <c r="D51" s="398">
        <f t="shared" si="331"/>
        <v>136</v>
      </c>
      <c r="E51" s="376">
        <f t="shared" si="332"/>
        <v>1.0770668058815333E-2</v>
      </c>
      <c r="F51" s="185">
        <f t="shared" si="252"/>
        <v>0.1975312074286191</v>
      </c>
      <c r="G51" s="30">
        <f t="shared" si="253"/>
        <v>1.7771831402468246</v>
      </c>
      <c r="H51" s="29">
        <f t="shared" si="254"/>
        <v>0.35104913151474015</v>
      </c>
      <c r="I51" s="33">
        <f t="shared" si="255"/>
        <v>0.360980289211357</v>
      </c>
      <c r="J51" s="302">
        <f t="shared" si="256"/>
        <v>0.47579233708790303</v>
      </c>
      <c r="K51" s="452">
        <f t="shared" si="257"/>
        <v>7.9468149718899851E-3</v>
      </c>
      <c r="L51" s="303">
        <f t="shared" si="333"/>
        <v>2.4086945211421233</v>
      </c>
      <c r="M51" s="304">
        <f t="shared" si="258"/>
        <v>0.48925247216948903</v>
      </c>
      <c r="N51" s="675"/>
      <c r="O51" s="310" t="s">
        <v>226</v>
      </c>
      <c r="P51" s="20" t="s">
        <v>237</v>
      </c>
      <c r="Q51" s="20"/>
      <c r="R51" s="20"/>
      <c r="S51" s="148">
        <f t="shared" si="259"/>
        <v>7306</v>
      </c>
      <c r="T51" s="149">
        <f t="shared" si="260"/>
        <v>20311.935277600154</v>
      </c>
      <c r="U51" s="148">
        <f t="shared" si="261"/>
        <v>76</v>
      </c>
      <c r="V51" s="150">
        <f t="shared" si="262"/>
        <v>1.0511756569847857E-2</v>
      </c>
      <c r="W51" s="149">
        <f t="shared" si="263"/>
        <v>211.29305791097889</v>
      </c>
      <c r="X51" s="148">
        <f t="shared" si="264"/>
        <v>201</v>
      </c>
      <c r="Y51" s="150">
        <f t="shared" si="265"/>
        <v>2.8289936664320902E-2</v>
      </c>
      <c r="Z51" s="149">
        <f t="shared" si="266"/>
        <v>558.81453473824683</v>
      </c>
      <c r="AA51" s="148">
        <f t="shared" si="267"/>
        <v>136</v>
      </c>
      <c r="AB51" s="149">
        <f t="shared" si="268"/>
        <v>3781.0336678806752</v>
      </c>
      <c r="AC51" s="151">
        <f t="shared" si="269"/>
        <v>1.8614837120175198E-2</v>
      </c>
      <c r="AD51" s="148">
        <f t="shared" si="270"/>
        <v>0</v>
      </c>
      <c r="AE51" s="150">
        <f t="shared" si="271"/>
        <v>0</v>
      </c>
      <c r="AF51" s="149">
        <f t="shared" si="272"/>
        <v>0</v>
      </c>
      <c r="AG51" s="148">
        <f t="shared" si="273"/>
        <v>0</v>
      </c>
      <c r="AH51" s="150">
        <f t="shared" si="274"/>
        <v>0</v>
      </c>
      <c r="AI51" s="311">
        <f t="shared" si="275"/>
        <v>0</v>
      </c>
      <c r="AJ51" s="679"/>
      <c r="AK51" s="74">
        <v>2453.2436247947139</v>
      </c>
      <c r="AL51" s="59">
        <v>2376.9955780838714</v>
      </c>
      <c r="AM51" s="59">
        <v>2564.5788074453535</v>
      </c>
      <c r="AN51" s="59">
        <v>2331.7311431627472</v>
      </c>
      <c r="AO51" s="59">
        <v>2265.9087684252022</v>
      </c>
      <c r="AP51" s="59">
        <v>1952.1392178573183</v>
      </c>
      <c r="AQ51" s="59">
        <v>2278.978420202689</v>
      </c>
      <c r="AR51" s="59">
        <v>2195.7172063837511</v>
      </c>
      <c r="AS51" s="59">
        <v>2319.3757028912669</v>
      </c>
      <c r="AT51" s="59">
        <v>2186.9514949630411</v>
      </c>
      <c r="AU51" s="59">
        <v>1902.9695789216339</v>
      </c>
      <c r="AV51" s="59">
        <v>2030.8922616416967</v>
      </c>
      <c r="AW51" s="59">
        <v>1919.1327203955527</v>
      </c>
      <c r="AX51" s="59">
        <v>2074.0206358225541</v>
      </c>
      <c r="AY51" s="59">
        <v>1380.684642738081</v>
      </c>
      <c r="AZ51" s="59">
        <v>1766.9967319169916</v>
      </c>
      <c r="BA51" s="59">
        <v>595.79929671380614</v>
      </c>
      <c r="BB51" s="59">
        <v>950.95006126043586</v>
      </c>
      <c r="BC51" s="59">
        <v>83.328572966965893</v>
      </c>
      <c r="BD51" s="75">
        <v>338.60621585261509</v>
      </c>
      <c r="BE51" s="213">
        <v>2.0000000000000002E-5</v>
      </c>
      <c r="BF51" s="42">
        <v>2.0000000000000002E-5</v>
      </c>
      <c r="BG51" s="52">
        <v>5.0000000000000002E-5</v>
      </c>
      <c r="BH51" s="52">
        <v>4.0000000000000003E-5</v>
      </c>
      <c r="BI51" s="52">
        <v>1.2518952302791728E-4</v>
      </c>
      <c r="BJ51" s="52">
        <v>1.2406223545552731E-4</v>
      </c>
      <c r="BK51" s="52">
        <v>3.4000000000000002E-4</v>
      </c>
      <c r="BL51" s="52">
        <v>1.8000000000000001E-4</v>
      </c>
      <c r="BM51" s="52">
        <v>8.9999999999999998E-4</v>
      </c>
      <c r="BN51" s="52">
        <v>5.0000000000000001E-4</v>
      </c>
      <c r="BO51" s="52">
        <v>3.8E-3</v>
      </c>
      <c r="BP51" s="52">
        <v>2E-3</v>
      </c>
      <c r="BQ51" s="52">
        <v>1.6199999999999999E-2</v>
      </c>
      <c r="BR51" s="52">
        <v>6.1999999999999998E-3</v>
      </c>
      <c r="BS51" s="52">
        <v>6.1100000000000002E-2</v>
      </c>
      <c r="BT51" s="52">
        <v>2.6800000000000001E-2</v>
      </c>
      <c r="BU51" s="52">
        <v>0.1421</v>
      </c>
      <c r="BV51" s="52">
        <v>5.4699999999999999E-2</v>
      </c>
      <c r="BW51" s="52">
        <v>0.27589999999999998</v>
      </c>
      <c r="BX51" s="584">
        <v>0.1051</v>
      </c>
      <c r="BY51" s="74">
        <f>+Fall_Hoy!B51+(CS51/2)</f>
        <v>0</v>
      </c>
      <c r="BZ51" s="59">
        <f>+Fall_Hoy!C51+(CS51/2)</f>
        <v>0</v>
      </c>
      <c r="CA51" s="59">
        <f>+Fall_Hoy!D51+(CT51/2)</f>
        <v>0</v>
      </c>
      <c r="CB51" s="59">
        <f>+Fall_Hoy!E51+(CT51/2)</f>
        <v>0</v>
      </c>
      <c r="CC51" s="59">
        <f>+Fall_Hoy!F51+(CU51/2)</f>
        <v>0</v>
      </c>
      <c r="CD51" s="59">
        <f>+Fall_Hoy!G51+(CU51/2)</f>
        <v>1</v>
      </c>
      <c r="CE51" s="59">
        <f>+Fall_Hoy!H51+(CV51/2)</f>
        <v>2</v>
      </c>
      <c r="CF51" s="59">
        <f>+Fall_Hoy!I51+(CV51/2)</f>
        <v>0</v>
      </c>
      <c r="CG51" s="59">
        <f>+Fall_Hoy!J51+(CW51/2)</f>
        <v>8</v>
      </c>
      <c r="CH51" s="59">
        <f>+Fall_Hoy!K51+(CW51/2)</f>
        <v>3</v>
      </c>
      <c r="CI51" s="59">
        <f>+Fall_Hoy!L51+(CX51/2)</f>
        <v>5</v>
      </c>
      <c r="CJ51" s="59">
        <f>+Fall_Hoy!M51+(CX51/2)</f>
        <v>4</v>
      </c>
      <c r="CK51" s="59">
        <f>+Fall_Hoy!N51+(CY51/2)</f>
        <v>13</v>
      </c>
      <c r="CL51" s="59">
        <f>+Fall_Hoy!O51+(CY51/2)</f>
        <v>6</v>
      </c>
      <c r="CM51" s="59">
        <f>+Fall_Hoy!P51+(CZ51/2)</f>
        <v>25</v>
      </c>
      <c r="CN51" s="59">
        <f>+Fall_Hoy!Q51+(CZ51/2)</f>
        <v>15</v>
      </c>
      <c r="CO51" s="59">
        <f>+Fall_Hoy!R51+(DA51/2)</f>
        <v>24</v>
      </c>
      <c r="CP51" s="59">
        <f>+Fall_Hoy!S51+(DA51/2)</f>
        <v>14</v>
      </c>
      <c r="CQ51" s="59">
        <f>+Fall_Hoy!T51+(DB51/2)</f>
        <v>6.5</v>
      </c>
      <c r="CR51" s="75">
        <f>+Fall_Hoy!U51+(DB51/2)</f>
        <v>9.5</v>
      </c>
      <c r="CS51" s="603">
        <f>+Fall_Hoy!W51</f>
        <v>0</v>
      </c>
      <c r="CT51" s="58">
        <f>+Fall_Hoy!X51</f>
        <v>0</v>
      </c>
      <c r="CU51" s="58">
        <f>+Fall_Hoy!Y51</f>
        <v>0</v>
      </c>
      <c r="CV51" s="58">
        <f>+Fall_Hoy!Z51</f>
        <v>0</v>
      </c>
      <c r="CW51" s="58">
        <f>+Fall_Hoy!AA51</f>
        <v>0</v>
      </c>
      <c r="CX51" s="58">
        <f>+Fall_Hoy!AB51</f>
        <v>0</v>
      </c>
      <c r="CY51" s="58">
        <f>+Fall_Hoy!AC51</f>
        <v>0</v>
      </c>
      <c r="CZ51" s="58">
        <f>+Fall_Hoy!AD51</f>
        <v>0</v>
      </c>
      <c r="DA51" s="58">
        <f>+Fall_Hoy!AE51</f>
        <v>0</v>
      </c>
      <c r="DB51" s="223">
        <f>+Fall_Hoy!AF51</f>
        <v>1</v>
      </c>
      <c r="DC51" s="65">
        <f t="shared" si="276"/>
        <v>0.29634957188405808</v>
      </c>
      <c r="DD51" s="66">
        <f t="shared" si="277"/>
        <v>0.31675298682080782</v>
      </c>
      <c r="DE51" s="66">
        <f t="shared" si="278"/>
        <v>0.41814155283490356</v>
      </c>
      <c r="DF51" s="66">
        <f t="shared" si="279"/>
        <v>0.46660188368861893</v>
      </c>
      <c r="DG51" s="66">
        <f t="shared" si="334"/>
        <v>0.30760285220327394</v>
      </c>
      <c r="DH51" s="66">
        <f t="shared" si="335"/>
        <v>0.7</v>
      </c>
      <c r="DI51" s="66">
        <f t="shared" si="336"/>
        <v>0.7</v>
      </c>
      <c r="DJ51" s="66">
        <f t="shared" si="337"/>
        <v>0.29375367562122739</v>
      </c>
      <c r="DK51" s="66">
        <f t="shared" si="338"/>
        <v>0.7</v>
      </c>
      <c r="DL51" s="66">
        <f t="shared" si="339"/>
        <v>0.7</v>
      </c>
      <c r="DM51" s="66">
        <f t="shared" si="340"/>
        <v>0.69144009881116231</v>
      </c>
      <c r="DN51" s="66">
        <f t="shared" si="341"/>
        <v>0.7</v>
      </c>
      <c r="DO51" s="66">
        <f t="shared" si="342"/>
        <v>0.41814155283490356</v>
      </c>
      <c r="DP51" s="66">
        <f t="shared" si="343"/>
        <v>0.46660188368861893</v>
      </c>
      <c r="DQ51" s="66">
        <f t="shared" si="344"/>
        <v>0.29634957188405808</v>
      </c>
      <c r="DR51" s="66">
        <f t="shared" si="345"/>
        <v>0.31675298682080782</v>
      </c>
      <c r="DS51" s="66">
        <f t="shared" si="346"/>
        <v>0.28347657541081595</v>
      </c>
      <c r="DT51" s="66">
        <f t="shared" si="347"/>
        <v>0.26914294400137673</v>
      </c>
      <c r="DU51" s="66">
        <f t="shared" si="348"/>
        <v>0.2827272778451026</v>
      </c>
      <c r="DV51" s="265">
        <f t="shared" si="349"/>
        <v>0.26694756454669011</v>
      </c>
      <c r="DW51" s="74">
        <f>+'Cas_-14'!B50</f>
        <v>29</v>
      </c>
      <c r="DX51" s="59">
        <f>+'Cas_-14'!C50</f>
        <v>27</v>
      </c>
      <c r="DY51" s="59">
        <f>+'Cas_-14'!D50</f>
        <v>372</v>
      </c>
      <c r="DZ51" s="59">
        <f>+'Cas_-14'!E50</f>
        <v>423</v>
      </c>
      <c r="EA51" s="59">
        <f>+'Cas_-14'!F50</f>
        <v>697</v>
      </c>
      <c r="EB51" s="59">
        <f>+'Cas_-14'!G50</f>
        <v>815</v>
      </c>
      <c r="EC51" s="59">
        <f>+'Cas_-14'!H50</f>
        <v>634</v>
      </c>
      <c r="ED51" s="59">
        <f>+'Cas_-14'!I50</f>
        <v>645</v>
      </c>
      <c r="EE51" s="59">
        <f>+'Cas_-14'!J50</f>
        <v>620</v>
      </c>
      <c r="EF51" s="59">
        <f>+'Cas_-14'!K50</f>
        <v>674</v>
      </c>
      <c r="EG51" s="59">
        <f>+'Cas_-14'!L50</f>
        <v>458</v>
      </c>
      <c r="EH51" s="59">
        <f>+'Cas_-14'!M50</f>
        <v>443</v>
      </c>
      <c r="EI51" s="59">
        <f>+'Cas_-14'!N50</f>
        <v>303</v>
      </c>
      <c r="EJ51" s="59">
        <f>+'Cas_-14'!O50</f>
        <v>284</v>
      </c>
      <c r="EK51" s="59">
        <f>+'Cas_-14'!P50</f>
        <v>205</v>
      </c>
      <c r="EL51" s="59">
        <f>+'Cas_-14'!Q50</f>
        <v>208</v>
      </c>
      <c r="EM51" s="59">
        <f>+'Cas_-14'!R50</f>
        <v>80</v>
      </c>
      <c r="EN51" s="59">
        <f>+'Cas_-14'!S50</f>
        <v>104</v>
      </c>
      <c r="EO51" s="59">
        <f>+'Cas_-14'!T50</f>
        <v>13</v>
      </c>
      <c r="EP51" s="75">
        <f>+'Cas_-14'!U50</f>
        <v>33</v>
      </c>
      <c r="EQ51" s="178">
        <f t="shared" si="280"/>
        <v>1.1821084423454562E-2</v>
      </c>
      <c r="ER51" s="80">
        <f t="shared" si="281"/>
        <v>1.1358876831300237E-2</v>
      </c>
      <c r="ES51" s="80">
        <f t="shared" si="282"/>
        <v>0.14505305858413425</v>
      </c>
      <c r="ET51" s="80">
        <f t="shared" si="283"/>
        <v>0.18141028018618183</v>
      </c>
      <c r="EU51" s="80">
        <f t="shared" si="284"/>
        <v>0.30760285220327394</v>
      </c>
      <c r="EV51" s="80">
        <f t="shared" si="285"/>
        <v>0.41749071610504795</v>
      </c>
      <c r="EW51" s="80">
        <f t="shared" si="286"/>
        <v>0.27819482377705579</v>
      </c>
      <c r="EX51" s="80">
        <f t="shared" si="287"/>
        <v>0.29375367562122739</v>
      </c>
      <c r="EY51" s="80">
        <f t="shared" si="288"/>
        <v>0.26731331160670774</v>
      </c>
      <c r="EZ51" s="80">
        <f t="shared" si="289"/>
        <v>0.30819156325704899</v>
      </c>
      <c r="FA51" s="80">
        <f t="shared" si="290"/>
        <v>0.2406764695941894</v>
      </c>
      <c r="FB51" s="80">
        <f t="shared" si="291"/>
        <v>0.21813072429647032</v>
      </c>
      <c r="FC51" s="80">
        <f t="shared" si="292"/>
        <v>0.15788381740349289</v>
      </c>
      <c r="FD51" s="80">
        <f t="shared" si="293"/>
        <v>0.13693209946648671</v>
      </c>
      <c r="FE51" s="80">
        <f t="shared" si="294"/>
        <v>0.14847706250535081</v>
      </c>
      <c r="FF51" s="80">
        <f t="shared" si="295"/>
        <v>0.11771385664892743</v>
      </c>
      <c r="FG51" s="80">
        <f t="shared" si="296"/>
        <v>0.13427340455292316</v>
      </c>
      <c r="FH51" s="80">
        <f t="shared" si="297"/>
        <v>0.10936431284535941</v>
      </c>
      <c r="FI51" s="80">
        <f t="shared" si="298"/>
        <v>0.15600891191492761</v>
      </c>
      <c r="FJ51" s="88">
        <f t="shared" si="299"/>
        <v>9.7458340854451084E-2</v>
      </c>
      <c r="FK51" s="101">
        <f t="shared" si="133"/>
        <v>1.9959283062552389</v>
      </c>
      <c r="FL51" s="102">
        <f t="shared" si="134"/>
        <v>2.6908725602755448</v>
      </c>
      <c r="FM51" s="102">
        <f t="shared" si="135"/>
        <v>2.6484129894470931</v>
      </c>
      <c r="FN51" s="102">
        <f t="shared" si="166"/>
        <v>3.407542026351658</v>
      </c>
      <c r="FO51" s="102">
        <f t="shared" si="388"/>
        <v>1</v>
      </c>
      <c r="FP51" s="102">
        <f t="shared" si="388"/>
        <v>1.6766839907976965</v>
      </c>
      <c r="FQ51" s="102">
        <f t="shared" si="388"/>
        <v>2.5162222305077004</v>
      </c>
      <c r="FR51" s="102">
        <f t="shared" si="388"/>
        <v>1</v>
      </c>
      <c r="FS51" s="102">
        <f t="shared" si="388"/>
        <v>2.6186499871353011</v>
      </c>
      <c r="FT51" s="102">
        <f t="shared" si="388"/>
        <v>2.2713146090120606</v>
      </c>
      <c r="FU51" s="102">
        <f t="shared" si="388"/>
        <v>2.8729027809698917</v>
      </c>
      <c r="FV51" s="102">
        <f t="shared" si="388"/>
        <v>3.2090848378085499</v>
      </c>
      <c r="FW51" s="102">
        <f t="shared" si="388"/>
        <v>2.6484129894470931</v>
      </c>
      <c r="FX51" s="102">
        <f t="shared" si="388"/>
        <v>3.407542026351658</v>
      </c>
      <c r="FY51" s="102">
        <f t="shared" si="388"/>
        <v>1.9959283062552389</v>
      </c>
      <c r="FZ51" s="102">
        <f t="shared" si="388"/>
        <v>2.6908725602755448</v>
      </c>
      <c r="GA51" s="102">
        <f t="shared" si="137"/>
        <v>2.1111893033075297</v>
      </c>
      <c r="GB51" s="102">
        <f t="shared" si="138"/>
        <v>2.4609759527492621</v>
      </c>
      <c r="GC51" s="102">
        <f t="shared" si="139"/>
        <v>1.8122508155128672</v>
      </c>
      <c r="GD51" s="270">
        <f t="shared" si="140"/>
        <v>2.7390940806735289</v>
      </c>
      <c r="GE51" s="74">
        <f>+Cas_Hoy!B50</f>
        <v>29</v>
      </c>
      <c r="GF51" s="59">
        <f>+Cas_Hoy!C50</f>
        <v>32</v>
      </c>
      <c r="GG51" s="59">
        <f>+Cas_Hoy!D50</f>
        <v>388</v>
      </c>
      <c r="GH51" s="59">
        <f>+Cas_Hoy!E50</f>
        <v>437</v>
      </c>
      <c r="GI51" s="59">
        <f>+Cas_Hoy!F50</f>
        <v>714</v>
      </c>
      <c r="GJ51" s="59">
        <f>+Cas_Hoy!G50</f>
        <v>839</v>
      </c>
      <c r="GK51" s="59">
        <f>+Cas_Hoy!H50</f>
        <v>647</v>
      </c>
      <c r="GL51" s="59">
        <f>+Cas_Hoy!I50</f>
        <v>667</v>
      </c>
      <c r="GM51" s="59">
        <f>+Cas_Hoy!J50</f>
        <v>637</v>
      </c>
      <c r="GN51" s="59">
        <f>+Cas_Hoy!K50</f>
        <v>691</v>
      </c>
      <c r="GO51" s="59">
        <f>+Cas_Hoy!L50</f>
        <v>468</v>
      </c>
      <c r="GP51" s="59">
        <f>+Cas_Hoy!M50</f>
        <v>457</v>
      </c>
      <c r="GQ51" s="59">
        <f>+Cas_Hoy!N50</f>
        <v>313</v>
      </c>
      <c r="GR51" s="59">
        <f>+Cas_Hoy!O50</f>
        <v>292</v>
      </c>
      <c r="GS51" s="59">
        <f>+Cas_Hoy!P50</f>
        <v>208</v>
      </c>
      <c r="GT51" s="59">
        <f>+Cas_Hoy!Q50</f>
        <v>212</v>
      </c>
      <c r="GU51" s="59">
        <f>+Cas_Hoy!R50</f>
        <v>83</v>
      </c>
      <c r="GV51" s="59">
        <f>+Cas_Hoy!S50</f>
        <v>108</v>
      </c>
      <c r="GW51" s="59">
        <f>+Cas_Hoy!T50</f>
        <v>13</v>
      </c>
      <c r="GX51" s="459">
        <f>+Cas_Hoy!U50</f>
        <v>33</v>
      </c>
      <c r="GY51" s="424">
        <f t="shared" si="141"/>
        <v>0.30068639488723942</v>
      </c>
      <c r="GZ51" s="94">
        <f t="shared" si="142"/>
        <v>0.32284439041351565</v>
      </c>
      <c r="HA51" s="94">
        <f t="shared" si="143"/>
        <v>0.43194160408358029</v>
      </c>
      <c r="HB51" s="94">
        <f t="shared" si="144"/>
        <v>0.47974559872210115</v>
      </c>
      <c r="HC51" s="272">
        <f t="shared" si="350"/>
        <v>0.31510536079359774</v>
      </c>
      <c r="HD51" s="272">
        <f t="shared" si="351"/>
        <v>0.7</v>
      </c>
      <c r="HE51" s="272">
        <f t="shared" si="352"/>
        <v>0.7</v>
      </c>
      <c r="HF51" s="272">
        <f t="shared" si="353"/>
        <v>0.30377318083621496</v>
      </c>
      <c r="HG51" s="272">
        <f t="shared" si="354"/>
        <v>0.7</v>
      </c>
      <c r="HH51" s="272">
        <f t="shared" si="355"/>
        <v>0.7</v>
      </c>
      <c r="HI51" s="272">
        <f t="shared" si="356"/>
        <v>0.7</v>
      </c>
      <c r="HJ51" s="272">
        <f t="shared" si="357"/>
        <v>0.7</v>
      </c>
      <c r="HK51" s="272">
        <f t="shared" si="358"/>
        <v>0.43194160408358029</v>
      </c>
      <c r="HL51" s="272">
        <f t="shared" si="359"/>
        <v>0.47974559872210115</v>
      </c>
      <c r="HM51" s="272">
        <f t="shared" si="360"/>
        <v>0.30068639488723942</v>
      </c>
      <c r="HN51" s="272">
        <f t="shared" si="361"/>
        <v>0.32284439041351565</v>
      </c>
      <c r="HO51" s="272">
        <f t="shared" si="362"/>
        <v>0.29410694698872153</v>
      </c>
      <c r="HP51" s="272">
        <f t="shared" si="363"/>
        <v>0.27949459569373736</v>
      </c>
      <c r="HQ51" s="272">
        <f t="shared" si="364"/>
        <v>0.2827272778451026</v>
      </c>
      <c r="HR51" s="276">
        <f t="shared" si="365"/>
        <v>0.26694756454669011</v>
      </c>
      <c r="HS51" s="201">
        <f>+CyF_Tot!B50</f>
        <v>0</v>
      </c>
      <c r="HT51" s="131">
        <f>+CyF_Tot!C50</f>
        <v>7105</v>
      </c>
      <c r="HU51" s="131">
        <f>+CyF_Tot!D50</f>
        <v>7230</v>
      </c>
      <c r="HV51" s="131">
        <f>+CyF_Tot!E50</f>
        <v>7306</v>
      </c>
      <c r="HW51" s="131">
        <f>+CyF_Tot!F50</f>
        <v>0</v>
      </c>
      <c r="HX51" s="131">
        <f>+CyF_Tot!G50</f>
        <v>136</v>
      </c>
      <c r="HY51" s="131">
        <f>+CyF_Tot!H50</f>
        <v>136</v>
      </c>
      <c r="HZ51" s="428">
        <f>+CyF_Tot!I50</f>
        <v>136</v>
      </c>
      <c r="IA51" s="82">
        <f t="shared" si="368"/>
        <v>6.8204387800459121E-2</v>
      </c>
      <c r="IB51" s="79">
        <f t="shared" si="369"/>
        <v>6.6084561096607389E-2</v>
      </c>
      <c r="IC51" s="79">
        <f t="shared" si="370"/>
        <v>7.1299697168265827E-2</v>
      </c>
      <c r="ID51" s="79">
        <f t="shared" si="371"/>
        <v>6.4826132034884132E-2</v>
      </c>
      <c r="IE51" s="79">
        <f t="shared" si="372"/>
        <v>6.2996156924718563E-2</v>
      </c>
      <c r="IF51" s="79">
        <f t="shared" si="373"/>
        <v>5.4272824316976234E-2</v>
      </c>
      <c r="IG51" s="79">
        <f t="shared" si="374"/>
        <v>6.3359515699704994E-2</v>
      </c>
      <c r="IH51" s="79">
        <f t="shared" si="375"/>
        <v>6.1044710900601935E-2</v>
      </c>
      <c r="II51" s="79">
        <f t="shared" si="376"/>
        <v>6.4482629566884456E-2</v>
      </c>
      <c r="IJ51" s="79">
        <f t="shared" si="377"/>
        <v>6.0801009062332594E-2</v>
      </c>
      <c r="IK51" s="79">
        <f t="shared" si="378"/>
        <v>5.290582387393683E-2</v>
      </c>
      <c r="IL51" s="79">
        <f t="shared" si="379"/>
        <v>5.646229424342341E-2</v>
      </c>
      <c r="IM51" s="79">
        <f t="shared" si="380"/>
        <v>5.335518697755158E-2</v>
      </c>
      <c r="IN51" s="79">
        <f t="shared" si="381"/>
        <v>5.7661337146502657E-2</v>
      </c>
      <c r="IO51" s="79">
        <f t="shared" si="382"/>
        <v>3.8385405286165339E-2</v>
      </c>
      <c r="IP51" s="79">
        <f t="shared" si="383"/>
        <v>4.9125545105979919E-2</v>
      </c>
      <c r="IQ51" s="79">
        <f t="shared" si="384"/>
        <v>1.6564244118930361E-2</v>
      </c>
      <c r="IR51" s="79">
        <f t="shared" si="385"/>
        <v>2.6438045574256604E-2</v>
      </c>
      <c r="IS51" s="79">
        <f t="shared" si="386"/>
        <v>2.3166774991510994E-3</v>
      </c>
      <c r="IT51" s="179">
        <f t="shared" si="387"/>
        <v>9.4138345756794774E-3</v>
      </c>
      <c r="IU51" s="275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6"/>
      <c r="JP51" s="525">
        <f t="shared" si="230"/>
        <v>0</v>
      </c>
      <c r="JQ51" s="241">
        <f t="shared" si="231"/>
        <v>0</v>
      </c>
      <c r="JR51" s="241">
        <f t="shared" si="232"/>
        <v>0</v>
      </c>
      <c r="JS51" s="241">
        <f t="shared" si="233"/>
        <v>0</v>
      </c>
      <c r="JT51" s="241">
        <f t="shared" si="234"/>
        <v>0</v>
      </c>
      <c r="JU51" s="241">
        <f t="shared" si="235"/>
        <v>1796.0163742052637</v>
      </c>
      <c r="JV51" s="241">
        <f t="shared" si="236"/>
        <v>2827.9074267964393</v>
      </c>
      <c r="JW51" s="241">
        <f t="shared" si="237"/>
        <v>0</v>
      </c>
      <c r="JX51" s="241">
        <f t="shared" si="238"/>
        <v>9734.1780255160447</v>
      </c>
      <c r="JY51" s="241">
        <f t="shared" si="239"/>
        <v>4007.5978000363089</v>
      </c>
      <c r="JZ51" s="241">
        <f t="shared" si="240"/>
        <v>5553.0735315213215</v>
      </c>
      <c r="KA51" s="241">
        <f t="shared" si="241"/>
        <v>4467.8509891337826</v>
      </c>
      <c r="KB51" s="241">
        <f t="shared" si="242"/>
        <v>11200.151386908639</v>
      </c>
      <c r="KC51" s="241">
        <f t="shared" si="243"/>
        <v>5517.1360411570149</v>
      </c>
      <c r="KD51" s="241">
        <f t="shared" si="244"/>
        <v>17925.219296217638</v>
      </c>
      <c r="KE51" s="241">
        <f t="shared" si="245"/>
        <v>11319.460663801392</v>
      </c>
      <c r="KF51" s="241">
        <f t="shared" si="246"/>
        <v>14362.876974174353</v>
      </c>
      <c r="KG51" s="241">
        <f t="shared" si="247"/>
        <v>9668.2805696586765</v>
      </c>
      <c r="KH51" s="241">
        <f t="shared" si="248"/>
        <v>4708.7389838723029</v>
      </c>
      <c r="KI51" s="526">
        <f t="shared" si="249"/>
        <v>4848.3900269408514</v>
      </c>
      <c r="KJ51" s="529">
        <f>(SUM(JP51:KI51)/SUM(JP$4:KI50))*100000</f>
        <v>216.40941076131597</v>
      </c>
      <c r="KK51" s="491">
        <f t="shared" si="301"/>
        <v>0</v>
      </c>
      <c r="KL51" s="492">
        <f t="shared" si="302"/>
        <v>0</v>
      </c>
      <c r="KM51" s="492">
        <f t="shared" si="303"/>
        <v>0</v>
      </c>
      <c r="KN51" s="492">
        <f t="shared" si="304"/>
        <v>0</v>
      </c>
      <c r="KO51" s="492">
        <f t="shared" si="305"/>
        <v>0</v>
      </c>
      <c r="KP51" s="492">
        <f t="shared" si="306"/>
        <v>512.258547368157</v>
      </c>
      <c r="KQ51" s="492">
        <f t="shared" si="307"/>
        <v>877.58619488030206</v>
      </c>
      <c r="KR51" s="492">
        <f t="shared" si="308"/>
        <v>0</v>
      </c>
      <c r="KS51" s="492">
        <f t="shared" si="309"/>
        <v>3449.2040207317127</v>
      </c>
      <c r="KT51" s="492">
        <f t="shared" si="310"/>
        <v>1371.7725367524438</v>
      </c>
      <c r="KU51" s="492">
        <f t="shared" si="311"/>
        <v>2627.4723754824167</v>
      </c>
      <c r="KV51" s="492">
        <f t="shared" si="312"/>
        <v>1969.5776460177906</v>
      </c>
      <c r="KW51" s="492">
        <f t="shared" si="313"/>
        <v>6773.893155925437</v>
      </c>
      <c r="KX51" s="492">
        <f t="shared" si="314"/>
        <v>2892.9316788694377</v>
      </c>
      <c r="KY51" s="492">
        <f t="shared" si="315"/>
        <v>18106.958842115953</v>
      </c>
      <c r="KZ51" s="492">
        <f t="shared" si="316"/>
        <v>8488.9800467976511</v>
      </c>
      <c r="LA51" s="492">
        <f t="shared" si="317"/>
        <v>40282.02136587695</v>
      </c>
      <c r="LB51" s="492">
        <f t="shared" si="318"/>
        <v>14722.119036875305</v>
      </c>
      <c r="LC51" s="492">
        <f t="shared" si="319"/>
        <v>78004.455957463812</v>
      </c>
      <c r="LD51" s="493">
        <f t="shared" si="320"/>
        <v>28056.189033857132</v>
      </c>
      <c r="LE51" s="509">
        <f t="shared" si="321"/>
        <v>0</v>
      </c>
      <c r="LF51" s="492">
        <f t="shared" si="322"/>
        <v>150.13063003254598</v>
      </c>
      <c r="LG51" s="492">
        <f t="shared" si="323"/>
        <v>2307.2224499988497</v>
      </c>
      <c r="LH51" s="492">
        <f t="shared" si="324"/>
        <v>1091.4373528833273</v>
      </c>
      <c r="LI51" s="492">
        <f t="shared" si="325"/>
        <v>17215.61770568736</v>
      </c>
      <c r="LJ51" s="512">
        <f t="shared" si="326"/>
        <v>8673.4940535637706</v>
      </c>
      <c r="LK51" s="491">
        <f t="shared" si="327"/>
        <v>71.712362141180549</v>
      </c>
      <c r="LL51" s="492">
        <f t="shared" si="328"/>
        <v>1703.4608183233861</v>
      </c>
      <c r="LM51" s="493">
        <f t="shared" si="329"/>
        <v>12404.606820348336</v>
      </c>
      <c r="LO51" s="547" t="e">
        <f>VLOOKUP(A51,#REF!,2,FALSE)</f>
        <v>#REF!</v>
      </c>
      <c r="LP51" s="552" t="e">
        <f>VLOOKUP(A51,#REF!,3,FALSE)</f>
        <v>#REF!</v>
      </c>
      <c r="LQ51" s="544" t="e">
        <f>VLOOKUP(A51,#REF!,4,FALSE)</f>
        <v>#REF!</v>
      </c>
      <c r="LR51" s="564" t="e">
        <f t="shared" si="250"/>
        <v>#REF!</v>
      </c>
      <c r="LS51" s="518" t="e">
        <f t="shared" si="251"/>
        <v>#REF!</v>
      </c>
    </row>
    <row r="52" spans="1:331" ht="14.4">
      <c r="A52" s="391" t="s">
        <v>62</v>
      </c>
      <c r="B52" s="419">
        <v>42144</v>
      </c>
      <c r="C52" s="407">
        <f t="shared" si="330"/>
        <v>5853</v>
      </c>
      <c r="D52" s="398">
        <f t="shared" si="331"/>
        <v>202</v>
      </c>
      <c r="E52" s="376">
        <f t="shared" si="332"/>
        <v>9.7574550917082885E-3</v>
      </c>
      <c r="F52" s="185">
        <f t="shared" si="252"/>
        <v>0.13304384965831434</v>
      </c>
      <c r="G52" s="30">
        <f t="shared" si="253"/>
        <v>3.6921917895960359</v>
      </c>
      <c r="H52" s="29">
        <f t="shared" si="254"/>
        <v>0.49122340936467757</v>
      </c>
      <c r="I52" s="33">
        <f t="shared" si="255"/>
        <v>0.51277521223675016</v>
      </c>
      <c r="J52" s="302">
        <f t="shared" si="256"/>
        <v>0.58425787637392179</v>
      </c>
      <c r="K52" s="452">
        <f t="shared" si="257"/>
        <v>8.2037239901993665E-3</v>
      </c>
      <c r="L52" s="303">
        <f t="shared" si="333"/>
        <v>4.3914685111294025</v>
      </c>
      <c r="M52" s="304">
        <f t="shared" si="258"/>
        <v>0.60989144826405639</v>
      </c>
      <c r="N52" s="675"/>
      <c r="O52" s="310" t="s">
        <v>226</v>
      </c>
      <c r="P52" s="20" t="s">
        <v>227</v>
      </c>
      <c r="Q52" s="20"/>
      <c r="R52" s="20"/>
      <c r="S52" s="148">
        <f t="shared" si="259"/>
        <v>5853</v>
      </c>
      <c r="T52" s="149">
        <f t="shared" si="260"/>
        <v>13888.097949886105</v>
      </c>
      <c r="U52" s="148">
        <f t="shared" si="261"/>
        <v>113</v>
      </c>
      <c r="V52" s="150">
        <f t="shared" si="262"/>
        <v>1.9686411149825785E-2</v>
      </c>
      <c r="W52" s="149">
        <f t="shared" si="263"/>
        <v>268.12832194381167</v>
      </c>
      <c r="X52" s="148">
        <f t="shared" si="264"/>
        <v>246</v>
      </c>
      <c r="Y52" s="150">
        <f t="shared" si="265"/>
        <v>4.3873729266987696E-2</v>
      </c>
      <c r="Z52" s="149">
        <f t="shared" si="266"/>
        <v>583.71298405466973</v>
      </c>
      <c r="AA52" s="148">
        <f t="shared" si="267"/>
        <v>202</v>
      </c>
      <c r="AB52" s="149">
        <f t="shared" si="268"/>
        <v>4793.0903568716776</v>
      </c>
      <c r="AC52" s="151">
        <f t="shared" si="269"/>
        <v>3.4512215957628566E-2</v>
      </c>
      <c r="AD52" s="148">
        <f t="shared" si="270"/>
        <v>3</v>
      </c>
      <c r="AE52" s="150">
        <f t="shared" si="271"/>
        <v>1.507537688442211E-2</v>
      </c>
      <c r="AF52" s="149">
        <f t="shared" si="272"/>
        <v>71.184510250569474</v>
      </c>
      <c r="AG52" s="148">
        <f t="shared" si="273"/>
        <v>10</v>
      </c>
      <c r="AH52" s="150">
        <f t="shared" si="274"/>
        <v>5.2083333333333336E-2</v>
      </c>
      <c r="AI52" s="311">
        <f t="shared" si="275"/>
        <v>237.28170083523159</v>
      </c>
      <c r="AJ52" s="679"/>
      <c r="AK52" s="74">
        <v>3106.3996075050654</v>
      </c>
      <c r="AL52" s="59">
        <v>3029.5269950660922</v>
      </c>
      <c r="AM52" s="59">
        <v>3112.4829877022721</v>
      </c>
      <c r="AN52" s="59">
        <v>2814.58092337773</v>
      </c>
      <c r="AO52" s="59">
        <v>2408.2049878099647</v>
      </c>
      <c r="AP52" s="59">
        <v>2369.1785122027923</v>
      </c>
      <c r="AQ52" s="59">
        <v>2577.7523225022524</v>
      </c>
      <c r="AR52" s="59">
        <v>2715.9395413007314</v>
      </c>
      <c r="AS52" s="59">
        <v>2650.6285320773441</v>
      </c>
      <c r="AT52" s="59">
        <v>2807.1936739856114</v>
      </c>
      <c r="AU52" s="59">
        <v>2267.2142904851926</v>
      </c>
      <c r="AV52" s="59">
        <v>2542.6433100146005</v>
      </c>
      <c r="AW52" s="59">
        <v>2035.4754956408019</v>
      </c>
      <c r="AX52" s="59">
        <v>2217.2600380434742</v>
      </c>
      <c r="AY52" s="59">
        <v>1458.1721372903799</v>
      </c>
      <c r="AZ52" s="59">
        <v>1914.4606538385551</v>
      </c>
      <c r="BA52" s="59">
        <v>645.90278751931874</v>
      </c>
      <c r="BB52" s="59">
        <v>1079.1246084667223</v>
      </c>
      <c r="BC52" s="59">
        <v>71.766976391035413</v>
      </c>
      <c r="BD52" s="75">
        <v>320.0922564328273</v>
      </c>
      <c r="BE52" s="213">
        <v>2.0000000000000002E-5</v>
      </c>
      <c r="BF52" s="42">
        <v>2.0000000000000002E-5</v>
      </c>
      <c r="BG52" s="52">
        <v>5.0000000000000002E-5</v>
      </c>
      <c r="BH52" s="52">
        <v>4.0000000000000003E-5</v>
      </c>
      <c r="BI52" s="52">
        <v>1.2518952302791728E-4</v>
      </c>
      <c r="BJ52" s="52">
        <v>1.2406223545552731E-4</v>
      </c>
      <c r="BK52" s="52">
        <v>3.4000000000000002E-4</v>
      </c>
      <c r="BL52" s="52">
        <v>1.8000000000000001E-4</v>
      </c>
      <c r="BM52" s="52">
        <v>8.9999999999999998E-4</v>
      </c>
      <c r="BN52" s="52">
        <v>5.0000000000000001E-4</v>
      </c>
      <c r="BO52" s="52">
        <v>3.8E-3</v>
      </c>
      <c r="BP52" s="52">
        <v>2E-3</v>
      </c>
      <c r="BQ52" s="52">
        <v>1.6199999999999999E-2</v>
      </c>
      <c r="BR52" s="52">
        <v>6.1999999999999998E-3</v>
      </c>
      <c r="BS52" s="52">
        <v>6.1100000000000002E-2</v>
      </c>
      <c r="BT52" s="52">
        <v>2.6800000000000001E-2</v>
      </c>
      <c r="BU52" s="52">
        <v>0.1421</v>
      </c>
      <c r="BV52" s="52">
        <v>5.4699999999999999E-2</v>
      </c>
      <c r="BW52" s="52">
        <v>0.27589999999999998</v>
      </c>
      <c r="BX52" s="584">
        <v>0.1051</v>
      </c>
      <c r="BY52" s="74">
        <f>+Fall_Hoy!B52+(CS52/2)</f>
        <v>0</v>
      </c>
      <c r="BZ52" s="59">
        <f>+Fall_Hoy!C52+(CS52/2)</f>
        <v>0</v>
      </c>
      <c r="CA52" s="59">
        <f>+Fall_Hoy!D52+(CT52/2)</f>
        <v>0</v>
      </c>
      <c r="CB52" s="59">
        <f>+Fall_Hoy!E52+(CT52/2)</f>
        <v>0</v>
      </c>
      <c r="CC52" s="59">
        <f>+Fall_Hoy!F52+(CU52/2)</f>
        <v>0</v>
      </c>
      <c r="CD52" s="59">
        <f>+Fall_Hoy!G52+(CU52/2)</f>
        <v>1</v>
      </c>
      <c r="CE52" s="59">
        <f>+Fall_Hoy!H52+(CV52/2)</f>
        <v>2</v>
      </c>
      <c r="CF52" s="59">
        <f>+Fall_Hoy!I52+(CV52/2)</f>
        <v>3</v>
      </c>
      <c r="CG52" s="59">
        <f>+Fall_Hoy!J52+(CW52/2)</f>
        <v>6</v>
      </c>
      <c r="CH52" s="59">
        <f>+Fall_Hoy!K52+(CW52/2)</f>
        <v>7</v>
      </c>
      <c r="CI52" s="59">
        <f>+Fall_Hoy!L52+(CX52/2)</f>
        <v>17</v>
      </c>
      <c r="CJ52" s="59">
        <f>+Fall_Hoy!M52+(CX52/2)</f>
        <v>5</v>
      </c>
      <c r="CK52" s="59">
        <f>+Fall_Hoy!N52+(CY52/2)</f>
        <v>18</v>
      </c>
      <c r="CL52" s="59">
        <f>+Fall_Hoy!O52+(CY52/2)</f>
        <v>12</v>
      </c>
      <c r="CM52" s="59">
        <f>+Fall_Hoy!P52+(CZ52/2)</f>
        <v>35</v>
      </c>
      <c r="CN52" s="59">
        <f>+Fall_Hoy!Q52+(CZ52/2)</f>
        <v>27</v>
      </c>
      <c r="CO52" s="59">
        <f>+Fall_Hoy!R52+(DA52/2)</f>
        <v>28.5</v>
      </c>
      <c r="CP52" s="59">
        <f>+Fall_Hoy!S52+(DA52/2)</f>
        <v>25.5</v>
      </c>
      <c r="CQ52" s="59">
        <f>+Fall_Hoy!T52+(DB52/2)</f>
        <v>7.5</v>
      </c>
      <c r="CR52" s="75">
        <f>+Fall_Hoy!U52+(DB52/2)</f>
        <v>7.5</v>
      </c>
      <c r="CS52" s="603">
        <f>+Fall_Hoy!W52</f>
        <v>0</v>
      </c>
      <c r="CT52" s="58">
        <f>+Fall_Hoy!X52</f>
        <v>0</v>
      </c>
      <c r="CU52" s="58">
        <f>+Fall_Hoy!Y52</f>
        <v>0</v>
      </c>
      <c r="CV52" s="58">
        <f>+Fall_Hoy!Z52</f>
        <v>0</v>
      </c>
      <c r="CW52" s="58">
        <f>+Fall_Hoy!AA52</f>
        <v>0</v>
      </c>
      <c r="CX52" s="58">
        <f>+Fall_Hoy!AB52</f>
        <v>0</v>
      </c>
      <c r="CY52" s="58">
        <f>+Fall_Hoy!AC52</f>
        <v>0</v>
      </c>
      <c r="CZ52" s="58">
        <f>+Fall_Hoy!AD52</f>
        <v>0</v>
      </c>
      <c r="DA52" s="58">
        <f>+Fall_Hoy!AE52</f>
        <v>3</v>
      </c>
      <c r="DB52" s="223">
        <f>+Fall_Hoy!AF52</f>
        <v>3</v>
      </c>
      <c r="DC52" s="65">
        <f t="shared" si="276"/>
        <v>0.39284211324988461</v>
      </c>
      <c r="DD52" s="66">
        <f t="shared" si="277"/>
        <v>0.5262383870606947</v>
      </c>
      <c r="DE52" s="66">
        <f t="shared" si="278"/>
        <v>0.54587299797549993</v>
      </c>
      <c r="DF52" s="66">
        <f t="shared" si="279"/>
        <v>0.7</v>
      </c>
      <c r="DG52" s="66">
        <f t="shared" si="334"/>
        <v>0.24042803786672076</v>
      </c>
      <c r="DH52" s="66">
        <f t="shared" si="335"/>
        <v>0.7</v>
      </c>
      <c r="DI52" s="66">
        <f t="shared" si="336"/>
        <v>0.7</v>
      </c>
      <c r="DJ52" s="66">
        <f t="shared" si="337"/>
        <v>0.7</v>
      </c>
      <c r="DK52" s="66">
        <f t="shared" si="338"/>
        <v>0.7</v>
      </c>
      <c r="DL52" s="66">
        <f t="shared" si="339"/>
        <v>0.7</v>
      </c>
      <c r="DM52" s="66">
        <f t="shared" si="340"/>
        <v>0.7</v>
      </c>
      <c r="DN52" s="66">
        <f t="shared" si="341"/>
        <v>0.7</v>
      </c>
      <c r="DO52" s="66">
        <f t="shared" si="342"/>
        <v>0.54587299797549993</v>
      </c>
      <c r="DP52" s="66">
        <f t="shared" si="343"/>
        <v>0.7</v>
      </c>
      <c r="DQ52" s="66">
        <f t="shared" si="344"/>
        <v>0.39284211324988461</v>
      </c>
      <c r="DR52" s="66">
        <f t="shared" si="345"/>
        <v>0.5262383870606947</v>
      </c>
      <c r="DS52" s="66">
        <f t="shared" si="346"/>
        <v>0.31051574275519994</v>
      </c>
      <c r="DT52" s="66">
        <f t="shared" si="347"/>
        <v>0.43199752409662151</v>
      </c>
      <c r="DU52" s="66">
        <f t="shared" si="348"/>
        <v>0.37877814559968831</v>
      </c>
      <c r="DV52" s="265">
        <f t="shared" si="349"/>
        <v>0.22293762972937867</v>
      </c>
      <c r="DW52" s="74">
        <f>+'Cas_-14'!B51</f>
        <v>57</v>
      </c>
      <c r="DX52" s="59">
        <f>+'Cas_-14'!C51</f>
        <v>37</v>
      </c>
      <c r="DY52" s="59">
        <f>+'Cas_-14'!D51</f>
        <v>196</v>
      </c>
      <c r="DZ52" s="59">
        <f>+'Cas_-14'!E51</f>
        <v>249</v>
      </c>
      <c r="EA52" s="59">
        <f>+'Cas_-14'!F51</f>
        <v>579</v>
      </c>
      <c r="EB52" s="59">
        <f>+'Cas_-14'!G51</f>
        <v>544</v>
      </c>
      <c r="EC52" s="59">
        <f>+'Cas_-14'!H51</f>
        <v>527</v>
      </c>
      <c r="ED52" s="59">
        <f>+'Cas_-14'!I51</f>
        <v>527</v>
      </c>
      <c r="EE52" s="59">
        <f>+'Cas_-14'!J51</f>
        <v>509</v>
      </c>
      <c r="EF52" s="59">
        <f>+'Cas_-14'!K51</f>
        <v>531</v>
      </c>
      <c r="EG52" s="59">
        <f>+'Cas_-14'!L51</f>
        <v>411</v>
      </c>
      <c r="EH52" s="59">
        <f>+'Cas_-14'!M51</f>
        <v>404</v>
      </c>
      <c r="EI52" s="59">
        <f>+'Cas_-14'!N51</f>
        <v>274</v>
      </c>
      <c r="EJ52" s="59">
        <f>+'Cas_-14'!O51</f>
        <v>245</v>
      </c>
      <c r="EK52" s="59">
        <f>+'Cas_-14'!P51</f>
        <v>152</v>
      </c>
      <c r="EL52" s="59">
        <f>+'Cas_-14'!Q51</f>
        <v>148</v>
      </c>
      <c r="EM52" s="59">
        <f>+'Cas_-14'!R51</f>
        <v>58</v>
      </c>
      <c r="EN52" s="59">
        <f>+'Cas_-14'!S51</f>
        <v>82</v>
      </c>
      <c r="EO52" s="59">
        <f>+'Cas_-14'!T51</f>
        <v>9</v>
      </c>
      <c r="EP52" s="75">
        <f>+'Cas_-14'!U51</f>
        <v>22</v>
      </c>
      <c r="EQ52" s="178">
        <f t="shared" si="280"/>
        <v>1.8349216843283115E-2</v>
      </c>
      <c r="ER52" s="79">
        <f t="shared" si="281"/>
        <v>1.2213127679752795E-2</v>
      </c>
      <c r="ES52" s="79">
        <f t="shared" si="282"/>
        <v>6.2972231743728513E-2</v>
      </c>
      <c r="ET52" s="79">
        <f t="shared" si="283"/>
        <v>8.8467877378057197E-2</v>
      </c>
      <c r="EU52" s="79">
        <f t="shared" si="284"/>
        <v>0.24042803786672076</v>
      </c>
      <c r="EV52" s="79">
        <f t="shared" si="285"/>
        <v>0.22961545413232912</v>
      </c>
      <c r="EW52" s="79">
        <f t="shared" si="286"/>
        <v>0.20444167401173569</v>
      </c>
      <c r="EX52" s="79">
        <f t="shared" si="287"/>
        <v>0.19403966545868193</v>
      </c>
      <c r="EY52" s="79">
        <f t="shared" si="288"/>
        <v>0.19202992567241695</v>
      </c>
      <c r="EZ52" s="79">
        <f t="shared" si="289"/>
        <v>0.18915688109473908</v>
      </c>
      <c r="FA52" s="79">
        <f t="shared" si="290"/>
        <v>0.1812797324561872</v>
      </c>
      <c r="FB52" s="79">
        <f t="shared" si="291"/>
        <v>0.15888976578381342</v>
      </c>
      <c r="FC52" s="79">
        <f t="shared" si="292"/>
        <v>0.13461228130075828</v>
      </c>
      <c r="FD52" s="79">
        <f t="shared" si="293"/>
        <v>0.11049673732278588</v>
      </c>
      <c r="FE52" s="79">
        <f t="shared" si="294"/>
        <v>0.10424009354783795</v>
      </c>
      <c r="FF52" s="79">
        <f t="shared" si="295"/>
        <v>7.7306368090279243E-2</v>
      </c>
      <c r="FG52" s="79">
        <f t="shared" si="296"/>
        <v>8.9796794689116027E-2</v>
      </c>
      <c r="FH52" s="79">
        <f t="shared" si="297"/>
        <v>7.5987517434626908E-2</v>
      </c>
      <c r="FI52" s="79">
        <f t="shared" si="298"/>
        <v>0.12540586844514481</v>
      </c>
      <c r="FJ52" s="87">
        <f t="shared" si="299"/>
        <v>6.8730184994702584E-2</v>
      </c>
      <c r="FK52" s="101">
        <f t="shared" si="133"/>
        <v>3.7686277887845638</v>
      </c>
      <c r="FL52" s="102">
        <f t="shared" si="134"/>
        <v>6.8071803146430012</v>
      </c>
      <c r="FM52" s="102">
        <f t="shared" si="135"/>
        <v>4.0551500405515002</v>
      </c>
      <c r="FN52" s="102">
        <f t="shared" si="166"/>
        <v>6.3350286801242115</v>
      </c>
      <c r="FO52" s="102">
        <f t="shared" si="388"/>
        <v>1</v>
      </c>
      <c r="FP52" s="102">
        <f t="shared" si="388"/>
        <v>3.0485752914374165</v>
      </c>
      <c r="FQ52" s="102">
        <f t="shared" si="388"/>
        <v>3.423959441653845</v>
      </c>
      <c r="FR52" s="102">
        <f t="shared" si="388"/>
        <v>3.6075098271546717</v>
      </c>
      <c r="FS52" s="102">
        <f t="shared" si="388"/>
        <v>3.6452651718156006</v>
      </c>
      <c r="FT52" s="102">
        <f t="shared" si="388"/>
        <v>3.7006319619396004</v>
      </c>
      <c r="FU52" s="102">
        <f t="shared" si="388"/>
        <v>3.8614355312399873</v>
      </c>
      <c r="FV52" s="102">
        <f t="shared" si="388"/>
        <v>4.405570091609456</v>
      </c>
      <c r="FW52" s="102">
        <f t="shared" si="388"/>
        <v>4.0551500405515002</v>
      </c>
      <c r="FX52" s="102">
        <f t="shared" si="388"/>
        <v>6.3350286801242115</v>
      </c>
      <c r="FY52" s="102">
        <f t="shared" si="388"/>
        <v>3.7686277887845638</v>
      </c>
      <c r="FZ52" s="102">
        <f t="shared" si="388"/>
        <v>6.8071803146430012</v>
      </c>
      <c r="GA52" s="102">
        <f t="shared" si="137"/>
        <v>3.457982479555437</v>
      </c>
      <c r="GB52" s="102">
        <f t="shared" si="138"/>
        <v>5.6851116957239043</v>
      </c>
      <c r="GC52" s="102">
        <f t="shared" si="139"/>
        <v>3.0204180258547781</v>
      </c>
      <c r="GD52" s="270">
        <f t="shared" si="140"/>
        <v>3.2436640429028629</v>
      </c>
      <c r="GE52" s="74">
        <f>+Cas_Hoy!B51</f>
        <v>60</v>
      </c>
      <c r="GF52" s="59">
        <f>+Cas_Hoy!C51</f>
        <v>42</v>
      </c>
      <c r="GG52" s="59">
        <f>+Cas_Hoy!D51</f>
        <v>213</v>
      </c>
      <c r="GH52" s="59">
        <f>+Cas_Hoy!E51</f>
        <v>264</v>
      </c>
      <c r="GI52" s="59">
        <f>+Cas_Hoy!F51</f>
        <v>608</v>
      </c>
      <c r="GJ52" s="59">
        <f>+Cas_Hoy!G51</f>
        <v>562</v>
      </c>
      <c r="GK52" s="59">
        <f>+Cas_Hoy!H51</f>
        <v>547</v>
      </c>
      <c r="GL52" s="59">
        <f>+Cas_Hoy!I51</f>
        <v>548</v>
      </c>
      <c r="GM52" s="59">
        <f>+Cas_Hoy!J51</f>
        <v>535</v>
      </c>
      <c r="GN52" s="59">
        <f>+Cas_Hoy!K51</f>
        <v>550</v>
      </c>
      <c r="GO52" s="59">
        <f>+Cas_Hoy!L51</f>
        <v>421</v>
      </c>
      <c r="GP52" s="59">
        <f>+Cas_Hoy!M51</f>
        <v>420</v>
      </c>
      <c r="GQ52" s="59">
        <f>+Cas_Hoy!N51</f>
        <v>286</v>
      </c>
      <c r="GR52" s="59">
        <f>+Cas_Hoy!O51</f>
        <v>256</v>
      </c>
      <c r="GS52" s="59">
        <f>+Cas_Hoy!P51</f>
        <v>162</v>
      </c>
      <c r="GT52" s="59">
        <f>+Cas_Hoy!Q51</f>
        <v>156</v>
      </c>
      <c r="GU52" s="59">
        <f>+Cas_Hoy!R51</f>
        <v>59</v>
      </c>
      <c r="GV52" s="59">
        <f>+Cas_Hoy!S51</f>
        <v>86</v>
      </c>
      <c r="GW52" s="59">
        <f>+Cas_Hoy!T51</f>
        <v>10</v>
      </c>
      <c r="GX52" s="459">
        <f>+Cas_Hoy!U51</f>
        <v>22</v>
      </c>
      <c r="GY52" s="424">
        <f t="shared" si="141"/>
        <v>0.41868698912158758</v>
      </c>
      <c r="GZ52" s="94">
        <f t="shared" si="142"/>
        <v>0.55468370528019173</v>
      </c>
      <c r="HA52" s="94">
        <f t="shared" si="143"/>
        <v>0.56977984460216413</v>
      </c>
      <c r="HB52" s="94">
        <f t="shared" si="144"/>
        <v>0.7</v>
      </c>
      <c r="HC52" s="272">
        <f t="shared" si="350"/>
        <v>0.25247020211220417</v>
      </c>
      <c r="HD52" s="272">
        <f t="shared" si="351"/>
        <v>0.7</v>
      </c>
      <c r="HE52" s="272">
        <f t="shared" si="352"/>
        <v>0.7</v>
      </c>
      <c r="HF52" s="272">
        <f t="shared" si="353"/>
        <v>0.7</v>
      </c>
      <c r="HG52" s="272">
        <f t="shared" si="354"/>
        <v>0.7</v>
      </c>
      <c r="HH52" s="272">
        <f t="shared" si="355"/>
        <v>0.7</v>
      </c>
      <c r="HI52" s="272">
        <f t="shared" si="356"/>
        <v>0.7</v>
      </c>
      <c r="HJ52" s="272">
        <f t="shared" si="357"/>
        <v>0.7</v>
      </c>
      <c r="HK52" s="272">
        <f t="shared" si="358"/>
        <v>0.56977984460216413</v>
      </c>
      <c r="HL52" s="272">
        <f t="shared" si="359"/>
        <v>0.7</v>
      </c>
      <c r="HM52" s="272">
        <f t="shared" si="360"/>
        <v>0.41868698912158758</v>
      </c>
      <c r="HN52" s="272">
        <f t="shared" si="361"/>
        <v>0.55468370528019173</v>
      </c>
      <c r="HO52" s="272">
        <f t="shared" si="362"/>
        <v>0.31586946245787578</v>
      </c>
      <c r="HP52" s="272">
        <f t="shared" si="363"/>
        <v>0.45307057405255435</v>
      </c>
      <c r="HQ52" s="272">
        <f t="shared" si="364"/>
        <v>0.42086460622187583</v>
      </c>
      <c r="HR52" s="276">
        <f t="shared" si="365"/>
        <v>0.22293762972937869</v>
      </c>
      <c r="HS52" s="201">
        <f>+CyF_Tot!B51</f>
        <v>0</v>
      </c>
      <c r="HT52" s="131">
        <f>+CyF_Tot!C51</f>
        <v>5607</v>
      </c>
      <c r="HU52" s="131">
        <f>+CyF_Tot!D51</f>
        <v>5740</v>
      </c>
      <c r="HV52" s="131">
        <f>+CyF_Tot!E51</f>
        <v>5853</v>
      </c>
      <c r="HW52" s="131">
        <f>+CyF_Tot!F51</f>
        <v>0</v>
      </c>
      <c r="HX52" s="131">
        <f>+CyF_Tot!G51</f>
        <v>192</v>
      </c>
      <c r="HY52" s="131">
        <f>+CyF_Tot!H51</f>
        <v>199</v>
      </c>
      <c r="HZ52" s="428">
        <f>+CyF_Tot!I51</f>
        <v>202</v>
      </c>
      <c r="IA52" s="82">
        <f t="shared" si="368"/>
        <v>7.370917823426977E-2</v>
      </c>
      <c r="IB52" s="79">
        <f t="shared" si="369"/>
        <v>7.1885131811553066E-2</v>
      </c>
      <c r="IC52" s="79">
        <f t="shared" si="370"/>
        <v>7.3853525714271839E-2</v>
      </c>
      <c r="ID52" s="79">
        <f t="shared" si="371"/>
        <v>6.678485486374644E-2</v>
      </c>
      <c r="IE52" s="79">
        <f t="shared" si="372"/>
        <v>5.7142297546743659E-2</v>
      </c>
      <c r="IF52" s="79">
        <f t="shared" si="373"/>
        <v>5.6216270695776199E-2</v>
      </c>
      <c r="IG52" s="79">
        <f t="shared" si="374"/>
        <v>6.1165345541530289E-2</v>
      </c>
      <c r="IH52" s="79">
        <f t="shared" si="375"/>
        <v>6.4444275372549625E-2</v>
      </c>
      <c r="II52" s="79">
        <f t="shared" si="376"/>
        <v>6.2894564637370545E-2</v>
      </c>
      <c r="IJ52" s="79">
        <f t="shared" si="377"/>
        <v>6.6609568953720846E-2</v>
      </c>
      <c r="IK52" s="79">
        <f t="shared" si="378"/>
        <v>5.3796846300426929E-2</v>
      </c>
      <c r="IL52" s="79">
        <f t="shared" si="379"/>
        <v>6.0332272921758745E-2</v>
      </c>
      <c r="IM52" s="79">
        <f t="shared" si="380"/>
        <v>4.8298108761408547E-2</v>
      </c>
      <c r="IN52" s="79">
        <f t="shared" si="381"/>
        <v>5.2611523302094586E-2</v>
      </c>
      <c r="IO52" s="79">
        <f t="shared" si="382"/>
        <v>3.4599756484680617E-2</v>
      </c>
      <c r="IP52" s="79">
        <f t="shared" si="383"/>
        <v>4.5426648012494186E-2</v>
      </c>
      <c r="IQ52" s="79">
        <f t="shared" si="384"/>
        <v>1.5326091199680114E-2</v>
      </c>
      <c r="IR52" s="79">
        <f t="shared" si="385"/>
        <v>2.5605652251013723E-2</v>
      </c>
      <c r="IS52" s="79">
        <f t="shared" si="386"/>
        <v>1.7028990221866793E-3</v>
      </c>
      <c r="IT52" s="179">
        <f t="shared" si="387"/>
        <v>7.5952035030568358E-3</v>
      </c>
      <c r="IU52" s="275"/>
      <c r="IV52" s="272"/>
      <c r="IW52" s="272"/>
      <c r="IX52" s="272"/>
      <c r="IY52" s="272"/>
      <c r="IZ52" s="272"/>
      <c r="JA52" s="272"/>
      <c r="JB52" s="272"/>
      <c r="JC52" s="272"/>
      <c r="JD52" s="272"/>
      <c r="JE52" s="272"/>
      <c r="JF52" s="272"/>
      <c r="JG52" s="272"/>
      <c r="JH52" s="272"/>
      <c r="JI52" s="272"/>
      <c r="JJ52" s="272"/>
      <c r="JK52" s="272"/>
      <c r="JL52" s="272"/>
      <c r="JM52" s="272"/>
      <c r="JN52" s="276"/>
      <c r="JP52" s="525">
        <f t="shared" si="230"/>
        <v>0</v>
      </c>
      <c r="JQ52" s="241">
        <f t="shared" si="231"/>
        <v>0</v>
      </c>
      <c r="JR52" s="241">
        <f t="shared" si="232"/>
        <v>0</v>
      </c>
      <c r="JS52" s="241">
        <f t="shared" si="233"/>
        <v>0</v>
      </c>
      <c r="JT52" s="241">
        <f t="shared" si="234"/>
        <v>0</v>
      </c>
      <c r="JU52" s="241">
        <f t="shared" si="235"/>
        <v>1479.8690693594701</v>
      </c>
      <c r="JV52" s="241">
        <f t="shared" si="236"/>
        <v>2500.1393437768374</v>
      </c>
      <c r="JW52" s="241">
        <f t="shared" si="237"/>
        <v>3601.2874555063522</v>
      </c>
      <c r="JX52" s="241">
        <f t="shared" si="238"/>
        <v>6388.2629327653767</v>
      </c>
      <c r="JY52" s="241">
        <f t="shared" si="239"/>
        <v>7284.9686822516042</v>
      </c>
      <c r="JZ52" s="241">
        <f t="shared" si="240"/>
        <v>15847.166344523645</v>
      </c>
      <c r="KA52" s="241">
        <f t="shared" si="241"/>
        <v>4460.7731471131401</v>
      </c>
      <c r="KB52" s="241">
        <f t="shared" si="242"/>
        <v>14621.50837174805</v>
      </c>
      <c r="KC52" s="241">
        <f t="shared" si="243"/>
        <v>10321.436190314491</v>
      </c>
      <c r="KD52" s="241">
        <f t="shared" si="244"/>
        <v>23761.738490206844</v>
      </c>
      <c r="KE52" s="241">
        <f t="shared" si="245"/>
        <v>18805.615005883566</v>
      </c>
      <c r="KF52" s="241">
        <f t="shared" si="246"/>
        <v>15732.867540374349</v>
      </c>
      <c r="KG52" s="241">
        <f t="shared" si="247"/>
        <v>15518.420086623773</v>
      </c>
      <c r="KH52" s="241">
        <f t="shared" si="248"/>
        <v>6308.4377072426387</v>
      </c>
      <c r="KI52" s="526">
        <f t="shared" si="249"/>
        <v>4049.0670235004163</v>
      </c>
      <c r="KJ52" s="529">
        <f>(SUM(JP52:KI52)/SUM(JP$4:KI51))*100000</f>
        <v>301.4585123032312</v>
      </c>
      <c r="KK52" s="491">
        <f t="shared" si="301"/>
        <v>0</v>
      </c>
      <c r="KL52" s="492">
        <f t="shared" si="302"/>
        <v>0</v>
      </c>
      <c r="KM52" s="492">
        <f t="shared" si="303"/>
        <v>0</v>
      </c>
      <c r="KN52" s="492">
        <f t="shared" si="304"/>
        <v>0</v>
      </c>
      <c r="KO52" s="492">
        <f t="shared" si="305"/>
        <v>0</v>
      </c>
      <c r="KP52" s="492">
        <f t="shared" si="306"/>
        <v>422.08723186089912</v>
      </c>
      <c r="KQ52" s="492">
        <f t="shared" si="307"/>
        <v>775.86973059482227</v>
      </c>
      <c r="KR52" s="492">
        <f t="shared" si="308"/>
        <v>1104.5901259507511</v>
      </c>
      <c r="KS52" s="492">
        <f t="shared" si="309"/>
        <v>2263.6140550776063</v>
      </c>
      <c r="KT52" s="492">
        <f t="shared" si="310"/>
        <v>2493.5935360888388</v>
      </c>
      <c r="KU52" s="492">
        <f t="shared" si="311"/>
        <v>7498.1884470929008</v>
      </c>
      <c r="KV52" s="492">
        <f t="shared" si="312"/>
        <v>1966.4574973244237</v>
      </c>
      <c r="KW52" s="492">
        <f t="shared" si="313"/>
        <v>8843.1425672030982</v>
      </c>
      <c r="KX52" s="492">
        <f t="shared" si="314"/>
        <v>5412.0850933609408</v>
      </c>
      <c r="KY52" s="492">
        <f t="shared" si="315"/>
        <v>24002.653119567949</v>
      </c>
      <c r="KZ52" s="492">
        <f t="shared" si="316"/>
        <v>14103.188773226617</v>
      </c>
      <c r="LA52" s="492">
        <f t="shared" si="317"/>
        <v>44124.287045513913</v>
      </c>
      <c r="LB52" s="492">
        <f t="shared" si="318"/>
        <v>23630.264568085197</v>
      </c>
      <c r="LC52" s="492">
        <f t="shared" si="319"/>
        <v>104504.890370954</v>
      </c>
      <c r="LD52" s="493">
        <f t="shared" si="320"/>
        <v>23430.744884557702</v>
      </c>
      <c r="LE52" s="509">
        <f t="shared" si="321"/>
        <v>0</v>
      </c>
      <c r="LF52" s="492">
        <f t="shared" si="322"/>
        <v>121.75394203575487</v>
      </c>
      <c r="LG52" s="492">
        <f t="shared" si="323"/>
        <v>3335.2921971059723</v>
      </c>
      <c r="LH52" s="492">
        <f t="shared" si="324"/>
        <v>1859.7093476303985</v>
      </c>
      <c r="LI52" s="492">
        <f t="shared" si="325"/>
        <v>21133.529395516351</v>
      </c>
      <c r="LJ52" s="512">
        <f t="shared" si="326"/>
        <v>13017.684481308153</v>
      </c>
      <c r="LK52" s="491">
        <f t="shared" si="327"/>
        <v>59.381103958179402</v>
      </c>
      <c r="LL52" s="492">
        <f t="shared" si="328"/>
        <v>2570.4674913827757</v>
      </c>
      <c r="LM52" s="493">
        <f t="shared" si="329"/>
        <v>16525.948126632084</v>
      </c>
      <c r="LO52" s="547" t="e">
        <f>VLOOKUP(A52,#REF!,2,FALSE)</f>
        <v>#REF!</v>
      </c>
      <c r="LP52" s="552" t="e">
        <f>VLOOKUP(A52,#REF!,3,FALSE)</f>
        <v>#REF!</v>
      </c>
      <c r="LQ52" s="544" t="e">
        <f>VLOOKUP(A52,#REF!,4,FALSE)</f>
        <v>#REF!</v>
      </c>
      <c r="LR52" s="564" t="e">
        <f t="shared" si="250"/>
        <v>#REF!</v>
      </c>
      <c r="LS52" s="518" t="e">
        <f t="shared" si="251"/>
        <v>#REF!</v>
      </c>
    </row>
    <row r="53" spans="1:331" ht="14.4">
      <c r="A53" s="392" t="s">
        <v>63</v>
      </c>
      <c r="B53" s="420">
        <v>31023</v>
      </c>
      <c r="C53" s="408">
        <f t="shared" si="330"/>
        <v>3645</v>
      </c>
      <c r="D53" s="399">
        <f t="shared" si="331"/>
        <v>63</v>
      </c>
      <c r="E53" s="377">
        <f t="shared" si="332"/>
        <v>5.9558432894594292E-3</v>
      </c>
      <c r="F53" s="186">
        <f t="shared" si="252"/>
        <v>0.1122715404699739</v>
      </c>
      <c r="G53" s="28">
        <f t="shared" si="253"/>
        <v>3.0369931541297035</v>
      </c>
      <c r="H53" s="27">
        <f t="shared" si="254"/>
        <v>0.34096789981090669</v>
      </c>
      <c r="I53" s="34">
        <f t="shared" si="255"/>
        <v>0.35682687189513485</v>
      </c>
      <c r="J53" s="289">
        <f t="shared" si="256"/>
        <v>0.41977243323391183</v>
      </c>
      <c r="K53" s="453">
        <f t="shared" si="257"/>
        <v>4.8377435420545074E-3</v>
      </c>
      <c r="L53" s="290">
        <f t="shared" si="333"/>
        <v>3.7389033006648424</v>
      </c>
      <c r="M53" s="291">
        <f t="shared" si="258"/>
        <v>0.43929673245409379</v>
      </c>
      <c r="N53" s="675"/>
      <c r="O53" s="312" t="s">
        <v>230</v>
      </c>
      <c r="P53" s="21" t="s">
        <v>238</v>
      </c>
      <c r="Q53" s="21"/>
      <c r="R53" s="21"/>
      <c r="S53" s="152">
        <f t="shared" si="259"/>
        <v>3645</v>
      </c>
      <c r="T53" s="153">
        <f t="shared" si="260"/>
        <v>11749.347258485639</v>
      </c>
      <c r="U53" s="152">
        <f t="shared" si="261"/>
        <v>80</v>
      </c>
      <c r="V53" s="154">
        <f t="shared" si="262"/>
        <v>2.244039270687237E-2</v>
      </c>
      <c r="W53" s="153">
        <f t="shared" si="263"/>
        <v>257.87319085839539</v>
      </c>
      <c r="X53" s="152">
        <f t="shared" si="264"/>
        <v>162</v>
      </c>
      <c r="Y53" s="154">
        <f t="shared" si="265"/>
        <v>4.6511627906976744E-2</v>
      </c>
      <c r="Z53" s="153">
        <f t="shared" si="266"/>
        <v>522.19321148825065</v>
      </c>
      <c r="AA53" s="152">
        <f t="shared" si="267"/>
        <v>63</v>
      </c>
      <c r="AB53" s="153">
        <f t="shared" si="268"/>
        <v>2030.7513780098636</v>
      </c>
      <c r="AC53" s="155">
        <f t="shared" si="269"/>
        <v>1.7283950617283949E-2</v>
      </c>
      <c r="AD53" s="152">
        <f t="shared" si="270"/>
        <v>0</v>
      </c>
      <c r="AE53" s="154">
        <f t="shared" si="271"/>
        <v>0</v>
      </c>
      <c r="AF53" s="153">
        <f t="shared" si="272"/>
        <v>0</v>
      </c>
      <c r="AG53" s="152">
        <f t="shared" si="273"/>
        <v>0</v>
      </c>
      <c r="AH53" s="154">
        <f t="shared" si="274"/>
        <v>0</v>
      </c>
      <c r="AI53" s="313">
        <f t="shared" si="275"/>
        <v>0</v>
      </c>
      <c r="AJ53" s="679"/>
      <c r="AK53" s="74">
        <v>3023.1380278042302</v>
      </c>
      <c r="AL53" s="59">
        <v>2830.0139416399325</v>
      </c>
      <c r="AM53" s="59">
        <v>2548.2957072581694</v>
      </c>
      <c r="AN53" s="59">
        <v>2294.5476529358593</v>
      </c>
      <c r="AO53" s="59">
        <v>2215.9987589005427</v>
      </c>
      <c r="AP53" s="59">
        <v>2196.7545730869065</v>
      </c>
      <c r="AQ53" s="59">
        <v>2211.4045097532739</v>
      </c>
      <c r="AR53" s="59">
        <v>2185.6525770204908</v>
      </c>
      <c r="AS53" s="59">
        <v>1930.7556601600813</v>
      </c>
      <c r="AT53" s="59">
        <v>1851.4743570531577</v>
      </c>
      <c r="AU53" s="59">
        <v>1401.8723898312928</v>
      </c>
      <c r="AV53" s="59">
        <v>1505.5114080301464</v>
      </c>
      <c r="AW53" s="59">
        <v>1194.8255465061511</v>
      </c>
      <c r="AX53" s="59">
        <v>1239.8556975646857</v>
      </c>
      <c r="AY53" s="59">
        <v>696.62290361747364</v>
      </c>
      <c r="AZ53" s="59">
        <v>862.26804911165732</v>
      </c>
      <c r="BA53" s="59">
        <v>239.490589573938</v>
      </c>
      <c r="BB53" s="59">
        <v>444.05250172366271</v>
      </c>
      <c r="BC53" s="59">
        <v>28.595891292410506</v>
      </c>
      <c r="BD53" s="75">
        <v>121.86916293227149</v>
      </c>
      <c r="BE53" s="213">
        <v>2.0000000000000002E-5</v>
      </c>
      <c r="BF53" s="42">
        <v>2.0000000000000002E-5</v>
      </c>
      <c r="BG53" s="52">
        <v>5.0000000000000002E-5</v>
      </c>
      <c r="BH53" s="52">
        <v>4.0000000000000003E-5</v>
      </c>
      <c r="BI53" s="52">
        <v>1.2518952302791728E-4</v>
      </c>
      <c r="BJ53" s="52">
        <v>1.2406223545552731E-4</v>
      </c>
      <c r="BK53" s="52">
        <v>3.4000000000000002E-4</v>
      </c>
      <c r="BL53" s="52">
        <v>1.8000000000000001E-4</v>
      </c>
      <c r="BM53" s="52">
        <v>8.9999999999999998E-4</v>
      </c>
      <c r="BN53" s="52">
        <v>5.0000000000000001E-4</v>
      </c>
      <c r="BO53" s="52">
        <v>3.8E-3</v>
      </c>
      <c r="BP53" s="52">
        <v>2E-3</v>
      </c>
      <c r="BQ53" s="52">
        <v>1.6199999999999999E-2</v>
      </c>
      <c r="BR53" s="52">
        <v>6.1999999999999998E-3</v>
      </c>
      <c r="BS53" s="52">
        <v>6.1100000000000002E-2</v>
      </c>
      <c r="BT53" s="52">
        <v>2.6800000000000001E-2</v>
      </c>
      <c r="BU53" s="52">
        <v>0.1421</v>
      </c>
      <c r="BV53" s="52">
        <v>5.4699999999999999E-2</v>
      </c>
      <c r="BW53" s="52">
        <v>0.27589999999999998</v>
      </c>
      <c r="BX53" s="584">
        <v>0.1051</v>
      </c>
      <c r="BY53" s="74">
        <f>+Fall_Hoy!B53+(CS53/2)</f>
        <v>0</v>
      </c>
      <c r="BZ53" s="59">
        <f>+Fall_Hoy!C53+(CS53/2)</f>
        <v>0</v>
      </c>
      <c r="CA53" s="59">
        <f>+Fall_Hoy!D53+(CT53/2)</f>
        <v>0</v>
      </c>
      <c r="CB53" s="59">
        <f>+Fall_Hoy!E53+(CT53/2)</f>
        <v>0</v>
      </c>
      <c r="CC53" s="59">
        <f>+Fall_Hoy!F53+(CU53/2)</f>
        <v>0</v>
      </c>
      <c r="CD53" s="59">
        <f>+Fall_Hoy!G53+(CU53/2)</f>
        <v>0</v>
      </c>
      <c r="CE53" s="59">
        <f>+Fall_Hoy!H53+(CV53/2)</f>
        <v>1</v>
      </c>
      <c r="CF53" s="59">
        <f>+Fall_Hoy!I53+(CV53/2)</f>
        <v>1</v>
      </c>
      <c r="CG53" s="59">
        <f>+Fall_Hoy!J53+(CW53/2)</f>
        <v>3</v>
      </c>
      <c r="CH53" s="59">
        <f>+Fall_Hoy!K53+(CW53/2)</f>
        <v>0</v>
      </c>
      <c r="CI53" s="59">
        <f>+Fall_Hoy!L53+(CX53/2)</f>
        <v>4</v>
      </c>
      <c r="CJ53" s="59">
        <f>+Fall_Hoy!M53+(CX53/2)</f>
        <v>5</v>
      </c>
      <c r="CK53" s="59">
        <f>+Fall_Hoy!N53+(CY53/2)</f>
        <v>6</v>
      </c>
      <c r="CL53" s="59">
        <f>+Fall_Hoy!O53+(CY53/2)</f>
        <v>5</v>
      </c>
      <c r="CM53" s="59">
        <f>+Fall_Hoy!P53+(CZ53/2)</f>
        <v>8.5</v>
      </c>
      <c r="CN53" s="59">
        <f>+Fall_Hoy!Q53+(CZ53/2)</f>
        <v>6.5</v>
      </c>
      <c r="CO53" s="59">
        <f>+Fall_Hoy!R53+(DA53/2)</f>
        <v>8</v>
      </c>
      <c r="CP53" s="59">
        <f>+Fall_Hoy!S53+(DA53/2)</f>
        <v>9</v>
      </c>
      <c r="CQ53" s="59">
        <f>+Fall_Hoy!T53+(DB53/2)</f>
        <v>4</v>
      </c>
      <c r="CR53" s="75">
        <f>+Fall_Hoy!U53+(DB53/2)</f>
        <v>2</v>
      </c>
      <c r="CS53" s="603">
        <f>+Fall_Hoy!W53</f>
        <v>0</v>
      </c>
      <c r="CT53" s="58">
        <f>+Fall_Hoy!X53</f>
        <v>0</v>
      </c>
      <c r="CU53" s="58">
        <f>+Fall_Hoy!Y53</f>
        <v>0</v>
      </c>
      <c r="CV53" s="58">
        <f>+Fall_Hoy!Z53</f>
        <v>0</v>
      </c>
      <c r="CW53" s="58">
        <f>+Fall_Hoy!AA53</f>
        <v>0</v>
      </c>
      <c r="CX53" s="58">
        <f>+Fall_Hoy!AB53</f>
        <v>0</v>
      </c>
      <c r="CY53" s="58">
        <f>+Fall_Hoy!AC53</f>
        <v>0</v>
      </c>
      <c r="CZ53" s="58">
        <f>+Fall_Hoy!AD53</f>
        <v>1</v>
      </c>
      <c r="DA53" s="58">
        <f>+Fall_Hoy!AE53</f>
        <v>0</v>
      </c>
      <c r="DB53" s="223">
        <f>+Fall_Hoy!AF53</f>
        <v>0</v>
      </c>
      <c r="DC53" s="65">
        <f t="shared" si="276"/>
        <v>0.1997008743519306</v>
      </c>
      <c r="DD53" s="66">
        <f t="shared" si="277"/>
        <v>0.2812783260178866</v>
      </c>
      <c r="DE53" s="66">
        <f t="shared" si="278"/>
        <v>0.30997861692310552</v>
      </c>
      <c r="DF53" s="66">
        <f t="shared" si="279"/>
        <v>0.6504398975519905</v>
      </c>
      <c r="DG53" s="66">
        <f t="shared" si="334"/>
        <v>0.18095678004754581</v>
      </c>
      <c r="DH53" s="66">
        <f t="shared" si="335"/>
        <v>0.15477377589897437</v>
      </c>
      <c r="DI53" s="66">
        <f t="shared" si="336"/>
        <v>0.7</v>
      </c>
      <c r="DJ53" s="66">
        <f t="shared" si="337"/>
        <v>0.7</v>
      </c>
      <c r="DK53" s="66">
        <f t="shared" si="338"/>
        <v>0.7</v>
      </c>
      <c r="DL53" s="66">
        <f t="shared" si="339"/>
        <v>0.17391545217644894</v>
      </c>
      <c r="DM53" s="66">
        <f t="shared" si="340"/>
        <v>0.7</v>
      </c>
      <c r="DN53" s="66">
        <f t="shared" si="341"/>
        <v>0.7</v>
      </c>
      <c r="DO53" s="66">
        <f t="shared" si="342"/>
        <v>0.30997861692310552</v>
      </c>
      <c r="DP53" s="66">
        <f t="shared" si="343"/>
        <v>0.6504398975519905</v>
      </c>
      <c r="DQ53" s="66">
        <f t="shared" si="344"/>
        <v>0.1997008743519306</v>
      </c>
      <c r="DR53" s="66">
        <f t="shared" si="345"/>
        <v>0.2812783260178866</v>
      </c>
      <c r="DS53" s="66">
        <f t="shared" si="346"/>
        <v>0.23507554731770833</v>
      </c>
      <c r="DT53" s="66">
        <f t="shared" si="347"/>
        <v>0.37052785470701233</v>
      </c>
      <c r="DU53" s="66">
        <f t="shared" si="348"/>
        <v>0.50699614066412335</v>
      </c>
      <c r="DV53" s="265">
        <f t="shared" si="349"/>
        <v>0.15614693053187756</v>
      </c>
      <c r="DW53" s="74">
        <f>+'Cas_-14'!B52</f>
        <v>91</v>
      </c>
      <c r="DX53" s="59">
        <f>+'Cas_-14'!C52</f>
        <v>75</v>
      </c>
      <c r="DY53" s="59">
        <f>+'Cas_-14'!D52</f>
        <v>187</v>
      </c>
      <c r="DZ53" s="59">
        <f>+'Cas_-14'!E52</f>
        <v>197</v>
      </c>
      <c r="EA53" s="59">
        <f>+'Cas_-14'!F52</f>
        <v>401</v>
      </c>
      <c r="EB53" s="59">
        <f>+'Cas_-14'!G52</f>
        <v>340</v>
      </c>
      <c r="EC53" s="59">
        <f>+'Cas_-14'!H52</f>
        <v>407</v>
      </c>
      <c r="ED53" s="59">
        <f>+'Cas_-14'!I52</f>
        <v>394</v>
      </c>
      <c r="EE53" s="59">
        <f>+'Cas_-14'!J52</f>
        <v>307</v>
      </c>
      <c r="EF53" s="59">
        <f>+'Cas_-14'!K52</f>
        <v>322</v>
      </c>
      <c r="EG53" s="59">
        <f>+'Cas_-14'!L52</f>
        <v>180</v>
      </c>
      <c r="EH53" s="59">
        <f>+'Cas_-14'!M52</f>
        <v>172</v>
      </c>
      <c r="EI53" s="59">
        <f>+'Cas_-14'!N52</f>
        <v>107</v>
      </c>
      <c r="EJ53" s="59">
        <f>+'Cas_-14'!O52</f>
        <v>106</v>
      </c>
      <c r="EK53" s="59">
        <f>+'Cas_-14'!P52</f>
        <v>61</v>
      </c>
      <c r="EL53" s="59">
        <f>+'Cas_-14'!Q52</f>
        <v>47</v>
      </c>
      <c r="EM53" s="59">
        <f>+'Cas_-14'!R52</f>
        <v>24</v>
      </c>
      <c r="EN53" s="59">
        <f>+'Cas_-14'!S52</f>
        <v>34</v>
      </c>
      <c r="EO53" s="59">
        <f>+'Cas_-14'!T52</f>
        <v>6</v>
      </c>
      <c r="EP53" s="75">
        <f>+'Cas_-14'!U52</f>
        <v>9</v>
      </c>
      <c r="EQ53" s="178">
        <f t="shared" si="280"/>
        <v>3.0101172742713057E-2</v>
      </c>
      <c r="ER53" s="80">
        <f t="shared" si="281"/>
        <v>2.6501636227466464E-2</v>
      </c>
      <c r="ES53" s="80">
        <f t="shared" si="282"/>
        <v>7.3382378452931607E-2</v>
      </c>
      <c r="ET53" s="80">
        <f t="shared" si="283"/>
        <v>8.5855702211257073E-2</v>
      </c>
      <c r="EU53" s="80">
        <f t="shared" si="284"/>
        <v>0.18095678004754581</v>
      </c>
      <c r="EV53" s="80">
        <f t="shared" si="285"/>
        <v>0.15477377589897437</v>
      </c>
      <c r="EW53" s="80">
        <f t="shared" si="286"/>
        <v>0.18404593017919138</v>
      </c>
      <c r="EX53" s="80">
        <f t="shared" si="287"/>
        <v>0.18026652732572246</v>
      </c>
      <c r="EY53" s="80">
        <f t="shared" si="288"/>
        <v>0.15900510164737586</v>
      </c>
      <c r="EZ53" s="80">
        <f t="shared" si="289"/>
        <v>0.17391545217644894</v>
      </c>
      <c r="FA53" s="80">
        <f t="shared" si="290"/>
        <v>0.12839970407125426</v>
      </c>
      <c r="FB53" s="80">
        <f t="shared" si="291"/>
        <v>0.11424689250614822</v>
      </c>
      <c r="FC53" s="80">
        <f t="shared" si="292"/>
        <v>8.9552822429085174E-2</v>
      </c>
      <c r="FD53" s="80">
        <f t="shared" si="293"/>
        <v>8.5493820134233622E-2</v>
      </c>
      <c r="FE53" s="80">
        <f t="shared" si="294"/>
        <v>8.7565309270244779E-2</v>
      </c>
      <c r="FF53" s="80">
        <f t="shared" si="295"/>
        <v>5.4507412223404612E-2</v>
      </c>
      <c r="FG53" s="80">
        <f t="shared" si="296"/>
        <v>0.10021270582153907</v>
      </c>
      <c r="FH53" s="80">
        <f t="shared" si="297"/>
        <v>7.6567522687122386E-2</v>
      </c>
      <c r="FI53" s="80">
        <f t="shared" si="298"/>
        <v>0.20982035281384742</v>
      </c>
      <c r="FJ53" s="88">
        <f t="shared" si="299"/>
        <v>7.3849690795051492E-2</v>
      </c>
      <c r="FK53" s="101">
        <f t="shared" si="133"/>
        <v>2.2805934909178713</v>
      </c>
      <c r="FL53" s="102">
        <f t="shared" si="134"/>
        <v>5.1603683709114003</v>
      </c>
      <c r="FM53" s="102">
        <f t="shared" si="135"/>
        <v>3.4614053305642094</v>
      </c>
      <c r="FN53" s="102">
        <f t="shared" si="166"/>
        <v>7.6080340839926972</v>
      </c>
      <c r="FO53" s="102">
        <f t="shared" si="388"/>
        <v>1</v>
      </c>
      <c r="FP53" s="102">
        <f t="shared" si="388"/>
        <v>1</v>
      </c>
      <c r="FQ53" s="102">
        <f t="shared" si="388"/>
        <v>3.8033984197230755</v>
      </c>
      <c r="FR53" s="102">
        <f t="shared" si="388"/>
        <v>3.8831390962292978</v>
      </c>
      <c r="FS53" s="102">
        <f t="shared" si="388"/>
        <v>4.4023744694203808</v>
      </c>
      <c r="FT53" s="102">
        <f t="shared" si="388"/>
        <v>1</v>
      </c>
      <c r="FU53" s="102">
        <f t="shared" si="388"/>
        <v>5.4517259604550281</v>
      </c>
      <c r="FV53" s="102">
        <f t="shared" si="388"/>
        <v>6.1270813117505956</v>
      </c>
      <c r="FW53" s="102">
        <f t="shared" si="388"/>
        <v>3.4614053305642094</v>
      </c>
      <c r="FX53" s="102">
        <f t="shared" si="388"/>
        <v>7.6080340839926972</v>
      </c>
      <c r="FY53" s="102">
        <f t="shared" si="388"/>
        <v>2.2805934909178713</v>
      </c>
      <c r="FZ53" s="102">
        <f t="shared" si="388"/>
        <v>5.1603683709114003</v>
      </c>
      <c r="GA53" s="102">
        <f t="shared" si="137"/>
        <v>2.345765892563922</v>
      </c>
      <c r="GB53" s="102">
        <f t="shared" si="138"/>
        <v>4.8392300247338431</v>
      </c>
      <c r="GC53" s="102">
        <f t="shared" si="139"/>
        <v>2.4163344206838229</v>
      </c>
      <c r="GD53" s="270">
        <f t="shared" si="140"/>
        <v>2.1143884131514961</v>
      </c>
      <c r="GE53" s="74">
        <f>+Cas_Hoy!B52</f>
        <v>101</v>
      </c>
      <c r="GF53" s="59">
        <f>+Cas_Hoy!C52</f>
        <v>82</v>
      </c>
      <c r="GG53" s="59">
        <f>+Cas_Hoy!D52</f>
        <v>199</v>
      </c>
      <c r="GH53" s="59">
        <f>+Cas_Hoy!E52</f>
        <v>206</v>
      </c>
      <c r="GI53" s="59">
        <f>+Cas_Hoy!F52</f>
        <v>408</v>
      </c>
      <c r="GJ53" s="59">
        <f>+Cas_Hoy!G52</f>
        <v>354</v>
      </c>
      <c r="GK53" s="59">
        <f>+Cas_Hoy!H52</f>
        <v>425</v>
      </c>
      <c r="GL53" s="59">
        <f>+Cas_Hoy!I52</f>
        <v>409</v>
      </c>
      <c r="GM53" s="59">
        <f>+Cas_Hoy!J52</f>
        <v>322</v>
      </c>
      <c r="GN53" s="59">
        <f>+Cas_Hoy!K52</f>
        <v>335</v>
      </c>
      <c r="GO53" s="59">
        <f>+Cas_Hoy!L52</f>
        <v>190</v>
      </c>
      <c r="GP53" s="59">
        <f>+Cas_Hoy!M52</f>
        <v>181</v>
      </c>
      <c r="GQ53" s="59">
        <f>+Cas_Hoy!N52</f>
        <v>110</v>
      </c>
      <c r="GR53" s="59">
        <f>+Cas_Hoy!O52</f>
        <v>115</v>
      </c>
      <c r="GS53" s="59">
        <f>+Cas_Hoy!P52</f>
        <v>62</v>
      </c>
      <c r="GT53" s="59">
        <f>+Cas_Hoy!Q52</f>
        <v>47</v>
      </c>
      <c r="GU53" s="59">
        <f>+Cas_Hoy!R52</f>
        <v>28</v>
      </c>
      <c r="GV53" s="59">
        <f>+Cas_Hoy!S52</f>
        <v>36</v>
      </c>
      <c r="GW53" s="59">
        <f>+Cas_Hoy!T52</f>
        <v>7</v>
      </c>
      <c r="GX53" s="459">
        <f>+Cas_Hoy!U52</f>
        <v>12</v>
      </c>
      <c r="GY53" s="424">
        <f t="shared" si="141"/>
        <v>0.20297465917737209</v>
      </c>
      <c r="GZ53" s="94">
        <f t="shared" si="142"/>
        <v>0.2812783260178866</v>
      </c>
      <c r="HA53" s="94">
        <f t="shared" si="143"/>
        <v>0.31866960618263185</v>
      </c>
      <c r="HB53" s="94">
        <f t="shared" si="144"/>
        <v>0.7</v>
      </c>
      <c r="HC53" s="272">
        <f t="shared" si="350"/>
        <v>0.18411562658204161</v>
      </c>
      <c r="HD53" s="272">
        <f t="shared" si="351"/>
        <v>0.16114681373010861</v>
      </c>
      <c r="HE53" s="272">
        <f t="shared" si="352"/>
        <v>0.7</v>
      </c>
      <c r="HF53" s="272">
        <f t="shared" si="353"/>
        <v>0.7</v>
      </c>
      <c r="HG53" s="272">
        <f t="shared" si="354"/>
        <v>0.7</v>
      </c>
      <c r="HH53" s="272">
        <f t="shared" si="355"/>
        <v>0.18093688347549811</v>
      </c>
      <c r="HI53" s="272">
        <f t="shared" si="356"/>
        <v>0.7</v>
      </c>
      <c r="HJ53" s="272">
        <f t="shared" si="357"/>
        <v>0.7</v>
      </c>
      <c r="HK53" s="272">
        <f t="shared" si="358"/>
        <v>0.31866960618263185</v>
      </c>
      <c r="HL53" s="272">
        <f t="shared" si="359"/>
        <v>0.7</v>
      </c>
      <c r="HM53" s="272">
        <f t="shared" si="360"/>
        <v>0.20297465917737209</v>
      </c>
      <c r="HN53" s="272">
        <f t="shared" si="361"/>
        <v>0.2812783260178866</v>
      </c>
      <c r="HO53" s="272">
        <f t="shared" si="362"/>
        <v>0.27425480520399309</v>
      </c>
      <c r="HP53" s="272">
        <f t="shared" si="363"/>
        <v>0.3923236108662484</v>
      </c>
      <c r="HQ53" s="272">
        <f t="shared" si="364"/>
        <v>0.59149549744147722</v>
      </c>
      <c r="HR53" s="276">
        <f t="shared" si="365"/>
        <v>0.20819590737583674</v>
      </c>
      <c r="HS53" s="201">
        <f>+CyF_Tot!B52</f>
        <v>0</v>
      </c>
      <c r="HT53" s="131">
        <f>+CyF_Tot!C52</f>
        <v>3483</v>
      </c>
      <c r="HU53" s="131">
        <f>+CyF_Tot!D52</f>
        <v>3565</v>
      </c>
      <c r="HV53" s="131">
        <f>+CyF_Tot!E52</f>
        <v>3645</v>
      </c>
      <c r="HW53" s="131">
        <f>+CyF_Tot!F52</f>
        <v>0</v>
      </c>
      <c r="HX53" s="131">
        <f>+CyF_Tot!G52</f>
        <v>63</v>
      </c>
      <c r="HY53" s="131">
        <f>+CyF_Tot!H52</f>
        <v>63</v>
      </c>
      <c r="HZ53" s="428">
        <f>+CyF_Tot!I52</f>
        <v>63</v>
      </c>
      <c r="IA53" s="82">
        <f t="shared" si="368"/>
        <v>9.7448281204404158E-2</v>
      </c>
      <c r="IB53" s="79">
        <f t="shared" si="369"/>
        <v>9.1223090663054271E-2</v>
      </c>
      <c r="IC53" s="79">
        <f t="shared" si="370"/>
        <v>8.2142143160176942E-2</v>
      </c>
      <c r="ID53" s="79">
        <f t="shared" si="371"/>
        <v>7.3962790604901504E-2</v>
      </c>
      <c r="IE53" s="79">
        <f t="shared" si="372"/>
        <v>7.1430833861990867E-2</v>
      </c>
      <c r="IF53" s="79">
        <f t="shared" si="373"/>
        <v>7.0810513911836584E-2</v>
      </c>
      <c r="IG53" s="79">
        <f t="shared" si="374"/>
        <v>7.1282742151090289E-2</v>
      </c>
      <c r="IH53" s="79">
        <f t="shared" si="375"/>
        <v>7.0452650518018592E-2</v>
      </c>
      <c r="II53" s="79">
        <f t="shared" si="376"/>
        <v>6.2236265356673481E-2</v>
      </c>
      <c r="IJ53" s="79">
        <f t="shared" si="377"/>
        <v>5.9680700030724232E-2</v>
      </c>
      <c r="IK53" s="79">
        <f t="shared" si="378"/>
        <v>4.5188163292759979E-2</v>
      </c>
      <c r="IL53" s="79">
        <f t="shared" si="379"/>
        <v>4.852887883280619E-2</v>
      </c>
      <c r="IM53" s="79">
        <f t="shared" si="380"/>
        <v>3.8514184524583411E-2</v>
      </c>
      <c r="IN53" s="79">
        <f t="shared" si="381"/>
        <v>3.9965693116870891E-2</v>
      </c>
      <c r="IO53" s="79">
        <f t="shared" si="382"/>
        <v>2.2455046372609793E-2</v>
      </c>
      <c r="IP53" s="79">
        <f t="shared" si="383"/>
        <v>2.7794476649958332E-2</v>
      </c>
      <c r="IQ53" s="79">
        <f t="shared" si="384"/>
        <v>7.719775314248719E-3</v>
      </c>
      <c r="IR53" s="79">
        <f t="shared" si="385"/>
        <v>1.4313654441016753E-2</v>
      </c>
      <c r="IS53" s="79">
        <f t="shared" si="386"/>
        <v>9.217642166267126E-4</v>
      </c>
      <c r="IT53" s="179">
        <f t="shared" si="387"/>
        <v>3.9283487390733163E-3</v>
      </c>
      <c r="IU53" s="275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6"/>
      <c r="JP53" s="525">
        <f t="shared" si="230"/>
        <v>0</v>
      </c>
      <c r="JQ53" s="241">
        <f t="shared" si="231"/>
        <v>0</v>
      </c>
      <c r="JR53" s="241">
        <f t="shared" si="232"/>
        <v>0</v>
      </c>
      <c r="JS53" s="241">
        <f t="shared" si="233"/>
        <v>0</v>
      </c>
      <c r="JT53" s="241">
        <f t="shared" si="234"/>
        <v>0</v>
      </c>
      <c r="JU53" s="241">
        <f t="shared" si="235"/>
        <v>0</v>
      </c>
      <c r="JV53" s="241">
        <f t="shared" si="236"/>
        <v>1457.1599116253585</v>
      </c>
      <c r="JW53" s="241">
        <f t="shared" si="237"/>
        <v>1491.6794344526947</v>
      </c>
      <c r="JX53" s="241">
        <f t="shared" si="238"/>
        <v>4385.0478725506027</v>
      </c>
      <c r="JY53" s="241">
        <f t="shared" si="239"/>
        <v>0</v>
      </c>
      <c r="JZ53" s="241">
        <f t="shared" si="240"/>
        <v>6030.409088103499</v>
      </c>
      <c r="KA53" s="241">
        <f t="shared" si="241"/>
        <v>7533.7555992620446</v>
      </c>
      <c r="KB53" s="241">
        <f t="shared" si="242"/>
        <v>8302.9476805289651</v>
      </c>
      <c r="KC53" s="241">
        <f t="shared" si="243"/>
        <v>7690.8506519989696</v>
      </c>
      <c r="KD53" s="241">
        <f t="shared" si="244"/>
        <v>12079.254724907285</v>
      </c>
      <c r="KE53" s="241">
        <f t="shared" si="245"/>
        <v>10051.740881422418</v>
      </c>
      <c r="KF53" s="241">
        <f t="shared" si="246"/>
        <v>11910.54732077211</v>
      </c>
      <c r="KG53" s="241">
        <f t="shared" si="247"/>
        <v>13310.277449305142</v>
      </c>
      <c r="KH53" s="241">
        <f t="shared" si="248"/>
        <v>8443.8703984052663</v>
      </c>
      <c r="KI53" s="526">
        <f t="shared" si="249"/>
        <v>2835.9922369539668</v>
      </c>
      <c r="KJ53" s="529">
        <f>(SUM(JP53:KI53)/SUM(JP$4:KI52))*100000</f>
        <v>190.53316465683307</v>
      </c>
      <c r="KK53" s="491">
        <f t="shared" si="301"/>
        <v>0</v>
      </c>
      <c r="KL53" s="492">
        <f t="shared" si="302"/>
        <v>0</v>
      </c>
      <c r="KM53" s="492">
        <f t="shared" si="303"/>
        <v>0</v>
      </c>
      <c r="KN53" s="492">
        <f t="shared" si="304"/>
        <v>0</v>
      </c>
      <c r="KO53" s="492">
        <f t="shared" si="305"/>
        <v>0</v>
      </c>
      <c r="KP53" s="492">
        <f t="shared" si="306"/>
        <v>0</v>
      </c>
      <c r="KQ53" s="492">
        <f t="shared" si="307"/>
        <v>452.20130265157587</v>
      </c>
      <c r="KR53" s="492">
        <f t="shared" si="308"/>
        <v>457.52925717188441</v>
      </c>
      <c r="KS53" s="492">
        <f t="shared" si="309"/>
        <v>1553.7957815704481</v>
      </c>
      <c r="KT53" s="492">
        <f t="shared" si="310"/>
        <v>0</v>
      </c>
      <c r="KU53" s="492">
        <f t="shared" si="311"/>
        <v>2853.3267571389838</v>
      </c>
      <c r="KV53" s="492">
        <f t="shared" si="312"/>
        <v>3321.1305961089602</v>
      </c>
      <c r="KW53" s="492">
        <f t="shared" si="313"/>
        <v>5021.6535941543088</v>
      </c>
      <c r="KX53" s="492">
        <f t="shared" si="314"/>
        <v>4032.7273648223409</v>
      </c>
      <c r="KY53" s="492">
        <f t="shared" si="315"/>
        <v>12201.723422902962</v>
      </c>
      <c r="KZ53" s="492">
        <f t="shared" si="316"/>
        <v>7538.2591372793613</v>
      </c>
      <c r="LA53" s="492">
        <f t="shared" si="317"/>
        <v>33404.23527384636</v>
      </c>
      <c r="LB53" s="492">
        <f t="shared" si="318"/>
        <v>20267.873652473576</v>
      </c>
      <c r="LC53" s="492">
        <f t="shared" si="319"/>
        <v>139880.23520923161</v>
      </c>
      <c r="LD53" s="493">
        <f t="shared" si="320"/>
        <v>16411.042398900332</v>
      </c>
      <c r="LE53" s="509">
        <f t="shared" si="321"/>
        <v>0</v>
      </c>
      <c r="LF53" s="492">
        <f t="shared" si="322"/>
        <v>0</v>
      </c>
      <c r="LG53" s="492">
        <f t="shared" si="323"/>
        <v>1442.9929683472983</v>
      </c>
      <c r="LH53" s="492">
        <f t="shared" si="324"/>
        <v>1082.51695847119</v>
      </c>
      <c r="LI53" s="492">
        <f t="shared" si="325"/>
        <v>12271.16061875965</v>
      </c>
      <c r="LJ53" s="512">
        <f t="shared" si="326"/>
        <v>8433.1398200470339</v>
      </c>
      <c r="LK53" s="491">
        <f t="shared" si="327"/>
        <v>0</v>
      </c>
      <c r="LL53" s="492">
        <f t="shared" si="328"/>
        <v>1262.7776294564519</v>
      </c>
      <c r="LM53" s="493">
        <f t="shared" si="329"/>
        <v>10150.012330282447</v>
      </c>
      <c r="LO53" s="547" t="e">
        <f>VLOOKUP(A53,#REF!,2,FALSE)</f>
        <v>#REF!</v>
      </c>
      <c r="LP53" s="552" t="e">
        <f>VLOOKUP(A53,#REF!,3,FALSE)</f>
        <v>#REF!</v>
      </c>
      <c r="LQ53" s="544" t="e">
        <f>VLOOKUP(A53,#REF!,4,FALSE)</f>
        <v>#REF!</v>
      </c>
      <c r="LR53" s="564" t="e">
        <f t="shared" si="250"/>
        <v>#REF!</v>
      </c>
      <c r="LS53" s="518" t="e">
        <f t="shared" si="251"/>
        <v>#REF!</v>
      </c>
    </row>
    <row r="54" spans="1:331" ht="14.4">
      <c r="A54" s="392" t="s">
        <v>64</v>
      </c>
      <c r="B54" s="420">
        <v>62921</v>
      </c>
      <c r="C54" s="408">
        <f t="shared" si="330"/>
        <v>6369</v>
      </c>
      <c r="D54" s="399">
        <f t="shared" si="331"/>
        <v>137</v>
      </c>
      <c r="E54" s="377">
        <f t="shared" si="332"/>
        <v>4.8218222867237879E-3</v>
      </c>
      <c r="F54" s="186">
        <f t="shared" si="252"/>
        <v>9.8981262217701566E-2</v>
      </c>
      <c r="G54" s="28">
        <f t="shared" si="253"/>
        <v>4.5620575892096591</v>
      </c>
      <c r="H54" s="27">
        <f t="shared" si="254"/>
        <v>0.45155821848981675</v>
      </c>
      <c r="I54" s="34">
        <f t="shared" si="255"/>
        <v>0.4617813573477268</v>
      </c>
      <c r="J54" s="289">
        <f t="shared" si="256"/>
        <v>0.54396030159324626</v>
      </c>
      <c r="K54" s="453">
        <f t="shared" si="257"/>
        <v>4.002743353311136E-3</v>
      </c>
      <c r="L54" s="290">
        <f t="shared" si="333"/>
        <v>5.4955886539095458</v>
      </c>
      <c r="M54" s="291">
        <f t="shared" si="258"/>
        <v>0.55627539512642665</v>
      </c>
      <c r="N54" s="675"/>
      <c r="O54" s="312" t="s">
        <v>230</v>
      </c>
      <c r="P54" s="21" t="s">
        <v>238</v>
      </c>
      <c r="Q54" s="21"/>
      <c r="R54" s="21"/>
      <c r="S54" s="152">
        <f t="shared" si="259"/>
        <v>6369</v>
      </c>
      <c r="T54" s="153">
        <f t="shared" si="260"/>
        <v>10122.216747985569</v>
      </c>
      <c r="U54" s="152">
        <f t="shared" si="261"/>
        <v>56</v>
      </c>
      <c r="V54" s="154">
        <f t="shared" si="262"/>
        <v>8.8705845081577701E-3</v>
      </c>
      <c r="W54" s="153">
        <f t="shared" si="263"/>
        <v>89.000492681298766</v>
      </c>
      <c r="X54" s="152">
        <f t="shared" si="264"/>
        <v>141</v>
      </c>
      <c r="Y54" s="154">
        <f t="shared" si="265"/>
        <v>2.2639691714836225E-2</v>
      </c>
      <c r="Z54" s="153">
        <f t="shared" si="266"/>
        <v>224.09052621541298</v>
      </c>
      <c r="AA54" s="152">
        <f t="shared" si="267"/>
        <v>137</v>
      </c>
      <c r="AB54" s="153">
        <f t="shared" si="268"/>
        <v>2177.3334816674878</v>
      </c>
      <c r="AC54" s="155">
        <f t="shared" si="269"/>
        <v>2.151044119956037E-2</v>
      </c>
      <c r="AD54" s="152">
        <f t="shared" si="270"/>
        <v>1</v>
      </c>
      <c r="AE54" s="154">
        <f t="shared" si="271"/>
        <v>7.3529411764705881E-3</v>
      </c>
      <c r="AF54" s="153">
        <f t="shared" si="272"/>
        <v>15.892945121660494</v>
      </c>
      <c r="AG54" s="152">
        <f t="shared" si="273"/>
        <v>3</v>
      </c>
      <c r="AH54" s="154">
        <f t="shared" si="274"/>
        <v>2.2388059701492536E-2</v>
      </c>
      <c r="AI54" s="313">
        <f t="shared" si="275"/>
        <v>47.678835364981488</v>
      </c>
      <c r="AJ54" s="679"/>
      <c r="AK54" s="74">
        <v>6262.706099159439</v>
      </c>
      <c r="AL54" s="59">
        <v>5814.2478533174753</v>
      </c>
      <c r="AM54" s="59">
        <v>5610.3274897443398</v>
      </c>
      <c r="AN54" s="59">
        <v>5031.8927334150521</v>
      </c>
      <c r="AO54" s="59">
        <v>4672.1738982767538</v>
      </c>
      <c r="AP54" s="59">
        <v>4558.4679544552127</v>
      </c>
      <c r="AQ54" s="59">
        <v>4539.2519808414963</v>
      </c>
      <c r="AR54" s="59">
        <v>4567.4537026379321</v>
      </c>
      <c r="AS54" s="59">
        <v>3945.9066969654741</v>
      </c>
      <c r="AT54" s="59">
        <v>3826.8970035447587</v>
      </c>
      <c r="AU54" s="59">
        <v>2975.0674410466863</v>
      </c>
      <c r="AV54" s="59">
        <v>2905.638515962617</v>
      </c>
      <c r="AW54" s="59">
        <v>2197.8932166599025</v>
      </c>
      <c r="AX54" s="59">
        <v>2217.5586182747238</v>
      </c>
      <c r="AY54" s="59">
        <v>1167.4752523327254</v>
      </c>
      <c r="AZ54" s="59">
        <v>1379.1693498245002</v>
      </c>
      <c r="BA54" s="59">
        <v>396.18135455943184</v>
      </c>
      <c r="BB54" s="59">
        <v>657.59177267034931</v>
      </c>
      <c r="BC54" s="59">
        <v>36.016486778130158</v>
      </c>
      <c r="BD54" s="75">
        <v>159.08205167068473</v>
      </c>
      <c r="BE54" s="213">
        <v>2.0000000000000002E-5</v>
      </c>
      <c r="BF54" s="42">
        <v>2.0000000000000002E-5</v>
      </c>
      <c r="BG54" s="52">
        <v>5.0000000000000002E-5</v>
      </c>
      <c r="BH54" s="52">
        <v>4.0000000000000003E-5</v>
      </c>
      <c r="BI54" s="52">
        <v>1.2518952302791728E-4</v>
      </c>
      <c r="BJ54" s="52">
        <v>1.2406223545552731E-4</v>
      </c>
      <c r="BK54" s="52">
        <v>3.4000000000000002E-4</v>
      </c>
      <c r="BL54" s="52">
        <v>1.8000000000000001E-4</v>
      </c>
      <c r="BM54" s="52">
        <v>8.9999999999999998E-4</v>
      </c>
      <c r="BN54" s="52">
        <v>5.0000000000000001E-4</v>
      </c>
      <c r="BO54" s="52">
        <v>3.8E-3</v>
      </c>
      <c r="BP54" s="52">
        <v>2E-3</v>
      </c>
      <c r="BQ54" s="52">
        <v>1.6199999999999999E-2</v>
      </c>
      <c r="BR54" s="52">
        <v>6.1999999999999998E-3</v>
      </c>
      <c r="BS54" s="52">
        <v>6.1100000000000002E-2</v>
      </c>
      <c r="BT54" s="52">
        <v>2.6800000000000001E-2</v>
      </c>
      <c r="BU54" s="52">
        <v>0.1421</v>
      </c>
      <c r="BV54" s="52">
        <v>5.4699999999999999E-2</v>
      </c>
      <c r="BW54" s="52">
        <v>0.27589999999999998</v>
      </c>
      <c r="BX54" s="584">
        <v>0.1051</v>
      </c>
      <c r="BY54" s="74">
        <f>+Fall_Hoy!B54+(CS54/2)</f>
        <v>0</v>
      </c>
      <c r="BZ54" s="59">
        <f>+Fall_Hoy!C54+(CS54/2)</f>
        <v>0</v>
      </c>
      <c r="CA54" s="59">
        <f>+Fall_Hoy!D54+(CT54/2)</f>
        <v>1</v>
      </c>
      <c r="CB54" s="59">
        <f>+Fall_Hoy!E54+(CT54/2)</f>
        <v>0</v>
      </c>
      <c r="CC54" s="59">
        <f>+Fall_Hoy!F54+(CU54/2)</f>
        <v>1</v>
      </c>
      <c r="CD54" s="59">
        <f>+Fall_Hoy!G54+(CU54/2)</f>
        <v>1</v>
      </c>
      <c r="CE54" s="59">
        <f>+Fall_Hoy!H54+(CV54/2)</f>
        <v>1</v>
      </c>
      <c r="CF54" s="59">
        <f>+Fall_Hoy!I54+(CV54/2)</f>
        <v>0</v>
      </c>
      <c r="CG54" s="59">
        <f>+Fall_Hoy!J54+(CW54/2)</f>
        <v>7</v>
      </c>
      <c r="CH54" s="59">
        <f>+Fall_Hoy!K54+(CW54/2)</f>
        <v>4</v>
      </c>
      <c r="CI54" s="59">
        <f>+Fall_Hoy!L54+(CX54/2)</f>
        <v>15</v>
      </c>
      <c r="CJ54" s="59">
        <f>+Fall_Hoy!M54+(CX54/2)</f>
        <v>4</v>
      </c>
      <c r="CK54" s="59">
        <f>+Fall_Hoy!N54+(CY54/2)</f>
        <v>18</v>
      </c>
      <c r="CL54" s="59">
        <f>+Fall_Hoy!O54+(CY54/2)</f>
        <v>9</v>
      </c>
      <c r="CM54" s="59">
        <f>+Fall_Hoy!P54+(CZ54/2)</f>
        <v>19</v>
      </c>
      <c r="CN54" s="59">
        <f>+Fall_Hoy!Q54+(CZ54/2)</f>
        <v>18</v>
      </c>
      <c r="CO54" s="59">
        <f>+Fall_Hoy!R54+(DA54/2)</f>
        <v>12.5</v>
      </c>
      <c r="CP54" s="59">
        <f>+Fall_Hoy!S54+(DA54/2)</f>
        <v>9.5</v>
      </c>
      <c r="CQ54" s="59">
        <f>+Fall_Hoy!T54+(DB54/2)</f>
        <v>4.5</v>
      </c>
      <c r="CR54" s="75">
        <f>+Fall_Hoy!U54+(DB54/2)</f>
        <v>11.5</v>
      </c>
      <c r="CS54" s="603">
        <f>+Fall_Hoy!W54</f>
        <v>0</v>
      </c>
      <c r="CT54" s="58">
        <f>+Fall_Hoy!X54</f>
        <v>0</v>
      </c>
      <c r="CU54" s="58">
        <f>+Fall_Hoy!Y54</f>
        <v>0</v>
      </c>
      <c r="CV54" s="58">
        <f>+Fall_Hoy!Z54</f>
        <v>0</v>
      </c>
      <c r="CW54" s="58">
        <f>+Fall_Hoy!AA54</f>
        <v>0</v>
      </c>
      <c r="CX54" s="58">
        <f>+Fall_Hoy!AB54</f>
        <v>0</v>
      </c>
      <c r="CY54" s="58">
        <f>+Fall_Hoy!AC54</f>
        <v>0</v>
      </c>
      <c r="CZ54" s="58">
        <f>+Fall_Hoy!AD54</f>
        <v>0</v>
      </c>
      <c r="DA54" s="58">
        <f>+Fall_Hoy!AE54</f>
        <v>1</v>
      </c>
      <c r="DB54" s="223">
        <f>+Fall_Hoy!AF54</f>
        <v>3</v>
      </c>
      <c r="DC54" s="65">
        <f t="shared" si="276"/>
        <v>0.26635736345864947</v>
      </c>
      <c r="DD54" s="66">
        <f t="shared" si="277"/>
        <v>0.48699007930407007</v>
      </c>
      <c r="DE54" s="66">
        <f t="shared" si="278"/>
        <v>0.50553461955701662</v>
      </c>
      <c r="DF54" s="66">
        <f t="shared" si="279"/>
        <v>0.65459956335006453</v>
      </c>
      <c r="DG54" s="66">
        <f t="shared" si="334"/>
        <v>0.7</v>
      </c>
      <c r="DH54" s="66">
        <f t="shared" si="335"/>
        <v>0.7</v>
      </c>
      <c r="DI54" s="66">
        <f t="shared" si="336"/>
        <v>0.64794298333775102</v>
      </c>
      <c r="DJ54" s="66">
        <f t="shared" si="337"/>
        <v>0.16157799247615104</v>
      </c>
      <c r="DK54" s="66">
        <f t="shared" si="338"/>
        <v>0.7</v>
      </c>
      <c r="DL54" s="66">
        <f t="shared" si="339"/>
        <v>0.7</v>
      </c>
      <c r="DM54" s="66">
        <f t="shared" si="340"/>
        <v>0.7</v>
      </c>
      <c r="DN54" s="66">
        <f t="shared" si="341"/>
        <v>0.6883168670199894</v>
      </c>
      <c r="DO54" s="66">
        <f t="shared" si="342"/>
        <v>0.50553461955701662</v>
      </c>
      <c r="DP54" s="66">
        <f t="shared" si="343"/>
        <v>0.65459956335006453</v>
      </c>
      <c r="DQ54" s="66">
        <f t="shared" si="344"/>
        <v>0.26635736345864947</v>
      </c>
      <c r="DR54" s="66">
        <f t="shared" si="345"/>
        <v>0.48699007930407007</v>
      </c>
      <c r="DS54" s="66">
        <f t="shared" si="346"/>
        <v>0.22203523704180558</v>
      </c>
      <c r="DT54" s="66">
        <f t="shared" si="347"/>
        <v>0.26410699750726802</v>
      </c>
      <c r="DU54" s="66">
        <f t="shared" si="348"/>
        <v>0.4528553115158272</v>
      </c>
      <c r="DV54" s="265">
        <f t="shared" si="349"/>
        <v>0.68781863969858204</v>
      </c>
      <c r="DW54" s="74">
        <f>+'Cas_-14'!B53</f>
        <v>46</v>
      </c>
      <c r="DX54" s="59">
        <f>+'Cas_-14'!C53</f>
        <v>33</v>
      </c>
      <c r="DY54" s="59">
        <f>+'Cas_-14'!D53</f>
        <v>203</v>
      </c>
      <c r="DZ54" s="59">
        <f>+'Cas_-14'!E53</f>
        <v>198</v>
      </c>
      <c r="EA54" s="59">
        <f>+'Cas_-14'!F53</f>
        <v>731</v>
      </c>
      <c r="EB54" s="59">
        <f>+'Cas_-14'!G53</f>
        <v>673</v>
      </c>
      <c r="EC54" s="59">
        <f>+'Cas_-14'!H53</f>
        <v>788</v>
      </c>
      <c r="ED54" s="59">
        <f>+'Cas_-14'!I53</f>
        <v>738</v>
      </c>
      <c r="EE54" s="59">
        <f>+'Cas_-14'!J53</f>
        <v>669</v>
      </c>
      <c r="EF54" s="59">
        <f>+'Cas_-14'!K53</f>
        <v>600</v>
      </c>
      <c r="EG54" s="59">
        <f>+'Cas_-14'!L53</f>
        <v>446</v>
      </c>
      <c r="EH54" s="59">
        <f>+'Cas_-14'!M53</f>
        <v>386</v>
      </c>
      <c r="EI54" s="59">
        <f>+'Cas_-14'!N53</f>
        <v>206</v>
      </c>
      <c r="EJ54" s="59">
        <f>+'Cas_-14'!O53</f>
        <v>172</v>
      </c>
      <c r="EK54" s="59">
        <f>+'Cas_-14'!P53</f>
        <v>90</v>
      </c>
      <c r="EL54" s="59">
        <f>+'Cas_-14'!Q53</f>
        <v>93</v>
      </c>
      <c r="EM54" s="59">
        <f>+'Cas_-14'!R53</f>
        <v>29</v>
      </c>
      <c r="EN54" s="59">
        <f>+'Cas_-14'!S53</f>
        <v>45</v>
      </c>
      <c r="EO54" s="59">
        <f>+'Cas_-14'!T53</f>
        <v>6</v>
      </c>
      <c r="EP54" s="75">
        <f>+'Cas_-14'!U53</f>
        <v>23</v>
      </c>
      <c r="EQ54" s="178">
        <f t="shared" si="280"/>
        <v>7.3450676547273993E-3</v>
      </c>
      <c r="ER54" s="79">
        <f t="shared" si="281"/>
        <v>5.6757126342955886E-3</v>
      </c>
      <c r="ES54" s="79">
        <f t="shared" si="282"/>
        <v>3.6183271007099553E-2</v>
      </c>
      <c r="ET54" s="79">
        <f t="shared" si="283"/>
        <v>3.9349010499598047E-2</v>
      </c>
      <c r="EU54" s="79">
        <f t="shared" si="284"/>
        <v>0.1564582175054777</v>
      </c>
      <c r="EV54" s="79">
        <f t="shared" si="285"/>
        <v>0.14763732173267652</v>
      </c>
      <c r="EW54" s="79">
        <f t="shared" si="286"/>
        <v>0.17359688409585028</v>
      </c>
      <c r="EX54" s="79">
        <f t="shared" si="287"/>
        <v>0.16157799247615104</v>
      </c>
      <c r="EY54" s="79">
        <f t="shared" si="288"/>
        <v>0.16954278227472586</v>
      </c>
      <c r="EZ54" s="79">
        <f t="shared" si="289"/>
        <v>0.15678498779670189</v>
      </c>
      <c r="FA54" s="79">
        <f t="shared" si="290"/>
        <v>0.14991256797966521</v>
      </c>
      <c r="FB54" s="79">
        <f t="shared" si="291"/>
        <v>0.13284515533485797</v>
      </c>
      <c r="FC54" s="79">
        <f t="shared" si="292"/>
        <v>9.3726118465870867E-2</v>
      </c>
      <c r="FD54" s="79">
        <f t="shared" si="293"/>
        <v>7.7562774928500972E-2</v>
      </c>
      <c r="FE54" s="79">
        <f t="shared" si="294"/>
        <v>7.70894285083744E-2</v>
      </c>
      <c r="FF54" s="79">
        <f t="shared" si="295"/>
        <v>6.7431892980970243E-2</v>
      </c>
      <c r="FG54" s="79">
        <f t="shared" si="296"/>
        <v>7.3198800666046143E-2</v>
      </c>
      <c r="FH54" s="79">
        <f t="shared" si="297"/>
        <v>6.8431513090962126E-2</v>
      </c>
      <c r="FI54" s="79">
        <f t="shared" si="298"/>
        <v>0.16659037392962228</v>
      </c>
      <c r="FJ54" s="87">
        <f t="shared" si="299"/>
        <v>0.14457947806464194</v>
      </c>
      <c r="FK54" s="101">
        <f t="shared" si="133"/>
        <v>3.4551736679396248</v>
      </c>
      <c r="FL54" s="102">
        <f t="shared" si="134"/>
        <v>7.2219547424169468</v>
      </c>
      <c r="FM54" s="102">
        <f t="shared" si="135"/>
        <v>5.3937432578209288</v>
      </c>
      <c r="FN54" s="102">
        <f t="shared" si="166"/>
        <v>8.4396099024756204</v>
      </c>
      <c r="FO54" s="102">
        <f t="shared" si="388"/>
        <v>4.4740379326863575</v>
      </c>
      <c r="FP54" s="102">
        <f t="shared" si="388"/>
        <v>4.7413485410381107</v>
      </c>
      <c r="FQ54" s="102">
        <f t="shared" si="388"/>
        <v>3.7324574499850698</v>
      </c>
      <c r="FR54" s="102">
        <f t="shared" si="388"/>
        <v>1</v>
      </c>
      <c r="FS54" s="102">
        <f t="shared" si="388"/>
        <v>4.1287514019070723</v>
      </c>
      <c r="FT54" s="102">
        <f t="shared" si="388"/>
        <v>4.4647131708022183</v>
      </c>
      <c r="FU54" s="102">
        <f t="shared" si="388"/>
        <v>4.6693883603871758</v>
      </c>
      <c r="FV54" s="102">
        <f t="shared" si="388"/>
        <v>5.1813471502590671</v>
      </c>
      <c r="FW54" s="102">
        <f t="shared" si="388"/>
        <v>5.3937432578209288</v>
      </c>
      <c r="FX54" s="102">
        <f t="shared" si="388"/>
        <v>8.4396099024756204</v>
      </c>
      <c r="FY54" s="102">
        <f t="shared" si="388"/>
        <v>3.4551736679396248</v>
      </c>
      <c r="FZ54" s="102">
        <f t="shared" si="388"/>
        <v>7.2219547424169468</v>
      </c>
      <c r="GA54" s="102">
        <f t="shared" si="137"/>
        <v>3.0333179645223125</v>
      </c>
      <c r="GB54" s="102">
        <f t="shared" si="138"/>
        <v>3.8594353036766202</v>
      </c>
      <c r="GC54" s="102">
        <f t="shared" si="139"/>
        <v>2.718376223269301</v>
      </c>
      <c r="GD54" s="270">
        <f t="shared" si="140"/>
        <v>4.7573739295908659</v>
      </c>
      <c r="GE54" s="74">
        <f>+Cas_Hoy!B53</f>
        <v>47</v>
      </c>
      <c r="GF54" s="59">
        <f>+Cas_Hoy!C53</f>
        <v>33</v>
      </c>
      <c r="GG54" s="59">
        <f>+Cas_Hoy!D53</f>
        <v>213</v>
      </c>
      <c r="GH54" s="59">
        <f>+Cas_Hoy!E53</f>
        <v>208</v>
      </c>
      <c r="GI54" s="59">
        <f>+Cas_Hoy!F53</f>
        <v>749</v>
      </c>
      <c r="GJ54" s="59">
        <f>+Cas_Hoy!G53</f>
        <v>688</v>
      </c>
      <c r="GK54" s="59">
        <f>+Cas_Hoy!H53</f>
        <v>801</v>
      </c>
      <c r="GL54" s="59">
        <f>+Cas_Hoy!I53</f>
        <v>754</v>
      </c>
      <c r="GM54" s="59">
        <f>+Cas_Hoy!J53</f>
        <v>687</v>
      </c>
      <c r="GN54" s="59">
        <f>+Cas_Hoy!K53</f>
        <v>612</v>
      </c>
      <c r="GO54" s="59">
        <f>+Cas_Hoy!L53</f>
        <v>457</v>
      </c>
      <c r="GP54" s="59">
        <f>+Cas_Hoy!M53</f>
        <v>394</v>
      </c>
      <c r="GQ54" s="59">
        <f>+Cas_Hoy!N53</f>
        <v>210</v>
      </c>
      <c r="GR54" s="59">
        <f>+Cas_Hoy!O53</f>
        <v>173</v>
      </c>
      <c r="GS54" s="59">
        <f>+Cas_Hoy!P53</f>
        <v>91</v>
      </c>
      <c r="GT54" s="59">
        <f>+Cas_Hoy!Q53</f>
        <v>94</v>
      </c>
      <c r="GU54" s="59">
        <f>+Cas_Hoy!R53</f>
        <v>29</v>
      </c>
      <c r="GV54" s="59">
        <f>+Cas_Hoy!S53</f>
        <v>46</v>
      </c>
      <c r="GW54" s="59">
        <f>+Cas_Hoy!T53</f>
        <v>6</v>
      </c>
      <c r="GX54" s="459">
        <f>+Cas_Hoy!U53</f>
        <v>24</v>
      </c>
      <c r="GY54" s="424">
        <f t="shared" si="141"/>
        <v>0.26931688971930112</v>
      </c>
      <c r="GZ54" s="94">
        <f t="shared" si="142"/>
        <v>0.49222653176970521</v>
      </c>
      <c r="HA54" s="94">
        <f t="shared" si="143"/>
        <v>0.51535082576200719</v>
      </c>
      <c r="HB54" s="94">
        <f t="shared" si="144"/>
        <v>0.65840537476489047</v>
      </c>
      <c r="HC54" s="272">
        <f t="shared" si="350"/>
        <v>0.7</v>
      </c>
      <c r="HD54" s="272">
        <f t="shared" si="351"/>
        <v>0.7</v>
      </c>
      <c r="HE54" s="272">
        <f t="shared" si="352"/>
        <v>0.65863239803748552</v>
      </c>
      <c r="HF54" s="272">
        <f t="shared" si="353"/>
        <v>0.16508103838349306</v>
      </c>
      <c r="HG54" s="272">
        <f t="shared" si="354"/>
        <v>0.7</v>
      </c>
      <c r="HH54" s="272">
        <f t="shared" si="355"/>
        <v>0.7</v>
      </c>
      <c r="HI54" s="272">
        <f t="shared" si="356"/>
        <v>0.7</v>
      </c>
      <c r="HJ54" s="272">
        <f t="shared" si="357"/>
        <v>0.7</v>
      </c>
      <c r="HK54" s="272">
        <f t="shared" si="358"/>
        <v>0.51535082576200719</v>
      </c>
      <c r="HL54" s="272">
        <f t="shared" si="359"/>
        <v>0.65840537476489047</v>
      </c>
      <c r="HM54" s="272">
        <f t="shared" si="360"/>
        <v>0.26931688971930112</v>
      </c>
      <c r="HN54" s="272">
        <f t="shared" si="361"/>
        <v>0.49222653176970521</v>
      </c>
      <c r="HO54" s="272">
        <f t="shared" si="362"/>
        <v>0.22203523704180558</v>
      </c>
      <c r="HP54" s="272">
        <f t="shared" si="363"/>
        <v>0.26997604189631841</v>
      </c>
      <c r="HQ54" s="272">
        <f t="shared" si="364"/>
        <v>0.45285531151582725</v>
      </c>
      <c r="HR54" s="276">
        <f t="shared" si="365"/>
        <v>0.7</v>
      </c>
      <c r="HS54" s="201">
        <f>+CyF_Tot!B53</f>
        <v>0</v>
      </c>
      <c r="HT54" s="131">
        <f>+CyF_Tot!C53</f>
        <v>6228</v>
      </c>
      <c r="HU54" s="131">
        <f>+CyF_Tot!D53</f>
        <v>6313</v>
      </c>
      <c r="HV54" s="131">
        <f>+CyF_Tot!E53</f>
        <v>6369</v>
      </c>
      <c r="HW54" s="131">
        <f>+CyF_Tot!F53</f>
        <v>0</v>
      </c>
      <c r="HX54" s="131">
        <f>+CyF_Tot!G53</f>
        <v>134</v>
      </c>
      <c r="HY54" s="131">
        <f>+CyF_Tot!H53</f>
        <v>136</v>
      </c>
      <c r="HZ54" s="428">
        <f>+CyF_Tot!I53</f>
        <v>137</v>
      </c>
      <c r="IA54" s="82">
        <f t="shared" si="368"/>
        <v>9.9532844347029428E-2</v>
      </c>
      <c r="IB54" s="79">
        <f t="shared" si="369"/>
        <v>9.240552205650697E-2</v>
      </c>
      <c r="IC54" s="79">
        <f t="shared" si="370"/>
        <v>8.9164626909050082E-2</v>
      </c>
      <c r="ID54" s="79">
        <f t="shared" si="371"/>
        <v>7.9971595070247647E-2</v>
      </c>
      <c r="IE54" s="79">
        <f t="shared" si="372"/>
        <v>7.4254603364167032E-2</v>
      </c>
      <c r="IF54" s="79">
        <f t="shared" si="373"/>
        <v>7.2447481039004669E-2</v>
      </c>
      <c r="IG54" s="79">
        <f t="shared" si="374"/>
        <v>7.2142082624902598E-2</v>
      </c>
      <c r="IH54" s="79">
        <f t="shared" si="375"/>
        <v>7.2590291041749688E-2</v>
      </c>
      <c r="II54" s="79">
        <f t="shared" si="376"/>
        <v>6.2712078590064904E-2</v>
      </c>
      <c r="IJ54" s="79">
        <f t="shared" si="377"/>
        <v>6.0820664063583836E-2</v>
      </c>
      <c r="IK54" s="79">
        <f t="shared" si="378"/>
        <v>4.7282583573793904E-2</v>
      </c>
      <c r="IL54" s="79">
        <f t="shared" si="379"/>
        <v>4.6179153477576916E-2</v>
      </c>
      <c r="IM54" s="79">
        <f t="shared" si="380"/>
        <v>3.4930996275645693E-2</v>
      </c>
      <c r="IN54" s="79">
        <f t="shared" si="381"/>
        <v>3.5243537424305457E-2</v>
      </c>
      <c r="IO54" s="79">
        <f t="shared" si="382"/>
        <v>1.8554620116220742E-2</v>
      </c>
      <c r="IP54" s="79">
        <f t="shared" si="383"/>
        <v>2.1919062790236966E-2</v>
      </c>
      <c r="IQ54" s="79">
        <f t="shared" si="384"/>
        <v>6.2964885262381688E-3</v>
      </c>
      <c r="IR54" s="79">
        <f t="shared" si="385"/>
        <v>1.0451069955505305E-2</v>
      </c>
      <c r="IS54" s="79">
        <f t="shared" si="386"/>
        <v>5.7240804783983338E-4</v>
      </c>
      <c r="IT54" s="179">
        <f t="shared" si="387"/>
        <v>2.5282823170433518E-3</v>
      </c>
      <c r="IU54" s="275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6"/>
      <c r="JP54" s="525">
        <f t="shared" si="230"/>
        <v>0</v>
      </c>
      <c r="JQ54" s="241">
        <f t="shared" si="231"/>
        <v>0</v>
      </c>
      <c r="JR54" s="241">
        <f t="shared" si="232"/>
        <v>647.11231325382766</v>
      </c>
      <c r="JS54" s="241">
        <f t="shared" si="233"/>
        <v>0</v>
      </c>
      <c r="JT54" s="241">
        <f t="shared" si="234"/>
        <v>765.79576828671873</v>
      </c>
      <c r="JU54" s="241">
        <f t="shared" si="235"/>
        <v>769.13428700827944</v>
      </c>
      <c r="JV54" s="241">
        <f t="shared" si="236"/>
        <v>709.89009061414333</v>
      </c>
      <c r="JW54" s="241">
        <f t="shared" si="237"/>
        <v>0</v>
      </c>
      <c r="JX54" s="241">
        <f t="shared" si="238"/>
        <v>5006.4701264204405</v>
      </c>
      <c r="JY54" s="241">
        <f t="shared" si="239"/>
        <v>3053.6217695892119</v>
      </c>
      <c r="JZ54" s="241">
        <f t="shared" si="240"/>
        <v>10655.889531313156</v>
      </c>
      <c r="KA54" s="241">
        <f t="shared" si="241"/>
        <v>3122.7986379420431</v>
      </c>
      <c r="KB54" s="241">
        <f t="shared" si="242"/>
        <v>13541.022727768521</v>
      </c>
      <c r="KC54" s="241">
        <f t="shared" si="243"/>
        <v>7740.0348556980634</v>
      </c>
      <c r="KD54" s="241">
        <f t="shared" si="244"/>
        <v>16111.088404158678</v>
      </c>
      <c r="KE54" s="241">
        <f t="shared" si="245"/>
        <v>17403.04046276422</v>
      </c>
      <c r="KF54" s="241">
        <f t="shared" si="246"/>
        <v>11249.835330984517</v>
      </c>
      <c r="KG54" s="241">
        <f t="shared" si="247"/>
        <v>9487.3769096370979</v>
      </c>
      <c r="KH54" s="241">
        <f t="shared" si="248"/>
        <v>7542.1709416962376</v>
      </c>
      <c r="KI54" s="526">
        <f t="shared" si="249"/>
        <v>12492.389802175387</v>
      </c>
      <c r="KJ54" s="529">
        <f>(SUM(JP54:KI54)/SUM(JP$4:KI53))*100000</f>
        <v>239.49184963776983</v>
      </c>
      <c r="KK54" s="491">
        <f t="shared" si="301"/>
        <v>0</v>
      </c>
      <c r="KL54" s="492">
        <f t="shared" si="302"/>
        <v>0</v>
      </c>
      <c r="KM54" s="492">
        <f t="shared" si="303"/>
        <v>178.24271432068747</v>
      </c>
      <c r="KN54" s="492">
        <f t="shared" si="304"/>
        <v>0</v>
      </c>
      <c r="KO54" s="492">
        <f t="shared" si="305"/>
        <v>214.03312928245924</v>
      </c>
      <c r="KP54" s="492">
        <f t="shared" si="306"/>
        <v>219.37194908272883</v>
      </c>
      <c r="KQ54" s="492">
        <f t="shared" si="307"/>
        <v>220.30061433483536</v>
      </c>
      <c r="KR54" s="492">
        <f t="shared" si="308"/>
        <v>0</v>
      </c>
      <c r="KS54" s="492">
        <f t="shared" si="309"/>
        <v>1773.9902480165633</v>
      </c>
      <c r="KT54" s="492">
        <f t="shared" si="310"/>
        <v>1045.2332519780125</v>
      </c>
      <c r="KU54" s="492">
        <f t="shared" si="311"/>
        <v>5041.9025105268574</v>
      </c>
      <c r="KV54" s="492">
        <f t="shared" si="312"/>
        <v>1376.6337340399789</v>
      </c>
      <c r="KW54" s="492">
        <f t="shared" si="313"/>
        <v>8189.6608368236675</v>
      </c>
      <c r="KX54" s="492">
        <f t="shared" si="314"/>
        <v>4058.5172927703998</v>
      </c>
      <c r="KY54" s="492">
        <f t="shared" si="315"/>
        <v>16274.434907323484</v>
      </c>
      <c r="KZ54" s="492">
        <f t="shared" si="316"/>
        <v>13051.334125349078</v>
      </c>
      <c r="LA54" s="492">
        <f t="shared" si="317"/>
        <v>31551.207183640578</v>
      </c>
      <c r="LB54" s="492">
        <f t="shared" si="318"/>
        <v>14446.65276364756</v>
      </c>
      <c r="LC54" s="492">
        <f t="shared" si="319"/>
        <v>124942.78044721672</v>
      </c>
      <c r="LD54" s="493">
        <f t="shared" si="320"/>
        <v>72289.739032320969</v>
      </c>
      <c r="LE54" s="509">
        <f t="shared" si="321"/>
        <v>120.88092588440666</v>
      </c>
      <c r="LF54" s="492">
        <f t="shared" si="322"/>
        <v>64.915638545846306</v>
      </c>
      <c r="LG54" s="492">
        <f t="shared" si="323"/>
        <v>2006.9412035563432</v>
      </c>
      <c r="LH54" s="492">
        <f t="shared" si="324"/>
        <v>707.96527702184801</v>
      </c>
      <c r="LI54" s="492">
        <f t="shared" si="325"/>
        <v>14219.6332037991</v>
      </c>
      <c r="LJ54" s="512">
        <f t="shared" si="326"/>
        <v>10875.964223837378</v>
      </c>
      <c r="LK54" s="491">
        <f t="shared" si="327"/>
        <v>93.897254285792982</v>
      </c>
      <c r="LL54" s="492">
        <f t="shared" si="328"/>
        <v>1362.0257776805106</v>
      </c>
      <c r="LM54" s="493">
        <f t="shared" si="329"/>
        <v>12422.408505713762</v>
      </c>
      <c r="LO54" s="547" t="e">
        <f>VLOOKUP(A54,#REF!,2,FALSE)</f>
        <v>#REF!</v>
      </c>
      <c r="LP54" s="552" t="e">
        <f>VLOOKUP(A54,#REF!,3,FALSE)</f>
        <v>#REF!</v>
      </c>
      <c r="LQ54" s="544" t="e">
        <f>VLOOKUP(A54,#REF!,4,FALSE)</f>
        <v>#REF!</v>
      </c>
      <c r="LR54" s="564" t="e">
        <f t="shared" si="250"/>
        <v>#REF!</v>
      </c>
      <c r="LS54" s="518" t="e">
        <f t="shared" si="251"/>
        <v>#REF!</v>
      </c>
    </row>
    <row r="55" spans="1:331" ht="14.4">
      <c r="A55" s="392" t="s">
        <v>65</v>
      </c>
      <c r="B55" s="420">
        <v>105552</v>
      </c>
      <c r="C55" s="408">
        <f t="shared" si="330"/>
        <v>15084</v>
      </c>
      <c r="D55" s="399">
        <f t="shared" si="331"/>
        <v>290</v>
      </c>
      <c r="E55" s="377">
        <f t="shared" si="332"/>
        <v>5.2669053663759952E-3</v>
      </c>
      <c r="F55" s="186">
        <f t="shared" si="252"/>
        <v>0.13851940275882976</v>
      </c>
      <c r="G55" s="28">
        <f t="shared" si="253"/>
        <v>3.7658707088220629</v>
      </c>
      <c r="H55" s="27">
        <f t="shared" si="254"/>
        <v>0.52164616145300302</v>
      </c>
      <c r="I55" s="34">
        <f t="shared" si="255"/>
        <v>0.53816501602880096</v>
      </c>
      <c r="J55" s="289">
        <f t="shared" si="256"/>
        <v>0.61204246399762352</v>
      </c>
      <c r="K55" s="453">
        <f t="shared" si="257"/>
        <v>4.4890038334283429E-3</v>
      </c>
      <c r="L55" s="290">
        <f t="shared" si="333"/>
        <v>4.4184601709785349</v>
      </c>
      <c r="M55" s="291">
        <f t="shared" si="258"/>
        <v>0.63129829693920803</v>
      </c>
      <c r="N55" s="675"/>
      <c r="O55" s="312" t="s">
        <v>230</v>
      </c>
      <c r="P55" s="21" t="s">
        <v>240</v>
      </c>
      <c r="Q55" s="21"/>
      <c r="R55" s="21"/>
      <c r="S55" s="152">
        <f t="shared" si="259"/>
        <v>15084</v>
      </c>
      <c r="T55" s="153">
        <f t="shared" si="260"/>
        <v>14290.586630286494</v>
      </c>
      <c r="U55" s="152">
        <f t="shared" si="261"/>
        <v>241</v>
      </c>
      <c r="V55" s="154">
        <f t="shared" si="262"/>
        <v>1.623660984976083E-2</v>
      </c>
      <c r="W55" s="153">
        <f t="shared" si="263"/>
        <v>228.32348036986508</v>
      </c>
      <c r="X55" s="152">
        <f t="shared" si="264"/>
        <v>463</v>
      </c>
      <c r="Y55" s="154">
        <f t="shared" si="265"/>
        <v>3.1666780657957735E-2</v>
      </c>
      <c r="Z55" s="153">
        <f t="shared" si="266"/>
        <v>438.64635440351674</v>
      </c>
      <c r="AA55" s="152">
        <f t="shared" si="267"/>
        <v>290</v>
      </c>
      <c r="AB55" s="153">
        <f t="shared" si="268"/>
        <v>2747.4609671062603</v>
      </c>
      <c r="AC55" s="155">
        <f t="shared" si="269"/>
        <v>1.9225669583664812E-2</v>
      </c>
      <c r="AD55" s="152">
        <f t="shared" si="270"/>
        <v>2</v>
      </c>
      <c r="AE55" s="154">
        <f t="shared" si="271"/>
        <v>6.9444444444444441E-3</v>
      </c>
      <c r="AF55" s="153">
        <f t="shared" si="272"/>
        <v>18.948006669698348</v>
      </c>
      <c r="AG55" s="152">
        <f t="shared" si="273"/>
        <v>7</v>
      </c>
      <c r="AH55" s="154">
        <f t="shared" si="274"/>
        <v>2.4734982332155476E-2</v>
      </c>
      <c r="AI55" s="313">
        <f t="shared" si="275"/>
        <v>66.318023343944219</v>
      </c>
      <c r="AJ55" s="679"/>
      <c r="AK55" s="74">
        <v>9670.6206989237908</v>
      </c>
      <c r="AL55" s="59">
        <v>8911.1031009574526</v>
      </c>
      <c r="AM55" s="59">
        <v>8601.0319852843859</v>
      </c>
      <c r="AN55" s="59">
        <v>8018.5597999521269</v>
      </c>
      <c r="AO55" s="59">
        <v>8540.9428335683697</v>
      </c>
      <c r="AP55" s="59">
        <v>7407.6542908867123</v>
      </c>
      <c r="AQ55" s="59">
        <v>7920.5731647926896</v>
      </c>
      <c r="AR55" s="59">
        <v>7419.1592343337234</v>
      </c>
      <c r="AS55" s="59">
        <v>7050.3604252738605</v>
      </c>
      <c r="AT55" s="59">
        <v>6855.8740082716586</v>
      </c>
      <c r="AU55" s="59">
        <v>5225.2059712851988</v>
      </c>
      <c r="AV55" s="59">
        <v>5077.6133312215843</v>
      </c>
      <c r="AW55" s="59">
        <v>3676.595168586136</v>
      </c>
      <c r="AX55" s="59">
        <v>4077.0137748428015</v>
      </c>
      <c r="AY55" s="59">
        <v>2066.535528739128</v>
      </c>
      <c r="AZ55" s="59">
        <v>2667.6129436669116</v>
      </c>
      <c r="BA55" s="59">
        <v>724.85331017397573</v>
      </c>
      <c r="BB55" s="59">
        <v>1241.3889744319001</v>
      </c>
      <c r="BC55" s="59">
        <v>79.280830800278594</v>
      </c>
      <c r="BD55" s="75">
        <v>320.02014699704682</v>
      </c>
      <c r="BE55" s="213">
        <v>2.0000000000000002E-5</v>
      </c>
      <c r="BF55" s="42">
        <v>2.0000000000000002E-5</v>
      </c>
      <c r="BG55" s="52">
        <v>5.0000000000000002E-5</v>
      </c>
      <c r="BH55" s="52">
        <v>4.0000000000000003E-5</v>
      </c>
      <c r="BI55" s="52">
        <v>1.2518952302791728E-4</v>
      </c>
      <c r="BJ55" s="52">
        <v>1.2406223545552731E-4</v>
      </c>
      <c r="BK55" s="52">
        <v>3.4000000000000002E-4</v>
      </c>
      <c r="BL55" s="52">
        <v>1.8000000000000001E-4</v>
      </c>
      <c r="BM55" s="52">
        <v>8.9999999999999998E-4</v>
      </c>
      <c r="BN55" s="52">
        <v>5.0000000000000001E-4</v>
      </c>
      <c r="BO55" s="52">
        <v>3.8E-3</v>
      </c>
      <c r="BP55" s="52">
        <v>2E-3</v>
      </c>
      <c r="BQ55" s="52">
        <v>1.6199999999999999E-2</v>
      </c>
      <c r="BR55" s="52">
        <v>6.1999999999999998E-3</v>
      </c>
      <c r="BS55" s="52">
        <v>6.1100000000000002E-2</v>
      </c>
      <c r="BT55" s="52">
        <v>2.6800000000000001E-2</v>
      </c>
      <c r="BU55" s="52">
        <v>0.1421</v>
      </c>
      <c r="BV55" s="52">
        <v>5.4699999999999999E-2</v>
      </c>
      <c r="BW55" s="52">
        <v>0.27589999999999998</v>
      </c>
      <c r="BX55" s="584">
        <v>0.1051</v>
      </c>
      <c r="BY55" s="74">
        <f>+Fall_Hoy!B55+(CS55/2)</f>
        <v>0</v>
      </c>
      <c r="BZ55" s="59">
        <f>+Fall_Hoy!C55+(CS55/2)</f>
        <v>1</v>
      </c>
      <c r="CA55" s="59">
        <f>+Fall_Hoy!D55+(CT55/2)</f>
        <v>1</v>
      </c>
      <c r="CB55" s="59">
        <f>+Fall_Hoy!E55+(CT55/2)</f>
        <v>0</v>
      </c>
      <c r="CC55" s="59">
        <f>+Fall_Hoy!F55+(CU55/2)</f>
        <v>2</v>
      </c>
      <c r="CD55" s="59">
        <f>+Fall_Hoy!G55+(CU55/2)</f>
        <v>1</v>
      </c>
      <c r="CE55" s="59">
        <f>+Fall_Hoy!H55+(CV55/2)</f>
        <v>5</v>
      </c>
      <c r="CF55" s="59">
        <f>+Fall_Hoy!I55+(CV55/2)</f>
        <v>3</v>
      </c>
      <c r="CG55" s="59">
        <f>+Fall_Hoy!J55+(CW55/2)</f>
        <v>12</v>
      </c>
      <c r="CH55" s="59">
        <f>+Fall_Hoy!K55+(CW55/2)</f>
        <v>4</v>
      </c>
      <c r="CI55" s="59">
        <f>+Fall_Hoy!L55+(CX55/2)</f>
        <v>37.5</v>
      </c>
      <c r="CJ55" s="59">
        <f>+Fall_Hoy!M55+(CX55/2)</f>
        <v>11.5</v>
      </c>
      <c r="CK55" s="59">
        <f>+Fall_Hoy!N55+(CY55/2)</f>
        <v>47</v>
      </c>
      <c r="CL55" s="59">
        <f>+Fall_Hoy!O55+(CY55/2)</f>
        <v>27</v>
      </c>
      <c r="CM55" s="59">
        <f>+Fall_Hoy!P55+(CZ55/2)</f>
        <v>39</v>
      </c>
      <c r="CN55" s="59">
        <f>+Fall_Hoy!Q55+(CZ55/2)</f>
        <v>26</v>
      </c>
      <c r="CO55" s="59">
        <f>+Fall_Hoy!R55+(DA55/2)</f>
        <v>23.5</v>
      </c>
      <c r="CP55" s="59">
        <f>+Fall_Hoy!S55+(DA55/2)</f>
        <v>29.5</v>
      </c>
      <c r="CQ55" s="59">
        <f>+Fall_Hoy!T55+(DB55/2)</f>
        <v>6.5</v>
      </c>
      <c r="CR55" s="75">
        <f>+Fall_Hoy!U55+(DB55/2)</f>
        <v>13.5</v>
      </c>
      <c r="CS55" s="603">
        <f>+Fall_Hoy!W55</f>
        <v>0</v>
      </c>
      <c r="CT55" s="58">
        <f>+Fall_Hoy!X55</f>
        <v>0</v>
      </c>
      <c r="CU55" s="58">
        <f>+Fall_Hoy!Y55</f>
        <v>0</v>
      </c>
      <c r="CV55" s="58">
        <f>+Fall_Hoy!Z55</f>
        <v>0</v>
      </c>
      <c r="CW55" s="58">
        <f>+Fall_Hoy!AA55</f>
        <v>0</v>
      </c>
      <c r="CX55" s="58">
        <f>+Fall_Hoy!AB55</f>
        <v>1</v>
      </c>
      <c r="CY55" s="58">
        <f>+Fall_Hoy!AC55</f>
        <v>0</v>
      </c>
      <c r="CZ55" s="58">
        <f>+Fall_Hoy!AD55</f>
        <v>0</v>
      </c>
      <c r="DA55" s="58">
        <f>+Fall_Hoy!AE55</f>
        <v>1</v>
      </c>
      <c r="DB55" s="223">
        <f>+Fall_Hoy!AF55</f>
        <v>5</v>
      </c>
      <c r="DC55" s="65">
        <f t="shared" si="276"/>
        <v>0.30887340839955235</v>
      </c>
      <c r="DD55" s="66">
        <f t="shared" si="277"/>
        <v>0.36367691798562501</v>
      </c>
      <c r="DE55" s="66">
        <f t="shared" si="278"/>
        <v>0.7</v>
      </c>
      <c r="DF55" s="66">
        <f t="shared" si="279"/>
        <v>0.7</v>
      </c>
      <c r="DG55" s="66">
        <f t="shared" si="334"/>
        <v>0.7</v>
      </c>
      <c r="DH55" s="66">
        <f t="shared" si="335"/>
        <v>0.7</v>
      </c>
      <c r="DI55" s="66">
        <f t="shared" si="336"/>
        <v>0.7</v>
      </c>
      <c r="DJ55" s="66">
        <f t="shared" si="337"/>
        <v>0.7</v>
      </c>
      <c r="DK55" s="66">
        <f t="shared" si="338"/>
        <v>0.7</v>
      </c>
      <c r="DL55" s="66">
        <f t="shared" si="339"/>
        <v>0.7</v>
      </c>
      <c r="DM55" s="66">
        <f t="shared" si="340"/>
        <v>0.7</v>
      </c>
      <c r="DN55" s="66">
        <f t="shared" si="341"/>
        <v>0.7</v>
      </c>
      <c r="DO55" s="66">
        <f t="shared" si="342"/>
        <v>0.7</v>
      </c>
      <c r="DP55" s="66">
        <f t="shared" si="343"/>
        <v>0.7</v>
      </c>
      <c r="DQ55" s="66">
        <f t="shared" si="344"/>
        <v>0.30887340839955235</v>
      </c>
      <c r="DR55" s="66">
        <f t="shared" si="345"/>
        <v>0.36367691798562501</v>
      </c>
      <c r="DS55" s="66">
        <f t="shared" si="346"/>
        <v>0.22815167304135461</v>
      </c>
      <c r="DT55" s="66">
        <f t="shared" si="347"/>
        <v>0.43443699980672196</v>
      </c>
      <c r="DU55" s="66">
        <f t="shared" si="348"/>
        <v>0.29716213066708286</v>
      </c>
      <c r="DV55" s="265">
        <f t="shared" si="349"/>
        <v>0.40137815479516897</v>
      </c>
      <c r="DW55" s="74">
        <f>+'Cas_-14'!B54</f>
        <v>230</v>
      </c>
      <c r="DX55" s="59">
        <f>+'Cas_-14'!C54</f>
        <v>223</v>
      </c>
      <c r="DY55" s="59">
        <f>+'Cas_-14'!D54</f>
        <v>585</v>
      </c>
      <c r="DZ55" s="59">
        <f>+'Cas_-14'!E54</f>
        <v>642</v>
      </c>
      <c r="EA55" s="59">
        <f>+'Cas_-14'!F54</f>
        <v>1575</v>
      </c>
      <c r="EB55" s="59">
        <f>+'Cas_-14'!G54</f>
        <v>1493</v>
      </c>
      <c r="EC55" s="59">
        <f>+'Cas_-14'!H54</f>
        <v>1776</v>
      </c>
      <c r="ED55" s="59">
        <f>+'Cas_-14'!I54</f>
        <v>1631</v>
      </c>
      <c r="EE55" s="59">
        <f>+'Cas_-14'!J54</f>
        <v>1449</v>
      </c>
      <c r="EF55" s="59">
        <f>+'Cas_-14'!K54</f>
        <v>1416</v>
      </c>
      <c r="EG55" s="59">
        <f>+'Cas_-14'!L54</f>
        <v>946</v>
      </c>
      <c r="EH55" s="59">
        <f>+'Cas_-14'!M54</f>
        <v>933</v>
      </c>
      <c r="EI55" s="59">
        <f>+'Cas_-14'!N54</f>
        <v>508</v>
      </c>
      <c r="EJ55" s="59">
        <f>+'Cas_-14'!O54</f>
        <v>465</v>
      </c>
      <c r="EK55" s="59">
        <f>+'Cas_-14'!P54</f>
        <v>209</v>
      </c>
      <c r="EL55" s="59">
        <f>+'Cas_-14'!Q54</f>
        <v>199</v>
      </c>
      <c r="EM55" s="59">
        <f>+'Cas_-14'!R54</f>
        <v>70</v>
      </c>
      <c r="EN55" s="59">
        <f>+'Cas_-14'!S54</f>
        <v>112</v>
      </c>
      <c r="EO55" s="59">
        <f>+'Cas_-14'!T54</f>
        <v>8</v>
      </c>
      <c r="EP55" s="75">
        <f>+'Cas_-14'!U54</f>
        <v>29</v>
      </c>
      <c r="EQ55" s="178">
        <f t="shared" si="280"/>
        <v>2.3783375148360011E-2</v>
      </c>
      <c r="ER55" s="80">
        <f t="shared" si="281"/>
        <v>2.5024960150673129E-2</v>
      </c>
      <c r="ES55" s="80">
        <f t="shared" si="282"/>
        <v>6.8015094119041053E-2</v>
      </c>
      <c r="ET55" s="80">
        <f t="shared" si="283"/>
        <v>8.0064252935275596E-2</v>
      </c>
      <c r="EU55" s="80">
        <f t="shared" si="284"/>
        <v>0.18440587072071196</v>
      </c>
      <c r="EV55" s="80">
        <f t="shared" si="285"/>
        <v>0.20154828254293231</v>
      </c>
      <c r="EW55" s="80">
        <f t="shared" si="286"/>
        <v>0.22422619715128714</v>
      </c>
      <c r="EX55" s="80">
        <f t="shared" si="287"/>
        <v>0.21983623055995397</v>
      </c>
      <c r="EY55" s="80">
        <f t="shared" si="288"/>
        <v>0.20552140778586023</v>
      </c>
      <c r="EZ55" s="80">
        <f t="shared" si="289"/>
        <v>0.20653821792693192</v>
      </c>
      <c r="FA55" s="80">
        <f t="shared" si="290"/>
        <v>0.18104549470368927</v>
      </c>
      <c r="FB55" s="80">
        <f t="shared" si="291"/>
        <v>0.18374774507997768</v>
      </c>
      <c r="FC55" s="80">
        <f t="shared" si="292"/>
        <v>0.13817131794669563</v>
      </c>
      <c r="FD55" s="80">
        <f t="shared" si="293"/>
        <v>0.11405406645159769</v>
      </c>
      <c r="FE55" s="80">
        <f t="shared" si="294"/>
        <v>0.10113544969029342</v>
      </c>
      <c r="FF55" s="80">
        <f t="shared" si="295"/>
        <v>7.4598528423112903E-2</v>
      </c>
      <c r="FG55" s="80">
        <f t="shared" si="296"/>
        <v>9.6571263478398062E-2</v>
      </c>
      <c r="FH55" s="80">
        <f t="shared" si="297"/>
        <v>9.0221519851386489E-2</v>
      </c>
      <c r="FI55" s="80">
        <f t="shared" si="298"/>
        <v>0.10090711612436695</v>
      </c>
      <c r="FJ55" s="88">
        <f t="shared" si="299"/>
        <v>9.0619294666681144E-2</v>
      </c>
      <c r="FK55" s="101">
        <f t="shared" si="133"/>
        <v>3.0540568054565815</v>
      </c>
      <c r="FL55" s="102">
        <f t="shared" si="134"/>
        <v>4.8751218780469507</v>
      </c>
      <c r="FM55" s="102">
        <f t="shared" si="135"/>
        <v>5.0661744449021553</v>
      </c>
      <c r="FN55" s="102">
        <f t="shared" si="166"/>
        <v>6.1374400911612064</v>
      </c>
      <c r="FO55" s="102">
        <f t="shared" si="388"/>
        <v>3.795974592697053</v>
      </c>
      <c r="FP55" s="102">
        <f t="shared" si="388"/>
        <v>3.473113197334694</v>
      </c>
      <c r="FQ55" s="102">
        <f t="shared" si="388"/>
        <v>3.1218475311682896</v>
      </c>
      <c r="FR55" s="102">
        <f t="shared" si="388"/>
        <v>3.1841885125895808</v>
      </c>
      <c r="FS55" s="102">
        <f t="shared" si="388"/>
        <v>3.4059712199390626</v>
      </c>
      <c r="FT55" s="102">
        <f t="shared" si="388"/>
        <v>3.3892032526766669</v>
      </c>
      <c r="FU55" s="102">
        <f t="shared" si="388"/>
        <v>3.8664314798093433</v>
      </c>
      <c r="FV55" s="102">
        <f t="shared" si="388"/>
        <v>3.8095705593302349</v>
      </c>
      <c r="FW55" s="102">
        <f t="shared" si="388"/>
        <v>5.0661744449021553</v>
      </c>
      <c r="FX55" s="102">
        <f t="shared" si="388"/>
        <v>6.1374400911612064</v>
      </c>
      <c r="FY55" s="102">
        <f t="shared" si="388"/>
        <v>3.0540568054565815</v>
      </c>
      <c r="FZ55" s="102">
        <f t="shared" si="388"/>
        <v>4.8751218780469507</v>
      </c>
      <c r="GA55" s="102">
        <f t="shared" si="137"/>
        <v>2.3625213632250928</v>
      </c>
      <c r="GB55" s="102">
        <f t="shared" si="138"/>
        <v>4.8152259075476627</v>
      </c>
      <c r="GC55" s="102">
        <f t="shared" si="139"/>
        <v>2.9449075752084091</v>
      </c>
      <c r="GD55" s="270">
        <f t="shared" si="140"/>
        <v>4.4292791758259789</v>
      </c>
      <c r="GE55" s="74">
        <f>+Cas_Hoy!B54</f>
        <v>234</v>
      </c>
      <c r="GF55" s="59">
        <f>+Cas_Hoy!C54</f>
        <v>232</v>
      </c>
      <c r="GG55" s="59">
        <f>+Cas_Hoy!D54</f>
        <v>608</v>
      </c>
      <c r="GH55" s="59">
        <f>+Cas_Hoy!E54</f>
        <v>666</v>
      </c>
      <c r="GI55" s="59">
        <f>+Cas_Hoy!F54</f>
        <v>1629</v>
      </c>
      <c r="GJ55" s="59">
        <f>+Cas_Hoy!G54</f>
        <v>1566</v>
      </c>
      <c r="GK55" s="59">
        <f>+Cas_Hoy!H54</f>
        <v>1843</v>
      </c>
      <c r="GL55" s="59">
        <f>+Cas_Hoy!I54</f>
        <v>1672</v>
      </c>
      <c r="GM55" s="59">
        <f>+Cas_Hoy!J54</f>
        <v>1491</v>
      </c>
      <c r="GN55" s="59">
        <f>+Cas_Hoy!K54</f>
        <v>1452</v>
      </c>
      <c r="GO55" s="59">
        <f>+Cas_Hoy!L54</f>
        <v>964</v>
      </c>
      <c r="GP55" s="59">
        <f>+Cas_Hoy!M54</f>
        <v>961</v>
      </c>
      <c r="GQ55" s="59">
        <f>+Cas_Hoy!N54</f>
        <v>521</v>
      </c>
      <c r="GR55" s="59">
        <f>+Cas_Hoy!O54</f>
        <v>477</v>
      </c>
      <c r="GS55" s="59">
        <f>+Cas_Hoy!P54</f>
        <v>216</v>
      </c>
      <c r="GT55" s="59">
        <f>+Cas_Hoy!Q54</f>
        <v>203</v>
      </c>
      <c r="GU55" s="59">
        <f>+Cas_Hoy!R54</f>
        <v>73</v>
      </c>
      <c r="GV55" s="59">
        <f>+Cas_Hoy!S54</f>
        <v>114</v>
      </c>
      <c r="GW55" s="59">
        <f>+Cas_Hoy!T54</f>
        <v>8</v>
      </c>
      <c r="GX55" s="459">
        <f>+Cas_Hoy!U54</f>
        <v>29</v>
      </c>
      <c r="GY55" s="424">
        <f t="shared" si="141"/>
        <v>0.3192184507861402</v>
      </c>
      <c r="GZ55" s="94">
        <f t="shared" si="142"/>
        <v>0.3709870067893562</v>
      </c>
      <c r="HA55" s="94">
        <f t="shared" si="143"/>
        <v>0.7</v>
      </c>
      <c r="HB55" s="94">
        <f t="shared" si="144"/>
        <v>0.7</v>
      </c>
      <c r="HC55" s="272">
        <f t="shared" si="350"/>
        <v>0.7</v>
      </c>
      <c r="HD55" s="272">
        <f t="shared" si="351"/>
        <v>0.7</v>
      </c>
      <c r="HE55" s="272">
        <f t="shared" si="352"/>
        <v>0.7</v>
      </c>
      <c r="HF55" s="272">
        <f t="shared" si="353"/>
        <v>0.7</v>
      </c>
      <c r="HG55" s="272">
        <f t="shared" si="354"/>
        <v>0.7</v>
      </c>
      <c r="HH55" s="272">
        <f t="shared" si="355"/>
        <v>0.7</v>
      </c>
      <c r="HI55" s="272">
        <f t="shared" si="356"/>
        <v>0.7</v>
      </c>
      <c r="HJ55" s="272">
        <f t="shared" si="357"/>
        <v>0.7</v>
      </c>
      <c r="HK55" s="272">
        <f t="shared" si="358"/>
        <v>0.7</v>
      </c>
      <c r="HL55" s="272">
        <f t="shared" si="359"/>
        <v>0.7</v>
      </c>
      <c r="HM55" s="272">
        <f t="shared" si="360"/>
        <v>0.3192184507861402</v>
      </c>
      <c r="HN55" s="272">
        <f t="shared" si="361"/>
        <v>0.3709870067893562</v>
      </c>
      <c r="HO55" s="272">
        <f t="shared" si="362"/>
        <v>0.23792960188598408</v>
      </c>
      <c r="HP55" s="272">
        <f t="shared" si="363"/>
        <v>0.44219480337469913</v>
      </c>
      <c r="HQ55" s="272">
        <f t="shared" si="364"/>
        <v>0.29716213066708286</v>
      </c>
      <c r="HR55" s="276">
        <f t="shared" si="365"/>
        <v>0.40137815479516897</v>
      </c>
      <c r="HS55" s="201">
        <f>+CyF_Tot!B54</f>
        <v>0</v>
      </c>
      <c r="HT55" s="131">
        <f>+CyF_Tot!C54</f>
        <v>14621</v>
      </c>
      <c r="HU55" s="131">
        <f>+CyF_Tot!D54</f>
        <v>14843</v>
      </c>
      <c r="HV55" s="131">
        <f>+CyF_Tot!E54</f>
        <v>15084</v>
      </c>
      <c r="HW55" s="131">
        <f>+CyF_Tot!F54</f>
        <v>0</v>
      </c>
      <c r="HX55" s="131">
        <f>+CyF_Tot!G54</f>
        <v>283</v>
      </c>
      <c r="HY55" s="131">
        <f>+CyF_Tot!H54</f>
        <v>288</v>
      </c>
      <c r="HZ55" s="428">
        <f>+CyF_Tot!I54</f>
        <v>290</v>
      </c>
      <c r="IA55" s="82">
        <f t="shared" si="368"/>
        <v>9.1619492751665449E-2</v>
      </c>
      <c r="IB55" s="79">
        <f t="shared" si="369"/>
        <v>8.4423820495655721E-2</v>
      </c>
      <c r="IC55" s="79">
        <f t="shared" si="370"/>
        <v>8.1486205711728682E-2</v>
      </c>
      <c r="ID55" s="79">
        <f t="shared" si="371"/>
        <v>7.5967862285433979E-2</v>
      </c>
      <c r="IE55" s="79">
        <f t="shared" si="372"/>
        <v>8.0916920887982885E-2</v>
      </c>
      <c r="IF55" s="79">
        <f t="shared" si="373"/>
        <v>7.0180141455270503E-2</v>
      </c>
      <c r="IG55" s="79">
        <f t="shared" si="374"/>
        <v>7.5039536577162821E-2</v>
      </c>
      <c r="IH55" s="79">
        <f t="shared" si="375"/>
        <v>7.0289139327854744E-2</v>
      </c>
      <c r="II55" s="79">
        <f t="shared" si="376"/>
        <v>6.6795138180933189E-2</v>
      </c>
      <c r="IJ55" s="79">
        <f t="shared" si="377"/>
        <v>6.4952573217671464E-2</v>
      </c>
      <c r="IK55" s="79">
        <f t="shared" si="378"/>
        <v>4.9503618797229788E-2</v>
      </c>
      <c r="IL55" s="79">
        <f t="shared" si="379"/>
        <v>4.8105325633067915E-2</v>
      </c>
      <c r="IM55" s="79">
        <f t="shared" si="380"/>
        <v>3.4832074888075409E-2</v>
      </c>
      <c r="IN55" s="79">
        <f t="shared" si="381"/>
        <v>3.862564209908672E-2</v>
      </c>
      <c r="IO55" s="79">
        <f t="shared" si="382"/>
        <v>1.9578364490858799E-2</v>
      </c>
      <c r="IP55" s="79">
        <f t="shared" si="383"/>
        <v>2.5272973924387144E-2</v>
      </c>
      <c r="IQ55" s="79">
        <f t="shared" si="384"/>
        <v>6.8672626778647087E-3</v>
      </c>
      <c r="IR55" s="79">
        <f t="shared" si="385"/>
        <v>1.1760923283612817E-2</v>
      </c>
      <c r="IS55" s="79">
        <f t="shared" si="386"/>
        <v>7.5110685539145252E-4</v>
      </c>
      <c r="IT55" s="179">
        <f t="shared" si="387"/>
        <v>3.0318719398689446E-3</v>
      </c>
      <c r="IU55" s="275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6"/>
      <c r="JP55" s="525">
        <f t="shared" si="230"/>
        <v>0</v>
      </c>
      <c r="JQ55" s="241">
        <f t="shared" si="231"/>
        <v>407.35787240638865</v>
      </c>
      <c r="JR55" s="241">
        <f t="shared" si="232"/>
        <v>422.10190663300506</v>
      </c>
      <c r="JS55" s="241">
        <f t="shared" si="233"/>
        <v>0</v>
      </c>
      <c r="JT55" s="241">
        <f t="shared" si="234"/>
        <v>837.83045261413042</v>
      </c>
      <c r="JU55" s="241">
        <f t="shared" si="235"/>
        <v>473.3042151161614</v>
      </c>
      <c r="JV55" s="241">
        <f t="shared" si="236"/>
        <v>2034.1772829797105</v>
      </c>
      <c r="JW55" s="241">
        <f t="shared" si="237"/>
        <v>1318.3271434230608</v>
      </c>
      <c r="JX55" s="241">
        <f t="shared" si="238"/>
        <v>4803.4174080801731</v>
      </c>
      <c r="JY55" s="241">
        <f t="shared" si="239"/>
        <v>1704.5085697171339</v>
      </c>
      <c r="JZ55" s="241">
        <f t="shared" si="240"/>
        <v>15167.818347361019</v>
      </c>
      <c r="KA55" s="241">
        <f t="shared" si="241"/>
        <v>5137.6414071537693</v>
      </c>
      <c r="KB55" s="241">
        <f t="shared" si="242"/>
        <v>21136.720100158444</v>
      </c>
      <c r="KC55" s="241">
        <f t="shared" si="243"/>
        <v>12629.818255148128</v>
      </c>
      <c r="KD55" s="241">
        <f t="shared" si="244"/>
        <v>18682.745330566151</v>
      </c>
      <c r="KE55" s="241">
        <f t="shared" si="245"/>
        <v>12996.33070168853</v>
      </c>
      <c r="KF55" s="241">
        <f t="shared" si="246"/>
        <v>11559.736131975293</v>
      </c>
      <c r="KG55" s="241">
        <f t="shared" si="247"/>
        <v>15606.052090857176</v>
      </c>
      <c r="KH55" s="241">
        <f t="shared" si="248"/>
        <v>4949.147177688521</v>
      </c>
      <c r="KI55" s="526">
        <f t="shared" si="249"/>
        <v>7289.9629035590951</v>
      </c>
      <c r="KJ55" s="529">
        <f>(SUM(JP55:KI55)/SUM(JP$4:KI54))*100000</f>
        <v>272.40346510144423</v>
      </c>
      <c r="KK55" s="491">
        <f t="shared" si="301"/>
        <v>0</v>
      </c>
      <c r="KL55" s="492">
        <f t="shared" si="302"/>
        <v>112.21955224517099</v>
      </c>
      <c r="KM55" s="492">
        <f t="shared" si="303"/>
        <v>116.26511815220692</v>
      </c>
      <c r="KN55" s="492">
        <f t="shared" si="304"/>
        <v>0</v>
      </c>
      <c r="KO55" s="492">
        <f t="shared" si="305"/>
        <v>234.16618504217391</v>
      </c>
      <c r="KP55" s="492">
        <f t="shared" si="306"/>
        <v>134.99550069854811</v>
      </c>
      <c r="KQ55" s="492">
        <f t="shared" si="307"/>
        <v>631.26744693493004</v>
      </c>
      <c r="KR55" s="492">
        <f t="shared" si="308"/>
        <v>404.35848662161982</v>
      </c>
      <c r="KS55" s="492">
        <f t="shared" si="309"/>
        <v>1702.0406441893185</v>
      </c>
      <c r="KT55" s="492">
        <f t="shared" si="310"/>
        <v>583.4412935789037</v>
      </c>
      <c r="KU55" s="492">
        <f t="shared" si="311"/>
        <v>7176.7505828629464</v>
      </c>
      <c r="KV55" s="492">
        <f t="shared" si="312"/>
        <v>2264.8435888743229</v>
      </c>
      <c r="KW55" s="492">
        <f t="shared" si="313"/>
        <v>12783.566817902942</v>
      </c>
      <c r="KX55" s="492">
        <f t="shared" si="314"/>
        <v>6622.4941810605105</v>
      </c>
      <c r="KY55" s="492">
        <f t="shared" si="315"/>
        <v>18872.165253212646</v>
      </c>
      <c r="KZ55" s="492">
        <f t="shared" si="316"/>
        <v>9746.5414020147509</v>
      </c>
      <c r="LA55" s="492">
        <f t="shared" si="317"/>
        <v>32420.352739176491</v>
      </c>
      <c r="LB55" s="492">
        <f t="shared" si="318"/>
        <v>23763.703889427692</v>
      </c>
      <c r="LC55" s="492">
        <f t="shared" si="319"/>
        <v>81987.031851048145</v>
      </c>
      <c r="LD55" s="493">
        <f t="shared" si="320"/>
        <v>42184.844068972256</v>
      </c>
      <c r="LE55" s="509">
        <f t="shared" si="321"/>
        <v>111.8877132954556</v>
      </c>
      <c r="LF55" s="492">
        <f t="shared" si="322"/>
        <v>82.178326568968217</v>
      </c>
      <c r="LG55" s="492">
        <f t="shared" si="323"/>
        <v>2698.5355213277335</v>
      </c>
      <c r="LH55" s="492">
        <f t="shared" si="324"/>
        <v>955.94160361611159</v>
      </c>
      <c r="LI55" s="492">
        <f t="shared" si="325"/>
        <v>17717.322097837725</v>
      </c>
      <c r="LJ55" s="512">
        <f t="shared" si="326"/>
        <v>11557.860073080175</v>
      </c>
      <c r="LK55" s="491">
        <f t="shared" si="327"/>
        <v>97.751877474157197</v>
      </c>
      <c r="LL55" s="492">
        <f t="shared" si="328"/>
        <v>1845.8215063917314</v>
      </c>
      <c r="LM55" s="493">
        <f t="shared" si="329"/>
        <v>14272.92186379858</v>
      </c>
      <c r="LO55" s="547" t="e">
        <f>VLOOKUP(A55,#REF!,2,FALSE)</f>
        <v>#REF!</v>
      </c>
      <c r="LP55" s="552" t="e">
        <f>VLOOKUP(A55,#REF!,3,FALSE)</f>
        <v>#REF!</v>
      </c>
      <c r="LQ55" s="544" t="e">
        <f>VLOOKUP(A55,#REF!,4,FALSE)</f>
        <v>#REF!</v>
      </c>
      <c r="LR55" s="564" t="e">
        <f t="shared" si="250"/>
        <v>#REF!</v>
      </c>
      <c r="LS55" s="518" t="e">
        <f t="shared" si="251"/>
        <v>#REF!</v>
      </c>
    </row>
    <row r="56" spans="1:331" ht="14.4">
      <c r="A56" s="391" t="s">
        <v>66</v>
      </c>
      <c r="B56" s="419">
        <v>16387</v>
      </c>
      <c r="C56" s="407">
        <f t="shared" si="330"/>
        <v>1565</v>
      </c>
      <c r="D56" s="398">
        <f t="shared" si="331"/>
        <v>46</v>
      </c>
      <c r="E56" s="376">
        <f t="shared" si="332"/>
        <v>7.6326599303017228E-3</v>
      </c>
      <c r="F56" s="185">
        <f t="shared" si="252"/>
        <v>9.458717275889425E-2</v>
      </c>
      <c r="G56" s="30">
        <f t="shared" si="253"/>
        <v>3.8882145445808622</v>
      </c>
      <c r="H56" s="29">
        <f t="shared" si="254"/>
        <v>0.36777522085191533</v>
      </c>
      <c r="I56" s="33">
        <f t="shared" si="255"/>
        <v>0.37133433589241771</v>
      </c>
      <c r="J56" s="302">
        <f t="shared" si="256"/>
        <v>0.45347332703719456</v>
      </c>
      <c r="K56" s="452">
        <f t="shared" si="257"/>
        <v>6.1902277911133636E-3</v>
      </c>
      <c r="L56" s="303">
        <f t="shared" si="333"/>
        <v>4.7942370388119402</v>
      </c>
      <c r="M56" s="304">
        <f t="shared" si="258"/>
        <v>0.45786177858916743</v>
      </c>
      <c r="N56" s="675"/>
      <c r="O56" s="310" t="s">
        <v>226</v>
      </c>
      <c r="P56" s="20" t="s">
        <v>234</v>
      </c>
      <c r="Q56" s="20"/>
      <c r="R56" s="20"/>
      <c r="S56" s="148">
        <f t="shared" si="259"/>
        <v>1565</v>
      </c>
      <c r="T56" s="149">
        <f t="shared" si="260"/>
        <v>9550.2532495270643</v>
      </c>
      <c r="U56" s="148">
        <f t="shared" si="261"/>
        <v>7</v>
      </c>
      <c r="V56" s="150">
        <f t="shared" si="262"/>
        <v>4.4929396662387678E-3</v>
      </c>
      <c r="W56" s="149">
        <f t="shared" si="263"/>
        <v>42.716787697565145</v>
      </c>
      <c r="X56" s="148">
        <f t="shared" si="264"/>
        <v>15</v>
      </c>
      <c r="Y56" s="150">
        <f t="shared" si="265"/>
        <v>9.6774193548387101E-3</v>
      </c>
      <c r="Z56" s="149">
        <f t="shared" si="266"/>
        <v>91.535973637639586</v>
      </c>
      <c r="AA56" s="148">
        <f t="shared" si="267"/>
        <v>46</v>
      </c>
      <c r="AB56" s="149">
        <f t="shared" si="268"/>
        <v>2807.1031915542808</v>
      </c>
      <c r="AC56" s="151">
        <f t="shared" si="269"/>
        <v>2.9392971246006389E-2</v>
      </c>
      <c r="AD56" s="148">
        <f t="shared" si="270"/>
        <v>0</v>
      </c>
      <c r="AE56" s="150">
        <f t="shared" si="271"/>
        <v>0</v>
      </c>
      <c r="AF56" s="149">
        <f t="shared" si="272"/>
        <v>0</v>
      </c>
      <c r="AG56" s="148">
        <f t="shared" si="273"/>
        <v>3</v>
      </c>
      <c r="AH56" s="150">
        <f t="shared" si="274"/>
        <v>6.9767441860465115E-2</v>
      </c>
      <c r="AI56" s="311">
        <f t="shared" si="275"/>
        <v>183.07194727527917</v>
      </c>
      <c r="AJ56" s="679"/>
      <c r="AK56" s="74">
        <v>1295.3847074799444</v>
      </c>
      <c r="AL56" s="59">
        <v>1278.7384059950591</v>
      </c>
      <c r="AM56" s="59">
        <v>1243.8075846637869</v>
      </c>
      <c r="AN56" s="59">
        <v>1260.6680055010545</v>
      </c>
      <c r="AO56" s="59">
        <v>1216.4675943106354</v>
      </c>
      <c r="AP56" s="59">
        <v>1134.9571143235391</v>
      </c>
      <c r="AQ56" s="59">
        <v>1094.9990680087624</v>
      </c>
      <c r="AR56" s="59">
        <v>1083.9549891559413</v>
      </c>
      <c r="AS56" s="59">
        <v>1039.2547370480784</v>
      </c>
      <c r="AT56" s="59">
        <v>1052.5434789565966</v>
      </c>
      <c r="AU56" s="59">
        <v>862.78948599773526</v>
      </c>
      <c r="AV56" s="59">
        <v>792.5140380012258</v>
      </c>
      <c r="AW56" s="59">
        <v>621.34715461930284</v>
      </c>
      <c r="AX56" s="59">
        <v>754.3126873090273</v>
      </c>
      <c r="AY56" s="59">
        <v>434.7297900533822</v>
      </c>
      <c r="AZ56" s="59">
        <v>601.23033300958753</v>
      </c>
      <c r="BA56" s="59">
        <v>199.56862260655799</v>
      </c>
      <c r="BB56" s="59">
        <v>304.54688598039013</v>
      </c>
      <c r="BC56" s="59">
        <v>18.651273140799816</v>
      </c>
      <c r="BD56" s="75">
        <v>96.534118330658103</v>
      </c>
      <c r="BE56" s="213">
        <v>2.0000000000000002E-5</v>
      </c>
      <c r="BF56" s="42">
        <v>2.0000000000000002E-5</v>
      </c>
      <c r="BG56" s="52">
        <v>5.0000000000000002E-5</v>
      </c>
      <c r="BH56" s="52">
        <v>4.0000000000000003E-5</v>
      </c>
      <c r="BI56" s="52">
        <v>1.2518952302791728E-4</v>
      </c>
      <c r="BJ56" s="52">
        <v>1.2406223545552731E-4</v>
      </c>
      <c r="BK56" s="52">
        <v>3.4000000000000002E-4</v>
      </c>
      <c r="BL56" s="52">
        <v>1.8000000000000001E-4</v>
      </c>
      <c r="BM56" s="52">
        <v>8.9999999999999998E-4</v>
      </c>
      <c r="BN56" s="52">
        <v>5.0000000000000001E-4</v>
      </c>
      <c r="BO56" s="52">
        <v>3.8E-3</v>
      </c>
      <c r="BP56" s="52">
        <v>2E-3</v>
      </c>
      <c r="BQ56" s="52">
        <v>1.6199999999999999E-2</v>
      </c>
      <c r="BR56" s="52">
        <v>6.1999999999999998E-3</v>
      </c>
      <c r="BS56" s="52">
        <v>6.1100000000000002E-2</v>
      </c>
      <c r="BT56" s="52">
        <v>2.6800000000000001E-2</v>
      </c>
      <c r="BU56" s="52">
        <v>0.1421</v>
      </c>
      <c r="BV56" s="52">
        <v>5.4699999999999999E-2</v>
      </c>
      <c r="BW56" s="52">
        <v>0.27589999999999998</v>
      </c>
      <c r="BX56" s="584">
        <v>0.1051</v>
      </c>
      <c r="BY56" s="74">
        <f>+Fall_Hoy!B56+(CS56/2)</f>
        <v>0</v>
      </c>
      <c r="BZ56" s="59">
        <f>+Fall_Hoy!C56+(CS56/2)</f>
        <v>0</v>
      </c>
      <c r="CA56" s="59">
        <f>+Fall_Hoy!D56+(CT56/2)</f>
        <v>0</v>
      </c>
      <c r="CB56" s="59">
        <f>+Fall_Hoy!E56+(CT56/2)</f>
        <v>0</v>
      </c>
      <c r="CC56" s="59">
        <f>+Fall_Hoy!F56+(CU56/2)</f>
        <v>0</v>
      </c>
      <c r="CD56" s="59">
        <f>+Fall_Hoy!G56+(CU56/2)</f>
        <v>0</v>
      </c>
      <c r="CE56" s="59">
        <f>+Fall_Hoy!H56+(CV56/2)</f>
        <v>1</v>
      </c>
      <c r="CF56" s="59">
        <f>+Fall_Hoy!I56+(CV56/2)</f>
        <v>0</v>
      </c>
      <c r="CG56" s="59">
        <f>+Fall_Hoy!J56+(CW56/2)</f>
        <v>1</v>
      </c>
      <c r="CH56" s="59">
        <f>+Fall_Hoy!K56+(CW56/2)</f>
        <v>2</v>
      </c>
      <c r="CI56" s="59">
        <f>+Fall_Hoy!L56+(CX56/2)</f>
        <v>1</v>
      </c>
      <c r="CJ56" s="59">
        <f>+Fall_Hoy!M56+(CX56/2)</f>
        <v>2</v>
      </c>
      <c r="CK56" s="59">
        <f>+Fall_Hoy!N56+(CY56/2)</f>
        <v>10</v>
      </c>
      <c r="CL56" s="59">
        <f>+Fall_Hoy!O56+(CY56/2)</f>
        <v>4</v>
      </c>
      <c r="CM56" s="59">
        <f>+Fall_Hoy!P56+(CZ56/2)</f>
        <v>8</v>
      </c>
      <c r="CN56" s="59">
        <f>+Fall_Hoy!Q56+(CZ56/2)</f>
        <v>5</v>
      </c>
      <c r="CO56" s="59">
        <f>+Fall_Hoy!R56+(DA56/2)</f>
        <v>6</v>
      </c>
      <c r="CP56" s="59">
        <f>+Fall_Hoy!S56+(DA56/2)</f>
        <v>2</v>
      </c>
      <c r="CQ56" s="59">
        <f>+Fall_Hoy!T56+(DB56/2)</f>
        <v>0</v>
      </c>
      <c r="CR56" s="75">
        <f>+Fall_Hoy!U56+(DB56/2)</f>
        <v>4</v>
      </c>
      <c r="CS56" s="603">
        <f>+Fall_Hoy!W56</f>
        <v>0</v>
      </c>
      <c r="CT56" s="58">
        <f>+Fall_Hoy!X56</f>
        <v>0</v>
      </c>
      <c r="CU56" s="58">
        <f>+Fall_Hoy!Y56</f>
        <v>0</v>
      </c>
      <c r="CV56" s="58">
        <f>+Fall_Hoy!Z56</f>
        <v>0</v>
      </c>
      <c r="CW56" s="58">
        <f>+Fall_Hoy!AA56</f>
        <v>0</v>
      </c>
      <c r="CX56" s="58">
        <f>+Fall_Hoy!AB56</f>
        <v>0</v>
      </c>
      <c r="CY56" s="58">
        <f>+Fall_Hoy!AC56</f>
        <v>0</v>
      </c>
      <c r="CZ56" s="58">
        <f>+Fall_Hoy!AD56</f>
        <v>0</v>
      </c>
      <c r="DA56" s="58">
        <f>+Fall_Hoy!AE56</f>
        <v>0</v>
      </c>
      <c r="DB56" s="223">
        <f>+Fall_Hoy!AF56</f>
        <v>0</v>
      </c>
      <c r="DC56" s="65">
        <f t="shared" si="276"/>
        <v>0.30118225133425047</v>
      </c>
      <c r="DD56" s="66">
        <f t="shared" si="277"/>
        <v>0.31030896802096203</v>
      </c>
      <c r="DE56" s="66">
        <f t="shared" si="278"/>
        <v>0.7</v>
      </c>
      <c r="DF56" s="66">
        <f t="shared" si="279"/>
        <v>0.7</v>
      </c>
      <c r="DG56" s="66">
        <f t="shared" si="334"/>
        <v>0.11344321924021637</v>
      </c>
      <c r="DH56" s="66">
        <f t="shared" si="335"/>
        <v>0.12863922183264115</v>
      </c>
      <c r="DI56" s="66">
        <f t="shared" si="336"/>
        <v>0.7</v>
      </c>
      <c r="DJ56" s="66">
        <f t="shared" si="337"/>
        <v>0.14299486745357948</v>
      </c>
      <c r="DK56" s="66">
        <f t="shared" si="338"/>
        <v>0.7</v>
      </c>
      <c r="DL56" s="66">
        <f t="shared" si="339"/>
        <v>0.7</v>
      </c>
      <c r="DM56" s="66">
        <f t="shared" si="340"/>
        <v>0.30500823086934659</v>
      </c>
      <c r="DN56" s="66">
        <f t="shared" si="341"/>
        <v>0.7</v>
      </c>
      <c r="DO56" s="66">
        <f t="shared" si="342"/>
        <v>0.7</v>
      </c>
      <c r="DP56" s="66">
        <f t="shared" si="343"/>
        <v>0.7</v>
      </c>
      <c r="DQ56" s="66">
        <f t="shared" si="344"/>
        <v>0.30118225133425047</v>
      </c>
      <c r="DR56" s="66">
        <f t="shared" si="345"/>
        <v>0.31030896802096203</v>
      </c>
      <c r="DS56" s="66">
        <f t="shared" si="346"/>
        <v>0.21157527428243667</v>
      </c>
      <c r="DT56" s="66">
        <f t="shared" si="347"/>
        <v>0.12005728175576662</v>
      </c>
      <c r="DU56" s="66">
        <f t="shared" si="348"/>
        <v>0.32169385728821642</v>
      </c>
      <c r="DV56" s="265">
        <f t="shared" si="349"/>
        <v>0.39425430194911554</v>
      </c>
      <c r="DW56" s="74">
        <f>+'Cas_-14'!B55</f>
        <v>4</v>
      </c>
      <c r="DX56" s="59">
        <f>+'Cas_-14'!C55</f>
        <v>4</v>
      </c>
      <c r="DY56" s="59">
        <f>+'Cas_-14'!D55</f>
        <v>34</v>
      </c>
      <c r="DZ56" s="59">
        <f>+'Cas_-14'!E55</f>
        <v>40</v>
      </c>
      <c r="EA56" s="59">
        <f>+'Cas_-14'!F55</f>
        <v>138</v>
      </c>
      <c r="EB56" s="59">
        <f>+'Cas_-14'!G55</f>
        <v>146</v>
      </c>
      <c r="EC56" s="59">
        <f>+'Cas_-14'!H55</f>
        <v>217</v>
      </c>
      <c r="ED56" s="59">
        <f>+'Cas_-14'!I55</f>
        <v>155</v>
      </c>
      <c r="EE56" s="59">
        <f>+'Cas_-14'!J55</f>
        <v>174</v>
      </c>
      <c r="EF56" s="59">
        <f>+'Cas_-14'!K55</f>
        <v>170</v>
      </c>
      <c r="EG56" s="59">
        <f>+'Cas_-14'!L55</f>
        <v>109</v>
      </c>
      <c r="EH56" s="59">
        <f>+'Cas_-14'!M55</f>
        <v>105</v>
      </c>
      <c r="EI56" s="59">
        <f>+'Cas_-14'!N55</f>
        <v>81</v>
      </c>
      <c r="EJ56" s="59">
        <f>+'Cas_-14'!O55</f>
        <v>51</v>
      </c>
      <c r="EK56" s="59">
        <f>+'Cas_-14'!P55</f>
        <v>31</v>
      </c>
      <c r="EL56" s="59">
        <f>+'Cas_-14'!Q55</f>
        <v>32</v>
      </c>
      <c r="EM56" s="59">
        <f>+'Cas_-14'!R55</f>
        <v>17</v>
      </c>
      <c r="EN56" s="59">
        <f>+'Cas_-14'!S55</f>
        <v>15</v>
      </c>
      <c r="EO56" s="59">
        <f>+'Cas_-14'!T55</f>
        <v>6</v>
      </c>
      <c r="EP56" s="75">
        <f>+'Cas_-14'!U55</f>
        <v>10</v>
      </c>
      <c r="EQ56" s="178">
        <f t="shared" si="280"/>
        <v>3.087885766215076E-3</v>
      </c>
      <c r="ER56" s="79">
        <f t="shared" si="281"/>
        <v>3.1280831022568469E-3</v>
      </c>
      <c r="ES56" s="79">
        <f t="shared" si="282"/>
        <v>2.7335417808366659E-2</v>
      </c>
      <c r="ET56" s="79">
        <f t="shared" si="283"/>
        <v>3.1729210089774536E-2</v>
      </c>
      <c r="EU56" s="79">
        <f t="shared" si="284"/>
        <v>0.11344321924021637</v>
      </c>
      <c r="EV56" s="79">
        <f t="shared" si="285"/>
        <v>0.12863922183264115</v>
      </c>
      <c r="EW56" s="79">
        <f t="shared" si="286"/>
        <v>0.19817368465400698</v>
      </c>
      <c r="EX56" s="79">
        <f t="shared" si="287"/>
        <v>0.14299486745357948</v>
      </c>
      <c r="EY56" s="79">
        <f t="shared" si="288"/>
        <v>0.16742767080786503</v>
      </c>
      <c r="EZ56" s="79">
        <f t="shared" si="289"/>
        <v>0.16151351787246238</v>
      </c>
      <c r="FA56" s="79">
        <f t="shared" si="290"/>
        <v>0.12633440922608336</v>
      </c>
      <c r="FB56" s="79">
        <f t="shared" si="291"/>
        <v>0.13248976669841347</v>
      </c>
      <c r="FC56" s="79">
        <f t="shared" si="292"/>
        <v>0.13036190702382536</v>
      </c>
      <c r="FD56" s="79">
        <f t="shared" si="293"/>
        <v>6.7611218607418561E-2</v>
      </c>
      <c r="FE56" s="79">
        <f t="shared" si="294"/>
        <v>7.1308662781525478E-2</v>
      </c>
      <c r="FF56" s="79">
        <f t="shared" si="295"/>
        <v>5.3224194194955415E-2</v>
      </c>
      <c r="FG56" s="79">
        <f t="shared" si="296"/>
        <v>8.5183731680680372E-2</v>
      </c>
      <c r="FH56" s="79">
        <f t="shared" si="297"/>
        <v>4.9253499840303257E-2</v>
      </c>
      <c r="FI56" s="79">
        <f t="shared" si="298"/>
        <v>0.32169385728821642</v>
      </c>
      <c r="FJ56" s="87">
        <f t="shared" si="299"/>
        <v>0.1035903178371301</v>
      </c>
      <c r="FK56" s="101">
        <f t="shared" si="133"/>
        <v>4.2236418351723772</v>
      </c>
      <c r="FL56" s="102">
        <f t="shared" si="134"/>
        <v>5.8302238805970141</v>
      </c>
      <c r="FM56" s="102">
        <f t="shared" si="135"/>
        <v>5.3696667683149624</v>
      </c>
      <c r="FN56" s="102">
        <f t="shared" si="166"/>
        <v>10.353311394437627</v>
      </c>
      <c r="FO56" s="102">
        <f t="shared" si="388"/>
        <v>1</v>
      </c>
      <c r="FP56" s="102">
        <f t="shared" si="388"/>
        <v>1</v>
      </c>
      <c r="FQ56" s="102">
        <f t="shared" si="388"/>
        <v>3.5322550580927814</v>
      </c>
      <c r="FR56" s="102">
        <f t="shared" si="388"/>
        <v>1</v>
      </c>
      <c r="FS56" s="102">
        <f t="shared" si="388"/>
        <v>4.1809098616876712</v>
      </c>
      <c r="FT56" s="102">
        <f t="shared" si="388"/>
        <v>4.3340025604095151</v>
      </c>
      <c r="FU56" s="102">
        <f t="shared" si="388"/>
        <v>2.4142926122646067</v>
      </c>
      <c r="FV56" s="102">
        <f t="shared" si="388"/>
        <v>5.2834269200081714</v>
      </c>
      <c r="FW56" s="102">
        <f t="shared" si="388"/>
        <v>5.3696667683149624</v>
      </c>
      <c r="FX56" s="102">
        <f t="shared" si="388"/>
        <v>10.353311394437627</v>
      </c>
      <c r="FY56" s="102">
        <f t="shared" si="388"/>
        <v>4.2236418351723772</v>
      </c>
      <c r="FZ56" s="102">
        <f t="shared" si="388"/>
        <v>5.8302238805970141</v>
      </c>
      <c r="GA56" s="102">
        <f t="shared" si="137"/>
        <v>2.4837521215382705</v>
      </c>
      <c r="GB56" s="102">
        <f t="shared" si="138"/>
        <v>2.437538086532602</v>
      </c>
      <c r="GC56" s="102">
        <f t="shared" si="139"/>
        <v>1</v>
      </c>
      <c r="GD56" s="270">
        <f t="shared" si="140"/>
        <v>3.805899143672693</v>
      </c>
      <c r="GE56" s="74">
        <f>+Cas_Hoy!B55</f>
        <v>4</v>
      </c>
      <c r="GF56" s="59">
        <f>+Cas_Hoy!C55</f>
        <v>4</v>
      </c>
      <c r="GG56" s="59">
        <f>+Cas_Hoy!D55</f>
        <v>34</v>
      </c>
      <c r="GH56" s="59">
        <f>+Cas_Hoy!E55</f>
        <v>42</v>
      </c>
      <c r="GI56" s="59">
        <f>+Cas_Hoy!F55</f>
        <v>138</v>
      </c>
      <c r="GJ56" s="59">
        <f>+Cas_Hoy!G55</f>
        <v>148</v>
      </c>
      <c r="GK56" s="59">
        <f>+Cas_Hoy!H55</f>
        <v>221</v>
      </c>
      <c r="GL56" s="59">
        <f>+Cas_Hoy!I55</f>
        <v>156</v>
      </c>
      <c r="GM56" s="59">
        <f>+Cas_Hoy!J55</f>
        <v>176</v>
      </c>
      <c r="GN56" s="59">
        <f>+Cas_Hoy!K55</f>
        <v>172</v>
      </c>
      <c r="GO56" s="59">
        <f>+Cas_Hoy!L55</f>
        <v>109</v>
      </c>
      <c r="GP56" s="59">
        <f>+Cas_Hoy!M55</f>
        <v>106</v>
      </c>
      <c r="GQ56" s="59">
        <f>+Cas_Hoy!N55</f>
        <v>81</v>
      </c>
      <c r="GR56" s="59">
        <f>+Cas_Hoy!O55</f>
        <v>51</v>
      </c>
      <c r="GS56" s="59">
        <f>+Cas_Hoy!P55</f>
        <v>31</v>
      </c>
      <c r="GT56" s="59">
        <f>+Cas_Hoy!Q55</f>
        <v>32</v>
      </c>
      <c r="GU56" s="59">
        <f>+Cas_Hoy!R55</f>
        <v>18</v>
      </c>
      <c r="GV56" s="59">
        <f>+Cas_Hoy!S55</f>
        <v>15</v>
      </c>
      <c r="GW56" s="59">
        <f>+Cas_Hoy!T55</f>
        <v>6</v>
      </c>
      <c r="GX56" s="459">
        <f>+Cas_Hoy!U55</f>
        <v>10</v>
      </c>
      <c r="GY56" s="424">
        <f t="shared" si="141"/>
        <v>0.30118225133425047</v>
      </c>
      <c r="GZ56" s="94">
        <f t="shared" si="142"/>
        <v>0.31030896802096203</v>
      </c>
      <c r="HA56" s="94">
        <f t="shared" si="143"/>
        <v>0.7</v>
      </c>
      <c r="HB56" s="94">
        <f t="shared" si="144"/>
        <v>0.69999999999999984</v>
      </c>
      <c r="HC56" s="272">
        <f t="shared" si="350"/>
        <v>0.11344321924021637</v>
      </c>
      <c r="HD56" s="272">
        <f t="shared" si="351"/>
        <v>0.13040140295363623</v>
      </c>
      <c r="HE56" s="272">
        <f t="shared" si="352"/>
        <v>0.7</v>
      </c>
      <c r="HF56" s="272">
        <f t="shared" si="353"/>
        <v>0.14391741498553803</v>
      </c>
      <c r="HG56" s="272">
        <f t="shared" si="354"/>
        <v>0.7</v>
      </c>
      <c r="HH56" s="272">
        <f t="shared" si="355"/>
        <v>0.7</v>
      </c>
      <c r="HI56" s="272">
        <f t="shared" si="356"/>
        <v>0.30500823086934664</v>
      </c>
      <c r="HJ56" s="272">
        <f t="shared" si="357"/>
        <v>0.7</v>
      </c>
      <c r="HK56" s="272">
        <f t="shared" si="358"/>
        <v>0.7</v>
      </c>
      <c r="HL56" s="272">
        <f t="shared" si="359"/>
        <v>0.69999999999999984</v>
      </c>
      <c r="HM56" s="272">
        <f t="shared" si="360"/>
        <v>0.30118225133425047</v>
      </c>
      <c r="HN56" s="272">
        <f t="shared" si="361"/>
        <v>0.31030896802096203</v>
      </c>
      <c r="HO56" s="272">
        <f t="shared" si="362"/>
        <v>0.22402087865199177</v>
      </c>
      <c r="HP56" s="272">
        <f t="shared" si="363"/>
        <v>0.12005728175576662</v>
      </c>
      <c r="HQ56" s="272">
        <f t="shared" si="364"/>
        <v>0.32169385728821642</v>
      </c>
      <c r="HR56" s="276">
        <f t="shared" si="365"/>
        <v>0.39425430194911554</v>
      </c>
      <c r="HS56" s="201">
        <f>+CyF_Tot!B55</f>
        <v>0</v>
      </c>
      <c r="HT56" s="131">
        <f>+CyF_Tot!C55</f>
        <v>1550</v>
      </c>
      <c r="HU56" s="131">
        <f>+CyF_Tot!D55</f>
        <v>1558</v>
      </c>
      <c r="HV56" s="131">
        <f>+CyF_Tot!E55</f>
        <v>1565</v>
      </c>
      <c r="HW56" s="131">
        <f>+CyF_Tot!F55</f>
        <v>0</v>
      </c>
      <c r="HX56" s="131">
        <f>+CyF_Tot!G55</f>
        <v>43</v>
      </c>
      <c r="HY56" s="131">
        <f>+CyF_Tot!H55</f>
        <v>46</v>
      </c>
      <c r="HZ56" s="428">
        <f>+CyF_Tot!I55</f>
        <v>46</v>
      </c>
      <c r="IA56" s="82">
        <f t="shared" si="368"/>
        <v>7.9049533622990442E-2</v>
      </c>
      <c r="IB56" s="79">
        <f t="shared" si="369"/>
        <v>7.8033710013734006E-2</v>
      </c>
      <c r="IC56" s="79">
        <f t="shared" si="370"/>
        <v>7.590209218672038E-2</v>
      </c>
      <c r="ID56" s="79">
        <f t="shared" si="371"/>
        <v>7.6930982211573476E-2</v>
      </c>
      <c r="IE56" s="79">
        <f t="shared" si="372"/>
        <v>7.423369709590745E-2</v>
      </c>
      <c r="IF56" s="79">
        <f t="shared" si="373"/>
        <v>6.9259602997713984E-2</v>
      </c>
      <c r="IG56" s="79">
        <f t="shared" si="374"/>
        <v>6.6821203881659991E-2</v>
      </c>
      <c r="IH56" s="79">
        <f t="shared" si="375"/>
        <v>6.6147250207844108E-2</v>
      </c>
      <c r="II56" s="79">
        <f t="shared" si="376"/>
        <v>6.3419462808816648E-2</v>
      </c>
      <c r="IJ56" s="79">
        <f t="shared" si="377"/>
        <v>6.4230394761493656E-2</v>
      </c>
      <c r="IK56" s="79">
        <f t="shared" si="378"/>
        <v>5.2650850430080873E-2</v>
      </c>
      <c r="IL56" s="79">
        <f t="shared" si="379"/>
        <v>4.8362362726626335E-2</v>
      </c>
      <c r="IM56" s="79">
        <f t="shared" si="380"/>
        <v>3.7917077843369916E-2</v>
      </c>
      <c r="IN56" s="79">
        <f t="shared" si="381"/>
        <v>4.6031164173370803E-2</v>
      </c>
      <c r="IO56" s="79">
        <f t="shared" si="382"/>
        <v>2.6528943067881991E-2</v>
      </c>
      <c r="IP56" s="79">
        <f t="shared" si="383"/>
        <v>3.668946927500992E-2</v>
      </c>
      <c r="IQ56" s="79">
        <f t="shared" si="384"/>
        <v>1.2178472118542625E-2</v>
      </c>
      <c r="IR56" s="79">
        <f t="shared" si="385"/>
        <v>1.8584663817684147E-2</v>
      </c>
      <c r="IS56" s="79">
        <f t="shared" si="386"/>
        <v>1.1381749643497782E-3</v>
      </c>
      <c r="IT56" s="179">
        <f t="shared" si="387"/>
        <v>5.890896340431934E-3</v>
      </c>
      <c r="IU56" s="275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6"/>
      <c r="JP56" s="525">
        <f t="shared" si="230"/>
        <v>0</v>
      </c>
      <c r="JQ56" s="241">
        <f t="shared" si="231"/>
        <v>0</v>
      </c>
      <c r="JR56" s="241">
        <f t="shared" si="232"/>
        <v>0</v>
      </c>
      <c r="JS56" s="241">
        <f t="shared" si="233"/>
        <v>0</v>
      </c>
      <c r="JT56" s="241">
        <f t="shared" si="234"/>
        <v>0</v>
      </c>
      <c r="JU56" s="241">
        <f t="shared" si="235"/>
        <v>0</v>
      </c>
      <c r="JV56" s="241">
        <f t="shared" si="236"/>
        <v>2942.8061576890891</v>
      </c>
      <c r="JW56" s="241">
        <f t="shared" si="237"/>
        <v>0</v>
      </c>
      <c r="JX56" s="241">
        <f t="shared" si="238"/>
        <v>2715.5536553204479</v>
      </c>
      <c r="JY56" s="241">
        <f t="shared" si="239"/>
        <v>5551.2652130933438</v>
      </c>
      <c r="JZ56" s="241">
        <f t="shared" si="240"/>
        <v>2449.5731975175554</v>
      </c>
      <c r="KA56" s="241">
        <f t="shared" si="241"/>
        <v>5724.6455992656911</v>
      </c>
      <c r="KB56" s="241">
        <f t="shared" si="242"/>
        <v>26610.38982327118</v>
      </c>
      <c r="KC56" s="241">
        <f t="shared" si="243"/>
        <v>10113.095177033363</v>
      </c>
      <c r="KD56" s="241">
        <f t="shared" si="244"/>
        <v>18217.532318241887</v>
      </c>
      <c r="KE56" s="241">
        <f t="shared" si="245"/>
        <v>11089.17769771553</v>
      </c>
      <c r="KF56" s="241">
        <f t="shared" si="246"/>
        <v>10719.86152962354</v>
      </c>
      <c r="KG56" s="241">
        <f t="shared" si="247"/>
        <v>4312.7546544165698</v>
      </c>
      <c r="KH56" s="241">
        <f t="shared" si="248"/>
        <v>0</v>
      </c>
      <c r="KI56" s="526">
        <f t="shared" si="249"/>
        <v>7160.5771301737805</v>
      </c>
      <c r="KJ56" s="529">
        <f>(SUM(JP56:KI56)/SUM(JP$4:KI55))*100000</f>
        <v>213.13496148382652</v>
      </c>
      <c r="KK56" s="491">
        <f t="shared" si="301"/>
        <v>0</v>
      </c>
      <c r="KL56" s="492">
        <f t="shared" si="302"/>
        <v>0</v>
      </c>
      <c r="KM56" s="492">
        <f t="shared" si="303"/>
        <v>0</v>
      </c>
      <c r="KN56" s="492">
        <f t="shared" si="304"/>
        <v>0</v>
      </c>
      <c r="KO56" s="492">
        <f t="shared" si="305"/>
        <v>0</v>
      </c>
      <c r="KP56" s="492">
        <f t="shared" si="306"/>
        <v>0</v>
      </c>
      <c r="KQ56" s="492">
        <f t="shared" si="307"/>
        <v>913.2427864239952</v>
      </c>
      <c r="KR56" s="492">
        <f t="shared" si="308"/>
        <v>0</v>
      </c>
      <c r="KS56" s="492">
        <f t="shared" si="309"/>
        <v>962.2279931486496</v>
      </c>
      <c r="KT56" s="492">
        <f t="shared" si="310"/>
        <v>1900.1590337936752</v>
      </c>
      <c r="KU56" s="492">
        <f t="shared" si="311"/>
        <v>1159.0312773035171</v>
      </c>
      <c r="KV56" s="492">
        <f t="shared" si="312"/>
        <v>2523.6146037793042</v>
      </c>
      <c r="KW56" s="492">
        <f t="shared" si="313"/>
        <v>16094.062595533997</v>
      </c>
      <c r="KX56" s="492">
        <f t="shared" si="314"/>
        <v>5302.8406750916511</v>
      </c>
      <c r="KY56" s="492">
        <f t="shared" si="315"/>
        <v>18402.235556522704</v>
      </c>
      <c r="KZ56" s="492">
        <f t="shared" si="316"/>
        <v>8316.2803429617834</v>
      </c>
      <c r="LA56" s="492">
        <f t="shared" si="317"/>
        <v>30064.84647553425</v>
      </c>
      <c r="LB56" s="492">
        <f t="shared" si="318"/>
        <v>6567.1333120404342</v>
      </c>
      <c r="LC56" s="492">
        <f t="shared" si="319"/>
        <v>0</v>
      </c>
      <c r="LD56" s="493">
        <f t="shared" si="320"/>
        <v>41436.127134852039</v>
      </c>
      <c r="LE56" s="509">
        <f t="shared" si="321"/>
        <v>0</v>
      </c>
      <c r="LF56" s="492">
        <f t="shared" si="322"/>
        <v>0</v>
      </c>
      <c r="LG56" s="492">
        <f t="shared" si="323"/>
        <v>1000.9865419542817</v>
      </c>
      <c r="LH56" s="492">
        <f t="shared" si="324"/>
        <v>1365.6479757770753</v>
      </c>
      <c r="LI56" s="492">
        <f t="shared" si="325"/>
        <v>18833.916273455525</v>
      </c>
      <c r="LJ56" s="512">
        <f t="shared" si="326"/>
        <v>8539.1067124693054</v>
      </c>
      <c r="LK56" s="491">
        <f t="shared" si="327"/>
        <v>0</v>
      </c>
      <c r="LL56" s="492">
        <f t="shared" si="328"/>
        <v>1181.2241125614823</v>
      </c>
      <c r="LM56" s="493">
        <f t="shared" si="329"/>
        <v>12867.376528935016</v>
      </c>
      <c r="LO56" s="547" t="e">
        <f>VLOOKUP(A56,#REF!,2,FALSE)</f>
        <v>#REF!</v>
      </c>
      <c r="LP56" s="552" t="e">
        <f>VLOOKUP(A56,#REF!,3,FALSE)</f>
        <v>#REF!</v>
      </c>
      <c r="LQ56" s="544" t="e">
        <f>VLOOKUP(A56,#REF!,4,FALSE)</f>
        <v>#REF!</v>
      </c>
      <c r="LR56" s="564" t="e">
        <f t="shared" si="250"/>
        <v>#REF!</v>
      </c>
      <c r="LS56" s="518" t="e">
        <f t="shared" si="251"/>
        <v>#REF!</v>
      </c>
    </row>
    <row r="57" spans="1:331" ht="14.4">
      <c r="A57" s="391" t="s">
        <v>67</v>
      </c>
      <c r="B57" s="419">
        <v>23704</v>
      </c>
      <c r="C57" s="407">
        <f t="shared" si="330"/>
        <v>2622</v>
      </c>
      <c r="D57" s="398">
        <f t="shared" si="331"/>
        <v>83</v>
      </c>
      <c r="E57" s="376">
        <f t="shared" si="332"/>
        <v>8.909555404343978E-3</v>
      </c>
      <c r="F57" s="185">
        <f t="shared" si="252"/>
        <v>0.10854708066149173</v>
      </c>
      <c r="G57" s="30">
        <f t="shared" si="253"/>
        <v>3.6206143911963511</v>
      </c>
      <c r="H57" s="29">
        <f t="shared" si="254"/>
        <v>0.39300712236534807</v>
      </c>
      <c r="I57" s="33">
        <f t="shared" si="255"/>
        <v>0.40049151762220858</v>
      </c>
      <c r="J57" s="302">
        <f t="shared" si="256"/>
        <v>0.45395016665172727</v>
      </c>
      <c r="K57" s="452">
        <f t="shared" si="257"/>
        <v>7.7134429905435951E-3</v>
      </c>
      <c r="L57" s="303">
        <f t="shared" si="333"/>
        <v>4.182057812014202</v>
      </c>
      <c r="M57" s="304">
        <f t="shared" si="258"/>
        <v>0.4625951562226307</v>
      </c>
      <c r="N57" s="675"/>
      <c r="O57" s="310" t="s">
        <v>226</v>
      </c>
      <c r="P57" s="20" t="s">
        <v>228</v>
      </c>
      <c r="Q57" s="20"/>
      <c r="R57" s="20"/>
      <c r="S57" s="148">
        <f t="shared" si="259"/>
        <v>2622</v>
      </c>
      <c r="T57" s="149">
        <f t="shared" si="260"/>
        <v>11061.424232197098</v>
      </c>
      <c r="U57" s="148">
        <f t="shared" si="261"/>
        <v>19</v>
      </c>
      <c r="V57" s="150">
        <f t="shared" si="262"/>
        <v>7.2992700729927005E-3</v>
      </c>
      <c r="W57" s="149">
        <f t="shared" si="263"/>
        <v>80.155248059399256</v>
      </c>
      <c r="X57" s="148">
        <f t="shared" si="264"/>
        <v>49</v>
      </c>
      <c r="Y57" s="150">
        <f t="shared" si="265"/>
        <v>1.9043917605907502E-2</v>
      </c>
      <c r="Z57" s="149">
        <f t="shared" si="266"/>
        <v>206.71616604792439</v>
      </c>
      <c r="AA57" s="148">
        <f t="shared" si="267"/>
        <v>83</v>
      </c>
      <c r="AB57" s="149">
        <f t="shared" si="268"/>
        <v>3501.5187310158622</v>
      </c>
      <c r="AC57" s="151">
        <f t="shared" si="269"/>
        <v>3.1655225019069415E-2</v>
      </c>
      <c r="AD57" s="148">
        <f t="shared" si="270"/>
        <v>0</v>
      </c>
      <c r="AE57" s="150">
        <f t="shared" si="271"/>
        <v>0</v>
      </c>
      <c r="AF57" s="149">
        <f t="shared" si="272"/>
        <v>0</v>
      </c>
      <c r="AG57" s="148">
        <f t="shared" si="273"/>
        <v>0</v>
      </c>
      <c r="AH57" s="150">
        <f t="shared" si="274"/>
        <v>0</v>
      </c>
      <c r="AI57" s="311">
        <f t="shared" si="275"/>
        <v>0</v>
      </c>
      <c r="AJ57" s="679"/>
      <c r="AK57" s="74">
        <v>1858.0137567883833</v>
      </c>
      <c r="AL57" s="59">
        <v>1808.5119949392067</v>
      </c>
      <c r="AM57" s="59">
        <v>1776.7581868838902</v>
      </c>
      <c r="AN57" s="59">
        <v>1715.5905137469649</v>
      </c>
      <c r="AO57" s="59">
        <v>1382.1189113185035</v>
      </c>
      <c r="AP57" s="59">
        <v>1367.3454377042908</v>
      </c>
      <c r="AQ57" s="59">
        <v>1522.8496789069827</v>
      </c>
      <c r="AR57" s="59">
        <v>1552.9990510166854</v>
      </c>
      <c r="AS57" s="59">
        <v>1574.0821539364006</v>
      </c>
      <c r="AT57" s="59">
        <v>1650.88691742732</v>
      </c>
      <c r="AU57" s="59">
        <v>1218.6055659433619</v>
      </c>
      <c r="AV57" s="59">
        <v>1195.2604304307617</v>
      </c>
      <c r="AW57" s="59">
        <v>1103.9673218602613</v>
      </c>
      <c r="AX57" s="59">
        <v>1186.3079726991632</v>
      </c>
      <c r="AY57" s="59">
        <v>744.22765214683545</v>
      </c>
      <c r="AZ57" s="59">
        <v>961.28900587200906</v>
      </c>
      <c r="BA57" s="59">
        <v>319.18963502879183</v>
      </c>
      <c r="BB57" s="59">
        <v>541.2071800153999</v>
      </c>
      <c r="BC57" s="59">
        <v>32.187190086936994</v>
      </c>
      <c r="BD57" s="75">
        <v>192.60169185706397</v>
      </c>
      <c r="BE57" s="213">
        <v>2.0000000000000002E-5</v>
      </c>
      <c r="BF57" s="42">
        <v>2.0000000000000002E-5</v>
      </c>
      <c r="BG57" s="52">
        <v>5.0000000000000002E-5</v>
      </c>
      <c r="BH57" s="52">
        <v>4.0000000000000003E-5</v>
      </c>
      <c r="BI57" s="52">
        <v>1.2518952302791728E-4</v>
      </c>
      <c r="BJ57" s="52">
        <v>1.2406223545552731E-4</v>
      </c>
      <c r="BK57" s="52">
        <v>3.4000000000000002E-4</v>
      </c>
      <c r="BL57" s="52">
        <v>1.8000000000000001E-4</v>
      </c>
      <c r="BM57" s="52">
        <v>8.9999999999999998E-4</v>
      </c>
      <c r="BN57" s="52">
        <v>5.0000000000000001E-4</v>
      </c>
      <c r="BO57" s="52">
        <v>3.8E-3</v>
      </c>
      <c r="BP57" s="52">
        <v>2E-3</v>
      </c>
      <c r="BQ57" s="52">
        <v>1.6199999999999999E-2</v>
      </c>
      <c r="BR57" s="52">
        <v>6.1999999999999998E-3</v>
      </c>
      <c r="BS57" s="52">
        <v>6.1100000000000002E-2</v>
      </c>
      <c r="BT57" s="52">
        <v>2.6800000000000001E-2</v>
      </c>
      <c r="BU57" s="52">
        <v>0.1421</v>
      </c>
      <c r="BV57" s="52">
        <v>5.4699999999999999E-2</v>
      </c>
      <c r="BW57" s="52">
        <v>0.27589999999999998</v>
      </c>
      <c r="BX57" s="584">
        <v>0.1051</v>
      </c>
      <c r="BY57" s="74">
        <f>+Fall_Hoy!B57+(CS57/2)</f>
        <v>0</v>
      </c>
      <c r="BZ57" s="59">
        <f>+Fall_Hoy!C57+(CS57/2)</f>
        <v>0</v>
      </c>
      <c r="CA57" s="59">
        <f>+Fall_Hoy!D57+(CT57/2)</f>
        <v>0</v>
      </c>
      <c r="CB57" s="59">
        <f>+Fall_Hoy!E57+(CT57/2)</f>
        <v>0</v>
      </c>
      <c r="CC57" s="59">
        <f>+Fall_Hoy!F57+(CU57/2)</f>
        <v>0</v>
      </c>
      <c r="CD57" s="59">
        <f>+Fall_Hoy!G57+(CU57/2)</f>
        <v>1</v>
      </c>
      <c r="CE57" s="59">
        <f>+Fall_Hoy!H57+(CV57/2)</f>
        <v>1</v>
      </c>
      <c r="CF57" s="59">
        <f>+Fall_Hoy!I57+(CV57/2)</f>
        <v>0</v>
      </c>
      <c r="CG57" s="59">
        <f>+Fall_Hoy!J57+(CW57/2)</f>
        <v>4</v>
      </c>
      <c r="CH57" s="59">
        <f>+Fall_Hoy!K57+(CW57/2)</f>
        <v>0</v>
      </c>
      <c r="CI57" s="59">
        <f>+Fall_Hoy!L57+(CX57/2)</f>
        <v>5</v>
      </c>
      <c r="CJ57" s="59">
        <f>+Fall_Hoy!M57+(CX57/2)</f>
        <v>6</v>
      </c>
      <c r="CK57" s="59">
        <f>+Fall_Hoy!N57+(CY57/2)</f>
        <v>9</v>
      </c>
      <c r="CL57" s="59">
        <f>+Fall_Hoy!O57+(CY57/2)</f>
        <v>4</v>
      </c>
      <c r="CM57" s="59">
        <f>+Fall_Hoy!P57+(CZ57/2)</f>
        <v>18</v>
      </c>
      <c r="CN57" s="59">
        <f>+Fall_Hoy!Q57+(CZ57/2)</f>
        <v>8</v>
      </c>
      <c r="CO57" s="59">
        <f>+Fall_Hoy!R57+(DA57/2)</f>
        <v>10</v>
      </c>
      <c r="CP57" s="59">
        <f>+Fall_Hoy!S57+(DA57/2)</f>
        <v>8</v>
      </c>
      <c r="CQ57" s="59">
        <f>+Fall_Hoy!T57+(DB57/2)</f>
        <v>4</v>
      </c>
      <c r="CR57" s="75">
        <f>+Fall_Hoy!U57+(DB57/2)</f>
        <v>5</v>
      </c>
      <c r="CS57" s="603">
        <f>+Fall_Hoy!W57</f>
        <v>0</v>
      </c>
      <c r="CT57" s="58">
        <f>+Fall_Hoy!X57</f>
        <v>0</v>
      </c>
      <c r="CU57" s="58">
        <f>+Fall_Hoy!Y57</f>
        <v>0</v>
      </c>
      <c r="CV57" s="58">
        <f>+Fall_Hoy!Z57</f>
        <v>0</v>
      </c>
      <c r="CW57" s="58">
        <f>+Fall_Hoy!AA57</f>
        <v>0</v>
      </c>
      <c r="CX57" s="58">
        <f>+Fall_Hoy!AB57</f>
        <v>0</v>
      </c>
      <c r="CY57" s="58">
        <f>+Fall_Hoy!AC57</f>
        <v>0</v>
      </c>
      <c r="CZ57" s="58">
        <f>+Fall_Hoy!AD57</f>
        <v>0</v>
      </c>
      <c r="DA57" s="58">
        <f>+Fall_Hoy!AE57</f>
        <v>0</v>
      </c>
      <c r="DB57" s="223">
        <f>+Fall_Hoy!AF57</f>
        <v>2</v>
      </c>
      <c r="DC57" s="65">
        <f t="shared" si="276"/>
        <v>0.39584529969218235</v>
      </c>
      <c r="DD57" s="66">
        <f t="shared" si="277"/>
        <v>0.31052832276572606</v>
      </c>
      <c r="DE57" s="66">
        <f t="shared" si="278"/>
        <v>0.50323550756865343</v>
      </c>
      <c r="DF57" s="66">
        <f t="shared" si="279"/>
        <v>0.54383963116649103</v>
      </c>
      <c r="DG57" s="66">
        <f t="shared" si="334"/>
        <v>0.15266414363631839</v>
      </c>
      <c r="DH57" s="66">
        <f t="shared" si="335"/>
        <v>0.7</v>
      </c>
      <c r="DI57" s="66">
        <f t="shared" si="336"/>
        <v>0.7</v>
      </c>
      <c r="DJ57" s="66">
        <f t="shared" si="337"/>
        <v>0.16741800314030364</v>
      </c>
      <c r="DK57" s="66">
        <f t="shared" si="338"/>
        <v>0.7</v>
      </c>
      <c r="DL57" s="66">
        <f t="shared" si="339"/>
        <v>0.16839433220127806</v>
      </c>
      <c r="DM57" s="66">
        <f t="shared" si="340"/>
        <v>0.7</v>
      </c>
      <c r="DN57" s="66">
        <f t="shared" si="341"/>
        <v>0.7</v>
      </c>
      <c r="DO57" s="66">
        <f t="shared" si="342"/>
        <v>0.50323550756865343</v>
      </c>
      <c r="DP57" s="66">
        <f t="shared" si="343"/>
        <v>0.54383963116649103</v>
      </c>
      <c r="DQ57" s="66">
        <f t="shared" si="344"/>
        <v>0.39584529969218235</v>
      </c>
      <c r="DR57" s="66">
        <f t="shared" si="345"/>
        <v>0.31052832276572606</v>
      </c>
      <c r="DS57" s="66">
        <f t="shared" si="346"/>
        <v>0.22047387839072471</v>
      </c>
      <c r="DT57" s="66">
        <f t="shared" si="347"/>
        <v>0.27023345327346648</v>
      </c>
      <c r="DU57" s="66">
        <f t="shared" si="348"/>
        <v>0.45042784054600893</v>
      </c>
      <c r="DV57" s="265">
        <f t="shared" si="349"/>
        <v>0.24700582241621583</v>
      </c>
      <c r="DW57" s="74">
        <f>+'Cas_-14'!B56</f>
        <v>9</v>
      </c>
      <c r="DX57" s="59">
        <f>+'Cas_-14'!C56</f>
        <v>3</v>
      </c>
      <c r="DY57" s="59">
        <f>+'Cas_-14'!D56</f>
        <v>59</v>
      </c>
      <c r="DZ57" s="59">
        <f>+'Cas_-14'!E56</f>
        <v>67</v>
      </c>
      <c r="EA57" s="59">
        <f>+'Cas_-14'!F56</f>
        <v>211</v>
      </c>
      <c r="EB57" s="59">
        <f>+'Cas_-14'!G56</f>
        <v>253</v>
      </c>
      <c r="EC57" s="59">
        <f>+'Cas_-14'!H56</f>
        <v>258</v>
      </c>
      <c r="ED57" s="59">
        <f>+'Cas_-14'!I56</f>
        <v>260</v>
      </c>
      <c r="EE57" s="59">
        <f>+'Cas_-14'!J56</f>
        <v>231</v>
      </c>
      <c r="EF57" s="59">
        <f>+'Cas_-14'!K56</f>
        <v>278</v>
      </c>
      <c r="EG57" s="59">
        <f>+'Cas_-14'!L56</f>
        <v>189</v>
      </c>
      <c r="EH57" s="59">
        <f>+'Cas_-14'!M56</f>
        <v>244</v>
      </c>
      <c r="EI57" s="59">
        <f>+'Cas_-14'!N56</f>
        <v>124</v>
      </c>
      <c r="EJ57" s="59">
        <f>+'Cas_-14'!O56</f>
        <v>108</v>
      </c>
      <c r="EK57" s="59">
        <f>+'Cas_-14'!P56</f>
        <v>82</v>
      </c>
      <c r="EL57" s="59">
        <f>+'Cas_-14'!Q56</f>
        <v>74</v>
      </c>
      <c r="EM57" s="59">
        <f>+'Cas_-14'!R56</f>
        <v>25</v>
      </c>
      <c r="EN57" s="59">
        <f>+'Cas_-14'!S56</f>
        <v>42</v>
      </c>
      <c r="EO57" s="59">
        <f>+'Cas_-14'!T56</f>
        <v>6</v>
      </c>
      <c r="EP57" s="75">
        <f>+'Cas_-14'!U56</f>
        <v>14</v>
      </c>
      <c r="EQ57" s="178">
        <f t="shared" si="280"/>
        <v>4.8438823270914276E-3</v>
      </c>
      <c r="ER57" s="80">
        <f t="shared" si="281"/>
        <v>1.658822285058079E-3</v>
      </c>
      <c r="ES57" s="80">
        <f t="shared" si="282"/>
        <v>3.3206544613409231E-2</v>
      </c>
      <c r="ET57" s="80">
        <f t="shared" si="283"/>
        <v>3.9053608342510301E-2</v>
      </c>
      <c r="EU57" s="80">
        <f t="shared" si="284"/>
        <v>0.15266414363631839</v>
      </c>
      <c r="EV57" s="80">
        <f t="shared" si="285"/>
        <v>0.18503005387195734</v>
      </c>
      <c r="EW57" s="80">
        <f t="shared" si="286"/>
        <v>0.16941921686267691</v>
      </c>
      <c r="EX57" s="80">
        <f t="shared" si="287"/>
        <v>0.16741800314030364</v>
      </c>
      <c r="EY57" s="80">
        <f t="shared" si="288"/>
        <v>0.14675218788442815</v>
      </c>
      <c r="EZ57" s="80">
        <f t="shared" si="289"/>
        <v>0.16839433220127806</v>
      </c>
      <c r="FA57" s="80">
        <f t="shared" si="290"/>
        <v>0.15509530342058547</v>
      </c>
      <c r="FB57" s="80">
        <f t="shared" si="291"/>
        <v>0.20413961157575045</v>
      </c>
      <c r="FC57" s="80">
        <f t="shared" si="292"/>
        <v>0.11232216528932344</v>
      </c>
      <c r="FD57" s="80">
        <f t="shared" si="293"/>
        <v>9.1038754257270607E-2</v>
      </c>
      <c r="FE57" s="80">
        <f t="shared" si="294"/>
        <v>0.11018134002876512</v>
      </c>
      <c r="FF57" s="80">
        <f t="shared" si="295"/>
        <v>7.6979971213623488E-2</v>
      </c>
      <c r="FG57" s="80">
        <f t="shared" si="296"/>
        <v>7.8323345298304967E-2</v>
      </c>
      <c r="FH57" s="80">
        <f t="shared" si="297"/>
        <v>7.7604291943807732E-2</v>
      </c>
      <c r="FI57" s="80">
        <f t="shared" si="298"/>
        <v>0.18640956180996579</v>
      </c>
      <c r="FJ57" s="88">
        <f t="shared" si="299"/>
        <v>7.2688873420643979E-2</v>
      </c>
      <c r="FK57" s="101">
        <f t="shared" si="133"/>
        <v>3.5926709512594304</v>
      </c>
      <c r="FL57" s="102">
        <f t="shared" si="134"/>
        <v>4.0338846308995562</v>
      </c>
      <c r="FM57" s="102">
        <f t="shared" si="135"/>
        <v>4.4802867383512543</v>
      </c>
      <c r="FN57" s="102">
        <f t="shared" si="166"/>
        <v>5.9737156511350058</v>
      </c>
      <c r="FO57" s="102">
        <f t="shared" si="388"/>
        <v>1</v>
      </c>
      <c r="FP57" s="102">
        <f t="shared" si="388"/>
        <v>3.7831691952292625</v>
      </c>
      <c r="FQ57" s="102">
        <f t="shared" si="388"/>
        <v>4.1317626947088675</v>
      </c>
      <c r="FR57" s="102">
        <f t="shared" si="388"/>
        <v>1</v>
      </c>
      <c r="FS57" s="102">
        <f t="shared" si="388"/>
        <v>4.7699459210193949</v>
      </c>
      <c r="FT57" s="102">
        <f t="shared" si="388"/>
        <v>1</v>
      </c>
      <c r="FU57" s="102">
        <f t="shared" si="388"/>
        <v>4.5133539479383771</v>
      </c>
      <c r="FV57" s="102">
        <f t="shared" si="388"/>
        <v>3.4290258250062835</v>
      </c>
      <c r="FW57" s="102">
        <f t="shared" si="388"/>
        <v>4.4802867383512543</v>
      </c>
      <c r="FX57" s="102">
        <f t="shared" si="388"/>
        <v>5.9737156511350058</v>
      </c>
      <c r="FY57" s="102">
        <f t="shared" si="388"/>
        <v>3.5926709512594304</v>
      </c>
      <c r="FZ57" s="102">
        <f t="shared" si="388"/>
        <v>4.0338846308995562</v>
      </c>
      <c r="GA57" s="102">
        <f t="shared" si="137"/>
        <v>2.814919071076706</v>
      </c>
      <c r="GB57" s="102">
        <f t="shared" si="138"/>
        <v>3.4821972664751462</v>
      </c>
      <c r="GC57" s="102">
        <f t="shared" si="139"/>
        <v>2.4163344206838229</v>
      </c>
      <c r="GD57" s="270">
        <f t="shared" si="140"/>
        <v>3.3981242354220478</v>
      </c>
      <c r="GE57" s="74">
        <f>+Cas_Hoy!B56</f>
        <v>9</v>
      </c>
      <c r="GF57" s="59">
        <f>+Cas_Hoy!C56</f>
        <v>4</v>
      </c>
      <c r="GG57" s="59">
        <f>+Cas_Hoy!D56</f>
        <v>63</v>
      </c>
      <c r="GH57" s="59">
        <f>+Cas_Hoy!E56</f>
        <v>69</v>
      </c>
      <c r="GI57" s="59">
        <f>+Cas_Hoy!F56</f>
        <v>217</v>
      </c>
      <c r="GJ57" s="59">
        <f>+Cas_Hoy!G56</f>
        <v>257</v>
      </c>
      <c r="GK57" s="59">
        <f>+Cas_Hoy!H56</f>
        <v>264</v>
      </c>
      <c r="GL57" s="59">
        <f>+Cas_Hoy!I56</f>
        <v>267</v>
      </c>
      <c r="GM57" s="59">
        <f>+Cas_Hoy!J56</f>
        <v>237</v>
      </c>
      <c r="GN57" s="59">
        <f>+Cas_Hoy!K56</f>
        <v>283</v>
      </c>
      <c r="GO57" s="59">
        <f>+Cas_Hoy!L56</f>
        <v>189</v>
      </c>
      <c r="GP57" s="59">
        <f>+Cas_Hoy!M56</f>
        <v>247</v>
      </c>
      <c r="GQ57" s="59">
        <f>+Cas_Hoy!N56</f>
        <v>125</v>
      </c>
      <c r="GR57" s="59">
        <f>+Cas_Hoy!O56</f>
        <v>108</v>
      </c>
      <c r="GS57" s="59">
        <f>+Cas_Hoy!P56</f>
        <v>85</v>
      </c>
      <c r="GT57" s="59">
        <f>+Cas_Hoy!Q56</f>
        <v>75</v>
      </c>
      <c r="GU57" s="59">
        <f>+Cas_Hoy!R56</f>
        <v>25</v>
      </c>
      <c r="GV57" s="59">
        <f>+Cas_Hoy!S56</f>
        <v>42</v>
      </c>
      <c r="GW57" s="59">
        <f>+Cas_Hoy!T56</f>
        <v>6</v>
      </c>
      <c r="GX57" s="459">
        <f>+Cas_Hoy!U56</f>
        <v>14</v>
      </c>
      <c r="GY57" s="424">
        <f t="shared" si="141"/>
        <v>0.41032744480287192</v>
      </c>
      <c r="GZ57" s="94">
        <f t="shared" si="142"/>
        <v>0.31472465145174938</v>
      </c>
      <c r="HA57" s="94">
        <f t="shared" si="143"/>
        <v>0.5072938584361425</v>
      </c>
      <c r="HB57" s="94">
        <f t="shared" si="144"/>
        <v>0.54383963116649103</v>
      </c>
      <c r="HC57" s="272">
        <f t="shared" si="350"/>
        <v>0.15700530411886771</v>
      </c>
      <c r="HD57" s="272">
        <f t="shared" si="351"/>
        <v>0.7</v>
      </c>
      <c r="HE57" s="272">
        <f t="shared" si="352"/>
        <v>0.7</v>
      </c>
      <c r="HF57" s="272">
        <f t="shared" si="353"/>
        <v>0.17192541091715796</v>
      </c>
      <c r="HG57" s="272">
        <f t="shared" si="354"/>
        <v>0.7</v>
      </c>
      <c r="HH57" s="272">
        <f t="shared" si="355"/>
        <v>0.17142300724086937</v>
      </c>
      <c r="HI57" s="272">
        <f t="shared" si="356"/>
        <v>0.7</v>
      </c>
      <c r="HJ57" s="272">
        <f t="shared" si="357"/>
        <v>0.7</v>
      </c>
      <c r="HK57" s="272">
        <f t="shared" si="358"/>
        <v>0.5072938584361425</v>
      </c>
      <c r="HL57" s="272">
        <f t="shared" si="359"/>
        <v>0.54383963116649103</v>
      </c>
      <c r="HM57" s="272">
        <f t="shared" si="360"/>
        <v>0.41032744480287192</v>
      </c>
      <c r="HN57" s="272">
        <f t="shared" si="361"/>
        <v>0.31472465145174938</v>
      </c>
      <c r="HO57" s="272">
        <f t="shared" si="362"/>
        <v>0.22047387839072471</v>
      </c>
      <c r="HP57" s="272">
        <f t="shared" si="363"/>
        <v>0.27023345327346648</v>
      </c>
      <c r="HQ57" s="272">
        <f t="shared" si="364"/>
        <v>0.45042784054600898</v>
      </c>
      <c r="HR57" s="276">
        <f t="shared" si="365"/>
        <v>0.24700582241621583</v>
      </c>
      <c r="HS57" s="201">
        <f>+CyF_Tot!B56</f>
        <v>0</v>
      </c>
      <c r="HT57" s="131">
        <f>+CyF_Tot!C56</f>
        <v>2573</v>
      </c>
      <c r="HU57" s="131">
        <f>+CyF_Tot!D56</f>
        <v>2603</v>
      </c>
      <c r="HV57" s="131">
        <f>+CyF_Tot!E56</f>
        <v>2622</v>
      </c>
      <c r="HW57" s="131">
        <f>+CyF_Tot!F56</f>
        <v>0</v>
      </c>
      <c r="HX57" s="131">
        <f>+CyF_Tot!G56</f>
        <v>83</v>
      </c>
      <c r="HY57" s="131">
        <f>+CyF_Tot!H56</f>
        <v>83</v>
      </c>
      <c r="HZ57" s="428">
        <f>+CyF_Tot!I56</f>
        <v>83</v>
      </c>
      <c r="IA57" s="82">
        <f t="shared" si="368"/>
        <v>7.8383975564815356E-2</v>
      </c>
      <c r="IB57" s="79">
        <f t="shared" si="369"/>
        <v>7.629564609092164E-2</v>
      </c>
      <c r="IC57" s="79">
        <f t="shared" si="370"/>
        <v>7.4956049058550883E-2</v>
      </c>
      <c r="ID57" s="79">
        <f t="shared" si="371"/>
        <v>7.2375570104073778E-2</v>
      </c>
      <c r="IE57" s="79">
        <f t="shared" si="372"/>
        <v>5.830741272859026E-2</v>
      </c>
      <c r="IF57" s="79">
        <f t="shared" si="373"/>
        <v>5.7684164601092255E-2</v>
      </c>
      <c r="IG57" s="79">
        <f t="shared" si="374"/>
        <v>6.4244417773666157E-2</v>
      </c>
      <c r="IH57" s="79">
        <f t="shared" si="375"/>
        <v>6.5516328510660027E-2</v>
      </c>
      <c r="II57" s="79">
        <f t="shared" si="376"/>
        <v>6.640576079718194E-2</v>
      </c>
      <c r="IJ57" s="79">
        <f t="shared" si="377"/>
        <v>6.9645921254949381E-2</v>
      </c>
      <c r="IK57" s="79">
        <f t="shared" si="378"/>
        <v>5.1409279697239366E-2</v>
      </c>
      <c r="IL57" s="79">
        <f t="shared" si="379"/>
        <v>5.0424419103558965E-2</v>
      </c>
      <c r="IM57" s="79">
        <f t="shared" si="380"/>
        <v>4.6573039227989423E-2</v>
      </c>
      <c r="IN57" s="79">
        <f t="shared" si="381"/>
        <v>5.0046742013970774E-2</v>
      </c>
      <c r="IO57" s="79">
        <f t="shared" si="382"/>
        <v>3.1396711616049421E-2</v>
      </c>
      <c r="IP57" s="79">
        <f t="shared" si="383"/>
        <v>4.0553873011812736E-2</v>
      </c>
      <c r="IQ57" s="79">
        <f t="shared" si="384"/>
        <v>1.3465644407222066E-2</v>
      </c>
      <c r="IR57" s="79">
        <f t="shared" si="385"/>
        <v>2.2831892508243329E-2</v>
      </c>
      <c r="IS57" s="79">
        <f t="shared" si="386"/>
        <v>1.3578801082913007E-3</v>
      </c>
      <c r="IT57" s="179">
        <f t="shared" si="387"/>
        <v>8.125282309191021E-3</v>
      </c>
      <c r="IU57" s="275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6"/>
      <c r="JP57" s="525">
        <f t="shared" si="230"/>
        <v>0</v>
      </c>
      <c r="JQ57" s="241">
        <f t="shared" si="231"/>
        <v>0</v>
      </c>
      <c r="JR57" s="241">
        <f t="shared" si="232"/>
        <v>0</v>
      </c>
      <c r="JS57" s="241">
        <f t="shared" si="233"/>
        <v>0</v>
      </c>
      <c r="JT57" s="241">
        <f t="shared" si="234"/>
        <v>0</v>
      </c>
      <c r="JU57" s="241">
        <f t="shared" si="235"/>
        <v>2564.1464865575849</v>
      </c>
      <c r="JV57" s="241">
        <f t="shared" si="236"/>
        <v>2116.0131854332722</v>
      </c>
      <c r="JW57" s="241">
        <f t="shared" si="237"/>
        <v>0</v>
      </c>
      <c r="JX57" s="241">
        <f t="shared" si="238"/>
        <v>7171.5494466218988</v>
      </c>
      <c r="JY57" s="241">
        <f t="shared" si="239"/>
        <v>0</v>
      </c>
      <c r="JZ57" s="241">
        <f t="shared" si="240"/>
        <v>8671.6574216690788</v>
      </c>
      <c r="KA57" s="241">
        <f t="shared" si="241"/>
        <v>11387.130079337487</v>
      </c>
      <c r="KB57" s="241">
        <f t="shared" si="242"/>
        <v>13479.439749108442</v>
      </c>
      <c r="KC57" s="241">
        <f t="shared" si="243"/>
        <v>6430.4010219566326</v>
      </c>
      <c r="KD57" s="241">
        <f t="shared" si="244"/>
        <v>23943.391445611403</v>
      </c>
      <c r="KE57" s="241">
        <f t="shared" si="245"/>
        <v>11097.016542203455</v>
      </c>
      <c r="KF57" s="241">
        <f t="shared" si="246"/>
        <v>11170.726141149207</v>
      </c>
      <c r="KG57" s="241">
        <f t="shared" si="247"/>
        <v>9707.4543612863872</v>
      </c>
      <c r="KH57" s="241">
        <f t="shared" si="248"/>
        <v>7501.7421324390571</v>
      </c>
      <c r="KI57" s="526">
        <f t="shared" si="249"/>
        <v>4486.2015056505306</v>
      </c>
      <c r="KJ57" s="529">
        <f>(SUM(JP57:KI57)/SUM(JP$4:KI56))*100000</f>
        <v>236.63567165688593</v>
      </c>
      <c r="KK57" s="491">
        <f t="shared" si="301"/>
        <v>0</v>
      </c>
      <c r="KL57" s="492">
        <f t="shared" si="302"/>
        <v>0</v>
      </c>
      <c r="KM57" s="492">
        <f t="shared" si="303"/>
        <v>0</v>
      </c>
      <c r="KN57" s="492">
        <f t="shared" si="304"/>
        <v>0</v>
      </c>
      <c r="KO57" s="492">
        <f t="shared" si="305"/>
        <v>0</v>
      </c>
      <c r="KP57" s="492">
        <f t="shared" si="306"/>
        <v>731.34408645042424</v>
      </c>
      <c r="KQ57" s="492">
        <f t="shared" si="307"/>
        <v>656.66363125068574</v>
      </c>
      <c r="KR57" s="492">
        <f t="shared" si="308"/>
        <v>0</v>
      </c>
      <c r="KS57" s="492">
        <f t="shared" si="309"/>
        <v>2541.1634265701841</v>
      </c>
      <c r="KT57" s="492">
        <f t="shared" si="310"/>
        <v>0</v>
      </c>
      <c r="KU57" s="492">
        <f t="shared" si="311"/>
        <v>4103.0503550419444</v>
      </c>
      <c r="KV57" s="492">
        <f t="shared" si="312"/>
        <v>5019.8265141577976</v>
      </c>
      <c r="KW57" s="492">
        <f t="shared" si="313"/>
        <v>8152.4152226121851</v>
      </c>
      <c r="KX57" s="492">
        <f t="shared" si="314"/>
        <v>3371.8057132322447</v>
      </c>
      <c r="KY57" s="492">
        <f t="shared" si="315"/>
        <v>24186.147811192342</v>
      </c>
      <c r="KZ57" s="492">
        <f t="shared" si="316"/>
        <v>8322.1590501214578</v>
      </c>
      <c r="LA57" s="492">
        <f t="shared" si="317"/>
        <v>31329.338119321987</v>
      </c>
      <c r="LB57" s="492">
        <f t="shared" si="318"/>
        <v>14781.769894058616</v>
      </c>
      <c r="LC57" s="492">
        <f t="shared" si="319"/>
        <v>124273.04120664387</v>
      </c>
      <c r="LD57" s="493">
        <f t="shared" si="320"/>
        <v>25960.311935944279</v>
      </c>
      <c r="LE57" s="509">
        <f t="shared" si="321"/>
        <v>0</v>
      </c>
      <c r="LF57" s="492">
        <f t="shared" si="322"/>
        <v>204.43844255522094</v>
      </c>
      <c r="LG57" s="492">
        <f t="shared" si="323"/>
        <v>2317.2085133154828</v>
      </c>
      <c r="LH57" s="492">
        <f t="shared" si="324"/>
        <v>1363.9009607715502</v>
      </c>
      <c r="LI57" s="492">
        <f t="shared" si="325"/>
        <v>18639.991663991386</v>
      </c>
      <c r="LJ57" s="512">
        <f t="shared" si="326"/>
        <v>8676.3202747543783</v>
      </c>
      <c r="LK57" s="491">
        <f t="shared" si="327"/>
        <v>100.92509148562809</v>
      </c>
      <c r="LL57" s="492">
        <f t="shared" si="328"/>
        <v>1835.9817030072186</v>
      </c>
      <c r="LM57" s="493">
        <f t="shared" si="329"/>
        <v>12989.626121585377</v>
      </c>
      <c r="LO57" s="547" t="e">
        <f>VLOOKUP(A57,#REF!,2,FALSE)</f>
        <v>#REF!</v>
      </c>
      <c r="LP57" s="552" t="e">
        <f>VLOOKUP(A57,#REF!,3,FALSE)</f>
        <v>#REF!</v>
      </c>
      <c r="LQ57" s="544" t="e">
        <f>VLOOKUP(A57,#REF!,4,FALSE)</f>
        <v>#REF!</v>
      </c>
      <c r="LR57" s="564" t="e">
        <f t="shared" si="250"/>
        <v>#REF!</v>
      </c>
      <c r="LS57" s="518" t="e">
        <f t="shared" si="251"/>
        <v>#REF!</v>
      </c>
    </row>
    <row r="58" spans="1:331" ht="14.4">
      <c r="A58" s="391" t="s">
        <v>68</v>
      </c>
      <c r="B58" s="419">
        <v>11671</v>
      </c>
      <c r="C58" s="407">
        <f t="shared" si="330"/>
        <v>1427</v>
      </c>
      <c r="D58" s="398">
        <f t="shared" si="331"/>
        <v>28</v>
      </c>
      <c r="E58" s="376">
        <f t="shared" si="332"/>
        <v>9.5942410132049284E-3</v>
      </c>
      <c r="F58" s="185">
        <f t="shared" si="252"/>
        <v>0.11155856396195699</v>
      </c>
      <c r="G58" s="30">
        <f t="shared" si="253"/>
        <v>2.2414880254193461</v>
      </c>
      <c r="H58" s="29">
        <f t="shared" si="254"/>
        <v>0.25005718525370479</v>
      </c>
      <c r="I58" s="33">
        <f t="shared" si="255"/>
        <v>0.27406421148773941</v>
      </c>
      <c r="J58" s="302">
        <f t="shared" si="256"/>
        <v>0.34307232343104915</v>
      </c>
      <c r="K58" s="452">
        <f t="shared" si="257"/>
        <v>6.9930120809930359E-3</v>
      </c>
      <c r="L58" s="303">
        <f t="shared" si="333"/>
        <v>3.0752665796956795</v>
      </c>
      <c r="M58" s="304">
        <f t="shared" si="258"/>
        <v>0.37600937445169519</v>
      </c>
      <c r="N58" s="675"/>
      <c r="O58" s="310" t="s">
        <v>226</v>
      </c>
      <c r="P58" s="20" t="s">
        <v>228</v>
      </c>
      <c r="Q58" s="20"/>
      <c r="R58" s="20"/>
      <c r="S58" s="148">
        <f t="shared" si="259"/>
        <v>1427</v>
      </c>
      <c r="T58" s="149">
        <f t="shared" si="260"/>
        <v>12226.887156199125</v>
      </c>
      <c r="U58" s="148">
        <f t="shared" si="261"/>
        <v>51</v>
      </c>
      <c r="V58" s="150">
        <f t="shared" si="262"/>
        <v>3.7063953488372096E-2</v>
      </c>
      <c r="W58" s="149">
        <f t="shared" si="263"/>
        <v>436.98055008139835</v>
      </c>
      <c r="X58" s="148">
        <f t="shared" si="264"/>
        <v>125</v>
      </c>
      <c r="Y58" s="150">
        <f t="shared" si="265"/>
        <v>9.6006144393241163E-2</v>
      </c>
      <c r="Z58" s="149">
        <f t="shared" si="266"/>
        <v>1071.0307600034273</v>
      </c>
      <c r="AA58" s="148">
        <f t="shared" si="267"/>
        <v>28</v>
      </c>
      <c r="AB58" s="149">
        <f t="shared" si="268"/>
        <v>2399.1089024076773</v>
      </c>
      <c r="AC58" s="151">
        <f t="shared" si="269"/>
        <v>1.9621583742116328E-2</v>
      </c>
      <c r="AD58" s="148">
        <f t="shared" si="270"/>
        <v>0</v>
      </c>
      <c r="AE58" s="150">
        <f t="shared" si="271"/>
        <v>0</v>
      </c>
      <c r="AF58" s="149">
        <f t="shared" si="272"/>
        <v>0</v>
      </c>
      <c r="AG58" s="148">
        <f t="shared" si="273"/>
        <v>0</v>
      </c>
      <c r="AH58" s="150">
        <f t="shared" si="274"/>
        <v>0</v>
      </c>
      <c r="AI58" s="311">
        <f t="shared" si="275"/>
        <v>0</v>
      </c>
      <c r="AJ58" s="679"/>
      <c r="AK58" s="74">
        <v>916.95843207136124</v>
      </c>
      <c r="AL58" s="59">
        <v>836.93186861647473</v>
      </c>
      <c r="AM58" s="59">
        <v>867.66971781894495</v>
      </c>
      <c r="AN58" s="59">
        <v>819.72659258172882</v>
      </c>
      <c r="AO58" s="59">
        <v>637.87861510416201</v>
      </c>
      <c r="AP58" s="59">
        <v>637.30873627592041</v>
      </c>
      <c r="AQ58" s="59">
        <v>823.41169477439075</v>
      </c>
      <c r="AR58" s="59">
        <v>767.08363295163554</v>
      </c>
      <c r="AS58" s="59">
        <v>744.77055837015689</v>
      </c>
      <c r="AT58" s="59">
        <v>730.74239389905301</v>
      </c>
      <c r="AU58" s="59">
        <v>605.92114752058887</v>
      </c>
      <c r="AV58" s="59">
        <v>601.04198961287966</v>
      </c>
      <c r="AW58" s="59">
        <v>626.26382179570624</v>
      </c>
      <c r="AX58" s="59">
        <v>624.2980931147988</v>
      </c>
      <c r="AY58" s="59">
        <v>414.38706205412473</v>
      </c>
      <c r="AZ58" s="59">
        <v>497.19588318916567</v>
      </c>
      <c r="BA58" s="59">
        <v>173.39643100856895</v>
      </c>
      <c r="BB58" s="59">
        <v>223.17951562322165</v>
      </c>
      <c r="BC58" s="59">
        <v>25.342555301252389</v>
      </c>
      <c r="BD58" s="75">
        <v>97.49140022921911</v>
      </c>
      <c r="BE58" s="213">
        <v>2.0000000000000002E-5</v>
      </c>
      <c r="BF58" s="42">
        <v>2.0000000000000002E-5</v>
      </c>
      <c r="BG58" s="52">
        <v>5.0000000000000002E-5</v>
      </c>
      <c r="BH58" s="52">
        <v>4.0000000000000003E-5</v>
      </c>
      <c r="BI58" s="52">
        <v>1.2518952302791728E-4</v>
      </c>
      <c r="BJ58" s="52">
        <v>1.2406223545552731E-4</v>
      </c>
      <c r="BK58" s="52">
        <v>3.4000000000000002E-4</v>
      </c>
      <c r="BL58" s="52">
        <v>1.8000000000000001E-4</v>
      </c>
      <c r="BM58" s="52">
        <v>8.9999999999999998E-4</v>
      </c>
      <c r="BN58" s="52">
        <v>5.0000000000000001E-4</v>
      </c>
      <c r="BO58" s="52">
        <v>3.8E-3</v>
      </c>
      <c r="BP58" s="52">
        <v>2E-3</v>
      </c>
      <c r="BQ58" s="52">
        <v>1.6199999999999999E-2</v>
      </c>
      <c r="BR58" s="52">
        <v>6.1999999999999998E-3</v>
      </c>
      <c r="BS58" s="52">
        <v>6.1100000000000002E-2</v>
      </c>
      <c r="BT58" s="52">
        <v>2.6800000000000001E-2</v>
      </c>
      <c r="BU58" s="52">
        <v>0.1421</v>
      </c>
      <c r="BV58" s="52">
        <v>5.4699999999999999E-2</v>
      </c>
      <c r="BW58" s="52">
        <v>0.27589999999999998</v>
      </c>
      <c r="BX58" s="584">
        <v>0.1051</v>
      </c>
      <c r="BY58" s="74">
        <f>+Fall_Hoy!B58+(CS58/2)</f>
        <v>0</v>
      </c>
      <c r="BZ58" s="59">
        <f>+Fall_Hoy!C58+(CS58/2)</f>
        <v>0</v>
      </c>
      <c r="CA58" s="59">
        <f>+Fall_Hoy!D58+(CT58/2)</f>
        <v>0</v>
      </c>
      <c r="CB58" s="59">
        <f>+Fall_Hoy!E58+(CT58/2)</f>
        <v>0</v>
      </c>
      <c r="CC58" s="59">
        <f>+Fall_Hoy!F58+(CU58/2)</f>
        <v>0</v>
      </c>
      <c r="CD58" s="59">
        <f>+Fall_Hoy!G58+(CU58/2)</f>
        <v>0</v>
      </c>
      <c r="CE58" s="59">
        <f>+Fall_Hoy!H58+(CV58/2)</f>
        <v>1</v>
      </c>
      <c r="CF58" s="59">
        <f>+Fall_Hoy!I58+(CV58/2)</f>
        <v>0</v>
      </c>
      <c r="CG58" s="59">
        <f>+Fall_Hoy!J58+(CW58/2)</f>
        <v>2</v>
      </c>
      <c r="CH58" s="59">
        <f>+Fall_Hoy!K58+(CW58/2)</f>
        <v>0</v>
      </c>
      <c r="CI58" s="59">
        <f>+Fall_Hoy!L58+(CX58/2)</f>
        <v>1</v>
      </c>
      <c r="CJ58" s="59">
        <f>+Fall_Hoy!M58+(CX58/2)</f>
        <v>1</v>
      </c>
      <c r="CK58" s="59">
        <f>+Fall_Hoy!N58+(CY58/2)</f>
        <v>4</v>
      </c>
      <c r="CL58" s="59">
        <f>+Fall_Hoy!O58+(CY58/2)</f>
        <v>1</v>
      </c>
      <c r="CM58" s="59">
        <f>+Fall_Hoy!P58+(CZ58/2)</f>
        <v>5</v>
      </c>
      <c r="CN58" s="59">
        <f>+Fall_Hoy!Q58+(CZ58/2)</f>
        <v>4</v>
      </c>
      <c r="CO58" s="59">
        <f>+Fall_Hoy!R58+(DA58/2)</f>
        <v>4</v>
      </c>
      <c r="CP58" s="59">
        <f>+Fall_Hoy!S58+(DA58/2)</f>
        <v>4</v>
      </c>
      <c r="CQ58" s="59">
        <f>+Fall_Hoy!T58+(DB58/2)</f>
        <v>1</v>
      </c>
      <c r="CR58" s="75">
        <f>+Fall_Hoy!U58+(DB58/2)</f>
        <v>0</v>
      </c>
      <c r="CS58" s="603">
        <f>+Fall_Hoy!W58</f>
        <v>0</v>
      </c>
      <c r="CT58" s="58">
        <f>+Fall_Hoy!X58</f>
        <v>0</v>
      </c>
      <c r="CU58" s="58">
        <f>+Fall_Hoy!Y58</f>
        <v>0</v>
      </c>
      <c r="CV58" s="58">
        <f>+Fall_Hoy!Z58</f>
        <v>0</v>
      </c>
      <c r="CW58" s="58">
        <f>+Fall_Hoy!AA58</f>
        <v>0</v>
      </c>
      <c r="CX58" s="58">
        <f>+Fall_Hoy!AB58</f>
        <v>0</v>
      </c>
      <c r="CY58" s="58">
        <f>+Fall_Hoy!AC58</f>
        <v>0</v>
      </c>
      <c r="CZ58" s="58">
        <f>+Fall_Hoy!AD58</f>
        <v>0</v>
      </c>
      <c r="DA58" s="58">
        <f>+Fall_Hoy!AE58</f>
        <v>0</v>
      </c>
      <c r="DB58" s="223">
        <f>+Fall_Hoy!AF58</f>
        <v>0</v>
      </c>
      <c r="DC58" s="65">
        <f t="shared" si="276"/>
        <v>0.19747976722732785</v>
      </c>
      <c r="DD58" s="66">
        <f t="shared" si="277"/>
        <v>0.30019100396794263</v>
      </c>
      <c r="DE58" s="66">
        <f t="shared" si="278"/>
        <v>0.39426448032544881</v>
      </c>
      <c r="DF58" s="66">
        <f t="shared" si="279"/>
        <v>0.25835466159430726</v>
      </c>
      <c r="DG58" s="66">
        <f t="shared" si="334"/>
        <v>0.19909744110054797</v>
      </c>
      <c r="DH58" s="66">
        <f t="shared" si="335"/>
        <v>0.18515358927845035</v>
      </c>
      <c r="DI58" s="66">
        <f t="shared" si="336"/>
        <v>0.7</v>
      </c>
      <c r="DJ58" s="66">
        <f t="shared" si="337"/>
        <v>0.15513301925385092</v>
      </c>
      <c r="DK58" s="66">
        <f t="shared" si="338"/>
        <v>0.7</v>
      </c>
      <c r="DL58" s="66">
        <f t="shared" si="339"/>
        <v>0.17105891357011904</v>
      </c>
      <c r="DM58" s="66">
        <f t="shared" si="340"/>
        <v>0.43431046401611217</v>
      </c>
      <c r="DN58" s="66">
        <f t="shared" si="341"/>
        <v>0.7</v>
      </c>
      <c r="DO58" s="66">
        <f t="shared" si="342"/>
        <v>0.39426448032544881</v>
      </c>
      <c r="DP58" s="66">
        <f t="shared" si="343"/>
        <v>0.25835466159430726</v>
      </c>
      <c r="DQ58" s="66">
        <f t="shared" si="344"/>
        <v>0.19747976722732785</v>
      </c>
      <c r="DR58" s="66">
        <f t="shared" si="345"/>
        <v>0.30019100396794263</v>
      </c>
      <c r="DS58" s="66">
        <f t="shared" si="346"/>
        <v>0.16234008132137379</v>
      </c>
      <c r="DT58" s="66">
        <f t="shared" si="347"/>
        <v>0.32765615783229768</v>
      </c>
      <c r="DU58" s="66">
        <f t="shared" si="348"/>
        <v>0.14302036980645819</v>
      </c>
      <c r="DV58" s="265">
        <f t="shared" si="349"/>
        <v>3.0771944940235572E-2</v>
      </c>
      <c r="DW58" s="74">
        <f>+'Cas_-14'!B57</f>
        <v>32</v>
      </c>
      <c r="DX58" s="59">
        <f>+'Cas_-14'!C57</f>
        <v>32</v>
      </c>
      <c r="DY58" s="59">
        <f>+'Cas_-14'!D57</f>
        <v>73</v>
      </c>
      <c r="DZ58" s="59">
        <f>+'Cas_-14'!E57</f>
        <v>93</v>
      </c>
      <c r="EA58" s="59">
        <f>+'Cas_-14'!F57</f>
        <v>127</v>
      </c>
      <c r="EB58" s="59">
        <f>+'Cas_-14'!G57</f>
        <v>118</v>
      </c>
      <c r="EC58" s="59">
        <f>+'Cas_-14'!H57</f>
        <v>111</v>
      </c>
      <c r="ED58" s="59">
        <f>+'Cas_-14'!I57</f>
        <v>119</v>
      </c>
      <c r="EE58" s="59">
        <f>+'Cas_-14'!J57</f>
        <v>115</v>
      </c>
      <c r="EF58" s="59">
        <f>+'Cas_-14'!K57</f>
        <v>125</v>
      </c>
      <c r="EG58" s="59">
        <f>+'Cas_-14'!L57</f>
        <v>72</v>
      </c>
      <c r="EH58" s="59">
        <f>+'Cas_-14'!M57</f>
        <v>81</v>
      </c>
      <c r="EI58" s="59">
        <f>+'Cas_-14'!N57</f>
        <v>42</v>
      </c>
      <c r="EJ58" s="59">
        <f>+'Cas_-14'!O57</f>
        <v>38</v>
      </c>
      <c r="EK58" s="59">
        <f>+'Cas_-14'!P57</f>
        <v>29</v>
      </c>
      <c r="EL58" s="59">
        <f>+'Cas_-14'!Q57</f>
        <v>25</v>
      </c>
      <c r="EM58" s="59">
        <f>+'Cas_-14'!R57</f>
        <v>13</v>
      </c>
      <c r="EN58" s="59">
        <f>+'Cas_-14'!S57</f>
        <v>22</v>
      </c>
      <c r="EO58" s="59">
        <f>+'Cas_-14'!T57</f>
        <v>2</v>
      </c>
      <c r="EP58" s="75">
        <f>+'Cas_-14'!U57</f>
        <v>3</v>
      </c>
      <c r="EQ58" s="178">
        <f t="shared" si="280"/>
        <v>3.4897983246321942E-2</v>
      </c>
      <c r="ER58" s="79">
        <f t="shared" si="281"/>
        <v>3.8234892468486041E-2</v>
      </c>
      <c r="ES58" s="79">
        <f t="shared" si="282"/>
        <v>8.4133396038644254E-2</v>
      </c>
      <c r="ET58" s="79">
        <f t="shared" si="283"/>
        <v>0.11345246188378068</v>
      </c>
      <c r="EU58" s="79">
        <f t="shared" si="284"/>
        <v>0.19909744110054797</v>
      </c>
      <c r="EV58" s="79">
        <f t="shared" si="285"/>
        <v>0.18515358927845035</v>
      </c>
      <c r="EW58" s="79">
        <f t="shared" si="286"/>
        <v>0.13480498358772189</v>
      </c>
      <c r="EX58" s="79">
        <f t="shared" si="287"/>
        <v>0.15513301925385092</v>
      </c>
      <c r="EY58" s="79">
        <f t="shared" si="288"/>
        <v>0.15440997057088834</v>
      </c>
      <c r="EZ58" s="79">
        <f t="shared" si="289"/>
        <v>0.17105891357011904</v>
      </c>
      <c r="FA58" s="79">
        <f t="shared" si="290"/>
        <v>0.11882734295480829</v>
      </c>
      <c r="FB58" s="79">
        <f t="shared" si="291"/>
        <v>0.13476595878462774</v>
      </c>
      <c r="FC58" s="79">
        <f t="shared" si="292"/>
        <v>6.7064388103358838E-2</v>
      </c>
      <c r="FD58" s="79">
        <f t="shared" si="293"/>
        <v>6.0868358271618787E-2</v>
      </c>
      <c r="FE58" s="79">
        <f t="shared" si="294"/>
        <v>6.9982879910020446E-2</v>
      </c>
      <c r="FF58" s="79">
        <f t="shared" si="295"/>
        <v>5.0281993164630397E-2</v>
      </c>
      <c r="FG58" s="79">
        <f t="shared" si="296"/>
        <v>7.4972708056243453E-2</v>
      </c>
      <c r="FH58" s="79">
        <f t="shared" si="297"/>
        <v>9.8575355083846766E-2</v>
      </c>
      <c r="FI58" s="79">
        <f t="shared" si="298"/>
        <v>7.8918640059203626E-2</v>
      </c>
      <c r="FJ58" s="87">
        <f t="shared" si="299"/>
        <v>3.0771944940235572E-2</v>
      </c>
      <c r="FK58" s="101">
        <f t="shared" si="133"/>
        <v>2.8218296743608553</v>
      </c>
      <c r="FL58" s="102">
        <f t="shared" si="134"/>
        <v>5.9701492537313428</v>
      </c>
      <c r="FM58" s="102">
        <f t="shared" si="135"/>
        <v>5.8788947677836569</v>
      </c>
      <c r="FN58" s="102">
        <f t="shared" si="166"/>
        <v>4.2444821731748732</v>
      </c>
      <c r="FO58" s="102">
        <f t="shared" si="388"/>
        <v>1</v>
      </c>
      <c r="FP58" s="102">
        <f t="shared" si="388"/>
        <v>1</v>
      </c>
      <c r="FQ58" s="102">
        <f t="shared" si="388"/>
        <v>5.1926863634421032</v>
      </c>
      <c r="FR58" s="102">
        <f t="shared" si="388"/>
        <v>1</v>
      </c>
      <c r="FS58" s="102">
        <f t="shared" si="388"/>
        <v>4.5333860074705195</v>
      </c>
      <c r="FT58" s="102">
        <f t="shared" si="388"/>
        <v>1</v>
      </c>
      <c r="FU58" s="102">
        <f t="shared" si="388"/>
        <v>3.6549707602339181</v>
      </c>
      <c r="FV58" s="102">
        <f t="shared" si="388"/>
        <v>5.1941900336915525</v>
      </c>
      <c r="FW58" s="102">
        <f t="shared" si="388"/>
        <v>5.8788947677836569</v>
      </c>
      <c r="FX58" s="102">
        <f t="shared" si="388"/>
        <v>4.2444821731748732</v>
      </c>
      <c r="FY58" s="102">
        <f t="shared" si="388"/>
        <v>2.8218296743608553</v>
      </c>
      <c r="FZ58" s="102">
        <f t="shared" si="388"/>
        <v>5.9701492537313428</v>
      </c>
      <c r="GA58" s="102">
        <f t="shared" si="137"/>
        <v>2.1653223623666973</v>
      </c>
      <c r="GB58" s="102">
        <f t="shared" si="138"/>
        <v>3.3239155725444571</v>
      </c>
      <c r="GC58" s="102">
        <f t="shared" si="139"/>
        <v>1.8122508155128669</v>
      </c>
      <c r="GD58" s="270">
        <f t="shared" si="140"/>
        <v>1</v>
      </c>
      <c r="GE58" s="74">
        <f>+Cas_Hoy!B57</f>
        <v>37</v>
      </c>
      <c r="GF58" s="59">
        <f>+Cas_Hoy!C57</f>
        <v>35</v>
      </c>
      <c r="GG58" s="59">
        <f>+Cas_Hoy!D57</f>
        <v>81</v>
      </c>
      <c r="GH58" s="59">
        <f>+Cas_Hoy!E57</f>
        <v>105</v>
      </c>
      <c r="GI58" s="59">
        <f>+Cas_Hoy!F57</f>
        <v>137</v>
      </c>
      <c r="GJ58" s="59">
        <f>+Cas_Hoy!G57</f>
        <v>128</v>
      </c>
      <c r="GK58" s="59">
        <f>+Cas_Hoy!H57</f>
        <v>117</v>
      </c>
      <c r="GL58" s="59">
        <f>+Cas_Hoy!I57</f>
        <v>132</v>
      </c>
      <c r="GM58" s="59">
        <f>+Cas_Hoy!J57</f>
        <v>123</v>
      </c>
      <c r="GN58" s="59">
        <f>+Cas_Hoy!K57</f>
        <v>138</v>
      </c>
      <c r="GO58" s="59">
        <f>+Cas_Hoy!L57</f>
        <v>83</v>
      </c>
      <c r="GP58" s="59">
        <f>+Cas_Hoy!M57</f>
        <v>89</v>
      </c>
      <c r="GQ58" s="59">
        <f>+Cas_Hoy!N57</f>
        <v>44</v>
      </c>
      <c r="GR58" s="59">
        <f>+Cas_Hoy!O57</f>
        <v>41</v>
      </c>
      <c r="GS58" s="59">
        <f>+Cas_Hoy!P57</f>
        <v>33</v>
      </c>
      <c r="GT58" s="59">
        <f>+Cas_Hoy!Q57</f>
        <v>29</v>
      </c>
      <c r="GU58" s="59">
        <f>+Cas_Hoy!R57</f>
        <v>16</v>
      </c>
      <c r="GV58" s="59">
        <f>+Cas_Hoy!S57</f>
        <v>23</v>
      </c>
      <c r="GW58" s="59">
        <f>+Cas_Hoy!T57</f>
        <v>3</v>
      </c>
      <c r="GX58" s="459">
        <f>+Cas_Hoy!U57</f>
        <v>3</v>
      </c>
      <c r="GY58" s="424">
        <f t="shared" si="141"/>
        <v>0.22471835581040753</v>
      </c>
      <c r="GZ58" s="94">
        <f t="shared" si="142"/>
        <v>0.34822156460281345</v>
      </c>
      <c r="HA58" s="94">
        <f t="shared" si="143"/>
        <v>0.41303897938856537</v>
      </c>
      <c r="HB58" s="94">
        <f t="shared" si="144"/>
        <v>0.27875108224648942</v>
      </c>
      <c r="HC58" s="272">
        <f t="shared" si="350"/>
        <v>0.21477440496673283</v>
      </c>
      <c r="HD58" s="272">
        <f t="shared" si="351"/>
        <v>0.2008445714206919</v>
      </c>
      <c r="HE58" s="272">
        <f t="shared" si="352"/>
        <v>0.7</v>
      </c>
      <c r="HF58" s="272">
        <f t="shared" si="353"/>
        <v>0.1720803238782212</v>
      </c>
      <c r="HG58" s="272">
        <f t="shared" si="354"/>
        <v>0.7</v>
      </c>
      <c r="HH58" s="272">
        <f t="shared" si="355"/>
        <v>0.18884904058141144</v>
      </c>
      <c r="HI58" s="272">
        <f t="shared" si="356"/>
        <v>0.50066345157412928</v>
      </c>
      <c r="HJ58" s="272">
        <f t="shared" si="357"/>
        <v>0.7</v>
      </c>
      <c r="HK58" s="272">
        <f t="shared" si="358"/>
        <v>0.41303897938856537</v>
      </c>
      <c r="HL58" s="272">
        <f t="shared" si="359"/>
        <v>0.27875108224648942</v>
      </c>
      <c r="HM58" s="272">
        <f t="shared" si="360"/>
        <v>0.22471835581040753</v>
      </c>
      <c r="HN58" s="272">
        <f t="shared" si="361"/>
        <v>0.34822156460281345</v>
      </c>
      <c r="HO58" s="272">
        <f t="shared" si="362"/>
        <v>0.1998031770109216</v>
      </c>
      <c r="HP58" s="272">
        <f t="shared" si="363"/>
        <v>0.34254961955194757</v>
      </c>
      <c r="HQ58" s="272">
        <f t="shared" si="364"/>
        <v>0.21453055470968727</v>
      </c>
      <c r="HR58" s="276">
        <f t="shared" si="365"/>
        <v>3.0771944940235572E-2</v>
      </c>
      <c r="HS58" s="201">
        <f>+CyF_Tot!B57</f>
        <v>0</v>
      </c>
      <c r="HT58" s="131">
        <f>+CyF_Tot!C57</f>
        <v>1302</v>
      </c>
      <c r="HU58" s="131">
        <f>+CyF_Tot!D57</f>
        <v>1376</v>
      </c>
      <c r="HV58" s="131">
        <f>+CyF_Tot!E57</f>
        <v>1427</v>
      </c>
      <c r="HW58" s="131">
        <f>+CyF_Tot!F57</f>
        <v>0</v>
      </c>
      <c r="HX58" s="131">
        <f>+CyF_Tot!G57</f>
        <v>28</v>
      </c>
      <c r="HY58" s="131">
        <f>+CyF_Tot!H57</f>
        <v>28</v>
      </c>
      <c r="HZ58" s="428">
        <f>+CyF_Tot!I57</f>
        <v>28</v>
      </c>
      <c r="IA58" s="82">
        <f t="shared" si="368"/>
        <v>7.8567254911435291E-2</v>
      </c>
      <c r="IB58" s="79">
        <f t="shared" si="369"/>
        <v>7.171038202523132E-2</v>
      </c>
      <c r="IC58" s="79">
        <f t="shared" si="370"/>
        <v>7.4344076584606719E-2</v>
      </c>
      <c r="ID58" s="79">
        <f t="shared" si="371"/>
        <v>7.0236191635826312E-2</v>
      </c>
      <c r="IE58" s="79">
        <f t="shared" si="372"/>
        <v>5.4655009433995545E-2</v>
      </c>
      <c r="IF58" s="79">
        <f t="shared" si="373"/>
        <v>5.4606180813633831E-2</v>
      </c>
      <c r="IG58" s="79">
        <f t="shared" si="374"/>
        <v>7.0551940259994061E-2</v>
      </c>
      <c r="IH58" s="79">
        <f t="shared" si="375"/>
        <v>6.5725613310910425E-2</v>
      </c>
      <c r="II58" s="79">
        <f t="shared" si="376"/>
        <v>6.3813774172749277E-2</v>
      </c>
      <c r="IJ58" s="79">
        <f t="shared" si="377"/>
        <v>6.2611806520354127E-2</v>
      </c>
      <c r="IK58" s="79">
        <f t="shared" si="378"/>
        <v>5.1916814970490006E-2</v>
      </c>
      <c r="IL58" s="79">
        <f t="shared" si="379"/>
        <v>5.1498756714324363E-2</v>
      </c>
      <c r="IM58" s="79">
        <f t="shared" si="380"/>
        <v>5.3659825361640497E-2</v>
      </c>
      <c r="IN58" s="79">
        <f t="shared" si="381"/>
        <v>5.349139689099467E-2</v>
      </c>
      <c r="IO58" s="79">
        <f t="shared" si="382"/>
        <v>3.5505703200593326E-2</v>
      </c>
      <c r="IP58" s="79">
        <f t="shared" si="383"/>
        <v>4.2600966771413389E-2</v>
      </c>
      <c r="IQ58" s="79">
        <f t="shared" si="384"/>
        <v>1.4857032902799156E-2</v>
      </c>
      <c r="IR58" s="79">
        <f t="shared" si="385"/>
        <v>1.9122570098810868E-2</v>
      </c>
      <c r="IS58" s="79">
        <f t="shared" si="386"/>
        <v>2.1714125011783386E-3</v>
      </c>
      <c r="IT58" s="179">
        <f t="shared" si="387"/>
        <v>8.3533030785039077E-3</v>
      </c>
      <c r="IU58" s="275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6"/>
      <c r="JP58" s="525">
        <f t="shared" si="230"/>
        <v>0</v>
      </c>
      <c r="JQ58" s="241">
        <f t="shared" si="231"/>
        <v>0</v>
      </c>
      <c r="JR58" s="241">
        <f t="shared" si="232"/>
        <v>0</v>
      </c>
      <c r="JS58" s="241">
        <f t="shared" si="233"/>
        <v>0</v>
      </c>
      <c r="JT58" s="241">
        <f t="shared" si="234"/>
        <v>0</v>
      </c>
      <c r="JU58" s="241">
        <f t="shared" si="235"/>
        <v>0</v>
      </c>
      <c r="JV58" s="241">
        <f t="shared" si="236"/>
        <v>3913.4372519240301</v>
      </c>
      <c r="JW58" s="241">
        <f t="shared" si="237"/>
        <v>0</v>
      </c>
      <c r="JX58" s="241">
        <f t="shared" si="238"/>
        <v>7578.5809959404114</v>
      </c>
      <c r="JY58" s="241">
        <f t="shared" si="239"/>
        <v>0</v>
      </c>
      <c r="JZ58" s="241">
        <f t="shared" si="240"/>
        <v>3488.0215167406504</v>
      </c>
      <c r="KA58" s="241">
        <f t="shared" si="241"/>
        <v>3774.1639339724925</v>
      </c>
      <c r="KB58" s="241">
        <f t="shared" si="242"/>
        <v>10560.590872128427</v>
      </c>
      <c r="KC58" s="241">
        <f t="shared" si="243"/>
        <v>3054.8051019744375</v>
      </c>
      <c r="KD58" s="241">
        <f t="shared" si="244"/>
        <v>11944.907197304065</v>
      </c>
      <c r="KE58" s="241">
        <f t="shared" si="245"/>
        <v>10727.602903282097</v>
      </c>
      <c r="KF58" s="241">
        <f t="shared" si="246"/>
        <v>8225.2673351132471</v>
      </c>
      <c r="KG58" s="241">
        <f t="shared" si="247"/>
        <v>11770.220007264305</v>
      </c>
      <c r="KH58" s="241">
        <f t="shared" si="248"/>
        <v>2381.9618535869131</v>
      </c>
      <c r="KI58" s="526">
        <f t="shared" si="249"/>
        <v>0</v>
      </c>
      <c r="KJ58" s="529">
        <f>(SUM(JP58:KI58)/SUM(JP$4:KI57))*100000</f>
        <v>152.65561988156486</v>
      </c>
      <c r="KK58" s="491">
        <f t="shared" si="301"/>
        <v>0</v>
      </c>
      <c r="KL58" s="492">
        <f t="shared" si="302"/>
        <v>0</v>
      </c>
      <c r="KM58" s="492">
        <f t="shared" si="303"/>
        <v>0</v>
      </c>
      <c r="KN58" s="492">
        <f t="shared" si="304"/>
        <v>0</v>
      </c>
      <c r="KO58" s="492">
        <f t="shared" si="305"/>
        <v>0</v>
      </c>
      <c r="KP58" s="492">
        <f t="shared" si="306"/>
        <v>0</v>
      </c>
      <c r="KQ58" s="492">
        <f t="shared" si="307"/>
        <v>1214.4593116010981</v>
      </c>
      <c r="KR58" s="492">
        <f t="shared" si="308"/>
        <v>0</v>
      </c>
      <c r="KS58" s="492">
        <f t="shared" si="309"/>
        <v>2685.3907925371886</v>
      </c>
      <c r="KT58" s="492">
        <f t="shared" si="310"/>
        <v>0</v>
      </c>
      <c r="KU58" s="492">
        <f t="shared" si="311"/>
        <v>1650.3797632612261</v>
      </c>
      <c r="KV58" s="492">
        <f t="shared" si="312"/>
        <v>1663.7772689460216</v>
      </c>
      <c r="KW58" s="492">
        <f t="shared" si="313"/>
        <v>6387.08458127227</v>
      </c>
      <c r="KX58" s="492">
        <f t="shared" si="314"/>
        <v>1601.7989018847049</v>
      </c>
      <c r="KY58" s="492">
        <f t="shared" si="315"/>
        <v>12066.013777589731</v>
      </c>
      <c r="KZ58" s="492">
        <f t="shared" si="316"/>
        <v>8045.1189063408628</v>
      </c>
      <c r="LA58" s="492">
        <f t="shared" si="317"/>
        <v>23068.525555767217</v>
      </c>
      <c r="LB58" s="492">
        <f t="shared" si="318"/>
        <v>17922.791833426683</v>
      </c>
      <c r="LC58" s="492">
        <f t="shared" si="319"/>
        <v>39459.320029601811</v>
      </c>
      <c r="LD58" s="493">
        <f t="shared" si="320"/>
        <v>0</v>
      </c>
      <c r="LE58" s="509">
        <f t="shared" si="321"/>
        <v>0</v>
      </c>
      <c r="LF58" s="492">
        <f t="shared" si="322"/>
        <v>0</v>
      </c>
      <c r="LG58" s="492">
        <f t="shared" si="323"/>
        <v>1839.8388957840073</v>
      </c>
      <c r="LH58" s="492">
        <f t="shared" si="324"/>
        <v>476.44730023802236</v>
      </c>
      <c r="LI58" s="492">
        <f t="shared" si="325"/>
        <v>11295.880607928953</v>
      </c>
      <c r="LJ58" s="512">
        <f t="shared" si="326"/>
        <v>6240.6178717488392</v>
      </c>
      <c r="LK58" s="491">
        <f t="shared" si="327"/>
        <v>0</v>
      </c>
      <c r="LL58" s="492">
        <f t="shared" si="328"/>
        <v>1170.1459036109898</v>
      </c>
      <c r="LM58" s="493">
        <f t="shared" si="329"/>
        <v>8577.1136667501487</v>
      </c>
      <c r="LO58" s="547" t="e">
        <f>VLOOKUP(A58,#REF!,2,FALSE)</f>
        <v>#REF!</v>
      </c>
      <c r="LP58" s="552" t="e">
        <f>VLOOKUP(A58,#REF!,3,FALSE)</f>
        <v>#REF!</v>
      </c>
      <c r="LQ58" s="544" t="e">
        <f>VLOOKUP(A58,#REF!,4,FALSE)</f>
        <v>#REF!</v>
      </c>
      <c r="LR58" s="564" t="e">
        <f t="shared" si="250"/>
        <v>#REF!</v>
      </c>
      <c r="LS58" s="518" t="e">
        <f t="shared" si="251"/>
        <v>#REF!</v>
      </c>
    </row>
    <row r="59" spans="1:331" ht="14.4">
      <c r="A59" s="391" t="s">
        <v>69</v>
      </c>
      <c r="B59" s="419">
        <v>15560</v>
      </c>
      <c r="C59" s="407">
        <f t="shared" si="330"/>
        <v>1528</v>
      </c>
      <c r="D59" s="398">
        <f t="shared" si="331"/>
        <v>40</v>
      </c>
      <c r="E59" s="376">
        <f t="shared" si="332"/>
        <v>7.3806352799957427E-3</v>
      </c>
      <c r="F59" s="185">
        <f t="shared" si="252"/>
        <v>9.3251928020565547E-2</v>
      </c>
      <c r="G59" s="30">
        <f t="shared" si="253"/>
        <v>3.735070761811278</v>
      </c>
      <c r="H59" s="29">
        <f t="shared" si="254"/>
        <v>0.3483025498321442</v>
      </c>
      <c r="I59" s="33">
        <f t="shared" si="255"/>
        <v>0.36678586915473216</v>
      </c>
      <c r="J59" s="302">
        <f t="shared" si="256"/>
        <v>0.42331339002690166</v>
      </c>
      <c r="K59" s="452">
        <f t="shared" si="257"/>
        <v>6.0727918085469275E-3</v>
      </c>
      <c r="L59" s="303">
        <f t="shared" si="333"/>
        <v>4.5394599233760093</v>
      </c>
      <c r="M59" s="304">
        <f t="shared" si="258"/>
        <v>0.44577729838808117</v>
      </c>
      <c r="N59" s="675"/>
      <c r="O59" s="310" t="s">
        <v>226</v>
      </c>
      <c r="P59" s="20" t="s">
        <v>234</v>
      </c>
      <c r="Q59" s="20"/>
      <c r="R59" s="20"/>
      <c r="S59" s="148">
        <f t="shared" si="259"/>
        <v>1528</v>
      </c>
      <c r="T59" s="149">
        <f t="shared" si="260"/>
        <v>9820.0514138817489</v>
      </c>
      <c r="U59" s="148">
        <f t="shared" si="261"/>
        <v>32</v>
      </c>
      <c r="V59" s="150">
        <f t="shared" si="262"/>
        <v>2.1390374331550801E-2</v>
      </c>
      <c r="W59" s="149">
        <f t="shared" si="263"/>
        <v>205.65552699228792</v>
      </c>
      <c r="X59" s="148">
        <f t="shared" si="264"/>
        <v>77</v>
      </c>
      <c r="Y59" s="150">
        <f t="shared" si="265"/>
        <v>5.3066850447966919E-2</v>
      </c>
      <c r="Z59" s="149">
        <f t="shared" si="266"/>
        <v>494.85861182519278</v>
      </c>
      <c r="AA59" s="148">
        <f t="shared" si="267"/>
        <v>40</v>
      </c>
      <c r="AB59" s="149">
        <f t="shared" si="268"/>
        <v>2570.694087403599</v>
      </c>
      <c r="AC59" s="151">
        <f t="shared" si="269"/>
        <v>2.6178010471204188E-2</v>
      </c>
      <c r="AD59" s="148">
        <f t="shared" si="270"/>
        <v>0</v>
      </c>
      <c r="AE59" s="150">
        <f t="shared" si="271"/>
        <v>0</v>
      </c>
      <c r="AF59" s="149">
        <f t="shared" si="272"/>
        <v>0</v>
      </c>
      <c r="AG59" s="148">
        <f t="shared" si="273"/>
        <v>0</v>
      </c>
      <c r="AH59" s="150">
        <f t="shared" si="274"/>
        <v>0</v>
      </c>
      <c r="AI59" s="311">
        <f t="shared" si="275"/>
        <v>0</v>
      </c>
      <c r="AJ59" s="679"/>
      <c r="AK59" s="74">
        <v>1333.2816106211842</v>
      </c>
      <c r="AL59" s="59">
        <v>1197.7630865446456</v>
      </c>
      <c r="AM59" s="59">
        <v>1193.632078329912</v>
      </c>
      <c r="AN59" s="59">
        <v>1065.8397816235806</v>
      </c>
      <c r="AO59" s="59">
        <v>1090.6858290958712</v>
      </c>
      <c r="AP59" s="59">
        <v>1024.5300470878019</v>
      </c>
      <c r="AQ59" s="59">
        <v>1051.4329232457064</v>
      </c>
      <c r="AR59" s="59">
        <v>1014.3719151823468</v>
      </c>
      <c r="AS59" s="59">
        <v>1029.595882826859</v>
      </c>
      <c r="AT59" s="59">
        <v>1034.9236162287643</v>
      </c>
      <c r="AU59" s="59">
        <v>861.82576257732376</v>
      </c>
      <c r="AV59" s="59">
        <v>806.59432227652235</v>
      </c>
      <c r="AW59" s="59">
        <v>673.63900853367738</v>
      </c>
      <c r="AX59" s="59">
        <v>717.88409728083286</v>
      </c>
      <c r="AY59" s="59">
        <v>410.7724571467059</v>
      </c>
      <c r="AZ59" s="59">
        <v>503.84936915883304</v>
      </c>
      <c r="BA59" s="59">
        <v>158.45698406681211</v>
      </c>
      <c r="BB59" s="59">
        <v>278.92998580960295</v>
      </c>
      <c r="BC59" s="59">
        <v>23.677480377799515</v>
      </c>
      <c r="BD59" s="75">
        <v>88.313835346288883</v>
      </c>
      <c r="BE59" s="213">
        <v>2.0000000000000002E-5</v>
      </c>
      <c r="BF59" s="42">
        <v>2.0000000000000002E-5</v>
      </c>
      <c r="BG59" s="52">
        <v>5.0000000000000002E-5</v>
      </c>
      <c r="BH59" s="52">
        <v>4.0000000000000003E-5</v>
      </c>
      <c r="BI59" s="52">
        <v>1.2518952302791728E-4</v>
      </c>
      <c r="BJ59" s="52">
        <v>1.2406223545552731E-4</v>
      </c>
      <c r="BK59" s="52">
        <v>3.4000000000000002E-4</v>
      </c>
      <c r="BL59" s="52">
        <v>1.8000000000000001E-4</v>
      </c>
      <c r="BM59" s="52">
        <v>8.9999999999999998E-4</v>
      </c>
      <c r="BN59" s="52">
        <v>5.0000000000000001E-4</v>
      </c>
      <c r="BO59" s="52">
        <v>3.8E-3</v>
      </c>
      <c r="BP59" s="52">
        <v>2E-3</v>
      </c>
      <c r="BQ59" s="52">
        <v>1.6199999999999999E-2</v>
      </c>
      <c r="BR59" s="52">
        <v>6.1999999999999998E-3</v>
      </c>
      <c r="BS59" s="52">
        <v>6.1100000000000002E-2</v>
      </c>
      <c r="BT59" s="52">
        <v>2.6800000000000001E-2</v>
      </c>
      <c r="BU59" s="52">
        <v>0.1421</v>
      </c>
      <c r="BV59" s="52">
        <v>5.4699999999999999E-2</v>
      </c>
      <c r="BW59" s="52">
        <v>0.27589999999999998</v>
      </c>
      <c r="BX59" s="584">
        <v>0.1051</v>
      </c>
      <c r="BY59" s="74">
        <f>+Fall_Hoy!B59+(CS59/2)</f>
        <v>0</v>
      </c>
      <c r="BZ59" s="59">
        <f>+Fall_Hoy!C59+(CS59/2)</f>
        <v>0</v>
      </c>
      <c r="CA59" s="59">
        <f>+Fall_Hoy!D59+(CT59/2)</f>
        <v>0</v>
      </c>
      <c r="CB59" s="59">
        <f>+Fall_Hoy!E59+(CT59/2)</f>
        <v>0</v>
      </c>
      <c r="CC59" s="59">
        <f>+Fall_Hoy!F59+(CU59/2)</f>
        <v>0</v>
      </c>
      <c r="CD59" s="59">
        <f>+Fall_Hoy!G59+(CU59/2)</f>
        <v>0</v>
      </c>
      <c r="CE59" s="59">
        <f>+Fall_Hoy!H59+(CV59/2)</f>
        <v>0</v>
      </c>
      <c r="CF59" s="59">
        <f>+Fall_Hoy!I59+(CV59/2)</f>
        <v>0</v>
      </c>
      <c r="CG59" s="59">
        <f>+Fall_Hoy!J59+(CW59/2)</f>
        <v>1</v>
      </c>
      <c r="CH59" s="59">
        <f>+Fall_Hoy!K59+(CW59/2)</f>
        <v>2</v>
      </c>
      <c r="CI59" s="59">
        <f>+Fall_Hoy!L59+(CX59/2)</f>
        <v>4</v>
      </c>
      <c r="CJ59" s="59">
        <f>+Fall_Hoy!M59+(CX59/2)</f>
        <v>0</v>
      </c>
      <c r="CK59" s="59">
        <f>+Fall_Hoy!N59+(CY59/2)</f>
        <v>8</v>
      </c>
      <c r="CL59" s="59">
        <f>+Fall_Hoy!O59+(CY59/2)</f>
        <v>3</v>
      </c>
      <c r="CM59" s="59">
        <f>+Fall_Hoy!P59+(CZ59/2)</f>
        <v>10</v>
      </c>
      <c r="CN59" s="59">
        <f>+Fall_Hoy!Q59+(CZ59/2)</f>
        <v>4</v>
      </c>
      <c r="CO59" s="59">
        <f>+Fall_Hoy!R59+(DA59/2)</f>
        <v>2</v>
      </c>
      <c r="CP59" s="59">
        <f>+Fall_Hoy!S59+(DA59/2)</f>
        <v>5</v>
      </c>
      <c r="CQ59" s="59">
        <f>+Fall_Hoy!T59+(DB59/2)</f>
        <v>0</v>
      </c>
      <c r="CR59" s="75">
        <f>+Fall_Hoy!U59+(DB59/2)</f>
        <v>1</v>
      </c>
      <c r="CS59" s="603">
        <f>+Fall_Hoy!W59</f>
        <v>0</v>
      </c>
      <c r="CT59" s="58">
        <f>+Fall_Hoy!X59</f>
        <v>0</v>
      </c>
      <c r="CU59" s="58">
        <f>+Fall_Hoy!Y59</f>
        <v>0</v>
      </c>
      <c r="CV59" s="58">
        <f>+Fall_Hoy!Z59</f>
        <v>0</v>
      </c>
      <c r="CW59" s="58">
        <f>+Fall_Hoy!AA59</f>
        <v>0</v>
      </c>
      <c r="CX59" s="58">
        <f>+Fall_Hoy!AB59</f>
        <v>0</v>
      </c>
      <c r="CY59" s="58">
        <f>+Fall_Hoy!AC59</f>
        <v>0</v>
      </c>
      <c r="CZ59" s="58">
        <f>+Fall_Hoy!AD59</f>
        <v>0</v>
      </c>
      <c r="DA59" s="58">
        <f>+Fall_Hoy!AE59</f>
        <v>0</v>
      </c>
      <c r="DB59" s="223">
        <f>+Fall_Hoy!AF59</f>
        <v>0</v>
      </c>
      <c r="DC59" s="65">
        <f t="shared" si="276"/>
        <v>0.39843499306107771</v>
      </c>
      <c r="DD59" s="66">
        <f t="shared" si="277"/>
        <v>0.29622688938255465</v>
      </c>
      <c r="DE59" s="66">
        <f t="shared" si="278"/>
        <v>0.7</v>
      </c>
      <c r="DF59" s="66">
        <f t="shared" si="279"/>
        <v>0.67402380074265311</v>
      </c>
      <c r="DG59" s="66">
        <f t="shared" si="334"/>
        <v>0.12194162283216876</v>
      </c>
      <c r="DH59" s="66">
        <f t="shared" si="335"/>
        <v>0.13957618949924749</v>
      </c>
      <c r="DI59" s="66">
        <f t="shared" si="336"/>
        <v>0.13505378884432784</v>
      </c>
      <c r="DJ59" s="66">
        <f t="shared" si="337"/>
        <v>0.17054888587772163</v>
      </c>
      <c r="DK59" s="66">
        <f t="shared" si="338"/>
        <v>0.7</v>
      </c>
      <c r="DL59" s="66">
        <f t="shared" si="339"/>
        <v>0.7</v>
      </c>
      <c r="DM59" s="66">
        <f t="shared" si="340"/>
        <v>0.7</v>
      </c>
      <c r="DN59" s="66">
        <f t="shared" si="341"/>
        <v>0.15373279550248239</v>
      </c>
      <c r="DO59" s="66">
        <f t="shared" si="342"/>
        <v>0.7</v>
      </c>
      <c r="DP59" s="66">
        <f t="shared" si="343"/>
        <v>0.67402380074265311</v>
      </c>
      <c r="DQ59" s="66">
        <f t="shared" si="344"/>
        <v>0.39843499306107771</v>
      </c>
      <c r="DR59" s="66">
        <f t="shared" si="345"/>
        <v>0.29622688938255465</v>
      </c>
      <c r="DS59" s="66">
        <f t="shared" si="346"/>
        <v>8.8822814836921879E-2</v>
      </c>
      <c r="DT59" s="66">
        <f t="shared" si="347"/>
        <v>0.32770832429385083</v>
      </c>
      <c r="DU59" s="66">
        <f t="shared" si="348"/>
        <v>0</v>
      </c>
      <c r="DV59" s="265">
        <f t="shared" si="349"/>
        <v>0.10773790790393478</v>
      </c>
      <c r="DW59" s="74">
        <f>+'Cas_-14'!B58</f>
        <v>7</v>
      </c>
      <c r="DX59" s="59">
        <f>+'Cas_-14'!C58</f>
        <v>10</v>
      </c>
      <c r="DY59" s="59">
        <f>+'Cas_-14'!D58</f>
        <v>48</v>
      </c>
      <c r="DZ59" s="59">
        <f>+'Cas_-14'!E58</f>
        <v>40</v>
      </c>
      <c r="EA59" s="59">
        <f>+'Cas_-14'!F58</f>
        <v>133</v>
      </c>
      <c r="EB59" s="59">
        <f>+'Cas_-14'!G58</f>
        <v>143</v>
      </c>
      <c r="EC59" s="59">
        <f>+'Cas_-14'!H58</f>
        <v>142</v>
      </c>
      <c r="ED59" s="59">
        <f>+'Cas_-14'!I58</f>
        <v>173</v>
      </c>
      <c r="EE59" s="59">
        <f>+'Cas_-14'!J58</f>
        <v>128</v>
      </c>
      <c r="EF59" s="59">
        <f>+'Cas_-14'!K58</f>
        <v>141</v>
      </c>
      <c r="EG59" s="59">
        <f>+'Cas_-14'!L58</f>
        <v>101</v>
      </c>
      <c r="EH59" s="59">
        <f>+'Cas_-14'!M58</f>
        <v>124</v>
      </c>
      <c r="EI59" s="59">
        <f>+'Cas_-14'!N58</f>
        <v>71</v>
      </c>
      <c r="EJ59" s="59">
        <f>+'Cas_-14'!O58</f>
        <v>59</v>
      </c>
      <c r="EK59" s="59">
        <f>+'Cas_-14'!P58</f>
        <v>41</v>
      </c>
      <c r="EL59" s="59">
        <f>+'Cas_-14'!Q58</f>
        <v>38</v>
      </c>
      <c r="EM59" s="59">
        <f>+'Cas_-14'!R58</f>
        <v>7</v>
      </c>
      <c r="EN59" s="59">
        <f>+'Cas_-14'!S58</f>
        <v>31</v>
      </c>
      <c r="EO59" s="59">
        <f>+'Cas_-14'!T58</f>
        <v>0</v>
      </c>
      <c r="EP59" s="75">
        <f>+'Cas_-14'!U58</f>
        <v>6</v>
      </c>
      <c r="EQ59" s="178">
        <f t="shared" si="280"/>
        <v>5.2502036660797089E-3</v>
      </c>
      <c r="ER59" s="80">
        <f t="shared" si="281"/>
        <v>8.3488964657012395E-3</v>
      </c>
      <c r="ES59" s="80">
        <f t="shared" si="282"/>
        <v>4.0213396465651217E-2</v>
      </c>
      <c r="ET59" s="80">
        <f t="shared" si="283"/>
        <v>3.7529092730117931E-2</v>
      </c>
      <c r="EU59" s="80">
        <f t="shared" si="284"/>
        <v>0.12194162283216876</v>
      </c>
      <c r="EV59" s="80">
        <f t="shared" si="285"/>
        <v>0.13957618949924749</v>
      </c>
      <c r="EW59" s="80">
        <f t="shared" si="286"/>
        <v>0.13505378884432784</v>
      </c>
      <c r="EX59" s="80">
        <f t="shared" si="287"/>
        <v>0.17054888587772163</v>
      </c>
      <c r="EY59" s="80">
        <f t="shared" si="288"/>
        <v>0.12432062145447118</v>
      </c>
      <c r="EZ59" s="80">
        <f t="shared" si="289"/>
        <v>0.13624193881457691</v>
      </c>
      <c r="FA59" s="80">
        <f t="shared" si="290"/>
        <v>0.11719306196876215</v>
      </c>
      <c r="FB59" s="80">
        <f t="shared" si="291"/>
        <v>0.15373279550248239</v>
      </c>
      <c r="FC59" s="80">
        <f t="shared" si="292"/>
        <v>0.10539769683846995</v>
      </c>
      <c r="FD59" s="80">
        <f t="shared" si="293"/>
        <v>8.2185968770554174E-2</v>
      </c>
      <c r="FE59" s="80">
        <f t="shared" si="294"/>
        <v>9.9811950111730594E-2</v>
      </c>
      <c r="FF59" s="80">
        <f t="shared" si="295"/>
        <v>7.5419366036798413E-2</v>
      </c>
      <c r="FG59" s="80">
        <f t="shared" si="296"/>
        <v>4.4176026959143098E-2</v>
      </c>
      <c r="FH59" s="80">
        <f t="shared" si="297"/>
        <v>0.11113900110101657</v>
      </c>
      <c r="FI59" s="80">
        <f t="shared" si="298"/>
        <v>0</v>
      </c>
      <c r="FJ59" s="88">
        <f t="shared" si="299"/>
        <v>6.7939524724221267E-2</v>
      </c>
      <c r="FK59" s="101">
        <f t="shared" si="133"/>
        <v>3.9918566125104782</v>
      </c>
      <c r="FL59" s="102">
        <f t="shared" si="134"/>
        <v>3.9277297721916731</v>
      </c>
      <c r="FM59" s="102">
        <f t="shared" si="135"/>
        <v>6.6415113517404807</v>
      </c>
      <c r="FN59" s="102">
        <f t="shared" si="166"/>
        <v>8.2012028430836512</v>
      </c>
      <c r="FO59" s="102">
        <f t="shared" si="388"/>
        <v>1</v>
      </c>
      <c r="FP59" s="102">
        <f t="shared" si="388"/>
        <v>1</v>
      </c>
      <c r="FQ59" s="102">
        <f t="shared" si="388"/>
        <v>1</v>
      </c>
      <c r="FR59" s="102">
        <f t="shared" si="388"/>
        <v>1</v>
      </c>
      <c r="FS59" s="102">
        <f t="shared" si="388"/>
        <v>5.6306024842093851</v>
      </c>
      <c r="FT59" s="102">
        <f t="shared" si="388"/>
        <v>5.1379186621286177</v>
      </c>
      <c r="FU59" s="102">
        <f t="shared" si="388"/>
        <v>5.9730498396448173</v>
      </c>
      <c r="FV59" s="102">
        <f t="shared" si="388"/>
        <v>1</v>
      </c>
      <c r="FW59" s="102">
        <f t="shared" si="388"/>
        <v>6.6415113517404807</v>
      </c>
      <c r="FX59" s="102">
        <f t="shared" si="388"/>
        <v>8.2012028430836512</v>
      </c>
      <c r="FY59" s="102">
        <f t="shared" si="388"/>
        <v>3.9918566125104782</v>
      </c>
      <c r="FZ59" s="102">
        <f t="shared" si="388"/>
        <v>3.9277297721916731</v>
      </c>
      <c r="GA59" s="102">
        <f t="shared" si="137"/>
        <v>2.0106564793405046</v>
      </c>
      <c r="GB59" s="102">
        <f t="shared" si="138"/>
        <v>2.9486347820958896</v>
      </c>
      <c r="GC59" s="102" t="e">
        <f t="shared" si="139"/>
        <v>#DIV/0!</v>
      </c>
      <c r="GD59" s="270">
        <f t="shared" si="140"/>
        <v>1.585791309863622</v>
      </c>
      <c r="GE59" s="74">
        <f>+Cas_Hoy!B58</f>
        <v>8</v>
      </c>
      <c r="GF59" s="59">
        <f>+Cas_Hoy!C58</f>
        <v>10</v>
      </c>
      <c r="GG59" s="59">
        <f>+Cas_Hoy!D58</f>
        <v>50</v>
      </c>
      <c r="GH59" s="59">
        <f>+Cas_Hoy!E58</f>
        <v>40</v>
      </c>
      <c r="GI59" s="59">
        <f>+Cas_Hoy!F58</f>
        <v>140</v>
      </c>
      <c r="GJ59" s="59">
        <f>+Cas_Hoy!G58</f>
        <v>157</v>
      </c>
      <c r="GK59" s="59">
        <f>+Cas_Hoy!H58</f>
        <v>155</v>
      </c>
      <c r="GL59" s="59">
        <f>+Cas_Hoy!I58</f>
        <v>183</v>
      </c>
      <c r="GM59" s="59">
        <f>+Cas_Hoy!J58</f>
        <v>134</v>
      </c>
      <c r="GN59" s="59">
        <f>+Cas_Hoy!K58</f>
        <v>153</v>
      </c>
      <c r="GO59" s="59">
        <f>+Cas_Hoy!L58</f>
        <v>103</v>
      </c>
      <c r="GP59" s="59">
        <f>+Cas_Hoy!M58</f>
        <v>128</v>
      </c>
      <c r="GQ59" s="59">
        <f>+Cas_Hoy!N58</f>
        <v>71</v>
      </c>
      <c r="GR59" s="59">
        <f>+Cas_Hoy!O58</f>
        <v>60</v>
      </c>
      <c r="GS59" s="59">
        <f>+Cas_Hoy!P58</f>
        <v>45</v>
      </c>
      <c r="GT59" s="59">
        <f>+Cas_Hoy!Q58</f>
        <v>39</v>
      </c>
      <c r="GU59" s="59">
        <f>+Cas_Hoy!R58</f>
        <v>7</v>
      </c>
      <c r="GV59" s="59">
        <f>+Cas_Hoy!S58</f>
        <v>31</v>
      </c>
      <c r="GW59" s="59">
        <f>+Cas_Hoy!T58</f>
        <v>0</v>
      </c>
      <c r="GX59" s="459">
        <f>+Cas_Hoy!U58</f>
        <v>6</v>
      </c>
      <c r="GY59" s="424">
        <f t="shared" si="141"/>
        <v>0.43730669970118285</v>
      </c>
      <c r="GZ59" s="94">
        <f t="shared" si="142"/>
        <v>0.30402233383999033</v>
      </c>
      <c r="HA59" s="94">
        <f t="shared" si="143"/>
        <v>0.7</v>
      </c>
      <c r="HB59" s="94">
        <f t="shared" si="144"/>
        <v>0.68544793295863016</v>
      </c>
      <c r="HC59" s="272">
        <f t="shared" si="350"/>
        <v>0.12835960298123028</v>
      </c>
      <c r="HD59" s="272">
        <f t="shared" si="351"/>
        <v>0.1532409912684046</v>
      </c>
      <c r="HE59" s="272">
        <f t="shared" si="352"/>
        <v>0.14741786810472404</v>
      </c>
      <c r="HF59" s="272">
        <f t="shared" si="353"/>
        <v>0.1804072029804801</v>
      </c>
      <c r="HG59" s="272">
        <f t="shared" si="354"/>
        <v>0.7</v>
      </c>
      <c r="HH59" s="272">
        <f t="shared" si="355"/>
        <v>0.7</v>
      </c>
      <c r="HI59" s="272">
        <f t="shared" si="356"/>
        <v>0.7</v>
      </c>
      <c r="HJ59" s="272">
        <f t="shared" si="357"/>
        <v>0.15869191793804635</v>
      </c>
      <c r="HK59" s="272">
        <f t="shared" si="358"/>
        <v>0.7</v>
      </c>
      <c r="HL59" s="272">
        <f t="shared" si="359"/>
        <v>0.68544793295863016</v>
      </c>
      <c r="HM59" s="272">
        <f t="shared" si="360"/>
        <v>0.43730669970118285</v>
      </c>
      <c r="HN59" s="272">
        <f t="shared" si="361"/>
        <v>0.30402233383999033</v>
      </c>
      <c r="HO59" s="272">
        <f t="shared" si="362"/>
        <v>8.8822814836921879E-2</v>
      </c>
      <c r="HP59" s="272">
        <f t="shared" si="363"/>
        <v>0.32770832429385083</v>
      </c>
      <c r="HQ59" s="272" t="e">
        <f t="shared" si="364"/>
        <v>#DIV/0!</v>
      </c>
      <c r="HR59" s="276">
        <f t="shared" si="365"/>
        <v>0.10773790790393478</v>
      </c>
      <c r="HS59" s="201">
        <f>+CyF_Tot!B58</f>
        <v>0</v>
      </c>
      <c r="HT59" s="131">
        <f>+CyF_Tot!C58</f>
        <v>1451</v>
      </c>
      <c r="HU59" s="131">
        <f>+CyF_Tot!D58</f>
        <v>1496</v>
      </c>
      <c r="HV59" s="131">
        <f>+CyF_Tot!E58</f>
        <v>1528</v>
      </c>
      <c r="HW59" s="131">
        <f>+CyF_Tot!F58</f>
        <v>0</v>
      </c>
      <c r="HX59" s="131">
        <f>+CyF_Tot!G58</f>
        <v>40</v>
      </c>
      <c r="HY59" s="131">
        <f>+CyF_Tot!H58</f>
        <v>40</v>
      </c>
      <c r="HZ59" s="428">
        <f>+CyF_Tot!I58</f>
        <v>40</v>
      </c>
      <c r="IA59" s="82">
        <f t="shared" si="368"/>
        <v>8.5686478831695639E-2</v>
      </c>
      <c r="IB59" s="79">
        <f t="shared" si="369"/>
        <v>7.6977062117265141E-2</v>
      </c>
      <c r="IC59" s="79">
        <f t="shared" si="370"/>
        <v>7.6711573157449364E-2</v>
      </c>
      <c r="ID59" s="79">
        <f t="shared" si="371"/>
        <v>6.8498700618482039E-2</v>
      </c>
      <c r="IE59" s="79">
        <f t="shared" si="372"/>
        <v>7.0095490301791213E-2</v>
      </c>
      <c r="IF59" s="79">
        <f t="shared" si="373"/>
        <v>6.5843833360398576E-2</v>
      </c>
      <c r="IG59" s="79">
        <f t="shared" si="374"/>
        <v>6.7572809977230489E-2</v>
      </c>
      <c r="IH59" s="79">
        <f t="shared" si="375"/>
        <v>6.5190997119688093E-2</v>
      </c>
      <c r="II59" s="79">
        <f t="shared" si="376"/>
        <v>6.6169401209952378E-2</v>
      </c>
      <c r="IJ59" s="79">
        <f t="shared" si="377"/>
        <v>6.6511800528840898E-2</v>
      </c>
      <c r="IK59" s="79">
        <f t="shared" si="378"/>
        <v>5.53872598057406E-2</v>
      </c>
      <c r="IL59" s="79">
        <f t="shared" si="379"/>
        <v>5.1837681380239226E-2</v>
      </c>
      <c r="IM59" s="79">
        <f t="shared" si="380"/>
        <v>4.3292995407048673E-2</v>
      </c>
      <c r="IN59" s="79">
        <f t="shared" si="381"/>
        <v>4.613651010802268E-2</v>
      </c>
      <c r="IO59" s="79">
        <f t="shared" si="382"/>
        <v>2.6399258171382129E-2</v>
      </c>
      <c r="IP59" s="79">
        <f t="shared" si="383"/>
        <v>3.2381064855966132E-2</v>
      </c>
      <c r="IQ59" s="79">
        <f t="shared" si="384"/>
        <v>1.0183610801209005E-2</v>
      </c>
      <c r="IR59" s="79">
        <f t="shared" si="385"/>
        <v>1.7926091633007901E-2</v>
      </c>
      <c r="IS59" s="79">
        <f t="shared" si="386"/>
        <v>1.5216889702955986E-3</v>
      </c>
      <c r="IT59" s="179">
        <f t="shared" si="387"/>
        <v>5.6756963590159949E-3</v>
      </c>
      <c r="IU59" s="275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6"/>
      <c r="JP59" s="525">
        <f t="shared" si="230"/>
        <v>0</v>
      </c>
      <c r="JQ59" s="241">
        <f t="shared" si="231"/>
        <v>0</v>
      </c>
      <c r="JR59" s="241">
        <f t="shared" si="232"/>
        <v>0</v>
      </c>
      <c r="JS59" s="241">
        <f t="shared" si="233"/>
        <v>0</v>
      </c>
      <c r="JT59" s="241">
        <f t="shared" si="234"/>
        <v>0</v>
      </c>
      <c r="JU59" s="241">
        <f t="shared" si="235"/>
        <v>0</v>
      </c>
      <c r="JV59" s="241">
        <f t="shared" si="236"/>
        <v>0</v>
      </c>
      <c r="JW59" s="241">
        <f t="shared" si="237"/>
        <v>0</v>
      </c>
      <c r="JX59" s="241">
        <f t="shared" si="238"/>
        <v>2741.0288318670214</v>
      </c>
      <c r="JY59" s="241">
        <f t="shared" si="239"/>
        <v>5645.7770490266284</v>
      </c>
      <c r="JZ59" s="241">
        <f t="shared" si="240"/>
        <v>9809.2495804701721</v>
      </c>
      <c r="KA59" s="241">
        <f t="shared" si="241"/>
        <v>0</v>
      </c>
      <c r="KB59" s="241">
        <f t="shared" si="242"/>
        <v>19635.786871654593</v>
      </c>
      <c r="KC59" s="241">
        <f t="shared" si="243"/>
        <v>7969.7085109852269</v>
      </c>
      <c r="KD59" s="241">
        <f t="shared" si="244"/>
        <v>24100.033553282719</v>
      </c>
      <c r="KE59" s="241">
        <f t="shared" si="245"/>
        <v>10585.941605731381</v>
      </c>
      <c r="KF59" s="241">
        <f t="shared" si="246"/>
        <v>4500.3759487137559</v>
      </c>
      <c r="KG59" s="241">
        <f t="shared" si="247"/>
        <v>11772.093955654418</v>
      </c>
      <c r="KH59" s="241">
        <f t="shared" si="248"/>
        <v>0</v>
      </c>
      <c r="KI59" s="526">
        <f t="shared" si="249"/>
        <v>1956.7715445987794</v>
      </c>
      <c r="KJ59" s="529">
        <f>(SUM(JP59:KI59)/SUM(JP$4:KI58))*100000</f>
        <v>194.35269195185305</v>
      </c>
      <c r="KK59" s="491">
        <f t="shared" si="301"/>
        <v>0</v>
      </c>
      <c r="KL59" s="492">
        <f t="shared" si="302"/>
        <v>0</v>
      </c>
      <c r="KM59" s="492">
        <f t="shared" si="303"/>
        <v>0</v>
      </c>
      <c r="KN59" s="492">
        <f t="shared" si="304"/>
        <v>0</v>
      </c>
      <c r="KO59" s="492">
        <f t="shared" si="305"/>
        <v>0</v>
      </c>
      <c r="KP59" s="492">
        <f t="shared" si="306"/>
        <v>0</v>
      </c>
      <c r="KQ59" s="492">
        <f t="shared" si="307"/>
        <v>0</v>
      </c>
      <c r="KR59" s="492">
        <f t="shared" si="308"/>
        <v>0</v>
      </c>
      <c r="KS59" s="492">
        <f t="shared" si="309"/>
        <v>971.25485511305612</v>
      </c>
      <c r="KT59" s="492">
        <f t="shared" si="310"/>
        <v>1932.5097704195309</v>
      </c>
      <c r="KU59" s="492">
        <f t="shared" si="311"/>
        <v>4641.3093849014713</v>
      </c>
      <c r="KV59" s="492">
        <f t="shared" si="312"/>
        <v>0</v>
      </c>
      <c r="KW59" s="492">
        <f t="shared" si="313"/>
        <v>11875.796826869853</v>
      </c>
      <c r="KX59" s="492">
        <f t="shared" si="314"/>
        <v>4178.9475646044493</v>
      </c>
      <c r="KY59" s="492">
        <f t="shared" si="315"/>
        <v>24344.378076031851</v>
      </c>
      <c r="KZ59" s="492">
        <f t="shared" si="316"/>
        <v>7938.880635452465</v>
      </c>
      <c r="LA59" s="492">
        <f t="shared" si="317"/>
        <v>12621.721988326599</v>
      </c>
      <c r="LB59" s="492">
        <f t="shared" si="318"/>
        <v>17925.645338873641</v>
      </c>
      <c r="LC59" s="492">
        <f t="shared" si="319"/>
        <v>0</v>
      </c>
      <c r="LD59" s="493">
        <f t="shared" si="320"/>
        <v>11323.254120703545</v>
      </c>
      <c r="LE59" s="509">
        <f t="shared" si="321"/>
        <v>0</v>
      </c>
      <c r="LF59" s="492">
        <f t="shared" si="322"/>
        <v>0</v>
      </c>
      <c r="LG59" s="492">
        <f t="shared" si="323"/>
        <v>1699.0306124076935</v>
      </c>
      <c r="LH59" s="492">
        <f t="shared" si="324"/>
        <v>700.30712053461161</v>
      </c>
      <c r="LI59" s="492">
        <f t="shared" si="325"/>
        <v>15790.97885382349</v>
      </c>
      <c r="LJ59" s="512">
        <f t="shared" si="326"/>
        <v>8181.3630071903772</v>
      </c>
      <c r="LK59" s="491">
        <f t="shared" si="327"/>
        <v>0</v>
      </c>
      <c r="LL59" s="492">
        <f t="shared" si="328"/>
        <v>1207.1578759420888</v>
      </c>
      <c r="LM59" s="493">
        <f t="shared" si="329"/>
        <v>11556.551106015015</v>
      </c>
      <c r="LO59" s="547" t="e">
        <f>VLOOKUP(A59,#REF!,2,FALSE)</f>
        <v>#REF!</v>
      </c>
      <c r="LP59" s="552" t="e">
        <f>VLOOKUP(A59,#REF!,3,FALSE)</f>
        <v>#REF!</v>
      </c>
      <c r="LQ59" s="544" t="e">
        <f>VLOOKUP(A59,#REF!,4,FALSE)</f>
        <v>#REF!</v>
      </c>
      <c r="LR59" s="564" t="e">
        <f t="shared" si="250"/>
        <v>#REF!</v>
      </c>
      <c r="LS59" s="518" t="e">
        <f t="shared" si="251"/>
        <v>#REF!</v>
      </c>
    </row>
    <row r="60" spans="1:331" ht="14.4">
      <c r="A60" s="391" t="s">
        <v>70</v>
      </c>
      <c r="B60" s="419">
        <v>8671</v>
      </c>
      <c r="C60" s="407">
        <f t="shared" si="330"/>
        <v>976</v>
      </c>
      <c r="D60" s="398">
        <f t="shared" si="331"/>
        <v>20</v>
      </c>
      <c r="E60" s="376">
        <f t="shared" si="332"/>
        <v>8.243794691738273E-3</v>
      </c>
      <c r="F60" s="185">
        <f t="shared" si="252"/>
        <v>0.10909929650559336</v>
      </c>
      <c r="G60" s="30">
        <f t="shared" si="253"/>
        <v>2.5645530777001797</v>
      </c>
      <c r="H60" s="29">
        <f t="shared" si="254"/>
        <v>0.27979093662834392</v>
      </c>
      <c r="I60" s="33">
        <f t="shared" si="255"/>
        <v>0.28866379931211805</v>
      </c>
      <c r="J60" s="302">
        <f t="shared" si="256"/>
        <v>0.24817504457782613</v>
      </c>
      <c r="K60" s="452">
        <f t="shared" si="257"/>
        <v>9.2940007005817421E-3</v>
      </c>
      <c r="L60" s="303">
        <f t="shared" si="333"/>
        <v>2.2747630143069033</v>
      </c>
      <c r="M60" s="304">
        <f t="shared" si="258"/>
        <v>0.25552060615095423</v>
      </c>
      <c r="N60" s="675"/>
      <c r="O60" s="310" t="s">
        <v>226</v>
      </c>
      <c r="P60" s="20" t="s">
        <v>238</v>
      </c>
      <c r="Q60" s="20"/>
      <c r="R60" s="20"/>
      <c r="S60" s="148">
        <f t="shared" si="259"/>
        <v>976</v>
      </c>
      <c r="T60" s="149">
        <f t="shared" si="260"/>
        <v>11255.91050628532</v>
      </c>
      <c r="U60" s="148">
        <f t="shared" si="261"/>
        <v>10</v>
      </c>
      <c r="V60" s="150">
        <f t="shared" si="262"/>
        <v>1.0351966873706004E-2</v>
      </c>
      <c r="W60" s="149">
        <f t="shared" si="263"/>
        <v>115.32695190866106</v>
      </c>
      <c r="X60" s="148">
        <f t="shared" si="264"/>
        <v>30</v>
      </c>
      <c r="Y60" s="150">
        <f t="shared" si="265"/>
        <v>3.1712473572938688E-2</v>
      </c>
      <c r="Z60" s="149">
        <f t="shared" si="266"/>
        <v>345.98085572598319</v>
      </c>
      <c r="AA60" s="148">
        <f t="shared" si="267"/>
        <v>20</v>
      </c>
      <c r="AB60" s="149">
        <f t="shared" si="268"/>
        <v>2306.5390381732209</v>
      </c>
      <c r="AC60" s="151">
        <f t="shared" si="269"/>
        <v>2.0491803278688523E-2</v>
      </c>
      <c r="AD60" s="148">
        <f t="shared" si="270"/>
        <v>0</v>
      </c>
      <c r="AE60" s="150">
        <f t="shared" si="271"/>
        <v>0</v>
      </c>
      <c r="AF60" s="149">
        <f t="shared" si="272"/>
        <v>0</v>
      </c>
      <c r="AG60" s="148">
        <f t="shared" si="273"/>
        <v>1</v>
      </c>
      <c r="AH60" s="150">
        <f t="shared" si="274"/>
        <v>5.2631578947368418E-2</v>
      </c>
      <c r="AI60" s="311">
        <f t="shared" si="275"/>
        <v>115.32695190866106</v>
      </c>
      <c r="AJ60" s="679"/>
      <c r="AK60" s="74">
        <v>643.61298390749744</v>
      </c>
      <c r="AL60" s="59">
        <v>644.64001839150365</v>
      </c>
      <c r="AM60" s="59">
        <v>647.15783716060889</v>
      </c>
      <c r="AN60" s="59">
        <v>677.73698715566718</v>
      </c>
      <c r="AO60" s="59">
        <v>515.06225805067936</v>
      </c>
      <c r="AP60" s="59">
        <v>553.92077882513877</v>
      </c>
      <c r="AQ60" s="59">
        <v>546.55899032106367</v>
      </c>
      <c r="AR60" s="59">
        <v>624.67910353178672</v>
      </c>
      <c r="AS60" s="59">
        <v>577.59104442442549</v>
      </c>
      <c r="AT60" s="59">
        <v>574.25367786278298</v>
      </c>
      <c r="AU60" s="59">
        <v>452.55463621613058</v>
      </c>
      <c r="AV60" s="59">
        <v>433.8043546142319</v>
      </c>
      <c r="AW60" s="59">
        <v>384.70604299925589</v>
      </c>
      <c r="AX60" s="59">
        <v>421.76486207014329</v>
      </c>
      <c r="AY60" s="59">
        <v>271.5847790992118</v>
      </c>
      <c r="AZ60" s="59">
        <v>347.32794753193923</v>
      </c>
      <c r="BA60" s="59">
        <v>105.49880564623832</v>
      </c>
      <c r="BB60" s="59">
        <v>190.52339302024225</v>
      </c>
      <c r="BC60" s="59">
        <v>7.6726404106355153</v>
      </c>
      <c r="BD60" s="75">
        <v>50.348929429022405</v>
      </c>
      <c r="BE60" s="213">
        <v>2.0000000000000002E-5</v>
      </c>
      <c r="BF60" s="42">
        <v>2.0000000000000002E-5</v>
      </c>
      <c r="BG60" s="52">
        <v>5.0000000000000002E-5</v>
      </c>
      <c r="BH60" s="52">
        <v>4.0000000000000003E-5</v>
      </c>
      <c r="BI60" s="52">
        <v>1.2518952302791728E-4</v>
      </c>
      <c r="BJ60" s="52">
        <v>1.2406223545552731E-4</v>
      </c>
      <c r="BK60" s="52">
        <v>3.4000000000000002E-4</v>
      </c>
      <c r="BL60" s="52">
        <v>1.8000000000000001E-4</v>
      </c>
      <c r="BM60" s="52">
        <v>8.9999999999999998E-4</v>
      </c>
      <c r="BN60" s="52">
        <v>5.0000000000000001E-4</v>
      </c>
      <c r="BO60" s="52">
        <v>3.8E-3</v>
      </c>
      <c r="BP60" s="52">
        <v>2E-3</v>
      </c>
      <c r="BQ60" s="52">
        <v>1.6199999999999999E-2</v>
      </c>
      <c r="BR60" s="52">
        <v>6.1999999999999998E-3</v>
      </c>
      <c r="BS60" s="52">
        <v>6.1100000000000002E-2</v>
      </c>
      <c r="BT60" s="52">
        <v>2.6800000000000001E-2</v>
      </c>
      <c r="BU60" s="52">
        <v>0.1421</v>
      </c>
      <c r="BV60" s="52">
        <v>5.4699999999999999E-2</v>
      </c>
      <c r="BW60" s="52">
        <v>0.27589999999999998</v>
      </c>
      <c r="BX60" s="584">
        <v>0.1051</v>
      </c>
      <c r="BY60" s="74">
        <f>+Fall_Hoy!B60+(CS60/2)</f>
        <v>0</v>
      </c>
      <c r="BZ60" s="59">
        <f>+Fall_Hoy!C60+(CS60/2)</f>
        <v>0</v>
      </c>
      <c r="CA60" s="59">
        <f>+Fall_Hoy!D60+(CT60/2)</f>
        <v>0</v>
      </c>
      <c r="CB60" s="59">
        <f>+Fall_Hoy!E60+(CT60/2)</f>
        <v>0</v>
      </c>
      <c r="CC60" s="59">
        <f>+Fall_Hoy!F60+(CU60/2)</f>
        <v>0</v>
      </c>
      <c r="CD60" s="59">
        <f>+Fall_Hoy!G60+(CU60/2)</f>
        <v>0</v>
      </c>
      <c r="CE60" s="59">
        <f>+Fall_Hoy!H60+(CV60/2)</f>
        <v>0</v>
      </c>
      <c r="CF60" s="59">
        <f>+Fall_Hoy!I60+(CV60/2)</f>
        <v>0</v>
      </c>
      <c r="CG60" s="59">
        <f>+Fall_Hoy!J60+(CW60/2)</f>
        <v>1</v>
      </c>
      <c r="CH60" s="59">
        <f>+Fall_Hoy!K60+(CW60/2)</f>
        <v>0</v>
      </c>
      <c r="CI60" s="59">
        <f>+Fall_Hoy!L60+(CX60/2)</f>
        <v>0</v>
      </c>
      <c r="CJ60" s="59">
        <f>+Fall_Hoy!M60+(CX60/2)</f>
        <v>2</v>
      </c>
      <c r="CK60" s="59">
        <f>+Fall_Hoy!N60+(CY60/2)</f>
        <v>2</v>
      </c>
      <c r="CL60" s="59">
        <f>+Fall_Hoy!O60+(CY60/2)</f>
        <v>0</v>
      </c>
      <c r="CM60" s="59">
        <f>+Fall_Hoy!P60+(CZ60/2)</f>
        <v>1</v>
      </c>
      <c r="CN60" s="59">
        <f>+Fall_Hoy!Q60+(CZ60/2)</f>
        <v>3</v>
      </c>
      <c r="CO60" s="59">
        <f>+Fall_Hoy!R60+(DA60/2)</f>
        <v>3.5</v>
      </c>
      <c r="CP60" s="59">
        <f>+Fall_Hoy!S60+(DA60/2)</f>
        <v>3.5</v>
      </c>
      <c r="CQ60" s="59">
        <f>+Fall_Hoy!T60+(DB60/2)</f>
        <v>1</v>
      </c>
      <c r="CR60" s="75">
        <f>+Fall_Hoy!U60+(DB60/2)</f>
        <v>3</v>
      </c>
      <c r="CS60" s="603">
        <f>+Fall_Hoy!W60</f>
        <v>0</v>
      </c>
      <c r="CT60" s="58">
        <f>+Fall_Hoy!X60</f>
        <v>0</v>
      </c>
      <c r="CU60" s="58">
        <f>+Fall_Hoy!Y60</f>
        <v>0</v>
      </c>
      <c r="CV60" s="58">
        <f>+Fall_Hoy!Z60</f>
        <v>0</v>
      </c>
      <c r="CW60" s="58">
        <f>+Fall_Hoy!AA60</f>
        <v>0</v>
      </c>
      <c r="CX60" s="58">
        <f>+Fall_Hoy!AB60</f>
        <v>0</v>
      </c>
      <c r="CY60" s="58">
        <f>+Fall_Hoy!AC60</f>
        <v>0</v>
      </c>
      <c r="CZ60" s="58">
        <f>+Fall_Hoy!AD60</f>
        <v>0</v>
      </c>
      <c r="DA60" s="58">
        <f>+Fall_Hoy!AE60</f>
        <v>1</v>
      </c>
      <c r="DB60" s="223">
        <f>+Fall_Hoy!AF60</f>
        <v>0</v>
      </c>
      <c r="DC60" s="65">
        <f t="shared" si="276"/>
        <v>6.0263362938002225E-2</v>
      </c>
      <c r="DD60" s="66">
        <f t="shared" si="277"/>
        <v>0.32228992599902712</v>
      </c>
      <c r="DE60" s="66">
        <f t="shared" si="278"/>
        <v>0.3209120115737189</v>
      </c>
      <c r="DF60" s="66">
        <f t="shared" si="279"/>
        <v>5.9274733976872343E-2</v>
      </c>
      <c r="DG60" s="66">
        <f t="shared" si="334"/>
        <v>0.17861918352974659</v>
      </c>
      <c r="DH60" s="66">
        <f t="shared" si="335"/>
        <v>0.19677904163694324</v>
      </c>
      <c r="DI60" s="66">
        <f t="shared" si="336"/>
        <v>0.17747398124952543</v>
      </c>
      <c r="DJ60" s="66">
        <f t="shared" si="337"/>
        <v>0.17929205469941079</v>
      </c>
      <c r="DK60" s="66">
        <f t="shared" si="338"/>
        <v>0.7</v>
      </c>
      <c r="DL60" s="66">
        <f t="shared" si="339"/>
        <v>0.17065628619868753</v>
      </c>
      <c r="DM60" s="66">
        <f t="shared" si="340"/>
        <v>9.7225829720561138E-2</v>
      </c>
      <c r="DN60" s="66">
        <f t="shared" si="341"/>
        <v>0.7</v>
      </c>
      <c r="DO60" s="66">
        <f t="shared" si="342"/>
        <v>0.3209120115737189</v>
      </c>
      <c r="DP60" s="66">
        <f t="shared" si="343"/>
        <v>5.9274733976872343E-2</v>
      </c>
      <c r="DQ60" s="66">
        <f t="shared" si="344"/>
        <v>6.0263362938002225E-2</v>
      </c>
      <c r="DR60" s="66">
        <f t="shared" si="345"/>
        <v>0.32228992599902712</v>
      </c>
      <c r="DS60" s="66">
        <f t="shared" si="346"/>
        <v>0.23346749492608507</v>
      </c>
      <c r="DT60" s="66">
        <f t="shared" si="347"/>
        <v>0.33583999191470759</v>
      </c>
      <c r="DU60" s="66">
        <f t="shared" si="348"/>
        <v>0.47239300124134465</v>
      </c>
      <c r="DV60" s="265">
        <f t="shared" si="349"/>
        <v>0.56692851072006234</v>
      </c>
      <c r="DW60" s="74">
        <f>+'Cas_-14'!B59</f>
        <v>13</v>
      </c>
      <c r="DX60" s="59">
        <f>+'Cas_-14'!C59</f>
        <v>16</v>
      </c>
      <c r="DY60" s="59">
        <f>+'Cas_-14'!D59</f>
        <v>29</v>
      </c>
      <c r="DZ60" s="59">
        <f>+'Cas_-14'!E59</f>
        <v>54</v>
      </c>
      <c r="EA60" s="59">
        <f>+'Cas_-14'!F59</f>
        <v>92</v>
      </c>
      <c r="EB60" s="59">
        <f>+'Cas_-14'!G59</f>
        <v>109</v>
      </c>
      <c r="EC60" s="59">
        <f>+'Cas_-14'!H59</f>
        <v>97</v>
      </c>
      <c r="ED60" s="59">
        <f>+'Cas_-14'!I59</f>
        <v>112</v>
      </c>
      <c r="EE60" s="59">
        <f>+'Cas_-14'!J59</f>
        <v>90</v>
      </c>
      <c r="EF60" s="59">
        <f>+'Cas_-14'!K59</f>
        <v>98</v>
      </c>
      <c r="EG60" s="59">
        <f>+'Cas_-14'!L59</f>
        <v>44</v>
      </c>
      <c r="EH60" s="59">
        <f>+'Cas_-14'!M59</f>
        <v>57</v>
      </c>
      <c r="EI60" s="59">
        <f>+'Cas_-14'!N59</f>
        <v>34</v>
      </c>
      <c r="EJ60" s="59">
        <f>+'Cas_-14'!O59</f>
        <v>25</v>
      </c>
      <c r="EK60" s="59">
        <f>+'Cas_-14'!P59</f>
        <v>15</v>
      </c>
      <c r="EL60" s="59">
        <f>+'Cas_-14'!Q59</f>
        <v>25</v>
      </c>
      <c r="EM60" s="59">
        <f>+'Cas_-14'!R59</f>
        <v>10</v>
      </c>
      <c r="EN60" s="59">
        <f>+'Cas_-14'!S59</f>
        <v>10</v>
      </c>
      <c r="EO60" s="59">
        <f>+'Cas_-14'!T59</f>
        <v>1</v>
      </c>
      <c r="EP60" s="75">
        <f>+'Cas_-14'!U59</f>
        <v>4</v>
      </c>
      <c r="EQ60" s="178">
        <f t="shared" si="280"/>
        <v>2.0198473811193982E-2</v>
      </c>
      <c r="ER60" s="79">
        <f t="shared" si="281"/>
        <v>2.4820053896006899E-2</v>
      </c>
      <c r="ES60" s="79">
        <f t="shared" si="282"/>
        <v>4.4811324741483277E-2</v>
      </c>
      <c r="ET60" s="79">
        <f t="shared" si="283"/>
        <v>7.9676926334842219E-2</v>
      </c>
      <c r="EU60" s="79">
        <f t="shared" si="284"/>
        <v>0.17861918352974659</v>
      </c>
      <c r="EV60" s="79">
        <f t="shared" si="285"/>
        <v>0.19677904163694324</v>
      </c>
      <c r="EW60" s="79">
        <f t="shared" si="286"/>
        <v>0.17747398124952543</v>
      </c>
      <c r="EX60" s="79">
        <f t="shared" si="287"/>
        <v>0.17929205469941079</v>
      </c>
      <c r="EY60" s="79">
        <f t="shared" si="288"/>
        <v>0.15581959046765656</v>
      </c>
      <c r="EZ60" s="79">
        <f t="shared" si="289"/>
        <v>0.17065628619868753</v>
      </c>
      <c r="FA60" s="79">
        <f t="shared" si="290"/>
        <v>9.7225829720561138E-2</v>
      </c>
      <c r="FB60" s="79">
        <f t="shared" si="291"/>
        <v>0.13139563813435723</v>
      </c>
      <c r="FC60" s="79">
        <f t="shared" si="292"/>
        <v>8.8379167987402169E-2</v>
      </c>
      <c r="FD60" s="79">
        <f t="shared" si="293"/>
        <v>5.9274733976872343E-2</v>
      </c>
      <c r="FE60" s="79">
        <f t="shared" si="294"/>
        <v>5.5231372132679042E-2</v>
      </c>
      <c r="FF60" s="79">
        <f t="shared" si="295"/>
        <v>7.1978083473116072E-2</v>
      </c>
      <c r="FG60" s="79">
        <f t="shared" si="296"/>
        <v>9.4787802939990548E-2</v>
      </c>
      <c r="FH60" s="79">
        <f t="shared" si="297"/>
        <v>5.2486993022098576E-2</v>
      </c>
      <c r="FI60" s="79">
        <f t="shared" si="298"/>
        <v>0.13033322904248698</v>
      </c>
      <c r="FJ60" s="87">
        <f t="shared" si="299"/>
        <v>7.9445581968904749E-2</v>
      </c>
      <c r="FK60" s="101">
        <f t="shared" si="133"/>
        <v>1.0911074740861975</v>
      </c>
      <c r="FL60" s="102">
        <f t="shared" si="134"/>
        <v>4.4776119402985062</v>
      </c>
      <c r="FM60" s="102">
        <f t="shared" si="135"/>
        <v>3.6310820624546123</v>
      </c>
      <c r="FN60" s="102">
        <f t="shared" si="166"/>
        <v>1</v>
      </c>
      <c r="FO60" s="102">
        <f t="shared" si="388"/>
        <v>1</v>
      </c>
      <c r="FP60" s="102">
        <f t="shared" si="388"/>
        <v>1</v>
      </c>
      <c r="FQ60" s="102">
        <f t="shared" si="388"/>
        <v>1</v>
      </c>
      <c r="FR60" s="102">
        <f t="shared" si="388"/>
        <v>1</v>
      </c>
      <c r="FS60" s="102">
        <f t="shared" si="388"/>
        <v>4.4923747899677533</v>
      </c>
      <c r="FT60" s="102">
        <f t="shared" si="388"/>
        <v>1</v>
      </c>
      <c r="FU60" s="102">
        <f t="shared" si="388"/>
        <v>1</v>
      </c>
      <c r="FV60" s="102">
        <f t="shared" si="388"/>
        <v>5.3274218987712691</v>
      </c>
      <c r="FW60" s="102">
        <f t="shared" si="388"/>
        <v>3.6310820624546123</v>
      </c>
      <c r="FX60" s="102">
        <f t="shared" si="388"/>
        <v>1</v>
      </c>
      <c r="FY60" s="102">
        <f t="shared" si="388"/>
        <v>1.0911074740861975</v>
      </c>
      <c r="FZ60" s="102">
        <f t="shared" si="388"/>
        <v>4.4776119402985062</v>
      </c>
      <c r="GA60" s="102">
        <f t="shared" si="137"/>
        <v>2.4630541871921179</v>
      </c>
      <c r="GB60" s="102">
        <f t="shared" si="138"/>
        <v>6.3985374771480821</v>
      </c>
      <c r="GC60" s="102">
        <f t="shared" si="139"/>
        <v>3.6245016310257343</v>
      </c>
      <c r="GD60" s="270">
        <f t="shared" si="140"/>
        <v>7.136060894386298</v>
      </c>
      <c r="GE60" s="74">
        <f>+Cas_Hoy!B59</f>
        <v>14</v>
      </c>
      <c r="GF60" s="59">
        <f>+Cas_Hoy!C59</f>
        <v>17</v>
      </c>
      <c r="GG60" s="59">
        <f>+Cas_Hoy!D59</f>
        <v>31</v>
      </c>
      <c r="GH60" s="59">
        <f>+Cas_Hoy!E59</f>
        <v>55</v>
      </c>
      <c r="GI60" s="59">
        <f>+Cas_Hoy!F59</f>
        <v>95</v>
      </c>
      <c r="GJ60" s="59">
        <f>+Cas_Hoy!G59</f>
        <v>112</v>
      </c>
      <c r="GK60" s="59">
        <f>+Cas_Hoy!H59</f>
        <v>98</v>
      </c>
      <c r="GL60" s="59">
        <f>+Cas_Hoy!I59</f>
        <v>117</v>
      </c>
      <c r="GM60" s="59">
        <f>+Cas_Hoy!J59</f>
        <v>93</v>
      </c>
      <c r="GN60" s="59">
        <f>+Cas_Hoy!K59</f>
        <v>102</v>
      </c>
      <c r="GO60" s="59">
        <f>+Cas_Hoy!L59</f>
        <v>46</v>
      </c>
      <c r="GP60" s="59">
        <f>+Cas_Hoy!M59</f>
        <v>58</v>
      </c>
      <c r="GQ60" s="59">
        <f>+Cas_Hoy!N59</f>
        <v>34</v>
      </c>
      <c r="GR60" s="59">
        <f>+Cas_Hoy!O59</f>
        <v>25</v>
      </c>
      <c r="GS60" s="59">
        <f>+Cas_Hoy!P59</f>
        <v>16</v>
      </c>
      <c r="GT60" s="59">
        <f>+Cas_Hoy!Q59</f>
        <v>25</v>
      </c>
      <c r="GU60" s="59">
        <f>+Cas_Hoy!R59</f>
        <v>10</v>
      </c>
      <c r="GV60" s="59">
        <f>+Cas_Hoy!S59</f>
        <v>10</v>
      </c>
      <c r="GW60" s="59">
        <f>+Cas_Hoy!T59</f>
        <v>1</v>
      </c>
      <c r="GX60" s="459">
        <f>+Cas_Hoy!U59</f>
        <v>4</v>
      </c>
      <c r="GY60" s="424">
        <f t="shared" si="141"/>
        <v>6.4280920467202379E-2</v>
      </c>
      <c r="GZ60" s="94">
        <f t="shared" si="142"/>
        <v>0.32228992599902706</v>
      </c>
      <c r="HA60" s="94">
        <f t="shared" si="143"/>
        <v>0.3209120115737189</v>
      </c>
      <c r="HB60" s="94">
        <f t="shared" si="144"/>
        <v>5.9274733976872343E-2</v>
      </c>
      <c r="HC60" s="272">
        <f t="shared" si="350"/>
        <v>0.18444372212310789</v>
      </c>
      <c r="HD60" s="272">
        <f t="shared" si="351"/>
        <v>0.20219497856273067</v>
      </c>
      <c r="HE60" s="272">
        <f t="shared" si="352"/>
        <v>0.17930360992220093</v>
      </c>
      <c r="HF60" s="272">
        <f t="shared" si="353"/>
        <v>0.18729616428420592</v>
      </c>
      <c r="HG60" s="272">
        <f t="shared" si="354"/>
        <v>0.7</v>
      </c>
      <c r="HH60" s="272">
        <f t="shared" si="355"/>
        <v>0.17762184890067476</v>
      </c>
      <c r="HI60" s="272">
        <f t="shared" si="356"/>
        <v>0.10164518561695028</v>
      </c>
      <c r="HJ60" s="272">
        <f t="shared" si="357"/>
        <v>0.7</v>
      </c>
      <c r="HK60" s="272">
        <f t="shared" si="358"/>
        <v>0.3209120115737189</v>
      </c>
      <c r="HL60" s="272">
        <f t="shared" si="359"/>
        <v>5.9274733976872343E-2</v>
      </c>
      <c r="HM60" s="272">
        <f t="shared" si="360"/>
        <v>6.4280920467202379E-2</v>
      </c>
      <c r="HN60" s="272">
        <f t="shared" si="361"/>
        <v>0.32228992599902706</v>
      </c>
      <c r="HO60" s="272">
        <f t="shared" si="362"/>
        <v>0.23346749492608504</v>
      </c>
      <c r="HP60" s="272">
        <f t="shared" si="363"/>
        <v>0.33583999191470765</v>
      </c>
      <c r="HQ60" s="272">
        <f t="shared" si="364"/>
        <v>0.4723930012413447</v>
      </c>
      <c r="HR60" s="276">
        <f t="shared" si="365"/>
        <v>0.56692851072006234</v>
      </c>
      <c r="HS60" s="201">
        <f>+CyF_Tot!B59</f>
        <v>0</v>
      </c>
      <c r="HT60" s="131">
        <f>+CyF_Tot!C59</f>
        <v>946</v>
      </c>
      <c r="HU60" s="131">
        <f>+CyF_Tot!D59</f>
        <v>966</v>
      </c>
      <c r="HV60" s="131">
        <f>+CyF_Tot!E59</f>
        <v>976</v>
      </c>
      <c r="HW60" s="131">
        <f>+CyF_Tot!F59</f>
        <v>0</v>
      </c>
      <c r="HX60" s="131">
        <f>+CyF_Tot!G59</f>
        <v>19</v>
      </c>
      <c r="HY60" s="131">
        <f>+CyF_Tot!H59</f>
        <v>20</v>
      </c>
      <c r="HZ60" s="428">
        <f>+CyF_Tot!I59</f>
        <v>20</v>
      </c>
      <c r="IA60" s="82">
        <f t="shared" si="368"/>
        <v>7.4225923642889796E-2</v>
      </c>
      <c r="IB60" s="79">
        <f t="shared" si="369"/>
        <v>7.4344368399435312E-2</v>
      </c>
      <c r="IC60" s="79">
        <f t="shared" si="370"/>
        <v>7.4634740763534643E-2</v>
      </c>
      <c r="ID60" s="79">
        <f t="shared" si="371"/>
        <v>7.8161340924422465E-2</v>
      </c>
      <c r="IE60" s="79">
        <f t="shared" si="372"/>
        <v>5.9400560264177067E-2</v>
      </c>
      <c r="IF60" s="79">
        <f t="shared" si="373"/>
        <v>6.3881995020774851E-2</v>
      </c>
      <c r="IG60" s="79">
        <f t="shared" si="374"/>
        <v>6.3032982392003653E-2</v>
      </c>
      <c r="IH60" s="79">
        <f t="shared" si="375"/>
        <v>7.2042336931355866E-2</v>
      </c>
      <c r="II60" s="79">
        <f t="shared" si="376"/>
        <v>6.661181460320903E-2</v>
      </c>
      <c r="IJ60" s="79">
        <f t="shared" si="377"/>
        <v>6.622692629025291E-2</v>
      </c>
      <c r="IK60" s="79">
        <f t="shared" si="378"/>
        <v>5.2191746766939287E-2</v>
      </c>
      <c r="IL60" s="79">
        <f t="shared" si="379"/>
        <v>5.0029333942363266E-2</v>
      </c>
      <c r="IM60" s="79">
        <f t="shared" si="380"/>
        <v>4.4366975319946475E-2</v>
      </c>
      <c r="IN60" s="79">
        <f t="shared" si="381"/>
        <v>4.8640855964726476E-2</v>
      </c>
      <c r="IO60" s="79">
        <f t="shared" si="382"/>
        <v>3.1321044758299138E-2</v>
      </c>
      <c r="IP60" s="79">
        <f t="shared" si="383"/>
        <v>4.0056273501549902E-2</v>
      </c>
      <c r="IQ60" s="79">
        <f t="shared" si="384"/>
        <v>1.2166855685184906E-2</v>
      </c>
      <c r="IR60" s="79">
        <f t="shared" si="385"/>
        <v>2.1972482184320408E-2</v>
      </c>
      <c r="IS60" s="79">
        <f t="shared" si="386"/>
        <v>8.8486223164981146E-4</v>
      </c>
      <c r="IT60" s="179">
        <f t="shared" si="387"/>
        <v>5.806588562913436E-3</v>
      </c>
      <c r="IU60" s="275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6"/>
      <c r="JP60" s="525">
        <f t="shared" si="230"/>
        <v>0</v>
      </c>
      <c r="JQ60" s="241">
        <f t="shared" si="231"/>
        <v>0</v>
      </c>
      <c r="JR60" s="241">
        <f t="shared" si="232"/>
        <v>0</v>
      </c>
      <c r="JS60" s="241">
        <f t="shared" si="233"/>
        <v>0</v>
      </c>
      <c r="JT60" s="241">
        <f t="shared" si="234"/>
        <v>0</v>
      </c>
      <c r="JU60" s="241">
        <f t="shared" si="235"/>
        <v>0</v>
      </c>
      <c r="JV60" s="241">
        <f t="shared" si="236"/>
        <v>0</v>
      </c>
      <c r="JW60" s="241">
        <f t="shared" si="237"/>
        <v>0</v>
      </c>
      <c r="JX60" s="241">
        <f t="shared" si="238"/>
        <v>4886.072987527532</v>
      </c>
      <c r="JY60" s="241">
        <f t="shared" si="239"/>
        <v>0</v>
      </c>
      <c r="JZ60" s="241">
        <f t="shared" si="240"/>
        <v>0</v>
      </c>
      <c r="KA60" s="241">
        <f t="shared" si="241"/>
        <v>10458.313642412566</v>
      </c>
      <c r="KB60" s="241">
        <f t="shared" si="242"/>
        <v>8595.804667426024</v>
      </c>
      <c r="KC60" s="241">
        <f t="shared" si="243"/>
        <v>0</v>
      </c>
      <c r="KD60" s="241">
        <f t="shared" si="244"/>
        <v>3645.1343233722228</v>
      </c>
      <c r="KE60" s="241">
        <f t="shared" si="245"/>
        <v>11517.328301466858</v>
      </c>
      <c r="KF60" s="241">
        <f t="shared" si="246"/>
        <v>11829.072304237003</v>
      </c>
      <c r="KG60" s="241">
        <f t="shared" si="247"/>
        <v>12064.203579220288</v>
      </c>
      <c r="KH60" s="241">
        <f t="shared" si="248"/>
        <v>7867.5653711497271</v>
      </c>
      <c r="KI60" s="526">
        <f t="shared" si="249"/>
        <v>10296.743265034822</v>
      </c>
      <c r="KJ60" s="529">
        <f>(SUM(JP60:KI60)/SUM(JP$4:KI59))*100000</f>
        <v>159.47760508971501</v>
      </c>
      <c r="KK60" s="491">
        <f t="shared" si="301"/>
        <v>0</v>
      </c>
      <c r="KL60" s="492">
        <f t="shared" si="302"/>
        <v>0</v>
      </c>
      <c r="KM60" s="492">
        <f t="shared" si="303"/>
        <v>0</v>
      </c>
      <c r="KN60" s="492">
        <f t="shared" si="304"/>
        <v>0</v>
      </c>
      <c r="KO60" s="492">
        <f t="shared" si="305"/>
        <v>0</v>
      </c>
      <c r="KP60" s="492">
        <f t="shared" si="306"/>
        <v>0</v>
      </c>
      <c r="KQ60" s="492">
        <f t="shared" si="307"/>
        <v>0</v>
      </c>
      <c r="KR60" s="492">
        <f t="shared" si="308"/>
        <v>0</v>
      </c>
      <c r="KS60" s="492">
        <f t="shared" si="309"/>
        <v>1731.3287829739616</v>
      </c>
      <c r="KT60" s="492">
        <f t="shared" si="310"/>
        <v>0</v>
      </c>
      <c r="KU60" s="492">
        <f t="shared" si="311"/>
        <v>0</v>
      </c>
      <c r="KV60" s="492">
        <f t="shared" si="312"/>
        <v>4610.3732678721835</v>
      </c>
      <c r="KW60" s="492">
        <f t="shared" si="313"/>
        <v>5198.7745874942457</v>
      </c>
      <c r="KX60" s="492">
        <f t="shared" si="314"/>
        <v>0</v>
      </c>
      <c r="KY60" s="492">
        <f t="shared" si="315"/>
        <v>3682.0914755119361</v>
      </c>
      <c r="KZ60" s="492">
        <f t="shared" si="316"/>
        <v>8637.370016773928</v>
      </c>
      <c r="LA60" s="492">
        <f t="shared" si="317"/>
        <v>33175.731028996692</v>
      </c>
      <c r="LB60" s="492">
        <f t="shared" si="318"/>
        <v>18370.447557734504</v>
      </c>
      <c r="LC60" s="492">
        <f t="shared" si="319"/>
        <v>130333.22904248699</v>
      </c>
      <c r="LD60" s="493">
        <f t="shared" si="320"/>
        <v>59584.186476678558</v>
      </c>
      <c r="LE60" s="509">
        <f t="shared" si="321"/>
        <v>0</v>
      </c>
      <c r="LF60" s="492">
        <f t="shared" si="322"/>
        <v>0</v>
      </c>
      <c r="LG60" s="492">
        <f t="shared" si="323"/>
        <v>634.23418374863309</v>
      </c>
      <c r="LH60" s="492">
        <f t="shared" si="324"/>
        <v>1224.9369208867058</v>
      </c>
      <c r="LI60" s="492">
        <f t="shared" si="325"/>
        <v>9747.0666339234649</v>
      </c>
      <c r="LJ60" s="512">
        <f t="shared" si="326"/>
        <v>9406.2653239369611</v>
      </c>
      <c r="LK60" s="491">
        <f t="shared" si="327"/>
        <v>0</v>
      </c>
      <c r="LL60" s="492">
        <f t="shared" si="328"/>
        <v>934.74198332073047</v>
      </c>
      <c r="LM60" s="493">
        <f t="shared" si="329"/>
        <v>9553.6350614952717</v>
      </c>
      <c r="LO60" s="547" t="e">
        <f>VLOOKUP(A60,#REF!,2,FALSE)</f>
        <v>#REF!</v>
      </c>
      <c r="LP60" s="552" t="e">
        <f>VLOOKUP(A60,#REF!,3,FALSE)</f>
        <v>#REF!</v>
      </c>
      <c r="LQ60" s="544" t="e">
        <f>VLOOKUP(A60,#REF!,4,FALSE)</f>
        <v>#REF!</v>
      </c>
      <c r="LR60" s="564" t="e">
        <f t="shared" si="250"/>
        <v>#REF!</v>
      </c>
      <c r="LS60" s="518" t="e">
        <f t="shared" si="251"/>
        <v>#REF!</v>
      </c>
    </row>
    <row r="61" spans="1:331" ht="14.4">
      <c r="A61" s="391" t="s">
        <v>71</v>
      </c>
      <c r="B61" s="419">
        <v>52640</v>
      </c>
      <c r="C61" s="407">
        <f t="shared" si="330"/>
        <v>7605</v>
      </c>
      <c r="D61" s="398">
        <f t="shared" si="331"/>
        <v>164</v>
      </c>
      <c r="E61" s="376">
        <f t="shared" si="332"/>
        <v>8.8993912832182123E-3</v>
      </c>
      <c r="F61" s="185">
        <f t="shared" si="252"/>
        <v>0.1381838905775076</v>
      </c>
      <c r="G61" s="30">
        <f t="shared" si="253"/>
        <v>2.5334378187178412</v>
      </c>
      <c r="H61" s="29">
        <f t="shared" si="254"/>
        <v>0.35008029432662569</v>
      </c>
      <c r="I61" s="33">
        <f t="shared" si="255"/>
        <v>0.36601053592988569</v>
      </c>
      <c r="J61" s="302">
        <f t="shared" si="256"/>
        <v>0.42386944372997382</v>
      </c>
      <c r="K61" s="452">
        <f t="shared" si="257"/>
        <v>7.3501441678385532E-3</v>
      </c>
      <c r="L61" s="303">
        <f t="shared" si="333"/>
        <v>3.067430233426701</v>
      </c>
      <c r="M61" s="304">
        <f t="shared" si="258"/>
        <v>0.44292433898701278</v>
      </c>
      <c r="N61" s="675"/>
      <c r="O61" s="310" t="s">
        <v>226</v>
      </c>
      <c r="P61" s="20" t="s">
        <v>241</v>
      </c>
      <c r="Q61" s="20"/>
      <c r="R61" s="20"/>
      <c r="S61" s="148">
        <f t="shared" si="259"/>
        <v>7605</v>
      </c>
      <c r="T61" s="149">
        <f t="shared" si="260"/>
        <v>14447.188449848025</v>
      </c>
      <c r="U61" s="148">
        <f t="shared" si="261"/>
        <v>143</v>
      </c>
      <c r="V61" s="150">
        <f t="shared" si="262"/>
        <v>1.9163763066202089E-2</v>
      </c>
      <c r="W61" s="149">
        <f t="shared" si="263"/>
        <v>271.65653495440728</v>
      </c>
      <c r="X61" s="148">
        <f t="shared" si="264"/>
        <v>331</v>
      </c>
      <c r="Y61" s="150">
        <f t="shared" si="265"/>
        <v>4.5504536706076439E-2</v>
      </c>
      <c r="Z61" s="149">
        <f t="shared" si="266"/>
        <v>628.79939209726444</v>
      </c>
      <c r="AA61" s="148">
        <f t="shared" si="267"/>
        <v>164</v>
      </c>
      <c r="AB61" s="149">
        <f t="shared" si="268"/>
        <v>3115.5015197568391</v>
      </c>
      <c r="AC61" s="151">
        <f t="shared" si="269"/>
        <v>2.1564760026298486E-2</v>
      </c>
      <c r="AD61" s="148">
        <f t="shared" si="270"/>
        <v>0</v>
      </c>
      <c r="AE61" s="150">
        <f t="shared" si="271"/>
        <v>0</v>
      </c>
      <c r="AF61" s="149">
        <f t="shared" si="272"/>
        <v>0</v>
      </c>
      <c r="AG61" s="148">
        <f t="shared" si="273"/>
        <v>4</v>
      </c>
      <c r="AH61" s="150">
        <f t="shared" si="274"/>
        <v>2.5000000000000001E-2</v>
      </c>
      <c r="AI61" s="311">
        <f t="shared" si="275"/>
        <v>75.98784194528875</v>
      </c>
      <c r="AJ61" s="679"/>
      <c r="AK61" s="74">
        <v>3961.7425334054146</v>
      </c>
      <c r="AL61" s="59">
        <v>3791.9369904526739</v>
      </c>
      <c r="AM61" s="59">
        <v>3681.4639158892614</v>
      </c>
      <c r="AN61" s="59">
        <v>3609.5325975179703</v>
      </c>
      <c r="AO61" s="59">
        <v>3216.6671752221719</v>
      </c>
      <c r="AP61" s="59">
        <v>3116.2181653311081</v>
      </c>
      <c r="AQ61" s="59">
        <v>3685.5446544881288</v>
      </c>
      <c r="AR61" s="59">
        <v>3638.8799247306797</v>
      </c>
      <c r="AS61" s="59">
        <v>3321.0227284816028</v>
      </c>
      <c r="AT61" s="59">
        <v>3330.9733003643105</v>
      </c>
      <c r="AU61" s="59">
        <v>2771.8992096127249</v>
      </c>
      <c r="AV61" s="59">
        <v>2866.0741406283946</v>
      </c>
      <c r="AW61" s="59">
        <v>2563.1019286296582</v>
      </c>
      <c r="AX61" s="59">
        <v>2781.2282161701696</v>
      </c>
      <c r="AY61" s="59">
        <v>1724.1217969537515</v>
      </c>
      <c r="AZ61" s="59">
        <v>2272.4710268457775</v>
      </c>
      <c r="BA61" s="59">
        <v>702.0875603505026</v>
      </c>
      <c r="BB61" s="59">
        <v>1236.420612784171</v>
      </c>
      <c r="BC61" s="59">
        <v>77.34862953014013</v>
      </c>
      <c r="BD61" s="75">
        <v>291.26552668724554</v>
      </c>
      <c r="BE61" s="213">
        <v>2.0000000000000002E-5</v>
      </c>
      <c r="BF61" s="42">
        <v>2.0000000000000002E-5</v>
      </c>
      <c r="BG61" s="52">
        <v>5.0000000000000002E-5</v>
      </c>
      <c r="BH61" s="52">
        <v>4.0000000000000003E-5</v>
      </c>
      <c r="BI61" s="52">
        <v>1.2518952302791728E-4</v>
      </c>
      <c r="BJ61" s="52">
        <v>1.2406223545552731E-4</v>
      </c>
      <c r="BK61" s="52">
        <v>3.4000000000000002E-4</v>
      </c>
      <c r="BL61" s="52">
        <v>1.8000000000000001E-4</v>
      </c>
      <c r="BM61" s="52">
        <v>8.9999999999999998E-4</v>
      </c>
      <c r="BN61" s="52">
        <v>5.0000000000000001E-4</v>
      </c>
      <c r="BO61" s="52">
        <v>3.8E-3</v>
      </c>
      <c r="BP61" s="52">
        <v>2E-3</v>
      </c>
      <c r="BQ61" s="52">
        <v>1.6199999999999999E-2</v>
      </c>
      <c r="BR61" s="52">
        <v>6.1999999999999998E-3</v>
      </c>
      <c r="BS61" s="52">
        <v>6.1100000000000002E-2</v>
      </c>
      <c r="BT61" s="52">
        <v>2.6800000000000001E-2</v>
      </c>
      <c r="BU61" s="52">
        <v>0.1421</v>
      </c>
      <c r="BV61" s="52">
        <v>5.4699999999999999E-2</v>
      </c>
      <c r="BW61" s="52">
        <v>0.27589999999999998</v>
      </c>
      <c r="BX61" s="584">
        <v>0.1051</v>
      </c>
      <c r="BY61" s="74">
        <f>+Fall_Hoy!B61+(CS61/2)</f>
        <v>0</v>
      </c>
      <c r="BZ61" s="59">
        <f>+Fall_Hoy!C61+(CS61/2)</f>
        <v>0</v>
      </c>
      <c r="CA61" s="59">
        <f>+Fall_Hoy!D61+(CT61/2)</f>
        <v>0</v>
      </c>
      <c r="CB61" s="59">
        <f>+Fall_Hoy!E61+(CT61/2)</f>
        <v>0</v>
      </c>
      <c r="CC61" s="59">
        <f>+Fall_Hoy!F61+(CU61/2)</f>
        <v>0</v>
      </c>
      <c r="CD61" s="59">
        <f>+Fall_Hoy!G61+(CU61/2)</f>
        <v>0</v>
      </c>
      <c r="CE61" s="59">
        <f>+Fall_Hoy!H61+(CV61/2)</f>
        <v>1</v>
      </c>
      <c r="CF61" s="59">
        <f>+Fall_Hoy!I61+(CV61/2)</f>
        <v>0</v>
      </c>
      <c r="CG61" s="59">
        <f>+Fall_Hoy!J61+(CW61/2)</f>
        <v>6</v>
      </c>
      <c r="CH61" s="59">
        <f>+Fall_Hoy!K61+(CW61/2)</f>
        <v>6</v>
      </c>
      <c r="CI61" s="59">
        <f>+Fall_Hoy!L61+(CX61/2)</f>
        <v>7</v>
      </c>
      <c r="CJ61" s="59">
        <f>+Fall_Hoy!M61+(CX61/2)</f>
        <v>6</v>
      </c>
      <c r="CK61" s="59">
        <f>+Fall_Hoy!N61+(CY61/2)</f>
        <v>13</v>
      </c>
      <c r="CL61" s="59">
        <f>+Fall_Hoy!O61+(CY61/2)</f>
        <v>7</v>
      </c>
      <c r="CM61" s="59">
        <f>+Fall_Hoy!P61+(CZ61/2)</f>
        <v>28.5</v>
      </c>
      <c r="CN61" s="59">
        <f>+Fall_Hoy!Q61+(CZ61/2)</f>
        <v>23.5</v>
      </c>
      <c r="CO61" s="59">
        <f>+Fall_Hoy!R61+(DA61/2)</f>
        <v>24</v>
      </c>
      <c r="CP61" s="59">
        <f>+Fall_Hoy!S61+(DA61/2)</f>
        <v>27</v>
      </c>
      <c r="CQ61" s="59">
        <f>+Fall_Hoy!T61+(DB61/2)</f>
        <v>8.5</v>
      </c>
      <c r="CR61" s="75">
        <f>+Fall_Hoy!U61+(DB61/2)</f>
        <v>6.5</v>
      </c>
      <c r="CS61" s="603">
        <f>+Fall_Hoy!W61</f>
        <v>0</v>
      </c>
      <c r="CT61" s="58">
        <f>+Fall_Hoy!X61</f>
        <v>0</v>
      </c>
      <c r="CU61" s="58">
        <f>+Fall_Hoy!Y61</f>
        <v>0</v>
      </c>
      <c r="CV61" s="58">
        <f>+Fall_Hoy!Z61</f>
        <v>0</v>
      </c>
      <c r="CW61" s="58">
        <f>+Fall_Hoy!AA61</f>
        <v>0</v>
      </c>
      <c r="CX61" s="58">
        <f>+Fall_Hoy!AB61</f>
        <v>0</v>
      </c>
      <c r="CY61" s="58">
        <f>+Fall_Hoy!AC61</f>
        <v>0</v>
      </c>
      <c r="CZ61" s="58">
        <f>+Fall_Hoy!AD61</f>
        <v>1</v>
      </c>
      <c r="DA61" s="58">
        <f>+Fall_Hoy!AE61</f>
        <v>2</v>
      </c>
      <c r="DB61" s="223">
        <f>+Fall_Hoy!AF61</f>
        <v>1</v>
      </c>
      <c r="DC61" s="65">
        <f t="shared" si="276"/>
        <v>0.27054262987451899</v>
      </c>
      <c r="DD61" s="66">
        <f t="shared" si="277"/>
        <v>0.38586440103436354</v>
      </c>
      <c r="DE61" s="66">
        <f t="shared" si="278"/>
        <v>0.31308514376230945</v>
      </c>
      <c r="DF61" s="66">
        <f t="shared" si="279"/>
        <v>0.40594736221223365</v>
      </c>
      <c r="DG61" s="66">
        <f t="shared" si="334"/>
        <v>0.20176162613254331</v>
      </c>
      <c r="DH61" s="66">
        <f t="shared" si="335"/>
        <v>0.22816117559100807</v>
      </c>
      <c r="DI61" s="66">
        <f t="shared" si="336"/>
        <v>0.7</v>
      </c>
      <c r="DJ61" s="66">
        <f t="shared" si="337"/>
        <v>0.18824473853742182</v>
      </c>
      <c r="DK61" s="66">
        <f t="shared" si="338"/>
        <v>0.7</v>
      </c>
      <c r="DL61" s="66">
        <f t="shared" si="339"/>
        <v>0.7</v>
      </c>
      <c r="DM61" s="66">
        <f t="shared" si="340"/>
        <v>0.66456430189439097</v>
      </c>
      <c r="DN61" s="66">
        <f t="shared" si="341"/>
        <v>0.7</v>
      </c>
      <c r="DO61" s="66">
        <f t="shared" si="342"/>
        <v>0.31308514376230945</v>
      </c>
      <c r="DP61" s="66">
        <f t="shared" si="343"/>
        <v>0.40594736221223365</v>
      </c>
      <c r="DQ61" s="66">
        <f t="shared" si="344"/>
        <v>0.27054262987451899</v>
      </c>
      <c r="DR61" s="66">
        <f t="shared" si="345"/>
        <v>0.38586440103436354</v>
      </c>
      <c r="DS61" s="66">
        <f t="shared" si="346"/>
        <v>0.24056136841433998</v>
      </c>
      <c r="DT61" s="66">
        <f t="shared" si="347"/>
        <v>0.39921807952664307</v>
      </c>
      <c r="DU61" s="66">
        <f t="shared" si="348"/>
        <v>0.3983039395896964</v>
      </c>
      <c r="DV61" s="265">
        <f t="shared" si="349"/>
        <v>0.2123349844662186</v>
      </c>
      <c r="DW61" s="74">
        <f>+'Cas_-14'!B60</f>
        <v>101</v>
      </c>
      <c r="DX61" s="59">
        <f>+'Cas_-14'!C60</f>
        <v>97</v>
      </c>
      <c r="DY61" s="59">
        <f>+'Cas_-14'!D60</f>
        <v>292</v>
      </c>
      <c r="DZ61" s="59">
        <f>+'Cas_-14'!E60</f>
        <v>332</v>
      </c>
      <c r="EA61" s="59">
        <f>+'Cas_-14'!F60</f>
        <v>649</v>
      </c>
      <c r="EB61" s="59">
        <f>+'Cas_-14'!G60</f>
        <v>711</v>
      </c>
      <c r="EC61" s="59">
        <f>+'Cas_-14'!H60</f>
        <v>635</v>
      </c>
      <c r="ED61" s="59">
        <f>+'Cas_-14'!I60</f>
        <v>685</v>
      </c>
      <c r="EE61" s="59">
        <f>+'Cas_-14'!J60</f>
        <v>718</v>
      </c>
      <c r="EF61" s="59">
        <f>+'Cas_-14'!K60</f>
        <v>738</v>
      </c>
      <c r="EG61" s="59">
        <f>+'Cas_-14'!L60</f>
        <v>465</v>
      </c>
      <c r="EH61" s="59">
        <f>+'Cas_-14'!M60</f>
        <v>480</v>
      </c>
      <c r="EI61" s="59">
        <f>+'Cas_-14'!N60</f>
        <v>280</v>
      </c>
      <c r="EJ61" s="59">
        <f>+'Cas_-14'!O60</f>
        <v>303</v>
      </c>
      <c r="EK61" s="59">
        <f>+'Cas_-14'!P60</f>
        <v>200</v>
      </c>
      <c r="EL61" s="59">
        <f>+'Cas_-14'!Q60</f>
        <v>221</v>
      </c>
      <c r="EM61" s="59">
        <f>+'Cas_-14'!R60</f>
        <v>90</v>
      </c>
      <c r="EN61" s="59">
        <f>+'Cas_-14'!S60</f>
        <v>128</v>
      </c>
      <c r="EO61" s="59">
        <f>+'Cas_-14'!T60</f>
        <v>21</v>
      </c>
      <c r="EP61" s="75">
        <f>+'Cas_-14'!U60</f>
        <v>32</v>
      </c>
      <c r="EQ61" s="178">
        <f t="shared" si="280"/>
        <v>2.5493832359969878E-2</v>
      </c>
      <c r="ER61" s="80">
        <f t="shared" si="281"/>
        <v>2.5580593834820111E-2</v>
      </c>
      <c r="ES61" s="80">
        <f t="shared" si="282"/>
        <v>7.9316273816978894E-2</v>
      </c>
      <c r="ET61" s="80">
        <f t="shared" si="283"/>
        <v>9.1978667883008944E-2</v>
      </c>
      <c r="EU61" s="80">
        <f t="shared" si="284"/>
        <v>0.20176162613254331</v>
      </c>
      <c r="EV61" s="80">
        <f t="shared" si="285"/>
        <v>0.22816117559100807</v>
      </c>
      <c r="EW61" s="80">
        <f t="shared" si="286"/>
        <v>0.17229475139494482</v>
      </c>
      <c r="EX61" s="80">
        <f t="shared" si="287"/>
        <v>0.18824473853742182</v>
      </c>
      <c r="EY61" s="80">
        <f t="shared" si="288"/>
        <v>0.21619846014371458</v>
      </c>
      <c r="EZ61" s="80">
        <f t="shared" si="289"/>
        <v>0.22155686445138559</v>
      </c>
      <c r="FA61" s="80">
        <f t="shared" si="290"/>
        <v>0.167755017349627</v>
      </c>
      <c r="FB61" s="80">
        <f t="shared" si="291"/>
        <v>0.16747647703724744</v>
      </c>
      <c r="FC61" s="80">
        <f t="shared" si="292"/>
        <v>0.1092426317004489</v>
      </c>
      <c r="FD61" s="80">
        <f t="shared" si="293"/>
        <v>0.10894467352170029</v>
      </c>
      <c r="FE61" s="80">
        <f t="shared" si="294"/>
        <v>0.11600108551110956</v>
      </c>
      <c r="FF61" s="80">
        <f t="shared" si="295"/>
        <v>9.7250964870056536E-2</v>
      </c>
      <c r="FG61" s="80">
        <f t="shared" si="296"/>
        <v>0.12818913919379141</v>
      </c>
      <c r="FH61" s="80">
        <f t="shared" si="297"/>
        <v>0.10352464094865718</v>
      </c>
      <c r="FI61" s="80">
        <f t="shared" si="298"/>
        <v>0.27149802301044018</v>
      </c>
      <c r="FJ61" s="88">
        <f t="shared" si="299"/>
        <v>0.10986538765489021</v>
      </c>
      <c r="FK61" s="101">
        <f t="shared" si="133"/>
        <v>2.3322422258592468</v>
      </c>
      <c r="FL61" s="102">
        <f t="shared" si="134"/>
        <v>3.9677179712298232</v>
      </c>
      <c r="FM61" s="102">
        <f t="shared" si="135"/>
        <v>2.8659611992945324</v>
      </c>
      <c r="FN61" s="102">
        <f t="shared" si="166"/>
        <v>3.7261790695198558</v>
      </c>
      <c r="FO61" s="102">
        <f t="shared" si="388"/>
        <v>1</v>
      </c>
      <c r="FP61" s="102">
        <f t="shared" si="388"/>
        <v>1</v>
      </c>
      <c r="FQ61" s="102">
        <f t="shared" si="388"/>
        <v>4.0628051309317952</v>
      </c>
      <c r="FR61" s="102">
        <f t="shared" si="388"/>
        <v>1</v>
      </c>
      <c r="FS61" s="102">
        <f t="shared" si="388"/>
        <v>3.2377658912773284</v>
      </c>
      <c r="FT61" s="102">
        <f t="shared" si="388"/>
        <v>3.1594597699932483</v>
      </c>
      <c r="FU61" s="102">
        <f t="shared" si="388"/>
        <v>3.9615166949632141</v>
      </c>
      <c r="FV61" s="102">
        <f t="shared" si="388"/>
        <v>4.1796914550830753</v>
      </c>
      <c r="FW61" s="102">
        <f t="shared" si="388"/>
        <v>2.8659611992945324</v>
      </c>
      <c r="FX61" s="102">
        <f t="shared" si="388"/>
        <v>3.7261790695198558</v>
      </c>
      <c r="FY61" s="102">
        <f t="shared" si="388"/>
        <v>2.3322422258592468</v>
      </c>
      <c r="FZ61" s="102">
        <f t="shared" si="388"/>
        <v>3.9677179712298232</v>
      </c>
      <c r="GA61" s="102">
        <f t="shared" si="137"/>
        <v>1.8766127140511377</v>
      </c>
      <c r="GB61" s="102">
        <f t="shared" si="138"/>
        <v>3.8562614259597807</v>
      </c>
      <c r="GC61" s="102">
        <f t="shared" si="139"/>
        <v>1.4670601839866069</v>
      </c>
      <c r="GD61" s="270">
        <f t="shared" si="140"/>
        <v>1.9326831588962894</v>
      </c>
      <c r="GE61" s="74">
        <f>+Cas_Hoy!B60</f>
        <v>105</v>
      </c>
      <c r="GF61" s="59">
        <f>+Cas_Hoy!C60</f>
        <v>105</v>
      </c>
      <c r="GG61" s="59">
        <f>+Cas_Hoy!D60</f>
        <v>307</v>
      </c>
      <c r="GH61" s="59">
        <f>+Cas_Hoy!E60</f>
        <v>348</v>
      </c>
      <c r="GI61" s="59">
        <f>+Cas_Hoy!F60</f>
        <v>698</v>
      </c>
      <c r="GJ61" s="59">
        <f>+Cas_Hoy!G60</f>
        <v>743</v>
      </c>
      <c r="GK61" s="59">
        <f>+Cas_Hoy!H60</f>
        <v>667</v>
      </c>
      <c r="GL61" s="59">
        <f>+Cas_Hoy!I60</f>
        <v>721</v>
      </c>
      <c r="GM61" s="59">
        <f>+Cas_Hoy!J60</f>
        <v>741</v>
      </c>
      <c r="GN61" s="59">
        <f>+Cas_Hoy!K60</f>
        <v>766</v>
      </c>
      <c r="GO61" s="59">
        <f>+Cas_Hoy!L60</f>
        <v>480</v>
      </c>
      <c r="GP61" s="59">
        <f>+Cas_Hoy!M60</f>
        <v>495</v>
      </c>
      <c r="GQ61" s="59">
        <f>+Cas_Hoy!N60</f>
        <v>295</v>
      </c>
      <c r="GR61" s="59">
        <f>+Cas_Hoy!O60</f>
        <v>317</v>
      </c>
      <c r="GS61" s="59">
        <f>+Cas_Hoy!P60</f>
        <v>208</v>
      </c>
      <c r="GT61" s="59">
        <f>+Cas_Hoy!Q60</f>
        <v>228</v>
      </c>
      <c r="GU61" s="59">
        <f>+Cas_Hoy!R60</f>
        <v>92</v>
      </c>
      <c r="GV61" s="59">
        <f>+Cas_Hoy!S60</f>
        <v>135</v>
      </c>
      <c r="GW61" s="59">
        <f>+Cas_Hoy!T60</f>
        <v>22</v>
      </c>
      <c r="GX61" s="459">
        <f>+Cas_Hoy!U60</f>
        <v>32</v>
      </c>
      <c r="GY61" s="424">
        <f t="shared" si="141"/>
        <v>0.28136433506949976</v>
      </c>
      <c r="GZ61" s="94">
        <f t="shared" si="142"/>
        <v>0.39808635038839313</v>
      </c>
      <c r="HA61" s="94">
        <f t="shared" si="143"/>
        <v>0.32985756217814743</v>
      </c>
      <c r="HB61" s="94">
        <f t="shared" si="144"/>
        <v>0.42470400601081876</v>
      </c>
      <c r="HC61" s="272">
        <f t="shared" si="350"/>
        <v>0.21699478434594024</v>
      </c>
      <c r="HD61" s="272">
        <f t="shared" si="351"/>
        <v>0.23843003300157384</v>
      </c>
      <c r="HE61" s="272">
        <f t="shared" si="352"/>
        <v>0.7</v>
      </c>
      <c r="HF61" s="272">
        <f t="shared" si="353"/>
        <v>0.19813789267953449</v>
      </c>
      <c r="HG61" s="272">
        <f t="shared" si="354"/>
        <v>0.7</v>
      </c>
      <c r="HH61" s="272">
        <f t="shared" si="355"/>
        <v>0.7</v>
      </c>
      <c r="HI61" s="272">
        <f t="shared" si="356"/>
        <v>0.6860018600200164</v>
      </c>
      <c r="HJ61" s="272">
        <f t="shared" si="357"/>
        <v>0.7</v>
      </c>
      <c r="HK61" s="272">
        <f t="shared" si="358"/>
        <v>0.32985756217814743</v>
      </c>
      <c r="HL61" s="272">
        <f t="shared" si="359"/>
        <v>0.42470400601081876</v>
      </c>
      <c r="HM61" s="272">
        <f t="shared" si="360"/>
        <v>0.28136433506949976</v>
      </c>
      <c r="HN61" s="272">
        <f t="shared" si="361"/>
        <v>0.39808635038839313</v>
      </c>
      <c r="HO61" s="272">
        <f t="shared" si="362"/>
        <v>0.2459071766013253</v>
      </c>
      <c r="HP61" s="272">
        <f t="shared" si="363"/>
        <v>0.42105031825075634</v>
      </c>
      <c r="HQ61" s="272">
        <f t="shared" si="364"/>
        <v>0.41727079385587251</v>
      </c>
      <c r="HR61" s="276">
        <f t="shared" si="365"/>
        <v>0.2123349844662186</v>
      </c>
      <c r="HS61" s="201">
        <f>+CyF_Tot!B60</f>
        <v>0</v>
      </c>
      <c r="HT61" s="131">
        <f>+CyF_Tot!C60</f>
        <v>7274</v>
      </c>
      <c r="HU61" s="131">
        <f>+CyF_Tot!D60</f>
        <v>7462</v>
      </c>
      <c r="HV61" s="131">
        <f>+CyF_Tot!E60</f>
        <v>7605</v>
      </c>
      <c r="HW61" s="131">
        <f>+CyF_Tot!F60</f>
        <v>0</v>
      </c>
      <c r="HX61" s="131">
        <f>+CyF_Tot!G60</f>
        <v>160</v>
      </c>
      <c r="HY61" s="131">
        <f>+CyF_Tot!H60</f>
        <v>164</v>
      </c>
      <c r="HZ61" s="428">
        <f>+CyF_Tot!I60</f>
        <v>164</v>
      </c>
      <c r="IA61" s="82">
        <f t="shared" si="368"/>
        <v>7.5261066364084625E-2</v>
      </c>
      <c r="IB61" s="79">
        <f t="shared" si="369"/>
        <v>7.2035277174252926E-2</v>
      </c>
      <c r="IC61" s="79">
        <f t="shared" si="370"/>
        <v>6.993662454196925E-2</v>
      </c>
      <c r="ID61" s="79">
        <f t="shared" si="371"/>
        <v>6.8570148129140779E-2</v>
      </c>
      <c r="IE61" s="79">
        <f t="shared" si="372"/>
        <v>6.1106899225345207E-2</v>
      </c>
      <c r="IF61" s="79">
        <f t="shared" si="373"/>
        <v>5.9198673353554485E-2</v>
      </c>
      <c r="IG61" s="79">
        <f t="shared" si="374"/>
        <v>7.0014146171886948E-2</v>
      </c>
      <c r="IH61" s="79">
        <f t="shared" si="375"/>
        <v>6.9127658144579787E-2</v>
      </c>
      <c r="II61" s="79">
        <f t="shared" si="376"/>
        <v>6.308933754714291E-2</v>
      </c>
      <c r="IJ61" s="79">
        <f t="shared" si="377"/>
        <v>6.327836816801502E-2</v>
      </c>
      <c r="IK61" s="79">
        <f t="shared" si="378"/>
        <v>5.2657659757080644E-2</v>
      </c>
      <c r="IL61" s="79">
        <f t="shared" si="379"/>
        <v>5.4446697200387438E-2</v>
      </c>
      <c r="IM61" s="79">
        <f t="shared" si="380"/>
        <v>4.8691146060593812E-2</v>
      </c>
      <c r="IN61" s="79">
        <f t="shared" si="381"/>
        <v>5.283488252602906E-2</v>
      </c>
      <c r="IO61" s="79">
        <f t="shared" si="382"/>
        <v>3.2753073650337222E-2</v>
      </c>
      <c r="IP61" s="79">
        <f t="shared" si="383"/>
        <v>4.3170042303301244E-2</v>
      </c>
      <c r="IQ61" s="79">
        <f t="shared" si="384"/>
        <v>1.3337529641916843E-2</v>
      </c>
      <c r="IR61" s="79">
        <f t="shared" si="385"/>
        <v>2.3488233525535165E-2</v>
      </c>
      <c r="IS61" s="79">
        <f t="shared" si="386"/>
        <v>1.4693888588552457E-3</v>
      </c>
      <c r="IT61" s="179">
        <f t="shared" si="387"/>
        <v>5.5331597015054242E-3</v>
      </c>
      <c r="IU61" s="275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6"/>
      <c r="JP61" s="525">
        <f t="shared" si="230"/>
        <v>0</v>
      </c>
      <c r="JQ61" s="241">
        <f t="shared" si="231"/>
        <v>0</v>
      </c>
      <c r="JR61" s="241">
        <f t="shared" si="232"/>
        <v>0</v>
      </c>
      <c r="JS61" s="241">
        <f t="shared" si="233"/>
        <v>0</v>
      </c>
      <c r="JT61" s="241">
        <f t="shared" si="234"/>
        <v>0</v>
      </c>
      <c r="JU61" s="241">
        <f t="shared" si="235"/>
        <v>0</v>
      </c>
      <c r="JV61" s="241">
        <f t="shared" si="236"/>
        <v>874.32667409846988</v>
      </c>
      <c r="JW61" s="241">
        <f t="shared" si="237"/>
        <v>0</v>
      </c>
      <c r="JX61" s="241">
        <f t="shared" si="238"/>
        <v>5098.704039204772</v>
      </c>
      <c r="JY61" s="241">
        <f t="shared" si="239"/>
        <v>5262.379016392254</v>
      </c>
      <c r="JZ61" s="241">
        <f t="shared" si="240"/>
        <v>5337.2294160966176</v>
      </c>
      <c r="KA61" s="241">
        <f t="shared" si="241"/>
        <v>4748.8604035260032</v>
      </c>
      <c r="KB61" s="241">
        <f t="shared" si="242"/>
        <v>8386.1577098854996</v>
      </c>
      <c r="KC61" s="241">
        <f t="shared" si="243"/>
        <v>4799.9523816075061</v>
      </c>
      <c r="KD61" s="241">
        <f t="shared" si="244"/>
        <v>16364.241522756423</v>
      </c>
      <c r="KE61" s="241">
        <f t="shared" si="245"/>
        <v>13789.220909669537</v>
      </c>
      <c r="KF61" s="241">
        <f t="shared" si="246"/>
        <v>12188.4968247093</v>
      </c>
      <c r="KG61" s="241">
        <f t="shared" si="247"/>
        <v>14340.901321656616</v>
      </c>
      <c r="KH61" s="241">
        <f t="shared" si="248"/>
        <v>6633.6340167483049</v>
      </c>
      <c r="KI61" s="526">
        <f t="shared" si="249"/>
        <v>3856.4982707553199</v>
      </c>
      <c r="KJ61" s="529">
        <f>(SUM(JP61:KI61)/SUM(JP$4:KI60))*100000</f>
        <v>199.48142000172624</v>
      </c>
      <c r="KK61" s="491">
        <f t="shared" si="301"/>
        <v>0</v>
      </c>
      <c r="KL61" s="492">
        <f t="shared" si="302"/>
        <v>0</v>
      </c>
      <c r="KM61" s="492">
        <f t="shared" si="303"/>
        <v>0</v>
      </c>
      <c r="KN61" s="492">
        <f t="shared" si="304"/>
        <v>0</v>
      </c>
      <c r="KO61" s="492">
        <f t="shared" si="305"/>
        <v>0</v>
      </c>
      <c r="KP61" s="492">
        <f t="shared" si="306"/>
        <v>0</v>
      </c>
      <c r="KQ61" s="492">
        <f t="shared" si="307"/>
        <v>271.33031715739344</v>
      </c>
      <c r="KR61" s="492">
        <f t="shared" si="308"/>
        <v>0</v>
      </c>
      <c r="KS61" s="492">
        <f t="shared" si="309"/>
        <v>1806.6723688889797</v>
      </c>
      <c r="KT61" s="492">
        <f t="shared" si="310"/>
        <v>1801.2753207429721</v>
      </c>
      <c r="KU61" s="492">
        <f t="shared" si="311"/>
        <v>2525.3443471986857</v>
      </c>
      <c r="KV61" s="492">
        <f t="shared" si="312"/>
        <v>2093.4559629655928</v>
      </c>
      <c r="KW61" s="492">
        <f t="shared" si="313"/>
        <v>5071.9793289494128</v>
      </c>
      <c r="KX61" s="492">
        <f t="shared" si="314"/>
        <v>2516.8736457158484</v>
      </c>
      <c r="KY61" s="492">
        <f t="shared" si="315"/>
        <v>16530.154685333113</v>
      </c>
      <c r="KZ61" s="492">
        <f t="shared" si="316"/>
        <v>10341.165947720943</v>
      </c>
      <c r="LA61" s="492">
        <f t="shared" si="317"/>
        <v>34183.770451677708</v>
      </c>
      <c r="LB61" s="492">
        <f t="shared" si="318"/>
        <v>21837.228950107376</v>
      </c>
      <c r="LC61" s="492">
        <f t="shared" si="319"/>
        <v>109892.05693279723</v>
      </c>
      <c r="LD61" s="493">
        <f t="shared" si="320"/>
        <v>22316.406867399572</v>
      </c>
      <c r="LE61" s="509">
        <f t="shared" si="321"/>
        <v>0</v>
      </c>
      <c r="LF61" s="492">
        <f t="shared" si="322"/>
        <v>0</v>
      </c>
      <c r="LG61" s="492">
        <f t="shared" si="323"/>
        <v>1431.7173216728916</v>
      </c>
      <c r="LH61" s="492">
        <f t="shared" si="324"/>
        <v>1220.0171426456502</v>
      </c>
      <c r="LI61" s="492">
        <f t="shared" si="325"/>
        <v>14605.282619057012</v>
      </c>
      <c r="LJ61" s="512">
        <f t="shared" si="326"/>
        <v>9724.3963513061881</v>
      </c>
      <c r="LK61" s="491">
        <f t="shared" si="327"/>
        <v>0</v>
      </c>
      <c r="LL61" s="492">
        <f t="shared" si="328"/>
        <v>1325.5571421308243</v>
      </c>
      <c r="LM61" s="493">
        <f t="shared" si="329"/>
        <v>11847.481398812086</v>
      </c>
      <c r="LO61" s="547" t="e">
        <f>VLOOKUP(A61,#REF!,2,FALSE)</f>
        <v>#REF!</v>
      </c>
      <c r="LP61" s="552" t="e">
        <f>VLOOKUP(A61,#REF!,3,FALSE)</f>
        <v>#REF!</v>
      </c>
      <c r="LQ61" s="544" t="e">
        <f>VLOOKUP(A61,#REF!,4,FALSE)</f>
        <v>#REF!</v>
      </c>
      <c r="LR61" s="564" t="e">
        <f t="shared" si="250"/>
        <v>#REF!</v>
      </c>
      <c r="LS61" s="518" t="e">
        <f t="shared" si="251"/>
        <v>#REF!</v>
      </c>
    </row>
    <row r="62" spans="1:331" ht="14.4">
      <c r="A62" s="391" t="s">
        <v>72</v>
      </c>
      <c r="B62" s="419">
        <v>40434</v>
      </c>
      <c r="C62" s="407">
        <f t="shared" si="330"/>
        <v>4073</v>
      </c>
      <c r="D62" s="398">
        <f t="shared" si="331"/>
        <v>87</v>
      </c>
      <c r="E62" s="376">
        <f t="shared" si="332"/>
        <v>7.0654564305928143E-3</v>
      </c>
      <c r="F62" s="185">
        <f t="shared" si="252"/>
        <v>9.7071771281594693E-2</v>
      </c>
      <c r="G62" s="30">
        <f t="shared" si="253"/>
        <v>3.1371795033037433</v>
      </c>
      <c r="H62" s="29">
        <f t="shared" si="254"/>
        <v>0.30453157121400781</v>
      </c>
      <c r="I62" s="33">
        <f t="shared" si="255"/>
        <v>0.31601454510946592</v>
      </c>
      <c r="J62" s="302">
        <f t="shared" si="256"/>
        <v>0.41027833267761604</v>
      </c>
      <c r="K62" s="452">
        <f t="shared" si="257"/>
        <v>5.2443777230693975E-3</v>
      </c>
      <c r="L62" s="303">
        <f t="shared" si="333"/>
        <v>4.2265462684042614</v>
      </c>
      <c r="M62" s="304">
        <f t="shared" si="258"/>
        <v>0.42564417086961848</v>
      </c>
      <c r="N62" s="675"/>
      <c r="O62" s="310" t="s">
        <v>226</v>
      </c>
      <c r="P62" s="20" t="s">
        <v>238</v>
      </c>
      <c r="Q62" s="20"/>
      <c r="R62" s="20"/>
      <c r="S62" s="148">
        <f t="shared" si="259"/>
        <v>4073</v>
      </c>
      <c r="T62" s="149">
        <f t="shared" si="260"/>
        <v>10073.205717960132</v>
      </c>
      <c r="U62" s="148">
        <f t="shared" si="261"/>
        <v>80</v>
      </c>
      <c r="V62" s="150">
        <f t="shared" si="262"/>
        <v>2.0035061357375407E-2</v>
      </c>
      <c r="W62" s="149">
        <f t="shared" si="263"/>
        <v>197.85329178414207</v>
      </c>
      <c r="X62" s="148">
        <f t="shared" si="264"/>
        <v>148</v>
      </c>
      <c r="Y62" s="150">
        <f t="shared" si="265"/>
        <v>3.7707006369426754E-2</v>
      </c>
      <c r="Z62" s="149">
        <f t="shared" si="266"/>
        <v>366.02858980066281</v>
      </c>
      <c r="AA62" s="148">
        <f t="shared" si="267"/>
        <v>87</v>
      </c>
      <c r="AB62" s="149">
        <f t="shared" si="268"/>
        <v>2151.654548152545</v>
      </c>
      <c r="AC62" s="151">
        <f t="shared" si="269"/>
        <v>2.1360176773876749E-2</v>
      </c>
      <c r="AD62" s="148">
        <f t="shared" si="270"/>
        <v>0</v>
      </c>
      <c r="AE62" s="150">
        <f t="shared" si="271"/>
        <v>0</v>
      </c>
      <c r="AF62" s="149">
        <f t="shared" si="272"/>
        <v>0</v>
      </c>
      <c r="AG62" s="148">
        <f t="shared" si="273"/>
        <v>5</v>
      </c>
      <c r="AH62" s="150">
        <f t="shared" si="274"/>
        <v>6.097560975609756E-2</v>
      </c>
      <c r="AI62" s="311">
        <f t="shared" si="275"/>
        <v>123.65830736508879</v>
      </c>
      <c r="AJ62" s="679"/>
      <c r="AK62" s="74">
        <v>3604.5801427036054</v>
      </c>
      <c r="AL62" s="59">
        <v>3324.6658907919054</v>
      </c>
      <c r="AM62" s="59">
        <v>3039.7503033853041</v>
      </c>
      <c r="AN62" s="59">
        <v>2892.269644215231</v>
      </c>
      <c r="AO62" s="59">
        <v>2710.7406233218062</v>
      </c>
      <c r="AP62" s="59">
        <v>2758.7056871686682</v>
      </c>
      <c r="AQ62" s="59">
        <v>2856.6596550047534</v>
      </c>
      <c r="AR62" s="59">
        <v>2780.8146541619394</v>
      </c>
      <c r="AS62" s="59">
        <v>2452.9963427136831</v>
      </c>
      <c r="AT62" s="59">
        <v>2402.0348510650729</v>
      </c>
      <c r="AU62" s="59">
        <v>2075.2808540949254</v>
      </c>
      <c r="AV62" s="59">
        <v>2147.1698749338702</v>
      </c>
      <c r="AW62" s="59">
        <v>1698.0933190064288</v>
      </c>
      <c r="AX62" s="59">
        <v>1844.9880278514011</v>
      </c>
      <c r="AY62" s="59">
        <v>1005.7269628715085</v>
      </c>
      <c r="AZ62" s="59">
        <v>1345.4437204379021</v>
      </c>
      <c r="BA62" s="59">
        <v>364.71399690069984</v>
      </c>
      <c r="BB62" s="59">
        <v>918.42585694668708</v>
      </c>
      <c r="BC62" s="59">
        <v>40.029585025686572</v>
      </c>
      <c r="BD62" s="75">
        <v>171</v>
      </c>
      <c r="BE62" s="213">
        <v>2.0000000000000002E-5</v>
      </c>
      <c r="BF62" s="42">
        <v>2.0000000000000002E-5</v>
      </c>
      <c r="BG62" s="52">
        <v>5.0000000000000002E-5</v>
      </c>
      <c r="BH62" s="52">
        <v>4.0000000000000003E-5</v>
      </c>
      <c r="BI62" s="52">
        <v>1.2518952302791728E-4</v>
      </c>
      <c r="BJ62" s="52">
        <v>1.2406223545552731E-4</v>
      </c>
      <c r="BK62" s="52">
        <v>3.4000000000000002E-4</v>
      </c>
      <c r="BL62" s="52">
        <v>1.8000000000000001E-4</v>
      </c>
      <c r="BM62" s="52">
        <v>8.9999999999999998E-4</v>
      </c>
      <c r="BN62" s="52">
        <v>5.0000000000000001E-4</v>
      </c>
      <c r="BO62" s="52">
        <v>3.8E-3</v>
      </c>
      <c r="BP62" s="52">
        <v>2E-3</v>
      </c>
      <c r="BQ62" s="52">
        <v>1.6199999999999999E-2</v>
      </c>
      <c r="BR62" s="52">
        <v>6.1999999999999998E-3</v>
      </c>
      <c r="BS62" s="52">
        <v>6.1100000000000002E-2</v>
      </c>
      <c r="BT62" s="52">
        <v>2.6800000000000001E-2</v>
      </c>
      <c r="BU62" s="52">
        <v>0.1421</v>
      </c>
      <c r="BV62" s="52">
        <v>5.4699999999999999E-2</v>
      </c>
      <c r="BW62" s="52">
        <v>0.27589999999999998</v>
      </c>
      <c r="BX62" s="584">
        <v>0.1051</v>
      </c>
      <c r="BY62" s="74">
        <f>+Fall_Hoy!B62+(CS62/2)</f>
        <v>0</v>
      </c>
      <c r="BZ62" s="59">
        <f>+Fall_Hoy!C62+(CS62/2)</f>
        <v>0</v>
      </c>
      <c r="CA62" s="59">
        <f>+Fall_Hoy!D62+(CT62/2)</f>
        <v>0</v>
      </c>
      <c r="CB62" s="59">
        <f>+Fall_Hoy!E62+(CT62/2)</f>
        <v>0</v>
      </c>
      <c r="CC62" s="59">
        <f>+Fall_Hoy!F62+(CU62/2)</f>
        <v>0</v>
      </c>
      <c r="CD62" s="59">
        <f>+Fall_Hoy!G62+(CU62/2)</f>
        <v>0</v>
      </c>
      <c r="CE62" s="59">
        <f>+Fall_Hoy!H62+(CV62/2)</f>
        <v>1</v>
      </c>
      <c r="CF62" s="59">
        <f>+Fall_Hoy!I62+(CV62/2)</f>
        <v>0</v>
      </c>
      <c r="CG62" s="59">
        <f>+Fall_Hoy!J62+(CW62/2)</f>
        <v>4</v>
      </c>
      <c r="CH62" s="59">
        <f>+Fall_Hoy!K62+(CW62/2)</f>
        <v>3</v>
      </c>
      <c r="CI62" s="59">
        <f>+Fall_Hoy!L62+(CX62/2)</f>
        <v>7</v>
      </c>
      <c r="CJ62" s="59">
        <f>+Fall_Hoy!M62+(CX62/2)</f>
        <v>2</v>
      </c>
      <c r="CK62" s="59">
        <f>+Fall_Hoy!N62+(CY62/2)</f>
        <v>12</v>
      </c>
      <c r="CL62" s="59">
        <f>+Fall_Hoy!O62+(CY62/2)</f>
        <v>9</v>
      </c>
      <c r="CM62" s="59">
        <f>+Fall_Hoy!P62+(CZ62/2)</f>
        <v>12.5</v>
      </c>
      <c r="CN62" s="59">
        <f>+Fall_Hoy!Q62+(CZ62/2)</f>
        <v>7.5</v>
      </c>
      <c r="CO62" s="59">
        <f>+Fall_Hoy!R62+(DA62/2)</f>
        <v>13</v>
      </c>
      <c r="CP62" s="59">
        <f>+Fall_Hoy!S62+(DA62/2)</f>
        <v>10</v>
      </c>
      <c r="CQ62" s="59">
        <f>+Fall_Hoy!T62+(DB62/2)</f>
        <v>0</v>
      </c>
      <c r="CR62" s="75">
        <f>+Fall_Hoy!U62+(DB62/2)</f>
        <v>6</v>
      </c>
      <c r="CS62" s="603">
        <f>+Fall_Hoy!W62</f>
        <v>0</v>
      </c>
      <c r="CT62" s="58">
        <f>+Fall_Hoy!X62</f>
        <v>0</v>
      </c>
      <c r="CU62" s="58">
        <f>+Fall_Hoy!Y62</f>
        <v>0</v>
      </c>
      <c r="CV62" s="58">
        <f>+Fall_Hoy!Z62</f>
        <v>0</v>
      </c>
      <c r="CW62" s="58">
        <f>+Fall_Hoy!AA62</f>
        <v>0</v>
      </c>
      <c r="CX62" s="58">
        <f>+Fall_Hoy!AB62</f>
        <v>0</v>
      </c>
      <c r="CY62" s="58">
        <f>+Fall_Hoy!AC62</f>
        <v>0</v>
      </c>
      <c r="CZ62" s="58">
        <f>+Fall_Hoy!AD62</f>
        <v>1</v>
      </c>
      <c r="DA62" s="58">
        <f>+Fall_Hoy!AE62</f>
        <v>2</v>
      </c>
      <c r="DB62" s="223">
        <f>+Fall_Hoy!AF62</f>
        <v>0</v>
      </c>
      <c r="DC62" s="65">
        <f t="shared" si="276"/>
        <v>0.20341768585685166</v>
      </c>
      <c r="DD62" s="66">
        <f t="shared" si="277"/>
        <v>0.20799884976056343</v>
      </c>
      <c r="DE62" s="66">
        <f t="shared" si="278"/>
        <v>0.43621910082901422</v>
      </c>
      <c r="DF62" s="66">
        <f t="shared" si="279"/>
        <v>0.7</v>
      </c>
      <c r="DG62" s="66">
        <f t="shared" ref="DG62:DG93" si="389">IF(MIN(+CC62/(AO62*BI62),0.7)&gt;0,MIN(+CC62/(AO62*BI62),0.7),EA62/AO62)</f>
        <v>0.11768001602790376</v>
      </c>
      <c r="DH62" s="66">
        <f t="shared" ref="DH62:DH93" si="390">IF(MIN(+CD62/(AP62*BJ62),0.7)&gt;0,MIN(+CD62/(AP62*BJ62),0.7),EB62/AP62)</f>
        <v>0.13013349037912453</v>
      </c>
      <c r="DI62" s="66">
        <f t="shared" ref="DI62:DI93" si="391">IF(MIN(+CE62/(AQ62*BK62),0.7)&gt;0,MIN(+CE62/(AQ62*BK62),0.7),EC62/AQ62)</f>
        <v>0.7</v>
      </c>
      <c r="DJ62" s="66">
        <f t="shared" ref="DJ62:DJ93" si="392">IF(MIN(+CF62/(AR62*BL62),0.7)&gt;0,MIN(+CF62/(AR62*BL62),0.7),ED62/AR62)</f>
        <v>0.17692657051545752</v>
      </c>
      <c r="DK62" s="66">
        <f t="shared" ref="DK62:DK93" si="393">IF(MIN(+CG62/(AS62*BM62),0.7)&gt;0,MIN(+CG62/(AS62*BM62),0.7),EE62/AS62)</f>
        <v>0.7</v>
      </c>
      <c r="DL62" s="66">
        <f t="shared" ref="DL62:DL93" si="394">IF(MIN(+CH62/(AT62*BN62),0.7)&gt;0,MIN(+CH62/(AT62*BN62),0.7),EF62/AT62)</f>
        <v>0.7</v>
      </c>
      <c r="DM62" s="66">
        <f t="shared" ref="DM62:DM93" si="395">IF(MIN(+CI62/(AU62*BO62),0.7)&gt;0,MIN(+CI62/(AU62*BO62),0.7),EG62/AU62)</f>
        <v>0.7</v>
      </c>
      <c r="DN62" s="66">
        <f t="shared" ref="DN62:DN93" si="396">IF(MIN(+CJ62/(AV62*BP62),0.7)&gt;0,MIN(+CJ62/(AV62*BP62),0.7),EH62/AV62)</f>
        <v>0.46572933593845184</v>
      </c>
      <c r="DO62" s="66">
        <f t="shared" ref="DO62:DO93" si="397">IF(MIN(+CK62/(AW62*BQ62),0.7)&gt;0,MIN(+CK62/(AW62*BQ62),0.7),EI62/AW62)</f>
        <v>0.43621910082901422</v>
      </c>
      <c r="DP62" s="66">
        <f t="shared" ref="DP62:DP93" si="398">IF(MIN(+CL62/(AX62*BR62),0.7)&gt;0,MIN(+CL62/(AX62*BR62),0.7),EJ62/AX62)</f>
        <v>0.7</v>
      </c>
      <c r="DQ62" s="66">
        <f t="shared" ref="DQ62:DQ93" si="399">IF(MIN(+CM62/(AY62*BS62),0.7)&gt;0,MIN(+CM62/(AY62*BS62),0.7),EK62/AY62)</f>
        <v>0.20341768585685166</v>
      </c>
      <c r="DR62" s="66">
        <f t="shared" ref="DR62:DR93" si="400">IF(MIN(+CN62/(AZ62*BT62),0.7)&gt;0,MIN(+CN62/(AZ62*BT62),0.7),EL62/AZ62)</f>
        <v>0.20799884976056343</v>
      </c>
      <c r="DS62" s="66">
        <f t="shared" ref="DS62:DS93" si="401">IF(MIN(+CO62/(BA62*BU62),0.7)&gt;0,MIN(+CO62/(BA62*BU62),0.7),EM62/BA62)</f>
        <v>0.25084002968743047</v>
      </c>
      <c r="DT62" s="66">
        <f t="shared" ref="DT62:DT93" si="402">IF(MIN(+CP62/(BB62*BV62),0.7)&gt;0,MIN(+CP62/(BB62*BV62),0.7),EN62/BB62)</f>
        <v>0.19905292855943324</v>
      </c>
      <c r="DU62" s="66">
        <f t="shared" ref="DU62:DU93" si="403">IF(MIN(+CQ62/(BC62*BW62),0.7)&gt;0,MIN(+CQ62/(BC62*BW62),0.7),EO62/BC62)</f>
        <v>4.9963046049980801E-2</v>
      </c>
      <c r="DV62" s="265"/>
      <c r="DW62" s="74">
        <f>+'Cas_-14'!B61</f>
        <v>59</v>
      </c>
      <c r="DX62" s="59">
        <f>+'Cas_-14'!C61</f>
        <v>45</v>
      </c>
      <c r="DY62" s="59">
        <f>+'Cas_-14'!D61</f>
        <v>139</v>
      </c>
      <c r="DZ62" s="59">
        <f>+'Cas_-14'!E61</f>
        <v>160</v>
      </c>
      <c r="EA62" s="59">
        <f>+'Cas_-14'!F61</f>
        <v>319</v>
      </c>
      <c r="EB62" s="59">
        <f>+'Cas_-14'!G61</f>
        <v>359</v>
      </c>
      <c r="EC62" s="59">
        <f>+'Cas_-14'!H61</f>
        <v>410</v>
      </c>
      <c r="ED62" s="59">
        <f>+'Cas_-14'!I61</f>
        <v>492</v>
      </c>
      <c r="EE62" s="59">
        <f>+'Cas_-14'!J61</f>
        <v>377</v>
      </c>
      <c r="EF62" s="59">
        <f>+'Cas_-14'!K61</f>
        <v>421</v>
      </c>
      <c r="EG62" s="59">
        <f>+'Cas_-14'!L61</f>
        <v>257</v>
      </c>
      <c r="EH62" s="59">
        <f>+'Cas_-14'!M61</f>
        <v>248</v>
      </c>
      <c r="EI62" s="59">
        <f>+'Cas_-14'!N61</f>
        <v>176</v>
      </c>
      <c r="EJ62" s="59">
        <f>+'Cas_-14'!O61</f>
        <v>160</v>
      </c>
      <c r="EK62" s="59">
        <f>+'Cas_-14'!P61</f>
        <v>77</v>
      </c>
      <c r="EL62" s="59">
        <f>+'Cas_-14'!Q61</f>
        <v>77</v>
      </c>
      <c r="EM62" s="59">
        <f>+'Cas_-14'!R61</f>
        <v>33</v>
      </c>
      <c r="EN62" s="59">
        <f>+'Cas_-14'!S61</f>
        <v>49</v>
      </c>
      <c r="EO62" s="59">
        <f>+'Cas_-14'!T61</f>
        <v>2</v>
      </c>
      <c r="EP62" s="75">
        <f>+'Cas_-14'!U61</f>
        <v>22</v>
      </c>
      <c r="EQ62" s="178">
        <f t="shared" si="280"/>
        <v>1.6368064424764659E-2</v>
      </c>
      <c r="ER62" s="79">
        <f t="shared" si="281"/>
        <v>1.3535194656591915E-2</v>
      </c>
      <c r="ES62" s="79">
        <f t="shared" si="282"/>
        <v>4.5727440127302135E-2</v>
      </c>
      <c r="ET62" s="79">
        <f t="shared" si="283"/>
        <v>5.5319876665031117E-2</v>
      </c>
      <c r="EU62" s="79">
        <f t="shared" si="284"/>
        <v>0.11768001602790376</v>
      </c>
      <c r="EV62" s="79">
        <f t="shared" si="285"/>
        <v>0.13013349037912453</v>
      </c>
      <c r="EW62" s="79">
        <f t="shared" si="286"/>
        <v>0.14352427293244277</v>
      </c>
      <c r="EX62" s="79">
        <f t="shared" si="287"/>
        <v>0.17692657051545752</v>
      </c>
      <c r="EY62" s="79">
        <f t="shared" si="288"/>
        <v>0.15368958911000052</v>
      </c>
      <c r="EZ62" s="79">
        <f t="shared" si="289"/>
        <v>0.17526806482983656</v>
      </c>
      <c r="FA62" s="79">
        <f t="shared" si="290"/>
        <v>0.12383865995433338</v>
      </c>
      <c r="FB62" s="79">
        <f t="shared" si="291"/>
        <v>0.11550087531273605</v>
      </c>
      <c r="FC62" s="79">
        <f t="shared" si="292"/>
        <v>0.10364565835697377</v>
      </c>
      <c r="FD62" s="79">
        <f t="shared" si="293"/>
        <v>8.6721429941379935E-2</v>
      </c>
      <c r="FE62" s="79">
        <f t="shared" si="294"/>
        <v>7.6561534932058403E-2</v>
      </c>
      <c r="FF62" s="79">
        <f t="shared" si="295"/>
        <v>5.7230190182119826E-2</v>
      </c>
      <c r="FG62" s="79">
        <f t="shared" si="296"/>
        <v>9.0481857785635972E-2</v>
      </c>
      <c r="FH62" s="79">
        <f t="shared" si="297"/>
        <v>5.3352156441784891E-2</v>
      </c>
      <c r="FI62" s="79">
        <f t="shared" si="298"/>
        <v>4.9963046049980801E-2</v>
      </c>
      <c r="FJ62" s="87">
        <f t="shared" si="299"/>
        <v>0.12865497076023391</v>
      </c>
      <c r="FK62" s="101">
        <f t="shared" si="133"/>
        <v>2.6569175505345717</v>
      </c>
      <c r="FL62" s="102">
        <f t="shared" si="134"/>
        <v>3.6344252762163212</v>
      </c>
      <c r="FM62" s="102">
        <f t="shared" si="135"/>
        <v>4.2087542087542094</v>
      </c>
      <c r="FN62" s="102">
        <f t="shared" si="166"/>
        <v>8.0718226218498792</v>
      </c>
      <c r="FO62" s="102">
        <f t="shared" si="388"/>
        <v>1</v>
      </c>
      <c r="FP62" s="102">
        <f t="shared" si="388"/>
        <v>1</v>
      </c>
      <c r="FQ62" s="102">
        <f t="shared" si="388"/>
        <v>4.8772238012276272</v>
      </c>
      <c r="FR62" s="102">
        <f t="shared" si="388"/>
        <v>1</v>
      </c>
      <c r="FS62" s="102">
        <f t="shared" si="388"/>
        <v>4.554635119097024</v>
      </c>
      <c r="FT62" s="102">
        <f t="shared" si="388"/>
        <v>3.9938821751675793</v>
      </c>
      <c r="FU62" s="102">
        <f t="shared" si="388"/>
        <v>5.652515945005633</v>
      </c>
      <c r="FV62" s="102">
        <f t="shared" si="388"/>
        <v>4.032258064516129</v>
      </c>
      <c r="FW62" s="102">
        <f t="shared" si="388"/>
        <v>4.2087542087542094</v>
      </c>
      <c r="FX62" s="102">
        <f t="shared" si="388"/>
        <v>8.0718226218498792</v>
      </c>
      <c r="FY62" s="102">
        <f t="shared" si="388"/>
        <v>2.6569175505345717</v>
      </c>
      <c r="FZ62" s="102">
        <f t="shared" si="388"/>
        <v>3.6344252762163212</v>
      </c>
      <c r="GA62" s="102">
        <f t="shared" si="137"/>
        <v>2.772268782120999</v>
      </c>
      <c r="GB62" s="102">
        <f t="shared" si="138"/>
        <v>3.7309256426519419</v>
      </c>
      <c r="GC62" s="102">
        <f t="shared" si="139"/>
        <v>1</v>
      </c>
      <c r="GD62" s="270">
        <f t="shared" si="140"/>
        <v>0</v>
      </c>
      <c r="GE62" s="74">
        <f>+Cas_Hoy!B61</f>
        <v>62</v>
      </c>
      <c r="GF62" s="59">
        <f>+Cas_Hoy!C61</f>
        <v>47</v>
      </c>
      <c r="GG62" s="59">
        <f>+Cas_Hoy!D61</f>
        <v>148</v>
      </c>
      <c r="GH62" s="59">
        <f>+Cas_Hoy!E61</f>
        <v>168</v>
      </c>
      <c r="GI62" s="59">
        <f>+Cas_Hoy!F61</f>
        <v>337</v>
      </c>
      <c r="GJ62" s="59">
        <f>+Cas_Hoy!G61</f>
        <v>379</v>
      </c>
      <c r="GK62" s="59">
        <f>+Cas_Hoy!H61</f>
        <v>427</v>
      </c>
      <c r="GL62" s="59">
        <f>+Cas_Hoy!I61</f>
        <v>507</v>
      </c>
      <c r="GM62" s="59">
        <f>+Cas_Hoy!J61</f>
        <v>389</v>
      </c>
      <c r="GN62" s="59">
        <f>+Cas_Hoy!K61</f>
        <v>433</v>
      </c>
      <c r="GO62" s="59">
        <f>+Cas_Hoy!L61</f>
        <v>265</v>
      </c>
      <c r="GP62" s="59">
        <f>+Cas_Hoy!M61</f>
        <v>255</v>
      </c>
      <c r="GQ62" s="59">
        <f>+Cas_Hoy!N61</f>
        <v>181</v>
      </c>
      <c r="GR62" s="59">
        <f>+Cas_Hoy!O61</f>
        <v>165</v>
      </c>
      <c r="GS62" s="59">
        <f>+Cas_Hoy!P61</f>
        <v>78</v>
      </c>
      <c r="GT62" s="59">
        <f>+Cas_Hoy!Q61</f>
        <v>80</v>
      </c>
      <c r="GU62" s="59">
        <f>+Cas_Hoy!R61</f>
        <v>34</v>
      </c>
      <c r="GV62" s="59">
        <f>+Cas_Hoy!S61</f>
        <v>50</v>
      </c>
      <c r="GW62" s="59">
        <f>+Cas_Hoy!T61</f>
        <v>2</v>
      </c>
      <c r="GX62" s="459">
        <f>+Cas_Hoy!U61</f>
        <v>22</v>
      </c>
      <c r="GY62" s="424">
        <f t="shared" si="141"/>
        <v>0.20605947398486274</v>
      </c>
      <c r="GZ62" s="94">
        <f t="shared" si="142"/>
        <v>0.21610270104993604</v>
      </c>
      <c r="HA62" s="94">
        <f t="shared" si="143"/>
        <v>0.4486116889207476</v>
      </c>
      <c r="HB62" s="94">
        <f t="shared" si="144"/>
        <v>0.7</v>
      </c>
      <c r="HC62" s="272">
        <f t="shared" si="350"/>
        <v>0.12432026771599865</v>
      </c>
      <c r="HD62" s="272">
        <f t="shared" si="351"/>
        <v>0.13738326700191697</v>
      </c>
      <c r="HE62" s="272">
        <f t="shared" si="352"/>
        <v>0.7</v>
      </c>
      <c r="HF62" s="272">
        <f t="shared" si="353"/>
        <v>0.18232067327507512</v>
      </c>
      <c r="HG62" s="272">
        <f t="shared" si="354"/>
        <v>0.7</v>
      </c>
      <c r="HH62" s="272">
        <f t="shared" si="355"/>
        <v>0.7</v>
      </c>
      <c r="HI62" s="272">
        <f t="shared" si="356"/>
        <v>0.7</v>
      </c>
      <c r="HJ62" s="272">
        <f t="shared" si="357"/>
        <v>0.47887492203348875</v>
      </c>
      <c r="HK62" s="272">
        <f t="shared" si="358"/>
        <v>0.4486116889207476</v>
      </c>
      <c r="HL62" s="272">
        <f t="shared" si="359"/>
        <v>0.7</v>
      </c>
      <c r="HM62" s="272">
        <f t="shared" si="360"/>
        <v>0.20605947398486274</v>
      </c>
      <c r="HN62" s="272">
        <f t="shared" si="361"/>
        <v>0.21610270104993604</v>
      </c>
      <c r="HO62" s="272">
        <f t="shared" si="362"/>
        <v>0.25844124270826169</v>
      </c>
      <c r="HP62" s="272">
        <f t="shared" si="363"/>
        <v>0.20311523322391148</v>
      </c>
      <c r="HQ62" s="272">
        <f t="shared" si="364"/>
        <v>4.9963046049980801E-2</v>
      </c>
      <c r="HR62" s="276">
        <f t="shared" si="365"/>
        <v>0</v>
      </c>
      <c r="HS62" s="201">
        <f>+CyF_Tot!B61</f>
        <v>0</v>
      </c>
      <c r="HT62" s="131">
        <f>+CyF_Tot!C61</f>
        <v>3925</v>
      </c>
      <c r="HU62" s="131">
        <f>+CyF_Tot!D61</f>
        <v>3993</v>
      </c>
      <c r="HV62" s="131">
        <f>+CyF_Tot!E61</f>
        <v>4073</v>
      </c>
      <c r="HW62" s="131">
        <f>+CyF_Tot!F61</f>
        <v>0</v>
      </c>
      <c r="HX62" s="131">
        <f>+CyF_Tot!G61</f>
        <v>82</v>
      </c>
      <c r="HY62" s="131">
        <f>+CyF_Tot!H61</f>
        <v>87</v>
      </c>
      <c r="HZ62" s="428">
        <f>+CyF_Tot!I61</f>
        <v>87</v>
      </c>
      <c r="IA62" s="82">
        <f t="shared" si="368"/>
        <v>8.9147255841707601E-2</v>
      </c>
      <c r="IB62" s="79">
        <f t="shared" si="369"/>
        <v>8.2224511321954435E-2</v>
      </c>
      <c r="IC62" s="79">
        <f t="shared" si="370"/>
        <v>7.5178075465828359E-2</v>
      </c>
      <c r="ID62" s="79">
        <f t="shared" si="371"/>
        <v>7.1530633729416607E-2</v>
      </c>
      <c r="IE62" s="79">
        <f t="shared" si="372"/>
        <v>6.7041119437152061E-2</v>
      </c>
      <c r="IF62" s="79">
        <f t="shared" si="373"/>
        <v>6.822737515874433E-2</v>
      </c>
      <c r="IG62" s="79">
        <f t="shared" si="374"/>
        <v>7.0649939531205255E-2</v>
      </c>
      <c r="IH62" s="79">
        <f t="shared" si="375"/>
        <v>6.8774166645940035E-2</v>
      </c>
      <c r="II62" s="79">
        <f t="shared" si="376"/>
        <v>6.0666675142545458E-2</v>
      </c>
      <c r="IJ62" s="79">
        <f t="shared" si="377"/>
        <v>5.9406312782932007E-2</v>
      </c>
      <c r="IK62" s="79">
        <f t="shared" si="378"/>
        <v>5.1325143544910849E-2</v>
      </c>
      <c r="IL62" s="79">
        <f t="shared" si="379"/>
        <v>5.3103078471926357E-2</v>
      </c>
      <c r="IM62" s="79">
        <f t="shared" si="380"/>
        <v>4.1996669115260149E-2</v>
      </c>
      <c r="IN62" s="79">
        <f t="shared" si="381"/>
        <v>4.5629619326591507E-2</v>
      </c>
      <c r="IO62" s="79">
        <f t="shared" si="382"/>
        <v>2.4873298780024446E-2</v>
      </c>
      <c r="IP62" s="79">
        <f t="shared" si="383"/>
        <v>3.3275058624867737E-2</v>
      </c>
      <c r="IQ62" s="79">
        <f t="shared" si="384"/>
        <v>9.0199831058193555E-3</v>
      </c>
      <c r="IR62" s="79">
        <f t="shared" si="385"/>
        <v>2.2714197382071699E-2</v>
      </c>
      <c r="IS62" s="79">
        <f t="shared" si="386"/>
        <v>9.899981457606611E-4</v>
      </c>
      <c r="IT62" s="179">
        <f t="shared" si="387"/>
        <v>4.2291141118860369E-3</v>
      </c>
      <c r="IU62" s="275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6"/>
      <c r="JP62" s="525">
        <f t="shared" si="230"/>
        <v>0</v>
      </c>
      <c r="JQ62" s="241">
        <f t="shared" si="231"/>
        <v>0</v>
      </c>
      <c r="JR62" s="241">
        <f t="shared" si="232"/>
        <v>0</v>
      </c>
      <c r="JS62" s="241">
        <f t="shared" si="233"/>
        <v>0</v>
      </c>
      <c r="JT62" s="241">
        <f t="shared" si="234"/>
        <v>0</v>
      </c>
      <c r="JU62" s="241">
        <f t="shared" si="235"/>
        <v>0</v>
      </c>
      <c r="JV62" s="241">
        <f t="shared" si="236"/>
        <v>1128.020271632477</v>
      </c>
      <c r="JW62" s="241">
        <f t="shared" si="237"/>
        <v>0</v>
      </c>
      <c r="JX62" s="241">
        <f t="shared" si="238"/>
        <v>4601.9669101959289</v>
      </c>
      <c r="JY62" s="241">
        <f t="shared" si="239"/>
        <v>3648.7488914300375</v>
      </c>
      <c r="JZ62" s="241">
        <f t="shared" si="240"/>
        <v>7128.7999264331356</v>
      </c>
      <c r="KA62" s="241">
        <f t="shared" si="241"/>
        <v>2112.9497265043965</v>
      </c>
      <c r="KB62" s="241">
        <f t="shared" si="242"/>
        <v>11684.368448966781</v>
      </c>
      <c r="KC62" s="241">
        <f t="shared" si="243"/>
        <v>9303.0310987917273</v>
      </c>
      <c r="KD62" s="241">
        <f t="shared" si="244"/>
        <v>12304.072533432683</v>
      </c>
      <c r="KE62" s="241">
        <f t="shared" si="245"/>
        <v>7433.031087130913</v>
      </c>
      <c r="KF62" s="241">
        <f t="shared" si="246"/>
        <v>12709.284643281824</v>
      </c>
      <c r="KG62" s="241">
        <f t="shared" si="247"/>
        <v>7150.4737702318544</v>
      </c>
      <c r="KH62" s="241">
        <f t="shared" si="248"/>
        <v>0</v>
      </c>
      <c r="KI62" s="526">
        <f t="shared" si="249"/>
        <v>6063.5087719298235</v>
      </c>
      <c r="KJ62" s="529">
        <f>(SUM(JP62:KI62)/SUM(JP$4:KI61))*100000</f>
        <v>166.94993221771392</v>
      </c>
      <c r="KK62" s="491">
        <f t="shared" si="301"/>
        <v>0</v>
      </c>
      <c r="KL62" s="492">
        <f t="shared" si="302"/>
        <v>0</v>
      </c>
      <c r="KM62" s="492">
        <f t="shared" si="303"/>
        <v>0</v>
      </c>
      <c r="KN62" s="492">
        <f t="shared" si="304"/>
        <v>0</v>
      </c>
      <c r="KO62" s="492">
        <f t="shared" si="305"/>
        <v>0</v>
      </c>
      <c r="KP62" s="492">
        <f t="shared" si="306"/>
        <v>0</v>
      </c>
      <c r="KQ62" s="492">
        <f t="shared" si="307"/>
        <v>350.05920227425065</v>
      </c>
      <c r="KR62" s="492">
        <f t="shared" si="308"/>
        <v>0</v>
      </c>
      <c r="KS62" s="492">
        <f t="shared" si="309"/>
        <v>1630.6587703978837</v>
      </c>
      <c r="KT62" s="492">
        <f t="shared" si="310"/>
        <v>1248.9410795475289</v>
      </c>
      <c r="KU62" s="492">
        <f t="shared" si="311"/>
        <v>3373.0374306627768</v>
      </c>
      <c r="KV62" s="492">
        <f t="shared" si="312"/>
        <v>931.45867187690362</v>
      </c>
      <c r="KW62" s="492">
        <f t="shared" si="313"/>
        <v>7066.74943343003</v>
      </c>
      <c r="KX62" s="492">
        <f t="shared" si="314"/>
        <v>4878.0804342026213</v>
      </c>
      <c r="KY62" s="492">
        <f t="shared" si="315"/>
        <v>12428.820605853636</v>
      </c>
      <c r="KZ62" s="492">
        <f t="shared" si="316"/>
        <v>5574.3691735830998</v>
      </c>
      <c r="LA62" s="492">
        <f t="shared" si="317"/>
        <v>35644.368218583862</v>
      </c>
      <c r="LB62" s="492">
        <f t="shared" si="318"/>
        <v>10888.195192200998</v>
      </c>
      <c r="LC62" s="492">
        <f t="shared" si="319"/>
        <v>0</v>
      </c>
      <c r="LD62" s="493">
        <f t="shared" si="320"/>
        <v>35087.719298245611</v>
      </c>
      <c r="LE62" s="509">
        <f t="shared" si="321"/>
        <v>0</v>
      </c>
      <c r="LF62" s="492">
        <f t="shared" si="322"/>
        <v>0</v>
      </c>
      <c r="LG62" s="492">
        <f t="shared" si="323"/>
        <v>1624.929263552662</v>
      </c>
      <c r="LH62" s="492">
        <f t="shared" si="324"/>
        <v>682.12643660026151</v>
      </c>
      <c r="LI62" s="492">
        <f t="shared" si="325"/>
        <v>12063.448474276072</v>
      </c>
      <c r="LJ62" s="512">
        <f t="shared" si="326"/>
        <v>7593.7105851931628</v>
      </c>
      <c r="LK62" s="491">
        <f t="shared" si="327"/>
        <v>0</v>
      </c>
      <c r="LL62" s="492">
        <f t="shared" si="328"/>
        <v>1155.2871603559761</v>
      </c>
      <c r="LM62" s="493">
        <f t="shared" si="329"/>
        <v>9474.2835520849549</v>
      </c>
      <c r="LO62" s="547" t="e">
        <f>VLOOKUP(A62,#REF!,2,FALSE)</f>
        <v>#REF!</v>
      </c>
      <c r="LP62" s="552" t="e">
        <f>VLOOKUP(A62,#REF!,3,FALSE)</f>
        <v>#REF!</v>
      </c>
      <c r="LQ62" s="544" t="e">
        <f>VLOOKUP(A62,#REF!,4,FALSE)</f>
        <v>#REF!</v>
      </c>
      <c r="LR62" s="564" t="e">
        <f t="shared" si="250"/>
        <v>#REF!</v>
      </c>
      <c r="LS62" s="518" t="e">
        <f t="shared" si="251"/>
        <v>#REF!</v>
      </c>
    </row>
    <row r="63" spans="1:331" ht="14.4">
      <c r="A63" s="391" t="s">
        <v>73</v>
      </c>
      <c r="B63" s="419">
        <v>68412</v>
      </c>
      <c r="C63" s="407">
        <f t="shared" si="330"/>
        <v>9460</v>
      </c>
      <c r="D63" s="398">
        <f t="shared" si="331"/>
        <v>220</v>
      </c>
      <c r="E63" s="376">
        <f t="shared" si="332"/>
        <v>9.5331201766250678E-3</v>
      </c>
      <c r="F63" s="185">
        <f t="shared" si="252"/>
        <v>0.13265216628661639</v>
      </c>
      <c r="G63" s="30">
        <f t="shared" si="253"/>
        <v>2.5429684922955196</v>
      </c>
      <c r="H63" s="29">
        <f t="shared" si="254"/>
        <v>0.33733027930161141</v>
      </c>
      <c r="I63" s="33">
        <f t="shared" si="255"/>
        <v>0.35164126084774039</v>
      </c>
      <c r="J63" s="302">
        <f t="shared" si="256"/>
        <v>0.43744248043769823</v>
      </c>
      <c r="K63" s="452">
        <f t="shared" si="257"/>
        <v>7.3513895783031196E-3</v>
      </c>
      <c r="L63" s="303">
        <f t="shared" si="333"/>
        <v>3.2976655616202546</v>
      </c>
      <c r="M63" s="304">
        <f t="shared" si="258"/>
        <v>0.45585603719000684</v>
      </c>
      <c r="N63" s="675"/>
      <c r="O63" s="310" t="s">
        <v>226</v>
      </c>
      <c r="P63" s="20" t="s">
        <v>227</v>
      </c>
      <c r="Q63" s="20"/>
      <c r="R63" s="20"/>
      <c r="S63" s="148">
        <f t="shared" si="259"/>
        <v>9460</v>
      </c>
      <c r="T63" s="149">
        <f t="shared" si="260"/>
        <v>13827.983394726072</v>
      </c>
      <c r="U63" s="148">
        <f t="shared" si="261"/>
        <v>151</v>
      </c>
      <c r="V63" s="150">
        <f t="shared" si="262"/>
        <v>1.6220861531850896E-2</v>
      </c>
      <c r="W63" s="149">
        <f t="shared" si="263"/>
        <v>220.72151084605039</v>
      </c>
      <c r="X63" s="148">
        <f t="shared" si="264"/>
        <v>385</v>
      </c>
      <c r="Y63" s="150">
        <f t="shared" si="265"/>
        <v>4.2424242424242427E-2</v>
      </c>
      <c r="Z63" s="149">
        <f t="shared" si="266"/>
        <v>562.76676606443311</v>
      </c>
      <c r="AA63" s="148">
        <f t="shared" si="267"/>
        <v>220</v>
      </c>
      <c r="AB63" s="149">
        <f t="shared" si="268"/>
        <v>3215.8100917967608</v>
      </c>
      <c r="AC63" s="151">
        <f t="shared" si="269"/>
        <v>2.3255813953488372E-2</v>
      </c>
      <c r="AD63" s="148">
        <f t="shared" si="270"/>
        <v>1</v>
      </c>
      <c r="AE63" s="150">
        <f t="shared" si="271"/>
        <v>4.5662100456621002E-3</v>
      </c>
      <c r="AF63" s="149">
        <f t="shared" si="272"/>
        <v>14.617318599076185</v>
      </c>
      <c r="AG63" s="148">
        <f t="shared" si="273"/>
        <v>3</v>
      </c>
      <c r="AH63" s="150">
        <f t="shared" si="274"/>
        <v>1.3824884792626729E-2</v>
      </c>
      <c r="AI63" s="311">
        <f t="shared" si="275"/>
        <v>43.851955797228555</v>
      </c>
      <c r="AJ63" s="679"/>
      <c r="AK63" s="74">
        <v>5184.388550122826</v>
      </c>
      <c r="AL63" s="59">
        <v>4792.1014526669042</v>
      </c>
      <c r="AM63" s="59">
        <v>4583.7567616220958</v>
      </c>
      <c r="AN63" s="59">
        <v>4440.1353709160385</v>
      </c>
      <c r="AO63" s="59">
        <v>4064.2586259585028</v>
      </c>
      <c r="AP63" s="59">
        <v>3931.1361492110286</v>
      </c>
      <c r="AQ63" s="59">
        <v>4465.4047493515445</v>
      </c>
      <c r="AR63" s="59">
        <v>4486.7030429383813</v>
      </c>
      <c r="AS63" s="59">
        <v>4370.9282858240276</v>
      </c>
      <c r="AT63" s="59">
        <v>4503.1018061742579</v>
      </c>
      <c r="AU63" s="59">
        <v>3692.948201168876</v>
      </c>
      <c r="AV63" s="59">
        <v>3980.9907713957818</v>
      </c>
      <c r="AW63" s="59">
        <v>3278.3709563728712</v>
      </c>
      <c r="AX63" s="59">
        <v>3870.5730390227327</v>
      </c>
      <c r="AY63" s="59">
        <v>2312.0496828210989</v>
      </c>
      <c r="AZ63" s="59">
        <v>3111.3769919013898</v>
      </c>
      <c r="BA63" s="59">
        <v>966.22128691367186</v>
      </c>
      <c r="BB63" s="59">
        <v>1751.6707471787713</v>
      </c>
      <c r="BC63" s="59">
        <v>113.67309257807906</v>
      </c>
      <c r="BD63" s="75">
        <v>512.21150124568726</v>
      </c>
      <c r="BE63" s="213">
        <v>2.0000000000000002E-5</v>
      </c>
      <c r="BF63" s="42">
        <v>2.0000000000000002E-5</v>
      </c>
      <c r="BG63" s="52">
        <v>5.0000000000000002E-5</v>
      </c>
      <c r="BH63" s="52">
        <v>4.0000000000000003E-5</v>
      </c>
      <c r="BI63" s="52">
        <v>1.2518952302791728E-4</v>
      </c>
      <c r="BJ63" s="52">
        <v>1.2406223545552731E-4</v>
      </c>
      <c r="BK63" s="52">
        <v>3.4000000000000002E-4</v>
      </c>
      <c r="BL63" s="52">
        <v>1.8000000000000001E-4</v>
      </c>
      <c r="BM63" s="52">
        <v>8.9999999999999998E-4</v>
      </c>
      <c r="BN63" s="52">
        <v>5.0000000000000001E-4</v>
      </c>
      <c r="BO63" s="52">
        <v>3.8E-3</v>
      </c>
      <c r="BP63" s="52">
        <v>2E-3</v>
      </c>
      <c r="BQ63" s="52">
        <v>1.6199999999999999E-2</v>
      </c>
      <c r="BR63" s="52">
        <v>6.1999999999999998E-3</v>
      </c>
      <c r="BS63" s="52">
        <v>6.1100000000000002E-2</v>
      </c>
      <c r="BT63" s="52">
        <v>2.6800000000000001E-2</v>
      </c>
      <c r="BU63" s="52">
        <v>0.1421</v>
      </c>
      <c r="BV63" s="52">
        <v>5.4699999999999999E-2</v>
      </c>
      <c r="BW63" s="52">
        <v>0.27589999999999998</v>
      </c>
      <c r="BX63" s="584">
        <v>0.1051</v>
      </c>
      <c r="BY63" s="74">
        <f>+Fall_Hoy!B63+(CS63/2)</f>
        <v>0</v>
      </c>
      <c r="BZ63" s="59">
        <f>+Fall_Hoy!C63+(CS63/2)</f>
        <v>0</v>
      </c>
      <c r="CA63" s="59">
        <f>+Fall_Hoy!D63+(CT63/2)</f>
        <v>0</v>
      </c>
      <c r="CB63" s="59">
        <f>+Fall_Hoy!E63+(CT63/2)</f>
        <v>0</v>
      </c>
      <c r="CC63" s="59">
        <f>+Fall_Hoy!F63+(CU63/2)</f>
        <v>0</v>
      </c>
      <c r="CD63" s="59">
        <f>+Fall_Hoy!G63+(CU63/2)</f>
        <v>0</v>
      </c>
      <c r="CE63" s="59">
        <f>+Fall_Hoy!H63+(CV63/2)</f>
        <v>0</v>
      </c>
      <c r="CF63" s="59">
        <f>+Fall_Hoy!I63+(CV63/2)</f>
        <v>3</v>
      </c>
      <c r="CG63" s="59">
        <f>+Fall_Hoy!J63+(CW63/2)</f>
        <v>8</v>
      </c>
      <c r="CH63" s="59">
        <f>+Fall_Hoy!K63+(CW63/2)</f>
        <v>4</v>
      </c>
      <c r="CI63" s="59">
        <f>+Fall_Hoy!L63+(CX63/2)</f>
        <v>9</v>
      </c>
      <c r="CJ63" s="59">
        <f>+Fall_Hoy!M63+(CX63/2)</f>
        <v>7</v>
      </c>
      <c r="CK63" s="59">
        <f>+Fall_Hoy!N63+(CY63/2)</f>
        <v>17</v>
      </c>
      <c r="CL63" s="59">
        <f>+Fall_Hoy!O63+(CY63/2)</f>
        <v>21</v>
      </c>
      <c r="CM63" s="59">
        <f>+Fall_Hoy!P63+(CZ63/2)</f>
        <v>33</v>
      </c>
      <c r="CN63" s="59">
        <f>+Fall_Hoy!Q63+(CZ63/2)</f>
        <v>19</v>
      </c>
      <c r="CO63" s="59">
        <f>+Fall_Hoy!R63+(DA63/2)</f>
        <v>46</v>
      </c>
      <c r="CP63" s="59">
        <f>+Fall_Hoy!S63+(DA63/2)</f>
        <v>27</v>
      </c>
      <c r="CQ63" s="59">
        <f>+Fall_Hoy!T63+(DB63/2)</f>
        <v>7.5</v>
      </c>
      <c r="CR63" s="75">
        <f>+Fall_Hoy!U63+(DB63/2)</f>
        <v>18.5</v>
      </c>
      <c r="CS63" s="603">
        <f>+Fall_Hoy!W63</f>
        <v>0</v>
      </c>
      <c r="CT63" s="58">
        <f>+Fall_Hoy!X63</f>
        <v>0</v>
      </c>
      <c r="CU63" s="58">
        <f>+Fall_Hoy!Y63</f>
        <v>0</v>
      </c>
      <c r="CV63" s="58">
        <f>+Fall_Hoy!Z63</f>
        <v>0</v>
      </c>
      <c r="CW63" s="58">
        <f>+Fall_Hoy!AA63</f>
        <v>0</v>
      </c>
      <c r="CX63" s="58">
        <f>+Fall_Hoy!AB63</f>
        <v>0</v>
      </c>
      <c r="CY63" s="58">
        <f>+Fall_Hoy!AC63</f>
        <v>0</v>
      </c>
      <c r="CZ63" s="58">
        <f>+Fall_Hoy!AD63</f>
        <v>0</v>
      </c>
      <c r="DA63" s="58">
        <f>+Fall_Hoy!AE63</f>
        <v>0</v>
      </c>
      <c r="DB63" s="223">
        <f>+Fall_Hoy!AF63</f>
        <v>3</v>
      </c>
      <c r="DC63" s="65">
        <f t="shared" si="276"/>
        <v>0.23360146786017805</v>
      </c>
      <c r="DD63" s="66">
        <f t="shared" si="277"/>
        <v>0.22785899160594753</v>
      </c>
      <c r="DE63" s="66">
        <f t="shared" si="278"/>
        <v>0.32009273203493732</v>
      </c>
      <c r="DF63" s="66">
        <f t="shared" si="279"/>
        <v>0.7</v>
      </c>
      <c r="DG63" s="66">
        <f t="shared" si="389"/>
        <v>0.18182897989807831</v>
      </c>
      <c r="DH63" s="66">
        <f t="shared" si="390"/>
        <v>0.24700238382607986</v>
      </c>
      <c r="DI63" s="66">
        <f t="shared" si="391"/>
        <v>0.17960298002470315</v>
      </c>
      <c r="DJ63" s="66">
        <f t="shared" si="392"/>
        <v>0.7</v>
      </c>
      <c r="DK63" s="66">
        <f t="shared" si="393"/>
        <v>0.7</v>
      </c>
      <c r="DL63" s="66">
        <f t="shared" si="394"/>
        <v>0.7</v>
      </c>
      <c r="DM63" s="66">
        <f t="shared" si="395"/>
        <v>0.64133611510769006</v>
      </c>
      <c r="DN63" s="66">
        <f t="shared" si="396"/>
        <v>0.7</v>
      </c>
      <c r="DO63" s="66">
        <f t="shared" si="397"/>
        <v>0.32009273203493732</v>
      </c>
      <c r="DP63" s="66">
        <f t="shared" si="398"/>
        <v>0.7</v>
      </c>
      <c r="DQ63" s="66">
        <f t="shared" si="399"/>
        <v>0.23360146786017805</v>
      </c>
      <c r="DR63" s="66">
        <f t="shared" si="400"/>
        <v>0.22785899160594753</v>
      </c>
      <c r="DS63" s="66">
        <f t="shared" si="401"/>
        <v>0.33503266545476557</v>
      </c>
      <c r="DT63" s="66">
        <f t="shared" si="402"/>
        <v>0.2817889511015943</v>
      </c>
      <c r="DU63" s="66">
        <f t="shared" si="403"/>
        <v>0.23913981414749663</v>
      </c>
      <c r="DV63" s="265">
        <f t="shared" ref="DV63:DV94" si="404">IF(MIN(+CR63/(BD63*BX63),0.7)&gt;0,MIN(+CR63/(BD63*BX63),0.7),EP63/BD63)</f>
        <v>0.34365264147091257</v>
      </c>
      <c r="DW63" s="74">
        <f>+'Cas_-14'!B62</f>
        <v>179</v>
      </c>
      <c r="DX63" s="59">
        <f>+'Cas_-14'!C62</f>
        <v>170</v>
      </c>
      <c r="DY63" s="59">
        <f>+'Cas_-14'!D62</f>
        <v>383</v>
      </c>
      <c r="DZ63" s="59">
        <f>+'Cas_-14'!E62</f>
        <v>490</v>
      </c>
      <c r="EA63" s="59">
        <f>+'Cas_-14'!F62</f>
        <v>739</v>
      </c>
      <c r="EB63" s="59">
        <f>+'Cas_-14'!G62</f>
        <v>971</v>
      </c>
      <c r="EC63" s="59">
        <f>+'Cas_-14'!H62</f>
        <v>802</v>
      </c>
      <c r="ED63" s="59">
        <f>+'Cas_-14'!I62</f>
        <v>921</v>
      </c>
      <c r="EE63" s="59">
        <f>+'Cas_-14'!J62</f>
        <v>747</v>
      </c>
      <c r="EF63" s="59">
        <f>+'Cas_-14'!K62</f>
        <v>824</v>
      </c>
      <c r="EG63" s="59">
        <f>+'Cas_-14'!L62</f>
        <v>622</v>
      </c>
      <c r="EH63" s="59">
        <f>+'Cas_-14'!M62</f>
        <v>625</v>
      </c>
      <c r="EI63" s="59">
        <f>+'Cas_-14'!N62</f>
        <v>391</v>
      </c>
      <c r="EJ63" s="59">
        <f>+'Cas_-14'!O62</f>
        <v>356</v>
      </c>
      <c r="EK63" s="59">
        <f>+'Cas_-14'!P62</f>
        <v>230</v>
      </c>
      <c r="EL63" s="59">
        <f>+'Cas_-14'!Q62</f>
        <v>239</v>
      </c>
      <c r="EM63" s="59">
        <f>+'Cas_-14'!R62</f>
        <v>101</v>
      </c>
      <c r="EN63" s="59">
        <f>+'Cas_-14'!S62</f>
        <v>143</v>
      </c>
      <c r="EO63" s="59">
        <f>+'Cas_-14'!T62</f>
        <v>16</v>
      </c>
      <c r="EP63" s="75">
        <f>+'Cas_-14'!U62</f>
        <v>52</v>
      </c>
      <c r="EQ63" s="178">
        <f t="shared" si="280"/>
        <v>3.4526733146912611E-2</v>
      </c>
      <c r="ER63" s="80">
        <f t="shared" si="281"/>
        <v>3.5475041937059047E-2</v>
      </c>
      <c r="ES63" s="80">
        <f t="shared" si="282"/>
        <v>8.3555917104219182E-2</v>
      </c>
      <c r="ET63" s="80">
        <f t="shared" si="283"/>
        <v>0.11035699569198242</v>
      </c>
      <c r="EU63" s="80">
        <f t="shared" si="284"/>
        <v>0.18182897989807831</v>
      </c>
      <c r="EV63" s="80">
        <f t="shared" si="285"/>
        <v>0.24700238382607986</v>
      </c>
      <c r="EW63" s="80">
        <f t="shared" si="286"/>
        <v>0.17960298002470315</v>
      </c>
      <c r="EX63" s="80">
        <f t="shared" si="287"/>
        <v>0.20527322427758202</v>
      </c>
      <c r="EY63" s="80">
        <f t="shared" si="288"/>
        <v>0.17090191171122637</v>
      </c>
      <c r="EZ63" s="80">
        <f t="shared" si="289"/>
        <v>0.18298498134557017</v>
      </c>
      <c r="FA63" s="80">
        <f t="shared" si="290"/>
        <v>0.16842911574094846</v>
      </c>
      <c r="FB63" s="80">
        <f t="shared" si="291"/>
        <v>0.1569960936585813</v>
      </c>
      <c r="FC63" s="80">
        <f t="shared" si="292"/>
        <v>0.11926655195621766</v>
      </c>
      <c r="FD63" s="80">
        <f t="shared" si="293"/>
        <v>9.1976044996656403E-2</v>
      </c>
      <c r="FE63" s="80">
        <f t="shared" si="294"/>
        <v>9.9478831146638844E-2</v>
      </c>
      <c r="FF63" s="80">
        <f t="shared" si="295"/>
        <v>7.6814863843916587E-2</v>
      </c>
      <c r="FG63" s="80">
        <f t="shared" si="296"/>
        <v>0.10453091995376827</v>
      </c>
      <c r="FH63" s="80">
        <f t="shared" si="297"/>
        <v>8.1636346459695586E-2</v>
      </c>
      <c r="FI63" s="80">
        <f t="shared" si="298"/>
        <v>0.1407545060763612</v>
      </c>
      <c r="FJ63" s="88">
        <f t="shared" si="299"/>
        <v>0.10152056303604493</v>
      </c>
      <c r="FK63" s="101">
        <f t="shared" si="133"/>
        <v>2.3482530420550773</v>
      </c>
      <c r="FL63" s="102">
        <f t="shared" si="134"/>
        <v>2.9663398488727908</v>
      </c>
      <c r="FM63" s="102">
        <f t="shared" si="135"/>
        <v>2.6838432635534084</v>
      </c>
      <c r="FN63" s="102">
        <f t="shared" si="166"/>
        <v>7.6106773239211032</v>
      </c>
      <c r="FO63" s="102">
        <f t="shared" si="388"/>
        <v>1</v>
      </c>
      <c r="FP63" s="102">
        <f t="shared" si="388"/>
        <v>1</v>
      </c>
      <c r="FQ63" s="102">
        <f t="shared" si="388"/>
        <v>1</v>
      </c>
      <c r="FR63" s="102">
        <f t="shared" si="388"/>
        <v>3.4100891748717337</v>
      </c>
      <c r="FS63" s="102">
        <f t="shared" si="388"/>
        <v>4.0959167337039082</v>
      </c>
      <c r="FT63" s="102">
        <f t="shared" si="388"/>
        <v>3.8254505634975491</v>
      </c>
      <c r="FU63" s="102">
        <f t="shared" si="388"/>
        <v>3.8077508884752076</v>
      </c>
      <c r="FV63" s="102">
        <f t="shared" si="388"/>
        <v>4.4587096639632753</v>
      </c>
      <c r="FW63" s="102">
        <f t="shared" si="388"/>
        <v>2.6838432635534084</v>
      </c>
      <c r="FX63" s="102">
        <f t="shared" si="388"/>
        <v>7.6106773239211032</v>
      </c>
      <c r="FY63" s="102">
        <f t="shared" si="388"/>
        <v>2.3482530420550773</v>
      </c>
      <c r="FZ63" s="102">
        <f t="shared" si="388"/>
        <v>2.9663398488727908</v>
      </c>
      <c r="GA63" s="102">
        <f t="shared" si="137"/>
        <v>3.2051058730081317</v>
      </c>
      <c r="GB63" s="102">
        <f t="shared" si="138"/>
        <v>3.4517584791807825</v>
      </c>
      <c r="GC63" s="102">
        <f t="shared" si="139"/>
        <v>1.6989851395433131</v>
      </c>
      <c r="GD63" s="270">
        <f t="shared" si="140"/>
        <v>3.3850545268242702</v>
      </c>
      <c r="GE63" s="74">
        <f>+Cas_Hoy!B62</f>
        <v>187</v>
      </c>
      <c r="GF63" s="59">
        <f>+Cas_Hoy!C62</f>
        <v>184</v>
      </c>
      <c r="GG63" s="59">
        <f>+Cas_Hoy!D62</f>
        <v>408</v>
      </c>
      <c r="GH63" s="59">
        <f>+Cas_Hoy!E62</f>
        <v>522</v>
      </c>
      <c r="GI63" s="59">
        <f>+Cas_Hoy!F62</f>
        <v>781</v>
      </c>
      <c r="GJ63" s="59">
        <f>+Cas_Hoy!G62</f>
        <v>1009</v>
      </c>
      <c r="GK63" s="59">
        <f>+Cas_Hoy!H62</f>
        <v>838</v>
      </c>
      <c r="GL63" s="59">
        <f>+Cas_Hoy!I62</f>
        <v>969</v>
      </c>
      <c r="GM63" s="59">
        <f>+Cas_Hoy!J62</f>
        <v>780</v>
      </c>
      <c r="GN63" s="59">
        <f>+Cas_Hoy!K62</f>
        <v>859</v>
      </c>
      <c r="GO63" s="59">
        <f>+Cas_Hoy!L62</f>
        <v>641</v>
      </c>
      <c r="GP63" s="59">
        <f>+Cas_Hoy!M62</f>
        <v>642</v>
      </c>
      <c r="GQ63" s="59">
        <f>+Cas_Hoy!N62</f>
        <v>397</v>
      </c>
      <c r="GR63" s="59">
        <f>+Cas_Hoy!O62</f>
        <v>365</v>
      </c>
      <c r="GS63" s="59">
        <f>+Cas_Hoy!P62</f>
        <v>236</v>
      </c>
      <c r="GT63" s="59">
        <f>+Cas_Hoy!Q62</f>
        <v>246</v>
      </c>
      <c r="GU63" s="59">
        <f>+Cas_Hoy!R62</f>
        <v>102</v>
      </c>
      <c r="GV63" s="59">
        <f>+Cas_Hoy!S62</f>
        <v>147</v>
      </c>
      <c r="GW63" s="59">
        <f>+Cas_Hoy!T62</f>
        <v>18</v>
      </c>
      <c r="GX63" s="459">
        <f>+Cas_Hoy!U62</f>
        <v>52</v>
      </c>
      <c r="GY63" s="424">
        <f t="shared" si="141"/>
        <v>0.23969541919566092</v>
      </c>
      <c r="GZ63" s="94">
        <f t="shared" si="142"/>
        <v>0.23453268592076607</v>
      </c>
      <c r="HA63" s="94">
        <f t="shared" si="143"/>
        <v>0.32500464096641973</v>
      </c>
      <c r="HB63" s="94">
        <f t="shared" si="144"/>
        <v>0.7</v>
      </c>
      <c r="HC63" s="272">
        <f t="shared" si="350"/>
        <v>0.19216296793017479</v>
      </c>
      <c r="HD63" s="272">
        <f t="shared" si="351"/>
        <v>0.25666880049486568</v>
      </c>
      <c r="HE63" s="272">
        <f t="shared" si="352"/>
        <v>0.18766495917793172</v>
      </c>
      <c r="HF63" s="272">
        <f t="shared" si="353"/>
        <v>0.7</v>
      </c>
      <c r="HG63" s="272">
        <f t="shared" si="354"/>
        <v>0.7</v>
      </c>
      <c r="HH63" s="272">
        <f t="shared" si="355"/>
        <v>0.7</v>
      </c>
      <c r="HI63" s="272">
        <f t="shared" si="356"/>
        <v>0.66092676814152629</v>
      </c>
      <c r="HJ63" s="272">
        <f t="shared" si="357"/>
        <v>0.7</v>
      </c>
      <c r="HK63" s="272">
        <f t="shared" si="358"/>
        <v>0.32500464096641973</v>
      </c>
      <c r="HL63" s="272">
        <f t="shared" si="359"/>
        <v>0.7</v>
      </c>
      <c r="HM63" s="272">
        <f t="shared" si="360"/>
        <v>0.23969541919566092</v>
      </c>
      <c r="HN63" s="272">
        <f t="shared" si="361"/>
        <v>0.23453268592076607</v>
      </c>
      <c r="HO63" s="272">
        <f t="shared" si="362"/>
        <v>0.33834982055827811</v>
      </c>
      <c r="HP63" s="272">
        <f t="shared" si="363"/>
        <v>0.28967115952401645</v>
      </c>
      <c r="HQ63" s="272">
        <f t="shared" si="364"/>
        <v>0.26903229091593373</v>
      </c>
      <c r="HR63" s="276">
        <f t="shared" si="365"/>
        <v>0.34365264147091257</v>
      </c>
      <c r="HS63" s="201">
        <f>+CyF_Tot!B62</f>
        <v>0</v>
      </c>
      <c r="HT63" s="131">
        <f>+CyF_Tot!C62</f>
        <v>9075</v>
      </c>
      <c r="HU63" s="131">
        <f>+CyF_Tot!D62</f>
        <v>9309</v>
      </c>
      <c r="HV63" s="131">
        <f>+CyF_Tot!E62</f>
        <v>9460</v>
      </c>
      <c r="HW63" s="131">
        <f>+CyF_Tot!F62</f>
        <v>0</v>
      </c>
      <c r="HX63" s="131">
        <f>+CyF_Tot!G62</f>
        <v>217</v>
      </c>
      <c r="HY63" s="131">
        <f>+CyF_Tot!H62</f>
        <v>219</v>
      </c>
      <c r="HZ63" s="428">
        <f>+CyF_Tot!I62</f>
        <v>220</v>
      </c>
      <c r="IA63" s="82">
        <f t="shared" si="368"/>
        <v>7.5781859178548003E-2</v>
      </c>
      <c r="IB63" s="79">
        <f t="shared" si="369"/>
        <v>7.0047673692727949E-2</v>
      </c>
      <c r="IC63" s="79">
        <f t="shared" si="370"/>
        <v>6.700223296529989E-2</v>
      </c>
      <c r="ID63" s="79">
        <f t="shared" si="371"/>
        <v>6.490287333970704E-2</v>
      </c>
      <c r="IE63" s="79">
        <f t="shared" si="372"/>
        <v>5.9408563204679042E-2</v>
      </c>
      <c r="IF63" s="79">
        <f t="shared" si="373"/>
        <v>5.7462669549363105E-2</v>
      </c>
      <c r="IG63" s="79">
        <f t="shared" si="374"/>
        <v>6.527224389509946E-2</v>
      </c>
      <c r="IH63" s="79">
        <f t="shared" si="375"/>
        <v>6.5583567838074924E-2</v>
      </c>
      <c r="II63" s="79">
        <f t="shared" si="376"/>
        <v>6.3891251327603746E-2</v>
      </c>
      <c r="IJ63" s="79">
        <f t="shared" si="377"/>
        <v>6.5823273784924544E-2</v>
      </c>
      <c r="IK63" s="79">
        <f t="shared" si="378"/>
        <v>5.3981000426370752E-2</v>
      </c>
      <c r="IL63" s="79">
        <f t="shared" si="379"/>
        <v>5.8191410445474212E-2</v>
      </c>
      <c r="IM63" s="79">
        <f t="shared" si="380"/>
        <v>4.792099275526035E-2</v>
      </c>
      <c r="IN63" s="79">
        <f t="shared" si="381"/>
        <v>5.6577399272389826E-2</v>
      </c>
      <c r="IO63" s="79">
        <f t="shared" si="382"/>
        <v>3.3795966830689042E-2</v>
      </c>
      <c r="IP63" s="79">
        <f t="shared" si="383"/>
        <v>4.5479988772457902E-2</v>
      </c>
      <c r="IQ63" s="79">
        <f t="shared" si="384"/>
        <v>1.4123564388026543E-2</v>
      </c>
      <c r="IR63" s="79">
        <f t="shared" si="385"/>
        <v>2.5604729392193933E-2</v>
      </c>
      <c r="IS63" s="79">
        <f t="shared" si="386"/>
        <v>1.6615958103560642E-3</v>
      </c>
      <c r="IT63" s="179">
        <f t="shared" si="387"/>
        <v>7.4871587038193195E-3</v>
      </c>
      <c r="IU63" s="275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6"/>
      <c r="JP63" s="525">
        <f t="shared" si="230"/>
        <v>0</v>
      </c>
      <c r="JQ63" s="241">
        <f t="shared" si="231"/>
        <v>0</v>
      </c>
      <c r="JR63" s="241">
        <f t="shared" si="232"/>
        <v>0</v>
      </c>
      <c r="JS63" s="241">
        <f t="shared" si="233"/>
        <v>0</v>
      </c>
      <c r="JT63" s="241">
        <f t="shared" si="234"/>
        <v>0</v>
      </c>
      <c r="JU63" s="241">
        <f t="shared" si="235"/>
        <v>0</v>
      </c>
      <c r="JV63" s="241">
        <f t="shared" si="236"/>
        <v>0</v>
      </c>
      <c r="JW63" s="241">
        <f t="shared" si="237"/>
        <v>2179.9702156339758</v>
      </c>
      <c r="JX63" s="241">
        <f t="shared" si="238"/>
        <v>5165.3137557125674</v>
      </c>
      <c r="JY63" s="241">
        <f t="shared" si="239"/>
        <v>2595.0770164639239</v>
      </c>
      <c r="JZ63" s="241">
        <f t="shared" si="240"/>
        <v>5150.6798806383194</v>
      </c>
      <c r="KA63" s="241">
        <f t="shared" si="241"/>
        <v>3988.7098242211282</v>
      </c>
      <c r="KB63" s="241">
        <f t="shared" si="242"/>
        <v>8573.8598145398701</v>
      </c>
      <c r="KC63" s="241">
        <f t="shared" si="243"/>
        <v>10347.121368393529</v>
      </c>
      <c r="KD63" s="241">
        <f t="shared" si="244"/>
        <v>14129.791086555917</v>
      </c>
      <c r="KE63" s="241">
        <f t="shared" si="245"/>
        <v>8142.7516067467786</v>
      </c>
      <c r="KF63" s="241">
        <f t="shared" si="246"/>
        <v>16975.063810062205</v>
      </c>
      <c r="KG63" s="241">
        <f t="shared" si="247"/>
        <v>10122.556438507661</v>
      </c>
      <c r="KH63" s="241">
        <f t="shared" si="248"/>
        <v>3982.8026996716612</v>
      </c>
      <c r="KI63" s="526">
        <f t="shared" si="249"/>
        <v>6241.5330234190405</v>
      </c>
      <c r="KJ63" s="529">
        <f>(SUM(JP63:KI63)/SUM(JP$4:KI62))*100000</f>
        <v>190.76689489846274</v>
      </c>
      <c r="KK63" s="491">
        <f t="shared" si="301"/>
        <v>0</v>
      </c>
      <c r="KL63" s="492">
        <f t="shared" si="302"/>
        <v>0</v>
      </c>
      <c r="KM63" s="492">
        <f t="shared" si="303"/>
        <v>0</v>
      </c>
      <c r="KN63" s="492">
        <f t="shared" si="304"/>
        <v>0</v>
      </c>
      <c r="KO63" s="492">
        <f t="shared" si="305"/>
        <v>0</v>
      </c>
      <c r="KP63" s="492">
        <f t="shared" si="306"/>
        <v>0</v>
      </c>
      <c r="KQ63" s="492">
        <f t="shared" si="307"/>
        <v>0</v>
      </c>
      <c r="KR63" s="492">
        <f t="shared" si="308"/>
        <v>668.64242435694462</v>
      </c>
      <c r="KS63" s="492">
        <f t="shared" si="309"/>
        <v>1830.2748242166144</v>
      </c>
      <c r="KT63" s="492">
        <f t="shared" si="310"/>
        <v>888.27660847364166</v>
      </c>
      <c r="KU63" s="492">
        <f t="shared" si="311"/>
        <v>2437.0772374092221</v>
      </c>
      <c r="KV63" s="492">
        <f t="shared" si="312"/>
        <v>1758.3562489761107</v>
      </c>
      <c r="KW63" s="492">
        <f t="shared" si="313"/>
        <v>5185.5022589659848</v>
      </c>
      <c r="KX63" s="492">
        <f t="shared" si="314"/>
        <v>5425.5532160949006</v>
      </c>
      <c r="KY63" s="492">
        <f t="shared" si="315"/>
        <v>14273.049686256878</v>
      </c>
      <c r="KZ63" s="492">
        <f t="shared" si="316"/>
        <v>6106.6209750393937</v>
      </c>
      <c r="LA63" s="492">
        <f t="shared" si="317"/>
        <v>47608.141761122184</v>
      </c>
      <c r="LB63" s="492">
        <f t="shared" si="318"/>
        <v>15413.855625257207</v>
      </c>
      <c r="LC63" s="492">
        <f t="shared" si="319"/>
        <v>65978.674723294316</v>
      </c>
      <c r="LD63" s="493">
        <f t="shared" si="320"/>
        <v>36117.892618592909</v>
      </c>
      <c r="LE63" s="509">
        <f t="shared" si="321"/>
        <v>0</v>
      </c>
      <c r="LF63" s="492">
        <f t="shared" si="322"/>
        <v>0</v>
      </c>
      <c r="LG63" s="492">
        <f t="shared" si="323"/>
        <v>1356.8216467746822</v>
      </c>
      <c r="LH63" s="492">
        <f t="shared" si="324"/>
        <v>1079.3478217993259</v>
      </c>
      <c r="LI63" s="492">
        <f t="shared" si="325"/>
        <v>15516.508547206968</v>
      </c>
      <c r="LJ63" s="512">
        <f t="shared" si="326"/>
        <v>9247.4097968413444</v>
      </c>
      <c r="LK63" s="491">
        <f t="shared" si="327"/>
        <v>0</v>
      </c>
      <c r="LL63" s="492">
        <f t="shared" si="328"/>
        <v>1215.6826104494305</v>
      </c>
      <c r="LM63" s="493">
        <f t="shared" si="329"/>
        <v>11874.733028095447</v>
      </c>
      <c r="LO63" s="547" t="e">
        <f>VLOOKUP(A63,#REF!,2,FALSE)</f>
        <v>#REF!</v>
      </c>
      <c r="LP63" s="552" t="e">
        <f>VLOOKUP(A63,#REF!,3,FALSE)</f>
        <v>#REF!</v>
      </c>
      <c r="LQ63" s="544" t="e">
        <f>VLOOKUP(A63,#REF!,4,FALSE)</f>
        <v>#REF!</v>
      </c>
      <c r="LR63" s="564" t="e">
        <f t="shared" si="250"/>
        <v>#REF!</v>
      </c>
      <c r="LS63" s="518" t="e">
        <f t="shared" si="251"/>
        <v>#REF!</v>
      </c>
    </row>
    <row r="64" spans="1:331" ht="14.4">
      <c r="A64" s="391" t="s">
        <v>74</v>
      </c>
      <c r="B64" s="419">
        <v>27078</v>
      </c>
      <c r="C64" s="407">
        <f t="shared" si="330"/>
        <v>3444</v>
      </c>
      <c r="D64" s="398">
        <f t="shared" si="331"/>
        <v>93</v>
      </c>
      <c r="E64" s="376">
        <f t="shared" si="332"/>
        <v>8.2634659763742811E-3</v>
      </c>
      <c r="F64" s="185">
        <f t="shared" si="252"/>
        <v>0.12534160573159023</v>
      </c>
      <c r="G64" s="30">
        <f t="shared" si="253"/>
        <v>3.3159568253518792</v>
      </c>
      <c r="H64" s="29">
        <f t="shared" si="254"/>
        <v>0.41562735302623083</v>
      </c>
      <c r="I64" s="33">
        <f t="shared" si="255"/>
        <v>0.42175032522756006</v>
      </c>
      <c r="J64" s="302">
        <f t="shared" si="256"/>
        <v>0.51717426096207064</v>
      </c>
      <c r="K64" s="452">
        <f t="shared" si="257"/>
        <v>6.6409385575254831E-3</v>
      </c>
      <c r="L64" s="303">
        <f t="shared" si="333"/>
        <v>4.126118043114599</v>
      </c>
      <c r="M64" s="304">
        <f t="shared" si="258"/>
        <v>0.52464083102310233</v>
      </c>
      <c r="N64" s="675"/>
      <c r="O64" s="310" t="s">
        <v>226</v>
      </c>
      <c r="P64" s="20" t="s">
        <v>234</v>
      </c>
      <c r="Q64" s="20"/>
      <c r="R64" s="20"/>
      <c r="S64" s="148">
        <f t="shared" si="259"/>
        <v>3444</v>
      </c>
      <c r="T64" s="149">
        <f t="shared" si="260"/>
        <v>12718.812319964547</v>
      </c>
      <c r="U64" s="148">
        <f t="shared" si="261"/>
        <v>25</v>
      </c>
      <c r="V64" s="150">
        <f t="shared" si="262"/>
        <v>7.3120795554255632E-3</v>
      </c>
      <c r="W64" s="149">
        <f t="shared" si="263"/>
        <v>92.325873402762383</v>
      </c>
      <c r="X64" s="148">
        <f t="shared" si="264"/>
        <v>50</v>
      </c>
      <c r="Y64" s="150">
        <f t="shared" si="265"/>
        <v>1.4731879787860931E-2</v>
      </c>
      <c r="Z64" s="149">
        <f t="shared" si="266"/>
        <v>184.65174680552477</v>
      </c>
      <c r="AA64" s="148">
        <f t="shared" si="267"/>
        <v>93</v>
      </c>
      <c r="AB64" s="149">
        <f t="shared" si="268"/>
        <v>3434.5224905827608</v>
      </c>
      <c r="AC64" s="151">
        <f t="shared" si="269"/>
        <v>2.7003484320557491E-2</v>
      </c>
      <c r="AD64" s="148">
        <f t="shared" si="270"/>
        <v>0</v>
      </c>
      <c r="AE64" s="150">
        <f t="shared" si="271"/>
        <v>0</v>
      </c>
      <c r="AF64" s="149">
        <f t="shared" si="272"/>
        <v>0</v>
      </c>
      <c r="AG64" s="148">
        <f t="shared" si="273"/>
        <v>2</v>
      </c>
      <c r="AH64" s="150">
        <f t="shared" si="274"/>
        <v>2.197802197802198E-2</v>
      </c>
      <c r="AI64" s="311">
        <f t="shared" si="275"/>
        <v>73.860698722209918</v>
      </c>
      <c r="AJ64" s="679"/>
      <c r="AK64" s="74">
        <v>2096.9645111510531</v>
      </c>
      <c r="AL64" s="59">
        <v>2014.1431332090294</v>
      </c>
      <c r="AM64" s="59">
        <v>2041.3275104647207</v>
      </c>
      <c r="AN64" s="59">
        <v>1987.4104020474533</v>
      </c>
      <c r="AO64" s="59">
        <v>1790.3685753296186</v>
      </c>
      <c r="AP64" s="59">
        <v>1773.9996685366636</v>
      </c>
      <c r="AQ64" s="59">
        <v>1722.8099956710541</v>
      </c>
      <c r="AR64" s="59">
        <v>1664.6680183173748</v>
      </c>
      <c r="AS64" s="59">
        <v>1805.6036704940566</v>
      </c>
      <c r="AT64" s="59">
        <v>1858.6162177573005</v>
      </c>
      <c r="AU64" s="59">
        <v>1490.9050395158142</v>
      </c>
      <c r="AV64" s="59">
        <v>1452.3525583333121</v>
      </c>
      <c r="AW64" s="59">
        <v>1119.2029176757337</v>
      </c>
      <c r="AX64" s="59">
        <v>1311.1771614483096</v>
      </c>
      <c r="AY64" s="59">
        <v>796.54100071249923</v>
      </c>
      <c r="AZ64" s="59">
        <v>1049.7455549940539</v>
      </c>
      <c r="BA64" s="59">
        <v>331.12661154050841</v>
      </c>
      <c r="BB64" s="59">
        <v>548.65071666572908</v>
      </c>
      <c r="BC64" s="59">
        <v>44.150214872067778</v>
      </c>
      <c r="BD64" s="75">
        <v>178.23674615417249</v>
      </c>
      <c r="BE64" s="213">
        <v>2.0000000000000002E-5</v>
      </c>
      <c r="BF64" s="42">
        <v>2.0000000000000002E-5</v>
      </c>
      <c r="BG64" s="52">
        <v>5.0000000000000002E-5</v>
      </c>
      <c r="BH64" s="52">
        <v>4.0000000000000003E-5</v>
      </c>
      <c r="BI64" s="52">
        <v>1.2518952302791728E-4</v>
      </c>
      <c r="BJ64" s="52">
        <v>1.2406223545552731E-4</v>
      </c>
      <c r="BK64" s="52">
        <v>3.4000000000000002E-4</v>
      </c>
      <c r="BL64" s="52">
        <v>1.8000000000000001E-4</v>
      </c>
      <c r="BM64" s="52">
        <v>8.9999999999999998E-4</v>
      </c>
      <c r="BN64" s="52">
        <v>5.0000000000000001E-4</v>
      </c>
      <c r="BO64" s="52">
        <v>3.8E-3</v>
      </c>
      <c r="BP64" s="52">
        <v>2E-3</v>
      </c>
      <c r="BQ64" s="52">
        <v>1.6199999999999999E-2</v>
      </c>
      <c r="BR64" s="52">
        <v>6.1999999999999998E-3</v>
      </c>
      <c r="BS64" s="52">
        <v>6.1100000000000002E-2</v>
      </c>
      <c r="BT64" s="52">
        <v>2.6800000000000001E-2</v>
      </c>
      <c r="BU64" s="52">
        <v>0.1421</v>
      </c>
      <c r="BV64" s="52">
        <v>5.4699999999999999E-2</v>
      </c>
      <c r="BW64" s="52">
        <v>0.27589999999999998</v>
      </c>
      <c r="BX64" s="584">
        <v>0.1051</v>
      </c>
      <c r="BY64" s="74">
        <f>+Fall_Hoy!B64+(CS64/2)</f>
        <v>0</v>
      </c>
      <c r="BZ64" s="59">
        <f>+Fall_Hoy!C64+(CS64/2)</f>
        <v>0</v>
      </c>
      <c r="CA64" s="59">
        <f>+Fall_Hoy!D64+(CT64/2)</f>
        <v>0</v>
      </c>
      <c r="CB64" s="59">
        <f>+Fall_Hoy!E64+(CT64/2)</f>
        <v>0</v>
      </c>
      <c r="CC64" s="59">
        <f>+Fall_Hoy!F64+(CU64/2)</f>
        <v>0</v>
      </c>
      <c r="CD64" s="59">
        <f>+Fall_Hoy!G64+(CU64/2)</f>
        <v>0</v>
      </c>
      <c r="CE64" s="59">
        <f>+Fall_Hoy!H64+(CV64/2)</f>
        <v>2</v>
      </c>
      <c r="CF64" s="59">
        <f>+Fall_Hoy!I64+(CV64/2)</f>
        <v>1</v>
      </c>
      <c r="CG64" s="59">
        <f>+Fall_Hoy!J64+(CW64/2)</f>
        <v>4</v>
      </c>
      <c r="CH64" s="59">
        <f>+Fall_Hoy!K64+(CW64/2)</f>
        <v>1</v>
      </c>
      <c r="CI64" s="59">
        <f>+Fall_Hoy!L64+(CX64/2)</f>
        <v>7</v>
      </c>
      <c r="CJ64" s="59">
        <f>+Fall_Hoy!M64+(CX64/2)</f>
        <v>2</v>
      </c>
      <c r="CK64" s="59">
        <f>+Fall_Hoy!N64+(CY64/2)</f>
        <v>12</v>
      </c>
      <c r="CL64" s="59">
        <f>+Fall_Hoy!O64+(CY64/2)</f>
        <v>5</v>
      </c>
      <c r="CM64" s="59">
        <f>+Fall_Hoy!P64+(CZ64/2)</f>
        <v>11</v>
      </c>
      <c r="CN64" s="59">
        <f>+Fall_Hoy!Q64+(CZ64/2)</f>
        <v>12</v>
      </c>
      <c r="CO64" s="59">
        <f>+Fall_Hoy!R64+(DA64/2)</f>
        <v>16.5</v>
      </c>
      <c r="CP64" s="59">
        <f>+Fall_Hoy!S64+(DA64/2)</f>
        <v>11.5</v>
      </c>
      <c r="CQ64" s="59">
        <f>+Fall_Hoy!T64+(DB64/2)</f>
        <v>2.5</v>
      </c>
      <c r="CR64" s="75">
        <f>+Fall_Hoy!U64+(DB64/2)</f>
        <v>5.5</v>
      </c>
      <c r="CS64" s="603">
        <f>+Fall_Hoy!W64</f>
        <v>0</v>
      </c>
      <c r="CT64" s="58">
        <f>+Fall_Hoy!X64</f>
        <v>0</v>
      </c>
      <c r="CU64" s="58">
        <f>+Fall_Hoy!Y64</f>
        <v>0</v>
      </c>
      <c r="CV64" s="58">
        <f>+Fall_Hoy!Z64</f>
        <v>0</v>
      </c>
      <c r="CW64" s="58">
        <f>+Fall_Hoy!AA64</f>
        <v>0</v>
      </c>
      <c r="CX64" s="58">
        <f>+Fall_Hoy!AB64</f>
        <v>0</v>
      </c>
      <c r="CY64" s="58">
        <f>+Fall_Hoy!AC64</f>
        <v>0</v>
      </c>
      <c r="CZ64" s="58">
        <f>+Fall_Hoy!AD64</f>
        <v>0</v>
      </c>
      <c r="DA64" s="58">
        <f>+Fall_Hoy!AE64</f>
        <v>3</v>
      </c>
      <c r="DB64" s="223">
        <f>+Fall_Hoy!AF64</f>
        <v>1</v>
      </c>
      <c r="DC64" s="65">
        <f t="shared" si="276"/>
        <v>0.22601816235847849</v>
      </c>
      <c r="DD64" s="66">
        <f t="shared" si="277"/>
        <v>0.42654259586970766</v>
      </c>
      <c r="DE64" s="66">
        <f t="shared" si="278"/>
        <v>0.66184668485233111</v>
      </c>
      <c r="DF64" s="66">
        <f t="shared" si="279"/>
        <v>0.61505922816137959</v>
      </c>
      <c r="DG64" s="66">
        <f t="shared" si="389"/>
        <v>0.15415820172624881</v>
      </c>
      <c r="DH64" s="66">
        <f t="shared" si="390"/>
        <v>0.15727173175299489</v>
      </c>
      <c r="DI64" s="66">
        <f t="shared" si="391"/>
        <v>0.7</v>
      </c>
      <c r="DJ64" s="66">
        <f t="shared" si="392"/>
        <v>0.7</v>
      </c>
      <c r="DK64" s="66">
        <f t="shared" si="393"/>
        <v>0.7</v>
      </c>
      <c r="DL64" s="66">
        <f t="shared" si="394"/>
        <v>0.7</v>
      </c>
      <c r="DM64" s="66">
        <f t="shared" si="395"/>
        <v>0.7</v>
      </c>
      <c r="DN64" s="66">
        <f t="shared" si="396"/>
        <v>0.68853805108284316</v>
      </c>
      <c r="DO64" s="66">
        <f t="shared" si="397"/>
        <v>0.66184668485233111</v>
      </c>
      <c r="DP64" s="66">
        <f t="shared" si="398"/>
        <v>0.61505922816137959</v>
      </c>
      <c r="DQ64" s="66">
        <f t="shared" si="399"/>
        <v>0.22601816235847849</v>
      </c>
      <c r="DR64" s="66">
        <f t="shared" si="400"/>
        <v>0.42654259586970766</v>
      </c>
      <c r="DS64" s="66">
        <f t="shared" si="401"/>
        <v>0.35066771330068452</v>
      </c>
      <c r="DT64" s="66">
        <f t="shared" si="402"/>
        <v>0.38319034966562587</v>
      </c>
      <c r="DU64" s="66">
        <f t="shared" si="403"/>
        <v>0.20523691909135097</v>
      </c>
      <c r="DV64" s="265">
        <f t="shared" si="404"/>
        <v>0.29360451396612558</v>
      </c>
      <c r="DW64" s="74">
        <f>+'Cas_-14'!B63</f>
        <v>22</v>
      </c>
      <c r="DX64" s="59">
        <f>+'Cas_-14'!C63</f>
        <v>19</v>
      </c>
      <c r="DY64" s="59">
        <f>+'Cas_-14'!D63</f>
        <v>90</v>
      </c>
      <c r="DZ64" s="59">
        <f>+'Cas_-14'!E63</f>
        <v>108</v>
      </c>
      <c r="EA64" s="59">
        <f>+'Cas_-14'!F63</f>
        <v>276</v>
      </c>
      <c r="EB64" s="59">
        <f>+'Cas_-14'!G63</f>
        <v>279</v>
      </c>
      <c r="EC64" s="59">
        <f>+'Cas_-14'!H63</f>
        <v>396</v>
      </c>
      <c r="ED64" s="59">
        <f>+'Cas_-14'!I63</f>
        <v>379</v>
      </c>
      <c r="EE64" s="59">
        <f>+'Cas_-14'!J63</f>
        <v>311</v>
      </c>
      <c r="EF64" s="59">
        <f>+'Cas_-14'!K63</f>
        <v>297</v>
      </c>
      <c r="EG64" s="59">
        <f>+'Cas_-14'!L63</f>
        <v>255</v>
      </c>
      <c r="EH64" s="59">
        <f>+'Cas_-14'!M63</f>
        <v>264</v>
      </c>
      <c r="EI64" s="59">
        <f>+'Cas_-14'!N63</f>
        <v>194</v>
      </c>
      <c r="EJ64" s="59">
        <f>+'Cas_-14'!O63</f>
        <v>160</v>
      </c>
      <c r="EK64" s="59">
        <f>+'Cas_-14'!P63</f>
        <v>93</v>
      </c>
      <c r="EL64" s="59">
        <f>+'Cas_-14'!Q63</f>
        <v>108</v>
      </c>
      <c r="EM64" s="59">
        <f>+'Cas_-14'!R63</f>
        <v>42</v>
      </c>
      <c r="EN64" s="59">
        <f>+'Cas_-14'!S63</f>
        <v>51</v>
      </c>
      <c r="EO64" s="59">
        <f>+'Cas_-14'!T63</f>
        <v>5</v>
      </c>
      <c r="EP64" s="75">
        <f>+'Cas_-14'!U63</f>
        <v>13</v>
      </c>
      <c r="EQ64" s="178">
        <f t="shared" si="280"/>
        <v>1.0491355424953707E-2</v>
      </c>
      <c r="ER64" s="79">
        <f t="shared" si="281"/>
        <v>9.4332918483942541E-3</v>
      </c>
      <c r="ES64" s="79">
        <f t="shared" si="282"/>
        <v>4.4088956592521968E-2</v>
      </c>
      <c r="ET64" s="79">
        <f t="shared" si="283"/>
        <v>5.434207242184963E-2</v>
      </c>
      <c r="EU64" s="79">
        <f t="shared" si="284"/>
        <v>0.15415820172624881</v>
      </c>
      <c r="EV64" s="79">
        <f t="shared" si="285"/>
        <v>0.15727173175299489</v>
      </c>
      <c r="EW64" s="79">
        <f t="shared" si="286"/>
        <v>0.22985703646660902</v>
      </c>
      <c r="EX64" s="79">
        <f t="shared" si="287"/>
        <v>0.22767302298694267</v>
      </c>
      <c r="EY64" s="79">
        <f t="shared" si="288"/>
        <v>0.1722415639058282</v>
      </c>
      <c r="EZ64" s="79">
        <f t="shared" si="289"/>
        <v>0.15979630284210858</v>
      </c>
      <c r="FA64" s="79">
        <f t="shared" si="290"/>
        <v>0.17103705014157958</v>
      </c>
      <c r="FB64" s="79">
        <f t="shared" si="291"/>
        <v>0.18177404548587059</v>
      </c>
      <c r="FC64" s="79">
        <f t="shared" si="292"/>
        <v>0.17333764676282551</v>
      </c>
      <c r="FD64" s="79">
        <f t="shared" si="293"/>
        <v>0.1220277508672177</v>
      </c>
      <c r="FE64" s="79">
        <f t="shared" si="294"/>
        <v>0.11675481854268931</v>
      </c>
      <c r="FF64" s="79">
        <f t="shared" si="295"/>
        <v>0.1028820741237735</v>
      </c>
      <c r="FG64" s="79">
        <f t="shared" si="296"/>
        <v>0.12683969978916032</v>
      </c>
      <c r="FH64" s="79">
        <f t="shared" si="297"/>
        <v>9.2955314648886636E-2</v>
      </c>
      <c r="FI64" s="79">
        <f t="shared" si="298"/>
        <v>0.11324973195460747</v>
      </c>
      <c r="FJ64" s="87">
        <f t="shared" si="299"/>
        <v>7.2936699533075897E-2</v>
      </c>
      <c r="FK64" s="101">
        <f t="shared" si="133"/>
        <v>1.9358358411206729</v>
      </c>
      <c r="FL64" s="102">
        <f t="shared" si="134"/>
        <v>4.1459369817578766</v>
      </c>
      <c r="FM64" s="102">
        <f t="shared" si="135"/>
        <v>3.8182512409316534</v>
      </c>
      <c r="FN64" s="102">
        <f t="shared" si="166"/>
        <v>5.0403225806451619</v>
      </c>
      <c r="FO64" s="102">
        <f t="shared" si="388"/>
        <v>1</v>
      </c>
      <c r="FP64" s="102">
        <f t="shared" si="388"/>
        <v>1</v>
      </c>
      <c r="FQ64" s="102">
        <f t="shared" si="388"/>
        <v>3.0453712044690349</v>
      </c>
      <c r="FR64" s="102">
        <f t="shared" si="388"/>
        <v>3.0745847304014839</v>
      </c>
      <c r="FS64" s="102">
        <f t="shared" si="388"/>
        <v>4.0640597085075223</v>
      </c>
      <c r="FT64" s="102">
        <f t="shared" si="388"/>
        <v>4.3805769442091256</v>
      </c>
      <c r="FU64" s="102">
        <f t="shared" si="388"/>
        <v>4.0926805006316469</v>
      </c>
      <c r="FV64" s="102">
        <f t="shared" si="388"/>
        <v>3.7878787878787881</v>
      </c>
      <c r="FW64" s="102">
        <f t="shared" si="388"/>
        <v>3.8182512409316534</v>
      </c>
      <c r="FX64" s="102">
        <f t="shared" si="388"/>
        <v>5.0403225806451619</v>
      </c>
      <c r="FY64" s="102">
        <f t="shared" si="388"/>
        <v>1.9358358411206729</v>
      </c>
      <c r="FZ64" s="102">
        <f t="shared" si="388"/>
        <v>4.1459369817578766</v>
      </c>
      <c r="GA64" s="102">
        <f t="shared" si="137"/>
        <v>2.7646526590931941</v>
      </c>
      <c r="GB64" s="102">
        <f t="shared" si="138"/>
        <v>4.1223070581066068</v>
      </c>
      <c r="GC64" s="102">
        <f t="shared" si="139"/>
        <v>1.8122508155128669</v>
      </c>
      <c r="GD64" s="270">
        <f t="shared" si="140"/>
        <v>4.0254702481153473</v>
      </c>
      <c r="GE64" s="74">
        <f>+Cas_Hoy!B63</f>
        <v>22</v>
      </c>
      <c r="GF64" s="59">
        <f>+Cas_Hoy!C63</f>
        <v>20</v>
      </c>
      <c r="GG64" s="59">
        <f>+Cas_Hoy!D63</f>
        <v>91</v>
      </c>
      <c r="GH64" s="59">
        <f>+Cas_Hoy!E63</f>
        <v>110</v>
      </c>
      <c r="GI64" s="59">
        <f>+Cas_Hoy!F63</f>
        <v>279</v>
      </c>
      <c r="GJ64" s="59">
        <f>+Cas_Hoy!G63</f>
        <v>283</v>
      </c>
      <c r="GK64" s="59">
        <f>+Cas_Hoy!H63</f>
        <v>404</v>
      </c>
      <c r="GL64" s="59">
        <f>+Cas_Hoy!I63</f>
        <v>380</v>
      </c>
      <c r="GM64" s="59">
        <f>+Cas_Hoy!J63</f>
        <v>317</v>
      </c>
      <c r="GN64" s="59">
        <f>+Cas_Hoy!K63</f>
        <v>308</v>
      </c>
      <c r="GO64" s="59">
        <f>+Cas_Hoy!L63</f>
        <v>258</v>
      </c>
      <c r="GP64" s="59">
        <f>+Cas_Hoy!M63</f>
        <v>266</v>
      </c>
      <c r="GQ64" s="59">
        <f>+Cas_Hoy!N63</f>
        <v>195</v>
      </c>
      <c r="GR64" s="59">
        <f>+Cas_Hoy!O63</f>
        <v>163</v>
      </c>
      <c r="GS64" s="59">
        <f>+Cas_Hoy!P63</f>
        <v>93</v>
      </c>
      <c r="GT64" s="59">
        <f>+Cas_Hoy!Q63</f>
        <v>110</v>
      </c>
      <c r="GU64" s="59">
        <f>+Cas_Hoy!R63</f>
        <v>42</v>
      </c>
      <c r="GV64" s="59">
        <f>+Cas_Hoy!S63</f>
        <v>52</v>
      </c>
      <c r="GW64" s="59">
        <f>+Cas_Hoy!T63</f>
        <v>5</v>
      </c>
      <c r="GX64" s="459">
        <f>+Cas_Hoy!U63</f>
        <v>13</v>
      </c>
      <c r="GY64" s="424">
        <f t="shared" si="141"/>
        <v>0.22601816235847846</v>
      </c>
      <c r="GZ64" s="94">
        <f t="shared" si="142"/>
        <v>0.43444153283025777</v>
      </c>
      <c r="HA64" s="94">
        <f t="shared" si="143"/>
        <v>0.66525826570208535</v>
      </c>
      <c r="HB64" s="94">
        <f t="shared" si="144"/>
        <v>0.62659158868940545</v>
      </c>
      <c r="HC64" s="272">
        <f t="shared" si="350"/>
        <v>0.15583383435370801</v>
      </c>
      <c r="HD64" s="272">
        <f t="shared" si="351"/>
        <v>0.15952652360608441</v>
      </c>
      <c r="HE64" s="272">
        <f t="shared" si="352"/>
        <v>0.7</v>
      </c>
      <c r="HF64" s="272">
        <f t="shared" si="353"/>
        <v>0.7</v>
      </c>
      <c r="HG64" s="272">
        <f t="shared" si="354"/>
        <v>0.7</v>
      </c>
      <c r="HH64" s="272">
        <f t="shared" si="355"/>
        <v>0.7</v>
      </c>
      <c r="HI64" s="272">
        <f t="shared" si="356"/>
        <v>0.7</v>
      </c>
      <c r="HJ64" s="272">
        <f t="shared" si="357"/>
        <v>0.69375424843953137</v>
      </c>
      <c r="HK64" s="272">
        <f t="shared" si="358"/>
        <v>0.66525826570208535</v>
      </c>
      <c r="HL64" s="272">
        <f t="shared" si="359"/>
        <v>0.62659158868940545</v>
      </c>
      <c r="HM64" s="272">
        <f t="shared" si="360"/>
        <v>0.22601816235847846</v>
      </c>
      <c r="HN64" s="272">
        <f t="shared" si="361"/>
        <v>0.43444153283025777</v>
      </c>
      <c r="HO64" s="272">
        <f t="shared" si="362"/>
        <v>0.35066771330068458</v>
      </c>
      <c r="HP64" s="272">
        <f t="shared" si="363"/>
        <v>0.3907038859335793</v>
      </c>
      <c r="HQ64" s="272">
        <f t="shared" si="364"/>
        <v>0.20523691909135097</v>
      </c>
      <c r="HR64" s="276">
        <f t="shared" si="365"/>
        <v>0.29360451396612558</v>
      </c>
      <c r="HS64" s="201">
        <f>+CyF_Tot!B63</f>
        <v>0</v>
      </c>
      <c r="HT64" s="131">
        <f>+CyF_Tot!C63</f>
        <v>3394</v>
      </c>
      <c r="HU64" s="131">
        <f>+CyF_Tot!D63</f>
        <v>3419</v>
      </c>
      <c r="HV64" s="131">
        <f>+CyF_Tot!E63</f>
        <v>3444</v>
      </c>
      <c r="HW64" s="131">
        <f>+CyF_Tot!F63</f>
        <v>0</v>
      </c>
      <c r="HX64" s="131">
        <f>+CyF_Tot!G63</f>
        <v>91</v>
      </c>
      <c r="HY64" s="131">
        <f>+CyF_Tot!H63</f>
        <v>93</v>
      </c>
      <c r="HZ64" s="428">
        <f>+CyF_Tot!I63</f>
        <v>93</v>
      </c>
      <c r="IA64" s="82">
        <f t="shared" si="368"/>
        <v>7.7441631994647056E-2</v>
      </c>
      <c r="IB64" s="79">
        <f t="shared" si="369"/>
        <v>7.4383009572680014E-2</v>
      </c>
      <c r="IC64" s="79">
        <f t="shared" si="370"/>
        <v>7.5386938121896771E-2</v>
      </c>
      <c r="ID64" s="79">
        <f t="shared" si="371"/>
        <v>7.3395760471506505E-2</v>
      </c>
      <c r="IE64" s="79">
        <f t="shared" si="372"/>
        <v>6.6118936972066569E-2</v>
      </c>
      <c r="IF64" s="79">
        <f t="shared" si="373"/>
        <v>6.5514427525543387E-2</v>
      </c>
      <c r="IG64" s="79">
        <f t="shared" si="374"/>
        <v>6.362397502293575E-2</v>
      </c>
      <c r="IH64" s="79">
        <f t="shared" si="375"/>
        <v>6.1476771486718915E-2</v>
      </c>
      <c r="II64" s="79">
        <f t="shared" si="376"/>
        <v>6.6681574359038945E-2</v>
      </c>
      <c r="IJ64" s="79">
        <f t="shared" si="377"/>
        <v>6.8639346249992628E-2</v>
      </c>
      <c r="IK64" s="79">
        <f t="shared" si="378"/>
        <v>5.5059643973551009E-2</v>
      </c>
      <c r="IL64" s="79">
        <f t="shared" si="379"/>
        <v>5.3635887374743785E-2</v>
      </c>
      <c r="IM64" s="79">
        <f t="shared" si="380"/>
        <v>4.1332554755732838E-2</v>
      </c>
      <c r="IN64" s="79">
        <f t="shared" si="381"/>
        <v>4.8422230646587988E-2</v>
      </c>
      <c r="IO64" s="79">
        <f t="shared" si="382"/>
        <v>2.9416537436756748E-2</v>
      </c>
      <c r="IP64" s="79">
        <f t="shared" si="383"/>
        <v>3.8767470086197429E-2</v>
      </c>
      <c r="IQ64" s="79">
        <f t="shared" si="384"/>
        <v>1.2228621446949863E-2</v>
      </c>
      <c r="IR64" s="79">
        <f t="shared" si="385"/>
        <v>2.0261862643685985E-2</v>
      </c>
      <c r="IS64" s="79">
        <f t="shared" si="386"/>
        <v>1.6304828595933149E-3</v>
      </c>
      <c r="IT64" s="179">
        <f t="shared" si="387"/>
        <v>6.5823453044601705E-3</v>
      </c>
      <c r="IU64" s="275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6"/>
      <c r="JP64" s="525">
        <f t="shared" si="230"/>
        <v>0</v>
      </c>
      <c r="JQ64" s="241">
        <f t="shared" si="231"/>
        <v>0</v>
      </c>
      <c r="JR64" s="241">
        <f t="shared" si="232"/>
        <v>0</v>
      </c>
      <c r="JS64" s="241">
        <f t="shared" si="233"/>
        <v>0</v>
      </c>
      <c r="JT64" s="241">
        <f t="shared" si="234"/>
        <v>0</v>
      </c>
      <c r="JU64" s="241">
        <f t="shared" si="235"/>
        <v>0</v>
      </c>
      <c r="JV64" s="241">
        <f t="shared" si="236"/>
        <v>3740.8303969641756</v>
      </c>
      <c r="JW64" s="241">
        <f t="shared" si="237"/>
        <v>1958.5244409846127</v>
      </c>
      <c r="JX64" s="241">
        <f t="shared" si="238"/>
        <v>6251.9855184560884</v>
      </c>
      <c r="JY64" s="241">
        <f t="shared" si="239"/>
        <v>1571.854357068506</v>
      </c>
      <c r="JZ64" s="241">
        <f t="shared" si="240"/>
        <v>9923.007574516334</v>
      </c>
      <c r="KA64" s="241">
        <f t="shared" si="241"/>
        <v>3123.8021195118099</v>
      </c>
      <c r="KB64" s="241">
        <f t="shared" si="242"/>
        <v>17727.927337077017</v>
      </c>
      <c r="KC64" s="241">
        <f t="shared" si="243"/>
        <v>7272.5069352696464</v>
      </c>
      <c r="KD64" s="241">
        <f t="shared" si="244"/>
        <v>13671.101663642361</v>
      </c>
      <c r="KE64" s="241">
        <f t="shared" si="245"/>
        <v>15242.893788762589</v>
      </c>
      <c r="KF64" s="241">
        <f t="shared" si="246"/>
        <v>17767.243087559204</v>
      </c>
      <c r="KG64" s="241">
        <f t="shared" si="247"/>
        <v>13765.145602828561</v>
      </c>
      <c r="KH64" s="241">
        <f t="shared" si="248"/>
        <v>3418.1600347199401</v>
      </c>
      <c r="KI64" s="526">
        <f t="shared" si="249"/>
        <v>5332.5423657468964</v>
      </c>
      <c r="KJ64" s="529">
        <f>(SUM(JP64:KI64)/SUM(JP$4:KI63))*100000</f>
        <v>235.6117160464151</v>
      </c>
      <c r="KK64" s="491">
        <f t="shared" si="301"/>
        <v>0</v>
      </c>
      <c r="KL64" s="492">
        <f t="shared" si="302"/>
        <v>0</v>
      </c>
      <c r="KM64" s="492">
        <f t="shared" si="303"/>
        <v>0</v>
      </c>
      <c r="KN64" s="492">
        <f t="shared" si="304"/>
        <v>0</v>
      </c>
      <c r="KO64" s="492">
        <f t="shared" si="305"/>
        <v>0</v>
      </c>
      <c r="KP64" s="492">
        <f t="shared" si="306"/>
        <v>0</v>
      </c>
      <c r="KQ64" s="492">
        <f t="shared" si="307"/>
        <v>1160.8941235687323</v>
      </c>
      <c r="KR64" s="492">
        <f t="shared" si="308"/>
        <v>600.72037727425504</v>
      </c>
      <c r="KS64" s="492">
        <f t="shared" si="309"/>
        <v>2215.3255807823562</v>
      </c>
      <c r="KT64" s="492">
        <f t="shared" si="310"/>
        <v>538.03468970406925</v>
      </c>
      <c r="KU64" s="492">
        <f t="shared" si="311"/>
        <v>4695.1347097688513</v>
      </c>
      <c r="KV64" s="492">
        <f t="shared" si="312"/>
        <v>1377.0761021656863</v>
      </c>
      <c r="KW64" s="492">
        <f t="shared" si="313"/>
        <v>10721.916294607763</v>
      </c>
      <c r="KX64" s="492">
        <f t="shared" si="314"/>
        <v>3813.3672146005533</v>
      </c>
      <c r="KY64" s="492">
        <f t="shared" si="315"/>
        <v>13809.709720103036</v>
      </c>
      <c r="KZ64" s="492">
        <f t="shared" si="316"/>
        <v>11431.341569308166</v>
      </c>
      <c r="LA64" s="492">
        <f t="shared" si="317"/>
        <v>49829.882060027274</v>
      </c>
      <c r="LB64" s="492">
        <f t="shared" si="318"/>
        <v>20960.512126709731</v>
      </c>
      <c r="LC64" s="492">
        <f t="shared" si="319"/>
        <v>56624.865977303736</v>
      </c>
      <c r="LD64" s="493">
        <f t="shared" si="320"/>
        <v>30857.834417839804</v>
      </c>
      <c r="LE64" s="509">
        <f t="shared" si="321"/>
        <v>0</v>
      </c>
      <c r="LF64" s="492">
        <f t="shared" si="322"/>
        <v>0</v>
      </c>
      <c r="LG64" s="492">
        <f t="shared" si="323"/>
        <v>2589.9929377440094</v>
      </c>
      <c r="LH64" s="492">
        <f t="shared" si="324"/>
        <v>803.91720000453313</v>
      </c>
      <c r="LI64" s="492">
        <f t="shared" si="325"/>
        <v>18332.439850365325</v>
      </c>
      <c r="LJ64" s="512">
        <f t="shared" si="326"/>
        <v>11011.03954781418</v>
      </c>
      <c r="LK64" s="491">
        <f t="shared" si="327"/>
        <v>0</v>
      </c>
      <c r="LL64" s="492">
        <f t="shared" si="328"/>
        <v>1700.8579978018684</v>
      </c>
      <c r="LM64" s="493">
        <f t="shared" si="329"/>
        <v>14129.464389743438</v>
      </c>
      <c r="LO64" s="547" t="e">
        <f>VLOOKUP(A64,#REF!,2,FALSE)</f>
        <v>#REF!</v>
      </c>
      <c r="LP64" s="552" t="e">
        <f>VLOOKUP(A64,#REF!,3,FALSE)</f>
        <v>#REF!</v>
      </c>
      <c r="LQ64" s="544" t="e">
        <f>VLOOKUP(A64,#REF!,4,FALSE)</f>
        <v>#REF!</v>
      </c>
      <c r="LR64" s="564" t="e">
        <f t="shared" si="250"/>
        <v>#REF!</v>
      </c>
      <c r="LS64" s="518" t="e">
        <f t="shared" si="251"/>
        <v>#REF!</v>
      </c>
    </row>
    <row r="65" spans="1:331" ht="14.4">
      <c r="A65" s="391" t="s">
        <v>75</v>
      </c>
      <c r="B65" s="419">
        <v>63508</v>
      </c>
      <c r="C65" s="407">
        <f t="shared" si="330"/>
        <v>4782</v>
      </c>
      <c r="D65" s="398">
        <f t="shared" si="331"/>
        <v>113</v>
      </c>
      <c r="E65" s="376">
        <f t="shared" si="332"/>
        <v>6.4837730505573014E-3</v>
      </c>
      <c r="F65" s="185">
        <f t="shared" si="252"/>
        <v>7.3250614095861935E-2</v>
      </c>
      <c r="G65" s="30">
        <f t="shared" si="253"/>
        <v>3.746372289346013</v>
      </c>
      <c r="H65" s="29">
        <f t="shared" si="254"/>
        <v>0.27442407082631559</v>
      </c>
      <c r="I65" s="33">
        <f t="shared" si="255"/>
        <v>0.282092843226879</v>
      </c>
      <c r="J65" s="302">
        <f t="shared" si="256"/>
        <v>0.44017200449342819</v>
      </c>
      <c r="K65" s="452">
        <f t="shared" si="257"/>
        <v>4.0422911422901692E-3</v>
      </c>
      <c r="L65" s="303">
        <f t="shared" si="333"/>
        <v>6.0091237449201715</v>
      </c>
      <c r="M65" s="304">
        <f t="shared" si="258"/>
        <v>0.45237797796282891</v>
      </c>
      <c r="N65" s="675"/>
      <c r="O65" s="310" t="s">
        <v>226</v>
      </c>
      <c r="P65" s="20" t="s">
        <v>229</v>
      </c>
      <c r="Q65" s="20"/>
      <c r="R65" s="20"/>
      <c r="S65" s="148">
        <f t="shared" si="259"/>
        <v>4782</v>
      </c>
      <c r="T65" s="149">
        <f t="shared" si="260"/>
        <v>7529.7600302324117</v>
      </c>
      <c r="U65" s="148">
        <f t="shared" si="261"/>
        <v>61</v>
      </c>
      <c r="V65" s="150">
        <f t="shared" si="262"/>
        <v>1.2920991315399279E-2</v>
      </c>
      <c r="W65" s="149">
        <f t="shared" si="263"/>
        <v>96.050891226302198</v>
      </c>
      <c r="X65" s="148">
        <f t="shared" si="264"/>
        <v>130</v>
      </c>
      <c r="Y65" s="150">
        <f t="shared" si="265"/>
        <v>2.7944969905417026E-2</v>
      </c>
      <c r="Z65" s="149">
        <f t="shared" si="266"/>
        <v>204.69862064621779</v>
      </c>
      <c r="AA65" s="148">
        <f t="shared" si="267"/>
        <v>113</v>
      </c>
      <c r="AB65" s="149">
        <f t="shared" si="268"/>
        <v>1779.3033948478933</v>
      </c>
      <c r="AC65" s="151">
        <f t="shared" si="269"/>
        <v>2.3630280217482227E-2</v>
      </c>
      <c r="AD65" s="148">
        <f t="shared" si="270"/>
        <v>3</v>
      </c>
      <c r="AE65" s="150">
        <f t="shared" si="271"/>
        <v>2.7272727272727271E-2</v>
      </c>
      <c r="AF65" s="149">
        <f t="shared" si="272"/>
        <v>47.238143226050262</v>
      </c>
      <c r="AG65" s="148">
        <f t="shared" si="273"/>
        <v>3</v>
      </c>
      <c r="AH65" s="150">
        <f t="shared" si="274"/>
        <v>2.7272727272727271E-2</v>
      </c>
      <c r="AI65" s="311">
        <f t="shared" si="275"/>
        <v>47.238143226050262</v>
      </c>
      <c r="AJ65" s="679"/>
      <c r="AK65" s="74">
        <v>5106.3782627647452</v>
      </c>
      <c r="AL65" s="59">
        <v>5220.4586521683486</v>
      </c>
      <c r="AM65" s="59">
        <v>4824.4432691854581</v>
      </c>
      <c r="AN65" s="59">
        <v>4639.6640221868292</v>
      </c>
      <c r="AO65" s="59">
        <v>4514.9656963261441</v>
      </c>
      <c r="AP65" s="59">
        <v>4644.8215804987376</v>
      </c>
      <c r="AQ65" s="59">
        <v>4764.1053655548167</v>
      </c>
      <c r="AR65" s="59">
        <v>4712.2217638956681</v>
      </c>
      <c r="AS65" s="59">
        <v>3930.061980270596</v>
      </c>
      <c r="AT65" s="59">
        <v>3943.9890990396689</v>
      </c>
      <c r="AU65" s="59">
        <v>2902.887472863526</v>
      </c>
      <c r="AV65" s="59">
        <v>3312.4371350407623</v>
      </c>
      <c r="AW65" s="59">
        <v>2469.7789992861499</v>
      </c>
      <c r="AX65" s="59">
        <v>2995.9306653709623</v>
      </c>
      <c r="AY65" s="59">
        <v>1514.4601387318155</v>
      </c>
      <c r="AZ65" s="59">
        <v>2052.6458959811971</v>
      </c>
      <c r="BA65" s="59">
        <v>587.54175221465198</v>
      </c>
      <c r="BB65" s="59">
        <v>1079.1102183825267</v>
      </c>
      <c r="BC65" s="59">
        <v>29.377087610732598</v>
      </c>
      <c r="BD65" s="75">
        <v>262.72105167915612</v>
      </c>
      <c r="BE65" s="213">
        <v>2.0000000000000002E-5</v>
      </c>
      <c r="BF65" s="42">
        <v>2.0000000000000002E-5</v>
      </c>
      <c r="BG65" s="52">
        <v>5.0000000000000002E-5</v>
      </c>
      <c r="BH65" s="52">
        <v>4.0000000000000003E-5</v>
      </c>
      <c r="BI65" s="52">
        <v>1.2518952302791728E-4</v>
      </c>
      <c r="BJ65" s="52">
        <v>1.2406223545552731E-4</v>
      </c>
      <c r="BK65" s="52">
        <v>3.4000000000000002E-4</v>
      </c>
      <c r="BL65" s="52">
        <v>1.8000000000000001E-4</v>
      </c>
      <c r="BM65" s="52">
        <v>8.9999999999999998E-4</v>
      </c>
      <c r="BN65" s="52">
        <v>5.0000000000000001E-4</v>
      </c>
      <c r="BO65" s="52">
        <v>3.8E-3</v>
      </c>
      <c r="BP65" s="52">
        <v>2E-3</v>
      </c>
      <c r="BQ65" s="52">
        <v>1.6199999999999999E-2</v>
      </c>
      <c r="BR65" s="52">
        <v>6.1999999999999998E-3</v>
      </c>
      <c r="BS65" s="52">
        <v>6.1100000000000002E-2</v>
      </c>
      <c r="BT65" s="52">
        <v>2.6800000000000001E-2</v>
      </c>
      <c r="BU65" s="52">
        <v>0.1421</v>
      </c>
      <c r="BV65" s="52">
        <v>5.4699999999999999E-2</v>
      </c>
      <c r="BW65" s="52">
        <v>0.27589999999999998</v>
      </c>
      <c r="BX65" s="584">
        <v>0.1051</v>
      </c>
      <c r="BY65" s="74">
        <f>+Fall_Hoy!B65+(CS65/2)</f>
        <v>0</v>
      </c>
      <c r="BZ65" s="59">
        <f>+Fall_Hoy!C65+(CS65/2)</f>
        <v>0</v>
      </c>
      <c r="CA65" s="59">
        <f>+Fall_Hoy!D65+(CT65/2)</f>
        <v>0</v>
      </c>
      <c r="CB65" s="59">
        <f>+Fall_Hoy!E65+(CT65/2)</f>
        <v>0</v>
      </c>
      <c r="CC65" s="59">
        <f>+Fall_Hoy!F65+(CU65/2)</f>
        <v>0</v>
      </c>
      <c r="CD65" s="59">
        <f>+Fall_Hoy!G65+(CU65/2)</f>
        <v>1</v>
      </c>
      <c r="CE65" s="59">
        <f>+Fall_Hoy!H65+(CV65/2)</f>
        <v>1</v>
      </c>
      <c r="CF65" s="59">
        <f>+Fall_Hoy!I65+(CV65/2)</f>
        <v>2</v>
      </c>
      <c r="CG65" s="59">
        <f>+Fall_Hoy!J65+(CW65/2)</f>
        <v>1</v>
      </c>
      <c r="CH65" s="59">
        <f>+Fall_Hoy!K65+(CW65/2)</f>
        <v>2</v>
      </c>
      <c r="CI65" s="59">
        <f>+Fall_Hoy!L65+(CX65/2)</f>
        <v>7</v>
      </c>
      <c r="CJ65" s="59">
        <f>+Fall_Hoy!M65+(CX65/2)</f>
        <v>5</v>
      </c>
      <c r="CK65" s="59">
        <f>+Fall_Hoy!N65+(CY65/2)</f>
        <v>11</v>
      </c>
      <c r="CL65" s="59">
        <f>+Fall_Hoy!O65+(CY65/2)</f>
        <v>12</v>
      </c>
      <c r="CM65" s="59">
        <f>+Fall_Hoy!P65+(CZ65/2)</f>
        <v>22.5</v>
      </c>
      <c r="CN65" s="59">
        <f>+Fall_Hoy!Q65+(CZ65/2)</f>
        <v>7.5</v>
      </c>
      <c r="CO65" s="59">
        <f>+Fall_Hoy!R65+(DA65/2)</f>
        <v>12.5</v>
      </c>
      <c r="CP65" s="59">
        <f>+Fall_Hoy!S65+(DA65/2)</f>
        <v>18.5</v>
      </c>
      <c r="CQ65" s="59">
        <f>+Fall_Hoy!T65+(DB65/2)</f>
        <v>5</v>
      </c>
      <c r="CR65" s="75">
        <f>+Fall_Hoy!U65+(DB65/2)</f>
        <v>5</v>
      </c>
      <c r="CS65" s="603">
        <f>+Fall_Hoy!W65</f>
        <v>0</v>
      </c>
      <c r="CT65" s="58">
        <f>+Fall_Hoy!X65</f>
        <v>0</v>
      </c>
      <c r="CU65" s="58">
        <f>+Fall_Hoy!Y65</f>
        <v>0</v>
      </c>
      <c r="CV65" s="58">
        <f>+Fall_Hoy!Z65</f>
        <v>0</v>
      </c>
      <c r="CW65" s="58">
        <f>+Fall_Hoy!AA65</f>
        <v>0</v>
      </c>
      <c r="CX65" s="58">
        <f>+Fall_Hoy!AB65</f>
        <v>0</v>
      </c>
      <c r="CY65" s="58">
        <f>+Fall_Hoy!AC65</f>
        <v>0</v>
      </c>
      <c r="CZ65" s="58">
        <f>+Fall_Hoy!AD65</f>
        <v>1</v>
      </c>
      <c r="DA65" s="58">
        <f>+Fall_Hoy!AE65</f>
        <v>1</v>
      </c>
      <c r="DB65" s="223">
        <f>+Fall_Hoy!AF65</f>
        <v>0</v>
      </c>
      <c r="DC65" s="65">
        <f t="shared" si="276"/>
        <v>0.24315514359622381</v>
      </c>
      <c r="DD65" s="66">
        <f t="shared" si="277"/>
        <v>0.13633659211097568</v>
      </c>
      <c r="DE65" s="66">
        <f t="shared" si="278"/>
        <v>0.27492838261045627</v>
      </c>
      <c r="DF65" s="66">
        <f t="shared" si="279"/>
        <v>0.64603760472143179</v>
      </c>
      <c r="DG65" s="66">
        <f t="shared" si="389"/>
        <v>8.8372764454150515E-2</v>
      </c>
      <c r="DH65" s="66">
        <f t="shared" si="390"/>
        <v>0.7</v>
      </c>
      <c r="DI65" s="66">
        <f t="shared" si="391"/>
        <v>0.61736175942987614</v>
      </c>
      <c r="DJ65" s="66">
        <f t="shared" si="392"/>
        <v>0.7</v>
      </c>
      <c r="DK65" s="66">
        <f t="shared" si="393"/>
        <v>0.28272101475473627</v>
      </c>
      <c r="DL65" s="66">
        <f t="shared" si="394"/>
        <v>0.7</v>
      </c>
      <c r="DM65" s="66">
        <f t="shared" si="395"/>
        <v>0.63457687574116239</v>
      </c>
      <c r="DN65" s="66">
        <f t="shared" si="396"/>
        <v>0.7</v>
      </c>
      <c r="DO65" s="66">
        <f t="shared" si="397"/>
        <v>0.27492838261045627</v>
      </c>
      <c r="DP65" s="66">
        <f t="shared" si="398"/>
        <v>0.64603760472143179</v>
      </c>
      <c r="DQ65" s="66">
        <f t="shared" si="399"/>
        <v>0.24315514359622381</v>
      </c>
      <c r="DR65" s="66">
        <f t="shared" si="400"/>
        <v>0.13633659211097568</v>
      </c>
      <c r="DS65" s="66">
        <f t="shared" si="401"/>
        <v>0.14971909764637387</v>
      </c>
      <c r="DT65" s="66">
        <f t="shared" si="402"/>
        <v>0.31341414782758481</v>
      </c>
      <c r="DU65" s="66">
        <f t="shared" si="403"/>
        <v>0.61689260675751301</v>
      </c>
      <c r="DV65" s="265">
        <f t="shared" si="404"/>
        <v>0.18108080411465211</v>
      </c>
      <c r="DW65" s="74">
        <f>+'Cas_-14'!B64</f>
        <v>77</v>
      </c>
      <c r="DX65" s="59">
        <f>+'Cas_-14'!C64</f>
        <v>81</v>
      </c>
      <c r="DY65" s="59">
        <f>+'Cas_-14'!D64</f>
        <v>168</v>
      </c>
      <c r="DZ65" s="59">
        <f>+'Cas_-14'!E64</f>
        <v>196</v>
      </c>
      <c r="EA65" s="59">
        <f>+'Cas_-14'!F64</f>
        <v>399</v>
      </c>
      <c r="EB65" s="59">
        <f>+'Cas_-14'!G64</f>
        <v>462</v>
      </c>
      <c r="EC65" s="59">
        <f>+'Cas_-14'!H64</f>
        <v>542</v>
      </c>
      <c r="ED65" s="59">
        <f>+'Cas_-14'!I64</f>
        <v>561</v>
      </c>
      <c r="EE65" s="59">
        <f>+'Cas_-14'!J64</f>
        <v>485</v>
      </c>
      <c r="EF65" s="59">
        <f>+'Cas_-14'!K64</f>
        <v>404</v>
      </c>
      <c r="EG65" s="59">
        <f>+'Cas_-14'!L64</f>
        <v>262</v>
      </c>
      <c r="EH65" s="59">
        <f>+'Cas_-14'!M64</f>
        <v>246</v>
      </c>
      <c r="EI65" s="59">
        <f>+'Cas_-14'!N64</f>
        <v>182</v>
      </c>
      <c r="EJ65" s="59">
        <f>+'Cas_-14'!O64</f>
        <v>155</v>
      </c>
      <c r="EK65" s="59">
        <f>+'Cas_-14'!P64</f>
        <v>89</v>
      </c>
      <c r="EL65" s="59">
        <f>+'Cas_-14'!Q64</f>
        <v>95</v>
      </c>
      <c r="EM65" s="59">
        <f>+'Cas_-14'!R64</f>
        <v>35</v>
      </c>
      <c r="EN65" s="59">
        <f>+'Cas_-14'!S64</f>
        <v>59</v>
      </c>
      <c r="EO65" s="59">
        <f>+'Cas_-14'!T64</f>
        <v>13</v>
      </c>
      <c r="EP65" s="75">
        <f>+'Cas_-14'!U64</f>
        <v>17</v>
      </c>
      <c r="EQ65" s="178">
        <f t="shared" si="280"/>
        <v>1.5079180592921824E-2</v>
      </c>
      <c r="ER65" s="80">
        <f t="shared" si="281"/>
        <v>1.551587808599081E-2</v>
      </c>
      <c r="ES65" s="80">
        <f t="shared" si="282"/>
        <v>3.4822670850550706E-2</v>
      </c>
      <c r="ET65" s="80">
        <f t="shared" si="283"/>
        <v>4.2244438188353696E-2</v>
      </c>
      <c r="EU65" s="80">
        <f t="shared" si="284"/>
        <v>8.8372764454150515E-2</v>
      </c>
      <c r="EV65" s="80">
        <f t="shared" si="285"/>
        <v>9.9465607449746807E-2</v>
      </c>
      <c r="EW65" s="80">
        <f t="shared" si="286"/>
        <v>0.1137674250277376</v>
      </c>
      <c r="EX65" s="80">
        <f t="shared" si="287"/>
        <v>0.11905212193074131</v>
      </c>
      <c r="EY65" s="80">
        <f t="shared" si="288"/>
        <v>0.12340772294044237</v>
      </c>
      <c r="EZ65" s="80">
        <f t="shared" si="289"/>
        <v>0.10243436020103881</v>
      </c>
      <c r="FA65" s="80">
        <f t="shared" si="290"/>
        <v>9.0254962498271613E-2</v>
      </c>
      <c r="FB65" s="80">
        <f t="shared" si="291"/>
        <v>7.4265560362694327E-2</v>
      </c>
      <c r="FC65" s="80">
        <f t="shared" si="292"/>
        <v>7.369080393533356E-2</v>
      </c>
      <c r="FD65" s="80">
        <f t="shared" si="293"/>
        <v>5.1736844844774664E-2</v>
      </c>
      <c r="FE65" s="80">
        <f t="shared" si="294"/>
        <v>5.8766815793862469E-2</v>
      </c>
      <c r="FF65" s="80">
        <f t="shared" si="295"/>
        <v>4.6281728468605884E-2</v>
      </c>
      <c r="FG65" s="80">
        <f t="shared" si="296"/>
        <v>5.9570234571539232E-2</v>
      </c>
      <c r="FH65" s="80">
        <f t="shared" si="297"/>
        <v>5.4674674555889972E-2</v>
      </c>
      <c r="FI65" s="80">
        <f t="shared" si="298"/>
        <v>0.44252174253143434</v>
      </c>
      <c r="FJ65" s="88">
        <f t="shared" si="299"/>
        <v>6.4707414542329783E-2</v>
      </c>
      <c r="FK65" s="101">
        <f t="shared" si="133"/>
        <v>4.1376266573493439</v>
      </c>
      <c r="FL65" s="102">
        <f t="shared" si="134"/>
        <v>2.9457973291437543</v>
      </c>
      <c r="FM65" s="102">
        <f t="shared" si="135"/>
        <v>3.7308370641703981</v>
      </c>
      <c r="FN65" s="102">
        <f t="shared" si="166"/>
        <v>12.486992715920916</v>
      </c>
      <c r="FO65" s="102">
        <f t="shared" si="388"/>
        <v>1</v>
      </c>
      <c r="FP65" s="102">
        <f t="shared" si="388"/>
        <v>7.0376084553011173</v>
      </c>
      <c r="FQ65" s="102">
        <f t="shared" si="388"/>
        <v>5.4265248534838282</v>
      </c>
      <c r="FR65" s="102">
        <f t="shared" si="388"/>
        <v>5.879777602008855</v>
      </c>
      <c r="FS65" s="102">
        <f t="shared" si="388"/>
        <v>2.2909507445589923</v>
      </c>
      <c r="FT65" s="102">
        <f t="shared" si="388"/>
        <v>6.8336444785340795</v>
      </c>
      <c r="FU65" s="102">
        <f t="shared" si="388"/>
        <v>7.030936118923262</v>
      </c>
      <c r="FV65" s="102">
        <f t="shared" si="388"/>
        <v>9.4256341240997301</v>
      </c>
      <c r="FW65" s="102">
        <f t="shared" si="388"/>
        <v>3.7308370641703981</v>
      </c>
      <c r="FX65" s="102">
        <f t="shared" si="388"/>
        <v>12.486992715920916</v>
      </c>
      <c r="FY65" s="102">
        <f t="shared" si="388"/>
        <v>4.1376266573493439</v>
      </c>
      <c r="FZ65" s="102">
        <f t="shared" si="388"/>
        <v>2.9457973291437543</v>
      </c>
      <c r="GA65" s="102">
        <f t="shared" si="137"/>
        <v>2.5133205991756311</v>
      </c>
      <c r="GB65" s="102">
        <f t="shared" si="138"/>
        <v>5.7323459238372632</v>
      </c>
      <c r="GC65" s="102">
        <f t="shared" si="139"/>
        <v>1.3940390888560517</v>
      </c>
      <c r="GD65" s="270">
        <f t="shared" si="140"/>
        <v>2.7984552527005095</v>
      </c>
      <c r="GE65" s="74">
        <f>+Cas_Hoy!B64</f>
        <v>83</v>
      </c>
      <c r="GF65" s="59">
        <f>+Cas_Hoy!C64</f>
        <v>86</v>
      </c>
      <c r="GG65" s="59">
        <f>+Cas_Hoy!D64</f>
        <v>179</v>
      </c>
      <c r="GH65" s="59">
        <f>+Cas_Hoy!E64</f>
        <v>207</v>
      </c>
      <c r="GI65" s="59">
        <f>+Cas_Hoy!F64</f>
        <v>409</v>
      </c>
      <c r="GJ65" s="59">
        <f>+Cas_Hoy!G64</f>
        <v>476</v>
      </c>
      <c r="GK65" s="59">
        <f>+Cas_Hoy!H64</f>
        <v>554</v>
      </c>
      <c r="GL65" s="59">
        <f>+Cas_Hoy!I64</f>
        <v>572</v>
      </c>
      <c r="GM65" s="59">
        <f>+Cas_Hoy!J64</f>
        <v>498</v>
      </c>
      <c r="GN65" s="59">
        <f>+Cas_Hoy!K64</f>
        <v>413</v>
      </c>
      <c r="GO65" s="59">
        <f>+Cas_Hoy!L64</f>
        <v>269</v>
      </c>
      <c r="GP65" s="59">
        <f>+Cas_Hoy!M64</f>
        <v>252</v>
      </c>
      <c r="GQ65" s="59">
        <f>+Cas_Hoy!N64</f>
        <v>185</v>
      </c>
      <c r="GR65" s="59">
        <f>+Cas_Hoy!O64</f>
        <v>160</v>
      </c>
      <c r="GS65" s="59">
        <f>+Cas_Hoy!P64</f>
        <v>91</v>
      </c>
      <c r="GT65" s="59">
        <f>+Cas_Hoy!Q64</f>
        <v>97</v>
      </c>
      <c r="GU65" s="59">
        <f>+Cas_Hoy!R64</f>
        <v>35</v>
      </c>
      <c r="GV65" s="59">
        <f>+Cas_Hoy!S64</f>
        <v>60</v>
      </c>
      <c r="GW65" s="59">
        <f>+Cas_Hoy!T64</f>
        <v>13</v>
      </c>
      <c r="GX65" s="459">
        <f>+Cas_Hoy!U64</f>
        <v>18</v>
      </c>
      <c r="GY65" s="424">
        <f t="shared" si="141"/>
        <v>0.24861930412647601</v>
      </c>
      <c r="GZ65" s="94">
        <f t="shared" si="142"/>
        <v>0.13920683615541726</v>
      </c>
      <c r="HA65" s="94">
        <f t="shared" si="143"/>
        <v>0.27946016913700222</v>
      </c>
      <c r="HB65" s="94">
        <f t="shared" si="144"/>
        <v>0.66687752745438134</v>
      </c>
      <c r="HC65" s="272">
        <f t="shared" si="350"/>
        <v>9.0587620706134242E-2</v>
      </c>
      <c r="HD65" s="272">
        <f t="shared" si="351"/>
        <v>0.7</v>
      </c>
      <c r="HE65" s="272">
        <f t="shared" si="352"/>
        <v>0.63103028546891404</v>
      </c>
      <c r="HF65" s="272">
        <f t="shared" si="353"/>
        <v>0.7</v>
      </c>
      <c r="HG65" s="272">
        <f t="shared" si="354"/>
        <v>0.29029910381001789</v>
      </c>
      <c r="HH65" s="272">
        <f t="shared" si="355"/>
        <v>0.7</v>
      </c>
      <c r="HI65" s="272">
        <f t="shared" si="356"/>
        <v>0.651531219749514</v>
      </c>
      <c r="HJ65" s="272">
        <f t="shared" si="357"/>
        <v>0.7</v>
      </c>
      <c r="HK65" s="272">
        <f t="shared" si="358"/>
        <v>0.27946016913700222</v>
      </c>
      <c r="HL65" s="272">
        <f t="shared" si="359"/>
        <v>0.66687752745438134</v>
      </c>
      <c r="HM65" s="272">
        <f t="shared" si="360"/>
        <v>0.24861930412647601</v>
      </c>
      <c r="HN65" s="272">
        <f t="shared" si="361"/>
        <v>0.13920683615541726</v>
      </c>
      <c r="HO65" s="272">
        <f t="shared" si="362"/>
        <v>0.14971909764637389</v>
      </c>
      <c r="HP65" s="272">
        <f t="shared" si="363"/>
        <v>0.31872625202805233</v>
      </c>
      <c r="HQ65" s="272">
        <f t="shared" si="364"/>
        <v>0.61689260675751301</v>
      </c>
      <c r="HR65" s="276">
        <f t="shared" si="365"/>
        <v>0.19173261612139636</v>
      </c>
      <c r="HS65" s="201">
        <f>+CyF_Tot!B64</f>
        <v>0</v>
      </c>
      <c r="HT65" s="131">
        <f>+CyF_Tot!C64</f>
        <v>4652</v>
      </c>
      <c r="HU65" s="131">
        <f>+CyF_Tot!D64</f>
        <v>4721</v>
      </c>
      <c r="HV65" s="131">
        <f>+CyF_Tot!E64</f>
        <v>4782</v>
      </c>
      <c r="HW65" s="131">
        <f>+CyF_Tot!F64</f>
        <v>0</v>
      </c>
      <c r="HX65" s="131">
        <f>+CyF_Tot!G64</f>
        <v>110</v>
      </c>
      <c r="HY65" s="131">
        <f>+CyF_Tot!H64</f>
        <v>110</v>
      </c>
      <c r="HZ65" s="428">
        <f>+CyF_Tot!I64</f>
        <v>113</v>
      </c>
      <c r="IA65" s="82">
        <f t="shared" si="368"/>
        <v>8.0405275914290253E-2</v>
      </c>
      <c r="IB65" s="79">
        <f t="shared" si="369"/>
        <v>8.2201591172267247E-2</v>
      </c>
      <c r="IC65" s="79">
        <f t="shared" si="370"/>
        <v>7.5965914045245608E-2</v>
      </c>
      <c r="ID65" s="79">
        <f t="shared" si="371"/>
        <v>7.3056371200271294E-2</v>
      </c>
      <c r="IE65" s="79">
        <f t="shared" si="372"/>
        <v>7.1092865407919384E-2</v>
      </c>
      <c r="IF65" s="79">
        <f t="shared" si="373"/>
        <v>7.3137582359682832E-2</v>
      </c>
      <c r="IG65" s="79">
        <f t="shared" si="374"/>
        <v>7.5015830534024316E-2</v>
      </c>
      <c r="IH65" s="79">
        <f t="shared" si="375"/>
        <v>7.4198868865271592E-2</v>
      </c>
      <c r="II65" s="79">
        <f t="shared" si="376"/>
        <v>6.1882943570425709E-2</v>
      </c>
      <c r="IJ65" s="79">
        <f t="shared" si="377"/>
        <v>6.2102240647472266E-2</v>
      </c>
      <c r="IK65" s="79">
        <f t="shared" si="378"/>
        <v>4.5709004737411442E-2</v>
      </c>
      <c r="IL65" s="79">
        <f t="shared" si="379"/>
        <v>5.2157793270781037E-2</v>
      </c>
      <c r="IM65" s="79">
        <f t="shared" si="380"/>
        <v>3.8889258034990076E-2</v>
      </c>
      <c r="IN65" s="79">
        <f t="shared" si="381"/>
        <v>4.7174067288703193E-2</v>
      </c>
      <c r="IO65" s="79">
        <f t="shared" si="382"/>
        <v>2.3846761647852485E-2</v>
      </c>
      <c r="IP65" s="79">
        <f t="shared" si="383"/>
        <v>3.2321060275574687E-2</v>
      </c>
      <c r="IQ65" s="79">
        <f t="shared" si="384"/>
        <v>9.2514604808000885E-3</v>
      </c>
      <c r="IR65" s="79">
        <f t="shared" si="385"/>
        <v>1.699172101754939E-2</v>
      </c>
      <c r="IS65" s="79">
        <f t="shared" si="386"/>
        <v>4.6257302404000439E-4</v>
      </c>
      <c r="IT65" s="179">
        <f t="shared" si="387"/>
        <v>4.1368182225728434E-3</v>
      </c>
      <c r="IU65" s="275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6"/>
      <c r="JP65" s="525">
        <f t="shared" si="230"/>
        <v>0</v>
      </c>
      <c r="JQ65" s="241">
        <f t="shared" si="231"/>
        <v>0</v>
      </c>
      <c r="JR65" s="241">
        <f t="shared" si="232"/>
        <v>0</v>
      </c>
      <c r="JS65" s="241">
        <f t="shared" si="233"/>
        <v>0</v>
      </c>
      <c r="JT65" s="241">
        <f t="shared" si="234"/>
        <v>0</v>
      </c>
      <c r="JU65" s="241">
        <f t="shared" si="235"/>
        <v>754.83502202113334</v>
      </c>
      <c r="JV65" s="241">
        <f t="shared" si="236"/>
        <v>676.38512432957714</v>
      </c>
      <c r="JW65" s="241">
        <f t="shared" si="237"/>
        <v>1383.7604269730568</v>
      </c>
      <c r="JX65" s="241">
        <f t="shared" si="238"/>
        <v>718.09350950889757</v>
      </c>
      <c r="JY65" s="241">
        <f t="shared" si="239"/>
        <v>1481.4817823463845</v>
      </c>
      <c r="JZ65" s="241">
        <f t="shared" si="240"/>
        <v>5096.3952748076517</v>
      </c>
      <c r="KA65" s="241">
        <f t="shared" si="241"/>
        <v>3424.1117755916066</v>
      </c>
      <c r="KB65" s="241">
        <f t="shared" si="242"/>
        <v>7364.1078838458297</v>
      </c>
      <c r="KC65" s="241">
        <f t="shared" si="243"/>
        <v>7638.7976078766469</v>
      </c>
      <c r="KD65" s="241">
        <f t="shared" si="244"/>
        <v>14707.661780158853</v>
      </c>
      <c r="KE65" s="241">
        <f t="shared" si="245"/>
        <v>4872.1140940968271</v>
      </c>
      <c r="KF65" s="241">
        <f t="shared" si="246"/>
        <v>7585.80132084246</v>
      </c>
      <c r="KG65" s="241">
        <f t="shared" si="247"/>
        <v>11258.611764617061</v>
      </c>
      <c r="KH65" s="241">
        <f t="shared" si="248"/>
        <v>10274.163456888473</v>
      </c>
      <c r="KI65" s="526">
        <f t="shared" si="249"/>
        <v>3288.8495020764731</v>
      </c>
      <c r="KJ65" s="529">
        <f>(SUM(JP65:KI65)/SUM(JP$4:KI64))*100000</f>
        <v>156.73151175289721</v>
      </c>
      <c r="KK65" s="491">
        <f t="shared" si="301"/>
        <v>0</v>
      </c>
      <c r="KL65" s="492">
        <f t="shared" si="302"/>
        <v>0</v>
      </c>
      <c r="KM65" s="492">
        <f t="shared" si="303"/>
        <v>0</v>
      </c>
      <c r="KN65" s="492">
        <f t="shared" si="304"/>
        <v>0</v>
      </c>
      <c r="KO65" s="492">
        <f t="shared" si="305"/>
        <v>0</v>
      </c>
      <c r="KP65" s="492">
        <f t="shared" si="306"/>
        <v>215.29352261849959</v>
      </c>
      <c r="KQ65" s="492">
        <f t="shared" si="307"/>
        <v>209.90299820615792</v>
      </c>
      <c r="KR65" s="492">
        <f t="shared" si="308"/>
        <v>424.4282421773309</v>
      </c>
      <c r="KS65" s="492">
        <f t="shared" si="309"/>
        <v>254.44891327926263</v>
      </c>
      <c r="KT65" s="492">
        <f t="shared" si="310"/>
        <v>507.1007930744496</v>
      </c>
      <c r="KU65" s="492">
        <f t="shared" si="311"/>
        <v>2411.3921278164171</v>
      </c>
      <c r="KV65" s="492">
        <f t="shared" si="312"/>
        <v>1509.4626089978522</v>
      </c>
      <c r="KW65" s="492">
        <f t="shared" si="313"/>
        <v>4453.8397982893912</v>
      </c>
      <c r="KX65" s="492">
        <f t="shared" si="314"/>
        <v>4005.433149272877</v>
      </c>
      <c r="KY65" s="492">
        <f t="shared" si="315"/>
        <v>14856.779273729275</v>
      </c>
      <c r="KZ65" s="492">
        <f t="shared" si="316"/>
        <v>3653.8206685741488</v>
      </c>
      <c r="LA65" s="492">
        <f t="shared" si="317"/>
        <v>21275.083775549727</v>
      </c>
      <c r="LB65" s="492">
        <f t="shared" si="318"/>
        <v>17143.753886168888</v>
      </c>
      <c r="LC65" s="492">
        <f t="shared" si="319"/>
        <v>170200.67020439781</v>
      </c>
      <c r="LD65" s="493">
        <f t="shared" si="320"/>
        <v>19031.592512449934</v>
      </c>
      <c r="LE65" s="509">
        <f t="shared" si="321"/>
        <v>0</v>
      </c>
      <c r="LF65" s="492">
        <f t="shared" si="322"/>
        <v>68.942009181825114</v>
      </c>
      <c r="LG65" s="492">
        <f t="shared" si="323"/>
        <v>776.05910644625737</v>
      </c>
      <c r="LH65" s="492">
        <f t="shared" si="324"/>
        <v>751.96463305812836</v>
      </c>
      <c r="LI65" s="492">
        <f t="shared" si="325"/>
        <v>11084.166256752756</v>
      </c>
      <c r="LJ65" s="512">
        <f t="shared" si="326"/>
        <v>6728.8350187325186</v>
      </c>
      <c r="LK65" s="491">
        <f t="shared" si="327"/>
        <v>34.541441572303796</v>
      </c>
      <c r="LL65" s="492">
        <f t="shared" si="328"/>
        <v>763.82190423240331</v>
      </c>
      <c r="LM65" s="493">
        <f t="shared" si="329"/>
        <v>8552.0117543973938</v>
      </c>
      <c r="LO65" s="547" t="e">
        <f>VLOOKUP(A65,#REF!,2,FALSE)</f>
        <v>#REF!</v>
      </c>
      <c r="LP65" s="552" t="e">
        <f>VLOOKUP(A65,#REF!,3,FALSE)</f>
        <v>#REF!</v>
      </c>
      <c r="LQ65" s="544" t="e">
        <f>VLOOKUP(A65,#REF!,4,FALSE)</f>
        <v>#REF!</v>
      </c>
      <c r="LR65" s="564" t="e">
        <f t="shared" si="250"/>
        <v>#REF!</v>
      </c>
      <c r="LS65" s="518" t="e">
        <f t="shared" si="251"/>
        <v>#REF!</v>
      </c>
    </row>
    <row r="66" spans="1:331" ht="14.4">
      <c r="A66" s="391" t="s">
        <v>76</v>
      </c>
      <c r="B66" s="419">
        <v>15212</v>
      </c>
      <c r="C66" s="407">
        <f t="shared" si="330"/>
        <v>1934</v>
      </c>
      <c r="D66" s="398">
        <f t="shared" si="331"/>
        <v>34</v>
      </c>
      <c r="E66" s="376">
        <f t="shared" si="332"/>
        <v>1.056039993840854E-2</v>
      </c>
      <c r="F66" s="185">
        <f t="shared" si="252"/>
        <v>0.10511438338154089</v>
      </c>
      <c r="G66" s="30">
        <f t="shared" si="253"/>
        <v>2.0134928298157688</v>
      </c>
      <c r="H66" s="29">
        <f t="shared" si="254"/>
        <v>0.21164705724923841</v>
      </c>
      <c r="I66" s="33">
        <f t="shared" si="255"/>
        <v>0.25598837318325646</v>
      </c>
      <c r="J66" s="302">
        <f t="shared" si="256"/>
        <v>0.39387090148271231</v>
      </c>
      <c r="K66" s="452">
        <f t="shared" si="257"/>
        <v>5.6746450725995235E-3</v>
      </c>
      <c r="L66" s="303">
        <f t="shared" si="333"/>
        <v>3.7470695142933206</v>
      </c>
      <c r="M66" s="304">
        <f t="shared" si="258"/>
        <v>0.47589654888342725</v>
      </c>
      <c r="N66" s="675"/>
      <c r="O66" s="310" t="s">
        <v>226</v>
      </c>
      <c r="P66" s="20" t="s">
        <v>229</v>
      </c>
      <c r="Q66" s="20"/>
      <c r="R66" s="20"/>
      <c r="S66" s="148">
        <f t="shared" si="259"/>
        <v>1934</v>
      </c>
      <c r="T66" s="149">
        <f t="shared" si="260"/>
        <v>12713.64712069419</v>
      </c>
      <c r="U66" s="148">
        <f t="shared" si="261"/>
        <v>135</v>
      </c>
      <c r="V66" s="150">
        <f t="shared" si="262"/>
        <v>7.5041689827682043E-2</v>
      </c>
      <c r="W66" s="149">
        <f t="shared" si="263"/>
        <v>887.45727057586112</v>
      </c>
      <c r="X66" s="148">
        <f t="shared" si="264"/>
        <v>335</v>
      </c>
      <c r="Y66" s="150">
        <f t="shared" si="265"/>
        <v>0.20950594121325827</v>
      </c>
      <c r="Z66" s="149">
        <f t="shared" si="266"/>
        <v>2202.2087825400999</v>
      </c>
      <c r="AA66" s="148">
        <f t="shared" si="267"/>
        <v>34</v>
      </c>
      <c r="AB66" s="149">
        <f t="shared" si="268"/>
        <v>2235.077570339206</v>
      </c>
      <c r="AC66" s="151">
        <f t="shared" si="269"/>
        <v>1.7580144777662874E-2</v>
      </c>
      <c r="AD66" s="148">
        <f t="shared" si="270"/>
        <v>2</v>
      </c>
      <c r="AE66" s="150">
        <f t="shared" si="271"/>
        <v>6.25E-2</v>
      </c>
      <c r="AF66" s="149">
        <f t="shared" si="272"/>
        <v>131.47515119642387</v>
      </c>
      <c r="AG66" s="148">
        <f t="shared" si="273"/>
        <v>4</v>
      </c>
      <c r="AH66" s="150">
        <f t="shared" si="274"/>
        <v>0.13333333333333333</v>
      </c>
      <c r="AI66" s="311">
        <f t="shared" si="275"/>
        <v>262.95030239284773</v>
      </c>
      <c r="AJ66" s="679"/>
      <c r="AK66" s="74">
        <v>1011.00756023388</v>
      </c>
      <c r="AL66" s="59">
        <v>1031.5329709809682</v>
      </c>
      <c r="AM66" s="59">
        <v>1072.0396536734488</v>
      </c>
      <c r="AN66" s="59">
        <v>986.60361468045789</v>
      </c>
      <c r="AO66" s="59">
        <v>867.28836131750256</v>
      </c>
      <c r="AP66" s="59">
        <v>836.06830144114565</v>
      </c>
      <c r="AQ66" s="59">
        <v>889.05549004514</v>
      </c>
      <c r="AR66" s="59">
        <v>898.12048244201605</v>
      </c>
      <c r="AS66" s="59">
        <v>997.86206088353583</v>
      </c>
      <c r="AT66" s="59">
        <v>1041.0387584739362</v>
      </c>
      <c r="AU66" s="59">
        <v>861.52925273002256</v>
      </c>
      <c r="AV66" s="59">
        <v>841.07962008096206</v>
      </c>
      <c r="AW66" s="59">
        <v>813.01604427965833</v>
      </c>
      <c r="AX66" s="59">
        <v>893.2068194184103</v>
      </c>
      <c r="AY66" s="59">
        <v>600.03173304455231</v>
      </c>
      <c r="AZ66" s="59">
        <v>749.31342845409154</v>
      </c>
      <c r="BA66" s="59">
        <v>242.92984687479463</v>
      </c>
      <c r="BB66" s="59">
        <v>422.58276924998086</v>
      </c>
      <c r="BC66" s="59">
        <v>22.240056404030497</v>
      </c>
      <c r="BD66" s="75">
        <v>135.45346877574167</v>
      </c>
      <c r="BE66" s="213">
        <v>2.0000000000000002E-5</v>
      </c>
      <c r="BF66" s="42">
        <v>2.0000000000000002E-5</v>
      </c>
      <c r="BG66" s="52">
        <v>5.0000000000000002E-5</v>
      </c>
      <c r="BH66" s="52">
        <v>4.0000000000000003E-5</v>
      </c>
      <c r="BI66" s="52">
        <v>1.2518952302791728E-4</v>
      </c>
      <c r="BJ66" s="52">
        <v>1.2406223545552731E-4</v>
      </c>
      <c r="BK66" s="52">
        <v>3.4000000000000002E-4</v>
      </c>
      <c r="BL66" s="52">
        <v>1.8000000000000001E-4</v>
      </c>
      <c r="BM66" s="52">
        <v>8.9999999999999998E-4</v>
      </c>
      <c r="BN66" s="52">
        <v>5.0000000000000001E-4</v>
      </c>
      <c r="BO66" s="52">
        <v>3.8E-3</v>
      </c>
      <c r="BP66" s="52">
        <v>2E-3</v>
      </c>
      <c r="BQ66" s="52">
        <v>1.6199999999999999E-2</v>
      </c>
      <c r="BR66" s="52">
        <v>6.1999999999999998E-3</v>
      </c>
      <c r="BS66" s="52">
        <v>6.1100000000000002E-2</v>
      </c>
      <c r="BT66" s="52">
        <v>2.6800000000000001E-2</v>
      </c>
      <c r="BU66" s="52">
        <v>0.1421</v>
      </c>
      <c r="BV66" s="52">
        <v>5.4699999999999999E-2</v>
      </c>
      <c r="BW66" s="52">
        <v>0.27589999999999998</v>
      </c>
      <c r="BX66" s="584">
        <v>0.1051</v>
      </c>
      <c r="BY66" s="74">
        <f>+Fall_Hoy!B66+(CS66/2)</f>
        <v>0</v>
      </c>
      <c r="BZ66" s="59">
        <f>+Fall_Hoy!C66+(CS66/2)</f>
        <v>0</v>
      </c>
      <c r="CA66" s="59">
        <f>+Fall_Hoy!D66+(CT66/2)</f>
        <v>0</v>
      </c>
      <c r="CB66" s="59">
        <f>+Fall_Hoy!E66+(CT66/2)</f>
        <v>0</v>
      </c>
      <c r="CC66" s="59">
        <f>+Fall_Hoy!F66+(CU66/2)</f>
        <v>1</v>
      </c>
      <c r="CD66" s="59">
        <f>+Fall_Hoy!G66+(CU66/2)</f>
        <v>1</v>
      </c>
      <c r="CE66" s="59">
        <f>+Fall_Hoy!H66+(CV66/2)</f>
        <v>1</v>
      </c>
      <c r="CF66" s="59">
        <f>+Fall_Hoy!I66+(CV66/2)</f>
        <v>0</v>
      </c>
      <c r="CG66" s="59">
        <f>+Fall_Hoy!J66+(CW66/2)</f>
        <v>0</v>
      </c>
      <c r="CH66" s="59">
        <f>+Fall_Hoy!K66+(CW66/2)</f>
        <v>2</v>
      </c>
      <c r="CI66" s="59">
        <f>+Fall_Hoy!L66+(CX66/2)</f>
        <v>3</v>
      </c>
      <c r="CJ66" s="59">
        <f>+Fall_Hoy!M66+(CX66/2)</f>
        <v>1</v>
      </c>
      <c r="CK66" s="59">
        <f>+Fall_Hoy!N66+(CY66/2)</f>
        <v>5</v>
      </c>
      <c r="CL66" s="59">
        <f>+Fall_Hoy!O66+(CY66/2)</f>
        <v>2</v>
      </c>
      <c r="CM66" s="59">
        <f>+Fall_Hoy!P66+(CZ66/2)</f>
        <v>5</v>
      </c>
      <c r="CN66" s="59">
        <f>+Fall_Hoy!Q66+(CZ66/2)</f>
        <v>4</v>
      </c>
      <c r="CO66" s="59">
        <f>+Fall_Hoy!R66+(DA66/2)</f>
        <v>4</v>
      </c>
      <c r="CP66" s="59">
        <f>+Fall_Hoy!S66+(DA66/2)</f>
        <v>3</v>
      </c>
      <c r="CQ66" s="59">
        <f>+Fall_Hoy!T66+(DB66/2)</f>
        <v>1</v>
      </c>
      <c r="CR66" s="75">
        <f>+Fall_Hoy!U66+(DB66/2)</f>
        <v>1</v>
      </c>
      <c r="CS66" s="603">
        <f>+Fall_Hoy!W66</f>
        <v>0</v>
      </c>
      <c r="CT66" s="58">
        <f>+Fall_Hoy!X66</f>
        <v>0</v>
      </c>
      <c r="CU66" s="58">
        <f>+Fall_Hoy!Y66</f>
        <v>0</v>
      </c>
      <c r="CV66" s="58">
        <f>+Fall_Hoy!Z66</f>
        <v>0</v>
      </c>
      <c r="CW66" s="58">
        <f>+Fall_Hoy!AA66</f>
        <v>0</v>
      </c>
      <c r="CX66" s="58">
        <f>+Fall_Hoy!AB66</f>
        <v>0</v>
      </c>
      <c r="CY66" s="58">
        <f>+Fall_Hoy!AC66</f>
        <v>0</v>
      </c>
      <c r="CZ66" s="58">
        <f>+Fall_Hoy!AD66</f>
        <v>0</v>
      </c>
      <c r="DA66" s="58">
        <f>+Fall_Hoy!AE66</f>
        <v>0</v>
      </c>
      <c r="DB66" s="223">
        <f>+Fall_Hoy!AF66</f>
        <v>0</v>
      </c>
      <c r="DC66" s="65">
        <f t="shared" si="276"/>
        <v>0.13638122127515664</v>
      </c>
      <c r="DD66" s="66">
        <f t="shared" si="277"/>
        <v>0.1991873169165124</v>
      </c>
      <c r="DE66" s="66">
        <f t="shared" si="278"/>
        <v>0.37962593417464763</v>
      </c>
      <c r="DF66" s="66">
        <f t="shared" si="279"/>
        <v>0.3611488830451729</v>
      </c>
      <c r="DG66" s="66">
        <f t="shared" si="389"/>
        <v>0.7</v>
      </c>
      <c r="DH66" s="66">
        <f t="shared" si="390"/>
        <v>0.7</v>
      </c>
      <c r="DI66" s="66">
        <f t="shared" si="391"/>
        <v>0.7</v>
      </c>
      <c r="DJ66" s="66">
        <f t="shared" si="392"/>
        <v>0.1714691993008215</v>
      </c>
      <c r="DK66" s="66">
        <f t="shared" si="393"/>
        <v>0.1262699574813336</v>
      </c>
      <c r="DL66" s="66">
        <f t="shared" si="394"/>
        <v>0.7</v>
      </c>
      <c r="DM66" s="66">
        <f t="shared" si="395"/>
        <v>0.7</v>
      </c>
      <c r="DN66" s="66">
        <f t="shared" si="396"/>
        <v>0.59447404034337459</v>
      </c>
      <c r="DO66" s="66">
        <f t="shared" si="397"/>
        <v>0.37962593417464763</v>
      </c>
      <c r="DP66" s="66">
        <f t="shared" si="398"/>
        <v>0.3611488830451729</v>
      </c>
      <c r="DQ66" s="66">
        <f t="shared" si="399"/>
        <v>0.13638122127515664</v>
      </c>
      <c r="DR66" s="66">
        <f t="shared" si="400"/>
        <v>0.1991873169165124</v>
      </c>
      <c r="DS66" s="66">
        <f t="shared" si="401"/>
        <v>0.11587374327566706</v>
      </c>
      <c r="DT66" s="66">
        <f t="shared" si="402"/>
        <v>0.12978429538034467</v>
      </c>
      <c r="DU66" s="66">
        <f t="shared" si="403"/>
        <v>0.16297178231836124</v>
      </c>
      <c r="DV66" s="265">
        <f t="shared" si="404"/>
        <v>7.0243663341944068E-2</v>
      </c>
      <c r="DW66" s="74">
        <f>+'Cas_-14'!B65</f>
        <v>47</v>
      </c>
      <c r="DX66" s="59">
        <f>+'Cas_-14'!C65</f>
        <v>49</v>
      </c>
      <c r="DY66" s="59">
        <f>+'Cas_-14'!D65</f>
        <v>74</v>
      </c>
      <c r="DZ66" s="59">
        <f>+'Cas_-14'!E65</f>
        <v>87</v>
      </c>
      <c r="EA66" s="59">
        <f>+'Cas_-14'!F65</f>
        <v>123</v>
      </c>
      <c r="EB66" s="59">
        <f>+'Cas_-14'!G65</f>
        <v>156</v>
      </c>
      <c r="EC66" s="59">
        <f>+'Cas_-14'!H65</f>
        <v>133</v>
      </c>
      <c r="ED66" s="59">
        <f>+'Cas_-14'!I65</f>
        <v>154</v>
      </c>
      <c r="EE66" s="59">
        <f>+'Cas_-14'!J65</f>
        <v>126</v>
      </c>
      <c r="EF66" s="59">
        <f>+'Cas_-14'!K65</f>
        <v>134</v>
      </c>
      <c r="EG66" s="59">
        <f>+'Cas_-14'!L65</f>
        <v>113</v>
      </c>
      <c r="EH66" s="59">
        <f>+'Cas_-14'!M65</f>
        <v>115</v>
      </c>
      <c r="EI66" s="59">
        <f>+'Cas_-14'!N65</f>
        <v>71</v>
      </c>
      <c r="EJ66" s="59">
        <f>+'Cas_-14'!O65</f>
        <v>60</v>
      </c>
      <c r="EK66" s="59">
        <f>+'Cas_-14'!P65</f>
        <v>36</v>
      </c>
      <c r="EL66" s="59">
        <f>+'Cas_-14'!Q65</f>
        <v>34</v>
      </c>
      <c r="EM66" s="59">
        <f>+'Cas_-14'!R65</f>
        <v>11</v>
      </c>
      <c r="EN66" s="59">
        <f>+'Cas_-14'!S65</f>
        <v>19</v>
      </c>
      <c r="EO66" s="59">
        <f>+'Cas_-14'!T65</f>
        <v>1</v>
      </c>
      <c r="EP66" s="75">
        <f>+'Cas_-14'!U65</f>
        <v>7</v>
      </c>
      <c r="EQ66" s="178">
        <f t="shared" si="280"/>
        <v>4.6488277485410019E-2</v>
      </c>
      <c r="ER66" s="79">
        <f t="shared" si="281"/>
        <v>4.7502117119341256E-2</v>
      </c>
      <c r="ES66" s="79">
        <f t="shared" si="282"/>
        <v>6.9027297401203169E-2</v>
      </c>
      <c r="ET66" s="79">
        <f t="shared" si="283"/>
        <v>8.818131081769616E-2</v>
      </c>
      <c r="EU66" s="79">
        <f t="shared" si="284"/>
        <v>0.14182134280362071</v>
      </c>
      <c r="EV66" s="79">
        <f t="shared" si="285"/>
        <v>0.18658762655048644</v>
      </c>
      <c r="EW66" s="79">
        <f t="shared" si="286"/>
        <v>0.14959696159487998</v>
      </c>
      <c r="EX66" s="79">
        <f t="shared" si="287"/>
        <v>0.1714691993008215</v>
      </c>
      <c r="EY66" s="79">
        <f t="shared" si="288"/>
        <v>0.1262699574813336</v>
      </c>
      <c r="EZ66" s="79">
        <f t="shared" si="289"/>
        <v>0.12871758991608656</v>
      </c>
      <c r="FA66" s="79">
        <f t="shared" si="290"/>
        <v>0.1311621162507535</v>
      </c>
      <c r="FB66" s="79">
        <f t="shared" si="291"/>
        <v>0.13672902927897615</v>
      </c>
      <c r="FC66" s="79">
        <f t="shared" si="292"/>
        <v>8.7329149897535943E-2</v>
      </c>
      <c r="FD66" s="79">
        <f t="shared" si="293"/>
        <v>6.7173692246402156E-2</v>
      </c>
      <c r="FE66" s="79">
        <f t="shared" si="294"/>
        <v>5.9996826863366916E-2</v>
      </c>
      <c r="FF66" s="79">
        <f t="shared" si="295"/>
        <v>4.5374870793581532E-2</v>
      </c>
      <c r="FG66" s="79">
        <f t="shared" si="296"/>
        <v>4.5280562028548799E-2</v>
      </c>
      <c r="FH66" s="79">
        <f t="shared" si="297"/>
        <v>4.4961606062930738E-2</v>
      </c>
      <c r="FI66" s="79">
        <f t="shared" si="298"/>
        <v>4.4963914741635864E-2</v>
      </c>
      <c r="FJ66" s="87">
        <f t="shared" si="299"/>
        <v>5.1678263120668255E-2</v>
      </c>
      <c r="FK66" s="101">
        <f t="shared" si="133"/>
        <v>2.2731405710129113</v>
      </c>
      <c r="FL66" s="102">
        <f t="shared" si="134"/>
        <v>4.3898156277436344</v>
      </c>
      <c r="FM66" s="102">
        <f t="shared" si="135"/>
        <v>4.3470700747696052</v>
      </c>
      <c r="FN66" s="102">
        <f t="shared" si="166"/>
        <v>5.3763440860215059</v>
      </c>
      <c r="FO66" s="102">
        <f t="shared" si="388"/>
        <v>4.9357874221321287</v>
      </c>
      <c r="FP66" s="102">
        <f t="shared" si="388"/>
        <v>3.7515885321077045</v>
      </c>
      <c r="FQ66" s="102">
        <f t="shared" si="388"/>
        <v>4.6792394212902098</v>
      </c>
      <c r="FR66" s="102">
        <f t="shared" si="388"/>
        <v>1</v>
      </c>
      <c r="FS66" s="102">
        <f t="shared" si="388"/>
        <v>1</v>
      </c>
      <c r="FT66" s="102">
        <f t="shared" si="388"/>
        <v>5.4382621711325019</v>
      </c>
      <c r="FU66" s="102">
        <f t="shared" si="388"/>
        <v>5.3369068753187232</v>
      </c>
      <c r="FV66" s="102">
        <f t="shared" si="388"/>
        <v>4.3478260869565215</v>
      </c>
      <c r="FW66" s="102">
        <f t="shared" si="388"/>
        <v>4.3470700747696052</v>
      </c>
      <c r="FX66" s="102">
        <f t="shared" si="388"/>
        <v>5.3763440860215059</v>
      </c>
      <c r="FY66" s="102">
        <f t="shared" si="388"/>
        <v>2.2731405710129113</v>
      </c>
      <c r="FZ66" s="102">
        <f t="shared" si="388"/>
        <v>4.3898156277436344</v>
      </c>
      <c r="GA66" s="102">
        <f t="shared" si="137"/>
        <v>2.5590173373424605</v>
      </c>
      <c r="GB66" s="102">
        <f t="shared" si="138"/>
        <v>2.886558260367555</v>
      </c>
      <c r="GC66" s="102">
        <f t="shared" si="139"/>
        <v>3.6245016310257339</v>
      </c>
      <c r="GD66" s="270">
        <f t="shared" si="140"/>
        <v>1.3592496941688188</v>
      </c>
      <c r="GE66" s="74">
        <f>+Cas_Hoy!B65</f>
        <v>60</v>
      </c>
      <c r="GF66" s="59">
        <f>+Cas_Hoy!C65</f>
        <v>62</v>
      </c>
      <c r="GG66" s="59">
        <f>+Cas_Hoy!D65</f>
        <v>94</v>
      </c>
      <c r="GH66" s="59">
        <f>+Cas_Hoy!E65</f>
        <v>108</v>
      </c>
      <c r="GI66" s="59">
        <f>+Cas_Hoy!F65</f>
        <v>137</v>
      </c>
      <c r="GJ66" s="59">
        <f>+Cas_Hoy!G65</f>
        <v>191</v>
      </c>
      <c r="GK66" s="59">
        <f>+Cas_Hoy!H65</f>
        <v>167</v>
      </c>
      <c r="GL66" s="59">
        <f>+Cas_Hoy!I65</f>
        <v>180</v>
      </c>
      <c r="GM66" s="59">
        <f>+Cas_Hoy!J65</f>
        <v>156</v>
      </c>
      <c r="GN66" s="59">
        <f>+Cas_Hoy!K65</f>
        <v>164</v>
      </c>
      <c r="GO66" s="59">
        <f>+Cas_Hoy!L65</f>
        <v>135</v>
      </c>
      <c r="GP66" s="59">
        <f>+Cas_Hoy!M65</f>
        <v>136</v>
      </c>
      <c r="GQ66" s="59">
        <f>+Cas_Hoy!N65</f>
        <v>79</v>
      </c>
      <c r="GR66" s="59">
        <f>+Cas_Hoy!O65</f>
        <v>73</v>
      </c>
      <c r="GS66" s="59">
        <f>+Cas_Hoy!P65</f>
        <v>45</v>
      </c>
      <c r="GT66" s="59">
        <f>+Cas_Hoy!Q65</f>
        <v>41</v>
      </c>
      <c r="GU66" s="59">
        <f>+Cas_Hoy!R65</f>
        <v>20</v>
      </c>
      <c r="GV66" s="59">
        <f>+Cas_Hoy!S65</f>
        <v>23</v>
      </c>
      <c r="GW66" s="59">
        <f>+Cas_Hoy!T65</f>
        <v>2</v>
      </c>
      <c r="GX66" s="459">
        <f>+Cas_Hoy!U65</f>
        <v>10</v>
      </c>
      <c r="GY66" s="424">
        <f t="shared" si="141"/>
        <v>0.1704765265939458</v>
      </c>
      <c r="GZ66" s="94">
        <f t="shared" si="142"/>
        <v>0.24019647039932379</v>
      </c>
      <c r="HA66" s="94">
        <f t="shared" si="143"/>
        <v>0.42240068732108677</v>
      </c>
      <c r="HB66" s="94">
        <f t="shared" si="144"/>
        <v>0.4393978077049604</v>
      </c>
      <c r="HC66" s="272">
        <f t="shared" si="350"/>
        <v>0.7</v>
      </c>
      <c r="HD66" s="272">
        <f t="shared" si="351"/>
        <v>0.7</v>
      </c>
      <c r="HE66" s="272">
        <f t="shared" si="352"/>
        <v>0.7</v>
      </c>
      <c r="HF66" s="272">
        <f t="shared" si="353"/>
        <v>0.20041854463732381</v>
      </c>
      <c r="HG66" s="272">
        <f t="shared" si="354"/>
        <v>0.15633423307212732</v>
      </c>
      <c r="HH66" s="272">
        <f t="shared" si="355"/>
        <v>0.7</v>
      </c>
      <c r="HI66" s="272">
        <f t="shared" si="356"/>
        <v>0.7</v>
      </c>
      <c r="HJ66" s="272">
        <f t="shared" si="357"/>
        <v>0.7</v>
      </c>
      <c r="HK66" s="272">
        <f t="shared" si="358"/>
        <v>0.42240068732108677</v>
      </c>
      <c r="HL66" s="272">
        <f t="shared" si="359"/>
        <v>0.4393978077049604</v>
      </c>
      <c r="HM66" s="272">
        <f t="shared" si="360"/>
        <v>0.1704765265939458</v>
      </c>
      <c r="HN66" s="272">
        <f t="shared" si="361"/>
        <v>0.24019647039932379</v>
      </c>
      <c r="HO66" s="272">
        <f t="shared" si="362"/>
        <v>0.21067953322848559</v>
      </c>
      <c r="HP66" s="272">
        <f t="shared" si="363"/>
        <v>0.15710730493410144</v>
      </c>
      <c r="HQ66" s="272">
        <f t="shared" si="364"/>
        <v>0.32594356463672247</v>
      </c>
      <c r="HR66" s="276">
        <f t="shared" si="365"/>
        <v>0.10034809048849154</v>
      </c>
      <c r="HS66" s="201">
        <f>+CyF_Tot!B65</f>
        <v>0</v>
      </c>
      <c r="HT66" s="131">
        <f>+CyF_Tot!C65</f>
        <v>1599</v>
      </c>
      <c r="HU66" s="131">
        <f>+CyF_Tot!D65</f>
        <v>1799</v>
      </c>
      <c r="HV66" s="131">
        <f>+CyF_Tot!E65</f>
        <v>1934</v>
      </c>
      <c r="HW66" s="131">
        <f>+CyF_Tot!F65</f>
        <v>0</v>
      </c>
      <c r="HX66" s="131">
        <f>+CyF_Tot!G65</f>
        <v>30</v>
      </c>
      <c r="HY66" s="131">
        <f>+CyF_Tot!H65</f>
        <v>32</v>
      </c>
      <c r="HZ66" s="428">
        <f>+CyF_Tot!I65</f>
        <v>34</v>
      </c>
      <c r="IA66" s="82">
        <f t="shared" si="368"/>
        <v>6.6461185921238494E-2</v>
      </c>
      <c r="IB66" s="79">
        <f t="shared" si="369"/>
        <v>6.7810476661909563E-2</v>
      </c>
      <c r="IC66" s="79">
        <f t="shared" si="370"/>
        <v>7.0473287777639282E-2</v>
      </c>
      <c r="ID66" s="79">
        <f t="shared" si="371"/>
        <v>6.4856929705525757E-2</v>
      </c>
      <c r="IE66" s="79">
        <f t="shared" si="372"/>
        <v>5.7013434217558674E-2</v>
      </c>
      <c r="IF66" s="79">
        <f t="shared" si="373"/>
        <v>5.4961103171255958E-2</v>
      </c>
      <c r="IG66" s="79">
        <f t="shared" si="374"/>
        <v>5.8444352487847753E-2</v>
      </c>
      <c r="IH66" s="79">
        <f t="shared" si="375"/>
        <v>5.9040263110834608E-2</v>
      </c>
      <c r="II66" s="79">
        <f t="shared" si="376"/>
        <v>6.5597032663919003E-2</v>
      </c>
      <c r="IJ66" s="79">
        <f t="shared" si="377"/>
        <v>6.8435364085849076E-2</v>
      </c>
      <c r="IK66" s="79">
        <f t="shared" si="378"/>
        <v>5.66348443814109E-2</v>
      </c>
      <c r="IL66" s="79">
        <f t="shared" si="379"/>
        <v>5.5290535109187619E-2</v>
      </c>
      <c r="IM66" s="79">
        <f t="shared" si="380"/>
        <v>5.3445703673393262E-2</v>
      </c>
      <c r="IN66" s="79">
        <f t="shared" si="381"/>
        <v>5.871725081635619E-2</v>
      </c>
      <c r="IO66" s="79">
        <f t="shared" si="382"/>
        <v>3.9444631412342383E-2</v>
      </c>
      <c r="IP66" s="79">
        <f t="shared" si="383"/>
        <v>4.9258048149756213E-2</v>
      </c>
      <c r="IQ66" s="79">
        <f t="shared" si="384"/>
        <v>1.5969619173993862E-2</v>
      </c>
      <c r="IR66" s="79">
        <f t="shared" si="385"/>
        <v>2.7779566740072367E-2</v>
      </c>
      <c r="IS66" s="79">
        <f t="shared" si="386"/>
        <v>1.4620073891684524E-3</v>
      </c>
      <c r="IT66" s="179">
        <f t="shared" si="387"/>
        <v>8.9043826436853574E-3</v>
      </c>
      <c r="IU66" s="275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6"/>
      <c r="JP66" s="525">
        <f t="shared" si="230"/>
        <v>0</v>
      </c>
      <c r="JQ66" s="241">
        <f t="shared" si="231"/>
        <v>0</v>
      </c>
      <c r="JR66" s="241">
        <f t="shared" si="232"/>
        <v>0</v>
      </c>
      <c r="JS66" s="241">
        <f t="shared" si="233"/>
        <v>0</v>
      </c>
      <c r="JT66" s="241">
        <f t="shared" si="234"/>
        <v>4125.422592509768</v>
      </c>
      <c r="JU66" s="241">
        <f t="shared" si="235"/>
        <v>4193.525808784424</v>
      </c>
      <c r="JV66" s="241">
        <f t="shared" si="236"/>
        <v>3624.4869258232584</v>
      </c>
      <c r="JW66" s="241">
        <f t="shared" si="237"/>
        <v>0</v>
      </c>
      <c r="JX66" s="241">
        <f t="shared" si="238"/>
        <v>0</v>
      </c>
      <c r="JY66" s="241">
        <f t="shared" si="239"/>
        <v>5612.6133176493886</v>
      </c>
      <c r="JZ66" s="241">
        <f t="shared" si="240"/>
        <v>7359.4691995756184</v>
      </c>
      <c r="KA66" s="241">
        <f t="shared" si="241"/>
        <v>2697.0466836203232</v>
      </c>
      <c r="KB66" s="241">
        <f t="shared" si="242"/>
        <v>10168.489365206546</v>
      </c>
      <c r="KC66" s="241">
        <f t="shared" si="243"/>
        <v>4270.2517682114585</v>
      </c>
      <c r="KD66" s="241">
        <f t="shared" si="244"/>
        <v>8249.2553766860128</v>
      </c>
      <c r="KE66" s="241">
        <f t="shared" si="245"/>
        <v>7118.1428190924016</v>
      </c>
      <c r="KF66" s="241">
        <f t="shared" si="246"/>
        <v>5870.9624130092006</v>
      </c>
      <c r="KG66" s="241">
        <f t="shared" si="247"/>
        <v>4662.1730542793284</v>
      </c>
      <c r="KH66" s="241">
        <f t="shared" si="248"/>
        <v>2714.2467133788491</v>
      </c>
      <c r="KI66" s="526">
        <f t="shared" si="249"/>
        <v>1275.7886642689546</v>
      </c>
      <c r="KJ66" s="529">
        <f>(SUM(JP66:KI66)/SUM(JP$4:KI65))*100000</f>
        <v>139.80615049792604</v>
      </c>
      <c r="KK66" s="491">
        <f t="shared" si="301"/>
        <v>0</v>
      </c>
      <c r="KL66" s="492">
        <f t="shared" si="302"/>
        <v>0</v>
      </c>
      <c r="KM66" s="492">
        <f t="shared" si="303"/>
        <v>0</v>
      </c>
      <c r="KN66" s="492">
        <f t="shared" si="304"/>
        <v>0</v>
      </c>
      <c r="KO66" s="492">
        <f t="shared" si="305"/>
        <v>1153.0190471839082</v>
      </c>
      <c r="KP66" s="492">
        <f t="shared" si="306"/>
        <v>1196.0745291697849</v>
      </c>
      <c r="KQ66" s="492">
        <f t="shared" si="307"/>
        <v>1124.7891849239095</v>
      </c>
      <c r="KR66" s="492">
        <f t="shared" si="308"/>
        <v>0</v>
      </c>
      <c r="KS66" s="492">
        <f t="shared" si="309"/>
        <v>0</v>
      </c>
      <c r="KT66" s="492">
        <f t="shared" si="310"/>
        <v>1921.158058449053</v>
      </c>
      <c r="KU66" s="492">
        <f t="shared" si="311"/>
        <v>3482.1800774536323</v>
      </c>
      <c r="KV66" s="492">
        <f t="shared" si="312"/>
        <v>1188.9480806867491</v>
      </c>
      <c r="KW66" s="492">
        <f t="shared" si="313"/>
        <v>6149.9401336292913</v>
      </c>
      <c r="KX66" s="492">
        <f t="shared" si="314"/>
        <v>2239.1230748800717</v>
      </c>
      <c r="KY66" s="492">
        <f t="shared" si="315"/>
        <v>8332.8926199120706</v>
      </c>
      <c r="KZ66" s="492">
        <f t="shared" si="316"/>
        <v>5338.2200933625327</v>
      </c>
      <c r="LA66" s="492">
        <f t="shared" si="317"/>
        <v>16465.658919472291</v>
      </c>
      <c r="LB66" s="492">
        <f t="shared" si="318"/>
        <v>7099.2009573048535</v>
      </c>
      <c r="LC66" s="492">
        <f t="shared" si="319"/>
        <v>44963.914741635868</v>
      </c>
      <c r="LD66" s="493">
        <f t="shared" si="320"/>
        <v>7382.6090172383228</v>
      </c>
      <c r="LE66" s="509">
        <f t="shared" si="321"/>
        <v>338.9444944491762</v>
      </c>
      <c r="LF66" s="492">
        <f t="shared" si="322"/>
        <v>350.3602717936426</v>
      </c>
      <c r="LG66" s="492">
        <f t="shared" si="323"/>
        <v>1455.3674441416326</v>
      </c>
      <c r="LH66" s="492">
        <f t="shared" si="324"/>
        <v>1079.0439778704069</v>
      </c>
      <c r="LI66" s="492">
        <f t="shared" si="325"/>
        <v>8938.0538492539508</v>
      </c>
      <c r="LJ66" s="512">
        <f t="shared" si="326"/>
        <v>4544.3050719591929</v>
      </c>
      <c r="LK66" s="491">
        <f t="shared" si="327"/>
        <v>344.55785311178192</v>
      </c>
      <c r="LL66" s="492">
        <f t="shared" si="328"/>
        <v>1266.1237090671236</v>
      </c>
      <c r="LM66" s="493">
        <f t="shared" si="329"/>
        <v>6445.3352855421726</v>
      </c>
      <c r="LO66" s="547" t="e">
        <f>VLOOKUP(A66,#REF!,2,FALSE)</f>
        <v>#REF!</v>
      </c>
      <c r="LP66" s="552" t="e">
        <f>VLOOKUP(A66,#REF!,3,FALSE)</f>
        <v>#REF!</v>
      </c>
      <c r="LQ66" s="544" t="e">
        <f>VLOOKUP(A66,#REF!,4,FALSE)</f>
        <v>#REF!</v>
      </c>
      <c r="LR66" s="564" t="e">
        <f t="shared" ref="LR66:LR97" si="405">+LP66/B66</f>
        <v>#REF!</v>
      </c>
      <c r="LS66" s="518" t="e">
        <f t="shared" ref="LS66:LS97" si="406">+LQ66/B66</f>
        <v>#REF!</v>
      </c>
    </row>
    <row r="67" spans="1:331" ht="14.4">
      <c r="A67" s="391" t="s">
        <v>77</v>
      </c>
      <c r="B67" s="419">
        <v>22180</v>
      </c>
      <c r="C67" s="407">
        <f t="shared" si="330"/>
        <v>1509</v>
      </c>
      <c r="D67" s="398">
        <f t="shared" si="331"/>
        <v>72</v>
      </c>
      <c r="E67" s="376">
        <f t="shared" si="332"/>
        <v>9.2432319032737659E-3</v>
      </c>
      <c r="F67" s="185">
        <f t="shared" ref="F67:F98" si="407">HT67/B67</f>
        <v>6.1992786293958518E-2</v>
      </c>
      <c r="G67" s="30">
        <f t="shared" si="253"/>
        <v>5.6650787204733248</v>
      </c>
      <c r="H67" s="29">
        <f t="shared" ref="H67:H98" si="408">HZ67/(E67*B67)</f>
        <v>0.3511940144567548</v>
      </c>
      <c r="I67" s="33">
        <f t="shared" ref="I67:I98" si="409">(G67*HV67)/B67</f>
        <v>0.38541946750199491</v>
      </c>
      <c r="J67" s="302">
        <f t="shared" ref="J67:J98" si="410">+((DC67*AK67)+(DD67*AL67)+(DE67*AM67)+(DF67*AN67)+(DG67*AO67)+(DH67*AP67)+(DI67*AQ67)+(DJ67*AR67)+(DK67*AS67)+(DL67*AT67)+(DM67*AU67)+(DN67*AV67)+(DO67*AW67)+(DP67*AX67)+(DQ67*AY67)+(DR67*AZ67)+(DS67*BA67)+(DT67*BB67)+(DU67*BC67)+(DV67*BD67))/B67</f>
        <v>0.41353009371280924</v>
      </c>
      <c r="K67" s="452">
        <f t="shared" ref="K67:K98" si="411">HZ67/(B67*J67)</f>
        <v>7.8498947670780188E-3</v>
      </c>
      <c r="L67" s="303">
        <f t="shared" si="333"/>
        <v>6.6706163480364431</v>
      </c>
      <c r="M67" s="304">
        <f t="shared" ref="M67:M98" si="412">((J67*B67)+((GE67+GF67+GG67+GH67+GI67+GJ67+GK67+GL67+GM67+GN67+GO67+GP67+GQ67+GR67+GS67+GT67+GU67+GV67+GW67+GX67)-(DW67+DX67+DY67+DZ67+EA67+EB67+EC67+ED67+EE67+EF67+EG67+EH67+EI67+EJ67+EK67+EL67+EM67+EN67+EO67+EP67))*L67)/B67</f>
        <v>0.4520259860729835</v>
      </c>
      <c r="N67" s="675"/>
      <c r="O67" s="310" t="s">
        <v>226</v>
      </c>
      <c r="P67" s="20" t="s">
        <v>229</v>
      </c>
      <c r="Q67" s="20"/>
      <c r="R67" s="20"/>
      <c r="S67" s="148">
        <f t="shared" si="259"/>
        <v>1509</v>
      </c>
      <c r="T67" s="149">
        <f t="shared" si="260"/>
        <v>6803.4265103697026</v>
      </c>
      <c r="U67" s="148">
        <f t="shared" si="261"/>
        <v>58</v>
      </c>
      <c r="V67" s="150">
        <f t="shared" si="262"/>
        <v>3.9972432804962092E-2</v>
      </c>
      <c r="W67" s="149">
        <f t="shared" si="263"/>
        <v>261.49684400360684</v>
      </c>
      <c r="X67" s="148">
        <f t="shared" si="264"/>
        <v>134</v>
      </c>
      <c r="Y67" s="150">
        <f t="shared" si="265"/>
        <v>9.745454545454546E-2</v>
      </c>
      <c r="Z67" s="149">
        <f t="shared" si="266"/>
        <v>604.14788097385031</v>
      </c>
      <c r="AA67" s="148">
        <f t="shared" si="267"/>
        <v>72</v>
      </c>
      <c r="AB67" s="149">
        <f t="shared" si="268"/>
        <v>3246.1677186654642</v>
      </c>
      <c r="AC67" s="151">
        <f t="shared" si="269"/>
        <v>4.7713717693836977E-2</v>
      </c>
      <c r="AD67" s="148">
        <f t="shared" si="270"/>
        <v>6</v>
      </c>
      <c r="AE67" s="150">
        <f t="shared" si="271"/>
        <v>9.0909090909090912E-2</v>
      </c>
      <c r="AF67" s="149">
        <f t="shared" si="272"/>
        <v>270.51397655545537</v>
      </c>
      <c r="AG67" s="148">
        <f t="shared" si="273"/>
        <v>9</v>
      </c>
      <c r="AH67" s="150">
        <f t="shared" si="274"/>
        <v>0.14285714285714285</v>
      </c>
      <c r="AI67" s="311">
        <f t="shared" si="275"/>
        <v>405.77096483318303</v>
      </c>
      <c r="AJ67" s="679"/>
      <c r="AK67" s="74">
        <v>1595.6123199940378</v>
      </c>
      <c r="AL67" s="59">
        <v>1584.5816199072246</v>
      </c>
      <c r="AM67" s="59">
        <v>1750.7267241067868</v>
      </c>
      <c r="AN67" s="59">
        <v>1645.6125938442151</v>
      </c>
      <c r="AO67" s="59">
        <v>1236.9567555096855</v>
      </c>
      <c r="AP67" s="59">
        <v>1259.0862417212127</v>
      </c>
      <c r="AQ67" s="59">
        <v>1279.886545707117</v>
      </c>
      <c r="AR67" s="59">
        <v>1396.388887476021</v>
      </c>
      <c r="AS67" s="59">
        <v>1470.6340018522178</v>
      </c>
      <c r="AT67" s="59">
        <v>1594.5231188845548</v>
      </c>
      <c r="AU67" s="59">
        <v>1137.4534486723085</v>
      </c>
      <c r="AV67" s="59">
        <v>1303.9467051660133</v>
      </c>
      <c r="AW67" s="59">
        <v>1060.8479343172385</v>
      </c>
      <c r="AX67" s="59">
        <v>1188.5370487385671</v>
      </c>
      <c r="AY67" s="59">
        <v>723.89178390512188</v>
      </c>
      <c r="AZ67" s="59">
        <v>901.40521377571804</v>
      </c>
      <c r="BA67" s="59">
        <v>295.57062755086355</v>
      </c>
      <c r="BB67" s="59">
        <v>523.3754131482865</v>
      </c>
      <c r="BC67" s="59">
        <v>40.419914878750568</v>
      </c>
      <c r="BD67" s="75">
        <v>190.54338687933719</v>
      </c>
      <c r="BE67" s="213">
        <v>2.0000000000000002E-5</v>
      </c>
      <c r="BF67" s="42">
        <v>2.0000000000000002E-5</v>
      </c>
      <c r="BG67" s="52">
        <v>5.0000000000000002E-5</v>
      </c>
      <c r="BH67" s="52">
        <v>4.0000000000000003E-5</v>
      </c>
      <c r="BI67" s="52">
        <v>1.2518952302791728E-4</v>
      </c>
      <c r="BJ67" s="52">
        <v>1.2406223545552731E-4</v>
      </c>
      <c r="BK67" s="52">
        <v>3.4000000000000002E-4</v>
      </c>
      <c r="BL67" s="52">
        <v>1.8000000000000001E-4</v>
      </c>
      <c r="BM67" s="52">
        <v>8.9999999999999998E-4</v>
      </c>
      <c r="BN67" s="52">
        <v>5.0000000000000001E-4</v>
      </c>
      <c r="BO67" s="52">
        <v>3.8E-3</v>
      </c>
      <c r="BP67" s="52">
        <v>2E-3</v>
      </c>
      <c r="BQ67" s="52">
        <v>1.6199999999999999E-2</v>
      </c>
      <c r="BR67" s="52">
        <v>6.1999999999999998E-3</v>
      </c>
      <c r="BS67" s="52">
        <v>6.1100000000000002E-2</v>
      </c>
      <c r="BT67" s="52">
        <v>2.6800000000000001E-2</v>
      </c>
      <c r="BU67" s="52">
        <v>0.1421</v>
      </c>
      <c r="BV67" s="52">
        <v>5.4699999999999999E-2</v>
      </c>
      <c r="BW67" s="52">
        <v>0.27589999999999998</v>
      </c>
      <c r="BX67" s="584">
        <v>0.1051</v>
      </c>
      <c r="BY67" s="74">
        <f>+Fall_Hoy!B67+(CS67/2)</f>
        <v>0</v>
      </c>
      <c r="BZ67" s="59">
        <f>+Fall_Hoy!C67+(CS67/2)</f>
        <v>0</v>
      </c>
      <c r="CA67" s="59">
        <f>+Fall_Hoy!D67+(CT67/2)</f>
        <v>0</v>
      </c>
      <c r="CB67" s="59">
        <f>+Fall_Hoy!E67+(CT67/2)</f>
        <v>0</v>
      </c>
      <c r="CC67" s="59">
        <f>+Fall_Hoy!F67+(CU67/2)</f>
        <v>0</v>
      </c>
      <c r="CD67" s="59">
        <f>+Fall_Hoy!G67+(CU67/2)</f>
        <v>0</v>
      </c>
      <c r="CE67" s="59">
        <f>+Fall_Hoy!H67+(CV67/2)</f>
        <v>0</v>
      </c>
      <c r="CF67" s="59">
        <f>+Fall_Hoy!I67+(CV67/2)</f>
        <v>1</v>
      </c>
      <c r="CG67" s="59">
        <f>+Fall_Hoy!J67+(CW67/2)</f>
        <v>1</v>
      </c>
      <c r="CH67" s="59">
        <f>+Fall_Hoy!K67+(CW67/2)</f>
        <v>2</v>
      </c>
      <c r="CI67" s="59">
        <f>+Fall_Hoy!L67+(CX67/2)</f>
        <v>5</v>
      </c>
      <c r="CJ67" s="59">
        <f>+Fall_Hoy!M67+(CX67/2)</f>
        <v>1</v>
      </c>
      <c r="CK67" s="59">
        <f>+Fall_Hoy!N67+(CY67/2)</f>
        <v>7</v>
      </c>
      <c r="CL67" s="59">
        <f>+Fall_Hoy!O67+(CY67/2)</f>
        <v>2</v>
      </c>
      <c r="CM67" s="59">
        <f>+Fall_Hoy!P67+(CZ67/2)</f>
        <v>13.5</v>
      </c>
      <c r="CN67" s="59">
        <f>+Fall_Hoy!Q67+(CZ67/2)</f>
        <v>14.5</v>
      </c>
      <c r="CO67" s="59">
        <f>+Fall_Hoy!R67+(DA67/2)</f>
        <v>10</v>
      </c>
      <c r="CP67" s="59">
        <f>+Fall_Hoy!S67+(DA67/2)</f>
        <v>9</v>
      </c>
      <c r="CQ67" s="59">
        <f>+Fall_Hoy!T67+(DB67/2)</f>
        <v>2.5</v>
      </c>
      <c r="CR67" s="75">
        <f>+Fall_Hoy!U67+(DB67/2)</f>
        <v>3.5</v>
      </c>
      <c r="CS67" s="603">
        <f>+Fall_Hoy!W67</f>
        <v>0</v>
      </c>
      <c r="CT67" s="58">
        <f>+Fall_Hoy!X67</f>
        <v>0</v>
      </c>
      <c r="CU67" s="58">
        <f>+Fall_Hoy!Y67</f>
        <v>0</v>
      </c>
      <c r="CV67" s="58">
        <f>+Fall_Hoy!Z67</f>
        <v>0</v>
      </c>
      <c r="CW67" s="58">
        <f>+Fall_Hoy!AA67</f>
        <v>0</v>
      </c>
      <c r="CX67" s="58">
        <f>+Fall_Hoy!AB67</f>
        <v>0</v>
      </c>
      <c r="CY67" s="58">
        <f>+Fall_Hoy!AC67</f>
        <v>0</v>
      </c>
      <c r="CZ67" s="58">
        <f>+Fall_Hoy!AD67</f>
        <v>1</v>
      </c>
      <c r="DA67" s="58">
        <f>+Fall_Hoy!AE67</f>
        <v>2</v>
      </c>
      <c r="DB67" s="223">
        <f>+Fall_Hoy!AF67</f>
        <v>1</v>
      </c>
      <c r="DC67" s="65">
        <f t="shared" si="276"/>
        <v>0.30522416252677631</v>
      </c>
      <c r="DD67" s="66">
        <f t="shared" si="277"/>
        <v>0.60022370389131374</v>
      </c>
      <c r="DE67" s="66">
        <f t="shared" si="278"/>
        <v>0.40731451837175653</v>
      </c>
      <c r="DF67" s="66">
        <f t="shared" si="279"/>
        <v>0.2714098357334806</v>
      </c>
      <c r="DG67" s="66">
        <f t="shared" si="389"/>
        <v>8.4885748456691168E-2</v>
      </c>
      <c r="DH67" s="66">
        <f t="shared" si="390"/>
        <v>0.10642638729561332</v>
      </c>
      <c r="DI67" s="66">
        <f t="shared" si="391"/>
        <v>9.5320948883478529E-2</v>
      </c>
      <c r="DJ67" s="66">
        <f t="shared" si="392"/>
        <v>0.7</v>
      </c>
      <c r="DK67" s="66">
        <f t="shared" si="393"/>
        <v>0.7</v>
      </c>
      <c r="DL67" s="66">
        <f t="shared" si="394"/>
        <v>0.7</v>
      </c>
      <c r="DM67" s="66">
        <f t="shared" si="395"/>
        <v>0.7</v>
      </c>
      <c r="DN67" s="66">
        <f t="shared" si="396"/>
        <v>0.38345125457895302</v>
      </c>
      <c r="DO67" s="66">
        <f t="shared" si="397"/>
        <v>0.40731451837175653</v>
      </c>
      <c r="DP67" s="66">
        <f t="shared" si="398"/>
        <v>0.2714098357334806</v>
      </c>
      <c r="DQ67" s="66">
        <f t="shared" si="399"/>
        <v>0.30522416252677631</v>
      </c>
      <c r="DR67" s="66">
        <f t="shared" si="400"/>
        <v>0.60022370389131374</v>
      </c>
      <c r="DS67" s="66">
        <f t="shared" si="401"/>
        <v>0.23809191515421288</v>
      </c>
      <c r="DT67" s="66">
        <f t="shared" si="402"/>
        <v>0.31437055831725463</v>
      </c>
      <c r="DU67" s="66">
        <f t="shared" si="403"/>
        <v>0.22417796041247948</v>
      </c>
      <c r="DV67" s="265">
        <f t="shared" si="404"/>
        <v>0.17477183570912655</v>
      </c>
      <c r="DW67" s="74">
        <f>+'Cas_-14'!B66</f>
        <v>4</v>
      </c>
      <c r="DX67" s="59">
        <f>+'Cas_-14'!C66</f>
        <v>7</v>
      </c>
      <c r="DY67" s="59">
        <f>+'Cas_-14'!D66</f>
        <v>24</v>
      </c>
      <c r="DZ67" s="59">
        <f>+'Cas_-14'!E66</f>
        <v>38</v>
      </c>
      <c r="EA67" s="59">
        <f>+'Cas_-14'!F66</f>
        <v>105</v>
      </c>
      <c r="EB67" s="59">
        <f>+'Cas_-14'!G66</f>
        <v>134</v>
      </c>
      <c r="EC67" s="59">
        <f>+'Cas_-14'!H66</f>
        <v>122</v>
      </c>
      <c r="ED67" s="59">
        <f>+'Cas_-14'!I66</f>
        <v>146</v>
      </c>
      <c r="EE67" s="59">
        <f>+'Cas_-14'!J66</f>
        <v>114</v>
      </c>
      <c r="EF67" s="59">
        <f>+'Cas_-14'!K66</f>
        <v>118</v>
      </c>
      <c r="EG67" s="59">
        <f>+'Cas_-14'!L66</f>
        <v>113</v>
      </c>
      <c r="EH67" s="59">
        <f>+'Cas_-14'!M66</f>
        <v>113</v>
      </c>
      <c r="EI67" s="59">
        <f>+'Cas_-14'!N66</f>
        <v>79</v>
      </c>
      <c r="EJ67" s="59">
        <f>+'Cas_-14'!O66</f>
        <v>71</v>
      </c>
      <c r="EK67" s="59">
        <f>+'Cas_-14'!P66</f>
        <v>42</v>
      </c>
      <c r="EL67" s="59">
        <f>+'Cas_-14'!Q66</f>
        <v>42</v>
      </c>
      <c r="EM67" s="59">
        <f>+'Cas_-14'!R66</f>
        <v>27</v>
      </c>
      <c r="EN67" s="59">
        <f>+'Cas_-14'!S66</f>
        <v>24</v>
      </c>
      <c r="EO67" s="59">
        <f>+'Cas_-14'!T66</f>
        <v>5</v>
      </c>
      <c r="EP67" s="75">
        <f>+'Cas_-14'!U66</f>
        <v>9</v>
      </c>
      <c r="EQ67" s="178">
        <f t="shared" ref="EQ67:EQ98" si="413">+DW67/AK67</f>
        <v>2.5068746022310399E-3</v>
      </c>
      <c r="ER67" s="80">
        <f t="shared" ref="ER67:ER98" si="414">+DX67/AL67</f>
        <v>4.4175698569631529E-3</v>
      </c>
      <c r="ES67" s="80">
        <f t="shared" ref="ES67:ES98" si="415">+DY67/AM67</f>
        <v>1.3708592934311148E-2</v>
      </c>
      <c r="ET67" s="80">
        <f t="shared" ref="ET67:ET98" si="416">+DZ67/AN67</f>
        <v>2.3091704658889683E-2</v>
      </c>
      <c r="EU67" s="80">
        <f t="shared" ref="EU67:EU98" si="417">+EA67/AO67</f>
        <v>8.4885748456691168E-2</v>
      </c>
      <c r="EV67" s="80">
        <f t="shared" ref="EV67:EV98" si="418">+EB67/AP67</f>
        <v>0.10642638729561332</v>
      </c>
      <c r="EW67" s="80">
        <f t="shared" ref="EW67:EW98" si="419">+EC67/AQ67</f>
        <v>9.5320948883478529E-2</v>
      </c>
      <c r="EX67" s="80">
        <f t="shared" ref="EX67:EX98" si="420">+ED67/AR67</f>
        <v>0.10455540094127765</v>
      </c>
      <c r="EY67" s="80">
        <f t="shared" ref="EY67:EY98" si="421">+EE67/AS67</f>
        <v>7.7517587555041262E-2</v>
      </c>
      <c r="EZ67" s="80">
        <f t="shared" ref="EZ67:EZ98" si="422">+EF67/AT67</f>
        <v>7.4003317106212066E-2</v>
      </c>
      <c r="FA67" s="80">
        <f t="shared" ref="FA67:FA98" si="423">+EG67/AU67</f>
        <v>9.9344724948435603E-2</v>
      </c>
      <c r="FB67" s="80">
        <f t="shared" ref="FB67:FB98" si="424">+EH67/AV67</f>
        <v>8.6659983534843388E-2</v>
      </c>
      <c r="FC67" s="80">
        <f t="shared" ref="FC67:FC98" si="425">+EI67/AW67</f>
        <v>7.4468731516024858E-2</v>
      </c>
      <c r="FD67" s="80">
        <f t="shared" ref="FD67:FD98" si="426">+EJ67/AX67</f>
        <v>5.9737304844939075E-2</v>
      </c>
      <c r="FE67" s="80">
        <f t="shared" ref="FE67:FE98" si="427">+EK67/AY67</f>
        <v>5.8019721916756556E-2</v>
      </c>
      <c r="FF67" s="80">
        <f t="shared" ref="FF67:FF98" si="428">+EL67/AZ67</f>
        <v>4.6593917317245707E-2</v>
      </c>
      <c r="FG67" s="80">
        <f t="shared" ref="FG67:FG98" si="429">+EM67/BA67</f>
        <v>9.1348725087216864E-2</v>
      </c>
      <c r="FH67" s="80">
        <f t="shared" ref="FH67:FH98" si="430">+EN67/BB67</f>
        <v>4.5856185439876879E-2</v>
      </c>
      <c r="FI67" s="80">
        <f t="shared" ref="FI67:FI98" si="431">+EO67/BC67</f>
        <v>0.12370139855560618</v>
      </c>
      <c r="FJ67" s="88">
        <f t="shared" ref="FJ67:FJ98" si="432">+EP67/BD67</f>
        <v>4.7233336970646515E-2</v>
      </c>
      <c r="FK67" s="101">
        <f t="shared" si="133"/>
        <v>5.2606967500584512</v>
      </c>
      <c r="FL67" s="102">
        <f t="shared" si="134"/>
        <v>12.882018479033404</v>
      </c>
      <c r="FM67" s="102">
        <f t="shared" si="135"/>
        <v>5.4696046257227691</v>
      </c>
      <c r="FN67" s="102">
        <f t="shared" si="166"/>
        <v>4.543389368468878</v>
      </c>
      <c r="FO67" s="102">
        <f t="shared" si="388"/>
        <v>1</v>
      </c>
      <c r="FP67" s="102">
        <f t="shared" si="388"/>
        <v>1</v>
      </c>
      <c r="FQ67" s="102">
        <f t="shared" si="388"/>
        <v>1</v>
      </c>
      <c r="FR67" s="102">
        <f t="shared" si="388"/>
        <v>6.6950152139261272</v>
      </c>
      <c r="FS67" s="102">
        <f t="shared" si="388"/>
        <v>9.03020878330309</v>
      </c>
      <c r="FT67" s="102">
        <f t="shared" si="388"/>
        <v>9.4590354510100703</v>
      </c>
      <c r="FU67" s="102">
        <f t="shared" si="388"/>
        <v>7.0461718059346534</v>
      </c>
      <c r="FV67" s="102">
        <f t="shared" si="388"/>
        <v>4.4247787610619467</v>
      </c>
      <c r="FW67" s="102">
        <f t="shared" si="388"/>
        <v>5.4696046257227691</v>
      </c>
      <c r="FX67" s="102">
        <f t="shared" si="388"/>
        <v>4.543389368468878</v>
      </c>
      <c r="FY67" s="102">
        <f t="shared" si="388"/>
        <v>5.2606967500584512</v>
      </c>
      <c r="FZ67" s="102">
        <f t="shared" si="388"/>
        <v>12.882018479033404</v>
      </c>
      <c r="GA67" s="102">
        <f t="shared" si="137"/>
        <v>2.6064065472932465</v>
      </c>
      <c r="GB67" s="102">
        <f t="shared" si="138"/>
        <v>6.8555758683729433</v>
      </c>
      <c r="GC67" s="102">
        <f t="shared" si="139"/>
        <v>1.8122508155128669</v>
      </c>
      <c r="GD67" s="270">
        <f t="shared" si="140"/>
        <v>3.7001797230151179</v>
      </c>
      <c r="GE67" s="74">
        <f>+Cas_Hoy!B66</f>
        <v>4</v>
      </c>
      <c r="GF67" s="59">
        <f>+Cas_Hoy!C66</f>
        <v>7</v>
      </c>
      <c r="GG67" s="59">
        <f>+Cas_Hoy!D66</f>
        <v>27</v>
      </c>
      <c r="GH67" s="59">
        <f>+Cas_Hoy!E66</f>
        <v>44</v>
      </c>
      <c r="GI67" s="59">
        <f>+Cas_Hoy!F66</f>
        <v>121</v>
      </c>
      <c r="GJ67" s="59">
        <f>+Cas_Hoy!G66</f>
        <v>149</v>
      </c>
      <c r="GK67" s="59">
        <f>+Cas_Hoy!H66</f>
        <v>133</v>
      </c>
      <c r="GL67" s="59">
        <f>+Cas_Hoy!I66</f>
        <v>163</v>
      </c>
      <c r="GM67" s="59">
        <f>+Cas_Hoy!J66</f>
        <v>125</v>
      </c>
      <c r="GN67" s="59">
        <f>+Cas_Hoy!K66</f>
        <v>132</v>
      </c>
      <c r="GO67" s="59">
        <f>+Cas_Hoy!L66</f>
        <v>117</v>
      </c>
      <c r="GP67" s="59">
        <f>+Cas_Hoy!M66</f>
        <v>120</v>
      </c>
      <c r="GQ67" s="59">
        <f>+Cas_Hoy!N66</f>
        <v>85</v>
      </c>
      <c r="GR67" s="59">
        <f>+Cas_Hoy!O66</f>
        <v>75</v>
      </c>
      <c r="GS67" s="59">
        <f>+Cas_Hoy!P66</f>
        <v>49</v>
      </c>
      <c r="GT67" s="59">
        <f>+Cas_Hoy!Q66</f>
        <v>43</v>
      </c>
      <c r="GU67" s="59">
        <f>+Cas_Hoy!R66</f>
        <v>30</v>
      </c>
      <c r="GV67" s="59">
        <f>+Cas_Hoy!S66</f>
        <v>27</v>
      </c>
      <c r="GW67" s="59">
        <f>+Cas_Hoy!T66</f>
        <v>5</v>
      </c>
      <c r="GX67" s="459">
        <f>+Cas_Hoy!U66</f>
        <v>9</v>
      </c>
      <c r="GY67" s="424">
        <f t="shared" si="141"/>
        <v>0.35609485628123905</v>
      </c>
      <c r="GZ67" s="94">
        <f t="shared" si="142"/>
        <v>0.61451474446015453</v>
      </c>
      <c r="HA67" s="94">
        <f t="shared" si="143"/>
        <v>0.4382497982480924</v>
      </c>
      <c r="HB67" s="94">
        <f t="shared" si="144"/>
        <v>0.2867005307043809</v>
      </c>
      <c r="HC67" s="272">
        <f t="shared" si="350"/>
        <v>9.7820719650091717E-2</v>
      </c>
      <c r="HD67" s="272">
        <f t="shared" si="351"/>
        <v>0.11833978885855512</v>
      </c>
      <c r="HE67" s="272">
        <f t="shared" si="352"/>
        <v>0.10391546066805446</v>
      </c>
      <c r="HF67" s="272">
        <f t="shared" si="353"/>
        <v>0.7</v>
      </c>
      <c r="HG67" s="272">
        <f t="shared" si="354"/>
        <v>0.7</v>
      </c>
      <c r="HH67" s="272">
        <f t="shared" si="355"/>
        <v>0.7</v>
      </c>
      <c r="HI67" s="272">
        <f t="shared" si="356"/>
        <v>0.7</v>
      </c>
      <c r="HJ67" s="272">
        <f t="shared" si="357"/>
        <v>0.40720487211924217</v>
      </c>
      <c r="HK67" s="272">
        <f t="shared" si="358"/>
        <v>0.4382497982480924</v>
      </c>
      <c r="HL67" s="272">
        <f t="shared" si="359"/>
        <v>0.2867005307043809</v>
      </c>
      <c r="HM67" s="272">
        <f t="shared" si="360"/>
        <v>0.35609485628123905</v>
      </c>
      <c r="HN67" s="272">
        <f t="shared" si="361"/>
        <v>0.61451474446015453</v>
      </c>
      <c r="HO67" s="272">
        <f t="shared" si="362"/>
        <v>0.26454657239356982</v>
      </c>
      <c r="HP67" s="272">
        <f t="shared" si="363"/>
        <v>0.35366687810691144</v>
      </c>
      <c r="HQ67" s="272">
        <f t="shared" si="364"/>
        <v>0.22417796041247948</v>
      </c>
      <c r="HR67" s="276">
        <f t="shared" si="365"/>
        <v>0.17477183570912655</v>
      </c>
      <c r="HS67" s="201">
        <f>+CyF_Tot!B66</f>
        <v>0</v>
      </c>
      <c r="HT67" s="131">
        <f>+CyF_Tot!C66</f>
        <v>1375</v>
      </c>
      <c r="HU67" s="131">
        <f>+CyF_Tot!D66</f>
        <v>1451</v>
      </c>
      <c r="HV67" s="131">
        <f>+CyF_Tot!E66</f>
        <v>1509</v>
      </c>
      <c r="HW67" s="131">
        <f>+CyF_Tot!F66</f>
        <v>0</v>
      </c>
      <c r="HX67" s="131">
        <f>+CyF_Tot!G66</f>
        <v>63</v>
      </c>
      <c r="HY67" s="131">
        <f>+CyF_Tot!H66</f>
        <v>66</v>
      </c>
      <c r="HZ67" s="428">
        <f>+CyF_Tot!I66</f>
        <v>72</v>
      </c>
      <c r="IA67" s="82">
        <f t="shared" si="368"/>
        <v>7.1939238953743809E-2</v>
      </c>
      <c r="IB67" s="79">
        <f t="shared" si="369"/>
        <v>7.1441912529631404E-2</v>
      </c>
      <c r="IC67" s="79">
        <f t="shared" si="370"/>
        <v>7.8932674666672087E-2</v>
      </c>
      <c r="ID67" s="79">
        <f t="shared" si="371"/>
        <v>7.4193534438422679E-2</v>
      </c>
      <c r="IE67" s="79">
        <f t="shared" si="372"/>
        <v>5.5769015126676535E-2</v>
      </c>
      <c r="IF67" s="79">
        <f t="shared" si="373"/>
        <v>5.6766737679044756E-2</v>
      </c>
      <c r="IG67" s="79">
        <f t="shared" si="374"/>
        <v>5.7704533169842968E-2</v>
      </c>
      <c r="IH67" s="79">
        <f t="shared" si="375"/>
        <v>6.2957118461497791E-2</v>
      </c>
      <c r="II67" s="79">
        <f t="shared" si="376"/>
        <v>6.6304508649784391E-2</v>
      </c>
      <c r="IJ67" s="79">
        <f t="shared" si="377"/>
        <v>7.189013159984467E-2</v>
      </c>
      <c r="IK67" s="79">
        <f t="shared" si="378"/>
        <v>5.1282842591177116E-2</v>
      </c>
      <c r="IL67" s="79">
        <f t="shared" si="379"/>
        <v>5.8789301405140368E-2</v>
      </c>
      <c r="IM67" s="79">
        <f t="shared" si="380"/>
        <v>4.7829032205466117E-2</v>
      </c>
      <c r="IN67" s="79">
        <f t="shared" si="381"/>
        <v>5.3585980556292476E-2</v>
      </c>
      <c r="IO67" s="79">
        <f t="shared" si="382"/>
        <v>3.2637140843332815E-2</v>
      </c>
      <c r="IP67" s="79">
        <f t="shared" si="383"/>
        <v>4.0640451477714973E-2</v>
      </c>
      <c r="IQ67" s="79">
        <f t="shared" si="384"/>
        <v>1.3325997635295923E-2</v>
      </c>
      <c r="IR67" s="79">
        <f t="shared" si="385"/>
        <v>2.3596727373682892E-2</v>
      </c>
      <c r="IS67" s="79">
        <f t="shared" si="386"/>
        <v>1.8223586509806388E-3</v>
      </c>
      <c r="IT67" s="179">
        <f t="shared" si="387"/>
        <v>8.5907748818456805E-3</v>
      </c>
      <c r="IU67" s="275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6"/>
      <c r="JP67" s="525">
        <f t="shared" si="230"/>
        <v>0</v>
      </c>
      <c r="JQ67" s="241">
        <f t="shared" si="231"/>
        <v>0</v>
      </c>
      <c r="JR67" s="241">
        <f t="shared" si="232"/>
        <v>0</v>
      </c>
      <c r="JS67" s="241">
        <f t="shared" si="233"/>
        <v>0</v>
      </c>
      <c r="JT67" s="241">
        <f t="shared" si="234"/>
        <v>0</v>
      </c>
      <c r="JU67" s="241">
        <f t="shared" si="235"/>
        <v>0</v>
      </c>
      <c r="JV67" s="241">
        <f t="shared" si="236"/>
        <v>0</v>
      </c>
      <c r="JW67" s="241">
        <f t="shared" si="237"/>
        <v>2334.8030260345267</v>
      </c>
      <c r="JX67" s="241">
        <f t="shared" si="238"/>
        <v>1919.0036381897789</v>
      </c>
      <c r="JY67" s="241">
        <f t="shared" si="239"/>
        <v>3664.3858786365049</v>
      </c>
      <c r="JZ67" s="241">
        <f t="shared" si="240"/>
        <v>9290.3406397287781</v>
      </c>
      <c r="KA67" s="241">
        <f t="shared" si="241"/>
        <v>1739.6654257515781</v>
      </c>
      <c r="KB67" s="241">
        <f t="shared" si="242"/>
        <v>10910.143316109699</v>
      </c>
      <c r="KC67" s="241">
        <f t="shared" si="243"/>
        <v>3209.1704705782231</v>
      </c>
      <c r="KD67" s="241">
        <f t="shared" si="244"/>
        <v>18462.014346817952</v>
      </c>
      <c r="KE67" s="241">
        <f t="shared" si="245"/>
        <v>21449.548665258491</v>
      </c>
      <c r="KF67" s="241">
        <f t="shared" si="246"/>
        <v>12063.377303573287</v>
      </c>
      <c r="KG67" s="241">
        <f t="shared" si="247"/>
        <v>11292.968396139397</v>
      </c>
      <c r="KH67" s="241">
        <f t="shared" si="248"/>
        <v>3733.6174619045833</v>
      </c>
      <c r="KI67" s="526">
        <f t="shared" si="249"/>
        <v>3174.2639296267762</v>
      </c>
      <c r="KJ67" s="529">
        <f>(SUM(JP67:KI67)/SUM(JP$4:KI66))*100000</f>
        <v>200.35476183933969</v>
      </c>
      <c r="KK67" s="491">
        <f t="shared" ref="KK67:KK98" si="433">+(BY67*1000000)/AK67</f>
        <v>0</v>
      </c>
      <c r="KL67" s="492">
        <f t="shared" ref="KL67:KL98" si="434">+(BZ67*1000000)/AL67</f>
        <v>0</v>
      </c>
      <c r="KM67" s="492">
        <f t="shared" ref="KM67:KM98" si="435">+(CA67*1000000)/AM67</f>
        <v>0</v>
      </c>
      <c r="KN67" s="492">
        <f t="shared" ref="KN67:KN98" si="436">+(CB67*1000000)/AN67</f>
        <v>0</v>
      </c>
      <c r="KO67" s="492">
        <f t="shared" ref="KO67:KO98" si="437">+(CC67*1000000)/AO67</f>
        <v>0</v>
      </c>
      <c r="KP67" s="492">
        <f t="shared" ref="KP67:KP98" si="438">+(CD67*1000000)/AP67</f>
        <v>0</v>
      </c>
      <c r="KQ67" s="492">
        <f t="shared" ref="KQ67:KQ98" si="439">+(CE67*1000000)/AQ67</f>
        <v>0</v>
      </c>
      <c r="KR67" s="492">
        <f t="shared" ref="KR67:KR98" si="440">+(CF67*1000000)/AR67</f>
        <v>716.13288315943589</v>
      </c>
      <c r="KS67" s="492">
        <f t="shared" ref="KS67:KS98" si="441">+(CG67*1000000)/AS67</f>
        <v>679.97883820211632</v>
      </c>
      <c r="KT67" s="492">
        <f t="shared" ref="KT67:KT98" si="442">+(CH67*1000000)/AT67</f>
        <v>1254.2935102747808</v>
      </c>
      <c r="KU67" s="492">
        <f t="shared" ref="KU67:KU98" si="443">+(CI67*1000000)/AU67</f>
        <v>4395.7842897537876</v>
      </c>
      <c r="KV67" s="492">
        <f t="shared" ref="KV67:KV98" si="444">+(CJ67*1000000)/AV67</f>
        <v>766.90250915790614</v>
      </c>
      <c r="KW67" s="492">
        <f t="shared" ref="KW67:KW98" si="445">+(CK67*1000000)/AW67</f>
        <v>6598.4951976224556</v>
      </c>
      <c r="KX67" s="492">
        <f t="shared" ref="KX67:KX98" si="446">+(CL67*1000000)/AX67</f>
        <v>1682.7409815475796</v>
      </c>
      <c r="KY67" s="492">
        <f t="shared" ref="KY67:KY98" si="447">+(CM67*1000000)/AY67</f>
        <v>18649.196330386036</v>
      </c>
      <c r="KZ67" s="492">
        <f t="shared" ref="KZ67:KZ98" si="448">+(CN67*1000000)/AZ67</f>
        <v>16085.995264287209</v>
      </c>
      <c r="LA67" s="492">
        <f t="shared" ref="LA67:LA98" si="449">+(CO67*1000000)/BA67</f>
        <v>33832.861143413655</v>
      </c>
      <c r="LB67" s="492">
        <f t="shared" ref="LB67:LB98" si="450">+(CP67*1000000)/BB67</f>
        <v>17196.069539953827</v>
      </c>
      <c r="LC67" s="492">
        <f t="shared" ref="LC67:LC98" si="451">+(CQ67*1000000)/BC67</f>
        <v>61850.699277803091</v>
      </c>
      <c r="LD67" s="493">
        <f t="shared" ref="LD67:LD98" si="452">+(CR67*1000000)/BD67</f>
        <v>18368.519933029202</v>
      </c>
      <c r="LE67" s="509">
        <f t="shared" ref="LE67:LE98" si="453">((+BY67+CA67+CC67)*1000000)/(AK67+AM67+AO67)</f>
        <v>0</v>
      </c>
      <c r="LF67" s="492">
        <f t="shared" ref="LF67:LF98" si="454">((+BZ67+CB67+CD67)*1000000)/(AL67+AN67+AP67)</f>
        <v>0</v>
      </c>
      <c r="LG67" s="492">
        <f t="shared" ref="LG67:LG98" si="455">((+CE67+CG67+CI67)*1000000)/(AQ67+AS67+AU67)</f>
        <v>1543.2201979270963</v>
      </c>
      <c r="LH67" s="492">
        <f t="shared" ref="LH67:LH98" si="456">((+CF67+CH67+CJ67)*1000000)/(AR67+AT67+AV67)</f>
        <v>931.34612071516017</v>
      </c>
      <c r="LI67" s="492">
        <f t="shared" ref="LI67:LI98" si="457">((+CK67+CM67+CO67+CQ67)*1000000)/(AW67+AY67+BA67+BC67)</f>
        <v>15560.677664803459</v>
      </c>
      <c r="LJ67" s="512">
        <f t="shared" ref="LJ67:LJ98" si="458">((+CL67+CN67+CP67+CR67)*1000000)/(AX67+AZ67+BB67+BD67)</f>
        <v>10342.880532642848</v>
      </c>
      <c r="LK67" s="491">
        <f t="shared" ref="LK67:LK98" si="459">+(SUM(BY67:CD67)*1000000)/SUM(AK67:AP67)</f>
        <v>0</v>
      </c>
      <c r="LL67" s="492">
        <f t="shared" ref="LL67:LL98" si="460">+(SUM(CE67:CJ67)*1000000)/SUM(AQ67:AV67)</f>
        <v>1222.0706883716311</v>
      </c>
      <c r="LM67" s="493">
        <f t="shared" ref="LM67:LM98" si="461">+(SUM(CK67:CR67)*1000000)/SUM(AW67:BD67)</f>
        <v>12589.87719610191</v>
      </c>
      <c r="LO67" s="547" t="e">
        <f>VLOOKUP(A67,#REF!,2,FALSE)</f>
        <v>#REF!</v>
      </c>
      <c r="LP67" s="552" t="e">
        <f>VLOOKUP(A67,#REF!,3,FALSE)</f>
        <v>#REF!</v>
      </c>
      <c r="LQ67" s="544" t="e">
        <f>VLOOKUP(A67,#REF!,4,FALSE)</f>
        <v>#REF!</v>
      </c>
      <c r="LR67" s="564" t="e">
        <f t="shared" si="405"/>
        <v>#REF!</v>
      </c>
      <c r="LS67" s="518" t="e">
        <f t="shared" si="406"/>
        <v>#REF!</v>
      </c>
    </row>
    <row r="68" spans="1:331" ht="14.4">
      <c r="A68" s="391" t="s">
        <v>78</v>
      </c>
      <c r="B68" s="419">
        <v>40320</v>
      </c>
      <c r="C68" s="407">
        <f t="shared" si="330"/>
        <v>4631</v>
      </c>
      <c r="D68" s="398">
        <f t="shared" si="331"/>
        <v>94</v>
      </c>
      <c r="E68" s="376">
        <f t="shared" ref="E68:E99" si="462">(IA68*BE68)+(IB68*BF68)+(IC68*BG68)+(ID68*BH68)+(IE68*BI68)+(IF68*BJ68)+(IG68*BK68)+(IH68*BL68)+(II68*BM68)+(IJ68*BN68)+(IK68*BO68)+(IL68*BP68)+(IM68*BQ68)+(IN68*BR68)+(IO68*BS68)+(IP68*BT68)+(IQ68*BU68)+(IR68*BV68)+(IS68*BW68)+(IT68*BX68)</f>
        <v>8.5147597783533143E-3</v>
      </c>
      <c r="F68" s="185">
        <f t="shared" si="407"/>
        <v>0.10815972222222223</v>
      </c>
      <c r="G68" s="30">
        <f t="shared" si="253"/>
        <v>2.531450076400795</v>
      </c>
      <c r="H68" s="29">
        <f t="shared" si="408"/>
        <v>0.27380093708293324</v>
      </c>
      <c r="I68" s="33">
        <f t="shared" si="409"/>
        <v>0.29075261170168853</v>
      </c>
      <c r="J68" s="302">
        <f t="shared" si="410"/>
        <v>0.40174574382080169</v>
      </c>
      <c r="K68" s="452">
        <f t="shared" si="411"/>
        <v>5.8030464347348567E-3</v>
      </c>
      <c r="L68" s="303">
        <f t="shared" ref="L68:L99" si="463">+(J68*B68)/HT68</f>
        <v>3.7143747743303659</v>
      </c>
      <c r="M68" s="304">
        <f t="shared" si="412"/>
        <v>0.42652666679438478</v>
      </c>
      <c r="N68" s="675"/>
      <c r="O68" s="310" t="s">
        <v>226</v>
      </c>
      <c r="P68" s="20" t="s">
        <v>229</v>
      </c>
      <c r="Q68" s="20"/>
      <c r="R68" s="20"/>
      <c r="S68" s="148">
        <f t="shared" si="259"/>
        <v>4631</v>
      </c>
      <c r="T68" s="149">
        <f t="shared" si="260"/>
        <v>11485.61507936508</v>
      </c>
      <c r="U68" s="148">
        <f t="shared" si="261"/>
        <v>132</v>
      </c>
      <c r="V68" s="150">
        <f t="shared" si="262"/>
        <v>2.9339853300733496E-2</v>
      </c>
      <c r="W68" s="149">
        <f t="shared" si="263"/>
        <v>327.38095238095241</v>
      </c>
      <c r="X68" s="148">
        <f t="shared" si="264"/>
        <v>270</v>
      </c>
      <c r="Y68" s="150">
        <f t="shared" si="265"/>
        <v>6.1912405411602846E-2</v>
      </c>
      <c r="Z68" s="149">
        <f t="shared" si="266"/>
        <v>669.64285714285711</v>
      </c>
      <c r="AA68" s="148">
        <f t="shared" si="267"/>
        <v>94</v>
      </c>
      <c r="AB68" s="149">
        <f t="shared" si="268"/>
        <v>2331.3492063492063</v>
      </c>
      <c r="AC68" s="151">
        <f t="shared" si="269"/>
        <v>2.029799179442885E-2</v>
      </c>
      <c r="AD68" s="148">
        <f t="shared" si="270"/>
        <v>3</v>
      </c>
      <c r="AE68" s="150">
        <f t="shared" si="271"/>
        <v>3.2967032967032968E-2</v>
      </c>
      <c r="AF68" s="149">
        <f t="shared" si="272"/>
        <v>74.404761904761898</v>
      </c>
      <c r="AG68" s="148">
        <f t="shared" si="273"/>
        <v>4</v>
      </c>
      <c r="AH68" s="150">
        <f t="shared" si="274"/>
        <v>4.4444444444444446E-2</v>
      </c>
      <c r="AI68" s="311">
        <f t="shared" si="275"/>
        <v>99.206349206349202</v>
      </c>
      <c r="AJ68" s="679"/>
      <c r="AK68" s="74">
        <v>2823.6433665278787</v>
      </c>
      <c r="AL68" s="59">
        <v>2713.7252803768379</v>
      </c>
      <c r="AM68" s="59">
        <v>2871.2521216175805</v>
      </c>
      <c r="AN68" s="59">
        <v>2761.4607148082714</v>
      </c>
      <c r="AO68" s="59">
        <v>2522.7588038144131</v>
      </c>
      <c r="AP68" s="59">
        <v>2469.7425931951789</v>
      </c>
      <c r="AQ68" s="59">
        <v>2629.4414027629546</v>
      </c>
      <c r="AR68" s="59">
        <v>2681.1806828101726</v>
      </c>
      <c r="AS68" s="59">
        <v>2811.7859024833906</v>
      </c>
      <c r="AT68" s="59">
        <v>2827.967781953811</v>
      </c>
      <c r="AU68" s="59">
        <v>2205.1895447269935</v>
      </c>
      <c r="AV68" s="59">
        <v>2306.9456470244645</v>
      </c>
      <c r="AW68" s="59">
        <v>1909.796163454947</v>
      </c>
      <c r="AX68" s="59">
        <v>2167.00199269727</v>
      </c>
      <c r="AY68" s="59">
        <v>1318.9307344436802</v>
      </c>
      <c r="AZ68" s="59">
        <v>1679.9793906095438</v>
      </c>
      <c r="BA68" s="59">
        <v>510.98238488727435</v>
      </c>
      <c r="BB68" s="59">
        <v>848.78068544528082</v>
      </c>
      <c r="BC68" s="59">
        <v>45.21968007851985</v>
      </c>
      <c r="BD68" s="75">
        <v>214.21560289733702</v>
      </c>
      <c r="BE68" s="213">
        <v>2.0000000000000002E-5</v>
      </c>
      <c r="BF68" s="42">
        <v>2.0000000000000002E-5</v>
      </c>
      <c r="BG68" s="52">
        <v>5.0000000000000002E-5</v>
      </c>
      <c r="BH68" s="52">
        <v>4.0000000000000003E-5</v>
      </c>
      <c r="BI68" s="52">
        <v>1.2518952302791728E-4</v>
      </c>
      <c r="BJ68" s="52">
        <v>1.2406223545552731E-4</v>
      </c>
      <c r="BK68" s="52">
        <v>3.4000000000000002E-4</v>
      </c>
      <c r="BL68" s="52">
        <v>1.8000000000000001E-4</v>
      </c>
      <c r="BM68" s="52">
        <v>8.9999999999999998E-4</v>
      </c>
      <c r="BN68" s="52">
        <v>5.0000000000000001E-4</v>
      </c>
      <c r="BO68" s="52">
        <v>3.8E-3</v>
      </c>
      <c r="BP68" s="52">
        <v>2E-3</v>
      </c>
      <c r="BQ68" s="52">
        <v>1.6199999999999999E-2</v>
      </c>
      <c r="BR68" s="52">
        <v>6.1999999999999998E-3</v>
      </c>
      <c r="BS68" s="52">
        <v>6.1100000000000002E-2</v>
      </c>
      <c r="BT68" s="52">
        <v>2.6800000000000001E-2</v>
      </c>
      <c r="BU68" s="52">
        <v>0.1421</v>
      </c>
      <c r="BV68" s="52">
        <v>5.4699999999999999E-2</v>
      </c>
      <c r="BW68" s="52">
        <v>0.27589999999999998</v>
      </c>
      <c r="BX68" s="584">
        <v>0.1051</v>
      </c>
      <c r="BY68" s="74">
        <f>+Fall_Hoy!B68+(CS68/2)</f>
        <v>0</v>
      </c>
      <c r="BZ68" s="59">
        <f>+Fall_Hoy!C68+(CS68/2)</f>
        <v>0</v>
      </c>
      <c r="CA68" s="59">
        <f>+Fall_Hoy!D68+(CT68/2)</f>
        <v>0</v>
      </c>
      <c r="CB68" s="59">
        <f>+Fall_Hoy!E68+(CT68/2)</f>
        <v>0</v>
      </c>
      <c r="CC68" s="59">
        <f>+Fall_Hoy!F68+(CU68/2)</f>
        <v>1</v>
      </c>
      <c r="CD68" s="59">
        <f>+Fall_Hoy!G68+(CU68/2)</f>
        <v>0</v>
      </c>
      <c r="CE68" s="59">
        <f>+Fall_Hoy!H68+(CV68/2)</f>
        <v>0</v>
      </c>
      <c r="CF68" s="59">
        <f>+Fall_Hoy!I68+(CV68/2)</f>
        <v>2</v>
      </c>
      <c r="CG68" s="59">
        <f>+Fall_Hoy!J68+(CW68/2)</f>
        <v>3</v>
      </c>
      <c r="CH68" s="59">
        <f>+Fall_Hoy!K68+(CW68/2)</f>
        <v>0</v>
      </c>
      <c r="CI68" s="59">
        <f>+Fall_Hoy!L68+(CX68/2)</f>
        <v>6</v>
      </c>
      <c r="CJ68" s="59">
        <f>+Fall_Hoy!M68+(CX68/2)</f>
        <v>4</v>
      </c>
      <c r="CK68" s="59">
        <f>+Fall_Hoy!N68+(CY68/2)</f>
        <v>9</v>
      </c>
      <c r="CL68" s="59">
        <f>+Fall_Hoy!O68+(CY68/2)</f>
        <v>7</v>
      </c>
      <c r="CM68" s="59">
        <f>+Fall_Hoy!P68+(CZ68/2)</f>
        <v>16</v>
      </c>
      <c r="CN68" s="59">
        <f>+Fall_Hoy!Q68+(CZ68/2)</f>
        <v>10</v>
      </c>
      <c r="CO68" s="59">
        <f>+Fall_Hoy!R68+(DA68/2)</f>
        <v>10.5</v>
      </c>
      <c r="CP68" s="59">
        <f>+Fall_Hoy!S68+(DA68/2)</f>
        <v>15.5</v>
      </c>
      <c r="CQ68" s="59">
        <f>+Fall_Hoy!T68+(DB68/2)</f>
        <v>5</v>
      </c>
      <c r="CR68" s="75">
        <f>+Fall_Hoy!U68+(DB68/2)</f>
        <v>5</v>
      </c>
      <c r="CS68" s="603">
        <f>+Fall_Hoy!W68</f>
        <v>0</v>
      </c>
      <c r="CT68" s="58">
        <f>+Fall_Hoy!X68</f>
        <v>0</v>
      </c>
      <c r="CU68" s="58">
        <f>+Fall_Hoy!Y68</f>
        <v>0</v>
      </c>
      <c r="CV68" s="58">
        <f>+Fall_Hoy!Z68</f>
        <v>0</v>
      </c>
      <c r="CW68" s="58">
        <f>+Fall_Hoy!AA68</f>
        <v>0</v>
      </c>
      <c r="CX68" s="58">
        <f>+Fall_Hoy!AB68</f>
        <v>0</v>
      </c>
      <c r="CY68" s="58">
        <f>+Fall_Hoy!AC68</f>
        <v>0</v>
      </c>
      <c r="CZ68" s="58">
        <f>+Fall_Hoy!AD68</f>
        <v>0</v>
      </c>
      <c r="DA68" s="58">
        <f>+Fall_Hoy!AE68</f>
        <v>1</v>
      </c>
      <c r="DB68" s="223">
        <f>+Fall_Hoy!AF68</f>
        <v>2</v>
      </c>
      <c r="DC68" s="65">
        <f t="shared" si="276"/>
        <v>0.19854400761321356</v>
      </c>
      <c r="DD68" s="66">
        <f t="shared" si="277"/>
        <v>0.22210649157000986</v>
      </c>
      <c r="DE68" s="66">
        <f t="shared" si="278"/>
        <v>0.29089782783442136</v>
      </c>
      <c r="DF68" s="66">
        <f t="shared" si="279"/>
        <v>0.52101117667141983</v>
      </c>
      <c r="DG68" s="66">
        <f t="shared" si="389"/>
        <v>0.7</v>
      </c>
      <c r="DH68" s="66">
        <f t="shared" si="390"/>
        <v>0.16843860617142636</v>
      </c>
      <c r="DI68" s="66">
        <f t="shared" si="391"/>
        <v>0.15098263820705107</v>
      </c>
      <c r="DJ68" s="66">
        <f t="shared" si="392"/>
        <v>0.7</v>
      </c>
      <c r="DK68" s="66">
        <f t="shared" si="393"/>
        <v>0.7</v>
      </c>
      <c r="DL68" s="66">
        <f t="shared" si="394"/>
        <v>0.15417431654711869</v>
      </c>
      <c r="DM68" s="66">
        <f t="shared" si="395"/>
        <v>0.7</v>
      </c>
      <c r="DN68" s="66">
        <f t="shared" si="396"/>
        <v>0.7</v>
      </c>
      <c r="DO68" s="66">
        <f t="shared" si="397"/>
        <v>0.29089782783442136</v>
      </c>
      <c r="DP68" s="66">
        <f t="shared" si="398"/>
        <v>0.52101117667141983</v>
      </c>
      <c r="DQ68" s="66">
        <f t="shared" si="399"/>
        <v>0.19854400761321356</v>
      </c>
      <c r="DR68" s="66">
        <f t="shared" si="400"/>
        <v>0.22210649157000986</v>
      </c>
      <c r="DS68" s="66">
        <f t="shared" si="401"/>
        <v>0.14460699194565085</v>
      </c>
      <c r="DT68" s="66">
        <f t="shared" si="402"/>
        <v>0.33384808045055697</v>
      </c>
      <c r="DU68" s="66">
        <f t="shared" si="403"/>
        <v>0.40076595242736324</v>
      </c>
      <c r="DV68" s="265">
        <f t="shared" si="404"/>
        <v>0.22208344608169558</v>
      </c>
      <c r="DW68" s="74">
        <f>+'Cas_-14'!B67</f>
        <v>40</v>
      </c>
      <c r="DX68" s="59">
        <f>+'Cas_-14'!C67</f>
        <v>38</v>
      </c>
      <c r="DY68" s="59">
        <f>+'Cas_-14'!D67</f>
        <v>151</v>
      </c>
      <c r="DZ68" s="59">
        <f>+'Cas_-14'!E67</f>
        <v>194</v>
      </c>
      <c r="EA68" s="59">
        <f>+'Cas_-14'!F67</f>
        <v>373</v>
      </c>
      <c r="EB68" s="59">
        <f>+'Cas_-14'!G67</f>
        <v>416</v>
      </c>
      <c r="EC68" s="59">
        <f>+'Cas_-14'!H67</f>
        <v>397</v>
      </c>
      <c r="ED68" s="59">
        <f>+'Cas_-14'!I67</f>
        <v>472</v>
      </c>
      <c r="EE68" s="59">
        <f>+'Cas_-14'!J67</f>
        <v>346</v>
      </c>
      <c r="EF68" s="59">
        <f>+'Cas_-14'!K67</f>
        <v>436</v>
      </c>
      <c r="EG68" s="59">
        <f>+'Cas_-14'!L67</f>
        <v>320</v>
      </c>
      <c r="EH68" s="59">
        <f>+'Cas_-14'!M67</f>
        <v>354</v>
      </c>
      <c r="EI68" s="59">
        <f>+'Cas_-14'!N67</f>
        <v>181</v>
      </c>
      <c r="EJ68" s="59">
        <f>+'Cas_-14'!O67</f>
        <v>203</v>
      </c>
      <c r="EK68" s="59">
        <f>+'Cas_-14'!P67</f>
        <v>108</v>
      </c>
      <c r="EL68" s="59">
        <f>+'Cas_-14'!Q67</f>
        <v>117</v>
      </c>
      <c r="EM68" s="59">
        <f>+'Cas_-14'!R67</f>
        <v>60</v>
      </c>
      <c r="EN68" s="59">
        <f>+'Cas_-14'!S67</f>
        <v>72</v>
      </c>
      <c r="EO68" s="59">
        <f>+'Cas_-14'!T67</f>
        <v>9</v>
      </c>
      <c r="EP68" s="75">
        <f>+'Cas_-14'!U67</f>
        <v>17</v>
      </c>
      <c r="EQ68" s="178">
        <f t="shared" si="413"/>
        <v>1.4166094937543901E-2</v>
      </c>
      <c r="ER68" s="79">
        <f t="shared" si="414"/>
        <v>1.4002891256082922E-2</v>
      </c>
      <c r="ES68" s="79">
        <f t="shared" si="415"/>
        <v>5.2590296359948691E-2</v>
      </c>
      <c r="ET68" s="79">
        <f t="shared" si="416"/>
        <v>7.0252674231315093E-2</v>
      </c>
      <c r="EU68" s="79">
        <f t="shared" si="417"/>
        <v>0.14785400785680491</v>
      </c>
      <c r="EV68" s="79">
        <f t="shared" si="418"/>
        <v>0.16843860617142636</v>
      </c>
      <c r="EW68" s="79">
        <f t="shared" si="419"/>
        <v>0.15098263820705107</v>
      </c>
      <c r="EX68" s="79">
        <f t="shared" si="420"/>
        <v>0.17604184717058755</v>
      </c>
      <c r="EY68" s="79">
        <f t="shared" si="421"/>
        <v>0.12305346566195179</v>
      </c>
      <c r="EZ68" s="79">
        <f t="shared" si="422"/>
        <v>0.15417431654711869</v>
      </c>
      <c r="FA68" s="79">
        <f t="shared" si="423"/>
        <v>0.1451122425122946</v>
      </c>
      <c r="FB68" s="79">
        <f t="shared" si="424"/>
        <v>0.15344964908756947</v>
      </c>
      <c r="FC68" s="79">
        <f t="shared" si="425"/>
        <v>9.4774512308454475E-2</v>
      </c>
      <c r="FD68" s="79">
        <f t="shared" si="426"/>
        <v>9.3677809565521283E-2</v>
      </c>
      <c r="FE68" s="79">
        <f t="shared" si="427"/>
        <v>8.1884512339879603E-2</v>
      </c>
      <c r="FF68" s="79">
        <f t="shared" si="428"/>
        <v>6.9643711496692295E-2</v>
      </c>
      <c r="FG68" s="79">
        <f t="shared" si="429"/>
        <v>0.1174208774598685</v>
      </c>
      <c r="FH68" s="79">
        <f t="shared" si="430"/>
        <v>8.4827566454611189E-2</v>
      </c>
      <c r="FI68" s="79">
        <f t="shared" si="431"/>
        <v>0.19902838729447711</v>
      </c>
      <c r="FJ68" s="87">
        <f t="shared" si="432"/>
        <v>7.9359298622833099E-2</v>
      </c>
      <c r="FK68" s="101">
        <f t="shared" si="133"/>
        <v>2.4246832757471055</v>
      </c>
      <c r="FL68" s="102">
        <f t="shared" si="134"/>
        <v>3.1891822936599055</v>
      </c>
      <c r="FM68" s="102">
        <f t="shared" si="135"/>
        <v>3.0693677102516883</v>
      </c>
      <c r="FN68" s="102">
        <f t="shared" si="166"/>
        <v>5.5617352614015578</v>
      </c>
      <c r="FO68" s="102">
        <f t="shared" si="388"/>
        <v>4.7343998999198096</v>
      </c>
      <c r="FP68" s="102">
        <f t="shared" si="388"/>
        <v>1</v>
      </c>
      <c r="FQ68" s="102">
        <f t="shared" si="388"/>
        <v>1</v>
      </c>
      <c r="FR68" s="102">
        <f t="shared" si="388"/>
        <v>3.9763272838286459</v>
      </c>
      <c r="FS68" s="102">
        <f t="shared" si="388"/>
        <v>5.6885841957756451</v>
      </c>
      <c r="FT68" s="102">
        <f t="shared" si="388"/>
        <v>1</v>
      </c>
      <c r="FU68" s="102">
        <f t="shared" si="388"/>
        <v>4.823852129090298</v>
      </c>
      <c r="FV68" s="102">
        <f t="shared" si="388"/>
        <v>4.5617569291444209</v>
      </c>
      <c r="FW68" s="102">
        <f t="shared" si="388"/>
        <v>3.0693677102516883</v>
      </c>
      <c r="FX68" s="102">
        <f t="shared" si="388"/>
        <v>5.5617352614015578</v>
      </c>
      <c r="FY68" s="102">
        <f t="shared" si="388"/>
        <v>2.4246832757471055</v>
      </c>
      <c r="FZ68" s="102">
        <f t="shared" si="388"/>
        <v>3.1891822936599055</v>
      </c>
      <c r="GA68" s="102">
        <f t="shared" si="137"/>
        <v>1.2315270935960592</v>
      </c>
      <c r="GB68" s="102">
        <f t="shared" si="138"/>
        <v>3.9356083688807644</v>
      </c>
      <c r="GC68" s="102">
        <f t="shared" si="139"/>
        <v>2.0136120172365191</v>
      </c>
      <c r="GD68" s="270">
        <f t="shared" si="140"/>
        <v>2.7984552527005095</v>
      </c>
      <c r="GE68" s="74">
        <f>+Cas_Hoy!B67</f>
        <v>47</v>
      </c>
      <c r="GF68" s="59">
        <f>+Cas_Hoy!C67</f>
        <v>41</v>
      </c>
      <c r="GG68" s="59">
        <f>+Cas_Hoy!D67</f>
        <v>163</v>
      </c>
      <c r="GH68" s="59">
        <f>+Cas_Hoy!E67</f>
        <v>208</v>
      </c>
      <c r="GI68" s="59">
        <f>+Cas_Hoy!F67</f>
        <v>391</v>
      </c>
      <c r="GJ68" s="59">
        <f>+Cas_Hoy!G67</f>
        <v>440</v>
      </c>
      <c r="GK68" s="59">
        <f>+Cas_Hoy!H67</f>
        <v>434</v>
      </c>
      <c r="GL68" s="59">
        <f>+Cas_Hoy!I67</f>
        <v>503</v>
      </c>
      <c r="GM68" s="59">
        <f>+Cas_Hoy!J67</f>
        <v>375</v>
      </c>
      <c r="GN68" s="59">
        <f>+Cas_Hoy!K67</f>
        <v>458</v>
      </c>
      <c r="GO68" s="59">
        <f>+Cas_Hoy!L67</f>
        <v>333</v>
      </c>
      <c r="GP68" s="59">
        <f>+Cas_Hoy!M67</f>
        <v>375</v>
      </c>
      <c r="GQ68" s="59">
        <f>+Cas_Hoy!N67</f>
        <v>193</v>
      </c>
      <c r="GR68" s="59">
        <f>+Cas_Hoy!O67</f>
        <v>211</v>
      </c>
      <c r="GS68" s="59">
        <f>+Cas_Hoy!P67</f>
        <v>117</v>
      </c>
      <c r="GT68" s="59">
        <f>+Cas_Hoy!Q67</f>
        <v>122</v>
      </c>
      <c r="GU68" s="59">
        <f>+Cas_Hoy!R67</f>
        <v>62</v>
      </c>
      <c r="GV68" s="59">
        <f>+Cas_Hoy!S67</f>
        <v>74</v>
      </c>
      <c r="GW68" s="59">
        <f>+Cas_Hoy!T67</f>
        <v>9</v>
      </c>
      <c r="GX68" s="459">
        <f>+Cas_Hoy!U67</f>
        <v>17</v>
      </c>
      <c r="GY68" s="424">
        <f t="shared" si="141"/>
        <v>0.21508934158098136</v>
      </c>
      <c r="GZ68" s="94">
        <f t="shared" si="142"/>
        <v>0.23159822197898466</v>
      </c>
      <c r="HA68" s="94">
        <f t="shared" si="143"/>
        <v>0.31018387166874761</v>
      </c>
      <c r="HB68" s="94">
        <f t="shared" si="144"/>
        <v>0.54154363683581075</v>
      </c>
      <c r="HC68" s="272">
        <f t="shared" ref="HC68:HC99" si="464">MIN(+(GI68*FO68)/AO68,0.7)</f>
        <v>0.7</v>
      </c>
      <c r="HD68" s="272">
        <f t="shared" ref="HD68:HD99" si="465">MIN(+(GJ68*FP68)/AP68,0.7)</f>
        <v>0.17815621806593174</v>
      </c>
      <c r="HE68" s="272">
        <f t="shared" ref="HE68:HE99" si="466">MIN(+(GK68*FQ68)/AQ68,0.7)</f>
        <v>0.16505406796438327</v>
      </c>
      <c r="HF68" s="272">
        <f t="shared" ref="HF68:HF99" si="467">MIN(+(GL68*FR68)/AR68,0.7)</f>
        <v>0.7</v>
      </c>
      <c r="HG68" s="272">
        <f t="shared" ref="HG68:HG99" si="468">MIN(+(GM68*FS68)/AS68,0.7)</f>
        <v>0.7</v>
      </c>
      <c r="HH68" s="272">
        <f t="shared" ref="HH68:HH99" si="469">MIN(+(GN68*FT68)/AT68,0.7)</f>
        <v>0.16195375453802835</v>
      </c>
      <c r="HI68" s="272">
        <f t="shared" ref="HI68:HI99" si="470">MIN(+(GO68*FU68)/AU68,0.7)</f>
        <v>0.7</v>
      </c>
      <c r="HJ68" s="272">
        <f t="shared" ref="HJ68:HJ99" si="471">MIN(+(GP68*FV68)/AV68,0.7)</f>
        <v>0.7</v>
      </c>
      <c r="HK68" s="272">
        <f t="shared" ref="HK68:HK99" si="472">MIN(+(GQ68*FW68)/AW68,0.7)</f>
        <v>0.31018387166874761</v>
      </c>
      <c r="HL68" s="272">
        <f t="shared" ref="HL68:HL99" si="473">MIN(+(GR68*FX68)/AX68,0.7)</f>
        <v>0.54154363683581075</v>
      </c>
      <c r="HM68" s="272">
        <f t="shared" ref="HM68:HM99" si="474">MIN(+(GS68*FY68)/AY68,0.7)</f>
        <v>0.21508934158098136</v>
      </c>
      <c r="HN68" s="272">
        <f t="shared" ref="HN68:HN99" si="475">MIN(+(GT68*FZ68)/AZ68,0.7)</f>
        <v>0.23159822197898466</v>
      </c>
      <c r="HO68" s="272">
        <f t="shared" ref="HO68:HO99" si="476">MIN(+(GU68*GA68)/BA68,0.7)</f>
        <v>0.1494272250105059</v>
      </c>
      <c r="HP68" s="272">
        <f t="shared" ref="HP68:HP99" si="477">MIN(+(GV68*GB68)/BB68,0.7)</f>
        <v>0.34312163824085024</v>
      </c>
      <c r="HQ68" s="272">
        <f t="shared" ref="HQ68:HQ99" si="478">MIN(+(GW68*GC68)/BC68,0.7)</f>
        <v>0.40076595242736324</v>
      </c>
      <c r="HR68" s="276">
        <f t="shared" ref="HR68:HR99" si="479">MIN(+(GX68*GD68)/BD68,0.7)</f>
        <v>0.22208344608169558</v>
      </c>
      <c r="HS68" s="201">
        <f>+CyF_Tot!B67</f>
        <v>0</v>
      </c>
      <c r="HT68" s="131">
        <f>+CyF_Tot!C67</f>
        <v>4361</v>
      </c>
      <c r="HU68" s="131">
        <f>+CyF_Tot!D67</f>
        <v>4499</v>
      </c>
      <c r="HV68" s="131">
        <f>+CyF_Tot!E67</f>
        <v>4631</v>
      </c>
      <c r="HW68" s="131">
        <f>+CyF_Tot!F67</f>
        <v>0</v>
      </c>
      <c r="HX68" s="131">
        <f>+CyF_Tot!G67</f>
        <v>90</v>
      </c>
      <c r="HY68" s="131">
        <f>+CyF_Tot!H67</f>
        <v>91</v>
      </c>
      <c r="HZ68" s="428">
        <f>+CyF_Tot!I67</f>
        <v>94</v>
      </c>
      <c r="IA68" s="82">
        <f t="shared" si="368"/>
        <v>7.0030837463489051E-2</v>
      </c>
      <c r="IB68" s="79">
        <f t="shared" si="369"/>
        <v>6.7304694453790628E-2</v>
      </c>
      <c r="IC68" s="79">
        <f t="shared" si="370"/>
        <v>7.1211610159166189E-2</v>
      </c>
      <c r="ID68" s="79">
        <f t="shared" si="371"/>
        <v>6.8488608998221012E-2</v>
      </c>
      <c r="IE68" s="79">
        <f t="shared" si="372"/>
        <v>6.2568422713651123E-2</v>
      </c>
      <c r="IF68" s="79">
        <f t="shared" si="373"/>
        <v>6.125353653757884E-2</v>
      </c>
      <c r="IG68" s="79">
        <f t="shared" si="374"/>
        <v>6.5214320505033591E-2</v>
      </c>
      <c r="IH68" s="79">
        <f t="shared" si="375"/>
        <v>6.6497536776045946E-2</v>
      </c>
      <c r="II68" s="79">
        <f t="shared" si="376"/>
        <v>6.9736753533814255E-2</v>
      </c>
      <c r="IJ68" s="79">
        <f t="shared" si="377"/>
        <v>7.0138089830203643E-2</v>
      </c>
      <c r="IK68" s="79">
        <f t="shared" si="378"/>
        <v>5.4692201010094088E-2</v>
      </c>
      <c r="IL68" s="79">
        <f t="shared" si="379"/>
        <v>5.721591386469406E-2</v>
      </c>
      <c r="IM68" s="79">
        <f t="shared" si="380"/>
        <v>4.7365976276164359E-2</v>
      </c>
      <c r="IN68" s="79">
        <f t="shared" si="381"/>
        <v>5.3745089104594988E-2</v>
      </c>
      <c r="IO68" s="79">
        <f t="shared" si="382"/>
        <v>3.271157575505159E-2</v>
      </c>
      <c r="IP68" s="79">
        <f t="shared" si="383"/>
        <v>4.1666155521070031E-2</v>
      </c>
      <c r="IQ68" s="79">
        <f t="shared" si="384"/>
        <v>1.2673174228355018E-2</v>
      </c>
      <c r="IR68" s="79">
        <f t="shared" si="385"/>
        <v>2.1051108269972241E-2</v>
      </c>
      <c r="IS68" s="79">
        <f t="shared" si="386"/>
        <v>1.1215198432172582E-3</v>
      </c>
      <c r="IT68" s="179">
        <f t="shared" si="387"/>
        <v>5.3128869766204618E-3</v>
      </c>
      <c r="IU68" s="275"/>
      <c r="IV68" s="272"/>
      <c r="IW68" s="272"/>
      <c r="IX68" s="272"/>
      <c r="IY68" s="272"/>
      <c r="IZ68" s="272"/>
      <c r="JA68" s="272"/>
      <c r="JB68" s="272"/>
      <c r="JC68" s="272"/>
      <c r="JD68" s="272"/>
      <c r="JE68" s="272"/>
      <c r="JF68" s="272"/>
      <c r="JG68" s="272"/>
      <c r="JH68" s="272"/>
      <c r="JI68" s="272"/>
      <c r="JJ68" s="272"/>
      <c r="JK68" s="272"/>
      <c r="JL68" s="272"/>
      <c r="JM68" s="272"/>
      <c r="JN68" s="276"/>
      <c r="JP68" s="525">
        <f t="shared" si="230"/>
        <v>0</v>
      </c>
      <c r="JQ68" s="241">
        <f t="shared" si="231"/>
        <v>0</v>
      </c>
      <c r="JR68" s="241">
        <f t="shared" si="232"/>
        <v>0</v>
      </c>
      <c r="JS68" s="241">
        <f t="shared" si="233"/>
        <v>0</v>
      </c>
      <c r="JT68" s="241">
        <f t="shared" si="234"/>
        <v>1418.2612283782998</v>
      </c>
      <c r="JU68" s="241">
        <f t="shared" si="235"/>
        <v>0</v>
      </c>
      <c r="JV68" s="241">
        <f t="shared" si="236"/>
        <v>0</v>
      </c>
      <c r="JW68" s="241">
        <f t="shared" si="237"/>
        <v>2431.9830594802393</v>
      </c>
      <c r="JX68" s="241">
        <f t="shared" si="238"/>
        <v>3011.0599788278191</v>
      </c>
      <c r="JY68" s="241">
        <f t="shared" si="239"/>
        <v>0</v>
      </c>
      <c r="JZ68" s="241">
        <f t="shared" si="240"/>
        <v>5750.4335762529217</v>
      </c>
      <c r="KA68" s="241">
        <f t="shared" si="241"/>
        <v>3933.2196715182408</v>
      </c>
      <c r="KB68" s="241">
        <f t="shared" si="242"/>
        <v>7791.8582541707192</v>
      </c>
      <c r="KC68" s="241">
        <f t="shared" si="243"/>
        <v>6160.4756456100595</v>
      </c>
      <c r="KD68" s="241">
        <f t="shared" si="244"/>
        <v>12009.279628077666</v>
      </c>
      <c r="KE68" s="241">
        <f t="shared" si="245"/>
        <v>7937.1807026525139</v>
      </c>
      <c r="KF68" s="241">
        <f t="shared" si="246"/>
        <v>7326.7868144337635</v>
      </c>
      <c r="KG68" s="241">
        <f t="shared" si="247"/>
        <v>11992.649190243888</v>
      </c>
      <c r="KH68" s="241">
        <f t="shared" si="248"/>
        <v>6674.6381105728387</v>
      </c>
      <c r="KI68" s="526">
        <f t="shared" si="249"/>
        <v>4033.5530573564083</v>
      </c>
      <c r="KJ68" s="529">
        <f>(SUM(JP68:KI68)/SUM(JP$4:KI67))*100000</f>
        <v>155.85113333145259</v>
      </c>
      <c r="KK68" s="491">
        <f t="shared" si="433"/>
        <v>0</v>
      </c>
      <c r="KL68" s="492">
        <f t="shared" si="434"/>
        <v>0</v>
      </c>
      <c r="KM68" s="492">
        <f t="shared" si="435"/>
        <v>0</v>
      </c>
      <c r="KN68" s="492">
        <f t="shared" si="436"/>
        <v>0</v>
      </c>
      <c r="KO68" s="492">
        <f t="shared" si="437"/>
        <v>396.3914419753483</v>
      </c>
      <c r="KP68" s="492">
        <f t="shared" si="438"/>
        <v>0</v>
      </c>
      <c r="KQ68" s="492">
        <f t="shared" si="439"/>
        <v>0</v>
      </c>
      <c r="KR68" s="492">
        <f t="shared" si="440"/>
        <v>745.94003038384562</v>
      </c>
      <c r="KS68" s="492">
        <f t="shared" si="441"/>
        <v>1066.9375635429344</v>
      </c>
      <c r="KT68" s="492">
        <f t="shared" si="442"/>
        <v>0</v>
      </c>
      <c r="KU68" s="492">
        <f t="shared" si="443"/>
        <v>2720.8545471055236</v>
      </c>
      <c r="KV68" s="492">
        <f t="shared" si="444"/>
        <v>1733.8943399725365</v>
      </c>
      <c r="KW68" s="492">
        <f t="shared" si="445"/>
        <v>4712.5448109176259</v>
      </c>
      <c r="KX68" s="492">
        <f t="shared" si="446"/>
        <v>3230.2692953628029</v>
      </c>
      <c r="KY68" s="492">
        <f t="shared" si="447"/>
        <v>12131.038865167349</v>
      </c>
      <c r="KZ68" s="492">
        <f t="shared" si="448"/>
        <v>5952.4539740762648</v>
      </c>
      <c r="LA68" s="492">
        <f t="shared" si="449"/>
        <v>20548.653555476987</v>
      </c>
      <c r="LB68" s="492">
        <f t="shared" si="450"/>
        <v>18261.490000645466</v>
      </c>
      <c r="LC68" s="492">
        <f t="shared" si="451"/>
        <v>110571.3262747095</v>
      </c>
      <c r="LD68" s="493">
        <f t="shared" si="452"/>
        <v>23340.970183186204</v>
      </c>
      <c r="LE68" s="509">
        <f t="shared" si="453"/>
        <v>121.68922717744368</v>
      </c>
      <c r="LF68" s="492">
        <f t="shared" si="454"/>
        <v>0</v>
      </c>
      <c r="LG68" s="492">
        <f t="shared" si="455"/>
        <v>1177.0218883674097</v>
      </c>
      <c r="LH68" s="492">
        <f t="shared" si="456"/>
        <v>767.64684690152774</v>
      </c>
      <c r="LI68" s="492">
        <f t="shared" si="457"/>
        <v>10700.332924967166</v>
      </c>
      <c r="LJ68" s="512">
        <f t="shared" si="458"/>
        <v>7637.5092735202707</v>
      </c>
      <c r="LK68" s="491">
        <f t="shared" si="459"/>
        <v>61.87129912363077</v>
      </c>
      <c r="LL68" s="492">
        <f t="shared" si="460"/>
        <v>970.08823709774174</v>
      </c>
      <c r="LM68" s="493">
        <f t="shared" si="461"/>
        <v>8970.7691271099084</v>
      </c>
      <c r="LO68" s="547" t="e">
        <f>VLOOKUP(A68,#REF!,2,FALSE)</f>
        <v>#REF!</v>
      </c>
      <c r="LP68" s="552" t="e">
        <f>VLOOKUP(A68,#REF!,3,FALSE)</f>
        <v>#REF!</v>
      </c>
      <c r="LQ68" s="544" t="e">
        <f>VLOOKUP(A68,#REF!,4,FALSE)</f>
        <v>#REF!</v>
      </c>
      <c r="LR68" s="564" t="e">
        <f t="shared" si="405"/>
        <v>#REF!</v>
      </c>
      <c r="LS68" s="518" t="e">
        <f t="shared" si="406"/>
        <v>#REF!</v>
      </c>
    </row>
    <row r="69" spans="1:331" ht="14.4">
      <c r="A69" s="391" t="s">
        <v>79</v>
      </c>
      <c r="B69" s="419">
        <v>18204</v>
      </c>
      <c r="C69" s="407">
        <f t="shared" si="330"/>
        <v>1975</v>
      </c>
      <c r="D69" s="398">
        <f t="shared" si="331"/>
        <v>39</v>
      </c>
      <c r="E69" s="376">
        <f t="shared" si="462"/>
        <v>7.6613631921693334E-3</v>
      </c>
      <c r="F69" s="185">
        <f t="shared" si="407"/>
        <v>0.10695451549110085</v>
      </c>
      <c r="G69" s="30">
        <f t="shared" si="253"/>
        <v>2.614523830623197</v>
      </c>
      <c r="H69" s="29">
        <f t="shared" si="408"/>
        <v>0.27963512954424108</v>
      </c>
      <c r="I69" s="33">
        <f t="shared" si="409"/>
        <v>0.28365659006156962</v>
      </c>
      <c r="J69" s="302">
        <f t="shared" si="410"/>
        <v>0.37543476825342009</v>
      </c>
      <c r="K69" s="452">
        <f t="shared" si="411"/>
        <v>5.7064141893263124E-3</v>
      </c>
      <c r="L69" s="303">
        <f t="shared" si="463"/>
        <v>3.5102283108809753</v>
      </c>
      <c r="M69" s="304">
        <f t="shared" si="412"/>
        <v>0.38083393287134293</v>
      </c>
      <c r="N69" s="675"/>
      <c r="O69" s="310" t="s">
        <v>226</v>
      </c>
      <c r="P69" s="20" t="s">
        <v>228</v>
      </c>
      <c r="Q69" s="20"/>
      <c r="R69" s="20"/>
      <c r="S69" s="148">
        <f t="shared" si="259"/>
        <v>1975</v>
      </c>
      <c r="T69" s="149">
        <f t="shared" si="260"/>
        <v>10849.263898044386</v>
      </c>
      <c r="U69" s="148">
        <f t="shared" si="261"/>
        <v>14</v>
      </c>
      <c r="V69" s="150">
        <f t="shared" si="262"/>
        <v>7.1392146863844975E-3</v>
      </c>
      <c r="W69" s="149">
        <f t="shared" si="263"/>
        <v>76.90617446715008</v>
      </c>
      <c r="X69" s="148">
        <f t="shared" si="264"/>
        <v>28</v>
      </c>
      <c r="Y69" s="150">
        <f t="shared" si="265"/>
        <v>1.4381099126861838E-2</v>
      </c>
      <c r="Z69" s="149">
        <f t="shared" si="266"/>
        <v>153.81234893430016</v>
      </c>
      <c r="AA69" s="148">
        <f t="shared" si="267"/>
        <v>39</v>
      </c>
      <c r="AB69" s="149">
        <f t="shared" si="268"/>
        <v>2142.3862887277523</v>
      </c>
      <c r="AC69" s="151">
        <f t="shared" si="269"/>
        <v>1.9746835443037975E-2</v>
      </c>
      <c r="AD69" s="148">
        <f t="shared" si="270"/>
        <v>0</v>
      </c>
      <c r="AE69" s="150">
        <f t="shared" si="271"/>
        <v>0</v>
      </c>
      <c r="AF69" s="149">
        <f t="shared" si="272"/>
        <v>0</v>
      </c>
      <c r="AG69" s="148">
        <f t="shared" si="273"/>
        <v>0</v>
      </c>
      <c r="AH69" s="150">
        <f t="shared" si="274"/>
        <v>0</v>
      </c>
      <c r="AI69" s="311">
        <f t="shared" si="275"/>
        <v>0</v>
      </c>
      <c r="AJ69" s="679"/>
      <c r="AK69" s="74">
        <v>1551.9067843357398</v>
      </c>
      <c r="AL69" s="59">
        <v>1415.6969390557999</v>
      </c>
      <c r="AM69" s="59">
        <v>1535.6606150718869</v>
      </c>
      <c r="AN69" s="59">
        <v>1354.8824499271257</v>
      </c>
      <c r="AO69" s="59">
        <v>1133.8542260934009</v>
      </c>
      <c r="AP69" s="59">
        <v>1114.3441205270678</v>
      </c>
      <c r="AQ69" s="59">
        <v>1154.746676568705</v>
      </c>
      <c r="AR69" s="59">
        <v>1191.2021538251884</v>
      </c>
      <c r="AS69" s="59">
        <v>1136.8015595822112</v>
      </c>
      <c r="AT69" s="59">
        <v>1185.0671153947055</v>
      </c>
      <c r="AU69" s="59">
        <v>1011.3327390231043</v>
      </c>
      <c r="AV69" s="59">
        <v>927.01600364795627</v>
      </c>
      <c r="AW69" s="59">
        <v>893.38279012453813</v>
      </c>
      <c r="AX69" s="59">
        <v>843.37541175203933</v>
      </c>
      <c r="AY69" s="59">
        <v>493.04722910131056</v>
      </c>
      <c r="AZ69" s="59">
        <v>619.48412786328004</v>
      </c>
      <c r="BA69" s="59">
        <v>197.85741961939536</v>
      </c>
      <c r="BB69" s="59">
        <v>318.35357829785437</v>
      </c>
      <c r="BC69" s="59">
        <v>34.409986020764414</v>
      </c>
      <c r="BD69" s="75">
        <v>91.578159261219966</v>
      </c>
      <c r="BE69" s="213">
        <v>2.0000000000000002E-5</v>
      </c>
      <c r="BF69" s="42">
        <v>2.0000000000000002E-5</v>
      </c>
      <c r="BG69" s="52">
        <v>5.0000000000000002E-5</v>
      </c>
      <c r="BH69" s="52">
        <v>4.0000000000000003E-5</v>
      </c>
      <c r="BI69" s="52">
        <v>1.2518952302791728E-4</v>
      </c>
      <c r="BJ69" s="52">
        <v>1.2406223545552731E-4</v>
      </c>
      <c r="BK69" s="52">
        <v>3.4000000000000002E-4</v>
      </c>
      <c r="BL69" s="52">
        <v>1.8000000000000001E-4</v>
      </c>
      <c r="BM69" s="52">
        <v>8.9999999999999998E-4</v>
      </c>
      <c r="BN69" s="52">
        <v>5.0000000000000001E-4</v>
      </c>
      <c r="BO69" s="52">
        <v>3.8E-3</v>
      </c>
      <c r="BP69" s="52">
        <v>2E-3</v>
      </c>
      <c r="BQ69" s="52">
        <v>1.6199999999999999E-2</v>
      </c>
      <c r="BR69" s="52">
        <v>6.1999999999999998E-3</v>
      </c>
      <c r="BS69" s="52">
        <v>6.1100000000000002E-2</v>
      </c>
      <c r="BT69" s="52">
        <v>2.6800000000000001E-2</v>
      </c>
      <c r="BU69" s="52">
        <v>0.1421</v>
      </c>
      <c r="BV69" s="52">
        <v>5.4699999999999999E-2</v>
      </c>
      <c r="BW69" s="52">
        <v>0.27589999999999998</v>
      </c>
      <c r="BX69" s="584">
        <v>0.1051</v>
      </c>
      <c r="BY69" s="74">
        <f>+Fall_Hoy!B69+(CS69/2)</f>
        <v>0</v>
      </c>
      <c r="BZ69" s="59">
        <f>+Fall_Hoy!C69+(CS69/2)</f>
        <v>0</v>
      </c>
      <c r="CA69" s="59">
        <f>+Fall_Hoy!D69+(CT69/2)</f>
        <v>0</v>
      </c>
      <c r="CB69" s="59">
        <f>+Fall_Hoy!E69+(CT69/2)</f>
        <v>0</v>
      </c>
      <c r="CC69" s="59">
        <f>+Fall_Hoy!F69+(CU69/2)</f>
        <v>0</v>
      </c>
      <c r="CD69" s="59">
        <f>+Fall_Hoy!G69+(CU69/2)</f>
        <v>0</v>
      </c>
      <c r="CE69" s="59">
        <f>+Fall_Hoy!H69+(CV69/2)</f>
        <v>0</v>
      </c>
      <c r="CF69" s="59">
        <f>+Fall_Hoy!I69+(CV69/2)</f>
        <v>1</v>
      </c>
      <c r="CG69" s="59">
        <f>+Fall_Hoy!J69+(CW69/2)</f>
        <v>0</v>
      </c>
      <c r="CH69" s="59">
        <f>+Fall_Hoy!K69+(CW69/2)</f>
        <v>1</v>
      </c>
      <c r="CI69" s="59">
        <f>+Fall_Hoy!L69+(CX69/2)</f>
        <v>2</v>
      </c>
      <c r="CJ69" s="59">
        <f>+Fall_Hoy!M69+(CX69/2)</f>
        <v>1</v>
      </c>
      <c r="CK69" s="59">
        <f>+Fall_Hoy!N69+(CY69/2)</f>
        <v>6</v>
      </c>
      <c r="CL69" s="59">
        <f>+Fall_Hoy!O69+(CY69/2)</f>
        <v>2</v>
      </c>
      <c r="CM69" s="59">
        <f>+Fall_Hoy!P69+(CZ69/2)</f>
        <v>8</v>
      </c>
      <c r="CN69" s="59">
        <f>+Fall_Hoy!Q69+(CZ69/2)</f>
        <v>7</v>
      </c>
      <c r="CO69" s="59">
        <f>+Fall_Hoy!R69+(DA69/2)</f>
        <v>3.5</v>
      </c>
      <c r="CP69" s="59">
        <f>+Fall_Hoy!S69+(DA69/2)</f>
        <v>7.5</v>
      </c>
      <c r="CQ69" s="59">
        <f>+Fall_Hoy!T69+(DB69/2)</f>
        <v>0</v>
      </c>
      <c r="CR69" s="75">
        <f>+Fall_Hoy!U69+(DB69/2)</f>
        <v>0</v>
      </c>
      <c r="CS69" s="603">
        <f>+Fall_Hoy!W69</f>
        <v>0</v>
      </c>
      <c r="CT69" s="58">
        <f>+Fall_Hoy!X69</f>
        <v>0</v>
      </c>
      <c r="CU69" s="58">
        <f>+Fall_Hoy!Y69</f>
        <v>0</v>
      </c>
      <c r="CV69" s="58">
        <f>+Fall_Hoy!Z69</f>
        <v>0</v>
      </c>
      <c r="CW69" s="58">
        <f>+Fall_Hoy!AA69</f>
        <v>0</v>
      </c>
      <c r="CX69" s="58">
        <f>+Fall_Hoy!AB69</f>
        <v>0</v>
      </c>
      <c r="CY69" s="58">
        <f>+Fall_Hoy!AC69</f>
        <v>0</v>
      </c>
      <c r="CZ69" s="58">
        <f>+Fall_Hoy!AD69</f>
        <v>0</v>
      </c>
      <c r="DA69" s="58">
        <f>+Fall_Hoy!AE69</f>
        <v>1</v>
      </c>
      <c r="DB69" s="223">
        <f>+Fall_Hoy!AF69</f>
        <v>0</v>
      </c>
      <c r="DC69" s="65">
        <f t="shared" si="276"/>
        <v>0.26555852900542276</v>
      </c>
      <c r="DD69" s="66">
        <f t="shared" si="277"/>
        <v>0.4216315125807254</v>
      </c>
      <c r="DE69" s="66">
        <f t="shared" si="278"/>
        <v>0.41457074667706606</v>
      </c>
      <c r="DF69" s="66">
        <f t="shared" si="279"/>
        <v>0.38248760951087846</v>
      </c>
      <c r="DG69" s="66">
        <f t="shared" si="389"/>
        <v>0.17109783209823246</v>
      </c>
      <c r="DH69" s="66">
        <f t="shared" si="390"/>
        <v>0.18127254972589354</v>
      </c>
      <c r="DI69" s="66">
        <f t="shared" si="391"/>
        <v>0.13249659263331667</v>
      </c>
      <c r="DJ69" s="66">
        <f t="shared" si="392"/>
        <v>0.7</v>
      </c>
      <c r="DK69" s="66">
        <f t="shared" si="393"/>
        <v>0.15306101450454307</v>
      </c>
      <c r="DL69" s="66">
        <f t="shared" si="394"/>
        <v>0.7</v>
      </c>
      <c r="DM69" s="66">
        <f t="shared" si="395"/>
        <v>0.52041802778191315</v>
      </c>
      <c r="DN69" s="66">
        <f t="shared" si="396"/>
        <v>0.53936501423105965</v>
      </c>
      <c r="DO69" s="66">
        <f t="shared" si="397"/>
        <v>0.41457074667706606</v>
      </c>
      <c r="DP69" s="66">
        <f t="shared" si="398"/>
        <v>0.38248760951087846</v>
      </c>
      <c r="DQ69" s="66">
        <f t="shared" si="399"/>
        <v>0.26555852900542276</v>
      </c>
      <c r="DR69" s="66">
        <f t="shared" si="400"/>
        <v>0.4216315125807254</v>
      </c>
      <c r="DS69" s="66">
        <f t="shared" si="401"/>
        <v>0.12448631908422364</v>
      </c>
      <c r="DT69" s="66">
        <f t="shared" si="402"/>
        <v>0.4306894180381291</v>
      </c>
      <c r="DU69" s="66">
        <f t="shared" si="403"/>
        <v>5.812266238042401E-2</v>
      </c>
      <c r="DV69" s="265">
        <f t="shared" si="404"/>
        <v>9.8276707815541056E-2</v>
      </c>
      <c r="DW69" s="74">
        <f>+'Cas_-14'!B68</f>
        <v>11</v>
      </c>
      <c r="DX69" s="59">
        <f>+'Cas_-14'!C68</f>
        <v>11</v>
      </c>
      <c r="DY69" s="59">
        <f>+'Cas_-14'!D68</f>
        <v>87</v>
      </c>
      <c r="DZ69" s="59">
        <f>+'Cas_-14'!E68</f>
        <v>103</v>
      </c>
      <c r="EA69" s="59">
        <f>+'Cas_-14'!F68</f>
        <v>194</v>
      </c>
      <c r="EB69" s="59">
        <f>+'Cas_-14'!G68</f>
        <v>202</v>
      </c>
      <c r="EC69" s="59">
        <f>+'Cas_-14'!H68</f>
        <v>153</v>
      </c>
      <c r="ED69" s="59">
        <f>+'Cas_-14'!I68</f>
        <v>175</v>
      </c>
      <c r="EE69" s="59">
        <f>+'Cas_-14'!J68</f>
        <v>174</v>
      </c>
      <c r="EF69" s="59">
        <f>+'Cas_-14'!K68</f>
        <v>192</v>
      </c>
      <c r="EG69" s="59">
        <f>+'Cas_-14'!L68</f>
        <v>122</v>
      </c>
      <c r="EH69" s="59">
        <f>+'Cas_-14'!M68</f>
        <v>141</v>
      </c>
      <c r="EI69" s="59">
        <f>+'Cas_-14'!N68</f>
        <v>114</v>
      </c>
      <c r="EJ69" s="59">
        <f>+'Cas_-14'!O68</f>
        <v>89</v>
      </c>
      <c r="EK69" s="59">
        <f>+'Cas_-14'!P68</f>
        <v>43</v>
      </c>
      <c r="EL69" s="59">
        <f>+'Cas_-14'!Q68</f>
        <v>61</v>
      </c>
      <c r="EM69" s="59">
        <f>+'Cas_-14'!R68</f>
        <v>14</v>
      </c>
      <c r="EN69" s="59">
        <f>+'Cas_-14'!S68</f>
        <v>34</v>
      </c>
      <c r="EO69" s="59">
        <f>+'Cas_-14'!T68</f>
        <v>2</v>
      </c>
      <c r="EP69" s="75">
        <f>+'Cas_-14'!U68</f>
        <v>9</v>
      </c>
      <c r="EQ69" s="178">
        <f t="shared" si="413"/>
        <v>7.0880545861575781E-3</v>
      </c>
      <c r="ER69" s="80">
        <f t="shared" si="414"/>
        <v>7.770024569902975E-3</v>
      </c>
      <c r="ES69" s="80">
        <f t="shared" si="415"/>
        <v>5.6653142723157864E-2</v>
      </c>
      <c r="ET69" s="80">
        <f t="shared" si="416"/>
        <v>7.6021355214646119E-2</v>
      </c>
      <c r="EU69" s="80">
        <f t="shared" si="417"/>
        <v>0.17109783209823246</v>
      </c>
      <c r="EV69" s="80">
        <f t="shared" si="418"/>
        <v>0.18127254972589354</v>
      </c>
      <c r="EW69" s="80">
        <f t="shared" si="419"/>
        <v>0.13249659263331667</v>
      </c>
      <c r="EX69" s="80">
        <f t="shared" si="420"/>
        <v>0.1469104126768408</v>
      </c>
      <c r="EY69" s="80">
        <f t="shared" si="421"/>
        <v>0.15306101450454307</v>
      </c>
      <c r="EZ69" s="80">
        <f t="shared" si="422"/>
        <v>0.16201614027240249</v>
      </c>
      <c r="FA69" s="80">
        <f t="shared" si="423"/>
        <v>0.12063289883984747</v>
      </c>
      <c r="FB69" s="80">
        <f t="shared" si="424"/>
        <v>0.15210093401315883</v>
      </c>
      <c r="FC69" s="80">
        <f t="shared" si="425"/>
        <v>0.12760487582720093</v>
      </c>
      <c r="FD69" s="80">
        <f t="shared" si="426"/>
        <v>0.10552833146405136</v>
      </c>
      <c r="FE69" s="80">
        <f t="shared" si="427"/>
        <v>8.7212740406993394E-2</v>
      </c>
      <c r="FF69" s="80">
        <f t="shared" si="428"/>
        <v>9.8469028109567133E-2</v>
      </c>
      <c r="FG69" s="80">
        <f t="shared" si="429"/>
        <v>7.0758023767472714E-2</v>
      </c>
      <c r="FH69" s="80">
        <f t="shared" si="430"/>
        <v>0.10679949062230834</v>
      </c>
      <c r="FI69" s="80">
        <f t="shared" si="431"/>
        <v>5.812266238042401E-2</v>
      </c>
      <c r="FJ69" s="88">
        <f t="shared" si="432"/>
        <v>9.8276707815541056E-2</v>
      </c>
      <c r="FK69" s="101">
        <f t="shared" si="133"/>
        <v>3.0449510904731096</v>
      </c>
      <c r="FL69" s="102">
        <f t="shared" si="134"/>
        <v>4.2818693418155123</v>
      </c>
      <c r="FM69" s="102">
        <f t="shared" si="135"/>
        <v>3.2488628979857053</v>
      </c>
      <c r="FN69" s="102">
        <f t="shared" si="166"/>
        <v>3.6245016310257343</v>
      </c>
      <c r="FO69" s="102">
        <f t="shared" si="388"/>
        <v>1</v>
      </c>
      <c r="FP69" s="102">
        <f t="shared" si="388"/>
        <v>1</v>
      </c>
      <c r="FQ69" s="102">
        <f t="shared" si="388"/>
        <v>1</v>
      </c>
      <c r="FR69" s="102">
        <f t="shared" si="388"/>
        <v>4.7648086153007529</v>
      </c>
      <c r="FS69" s="102">
        <f t="shared" si="388"/>
        <v>1</v>
      </c>
      <c r="FT69" s="102">
        <f t="shared" si="388"/>
        <v>4.3205571915431973</v>
      </c>
      <c r="FU69" s="102">
        <f t="shared" si="388"/>
        <v>4.3140638481449525</v>
      </c>
      <c r="FV69" s="102">
        <f t="shared" si="388"/>
        <v>3.5460992907801416</v>
      </c>
      <c r="FW69" s="102">
        <f t="shared" si="388"/>
        <v>3.2488628979857053</v>
      </c>
      <c r="FX69" s="102">
        <f t="shared" ref="FO69:FZ90" si="480">+DP69/FD69</f>
        <v>3.6245016310257343</v>
      </c>
      <c r="FY69" s="102">
        <f t="shared" si="480"/>
        <v>3.0449510904731096</v>
      </c>
      <c r="FZ69" s="102">
        <f t="shared" si="480"/>
        <v>4.2818693418155123</v>
      </c>
      <c r="GA69" s="102">
        <f t="shared" si="137"/>
        <v>1.7593244194229416</v>
      </c>
      <c r="GB69" s="102">
        <f t="shared" si="138"/>
        <v>4.0326916872782013</v>
      </c>
      <c r="GC69" s="102">
        <f t="shared" si="139"/>
        <v>1</v>
      </c>
      <c r="GD69" s="270">
        <f t="shared" si="140"/>
        <v>1</v>
      </c>
      <c r="GE69" s="74">
        <f>+Cas_Hoy!B68</f>
        <v>11</v>
      </c>
      <c r="GF69" s="59">
        <f>+Cas_Hoy!C68</f>
        <v>11</v>
      </c>
      <c r="GG69" s="59">
        <f>+Cas_Hoy!D68</f>
        <v>87</v>
      </c>
      <c r="GH69" s="59">
        <f>+Cas_Hoy!E68</f>
        <v>105</v>
      </c>
      <c r="GI69" s="59">
        <f>+Cas_Hoy!F68</f>
        <v>197</v>
      </c>
      <c r="GJ69" s="59">
        <f>+Cas_Hoy!G68</f>
        <v>204</v>
      </c>
      <c r="GK69" s="59">
        <f>+Cas_Hoy!H68</f>
        <v>159</v>
      </c>
      <c r="GL69" s="59">
        <f>+Cas_Hoy!I68</f>
        <v>180</v>
      </c>
      <c r="GM69" s="59">
        <f>+Cas_Hoy!J68</f>
        <v>177</v>
      </c>
      <c r="GN69" s="59">
        <f>+Cas_Hoy!K68</f>
        <v>194</v>
      </c>
      <c r="GO69" s="59">
        <f>+Cas_Hoy!L68</f>
        <v>124</v>
      </c>
      <c r="GP69" s="59">
        <f>+Cas_Hoy!M68</f>
        <v>143</v>
      </c>
      <c r="GQ69" s="59">
        <f>+Cas_Hoy!N68</f>
        <v>114</v>
      </c>
      <c r="GR69" s="59">
        <f>+Cas_Hoy!O68</f>
        <v>89</v>
      </c>
      <c r="GS69" s="59">
        <f>+Cas_Hoy!P68</f>
        <v>43</v>
      </c>
      <c r="GT69" s="59">
        <f>+Cas_Hoy!Q68</f>
        <v>62</v>
      </c>
      <c r="GU69" s="59">
        <f>+Cas_Hoy!R68</f>
        <v>14</v>
      </c>
      <c r="GV69" s="59">
        <f>+Cas_Hoy!S68</f>
        <v>34</v>
      </c>
      <c r="GW69" s="59">
        <f>+Cas_Hoy!T68</f>
        <v>2</v>
      </c>
      <c r="GX69" s="459">
        <f>+Cas_Hoy!U68</f>
        <v>9</v>
      </c>
      <c r="GY69" s="424">
        <f t="shared" si="141"/>
        <v>0.26555852900542282</v>
      </c>
      <c r="GZ69" s="94">
        <f t="shared" si="142"/>
        <v>0.42854350459024548</v>
      </c>
      <c r="HA69" s="94">
        <f t="shared" si="143"/>
        <v>0.41457074667706606</v>
      </c>
      <c r="HB69" s="94">
        <f t="shared" si="144"/>
        <v>0.38248760951087846</v>
      </c>
      <c r="HC69" s="272">
        <f t="shared" si="464"/>
        <v>0.17374367486263809</v>
      </c>
      <c r="HD69" s="272">
        <f t="shared" si="465"/>
        <v>0.18306732744595189</v>
      </c>
      <c r="HE69" s="272">
        <f t="shared" si="466"/>
        <v>0.13769253744246637</v>
      </c>
      <c r="HF69" s="272">
        <f t="shared" si="467"/>
        <v>0.7</v>
      </c>
      <c r="HG69" s="272">
        <f t="shared" si="468"/>
        <v>0.15569999751324207</v>
      </c>
      <c r="HH69" s="272">
        <f t="shared" si="469"/>
        <v>0.7</v>
      </c>
      <c r="HI69" s="272">
        <f t="shared" si="470"/>
        <v>0.52894947086030519</v>
      </c>
      <c r="HJ69" s="272">
        <f t="shared" si="471"/>
        <v>0.54701558180880516</v>
      </c>
      <c r="HK69" s="272">
        <f t="shared" si="472"/>
        <v>0.41457074667706606</v>
      </c>
      <c r="HL69" s="272">
        <f t="shared" si="473"/>
        <v>0.38248760951087846</v>
      </c>
      <c r="HM69" s="272">
        <f t="shared" si="474"/>
        <v>0.26555852900542282</v>
      </c>
      <c r="HN69" s="272">
        <f t="shared" si="475"/>
        <v>0.42854350459024548</v>
      </c>
      <c r="HO69" s="272">
        <f t="shared" si="476"/>
        <v>0.12448631908422364</v>
      </c>
      <c r="HP69" s="272">
        <f t="shared" si="477"/>
        <v>0.43068941803812905</v>
      </c>
      <c r="HQ69" s="272">
        <f t="shared" si="478"/>
        <v>5.812266238042401E-2</v>
      </c>
      <c r="HR69" s="276">
        <f t="shared" si="479"/>
        <v>9.8276707815541056E-2</v>
      </c>
      <c r="HS69" s="201">
        <f>+CyF_Tot!B68</f>
        <v>0</v>
      </c>
      <c r="HT69" s="131">
        <f>+CyF_Tot!C68</f>
        <v>1947</v>
      </c>
      <c r="HU69" s="131">
        <f>+CyF_Tot!D68</f>
        <v>1961</v>
      </c>
      <c r="HV69" s="131">
        <f>+CyF_Tot!E68</f>
        <v>1975</v>
      </c>
      <c r="HW69" s="131">
        <f>+CyF_Tot!F68</f>
        <v>0</v>
      </c>
      <c r="HX69" s="131">
        <f>+CyF_Tot!G68</f>
        <v>39</v>
      </c>
      <c r="HY69" s="131">
        <f>+CyF_Tot!H68</f>
        <v>39</v>
      </c>
      <c r="HZ69" s="428">
        <f>+CyF_Tot!I68</f>
        <v>39</v>
      </c>
      <c r="IA69" s="82">
        <f t="shared" si="368"/>
        <v>8.5250867080627318E-2</v>
      </c>
      <c r="IB69" s="79">
        <f t="shared" si="369"/>
        <v>7.7768454134025486E-2</v>
      </c>
      <c r="IC69" s="79">
        <f t="shared" si="370"/>
        <v>8.4358416560749661E-2</v>
      </c>
      <c r="ID69" s="79">
        <f t="shared" si="371"/>
        <v>7.4427732911839461E-2</v>
      </c>
      <c r="IE69" s="79">
        <f t="shared" si="372"/>
        <v>6.2285993523038943E-2</v>
      </c>
      <c r="IF69" s="79">
        <f t="shared" si="373"/>
        <v>6.1214245249783993E-2</v>
      </c>
      <c r="IG69" s="79">
        <f t="shared" si="374"/>
        <v>6.3433678123967538E-2</v>
      </c>
      <c r="IH69" s="79">
        <f t="shared" si="375"/>
        <v>6.5436286191232054E-2</v>
      </c>
      <c r="II69" s="79">
        <f t="shared" si="376"/>
        <v>6.2447899339827029E-2</v>
      </c>
      <c r="IJ69" s="79">
        <f t="shared" si="377"/>
        <v>6.5099270237019641E-2</v>
      </c>
      <c r="IK69" s="79">
        <f t="shared" si="378"/>
        <v>5.555552290832258E-2</v>
      </c>
      <c r="IL69" s="79">
        <f t="shared" si="379"/>
        <v>5.0923753221707113E-2</v>
      </c>
      <c r="IM69" s="79">
        <f t="shared" si="380"/>
        <v>4.9076180516619321E-2</v>
      </c>
      <c r="IN69" s="79">
        <f t="shared" si="381"/>
        <v>4.6329126112504906E-2</v>
      </c>
      <c r="IO69" s="79">
        <f t="shared" si="382"/>
        <v>2.7084554444150217E-2</v>
      </c>
      <c r="IP69" s="79">
        <f t="shared" si="383"/>
        <v>3.4030110297916943E-2</v>
      </c>
      <c r="IQ69" s="79">
        <f t="shared" si="384"/>
        <v>1.0868898023478102E-2</v>
      </c>
      <c r="IR69" s="79">
        <f t="shared" si="385"/>
        <v>1.7488111310583077E-2</v>
      </c>
      <c r="IS69" s="79">
        <f t="shared" si="386"/>
        <v>1.8902431345179309E-3</v>
      </c>
      <c r="IT69" s="179">
        <f t="shared" si="387"/>
        <v>5.0306613525170274E-3</v>
      </c>
      <c r="IU69" s="275"/>
      <c r="IV69" s="272"/>
      <c r="IW69" s="272"/>
      <c r="IX69" s="272"/>
      <c r="IY69" s="272"/>
      <c r="IZ69" s="272"/>
      <c r="JA69" s="272"/>
      <c r="JB69" s="272"/>
      <c r="JC69" s="272"/>
      <c r="JD69" s="272"/>
      <c r="JE69" s="272"/>
      <c r="JF69" s="272"/>
      <c r="JG69" s="272"/>
      <c r="JH69" s="272"/>
      <c r="JI69" s="272"/>
      <c r="JJ69" s="272"/>
      <c r="JK69" s="272"/>
      <c r="JL69" s="272"/>
      <c r="JM69" s="272"/>
      <c r="JN69" s="276"/>
      <c r="JP69" s="525">
        <f t="shared" si="230"/>
        <v>0</v>
      </c>
      <c r="JQ69" s="241">
        <f t="shared" si="231"/>
        <v>0</v>
      </c>
      <c r="JR69" s="241">
        <f t="shared" si="232"/>
        <v>0</v>
      </c>
      <c r="JS69" s="241">
        <f t="shared" si="233"/>
        <v>0</v>
      </c>
      <c r="JT69" s="241">
        <f t="shared" si="234"/>
        <v>0</v>
      </c>
      <c r="JU69" s="241">
        <f t="shared" si="235"/>
        <v>0</v>
      </c>
      <c r="JV69" s="241">
        <f t="shared" si="236"/>
        <v>0</v>
      </c>
      <c r="JW69" s="241">
        <f t="shared" si="237"/>
        <v>2736.9770861566585</v>
      </c>
      <c r="JX69" s="241">
        <f t="shared" si="238"/>
        <v>0</v>
      </c>
      <c r="JY69" s="241">
        <f t="shared" si="239"/>
        <v>2465.239278053004</v>
      </c>
      <c r="JZ69" s="241">
        <f t="shared" si="240"/>
        <v>4179.566068515689</v>
      </c>
      <c r="KA69" s="241">
        <f t="shared" si="241"/>
        <v>2447.024637194354</v>
      </c>
      <c r="KB69" s="241">
        <f t="shared" si="242"/>
        <v>11104.505380741737</v>
      </c>
      <c r="KC69" s="241">
        <f t="shared" si="243"/>
        <v>4522.5624874174282</v>
      </c>
      <c r="KD69" s="241">
        <f t="shared" si="244"/>
        <v>16062.769512842493</v>
      </c>
      <c r="KE69" s="241">
        <f t="shared" si="245"/>
        <v>15067.391689589847</v>
      </c>
      <c r="KF69" s="241">
        <f t="shared" si="246"/>
        <v>6307.3348596206351</v>
      </c>
      <c r="KG69" s="241">
        <f t="shared" si="247"/>
        <v>15471.429679963474</v>
      </c>
      <c r="KH69" s="241">
        <f t="shared" si="248"/>
        <v>0</v>
      </c>
      <c r="KI69" s="526">
        <f t="shared" si="249"/>
        <v>0</v>
      </c>
      <c r="KJ69" s="529">
        <f>(SUM(JP69:KI69)/SUM(JP$4:KI68))*100000</f>
        <v>155.40252373247617</v>
      </c>
      <c r="KK69" s="491">
        <f t="shared" si="433"/>
        <v>0</v>
      </c>
      <c r="KL69" s="492">
        <f t="shared" si="434"/>
        <v>0</v>
      </c>
      <c r="KM69" s="492">
        <f t="shared" si="435"/>
        <v>0</v>
      </c>
      <c r="KN69" s="492">
        <f t="shared" si="436"/>
        <v>0</v>
      </c>
      <c r="KO69" s="492">
        <f t="shared" si="437"/>
        <v>0</v>
      </c>
      <c r="KP69" s="492">
        <f t="shared" si="438"/>
        <v>0</v>
      </c>
      <c r="KQ69" s="492">
        <f t="shared" si="439"/>
        <v>0</v>
      </c>
      <c r="KR69" s="492">
        <f t="shared" si="440"/>
        <v>839.48807243909016</v>
      </c>
      <c r="KS69" s="492">
        <f t="shared" si="441"/>
        <v>0</v>
      </c>
      <c r="KT69" s="492">
        <f t="shared" si="442"/>
        <v>843.83406391876292</v>
      </c>
      <c r="KU69" s="492">
        <f t="shared" si="443"/>
        <v>1977.5885055712699</v>
      </c>
      <c r="KV69" s="492">
        <f t="shared" si="444"/>
        <v>1078.7300284621194</v>
      </c>
      <c r="KW69" s="492">
        <f t="shared" si="445"/>
        <v>6716.0460961684703</v>
      </c>
      <c r="KX69" s="492">
        <f t="shared" si="446"/>
        <v>2371.4231789674463</v>
      </c>
      <c r="KY69" s="492">
        <f t="shared" si="447"/>
        <v>16225.62612223133</v>
      </c>
      <c r="KZ69" s="492">
        <f t="shared" si="448"/>
        <v>11299.724537163442</v>
      </c>
      <c r="LA69" s="492">
        <f t="shared" si="449"/>
        <v>17689.505941868181</v>
      </c>
      <c r="LB69" s="492">
        <f t="shared" si="450"/>
        <v>23558.711166685662</v>
      </c>
      <c r="LC69" s="492">
        <f t="shared" si="451"/>
        <v>0</v>
      </c>
      <c r="LD69" s="493">
        <f t="shared" si="452"/>
        <v>0</v>
      </c>
      <c r="LE69" s="509">
        <f t="shared" si="453"/>
        <v>0</v>
      </c>
      <c r="LF69" s="492">
        <f t="shared" si="454"/>
        <v>0</v>
      </c>
      <c r="LG69" s="492">
        <f t="shared" si="455"/>
        <v>605.53196286300476</v>
      </c>
      <c r="LH69" s="492">
        <f t="shared" si="456"/>
        <v>908.18677534182711</v>
      </c>
      <c r="LI69" s="492">
        <f t="shared" si="457"/>
        <v>10811.16194488825</v>
      </c>
      <c r="LJ69" s="512">
        <f t="shared" si="458"/>
        <v>8810.3784981819535</v>
      </c>
      <c r="LK69" s="491">
        <f t="shared" si="459"/>
        <v>0</v>
      </c>
      <c r="LL69" s="492">
        <f t="shared" si="460"/>
        <v>756.86863034699536</v>
      </c>
      <c r="LM69" s="493">
        <f t="shared" si="461"/>
        <v>9737.9664955325879</v>
      </c>
      <c r="LO69" s="547" t="e">
        <f>VLOOKUP(A69,#REF!,2,FALSE)</f>
        <v>#REF!</v>
      </c>
      <c r="LP69" s="552" t="e">
        <f>VLOOKUP(A69,#REF!,3,FALSE)</f>
        <v>#REF!</v>
      </c>
      <c r="LQ69" s="544" t="e">
        <f>VLOOKUP(A69,#REF!,4,FALSE)</f>
        <v>#REF!</v>
      </c>
      <c r="LR69" s="564" t="e">
        <f t="shared" si="405"/>
        <v>#REF!</v>
      </c>
      <c r="LS69" s="518" t="e">
        <f t="shared" si="406"/>
        <v>#REF!</v>
      </c>
    </row>
    <row r="70" spans="1:331" ht="14.4">
      <c r="A70" s="391" t="s">
        <v>80</v>
      </c>
      <c r="B70" s="419">
        <v>28714</v>
      </c>
      <c r="C70" s="407">
        <f t="shared" si="330"/>
        <v>2827</v>
      </c>
      <c r="D70" s="398">
        <f t="shared" si="331"/>
        <v>71</v>
      </c>
      <c r="E70" s="376">
        <f t="shared" si="462"/>
        <v>8.0269536615898435E-3</v>
      </c>
      <c r="F70" s="185">
        <f t="shared" si="407"/>
        <v>9.4239743679041588E-2</v>
      </c>
      <c r="G70" s="30">
        <f t="shared" si="253"/>
        <v>3.2687356572364989</v>
      </c>
      <c r="H70" s="29">
        <f t="shared" si="408"/>
        <v>0.3080448104925112</v>
      </c>
      <c r="I70" s="33">
        <f t="shared" si="409"/>
        <v>0.32181917193729831</v>
      </c>
      <c r="J70" s="302">
        <f t="shared" si="410"/>
        <v>0.46755224339566476</v>
      </c>
      <c r="K70" s="452">
        <f t="shared" si="411"/>
        <v>5.2885243402075385E-3</v>
      </c>
      <c r="L70" s="303">
        <f t="shared" si="463"/>
        <v>4.9613063994320461</v>
      </c>
      <c r="M70" s="304">
        <f t="shared" si="412"/>
        <v>0.48845905102717818</v>
      </c>
      <c r="N70" s="675"/>
      <c r="O70" s="310" t="s">
        <v>226</v>
      </c>
      <c r="P70" s="20" t="s">
        <v>238</v>
      </c>
      <c r="Q70" s="20"/>
      <c r="R70" s="20"/>
      <c r="S70" s="148">
        <f t="shared" si="259"/>
        <v>2827</v>
      </c>
      <c r="T70" s="149">
        <f t="shared" si="260"/>
        <v>9845.3715957372715</v>
      </c>
      <c r="U70" s="148">
        <f t="shared" si="261"/>
        <v>60</v>
      </c>
      <c r="V70" s="150">
        <f t="shared" si="262"/>
        <v>2.168413444163354E-2</v>
      </c>
      <c r="W70" s="149">
        <f t="shared" si="263"/>
        <v>208.95730305774188</v>
      </c>
      <c r="X70" s="148">
        <f t="shared" si="264"/>
        <v>121</v>
      </c>
      <c r="Y70" s="150">
        <f t="shared" si="265"/>
        <v>4.4715447154471545E-2</v>
      </c>
      <c r="Z70" s="149">
        <f t="shared" si="266"/>
        <v>421.39722783311277</v>
      </c>
      <c r="AA70" s="148">
        <f t="shared" si="267"/>
        <v>71</v>
      </c>
      <c r="AB70" s="149">
        <f t="shared" si="268"/>
        <v>2472.6614195166121</v>
      </c>
      <c r="AC70" s="151">
        <f t="shared" si="269"/>
        <v>2.5114962858153518E-2</v>
      </c>
      <c r="AD70" s="148">
        <f t="shared" si="270"/>
        <v>0</v>
      </c>
      <c r="AE70" s="150">
        <f t="shared" si="271"/>
        <v>0</v>
      </c>
      <c r="AF70" s="149">
        <f t="shared" si="272"/>
        <v>0</v>
      </c>
      <c r="AG70" s="148">
        <f t="shared" si="273"/>
        <v>1</v>
      </c>
      <c r="AH70" s="150">
        <f t="shared" si="274"/>
        <v>1.4285714285714285E-2</v>
      </c>
      <c r="AI70" s="311">
        <f t="shared" si="275"/>
        <v>34.826217176290314</v>
      </c>
      <c r="AJ70" s="679"/>
      <c r="AK70" s="74">
        <v>2219.0285446562289</v>
      </c>
      <c r="AL70" s="59">
        <v>2144.1855638884881</v>
      </c>
      <c r="AM70" s="59">
        <v>2242.0093717622199</v>
      </c>
      <c r="AN70" s="59">
        <v>2149.9991940945874</v>
      </c>
      <c r="AO70" s="59">
        <v>1809.3708460169371</v>
      </c>
      <c r="AP70" s="59">
        <v>1713.4726172205787</v>
      </c>
      <c r="AQ70" s="59">
        <v>1875.8262799858153</v>
      </c>
      <c r="AR70" s="59">
        <v>1895.687558349302</v>
      </c>
      <c r="AS70" s="59">
        <v>1905.4846639185985</v>
      </c>
      <c r="AT70" s="59">
        <v>1943.6226755996836</v>
      </c>
      <c r="AU70" s="59">
        <v>1381.8427510888794</v>
      </c>
      <c r="AV70" s="59">
        <v>1558.1549491547476</v>
      </c>
      <c r="AW70" s="59">
        <v>1262.2207587992184</v>
      </c>
      <c r="AX70" s="59">
        <v>1482.9489057687515</v>
      </c>
      <c r="AY70" s="59">
        <v>892.40584247158085</v>
      </c>
      <c r="AZ70" s="59">
        <v>1121.7270000216615</v>
      </c>
      <c r="BA70" s="59">
        <v>290.49865349265889</v>
      </c>
      <c r="BB70" s="59">
        <v>610.03269064713879</v>
      </c>
      <c r="BC70" s="59">
        <v>36.312331686582361</v>
      </c>
      <c r="BD70" s="75">
        <v>179.16905218341876</v>
      </c>
      <c r="BE70" s="213">
        <v>2.0000000000000002E-5</v>
      </c>
      <c r="BF70" s="42">
        <v>2.0000000000000002E-5</v>
      </c>
      <c r="BG70" s="52">
        <v>5.0000000000000002E-5</v>
      </c>
      <c r="BH70" s="52">
        <v>4.0000000000000003E-5</v>
      </c>
      <c r="BI70" s="52">
        <v>1.2518952302791728E-4</v>
      </c>
      <c r="BJ70" s="52">
        <v>1.2406223545552731E-4</v>
      </c>
      <c r="BK70" s="52">
        <v>3.4000000000000002E-4</v>
      </c>
      <c r="BL70" s="52">
        <v>1.8000000000000001E-4</v>
      </c>
      <c r="BM70" s="52">
        <v>8.9999999999999998E-4</v>
      </c>
      <c r="BN70" s="52">
        <v>5.0000000000000001E-4</v>
      </c>
      <c r="BO70" s="52">
        <v>3.8E-3</v>
      </c>
      <c r="BP70" s="52">
        <v>2E-3</v>
      </c>
      <c r="BQ70" s="52">
        <v>1.6199999999999999E-2</v>
      </c>
      <c r="BR70" s="52">
        <v>6.1999999999999998E-3</v>
      </c>
      <c r="BS70" s="52">
        <v>6.1100000000000002E-2</v>
      </c>
      <c r="BT70" s="52">
        <v>2.6800000000000001E-2</v>
      </c>
      <c r="BU70" s="52">
        <v>0.1421</v>
      </c>
      <c r="BV70" s="52">
        <v>5.4699999999999999E-2</v>
      </c>
      <c r="BW70" s="52">
        <v>0.27589999999999998</v>
      </c>
      <c r="BX70" s="584">
        <v>0.1051</v>
      </c>
      <c r="BY70" s="74">
        <f>+Fall_Hoy!B70+(CS70/2)</f>
        <v>0</v>
      </c>
      <c r="BZ70" s="59">
        <f>+Fall_Hoy!C70+(CS70/2)</f>
        <v>0</v>
      </c>
      <c r="CA70" s="59">
        <f>+Fall_Hoy!D70+(CT70/2)</f>
        <v>0</v>
      </c>
      <c r="CB70" s="59">
        <f>+Fall_Hoy!E70+(CT70/2)</f>
        <v>0</v>
      </c>
      <c r="CC70" s="59">
        <f>+Fall_Hoy!F70+(CU70/2)</f>
        <v>0</v>
      </c>
      <c r="CD70" s="59">
        <f>+Fall_Hoy!G70+(CU70/2)</f>
        <v>0</v>
      </c>
      <c r="CE70" s="59">
        <f>+Fall_Hoy!H70+(CV70/2)</f>
        <v>2</v>
      </c>
      <c r="CF70" s="59">
        <f>+Fall_Hoy!I70+(CV70/2)</f>
        <v>1</v>
      </c>
      <c r="CG70" s="59">
        <f>+Fall_Hoy!J70+(CW70/2)</f>
        <v>2.5</v>
      </c>
      <c r="CH70" s="59">
        <f>+Fall_Hoy!K70+(CW70/2)</f>
        <v>1.5</v>
      </c>
      <c r="CI70" s="59">
        <f>+Fall_Hoy!L70+(CX70/2)</f>
        <v>3</v>
      </c>
      <c r="CJ70" s="59">
        <f>+Fall_Hoy!M70+(CX70/2)</f>
        <v>4</v>
      </c>
      <c r="CK70" s="59">
        <f>+Fall_Hoy!N70+(CY70/2)</f>
        <v>12</v>
      </c>
      <c r="CL70" s="59">
        <f>+Fall_Hoy!O70+(CY70/2)</f>
        <v>10</v>
      </c>
      <c r="CM70" s="59">
        <f>+Fall_Hoy!P70+(CZ70/2)</f>
        <v>12</v>
      </c>
      <c r="CN70" s="59">
        <f>+Fall_Hoy!Q70+(CZ70/2)</f>
        <v>2</v>
      </c>
      <c r="CO70" s="59">
        <f>+Fall_Hoy!R70+(DA70/2)</f>
        <v>13.5</v>
      </c>
      <c r="CP70" s="59">
        <f>+Fall_Hoy!S70+(DA70/2)</f>
        <v>3.5</v>
      </c>
      <c r="CQ70" s="59">
        <f>+Fall_Hoy!T70+(DB70/2)</f>
        <v>0.5</v>
      </c>
      <c r="CR70" s="75">
        <f>+Fall_Hoy!U70+(DB70/2)</f>
        <v>3.5</v>
      </c>
      <c r="CS70" s="603">
        <f>+Fall_Hoy!W70</f>
        <v>0</v>
      </c>
      <c r="CT70" s="58">
        <f>+Fall_Hoy!X70</f>
        <v>0</v>
      </c>
      <c r="CU70" s="58">
        <f>+Fall_Hoy!Y70</f>
        <v>0</v>
      </c>
      <c r="CV70" s="58">
        <f>+Fall_Hoy!Z70</f>
        <v>0</v>
      </c>
      <c r="CW70" s="58">
        <f>+Fall_Hoy!AA70</f>
        <v>1</v>
      </c>
      <c r="CX70" s="58">
        <f>+Fall_Hoy!AB70</f>
        <v>0</v>
      </c>
      <c r="CY70" s="58">
        <f>+Fall_Hoy!AC70</f>
        <v>0</v>
      </c>
      <c r="CZ70" s="58">
        <f>+Fall_Hoy!AD70</f>
        <v>0</v>
      </c>
      <c r="DA70" s="58">
        <f>+Fall_Hoy!AE70</f>
        <v>1</v>
      </c>
      <c r="DB70" s="223">
        <f>+Fall_Hoy!AF70</f>
        <v>1</v>
      </c>
      <c r="DC70" s="65">
        <f t="shared" si="276"/>
        <v>0.22007850687258357</v>
      </c>
      <c r="DD70" s="66">
        <f t="shared" si="277"/>
        <v>6.6528545421658467E-2</v>
      </c>
      <c r="DE70" s="66">
        <f t="shared" si="278"/>
        <v>0.58685514049493659</v>
      </c>
      <c r="DF70" s="66">
        <f t="shared" si="279"/>
        <v>0.7</v>
      </c>
      <c r="DG70" s="66">
        <f t="shared" si="389"/>
        <v>0.13209011327120873</v>
      </c>
      <c r="DH70" s="66">
        <f t="shared" si="390"/>
        <v>0.16107639960287148</v>
      </c>
      <c r="DI70" s="66">
        <f t="shared" si="391"/>
        <v>0.7</v>
      </c>
      <c r="DJ70" s="66">
        <f t="shared" si="392"/>
        <v>0.7</v>
      </c>
      <c r="DK70" s="66">
        <f t="shared" si="393"/>
        <v>0.7</v>
      </c>
      <c r="DL70" s="66">
        <f t="shared" si="394"/>
        <v>0.7</v>
      </c>
      <c r="DM70" s="66">
        <f t="shared" si="395"/>
        <v>0.57131948160413215</v>
      </c>
      <c r="DN70" s="66">
        <f t="shared" si="396"/>
        <v>0.7</v>
      </c>
      <c r="DO70" s="66">
        <f t="shared" si="397"/>
        <v>0.58685514049493659</v>
      </c>
      <c r="DP70" s="66">
        <f t="shared" si="398"/>
        <v>0.7</v>
      </c>
      <c r="DQ70" s="66">
        <f t="shared" si="399"/>
        <v>0.22007850687258357</v>
      </c>
      <c r="DR70" s="66">
        <f t="shared" si="400"/>
        <v>6.6528545421658467E-2</v>
      </c>
      <c r="DS70" s="66">
        <f t="shared" si="401"/>
        <v>0.32703600346030398</v>
      </c>
      <c r="DT70" s="66">
        <f t="shared" si="402"/>
        <v>0.10488843590267832</v>
      </c>
      <c r="DU70" s="66">
        <f t="shared" si="403"/>
        <v>4.9907310584037912E-2</v>
      </c>
      <c r="DV70" s="265">
        <f t="shared" si="404"/>
        <v>0.18586701833441951</v>
      </c>
      <c r="DW70" s="74">
        <f>+'Cas_-14'!B69</f>
        <v>10</v>
      </c>
      <c r="DX70" s="59">
        <f>+'Cas_-14'!C69</f>
        <v>9</v>
      </c>
      <c r="DY70" s="59">
        <f>+'Cas_-14'!D69</f>
        <v>69</v>
      </c>
      <c r="DZ70" s="59">
        <f>+'Cas_-14'!E69</f>
        <v>93</v>
      </c>
      <c r="EA70" s="59">
        <f>+'Cas_-14'!F69</f>
        <v>239</v>
      </c>
      <c r="EB70" s="59">
        <f>+'Cas_-14'!G69</f>
        <v>276</v>
      </c>
      <c r="EC70" s="59">
        <f>+'Cas_-14'!H69</f>
        <v>292</v>
      </c>
      <c r="ED70" s="59">
        <f>+'Cas_-14'!I69</f>
        <v>305</v>
      </c>
      <c r="EE70" s="59">
        <f>+'Cas_-14'!J69</f>
        <v>283</v>
      </c>
      <c r="EF70" s="59">
        <f>+'Cas_-14'!K69</f>
        <v>261</v>
      </c>
      <c r="EG70" s="59">
        <f>+'Cas_-14'!L69</f>
        <v>218</v>
      </c>
      <c r="EH70" s="59">
        <f>+'Cas_-14'!M69</f>
        <v>186</v>
      </c>
      <c r="EI70" s="59">
        <f>+'Cas_-14'!N69</f>
        <v>121</v>
      </c>
      <c r="EJ70" s="59">
        <f>+'Cas_-14'!O69</f>
        <v>115</v>
      </c>
      <c r="EK70" s="59">
        <f>+'Cas_-14'!P69</f>
        <v>65</v>
      </c>
      <c r="EL70" s="59">
        <f>+'Cas_-14'!Q69</f>
        <v>63</v>
      </c>
      <c r="EM70" s="59">
        <f>+'Cas_-14'!R69</f>
        <v>30</v>
      </c>
      <c r="EN70" s="59">
        <f>+'Cas_-14'!S69</f>
        <v>33</v>
      </c>
      <c r="EO70" s="59">
        <f>+'Cas_-14'!T69</f>
        <v>11</v>
      </c>
      <c r="EP70" s="75">
        <f>+'Cas_-14'!U69</f>
        <v>10</v>
      </c>
      <c r="EQ70" s="178">
        <f t="shared" si="413"/>
        <v>4.5064765048117919E-3</v>
      </c>
      <c r="ER70" s="79">
        <f t="shared" si="414"/>
        <v>4.1973979078930405E-3</v>
      </c>
      <c r="ES70" s="79">
        <f t="shared" si="415"/>
        <v>3.0775964128002722E-2</v>
      </c>
      <c r="ET70" s="79">
        <f t="shared" si="416"/>
        <v>4.3255830167491932E-2</v>
      </c>
      <c r="EU70" s="79">
        <f t="shared" si="417"/>
        <v>0.13209011327120873</v>
      </c>
      <c r="EV70" s="79">
        <f t="shared" si="418"/>
        <v>0.16107639960287148</v>
      </c>
      <c r="EW70" s="79">
        <f t="shared" si="419"/>
        <v>0.15566473458416846</v>
      </c>
      <c r="EX70" s="79">
        <f t="shared" si="420"/>
        <v>0.16089149219588869</v>
      </c>
      <c r="EY70" s="79">
        <f t="shared" si="421"/>
        <v>0.14851864481449831</v>
      </c>
      <c r="EZ70" s="79">
        <f t="shared" si="422"/>
        <v>0.13428532362613607</v>
      </c>
      <c r="FA70" s="79">
        <f t="shared" si="423"/>
        <v>0.157760352853621</v>
      </c>
      <c r="FB70" s="79">
        <f t="shared" si="424"/>
        <v>0.11937195341252771</v>
      </c>
      <c r="FC70" s="79">
        <f t="shared" si="425"/>
        <v>9.5862787199847893E-2</v>
      </c>
      <c r="FD70" s="79">
        <f t="shared" si="426"/>
        <v>7.7548187636569121E-2</v>
      </c>
      <c r="FE70" s="79">
        <f t="shared" si="427"/>
        <v>7.2836815837038812E-2</v>
      </c>
      <c r="FF70" s="79">
        <f t="shared" si="428"/>
        <v>5.616339804496407E-2</v>
      </c>
      <c r="FG70" s="79">
        <f t="shared" si="429"/>
        <v>0.10327070242602045</v>
      </c>
      <c r="FH70" s="79">
        <f t="shared" si="430"/>
        <v>5.4095461613692747E-2</v>
      </c>
      <c r="FI70" s="79">
        <f t="shared" si="431"/>
        <v>0.30292739378299327</v>
      </c>
      <c r="FJ70" s="87">
        <f t="shared" si="432"/>
        <v>5.5813210362707116E-2</v>
      </c>
      <c r="FK70" s="101">
        <f t="shared" ref="FK70:FK133" si="481">+FY70</f>
        <v>3.0215283897771621</v>
      </c>
      <c r="FL70" s="102">
        <f t="shared" ref="FL70:FL133" si="482">+FZ70</f>
        <v>1.1845534233593937</v>
      </c>
      <c r="FM70" s="102">
        <f t="shared" ref="FM70:FM133" si="483">+FW70</f>
        <v>6.1218243036424855</v>
      </c>
      <c r="FN70" s="102">
        <f t="shared" ref="FN70:FN133" si="484">+FX70</f>
        <v>9.0266455133750085</v>
      </c>
      <c r="FO70" s="102">
        <f t="shared" si="480"/>
        <v>1</v>
      </c>
      <c r="FP70" s="102">
        <f t="shared" si="480"/>
        <v>1</v>
      </c>
      <c r="FQ70" s="102">
        <f t="shared" si="480"/>
        <v>4.4968438218838029</v>
      </c>
      <c r="FR70" s="102">
        <f t="shared" si="480"/>
        <v>4.350758330637742</v>
      </c>
      <c r="FS70" s="102">
        <f t="shared" si="480"/>
        <v>4.7132129496219743</v>
      </c>
      <c r="FT70" s="102">
        <f t="shared" si="480"/>
        <v>5.2127811222980016</v>
      </c>
      <c r="FU70" s="102">
        <f t="shared" si="480"/>
        <v>3.6214389183969105</v>
      </c>
      <c r="FV70" s="102">
        <f t="shared" si="480"/>
        <v>5.8640240021952863</v>
      </c>
      <c r="FW70" s="102">
        <f t="shared" si="480"/>
        <v>6.1218243036424855</v>
      </c>
      <c r="FX70" s="102">
        <f t="shared" si="480"/>
        <v>9.0266455133750085</v>
      </c>
      <c r="FY70" s="102">
        <f t="shared" si="480"/>
        <v>3.0215283897771621</v>
      </c>
      <c r="FZ70" s="102">
        <f t="shared" si="480"/>
        <v>1.1845534233593937</v>
      </c>
      <c r="GA70" s="102">
        <f t="shared" ref="GA70:GA133" si="485">+DS70/FG70</f>
        <v>3.1667839549612946</v>
      </c>
      <c r="GB70" s="102">
        <f t="shared" ref="GB70:GB133" si="486">+DT70/FH70</f>
        <v>1.9389507506509338</v>
      </c>
      <c r="GC70" s="102">
        <f t="shared" ref="GC70:GC133" si="487">+DU70/FI70</f>
        <v>0.1647500741375334</v>
      </c>
      <c r="GD70" s="270">
        <f t="shared" ref="GD70:GD133" si="488">+DV70/FJ70</f>
        <v>3.3301617507136063</v>
      </c>
      <c r="GE70" s="74">
        <f>+Cas_Hoy!B69</f>
        <v>11</v>
      </c>
      <c r="GF70" s="59">
        <f>+Cas_Hoy!C69</f>
        <v>9</v>
      </c>
      <c r="GG70" s="59">
        <f>+Cas_Hoy!D69</f>
        <v>75</v>
      </c>
      <c r="GH70" s="59">
        <f>+Cas_Hoy!E69</f>
        <v>106</v>
      </c>
      <c r="GI70" s="59">
        <f>+Cas_Hoy!F69</f>
        <v>252</v>
      </c>
      <c r="GJ70" s="59">
        <f>+Cas_Hoy!G69</f>
        <v>287</v>
      </c>
      <c r="GK70" s="59">
        <f>+Cas_Hoy!H69</f>
        <v>302</v>
      </c>
      <c r="GL70" s="59">
        <f>+Cas_Hoy!I69</f>
        <v>321</v>
      </c>
      <c r="GM70" s="59">
        <f>+Cas_Hoy!J69</f>
        <v>295</v>
      </c>
      <c r="GN70" s="59">
        <f>+Cas_Hoy!K69</f>
        <v>270</v>
      </c>
      <c r="GO70" s="59">
        <f>+Cas_Hoy!L69</f>
        <v>221</v>
      </c>
      <c r="GP70" s="59">
        <f>+Cas_Hoy!M69</f>
        <v>193</v>
      </c>
      <c r="GQ70" s="59">
        <f>+Cas_Hoy!N69</f>
        <v>125</v>
      </c>
      <c r="GR70" s="59">
        <f>+Cas_Hoy!O69</f>
        <v>120</v>
      </c>
      <c r="GS70" s="59">
        <f>+Cas_Hoy!P69</f>
        <v>69</v>
      </c>
      <c r="GT70" s="59">
        <f>+Cas_Hoy!Q69</f>
        <v>67</v>
      </c>
      <c r="GU70" s="59">
        <f>+Cas_Hoy!R69</f>
        <v>30</v>
      </c>
      <c r="GV70" s="59">
        <f>+Cas_Hoy!S69</f>
        <v>36</v>
      </c>
      <c r="GW70" s="59">
        <f>+Cas_Hoy!T69</f>
        <v>11</v>
      </c>
      <c r="GX70" s="459">
        <f>+Cas_Hoy!U69</f>
        <v>10</v>
      </c>
      <c r="GY70" s="424">
        <f t="shared" ref="GY70:GY133" si="489">+HM70</f>
        <v>0.23362179960320409</v>
      </c>
      <c r="GZ70" s="94">
        <f t="shared" ref="GZ70:GZ133" si="490">+HN70</f>
        <v>7.0752580051605049E-2</v>
      </c>
      <c r="HA70" s="94">
        <f t="shared" ref="HA70:HA133" si="491">+HK70</f>
        <v>0.60625531042865344</v>
      </c>
      <c r="HB70" s="94">
        <f t="shared" ref="HB70:HB133" si="492">+HL70</f>
        <v>0.7</v>
      </c>
      <c r="HC70" s="272">
        <f t="shared" si="464"/>
        <v>0.13927493114788536</v>
      </c>
      <c r="HD70" s="272">
        <f t="shared" si="465"/>
        <v>0.1674961111812468</v>
      </c>
      <c r="HE70" s="272">
        <f t="shared" si="466"/>
        <v>0.7</v>
      </c>
      <c r="HF70" s="272">
        <f t="shared" si="467"/>
        <v>0.7</v>
      </c>
      <c r="HG70" s="272">
        <f t="shared" si="468"/>
        <v>0.7</v>
      </c>
      <c r="HH70" s="272">
        <f t="shared" si="469"/>
        <v>0.7</v>
      </c>
      <c r="HI70" s="272">
        <f t="shared" si="470"/>
        <v>0.57918167630510653</v>
      </c>
      <c r="HJ70" s="272">
        <f t="shared" si="471"/>
        <v>0.7</v>
      </c>
      <c r="HK70" s="272">
        <f t="shared" si="472"/>
        <v>0.60625531042865344</v>
      </c>
      <c r="HL70" s="272">
        <f t="shared" si="473"/>
        <v>0.7</v>
      </c>
      <c r="HM70" s="272">
        <f t="shared" si="474"/>
        <v>0.23362179960320409</v>
      </c>
      <c r="HN70" s="272">
        <f t="shared" si="475"/>
        <v>7.0752580051605049E-2</v>
      </c>
      <c r="HO70" s="272">
        <f t="shared" si="476"/>
        <v>0.32703600346030398</v>
      </c>
      <c r="HP70" s="272">
        <f t="shared" si="477"/>
        <v>0.11442374825746726</v>
      </c>
      <c r="HQ70" s="272">
        <f t="shared" si="478"/>
        <v>4.9907310584037919E-2</v>
      </c>
      <c r="HR70" s="276">
        <f t="shared" si="479"/>
        <v>0.18586701833441954</v>
      </c>
      <c r="HS70" s="201">
        <f>+CyF_Tot!B69</f>
        <v>0</v>
      </c>
      <c r="HT70" s="131">
        <f>+CyF_Tot!C69</f>
        <v>2706</v>
      </c>
      <c r="HU70" s="131">
        <f>+CyF_Tot!D69</f>
        <v>2767</v>
      </c>
      <c r="HV70" s="131">
        <f>+CyF_Tot!E69</f>
        <v>2827</v>
      </c>
      <c r="HW70" s="131">
        <f>+CyF_Tot!F69</f>
        <v>0</v>
      </c>
      <c r="HX70" s="131">
        <f>+CyF_Tot!G69</f>
        <v>70</v>
      </c>
      <c r="HY70" s="131">
        <f>+CyF_Tot!H69</f>
        <v>71</v>
      </c>
      <c r="HZ70" s="428">
        <f>+CyF_Tot!I69</f>
        <v>71</v>
      </c>
      <c r="IA70" s="82">
        <f t="shared" si="368"/>
        <v>7.7280370016585248E-2</v>
      </c>
      <c r="IB70" s="79">
        <f t="shared" si="369"/>
        <v>7.4673872114246989E-2</v>
      </c>
      <c r="IC70" s="79">
        <f t="shared" si="370"/>
        <v>7.8080705292269278E-2</v>
      </c>
      <c r="ID70" s="79">
        <f t="shared" si="371"/>
        <v>7.4876338862387246E-2</v>
      </c>
      <c r="IE70" s="79">
        <f t="shared" si="372"/>
        <v>6.301354203583398E-2</v>
      </c>
      <c r="IF70" s="79">
        <f t="shared" si="373"/>
        <v>5.9673769492950432E-2</v>
      </c>
      <c r="IG70" s="79">
        <f t="shared" si="374"/>
        <v>6.5327933411778755E-2</v>
      </c>
      <c r="IH70" s="79">
        <f t="shared" si="375"/>
        <v>6.6019626605464302E-2</v>
      </c>
      <c r="II70" s="79">
        <f t="shared" si="376"/>
        <v>6.6360822731719671E-2</v>
      </c>
      <c r="IJ70" s="79">
        <f t="shared" si="377"/>
        <v>6.7689025409197037E-2</v>
      </c>
      <c r="IK70" s="79">
        <f t="shared" si="378"/>
        <v>4.8124355752903789E-2</v>
      </c>
      <c r="IL70" s="79">
        <f t="shared" si="379"/>
        <v>5.4264642653574828E-2</v>
      </c>
      <c r="IM70" s="79">
        <f t="shared" si="380"/>
        <v>4.3958374270363532E-2</v>
      </c>
      <c r="IN70" s="79">
        <f t="shared" si="381"/>
        <v>5.1645500653644615E-2</v>
      </c>
      <c r="IO70" s="79">
        <f t="shared" si="382"/>
        <v>3.1079119679305597E-2</v>
      </c>
      <c r="IP70" s="79">
        <f t="shared" si="383"/>
        <v>3.9065508115262992E-2</v>
      </c>
      <c r="IQ70" s="79">
        <f t="shared" si="384"/>
        <v>1.0116969195955245E-2</v>
      </c>
      <c r="IR70" s="79">
        <f t="shared" si="385"/>
        <v>2.1245130969113978E-2</v>
      </c>
      <c r="IS70" s="79">
        <f t="shared" si="386"/>
        <v>1.2646211494944056E-3</v>
      </c>
      <c r="IT70" s="179">
        <f t="shared" si="387"/>
        <v>6.2397803226098333E-3</v>
      </c>
      <c r="IU70" s="275"/>
      <c r="IV70" s="272"/>
      <c r="IW70" s="272"/>
      <c r="IX70" s="272"/>
      <c r="IY70" s="272"/>
      <c r="IZ70" s="272"/>
      <c r="JA70" s="272"/>
      <c r="JB70" s="272"/>
      <c r="JC70" s="272"/>
      <c r="JD70" s="272"/>
      <c r="JE70" s="272"/>
      <c r="JF70" s="272"/>
      <c r="JG70" s="272"/>
      <c r="JH70" s="272"/>
      <c r="JI70" s="272"/>
      <c r="JJ70" s="272"/>
      <c r="JK70" s="272"/>
      <c r="JL70" s="272"/>
      <c r="JM70" s="272"/>
      <c r="JN70" s="276"/>
      <c r="JP70" s="525">
        <f t="shared" si="230"/>
        <v>0</v>
      </c>
      <c r="JQ70" s="241">
        <f t="shared" si="231"/>
        <v>0</v>
      </c>
      <c r="JR70" s="241">
        <f t="shared" si="232"/>
        <v>0</v>
      </c>
      <c r="JS70" s="241">
        <f t="shared" si="233"/>
        <v>0</v>
      </c>
      <c r="JT70" s="241">
        <f t="shared" si="234"/>
        <v>0</v>
      </c>
      <c r="JU70" s="241">
        <f t="shared" si="235"/>
        <v>0</v>
      </c>
      <c r="JV70" s="241">
        <f t="shared" si="236"/>
        <v>3435.6806217944309</v>
      </c>
      <c r="JW70" s="241">
        <f t="shared" si="237"/>
        <v>1719.847232019051</v>
      </c>
      <c r="JX70" s="241">
        <f t="shared" si="238"/>
        <v>3702.6695273898058</v>
      </c>
      <c r="JY70" s="241">
        <f t="shared" si="239"/>
        <v>2254.6613882490933</v>
      </c>
      <c r="JZ70" s="241">
        <f t="shared" si="240"/>
        <v>4588.3643381302427</v>
      </c>
      <c r="KA70" s="241">
        <f t="shared" si="241"/>
        <v>5823.3771968071751</v>
      </c>
      <c r="KB70" s="241">
        <f t="shared" si="242"/>
        <v>15719.237591113118</v>
      </c>
      <c r="KC70" s="241">
        <f t="shared" si="243"/>
        <v>12860.247528294758</v>
      </c>
      <c r="KD70" s="241">
        <f t="shared" si="244"/>
        <v>13311.831270735222</v>
      </c>
      <c r="KE70" s="241">
        <f t="shared" si="245"/>
        <v>2377.4590430189346</v>
      </c>
      <c r="KF70" s="241">
        <f t="shared" si="246"/>
        <v>16569.897802027648</v>
      </c>
      <c r="KG70" s="241">
        <f t="shared" si="247"/>
        <v>3767.8521745476896</v>
      </c>
      <c r="KH70" s="241">
        <f t="shared" si="248"/>
        <v>831.1914602595632</v>
      </c>
      <c r="KI70" s="526">
        <f t="shared" si="249"/>
        <v>3375.7783089727959</v>
      </c>
      <c r="KJ70" s="529">
        <f>(SUM(JP70:KI70)/SUM(JP$4:KI69))*100000</f>
        <v>174.41697310023079</v>
      </c>
      <c r="KK70" s="491">
        <f t="shared" si="433"/>
        <v>0</v>
      </c>
      <c r="KL70" s="492">
        <f t="shared" si="434"/>
        <v>0</v>
      </c>
      <c r="KM70" s="492">
        <f t="shared" si="435"/>
        <v>0</v>
      </c>
      <c r="KN70" s="492">
        <f t="shared" si="436"/>
        <v>0</v>
      </c>
      <c r="KO70" s="492">
        <f t="shared" si="437"/>
        <v>0</v>
      </c>
      <c r="KP70" s="492">
        <f t="shared" si="438"/>
        <v>0</v>
      </c>
      <c r="KQ70" s="492">
        <f t="shared" si="439"/>
        <v>1066.1968122203318</v>
      </c>
      <c r="KR70" s="492">
        <f t="shared" si="440"/>
        <v>527.5130891668482</v>
      </c>
      <c r="KS70" s="492">
        <f t="shared" si="441"/>
        <v>1312.0021626722464</v>
      </c>
      <c r="KT70" s="492">
        <f t="shared" si="442"/>
        <v>771.75473348354069</v>
      </c>
      <c r="KU70" s="492">
        <f t="shared" si="443"/>
        <v>2171.0140300957019</v>
      </c>
      <c r="KV70" s="492">
        <f t="shared" si="444"/>
        <v>2567.138783065112</v>
      </c>
      <c r="KW70" s="492">
        <f t="shared" si="445"/>
        <v>9507.0532760179722</v>
      </c>
      <c r="KX70" s="492">
        <f t="shared" si="446"/>
        <v>6743.3206640494891</v>
      </c>
      <c r="KY70" s="492">
        <f t="shared" si="447"/>
        <v>13446.796769914858</v>
      </c>
      <c r="KZ70" s="492">
        <f t="shared" si="448"/>
        <v>1782.9650173004468</v>
      </c>
      <c r="LA70" s="492">
        <f t="shared" si="449"/>
        <v>46471.816091709195</v>
      </c>
      <c r="LB70" s="492">
        <f t="shared" si="450"/>
        <v>5737.3974438765035</v>
      </c>
      <c r="LC70" s="492">
        <f t="shared" si="451"/>
        <v>13769.426990136059</v>
      </c>
      <c r="LD70" s="493">
        <f t="shared" si="452"/>
        <v>19534.62362694749</v>
      </c>
      <c r="LE70" s="509">
        <f t="shared" si="453"/>
        <v>0</v>
      </c>
      <c r="LF70" s="492">
        <f t="shared" si="454"/>
        <v>0</v>
      </c>
      <c r="LG70" s="492">
        <f t="shared" si="455"/>
        <v>1452.6005699332068</v>
      </c>
      <c r="LH70" s="492">
        <f t="shared" si="456"/>
        <v>1204.2690002610207</v>
      </c>
      <c r="LI70" s="492">
        <f t="shared" si="457"/>
        <v>15313.703720577165</v>
      </c>
      <c r="LJ70" s="512">
        <f t="shared" si="458"/>
        <v>5598.316134855434</v>
      </c>
      <c r="LK70" s="491">
        <f t="shared" si="459"/>
        <v>0</v>
      </c>
      <c r="LL70" s="492">
        <f t="shared" si="460"/>
        <v>1325.6798831208966</v>
      </c>
      <c r="LM70" s="493">
        <f t="shared" si="461"/>
        <v>9701.6071001186156</v>
      </c>
      <c r="LO70" s="547" t="e">
        <f>VLOOKUP(A70,#REF!,2,FALSE)</f>
        <v>#REF!</v>
      </c>
      <c r="LP70" s="552" t="e">
        <f>VLOOKUP(A70,#REF!,3,FALSE)</f>
        <v>#REF!</v>
      </c>
      <c r="LQ70" s="544" t="e">
        <f>VLOOKUP(A70,#REF!,4,FALSE)</f>
        <v>#REF!</v>
      </c>
      <c r="LR70" s="564" t="e">
        <f t="shared" si="405"/>
        <v>#REF!</v>
      </c>
      <c r="LS70" s="518" t="e">
        <f t="shared" si="406"/>
        <v>#REF!</v>
      </c>
    </row>
    <row r="71" spans="1:331" ht="14.4">
      <c r="A71" s="392" t="s">
        <v>81</v>
      </c>
      <c r="B71" s="420">
        <v>61783</v>
      </c>
      <c r="C71" s="408">
        <f t="shared" si="330"/>
        <v>8771</v>
      </c>
      <c r="D71" s="399">
        <f t="shared" si="331"/>
        <v>185</v>
      </c>
      <c r="E71" s="377">
        <f t="shared" si="462"/>
        <v>6.2301836266157882E-3</v>
      </c>
      <c r="F71" s="186">
        <f t="shared" si="407"/>
        <v>0.13744881278021462</v>
      </c>
      <c r="G71" s="28">
        <f t="shared" si="253"/>
        <v>3.4967203078856035</v>
      </c>
      <c r="H71" s="27">
        <f t="shared" si="408"/>
        <v>0.48062005494334276</v>
      </c>
      <c r="I71" s="34">
        <f t="shared" si="409"/>
        <v>0.49641056310740217</v>
      </c>
      <c r="J71" s="289">
        <f t="shared" si="410"/>
        <v>0.5661092627203278</v>
      </c>
      <c r="K71" s="453">
        <f t="shared" si="411"/>
        <v>5.2893520634911062E-3</v>
      </c>
      <c r="L71" s="290">
        <f t="shared" si="463"/>
        <v>4.1186915424693842</v>
      </c>
      <c r="M71" s="291">
        <f t="shared" si="412"/>
        <v>0.58457514422922219</v>
      </c>
      <c r="N71" s="675"/>
      <c r="O71" s="312" t="s">
        <v>230</v>
      </c>
      <c r="P71" s="21" t="s">
        <v>238</v>
      </c>
      <c r="Q71" s="21"/>
      <c r="R71" s="21" t="s">
        <v>239</v>
      </c>
      <c r="S71" s="152">
        <f t="shared" si="259"/>
        <v>8771</v>
      </c>
      <c r="T71" s="153">
        <f t="shared" si="260"/>
        <v>14196.461809882978</v>
      </c>
      <c r="U71" s="152">
        <f t="shared" si="261"/>
        <v>126</v>
      </c>
      <c r="V71" s="154">
        <f t="shared" si="262"/>
        <v>1.4574898785425101E-2</v>
      </c>
      <c r="W71" s="153">
        <f t="shared" si="263"/>
        <v>203.93959503423272</v>
      </c>
      <c r="X71" s="152">
        <f t="shared" si="264"/>
        <v>279</v>
      </c>
      <c r="Y71" s="154">
        <f t="shared" si="265"/>
        <v>3.2854451248233635E-2</v>
      </c>
      <c r="Z71" s="153">
        <f t="shared" si="266"/>
        <v>451.58053186151528</v>
      </c>
      <c r="AA71" s="152">
        <f t="shared" si="267"/>
        <v>185</v>
      </c>
      <c r="AB71" s="153">
        <f t="shared" si="268"/>
        <v>2994.3511969311949</v>
      </c>
      <c r="AC71" s="155">
        <f t="shared" si="269"/>
        <v>2.109223577699236E-2</v>
      </c>
      <c r="AD71" s="152">
        <f t="shared" si="270"/>
        <v>0</v>
      </c>
      <c r="AE71" s="154">
        <f t="shared" si="271"/>
        <v>0</v>
      </c>
      <c r="AF71" s="153">
        <f t="shared" si="272"/>
        <v>0</v>
      </c>
      <c r="AG71" s="152">
        <f t="shared" si="273"/>
        <v>6</v>
      </c>
      <c r="AH71" s="154">
        <f t="shared" si="274"/>
        <v>3.3519553072625698E-2</v>
      </c>
      <c r="AI71" s="313">
        <f t="shared" si="275"/>
        <v>97.11409287344415</v>
      </c>
      <c r="AJ71" s="679"/>
      <c r="AK71" s="74">
        <v>5516.879461414379</v>
      </c>
      <c r="AL71" s="59">
        <v>5070.9689893685463</v>
      </c>
      <c r="AM71" s="59">
        <v>4878.4898056421061</v>
      </c>
      <c r="AN71" s="59">
        <v>4530.0186785456472</v>
      </c>
      <c r="AO71" s="59">
        <v>4538.9673309134723</v>
      </c>
      <c r="AP71" s="59">
        <v>4629.0642757122623</v>
      </c>
      <c r="AQ71" s="59">
        <v>4368.731541972963</v>
      </c>
      <c r="AR71" s="59">
        <v>4188.1567389317825</v>
      </c>
      <c r="AS71" s="59">
        <v>3729.5604597783395</v>
      </c>
      <c r="AT71" s="59">
        <v>3906.8785709336266</v>
      </c>
      <c r="AU71" s="59">
        <v>3177.1661957327583</v>
      </c>
      <c r="AV71" s="59">
        <v>3255.6518642855581</v>
      </c>
      <c r="AW71" s="59">
        <v>2363.8073307621275</v>
      </c>
      <c r="AX71" s="59">
        <v>2534.3038918663451</v>
      </c>
      <c r="AY71" s="59">
        <v>1401.1338088264347</v>
      </c>
      <c r="AZ71" s="59">
        <v>1960.4395599781978</v>
      </c>
      <c r="BA71" s="59">
        <v>464.22522855055144</v>
      </c>
      <c r="BB71" s="59">
        <v>954.59336125903792</v>
      </c>
      <c r="BC71" s="59">
        <v>80.038832508715757</v>
      </c>
      <c r="BD71" s="75">
        <v>233.92406402347842</v>
      </c>
      <c r="BE71" s="213">
        <v>2.0000000000000002E-5</v>
      </c>
      <c r="BF71" s="42">
        <v>2.0000000000000002E-5</v>
      </c>
      <c r="BG71" s="52">
        <v>5.0000000000000002E-5</v>
      </c>
      <c r="BH71" s="52">
        <v>4.0000000000000003E-5</v>
      </c>
      <c r="BI71" s="52">
        <v>1.2518952302791728E-4</v>
      </c>
      <c r="BJ71" s="52">
        <v>1.2406223545552731E-4</v>
      </c>
      <c r="BK71" s="52">
        <v>3.4000000000000002E-4</v>
      </c>
      <c r="BL71" s="52">
        <v>1.8000000000000001E-4</v>
      </c>
      <c r="BM71" s="52">
        <v>8.9999999999999998E-4</v>
      </c>
      <c r="BN71" s="52">
        <v>5.0000000000000001E-4</v>
      </c>
      <c r="BO71" s="52">
        <v>3.8E-3</v>
      </c>
      <c r="BP71" s="52">
        <v>2E-3</v>
      </c>
      <c r="BQ71" s="52">
        <v>1.6199999999999999E-2</v>
      </c>
      <c r="BR71" s="52">
        <v>6.1999999999999998E-3</v>
      </c>
      <c r="BS71" s="52">
        <v>6.1100000000000002E-2</v>
      </c>
      <c r="BT71" s="52">
        <v>2.6800000000000001E-2</v>
      </c>
      <c r="BU71" s="52">
        <v>0.1421</v>
      </c>
      <c r="BV71" s="52">
        <v>5.4699999999999999E-2</v>
      </c>
      <c r="BW71" s="52">
        <v>0.27589999999999998</v>
      </c>
      <c r="BX71" s="584">
        <v>0.1051</v>
      </c>
      <c r="BY71" s="74">
        <f>+Fall_Hoy!B71+(CS71/2)</f>
        <v>0</v>
      </c>
      <c r="BZ71" s="59">
        <f>+Fall_Hoy!C71+(CS71/2)</f>
        <v>0</v>
      </c>
      <c r="CA71" s="59">
        <f>+Fall_Hoy!D71+(CT71/2)</f>
        <v>1</v>
      </c>
      <c r="CB71" s="59">
        <f>+Fall_Hoy!E71+(CT71/2)</f>
        <v>0</v>
      </c>
      <c r="CC71" s="59">
        <f>+Fall_Hoy!F71+(CU71/2)</f>
        <v>0</v>
      </c>
      <c r="CD71" s="59">
        <f>+Fall_Hoy!G71+(CU71/2)</f>
        <v>1</v>
      </c>
      <c r="CE71" s="59">
        <f>+Fall_Hoy!H71+(CV71/2)</f>
        <v>2</v>
      </c>
      <c r="CF71" s="59">
        <f>+Fall_Hoy!I71+(CV71/2)</f>
        <v>1</v>
      </c>
      <c r="CG71" s="59">
        <f>+Fall_Hoy!J71+(CW71/2)</f>
        <v>7</v>
      </c>
      <c r="CH71" s="59">
        <f>+Fall_Hoy!K71+(CW71/2)</f>
        <v>11</v>
      </c>
      <c r="CI71" s="59">
        <f>+Fall_Hoy!L71+(CX71/2)</f>
        <v>14</v>
      </c>
      <c r="CJ71" s="59">
        <f>+Fall_Hoy!M71+(CX71/2)</f>
        <v>9</v>
      </c>
      <c r="CK71" s="59">
        <f>+Fall_Hoy!N71+(CY71/2)</f>
        <v>25</v>
      </c>
      <c r="CL71" s="59">
        <f>+Fall_Hoy!O71+(CY71/2)</f>
        <v>17</v>
      </c>
      <c r="CM71" s="59">
        <f>+Fall_Hoy!P71+(CZ71/2)</f>
        <v>30</v>
      </c>
      <c r="CN71" s="59">
        <f>+Fall_Hoy!Q71+(CZ71/2)</f>
        <v>18</v>
      </c>
      <c r="CO71" s="59">
        <f>+Fall_Hoy!R71+(DA71/2)</f>
        <v>17</v>
      </c>
      <c r="CP71" s="59">
        <f>+Fall_Hoy!S71+(DA71/2)</f>
        <v>17</v>
      </c>
      <c r="CQ71" s="59">
        <f>+Fall_Hoy!T71+(DB71/2)</f>
        <v>7</v>
      </c>
      <c r="CR71" s="75">
        <f>+Fall_Hoy!U71+(DB71/2)</f>
        <v>8</v>
      </c>
      <c r="CS71" s="603">
        <f>+Fall_Hoy!W71</f>
        <v>0</v>
      </c>
      <c r="CT71" s="58">
        <f>+Fall_Hoy!X71</f>
        <v>0</v>
      </c>
      <c r="CU71" s="58">
        <f>+Fall_Hoy!Y71</f>
        <v>0</v>
      </c>
      <c r="CV71" s="58">
        <f>+Fall_Hoy!Z71</f>
        <v>0</v>
      </c>
      <c r="CW71" s="58">
        <f>+Fall_Hoy!AA71</f>
        <v>0</v>
      </c>
      <c r="CX71" s="58">
        <f>+Fall_Hoy!AB71</f>
        <v>0</v>
      </c>
      <c r="CY71" s="58">
        <f>+Fall_Hoy!AC71</f>
        <v>0</v>
      </c>
      <c r="CZ71" s="58">
        <f>+Fall_Hoy!AD71</f>
        <v>0</v>
      </c>
      <c r="DA71" s="58">
        <f>+Fall_Hoy!AE71</f>
        <v>0</v>
      </c>
      <c r="DB71" s="223">
        <f>+Fall_Hoy!AF71</f>
        <v>2</v>
      </c>
      <c r="DC71" s="65">
        <f t="shared" si="276"/>
        <v>0.3504293167759906</v>
      </c>
      <c r="DD71" s="66">
        <f t="shared" si="277"/>
        <v>0.34259755044539375</v>
      </c>
      <c r="DE71" s="66">
        <f t="shared" si="278"/>
        <v>0.65284926417655853</v>
      </c>
      <c r="DF71" s="66">
        <f t="shared" si="279"/>
        <v>0.7</v>
      </c>
      <c r="DG71" s="66">
        <f t="shared" si="389"/>
        <v>0.18925009531344772</v>
      </c>
      <c r="DH71" s="66">
        <f t="shared" si="390"/>
        <v>0.7</v>
      </c>
      <c r="DI71" s="66">
        <f t="shared" si="391"/>
        <v>0.7</v>
      </c>
      <c r="DJ71" s="66">
        <f t="shared" si="392"/>
        <v>0.7</v>
      </c>
      <c r="DK71" s="66">
        <f t="shared" si="393"/>
        <v>0.7</v>
      </c>
      <c r="DL71" s="66">
        <f t="shared" si="394"/>
        <v>0.7</v>
      </c>
      <c r="DM71" s="66">
        <f t="shared" si="395"/>
        <v>0.7</v>
      </c>
      <c r="DN71" s="66">
        <f t="shared" si="396"/>
        <v>0.7</v>
      </c>
      <c r="DO71" s="66">
        <f t="shared" si="397"/>
        <v>0.65284926417655853</v>
      </c>
      <c r="DP71" s="66">
        <f t="shared" si="398"/>
        <v>0.7</v>
      </c>
      <c r="DQ71" s="66">
        <f t="shared" si="399"/>
        <v>0.3504293167759906</v>
      </c>
      <c r="DR71" s="66">
        <f t="shared" si="400"/>
        <v>0.34259755044539375</v>
      </c>
      <c r="DS71" s="66">
        <f t="shared" si="401"/>
        <v>0.25770693439969422</v>
      </c>
      <c r="DT71" s="66">
        <f t="shared" si="402"/>
        <v>0.3255691047578656</v>
      </c>
      <c r="DU71" s="66">
        <f t="shared" si="403"/>
        <v>0.31699002374150487</v>
      </c>
      <c r="DV71" s="265">
        <f t="shared" si="404"/>
        <v>0.32539612028035758</v>
      </c>
      <c r="DW71" s="74">
        <f>+'Cas_-14'!B70</f>
        <v>168</v>
      </c>
      <c r="DX71" s="59">
        <f>+'Cas_-14'!C70</f>
        <v>155</v>
      </c>
      <c r="DY71" s="59">
        <f>+'Cas_-14'!D70</f>
        <v>386</v>
      </c>
      <c r="DZ71" s="59">
        <f>+'Cas_-14'!E70</f>
        <v>369</v>
      </c>
      <c r="EA71" s="59">
        <f>+'Cas_-14'!F70</f>
        <v>859</v>
      </c>
      <c r="EB71" s="59">
        <f>+'Cas_-14'!G70</f>
        <v>937</v>
      </c>
      <c r="EC71" s="59">
        <f>+'Cas_-14'!H70</f>
        <v>856</v>
      </c>
      <c r="ED71" s="59">
        <f>+'Cas_-14'!I70</f>
        <v>965</v>
      </c>
      <c r="EE71" s="59">
        <f>+'Cas_-14'!J70</f>
        <v>826</v>
      </c>
      <c r="EF71" s="59">
        <f>+'Cas_-14'!K70</f>
        <v>807</v>
      </c>
      <c r="EG71" s="59">
        <f>+'Cas_-14'!L70</f>
        <v>539</v>
      </c>
      <c r="EH71" s="59">
        <f>+'Cas_-14'!M70</f>
        <v>535</v>
      </c>
      <c r="EI71" s="59">
        <f>+'Cas_-14'!N70</f>
        <v>289</v>
      </c>
      <c r="EJ71" s="59">
        <f>+'Cas_-14'!O70</f>
        <v>262</v>
      </c>
      <c r="EK71" s="59">
        <f>+'Cas_-14'!P70</f>
        <v>127</v>
      </c>
      <c r="EL71" s="59">
        <f>+'Cas_-14'!Q70</f>
        <v>135</v>
      </c>
      <c r="EM71" s="59">
        <f>+'Cas_-14'!R70</f>
        <v>44</v>
      </c>
      <c r="EN71" s="59">
        <f>+'Cas_-14'!S70</f>
        <v>68</v>
      </c>
      <c r="EO71" s="59">
        <f>+'Cas_-14'!T70</f>
        <v>11</v>
      </c>
      <c r="EP71" s="75">
        <f>+'Cas_-14'!U70</f>
        <v>20</v>
      </c>
      <c r="EQ71" s="178">
        <f t="shared" si="413"/>
        <v>3.0451997578524098E-2</v>
      </c>
      <c r="ER71" s="80">
        <f t="shared" si="414"/>
        <v>3.0566150241691993E-2</v>
      </c>
      <c r="ES71" s="80">
        <f t="shared" si="415"/>
        <v>7.9122846491055596E-2</v>
      </c>
      <c r="ET71" s="80">
        <f t="shared" si="416"/>
        <v>8.1456617772372328E-2</v>
      </c>
      <c r="EU71" s="80">
        <f t="shared" si="417"/>
        <v>0.18925009531344772</v>
      </c>
      <c r="EV71" s="80">
        <f t="shared" si="418"/>
        <v>0.20241671841029388</v>
      </c>
      <c r="EW71" s="80">
        <f t="shared" si="419"/>
        <v>0.19593788077292151</v>
      </c>
      <c r="EX71" s="80">
        <f t="shared" si="420"/>
        <v>0.23041162500669202</v>
      </c>
      <c r="EY71" s="80">
        <f t="shared" si="421"/>
        <v>0.22147381947766895</v>
      </c>
      <c r="EZ71" s="80">
        <f t="shared" si="422"/>
        <v>0.20655876177056387</v>
      </c>
      <c r="FA71" s="80">
        <f t="shared" si="423"/>
        <v>0.16964803437853807</v>
      </c>
      <c r="FB71" s="80">
        <f t="shared" si="424"/>
        <v>0.16432960964559518</v>
      </c>
      <c r="FC71" s="80">
        <f t="shared" si="425"/>
        <v>0.12226038740087247</v>
      </c>
      <c r="FD71" s="80">
        <f t="shared" si="426"/>
        <v>0.10338144562728606</v>
      </c>
      <c r="FE71" s="80">
        <f t="shared" si="427"/>
        <v>9.0640878979555126E-2</v>
      </c>
      <c r="FF71" s="80">
        <f t="shared" si="428"/>
        <v>6.8862107639524134E-2</v>
      </c>
      <c r="FG71" s="80">
        <f t="shared" si="429"/>
        <v>9.4781578625920487E-2</v>
      </c>
      <c r="FH71" s="80">
        <f t="shared" si="430"/>
        <v>7.1234520121020994E-2</v>
      </c>
      <c r="FI71" s="80">
        <f t="shared" si="431"/>
        <v>0.13743328900758472</v>
      </c>
      <c r="FJ71" s="88">
        <f t="shared" si="432"/>
        <v>8.5497830603663949E-2</v>
      </c>
      <c r="FK71" s="101">
        <f t="shared" si="481"/>
        <v>3.8661288451873146</v>
      </c>
      <c r="FL71" s="102">
        <f t="shared" si="482"/>
        <v>4.9751243781094532</v>
      </c>
      <c r="FM71" s="102">
        <f t="shared" si="483"/>
        <v>5.3398265624332524</v>
      </c>
      <c r="FN71" s="102">
        <f t="shared" si="484"/>
        <v>6.7710409324673337</v>
      </c>
      <c r="FO71" s="102">
        <f t="shared" si="480"/>
        <v>1</v>
      </c>
      <c r="FP71" s="102">
        <f t="shared" si="480"/>
        <v>3.458212372463803</v>
      </c>
      <c r="FQ71" s="102">
        <f t="shared" si="480"/>
        <v>3.572560840398451</v>
      </c>
      <c r="FR71" s="102">
        <f t="shared" si="480"/>
        <v>3.0380411577743498</v>
      </c>
      <c r="FS71" s="102">
        <f t="shared" si="480"/>
        <v>3.1606444574392709</v>
      </c>
      <c r="FT71" s="102">
        <f t="shared" si="480"/>
        <v>3.388866170574397</v>
      </c>
      <c r="FU71" s="102">
        <f t="shared" si="480"/>
        <v>4.1261898645879977</v>
      </c>
      <c r="FV71" s="102">
        <f t="shared" si="480"/>
        <v>4.2597314112147489</v>
      </c>
      <c r="FW71" s="102">
        <f t="shared" si="480"/>
        <v>5.3398265624332524</v>
      </c>
      <c r="FX71" s="102">
        <f t="shared" si="480"/>
        <v>6.7710409324673337</v>
      </c>
      <c r="FY71" s="102">
        <f t="shared" si="480"/>
        <v>3.8661288451873146</v>
      </c>
      <c r="FZ71" s="102">
        <f t="shared" si="480"/>
        <v>4.9751243781094532</v>
      </c>
      <c r="GA71" s="102">
        <f t="shared" si="485"/>
        <v>2.7189559209263638</v>
      </c>
      <c r="GB71" s="102">
        <f t="shared" si="486"/>
        <v>4.5703839122486292</v>
      </c>
      <c r="GC71" s="102">
        <f t="shared" si="487"/>
        <v>2.3065010379254671</v>
      </c>
      <c r="GD71" s="270">
        <f t="shared" si="488"/>
        <v>3.805899143672693</v>
      </c>
      <c r="GE71" s="74">
        <f>+Cas_Hoy!B70</f>
        <v>175</v>
      </c>
      <c r="GF71" s="59">
        <f>+Cas_Hoy!C70</f>
        <v>161</v>
      </c>
      <c r="GG71" s="59">
        <f>+Cas_Hoy!D70</f>
        <v>406</v>
      </c>
      <c r="GH71" s="59">
        <f>+Cas_Hoy!E70</f>
        <v>389</v>
      </c>
      <c r="GI71" s="59">
        <f>+Cas_Hoy!F70</f>
        <v>885</v>
      </c>
      <c r="GJ71" s="59">
        <f>+Cas_Hoy!G70</f>
        <v>966</v>
      </c>
      <c r="GK71" s="59">
        <f>+Cas_Hoy!H70</f>
        <v>887</v>
      </c>
      <c r="GL71" s="59">
        <f>+Cas_Hoy!I70</f>
        <v>995</v>
      </c>
      <c r="GM71" s="59">
        <f>+Cas_Hoy!J70</f>
        <v>852</v>
      </c>
      <c r="GN71" s="59">
        <f>+Cas_Hoy!K70</f>
        <v>836</v>
      </c>
      <c r="GO71" s="59">
        <f>+Cas_Hoy!L70</f>
        <v>551</v>
      </c>
      <c r="GP71" s="59">
        <f>+Cas_Hoy!M70</f>
        <v>549</v>
      </c>
      <c r="GQ71" s="59">
        <f>+Cas_Hoy!N70</f>
        <v>300</v>
      </c>
      <c r="GR71" s="59">
        <f>+Cas_Hoy!O70</f>
        <v>273</v>
      </c>
      <c r="GS71" s="59">
        <f>+Cas_Hoy!P70</f>
        <v>131</v>
      </c>
      <c r="GT71" s="59">
        <f>+Cas_Hoy!Q70</f>
        <v>135</v>
      </c>
      <c r="GU71" s="59">
        <f>+Cas_Hoy!R70</f>
        <v>44</v>
      </c>
      <c r="GV71" s="59">
        <f>+Cas_Hoy!S70</f>
        <v>69</v>
      </c>
      <c r="GW71" s="59">
        <f>+Cas_Hoy!T70</f>
        <v>11</v>
      </c>
      <c r="GX71" s="459">
        <f>+Cas_Hoy!U70</f>
        <v>20</v>
      </c>
      <c r="GY71" s="424">
        <f t="shared" si="489"/>
        <v>0.36146646061145488</v>
      </c>
      <c r="GZ71" s="94">
        <f t="shared" si="490"/>
        <v>0.34259755044539375</v>
      </c>
      <c r="HA71" s="94">
        <f t="shared" si="491"/>
        <v>0.67769819810715415</v>
      </c>
      <c r="HB71" s="94">
        <f t="shared" si="492"/>
        <v>0.7</v>
      </c>
      <c r="HC71" s="272">
        <f t="shared" si="464"/>
        <v>0.19497827049173599</v>
      </c>
      <c r="HD71" s="272">
        <f t="shared" si="465"/>
        <v>0.7</v>
      </c>
      <c r="HE71" s="272">
        <f t="shared" si="466"/>
        <v>0.7</v>
      </c>
      <c r="HF71" s="272">
        <f t="shared" si="467"/>
        <v>0.7</v>
      </c>
      <c r="HG71" s="272">
        <f t="shared" si="468"/>
        <v>0.7</v>
      </c>
      <c r="HH71" s="272">
        <f t="shared" si="469"/>
        <v>0.7</v>
      </c>
      <c r="HI71" s="272">
        <f t="shared" si="470"/>
        <v>0.7</v>
      </c>
      <c r="HJ71" s="272">
        <f t="shared" si="471"/>
        <v>0.7</v>
      </c>
      <c r="HK71" s="272">
        <f t="shared" si="472"/>
        <v>0.67769819810715415</v>
      </c>
      <c r="HL71" s="272">
        <f t="shared" si="473"/>
        <v>0.7</v>
      </c>
      <c r="HM71" s="272">
        <f t="shared" si="474"/>
        <v>0.36146646061145488</v>
      </c>
      <c r="HN71" s="272">
        <f t="shared" si="475"/>
        <v>0.34259755044539375</v>
      </c>
      <c r="HO71" s="272">
        <f t="shared" si="476"/>
        <v>0.25770693439969422</v>
      </c>
      <c r="HP71" s="272">
        <f t="shared" si="477"/>
        <v>0.33035688571018718</v>
      </c>
      <c r="HQ71" s="272">
        <f t="shared" si="478"/>
        <v>0.31699002374150487</v>
      </c>
      <c r="HR71" s="276">
        <f t="shared" si="479"/>
        <v>0.32539612028035758</v>
      </c>
      <c r="HS71" s="201">
        <f>+CyF_Tot!B70</f>
        <v>0</v>
      </c>
      <c r="HT71" s="131">
        <f>+CyF_Tot!C70</f>
        <v>8492</v>
      </c>
      <c r="HU71" s="131">
        <f>+CyF_Tot!D70</f>
        <v>8645</v>
      </c>
      <c r="HV71" s="131">
        <f>+CyF_Tot!E70</f>
        <v>8771</v>
      </c>
      <c r="HW71" s="131">
        <f>+CyF_Tot!F70</f>
        <v>0</v>
      </c>
      <c r="HX71" s="131">
        <f>+CyF_Tot!G70</f>
        <v>179</v>
      </c>
      <c r="HY71" s="131">
        <f>+CyF_Tot!H70</f>
        <v>185</v>
      </c>
      <c r="HZ71" s="428">
        <f>+CyF_Tot!I70</f>
        <v>185</v>
      </c>
      <c r="IA71" s="82">
        <f t="shared" si="368"/>
        <v>8.9294457397898763E-2</v>
      </c>
      <c r="IB71" s="79">
        <f t="shared" si="369"/>
        <v>8.2077092231982035E-2</v>
      </c>
      <c r="IC71" s="79">
        <f t="shared" si="370"/>
        <v>7.896168534454634E-2</v>
      </c>
      <c r="ID71" s="79">
        <f t="shared" si="371"/>
        <v>7.3321442444453128E-2</v>
      </c>
      <c r="IE71" s="79">
        <f t="shared" si="372"/>
        <v>7.3466282487309978E-2</v>
      </c>
      <c r="IF71" s="79">
        <f t="shared" si="373"/>
        <v>7.4924562998110525E-2</v>
      </c>
      <c r="IG71" s="79">
        <f t="shared" si="374"/>
        <v>7.071090011771787E-2</v>
      </c>
      <c r="IH71" s="79">
        <f t="shared" si="375"/>
        <v>6.7788173752193689E-2</v>
      </c>
      <c r="II71" s="79">
        <f t="shared" si="376"/>
        <v>6.036548014467312E-2</v>
      </c>
      <c r="IJ71" s="79">
        <f t="shared" si="377"/>
        <v>6.3235494730486161E-2</v>
      </c>
      <c r="IK71" s="79">
        <f t="shared" si="378"/>
        <v>5.1424602167793057E-2</v>
      </c>
      <c r="IL71" s="79">
        <f t="shared" si="379"/>
        <v>5.2694946251971547E-2</v>
      </c>
      <c r="IM71" s="79">
        <f t="shared" si="380"/>
        <v>3.825983410909356E-2</v>
      </c>
      <c r="IN71" s="79">
        <f t="shared" si="381"/>
        <v>4.1019437254039864E-2</v>
      </c>
      <c r="IO71" s="79">
        <f t="shared" si="382"/>
        <v>2.2678306473082152E-2</v>
      </c>
      <c r="IP71" s="79">
        <f t="shared" si="383"/>
        <v>3.1731051583416117E-2</v>
      </c>
      <c r="IQ71" s="79">
        <f t="shared" si="384"/>
        <v>7.5138019932756818E-3</v>
      </c>
      <c r="IR71" s="79">
        <f t="shared" si="385"/>
        <v>1.5450744723613906E-2</v>
      </c>
      <c r="IS71" s="79">
        <f t="shared" si="386"/>
        <v>1.2954831022889105E-3</v>
      </c>
      <c r="IT71" s="179">
        <f t="shared" si="387"/>
        <v>3.7862205464849301E-3</v>
      </c>
      <c r="IU71" s="275"/>
      <c r="IV71" s="272"/>
      <c r="IW71" s="272"/>
      <c r="IX71" s="272"/>
      <c r="IY71" s="272"/>
      <c r="IZ71" s="272"/>
      <c r="JA71" s="272"/>
      <c r="JB71" s="272"/>
      <c r="JC71" s="272"/>
      <c r="JD71" s="272"/>
      <c r="JE71" s="272"/>
      <c r="JF71" s="272"/>
      <c r="JG71" s="272"/>
      <c r="JH71" s="272"/>
      <c r="JI71" s="272"/>
      <c r="JJ71" s="272"/>
      <c r="JK71" s="272"/>
      <c r="JL71" s="272"/>
      <c r="JM71" s="272"/>
      <c r="JN71" s="276"/>
      <c r="JP71" s="525">
        <f t="shared" si="230"/>
        <v>0</v>
      </c>
      <c r="JQ71" s="241">
        <f t="shared" si="231"/>
        <v>0</v>
      </c>
      <c r="JR71" s="241">
        <f t="shared" si="232"/>
        <v>744.18767787547984</v>
      </c>
      <c r="JS71" s="241">
        <f t="shared" si="233"/>
        <v>0</v>
      </c>
      <c r="JT71" s="241">
        <f t="shared" si="234"/>
        <v>0</v>
      </c>
      <c r="JU71" s="241">
        <f t="shared" si="235"/>
        <v>757.40447554285242</v>
      </c>
      <c r="JV71" s="241">
        <f t="shared" si="236"/>
        <v>1475.1970767902783</v>
      </c>
      <c r="JW71" s="241">
        <f t="shared" si="237"/>
        <v>778.45534521030356</v>
      </c>
      <c r="JX71" s="241">
        <f t="shared" si="238"/>
        <v>5296.8879880215454</v>
      </c>
      <c r="JY71" s="241">
        <f t="shared" si="239"/>
        <v>8225.5471769936303</v>
      </c>
      <c r="JZ71" s="241">
        <f t="shared" si="240"/>
        <v>9312.8663019706855</v>
      </c>
      <c r="KA71" s="241">
        <f t="shared" si="241"/>
        <v>6270.9036011994467</v>
      </c>
      <c r="KB71" s="241">
        <f t="shared" si="242"/>
        <v>17486.926477494562</v>
      </c>
      <c r="KC71" s="241">
        <f t="shared" si="243"/>
        <v>12792.804013777612</v>
      </c>
      <c r="KD71" s="241">
        <f t="shared" si="244"/>
        <v>21196.326726906456</v>
      </c>
      <c r="KE71" s="241">
        <f t="shared" si="245"/>
        <v>12243.040025302756</v>
      </c>
      <c r="KF71" s="241">
        <f t="shared" si="246"/>
        <v>13057.209361339008</v>
      </c>
      <c r="KG71" s="241">
        <f t="shared" si="247"/>
        <v>11695.247896209166</v>
      </c>
      <c r="KH71" s="241">
        <f t="shared" si="248"/>
        <v>5279.3748578727236</v>
      </c>
      <c r="KI71" s="526">
        <f t="shared" si="249"/>
        <v>5909.9520426476665</v>
      </c>
      <c r="KJ71" s="529">
        <f>(SUM(JP71:KI71)/SUM(JP$4:KI70))*100000</f>
        <v>255.41715185958014</v>
      </c>
      <c r="KK71" s="491">
        <f t="shared" si="433"/>
        <v>0</v>
      </c>
      <c r="KL71" s="492">
        <f t="shared" si="434"/>
        <v>0</v>
      </c>
      <c r="KM71" s="492">
        <f t="shared" si="435"/>
        <v>204.98146759340827</v>
      </c>
      <c r="KN71" s="492">
        <f t="shared" si="436"/>
        <v>0</v>
      </c>
      <c r="KO71" s="492">
        <f t="shared" si="437"/>
        <v>0</v>
      </c>
      <c r="KP71" s="492">
        <f t="shared" si="438"/>
        <v>216.02638037384619</v>
      </c>
      <c r="KQ71" s="492">
        <f t="shared" si="439"/>
        <v>457.79878685262037</v>
      </c>
      <c r="KR71" s="492">
        <f t="shared" si="440"/>
        <v>238.76852332299691</v>
      </c>
      <c r="KS71" s="492">
        <f t="shared" si="441"/>
        <v>1876.8967752344827</v>
      </c>
      <c r="KT71" s="492">
        <f t="shared" si="442"/>
        <v>2815.5469386322211</v>
      </c>
      <c r="KU71" s="492">
        <f t="shared" si="443"/>
        <v>4406.4424513905997</v>
      </c>
      <c r="KV71" s="492">
        <f t="shared" si="444"/>
        <v>2764.4233398324423</v>
      </c>
      <c r="KW71" s="492">
        <f t="shared" si="445"/>
        <v>10576.158079660248</v>
      </c>
      <c r="KX71" s="492">
        <f t="shared" si="446"/>
        <v>6707.9563956635993</v>
      </c>
      <c r="KY71" s="492">
        <f t="shared" si="447"/>
        <v>21411.231255013023</v>
      </c>
      <c r="KZ71" s="492">
        <f t="shared" si="448"/>
        <v>9181.6143519365523</v>
      </c>
      <c r="LA71" s="492">
        <f t="shared" si="449"/>
        <v>36620.155378196556</v>
      </c>
      <c r="LB71" s="492">
        <f t="shared" si="450"/>
        <v>17808.630030255248</v>
      </c>
      <c r="LC71" s="492">
        <f t="shared" si="451"/>
        <v>87457.54755028119</v>
      </c>
      <c r="LD71" s="493">
        <f t="shared" si="452"/>
        <v>34199.132241465581</v>
      </c>
      <c r="LE71" s="509">
        <f t="shared" si="453"/>
        <v>66.959787161615949</v>
      </c>
      <c r="LF71" s="492">
        <f t="shared" si="454"/>
        <v>70.273812348794223</v>
      </c>
      <c r="LG71" s="492">
        <f t="shared" si="455"/>
        <v>2039.8284129271203</v>
      </c>
      <c r="LH71" s="492">
        <f t="shared" si="456"/>
        <v>1850.1082514038012</v>
      </c>
      <c r="LI71" s="492">
        <f t="shared" si="457"/>
        <v>18332.847084683606</v>
      </c>
      <c r="LJ71" s="512">
        <f t="shared" si="458"/>
        <v>10557.319344863605</v>
      </c>
      <c r="LK71" s="491">
        <f t="shared" si="459"/>
        <v>68.576784908329273</v>
      </c>
      <c r="LL71" s="492">
        <f t="shared" si="460"/>
        <v>1944.6529347928624</v>
      </c>
      <c r="LM71" s="493">
        <f t="shared" si="461"/>
        <v>13910.480047479166</v>
      </c>
      <c r="LO71" s="547" t="e">
        <f>VLOOKUP(A71,#REF!,2,FALSE)</f>
        <v>#REF!</v>
      </c>
      <c r="LP71" s="552" t="e">
        <f>VLOOKUP(A71,#REF!,3,FALSE)</f>
        <v>#REF!</v>
      </c>
      <c r="LQ71" s="544" t="e">
        <f>VLOOKUP(A71,#REF!,4,FALSE)</f>
        <v>#REF!</v>
      </c>
      <c r="LR71" s="564" t="e">
        <f t="shared" si="405"/>
        <v>#REF!</v>
      </c>
      <c r="LS71" s="518" t="e">
        <f t="shared" si="406"/>
        <v>#REF!</v>
      </c>
    </row>
    <row r="72" spans="1:331" ht="14.4">
      <c r="A72" s="392" t="s">
        <v>82</v>
      </c>
      <c r="B72" s="420">
        <v>255073</v>
      </c>
      <c r="C72" s="408">
        <f t="shared" si="330"/>
        <v>30866</v>
      </c>
      <c r="D72" s="399">
        <f t="shared" si="331"/>
        <v>871</v>
      </c>
      <c r="E72" s="377">
        <f t="shared" si="462"/>
        <v>3.9076425728802114E-3</v>
      </c>
      <c r="F72" s="186">
        <f t="shared" si="407"/>
        <v>0.11738208277630326</v>
      </c>
      <c r="G72" s="28">
        <f t="shared" si="253"/>
        <v>7.4445254895825581</v>
      </c>
      <c r="H72" s="27">
        <f t="shared" si="408"/>
        <v>0.87385390724847933</v>
      </c>
      <c r="I72" s="34">
        <f t="shared" si="409"/>
        <v>0.90085083000339217</v>
      </c>
      <c r="J72" s="289">
        <f t="shared" si="410"/>
        <v>0.69386780604015486</v>
      </c>
      <c r="K72" s="453">
        <f t="shared" si="411"/>
        <v>4.9212669916613204E-3</v>
      </c>
      <c r="L72" s="290">
        <f t="shared" si="463"/>
        <v>5.9111901035396421</v>
      </c>
      <c r="M72" s="291">
        <f t="shared" si="412"/>
        <v>0.71507247664323237</v>
      </c>
      <c r="N72" s="675"/>
      <c r="O72" s="312" t="s">
        <v>230</v>
      </c>
      <c r="P72" s="21" t="s">
        <v>240</v>
      </c>
      <c r="Q72" s="21" t="s">
        <v>242</v>
      </c>
      <c r="R72" s="21" t="s">
        <v>243</v>
      </c>
      <c r="S72" s="152">
        <f t="shared" si="259"/>
        <v>30866</v>
      </c>
      <c r="T72" s="153">
        <f t="shared" si="260"/>
        <v>12100.849560713992</v>
      </c>
      <c r="U72" s="152">
        <f t="shared" si="261"/>
        <v>410</v>
      </c>
      <c r="V72" s="154">
        <f t="shared" si="262"/>
        <v>1.3462043603887575E-2</v>
      </c>
      <c r="W72" s="153">
        <f t="shared" si="263"/>
        <v>160.73829844789532</v>
      </c>
      <c r="X72" s="152">
        <f t="shared" si="264"/>
        <v>925</v>
      </c>
      <c r="Y72" s="154">
        <f t="shared" si="265"/>
        <v>3.0894091713703616E-2</v>
      </c>
      <c r="Z72" s="153">
        <f t="shared" si="266"/>
        <v>362.64128308366622</v>
      </c>
      <c r="AA72" s="152">
        <f t="shared" si="267"/>
        <v>871</v>
      </c>
      <c r="AB72" s="153">
        <f t="shared" si="268"/>
        <v>3414.7087304418733</v>
      </c>
      <c r="AC72" s="155">
        <f t="shared" si="269"/>
        <v>2.8218752024881746E-2</v>
      </c>
      <c r="AD72" s="152">
        <f t="shared" si="270"/>
        <v>2</v>
      </c>
      <c r="AE72" s="154">
        <f t="shared" si="271"/>
        <v>2.3014959723820483E-3</v>
      </c>
      <c r="AF72" s="153">
        <f t="shared" si="272"/>
        <v>7.8408926072144052</v>
      </c>
      <c r="AG72" s="152">
        <f t="shared" si="273"/>
        <v>13</v>
      </c>
      <c r="AH72" s="154">
        <f t="shared" si="274"/>
        <v>1.5151515151515152E-2</v>
      </c>
      <c r="AI72" s="313">
        <f t="shared" si="275"/>
        <v>50.965801946893635</v>
      </c>
      <c r="AJ72" s="679"/>
      <c r="AK72" s="74">
        <v>24844.065200190526</v>
      </c>
      <c r="AL72" s="59">
        <v>23425.209627659253</v>
      </c>
      <c r="AM72" s="59">
        <v>22936.95162953961</v>
      </c>
      <c r="AN72" s="59">
        <v>21365.515747620193</v>
      </c>
      <c r="AO72" s="59">
        <v>20100.823722044715</v>
      </c>
      <c r="AP72" s="59">
        <v>19374.148337529841</v>
      </c>
      <c r="AQ72" s="59">
        <v>19039.911929521528</v>
      </c>
      <c r="AR72" s="59">
        <v>19009.730092478603</v>
      </c>
      <c r="AS72" s="59">
        <v>16576.103393844554</v>
      </c>
      <c r="AT72" s="59">
        <v>16891.944141600037</v>
      </c>
      <c r="AU72" s="59">
        <v>11657.354493346393</v>
      </c>
      <c r="AV72" s="59">
        <v>11613.705549860262</v>
      </c>
      <c r="AW72" s="59">
        <v>7954.9403169840825</v>
      </c>
      <c r="AX72" s="59">
        <v>8333.683134439967</v>
      </c>
      <c r="AY72" s="59">
        <v>3774.6744346108808</v>
      </c>
      <c r="AZ72" s="59">
        <v>4545.4978256955073</v>
      </c>
      <c r="BA72" s="59">
        <v>1056.6982084339529</v>
      </c>
      <c r="BB72" s="59">
        <v>1929.7018375345192</v>
      </c>
      <c r="BC72" s="59">
        <v>186.47615442952107</v>
      </c>
      <c r="BD72" s="75">
        <v>455.86115731856216</v>
      </c>
      <c r="BE72" s="213">
        <v>2.0000000000000002E-5</v>
      </c>
      <c r="BF72" s="42">
        <v>2.0000000000000002E-5</v>
      </c>
      <c r="BG72" s="52">
        <v>5.0000000000000002E-5</v>
      </c>
      <c r="BH72" s="52">
        <v>4.0000000000000003E-5</v>
      </c>
      <c r="BI72" s="52">
        <v>1.2518952302791728E-4</v>
      </c>
      <c r="BJ72" s="52">
        <v>1.2406223545552731E-4</v>
      </c>
      <c r="BK72" s="52">
        <v>3.4000000000000002E-4</v>
      </c>
      <c r="BL72" s="52">
        <v>1.8000000000000001E-4</v>
      </c>
      <c r="BM72" s="52">
        <v>8.9999999999999998E-4</v>
      </c>
      <c r="BN72" s="52">
        <v>5.0000000000000001E-4</v>
      </c>
      <c r="BO72" s="52">
        <v>3.8E-3</v>
      </c>
      <c r="BP72" s="52">
        <v>2E-3</v>
      </c>
      <c r="BQ72" s="52">
        <v>1.6199999999999999E-2</v>
      </c>
      <c r="BR72" s="52">
        <v>6.1999999999999998E-3</v>
      </c>
      <c r="BS72" s="52">
        <v>6.1100000000000002E-2</v>
      </c>
      <c r="BT72" s="52">
        <v>2.6800000000000001E-2</v>
      </c>
      <c r="BU72" s="52">
        <v>0.1421</v>
      </c>
      <c r="BV72" s="52">
        <v>5.4699999999999999E-2</v>
      </c>
      <c r="BW72" s="52">
        <v>0.27589999999999998</v>
      </c>
      <c r="BX72" s="584">
        <v>0.1051</v>
      </c>
      <c r="BY72" s="74">
        <f>+Fall_Hoy!B72+(CS72/2)</f>
        <v>0</v>
      </c>
      <c r="BZ72" s="59">
        <f>+Fall_Hoy!C72+(CS72/2)</f>
        <v>1</v>
      </c>
      <c r="CA72" s="59">
        <f>+Fall_Hoy!D72+(CT72/2)</f>
        <v>2</v>
      </c>
      <c r="CB72" s="59">
        <f>+Fall_Hoy!E72+(CT72/2)</f>
        <v>0</v>
      </c>
      <c r="CC72" s="59">
        <f>+Fall_Hoy!F72+(CU72/2)</f>
        <v>5</v>
      </c>
      <c r="CD72" s="59">
        <f>+Fall_Hoy!G72+(CU72/2)</f>
        <v>7</v>
      </c>
      <c r="CE72" s="59">
        <f>+Fall_Hoy!H72+(CV72/2)</f>
        <v>12</v>
      </c>
      <c r="CF72" s="59">
        <f>+Fall_Hoy!I72+(CV72/2)</f>
        <v>7</v>
      </c>
      <c r="CG72" s="59">
        <f>+Fall_Hoy!J72+(CW72/2)</f>
        <v>41</v>
      </c>
      <c r="CH72" s="59">
        <f>+Fall_Hoy!K72+(CW72/2)</f>
        <v>16</v>
      </c>
      <c r="CI72" s="59">
        <f>+Fall_Hoy!L72+(CX72/2)</f>
        <v>71</v>
      </c>
      <c r="CJ72" s="59">
        <f>+Fall_Hoy!M72+(CX72/2)</f>
        <v>35</v>
      </c>
      <c r="CK72" s="59">
        <f>+Fall_Hoy!N72+(CY72/2)</f>
        <v>137</v>
      </c>
      <c r="CL72" s="59">
        <f>+Fall_Hoy!O72+(CY72/2)</f>
        <v>89</v>
      </c>
      <c r="CM72" s="59">
        <f>+Fall_Hoy!P72+(CZ72/2)</f>
        <v>151.5</v>
      </c>
      <c r="CN72" s="59">
        <f>+Fall_Hoy!Q72+(CZ72/2)</f>
        <v>100.5</v>
      </c>
      <c r="CO72" s="59">
        <f>+Fall_Hoy!R72+(DA72/2)</f>
        <v>72</v>
      </c>
      <c r="CP72" s="59">
        <f>+Fall_Hoy!S72+(DA72/2)</f>
        <v>78</v>
      </c>
      <c r="CQ72" s="59">
        <f>+Fall_Hoy!T72+(DB72/2)</f>
        <v>14.5</v>
      </c>
      <c r="CR72" s="75">
        <f>+Fall_Hoy!U72+(DB72/2)</f>
        <v>31.5</v>
      </c>
      <c r="CS72" s="603">
        <f>+Fall_Hoy!W72</f>
        <v>0</v>
      </c>
      <c r="CT72" s="58">
        <f>+Fall_Hoy!X72</f>
        <v>0</v>
      </c>
      <c r="CU72" s="58">
        <f>+Fall_Hoy!Y72</f>
        <v>0</v>
      </c>
      <c r="CV72" s="58">
        <f>+Fall_Hoy!Z72</f>
        <v>0</v>
      </c>
      <c r="CW72" s="58">
        <f>+Fall_Hoy!AA72</f>
        <v>0</v>
      </c>
      <c r="CX72" s="58">
        <f>+Fall_Hoy!AB72</f>
        <v>0</v>
      </c>
      <c r="CY72" s="58">
        <f>+Fall_Hoy!AC72</f>
        <v>2</v>
      </c>
      <c r="CZ72" s="58">
        <f>+Fall_Hoy!AD72</f>
        <v>3</v>
      </c>
      <c r="DA72" s="58">
        <f>+Fall_Hoy!AE72</f>
        <v>10</v>
      </c>
      <c r="DB72" s="223">
        <f>+Fall_Hoy!AF72</f>
        <v>5</v>
      </c>
      <c r="DC72" s="65">
        <f t="shared" si="276"/>
        <v>0.65688889937775308</v>
      </c>
      <c r="DD72" s="66">
        <f t="shared" si="277"/>
        <v>0.7</v>
      </c>
      <c r="DE72" s="66">
        <f t="shared" si="278"/>
        <v>0.7</v>
      </c>
      <c r="DF72" s="66">
        <f t="shared" si="279"/>
        <v>0.7</v>
      </c>
      <c r="DG72" s="66">
        <f t="shared" si="389"/>
        <v>0.7</v>
      </c>
      <c r="DH72" s="66">
        <f t="shared" si="390"/>
        <v>0.7</v>
      </c>
      <c r="DI72" s="66">
        <f t="shared" si="391"/>
        <v>0.7</v>
      </c>
      <c r="DJ72" s="66">
        <f t="shared" si="392"/>
        <v>0.7</v>
      </c>
      <c r="DK72" s="66">
        <f t="shared" si="393"/>
        <v>0.7</v>
      </c>
      <c r="DL72" s="66">
        <f t="shared" si="394"/>
        <v>0.7</v>
      </c>
      <c r="DM72" s="66">
        <f t="shared" si="395"/>
        <v>0.7</v>
      </c>
      <c r="DN72" s="66">
        <f t="shared" si="396"/>
        <v>0.7</v>
      </c>
      <c r="DO72" s="66">
        <f t="shared" si="397"/>
        <v>0.7</v>
      </c>
      <c r="DP72" s="66">
        <f t="shared" si="398"/>
        <v>0.7</v>
      </c>
      <c r="DQ72" s="66">
        <f t="shared" si="399"/>
        <v>0.65688889937775308</v>
      </c>
      <c r="DR72" s="66">
        <f t="shared" si="400"/>
        <v>0.7</v>
      </c>
      <c r="DS72" s="66">
        <f t="shared" si="401"/>
        <v>0.47949871472264988</v>
      </c>
      <c r="DT72" s="66">
        <f t="shared" si="402"/>
        <v>0.7</v>
      </c>
      <c r="DU72" s="66">
        <f t="shared" si="403"/>
        <v>0.28183374872059841</v>
      </c>
      <c r="DV72" s="265">
        <f t="shared" si="404"/>
        <v>0.65746895244856274</v>
      </c>
      <c r="DW72" s="74">
        <f>+'Cas_-14'!B71</f>
        <v>322</v>
      </c>
      <c r="DX72" s="59">
        <f>+'Cas_-14'!C71</f>
        <v>295</v>
      </c>
      <c r="DY72" s="59">
        <f>+'Cas_-14'!D71</f>
        <v>941</v>
      </c>
      <c r="DZ72" s="59">
        <f>+'Cas_-14'!E71</f>
        <v>1068</v>
      </c>
      <c r="EA72" s="59">
        <f>+'Cas_-14'!F71</f>
        <v>3488</v>
      </c>
      <c r="EB72" s="59">
        <f>+'Cas_-14'!G71</f>
        <v>3259</v>
      </c>
      <c r="EC72" s="59">
        <f>+'Cas_-14'!H71</f>
        <v>3690</v>
      </c>
      <c r="ED72" s="59">
        <f>+'Cas_-14'!I71</f>
        <v>3425</v>
      </c>
      <c r="EE72" s="59">
        <f>+'Cas_-14'!J71</f>
        <v>3099</v>
      </c>
      <c r="EF72" s="59">
        <f>+'Cas_-14'!K71</f>
        <v>2966</v>
      </c>
      <c r="EG72" s="59">
        <f>+'Cas_-14'!L71</f>
        <v>1917</v>
      </c>
      <c r="EH72" s="59">
        <f>+'Cas_-14'!M71</f>
        <v>1812</v>
      </c>
      <c r="EI72" s="59">
        <f>+'Cas_-14'!N71</f>
        <v>1025</v>
      </c>
      <c r="EJ72" s="59">
        <f>+'Cas_-14'!O71</f>
        <v>953</v>
      </c>
      <c r="EK72" s="59">
        <f>+'Cas_-14'!P71</f>
        <v>508</v>
      </c>
      <c r="EL72" s="59">
        <f>+'Cas_-14'!Q71</f>
        <v>438</v>
      </c>
      <c r="EM72" s="59">
        <f>+'Cas_-14'!R71</f>
        <v>148</v>
      </c>
      <c r="EN72" s="59">
        <f>+'Cas_-14'!S71</f>
        <v>196</v>
      </c>
      <c r="EO72" s="59">
        <f>+'Cas_-14'!T71</f>
        <v>22</v>
      </c>
      <c r="EP72" s="75">
        <f>+'Cas_-14'!U71</f>
        <v>50</v>
      </c>
      <c r="EQ72" s="178">
        <f t="shared" si="413"/>
        <v>1.2960841851177022E-2</v>
      </c>
      <c r="ER72" s="79">
        <f t="shared" si="414"/>
        <v>1.2593270441929346E-2</v>
      </c>
      <c r="ES72" s="79">
        <f t="shared" si="415"/>
        <v>4.1025503964010744E-2</v>
      </c>
      <c r="ET72" s="79">
        <f t="shared" si="416"/>
        <v>4.9987091938979267E-2</v>
      </c>
      <c r="EU72" s="79">
        <f t="shared" si="417"/>
        <v>0.1735252270370734</v>
      </c>
      <c r="EV72" s="79">
        <f t="shared" si="418"/>
        <v>0.16821384575067805</v>
      </c>
      <c r="EW72" s="79">
        <f t="shared" si="419"/>
        <v>0.19380341745586685</v>
      </c>
      <c r="EX72" s="79">
        <f t="shared" si="420"/>
        <v>0.18017089055647018</v>
      </c>
      <c r="EY72" s="79">
        <f t="shared" si="421"/>
        <v>0.18695588018296247</v>
      </c>
      <c r="EZ72" s="79">
        <f t="shared" si="422"/>
        <v>0.1755866568783867</v>
      </c>
      <c r="FA72" s="79">
        <f t="shared" si="423"/>
        <v>0.16444554389198304</v>
      </c>
      <c r="FB72" s="79">
        <f t="shared" si="424"/>
        <v>0.15602255388865119</v>
      </c>
      <c r="FC72" s="79">
        <f t="shared" si="425"/>
        <v>0.12885074672547678</v>
      </c>
      <c r="FD72" s="79">
        <f t="shared" si="426"/>
        <v>0.11435519981094681</v>
      </c>
      <c r="FE72" s="79">
        <f t="shared" si="427"/>
        <v>0.13458114303634455</v>
      </c>
      <c r="FF72" s="79">
        <f t="shared" si="428"/>
        <v>9.6359082502251892E-2</v>
      </c>
      <c r="FG72" s="79">
        <f t="shared" si="429"/>
        <v>0.14005891068873758</v>
      </c>
      <c r="FH72" s="79">
        <f t="shared" si="430"/>
        <v>0.10157009553891451</v>
      </c>
      <c r="FI72" s="79">
        <f t="shared" si="431"/>
        <v>0.11797755089546814</v>
      </c>
      <c r="FJ72" s="87">
        <f t="shared" si="432"/>
        <v>0.10968251889260944</v>
      </c>
      <c r="FK72" s="101">
        <f t="shared" si="481"/>
        <v>4.8809876670489842</v>
      </c>
      <c r="FL72" s="102">
        <f t="shared" si="482"/>
        <v>7.2644942419791212</v>
      </c>
      <c r="FM72" s="102">
        <f t="shared" si="483"/>
        <v>5.4326421676964465</v>
      </c>
      <c r="FN72" s="102">
        <f t="shared" si="484"/>
        <v>6.1212782729359674</v>
      </c>
      <c r="FO72" s="102">
        <f t="shared" si="480"/>
        <v>4.0339955864195236</v>
      </c>
      <c r="FP72" s="102">
        <f t="shared" si="480"/>
        <v>4.1613696950815857</v>
      </c>
      <c r="FQ72" s="102">
        <f t="shared" si="480"/>
        <v>3.6119074121043546</v>
      </c>
      <c r="FR72" s="102">
        <f t="shared" si="480"/>
        <v>3.8852003108715389</v>
      </c>
      <c r="FS72" s="102">
        <f t="shared" si="480"/>
        <v>3.7441988950278113</v>
      </c>
      <c r="FT72" s="102">
        <f t="shared" si="480"/>
        <v>3.9866355020633932</v>
      </c>
      <c r="FU72" s="102">
        <f t="shared" si="480"/>
        <v>4.2567282969965961</v>
      </c>
      <c r="FV72" s="102">
        <f t="shared" si="480"/>
        <v>4.4865308415574958</v>
      </c>
      <c r="FW72" s="102">
        <f t="shared" si="480"/>
        <v>5.4326421676964465</v>
      </c>
      <c r="FX72" s="102">
        <f t="shared" si="480"/>
        <v>6.1212782729359674</v>
      </c>
      <c r="FY72" s="102">
        <f t="shared" si="480"/>
        <v>4.8809876670489842</v>
      </c>
      <c r="FZ72" s="102">
        <f t="shared" si="480"/>
        <v>7.2644942419791212</v>
      </c>
      <c r="GA72" s="102">
        <f t="shared" si="485"/>
        <v>3.4235502215797782</v>
      </c>
      <c r="GB72" s="102">
        <f t="shared" si="486"/>
        <v>6.8917922769089968</v>
      </c>
      <c r="GC72" s="102">
        <f t="shared" si="487"/>
        <v>2.3888760749942337</v>
      </c>
      <c r="GD72" s="270">
        <f t="shared" si="488"/>
        <v>5.9942911512844912</v>
      </c>
      <c r="GE72" s="74">
        <f>+Cas_Hoy!B71</f>
        <v>337</v>
      </c>
      <c r="GF72" s="59">
        <f>+Cas_Hoy!C71</f>
        <v>311</v>
      </c>
      <c r="GG72" s="59">
        <f>+Cas_Hoy!D71</f>
        <v>987</v>
      </c>
      <c r="GH72" s="59">
        <f>+Cas_Hoy!E71</f>
        <v>1114</v>
      </c>
      <c r="GI72" s="59">
        <f>+Cas_Hoy!F71</f>
        <v>3593</v>
      </c>
      <c r="GJ72" s="59">
        <f>+Cas_Hoy!G71</f>
        <v>3352</v>
      </c>
      <c r="GK72" s="59">
        <f>+Cas_Hoy!H71</f>
        <v>3803</v>
      </c>
      <c r="GL72" s="59">
        <f>+Cas_Hoy!I71</f>
        <v>3543</v>
      </c>
      <c r="GM72" s="59">
        <f>+Cas_Hoy!J71</f>
        <v>3184</v>
      </c>
      <c r="GN72" s="59">
        <f>+Cas_Hoy!K71</f>
        <v>3056</v>
      </c>
      <c r="GO72" s="59">
        <f>+Cas_Hoy!L71</f>
        <v>1976</v>
      </c>
      <c r="GP72" s="59">
        <f>+Cas_Hoy!M71</f>
        <v>1868</v>
      </c>
      <c r="GQ72" s="59">
        <f>+Cas_Hoy!N71</f>
        <v>1047</v>
      </c>
      <c r="GR72" s="59">
        <f>+Cas_Hoy!O71</f>
        <v>977</v>
      </c>
      <c r="GS72" s="59">
        <f>+Cas_Hoy!P71</f>
        <v>521</v>
      </c>
      <c r="GT72" s="59">
        <f>+Cas_Hoy!Q71</f>
        <v>448</v>
      </c>
      <c r="GU72" s="59">
        <f>+Cas_Hoy!R71</f>
        <v>149</v>
      </c>
      <c r="GV72" s="59">
        <f>+Cas_Hoy!S71</f>
        <v>197</v>
      </c>
      <c r="GW72" s="59">
        <f>+Cas_Hoy!T71</f>
        <v>23</v>
      </c>
      <c r="GX72" s="459">
        <f>+Cas_Hoy!U71</f>
        <v>51</v>
      </c>
      <c r="GY72" s="424">
        <f t="shared" si="489"/>
        <v>0.67369904837757755</v>
      </c>
      <c r="GZ72" s="94">
        <f t="shared" si="490"/>
        <v>0.7</v>
      </c>
      <c r="HA72" s="94">
        <f t="shared" si="491"/>
        <v>0.7</v>
      </c>
      <c r="HB72" s="94">
        <f t="shared" si="492"/>
        <v>0.7</v>
      </c>
      <c r="HC72" s="272">
        <f t="shared" si="464"/>
        <v>0.7</v>
      </c>
      <c r="HD72" s="272">
        <f t="shared" si="465"/>
        <v>0.7</v>
      </c>
      <c r="HE72" s="272">
        <f t="shared" si="466"/>
        <v>0.7</v>
      </c>
      <c r="HF72" s="272">
        <f t="shared" si="467"/>
        <v>0.7</v>
      </c>
      <c r="HG72" s="272">
        <f t="shared" si="468"/>
        <v>0.7</v>
      </c>
      <c r="HH72" s="272">
        <f t="shared" si="469"/>
        <v>0.7</v>
      </c>
      <c r="HI72" s="272">
        <f t="shared" si="470"/>
        <v>0.7</v>
      </c>
      <c r="HJ72" s="272">
        <f t="shared" si="471"/>
        <v>0.7</v>
      </c>
      <c r="HK72" s="272">
        <f t="shared" si="472"/>
        <v>0.7</v>
      </c>
      <c r="HL72" s="272">
        <f t="shared" si="473"/>
        <v>0.7</v>
      </c>
      <c r="HM72" s="272">
        <f t="shared" si="474"/>
        <v>0.67369904837757755</v>
      </c>
      <c r="HN72" s="272">
        <f t="shared" si="475"/>
        <v>0.7</v>
      </c>
      <c r="HO72" s="272">
        <f t="shared" si="476"/>
        <v>0.48273857090320832</v>
      </c>
      <c r="HP72" s="272">
        <f t="shared" si="477"/>
        <v>0.7</v>
      </c>
      <c r="HQ72" s="272">
        <f t="shared" si="478"/>
        <v>0.29464437366244373</v>
      </c>
      <c r="HR72" s="276">
        <f t="shared" si="479"/>
        <v>0.67061833149753414</v>
      </c>
      <c r="HS72" s="201">
        <f>+CyF_Tot!B71</f>
        <v>0</v>
      </c>
      <c r="HT72" s="131">
        <f>+CyF_Tot!C71</f>
        <v>29941</v>
      </c>
      <c r="HU72" s="131">
        <f>+CyF_Tot!D71</f>
        <v>30456</v>
      </c>
      <c r="HV72" s="131">
        <f>+CyF_Tot!E71</f>
        <v>30866</v>
      </c>
      <c r="HW72" s="131">
        <f>+CyF_Tot!F71</f>
        <v>0</v>
      </c>
      <c r="HX72" s="131">
        <f>+CyF_Tot!G71</f>
        <v>858</v>
      </c>
      <c r="HY72" s="131">
        <f>+CyF_Tot!H71</f>
        <v>869</v>
      </c>
      <c r="HZ72" s="428">
        <f>+CyF_Tot!I71</f>
        <v>871</v>
      </c>
      <c r="IA72" s="82">
        <f t="shared" si="368"/>
        <v>9.7399823580663278E-2</v>
      </c>
      <c r="IB72" s="79">
        <f t="shared" si="369"/>
        <v>9.1837276495980572E-2</v>
      </c>
      <c r="IC72" s="79">
        <f t="shared" si="370"/>
        <v>8.992308723204577E-2</v>
      </c>
      <c r="ID72" s="79">
        <f t="shared" si="371"/>
        <v>8.3762357237419066E-2</v>
      </c>
      <c r="IE72" s="79">
        <f t="shared" si="372"/>
        <v>7.8804200060550181E-2</v>
      </c>
      <c r="IF72" s="79">
        <f t="shared" si="373"/>
        <v>7.5955308235406499E-2</v>
      </c>
      <c r="IG72" s="79">
        <f t="shared" si="374"/>
        <v>7.4644952345099352E-2</v>
      </c>
      <c r="IH72" s="79">
        <f t="shared" si="375"/>
        <v>7.4526626073628352E-2</v>
      </c>
      <c r="II72" s="79">
        <f t="shared" si="376"/>
        <v>6.4985723278608687E-2</v>
      </c>
      <c r="IJ72" s="79">
        <f t="shared" si="377"/>
        <v>6.6223959970675206E-2</v>
      </c>
      <c r="IK72" s="79">
        <f t="shared" si="378"/>
        <v>4.5702032333278679E-2</v>
      </c>
      <c r="IL72" s="79">
        <f t="shared" si="379"/>
        <v>4.5530908994132119E-2</v>
      </c>
      <c r="IM72" s="79">
        <f t="shared" si="380"/>
        <v>3.1186916361136154E-2</v>
      </c>
      <c r="IN72" s="79">
        <f t="shared" si="381"/>
        <v>3.2671757239848852E-2</v>
      </c>
      <c r="IO72" s="79">
        <f t="shared" si="382"/>
        <v>1.4798408434490835E-2</v>
      </c>
      <c r="IP72" s="79">
        <f t="shared" si="383"/>
        <v>1.782038014880253E-2</v>
      </c>
      <c r="IQ72" s="79">
        <f t="shared" si="384"/>
        <v>4.1427285852832438E-3</v>
      </c>
      <c r="IR72" s="79">
        <f t="shared" si="385"/>
        <v>7.5652924360262329E-3</v>
      </c>
      <c r="IS72" s="79">
        <f t="shared" si="386"/>
        <v>7.3106975034410173E-4</v>
      </c>
      <c r="IT72" s="179">
        <f t="shared" si="387"/>
        <v>1.7871791891676586E-3</v>
      </c>
      <c r="IU72" s="275"/>
      <c r="IV72" s="272"/>
      <c r="IW72" s="272"/>
      <c r="IX72" s="272"/>
      <c r="IY72" s="272"/>
      <c r="IZ72" s="272"/>
      <c r="JA72" s="272"/>
      <c r="JB72" s="272"/>
      <c r="JC72" s="272"/>
      <c r="JD72" s="272"/>
      <c r="JE72" s="272"/>
      <c r="JF72" s="272"/>
      <c r="JG72" s="272"/>
      <c r="JH72" s="272"/>
      <c r="JI72" s="272"/>
      <c r="JJ72" s="272"/>
      <c r="JK72" s="272"/>
      <c r="JL72" s="272"/>
      <c r="JM72" s="272"/>
      <c r="JN72" s="276"/>
      <c r="JP72" s="525">
        <f t="shared" si="230"/>
        <v>0</v>
      </c>
      <c r="JQ72" s="241">
        <f t="shared" si="231"/>
        <v>154.96160152666801</v>
      </c>
      <c r="JR72" s="241">
        <f t="shared" si="232"/>
        <v>316.56447278934871</v>
      </c>
      <c r="JS72" s="241">
        <f t="shared" si="233"/>
        <v>0</v>
      </c>
      <c r="JT72" s="241">
        <f t="shared" si="234"/>
        <v>889.99611395926479</v>
      </c>
      <c r="JU72" s="241">
        <f t="shared" si="235"/>
        <v>1266.7662894094015</v>
      </c>
      <c r="JV72" s="241">
        <f t="shared" si="236"/>
        <v>2030.9148562837777</v>
      </c>
      <c r="JW72" s="241">
        <f t="shared" si="237"/>
        <v>1200.545767297863</v>
      </c>
      <c r="JX72" s="241">
        <f t="shared" si="238"/>
        <v>6980.4241232573158</v>
      </c>
      <c r="JY72" s="241">
        <f t="shared" si="239"/>
        <v>2767.2116133088489</v>
      </c>
      <c r="JZ72" s="241">
        <f t="shared" si="240"/>
        <v>12872.224661748662</v>
      </c>
      <c r="KA72" s="241">
        <f t="shared" si="241"/>
        <v>6836.3266710300995</v>
      </c>
      <c r="KB72" s="241">
        <f t="shared" si="242"/>
        <v>28475.357950376096</v>
      </c>
      <c r="KC72" s="241">
        <f t="shared" si="243"/>
        <v>20367.069189199046</v>
      </c>
      <c r="KD72" s="241">
        <f t="shared" si="244"/>
        <v>39733.067605726079</v>
      </c>
      <c r="KE72" s="241">
        <f t="shared" si="245"/>
        <v>29481.85658399147</v>
      </c>
      <c r="KF72" s="241">
        <f t="shared" si="246"/>
        <v>24294.709497091568</v>
      </c>
      <c r="KG72" s="241">
        <f t="shared" si="247"/>
        <v>26545.035613090502</v>
      </c>
      <c r="KH72" s="241">
        <f t="shared" si="248"/>
        <v>4693.8575212350706</v>
      </c>
      <c r="KI72" s="526">
        <f t="shared" si="249"/>
        <v>11941.16873659406</v>
      </c>
      <c r="KJ72" s="529">
        <f>(SUM(JP72:KI72)/SUM(JP$4:KI71))*100000</f>
        <v>424.56748324490781</v>
      </c>
      <c r="KK72" s="491">
        <f t="shared" si="433"/>
        <v>0</v>
      </c>
      <c r="KL72" s="492">
        <f t="shared" si="434"/>
        <v>42.689052345523208</v>
      </c>
      <c r="KM72" s="492">
        <f t="shared" si="435"/>
        <v>87.195545088226879</v>
      </c>
      <c r="KN72" s="492">
        <f t="shared" si="436"/>
        <v>0</v>
      </c>
      <c r="KO72" s="492">
        <f t="shared" si="437"/>
        <v>248.74602499580476</v>
      </c>
      <c r="KP72" s="492">
        <f t="shared" si="438"/>
        <v>361.30620443533178</v>
      </c>
      <c r="KQ72" s="492">
        <f t="shared" si="439"/>
        <v>630.25501611664015</v>
      </c>
      <c r="KR72" s="492">
        <f t="shared" si="440"/>
        <v>368.23247704972005</v>
      </c>
      <c r="KS72" s="492">
        <f t="shared" si="441"/>
        <v>2473.4401702166701</v>
      </c>
      <c r="KT72" s="492">
        <f t="shared" si="442"/>
        <v>947.19707014638811</v>
      </c>
      <c r="KU72" s="492">
        <f t="shared" si="443"/>
        <v>6090.5756997030758</v>
      </c>
      <c r="KV72" s="492">
        <f t="shared" si="444"/>
        <v>3013.6806766571694</v>
      </c>
      <c r="KW72" s="492">
        <f t="shared" si="445"/>
        <v>17222.002245258849</v>
      </c>
      <c r="KX72" s="492">
        <f t="shared" si="446"/>
        <v>10679.551713719062</v>
      </c>
      <c r="KY72" s="492">
        <f t="shared" si="447"/>
        <v>40135.911751980711</v>
      </c>
      <c r="KZ72" s="492">
        <f t="shared" si="448"/>
        <v>22109.789478256429</v>
      </c>
      <c r="LA72" s="492">
        <f t="shared" si="449"/>
        <v>68136.767362088547</v>
      </c>
      <c r="LB72" s="492">
        <f t="shared" si="450"/>
        <v>40420.752306302711</v>
      </c>
      <c r="LC72" s="492">
        <f t="shared" si="451"/>
        <v>77757.931272013098</v>
      </c>
      <c r="LD72" s="493">
        <f t="shared" si="452"/>
        <v>69099.986902343953</v>
      </c>
      <c r="LE72" s="509">
        <f t="shared" si="453"/>
        <v>103.12036242831334</v>
      </c>
      <c r="LF72" s="492">
        <f t="shared" si="454"/>
        <v>124.67880846780118</v>
      </c>
      <c r="LG72" s="492">
        <f t="shared" si="455"/>
        <v>2623.041269974422</v>
      </c>
      <c r="LH72" s="492">
        <f t="shared" si="456"/>
        <v>1220.6574011138409</v>
      </c>
      <c r="LI72" s="492">
        <f t="shared" si="457"/>
        <v>28906.65967752878</v>
      </c>
      <c r="LJ72" s="512">
        <f t="shared" si="458"/>
        <v>19587.619738769747</v>
      </c>
      <c r="LK72" s="491">
        <f t="shared" si="459"/>
        <v>113.59616241525144</v>
      </c>
      <c r="LL72" s="492">
        <f t="shared" si="460"/>
        <v>1920.0590868301665</v>
      </c>
      <c r="LM72" s="493">
        <f t="shared" si="461"/>
        <v>23868.940616815704</v>
      </c>
      <c r="LO72" s="547" t="e">
        <f>VLOOKUP(A72,#REF!,2,FALSE)</f>
        <v>#REF!</v>
      </c>
      <c r="LP72" s="552" t="e">
        <f>VLOOKUP(A72,#REF!,3,FALSE)</f>
        <v>#REF!</v>
      </c>
      <c r="LQ72" s="544" t="e">
        <f>VLOOKUP(A72,#REF!,4,FALSE)</f>
        <v>#REF!</v>
      </c>
      <c r="LR72" s="564" t="e">
        <f t="shared" si="405"/>
        <v>#REF!</v>
      </c>
      <c r="LS72" s="518" t="e">
        <f t="shared" si="406"/>
        <v>#REF!</v>
      </c>
    </row>
    <row r="73" spans="1:331" ht="14.4">
      <c r="A73" s="392" t="s">
        <v>83</v>
      </c>
      <c r="B73" s="420">
        <v>370900</v>
      </c>
      <c r="C73" s="408">
        <f t="shared" si="330"/>
        <v>44178</v>
      </c>
      <c r="D73" s="399">
        <f t="shared" si="331"/>
        <v>1001</v>
      </c>
      <c r="E73" s="377">
        <f t="shared" si="462"/>
        <v>4.0694292016452849E-3</v>
      </c>
      <c r="F73" s="186">
        <f t="shared" si="407"/>
        <v>0.11601779455378808</v>
      </c>
      <c r="G73" s="28">
        <f t="shared" si="253"/>
        <v>5.7163543386410032</v>
      </c>
      <c r="H73" s="27">
        <f t="shared" si="408"/>
        <v>0.663198823257107</v>
      </c>
      <c r="I73" s="34">
        <f t="shared" si="409"/>
        <v>0.68087652189938586</v>
      </c>
      <c r="J73" s="289">
        <f t="shared" si="410"/>
        <v>0.65622469881131051</v>
      </c>
      <c r="K73" s="453">
        <f t="shared" si="411"/>
        <v>4.1126776586555757E-3</v>
      </c>
      <c r="L73" s="290">
        <f t="shared" si="463"/>
        <v>5.6562417975207424</v>
      </c>
      <c r="M73" s="291">
        <f t="shared" si="412"/>
        <v>0.67353350021380731</v>
      </c>
      <c r="N73" s="675"/>
      <c r="O73" s="312" t="s">
        <v>230</v>
      </c>
      <c r="P73" s="21" t="s">
        <v>231</v>
      </c>
      <c r="Q73" s="21" t="s">
        <v>232</v>
      </c>
      <c r="R73" s="21" t="s">
        <v>233</v>
      </c>
      <c r="S73" s="152">
        <f t="shared" si="259"/>
        <v>44178</v>
      </c>
      <c r="T73" s="153">
        <f t="shared" si="260"/>
        <v>11911.027231059585</v>
      </c>
      <c r="U73" s="152">
        <f t="shared" si="261"/>
        <v>532</v>
      </c>
      <c r="V73" s="154">
        <f t="shared" si="262"/>
        <v>1.218897493470192E-2</v>
      </c>
      <c r="W73" s="153">
        <f t="shared" si="263"/>
        <v>143.4348881100027</v>
      </c>
      <c r="X73" s="152">
        <f t="shared" si="264"/>
        <v>1147</v>
      </c>
      <c r="Y73" s="154">
        <f t="shared" si="265"/>
        <v>2.6655202063628546E-2</v>
      </c>
      <c r="Z73" s="153">
        <f t="shared" si="266"/>
        <v>309.2477756807765</v>
      </c>
      <c r="AA73" s="152">
        <f t="shared" si="267"/>
        <v>1001</v>
      </c>
      <c r="AB73" s="153">
        <f t="shared" si="268"/>
        <v>2698.8406578592612</v>
      </c>
      <c r="AC73" s="155">
        <f t="shared" si="269"/>
        <v>2.2658336728688489E-2</v>
      </c>
      <c r="AD73" s="152">
        <f t="shared" si="270"/>
        <v>4</v>
      </c>
      <c r="AE73" s="154">
        <f t="shared" si="271"/>
        <v>4.0120361083249749E-3</v>
      </c>
      <c r="AF73" s="153">
        <f t="shared" si="272"/>
        <v>10.784578053383662</v>
      </c>
      <c r="AG73" s="152">
        <f t="shared" si="273"/>
        <v>16</v>
      </c>
      <c r="AH73" s="154">
        <f t="shared" si="274"/>
        <v>1.6243654822335026E-2</v>
      </c>
      <c r="AI73" s="313">
        <f t="shared" si="275"/>
        <v>43.138312213534647</v>
      </c>
      <c r="AJ73" s="679"/>
      <c r="AK73" s="74">
        <v>35214.234444815709</v>
      </c>
      <c r="AL73" s="59">
        <v>32961.419227906998</v>
      </c>
      <c r="AM73" s="59">
        <v>32577.041051229353</v>
      </c>
      <c r="AN73" s="59">
        <v>30593.933194533889</v>
      </c>
      <c r="AO73" s="59">
        <v>30188.487195307025</v>
      </c>
      <c r="AP73" s="59">
        <v>29644.630512862466</v>
      </c>
      <c r="AQ73" s="59">
        <v>27583.101242959325</v>
      </c>
      <c r="AR73" s="59">
        <v>27745.639754304964</v>
      </c>
      <c r="AS73" s="59">
        <v>23254.459641270812</v>
      </c>
      <c r="AT73" s="59">
        <v>24022.660517748704</v>
      </c>
      <c r="AU73" s="59">
        <v>16863.04732969153</v>
      </c>
      <c r="AV73" s="59">
        <v>17251.626583824895</v>
      </c>
      <c r="AW73" s="59">
        <v>11503.315809487272</v>
      </c>
      <c r="AX73" s="59">
        <v>12562.781912062745</v>
      </c>
      <c r="AY73" s="59">
        <v>5513.6690215223389</v>
      </c>
      <c r="AZ73" s="59">
        <v>7452.8677688327625</v>
      </c>
      <c r="BA73" s="59">
        <v>1738.9863481060399</v>
      </c>
      <c r="BB73" s="59">
        <v>3363.9421482209955</v>
      </c>
      <c r="BC73" s="59">
        <v>169.65720469327221</v>
      </c>
      <c r="BD73" s="75">
        <v>694.49519240078075</v>
      </c>
      <c r="BE73" s="213">
        <v>2.0000000000000002E-5</v>
      </c>
      <c r="BF73" s="42">
        <v>2.0000000000000002E-5</v>
      </c>
      <c r="BG73" s="52">
        <v>5.0000000000000002E-5</v>
      </c>
      <c r="BH73" s="52">
        <v>4.0000000000000003E-5</v>
      </c>
      <c r="BI73" s="52">
        <v>1.2518952302791728E-4</v>
      </c>
      <c r="BJ73" s="52">
        <v>1.2406223545552731E-4</v>
      </c>
      <c r="BK73" s="52">
        <v>3.4000000000000002E-4</v>
      </c>
      <c r="BL73" s="52">
        <v>1.8000000000000001E-4</v>
      </c>
      <c r="BM73" s="52">
        <v>8.9999999999999998E-4</v>
      </c>
      <c r="BN73" s="52">
        <v>5.0000000000000001E-4</v>
      </c>
      <c r="BO73" s="52">
        <v>3.8E-3</v>
      </c>
      <c r="BP73" s="52">
        <v>2E-3</v>
      </c>
      <c r="BQ73" s="52">
        <v>1.6199999999999999E-2</v>
      </c>
      <c r="BR73" s="52">
        <v>6.1999999999999998E-3</v>
      </c>
      <c r="BS73" s="52">
        <v>6.1100000000000002E-2</v>
      </c>
      <c r="BT73" s="52">
        <v>2.6800000000000001E-2</v>
      </c>
      <c r="BU73" s="52">
        <v>0.1421</v>
      </c>
      <c r="BV73" s="52">
        <v>5.4699999999999999E-2</v>
      </c>
      <c r="BW73" s="52">
        <v>0.27589999999999998</v>
      </c>
      <c r="BX73" s="584">
        <v>0.1051</v>
      </c>
      <c r="BY73" s="74">
        <f>+Fall_Hoy!B73+(CS73/2)</f>
        <v>0</v>
      </c>
      <c r="BZ73" s="59">
        <f>+Fall_Hoy!C73+(CS73/2)</f>
        <v>0</v>
      </c>
      <c r="CA73" s="59">
        <f>+Fall_Hoy!D73+(CT73/2)</f>
        <v>0</v>
      </c>
      <c r="CB73" s="59">
        <f>+Fall_Hoy!E73+(CT73/2)</f>
        <v>0</v>
      </c>
      <c r="CC73" s="59">
        <f>+Fall_Hoy!F73+(CU73/2)</f>
        <v>7</v>
      </c>
      <c r="CD73" s="59">
        <f>+Fall_Hoy!G73+(CU73/2)</f>
        <v>6</v>
      </c>
      <c r="CE73" s="59">
        <f>+Fall_Hoy!H73+(CV73/2)</f>
        <v>16</v>
      </c>
      <c r="CF73" s="59">
        <f>+Fall_Hoy!I73+(CV73/2)</f>
        <v>6</v>
      </c>
      <c r="CG73" s="59">
        <f>+Fall_Hoy!J73+(CW73/2)</f>
        <v>50.5</v>
      </c>
      <c r="CH73" s="59">
        <f>+Fall_Hoy!K73+(CW73/2)</f>
        <v>17.5</v>
      </c>
      <c r="CI73" s="59">
        <f>+Fall_Hoy!L73+(CX73/2)</f>
        <v>97.5</v>
      </c>
      <c r="CJ73" s="59">
        <f>+Fall_Hoy!M73+(CX73/2)</f>
        <v>53.5</v>
      </c>
      <c r="CK73" s="59">
        <f>+Fall_Hoy!N73+(CY73/2)</f>
        <v>168</v>
      </c>
      <c r="CL73" s="59">
        <f>+Fall_Hoy!O73+(CY73/2)</f>
        <v>94</v>
      </c>
      <c r="CM73" s="59">
        <f>+Fall_Hoy!P73+(CZ73/2)</f>
        <v>156</v>
      </c>
      <c r="CN73" s="59">
        <f>+Fall_Hoy!Q73+(CZ73/2)</f>
        <v>116</v>
      </c>
      <c r="CO73" s="59">
        <f>+Fall_Hoy!R73+(DA73/2)</f>
        <v>87</v>
      </c>
      <c r="CP73" s="59">
        <f>+Fall_Hoy!S73+(DA73/2)</f>
        <v>80</v>
      </c>
      <c r="CQ73" s="59">
        <f>+Fall_Hoy!T73+(DB73/2)</f>
        <v>17.5</v>
      </c>
      <c r="CR73" s="75">
        <f>+Fall_Hoy!U73+(DB73/2)</f>
        <v>28.5</v>
      </c>
      <c r="CS73" s="603">
        <f>+Fall_Hoy!W73</f>
        <v>0</v>
      </c>
      <c r="CT73" s="58">
        <f>+Fall_Hoy!X73</f>
        <v>0</v>
      </c>
      <c r="CU73" s="58">
        <f>+Fall_Hoy!Y73</f>
        <v>0</v>
      </c>
      <c r="CV73" s="58">
        <f>+Fall_Hoy!Z73</f>
        <v>0</v>
      </c>
      <c r="CW73" s="58">
        <f>+Fall_Hoy!AA73</f>
        <v>1</v>
      </c>
      <c r="CX73" s="58">
        <f>+Fall_Hoy!AB73</f>
        <v>3</v>
      </c>
      <c r="CY73" s="58">
        <f>+Fall_Hoy!AC73</f>
        <v>0</v>
      </c>
      <c r="CZ73" s="58">
        <f>+Fall_Hoy!AD73</f>
        <v>2</v>
      </c>
      <c r="DA73" s="58">
        <f>+Fall_Hoy!AE73</f>
        <v>6</v>
      </c>
      <c r="DB73" s="223">
        <f>+Fall_Hoy!AF73</f>
        <v>5</v>
      </c>
      <c r="DC73" s="65">
        <f t="shared" si="276"/>
        <v>0.46306578784389185</v>
      </c>
      <c r="DD73" s="66">
        <f t="shared" si="277"/>
        <v>0.58076412237662889</v>
      </c>
      <c r="DE73" s="66">
        <f t="shared" si="278"/>
        <v>0.7</v>
      </c>
      <c r="DF73" s="66">
        <f t="shared" si="279"/>
        <v>0.7</v>
      </c>
      <c r="DG73" s="66">
        <f t="shared" si="389"/>
        <v>0.7</v>
      </c>
      <c r="DH73" s="66">
        <f t="shared" si="390"/>
        <v>0.7</v>
      </c>
      <c r="DI73" s="66">
        <f t="shared" si="391"/>
        <v>0.7</v>
      </c>
      <c r="DJ73" s="66">
        <f t="shared" si="392"/>
        <v>0.7</v>
      </c>
      <c r="DK73" s="66">
        <f t="shared" si="393"/>
        <v>0.7</v>
      </c>
      <c r="DL73" s="66">
        <f t="shared" si="394"/>
        <v>0.7</v>
      </c>
      <c r="DM73" s="66">
        <f t="shared" si="395"/>
        <v>0.7</v>
      </c>
      <c r="DN73" s="66">
        <f t="shared" si="396"/>
        <v>0.7</v>
      </c>
      <c r="DO73" s="66">
        <f t="shared" si="397"/>
        <v>0.7</v>
      </c>
      <c r="DP73" s="66">
        <f t="shared" si="398"/>
        <v>0.7</v>
      </c>
      <c r="DQ73" s="66">
        <f t="shared" si="399"/>
        <v>0.46306578784389185</v>
      </c>
      <c r="DR73" s="66">
        <f t="shared" si="400"/>
        <v>0.58076412237662889</v>
      </c>
      <c r="DS73" s="66">
        <f t="shared" si="401"/>
        <v>0.35206998526813632</v>
      </c>
      <c r="DT73" s="66">
        <f t="shared" si="402"/>
        <v>0.43476456712937511</v>
      </c>
      <c r="DU73" s="66">
        <f t="shared" si="403"/>
        <v>0.37386433813774628</v>
      </c>
      <c r="DV73" s="265">
        <f t="shared" si="404"/>
        <v>0.39045671871288035</v>
      </c>
      <c r="DW73" s="74">
        <f>+'Cas_-14'!B72</f>
        <v>823</v>
      </c>
      <c r="DX73" s="59">
        <f>+'Cas_-14'!C72</f>
        <v>822</v>
      </c>
      <c r="DY73" s="59">
        <f>+'Cas_-14'!D72</f>
        <v>1872</v>
      </c>
      <c r="DZ73" s="59">
        <f>+'Cas_-14'!E72</f>
        <v>1992</v>
      </c>
      <c r="EA73" s="59">
        <f>+'Cas_-14'!F72</f>
        <v>4530</v>
      </c>
      <c r="EB73" s="59">
        <f>+'Cas_-14'!G72</f>
        <v>4791</v>
      </c>
      <c r="EC73" s="59">
        <f>+'Cas_-14'!H72</f>
        <v>4973</v>
      </c>
      <c r="ED73" s="59">
        <f>+'Cas_-14'!I72</f>
        <v>4793</v>
      </c>
      <c r="EE73" s="59">
        <f>+'Cas_-14'!J72</f>
        <v>4103</v>
      </c>
      <c r="EF73" s="59">
        <f>+'Cas_-14'!K72</f>
        <v>4072</v>
      </c>
      <c r="EG73" s="59">
        <f>+'Cas_-14'!L72</f>
        <v>2674</v>
      </c>
      <c r="EH73" s="59">
        <f>+'Cas_-14'!M72</f>
        <v>2709</v>
      </c>
      <c r="EI73" s="59">
        <f>+'Cas_-14'!N72</f>
        <v>1415</v>
      </c>
      <c r="EJ73" s="59">
        <f>+'Cas_-14'!O72</f>
        <v>1278</v>
      </c>
      <c r="EK73" s="59">
        <f>+'Cas_-14'!P72</f>
        <v>599</v>
      </c>
      <c r="EL73" s="59">
        <f>+'Cas_-14'!Q72</f>
        <v>603</v>
      </c>
      <c r="EM73" s="59">
        <f>+'Cas_-14'!R72</f>
        <v>215</v>
      </c>
      <c r="EN73" s="59">
        <f>+'Cas_-14'!S72</f>
        <v>275</v>
      </c>
      <c r="EO73" s="59">
        <f>+'Cas_-14'!T72</f>
        <v>29</v>
      </c>
      <c r="EP73" s="75">
        <f>+'Cas_-14'!U72</f>
        <v>73</v>
      </c>
      <c r="EQ73" s="178">
        <f t="shared" si="413"/>
        <v>2.3371230781396791E-2</v>
      </c>
      <c r="ER73" s="80">
        <f t="shared" si="414"/>
        <v>2.4938246569918578E-2</v>
      </c>
      <c r="ES73" s="80">
        <f t="shared" si="415"/>
        <v>5.7463782455139729E-2</v>
      </c>
      <c r="ET73" s="80">
        <f t="shared" si="416"/>
        <v>6.5110948217534312E-2</v>
      </c>
      <c r="EU73" s="80">
        <f t="shared" si="417"/>
        <v>0.15005720461223426</v>
      </c>
      <c r="EV73" s="80">
        <f t="shared" si="418"/>
        <v>0.16161442787830463</v>
      </c>
      <c r="EW73" s="80">
        <f t="shared" si="419"/>
        <v>0.18029154721205884</v>
      </c>
      <c r="EX73" s="80">
        <f t="shared" si="420"/>
        <v>0.17274786389657232</v>
      </c>
      <c r="EY73" s="80">
        <f t="shared" si="421"/>
        <v>0.17643927501622991</v>
      </c>
      <c r="EZ73" s="80">
        <f t="shared" si="422"/>
        <v>0.16950662050905965</v>
      </c>
      <c r="FA73" s="80">
        <f t="shared" si="423"/>
        <v>0.15857157651996667</v>
      </c>
      <c r="FB73" s="80">
        <f t="shared" si="424"/>
        <v>0.15702867128714432</v>
      </c>
      <c r="FC73" s="80">
        <f t="shared" si="425"/>
        <v>0.1230080112060376</v>
      </c>
      <c r="FD73" s="80">
        <f t="shared" si="426"/>
        <v>0.10172906040602904</v>
      </c>
      <c r="FE73" s="80">
        <f t="shared" si="427"/>
        <v>0.1086390927097424</v>
      </c>
      <c r="FF73" s="80">
        <f t="shared" si="428"/>
        <v>8.0908452786683391E-2</v>
      </c>
      <c r="FG73" s="80">
        <f t="shared" si="429"/>
        <v>0.12363524315999387</v>
      </c>
      <c r="FH73" s="80">
        <f t="shared" si="430"/>
        <v>8.1749325013045313E-2</v>
      </c>
      <c r="FI73" s="80">
        <f t="shared" si="431"/>
        <v>0.17093291176422407</v>
      </c>
      <c r="FJ73" s="88">
        <f t="shared" si="432"/>
        <v>0.10511231870108181</v>
      </c>
      <c r="FK73" s="101">
        <f t="shared" si="481"/>
        <v>4.2624231875821401</v>
      </c>
      <c r="FL73" s="102">
        <f t="shared" si="482"/>
        <v>7.1780401475211013</v>
      </c>
      <c r="FM73" s="102">
        <f t="shared" si="483"/>
        <v>5.6906862661774493</v>
      </c>
      <c r="FN73" s="102">
        <f t="shared" si="484"/>
        <v>6.8810229565288896</v>
      </c>
      <c r="FO73" s="102">
        <f t="shared" si="480"/>
        <v>4.6648876460739324</v>
      </c>
      <c r="FP73" s="102">
        <f t="shared" si="480"/>
        <v>4.3312964639957681</v>
      </c>
      <c r="FQ73" s="102">
        <f t="shared" si="480"/>
        <v>3.8826002151762569</v>
      </c>
      <c r="FR73" s="102">
        <f t="shared" si="480"/>
        <v>4.0521485140858484</v>
      </c>
      <c r="FS73" s="102">
        <f t="shared" si="480"/>
        <v>3.9673706431609963</v>
      </c>
      <c r="FT73" s="102">
        <f t="shared" si="480"/>
        <v>4.1296322108114172</v>
      </c>
      <c r="FU73" s="102">
        <f t="shared" si="480"/>
        <v>4.4144102957307663</v>
      </c>
      <c r="FV73" s="102">
        <f t="shared" si="480"/>
        <v>4.4577846469831766</v>
      </c>
      <c r="FW73" s="102">
        <f t="shared" si="480"/>
        <v>5.6906862661774493</v>
      </c>
      <c r="FX73" s="102">
        <f t="shared" si="480"/>
        <v>6.8810229565288896</v>
      </c>
      <c r="FY73" s="102">
        <f t="shared" si="480"/>
        <v>4.2624231875821401</v>
      </c>
      <c r="FZ73" s="102">
        <f t="shared" si="480"/>
        <v>7.1780401475211013</v>
      </c>
      <c r="GA73" s="102">
        <f t="shared" si="485"/>
        <v>2.8476506881822496</v>
      </c>
      <c r="GB73" s="102">
        <f t="shared" si="486"/>
        <v>5.3182649160711319</v>
      </c>
      <c r="GC73" s="102">
        <f t="shared" si="487"/>
        <v>2.1871992601017363</v>
      </c>
      <c r="GD73" s="270">
        <f t="shared" si="488"/>
        <v>3.7146618354339638</v>
      </c>
      <c r="GE73" s="74">
        <f>+Cas_Hoy!B72</f>
        <v>855</v>
      </c>
      <c r="GF73" s="59">
        <f>+Cas_Hoy!C72</f>
        <v>859</v>
      </c>
      <c r="GG73" s="59">
        <f>+Cas_Hoy!D72</f>
        <v>1973</v>
      </c>
      <c r="GH73" s="59">
        <f>+Cas_Hoy!E72</f>
        <v>2059</v>
      </c>
      <c r="GI73" s="59">
        <f>+Cas_Hoy!F72</f>
        <v>4639</v>
      </c>
      <c r="GJ73" s="59">
        <f>+Cas_Hoy!G72</f>
        <v>4915</v>
      </c>
      <c r="GK73" s="59">
        <f>+Cas_Hoy!H72</f>
        <v>5093</v>
      </c>
      <c r="GL73" s="59">
        <f>+Cas_Hoy!I72</f>
        <v>4940</v>
      </c>
      <c r="GM73" s="59">
        <f>+Cas_Hoy!J72</f>
        <v>4192</v>
      </c>
      <c r="GN73" s="59">
        <f>+Cas_Hoy!K72</f>
        <v>4178</v>
      </c>
      <c r="GO73" s="59">
        <f>+Cas_Hoy!L72</f>
        <v>2720</v>
      </c>
      <c r="GP73" s="59">
        <f>+Cas_Hoy!M72</f>
        <v>2777</v>
      </c>
      <c r="GQ73" s="59">
        <f>+Cas_Hoy!N72</f>
        <v>1439</v>
      </c>
      <c r="GR73" s="59">
        <f>+Cas_Hoy!O72</f>
        <v>1307</v>
      </c>
      <c r="GS73" s="59">
        <f>+Cas_Hoy!P72</f>
        <v>610</v>
      </c>
      <c r="GT73" s="59">
        <f>+Cas_Hoy!Q72</f>
        <v>622</v>
      </c>
      <c r="GU73" s="59">
        <f>+Cas_Hoy!R72</f>
        <v>215</v>
      </c>
      <c r="GV73" s="59">
        <f>+Cas_Hoy!S72</f>
        <v>280</v>
      </c>
      <c r="GW73" s="59">
        <f>+Cas_Hoy!T72</f>
        <v>29</v>
      </c>
      <c r="GX73" s="459">
        <f>+Cas_Hoy!U72</f>
        <v>74</v>
      </c>
      <c r="GY73" s="424">
        <f t="shared" si="489"/>
        <v>0.47156950014152593</v>
      </c>
      <c r="GZ73" s="94">
        <f t="shared" si="490"/>
        <v>0.59906348941668852</v>
      </c>
      <c r="HA73" s="94">
        <f t="shared" si="491"/>
        <v>0.7</v>
      </c>
      <c r="HB73" s="94">
        <f t="shared" si="492"/>
        <v>0.7</v>
      </c>
      <c r="HC73" s="272">
        <f t="shared" si="464"/>
        <v>0.7</v>
      </c>
      <c r="HD73" s="272">
        <f t="shared" si="465"/>
        <v>0.7</v>
      </c>
      <c r="HE73" s="272">
        <f t="shared" si="466"/>
        <v>0.7</v>
      </c>
      <c r="HF73" s="272">
        <f t="shared" si="467"/>
        <v>0.7</v>
      </c>
      <c r="HG73" s="272">
        <f t="shared" si="468"/>
        <v>0.7</v>
      </c>
      <c r="HH73" s="272">
        <f t="shared" si="469"/>
        <v>0.7</v>
      </c>
      <c r="HI73" s="272">
        <f t="shared" si="470"/>
        <v>0.7</v>
      </c>
      <c r="HJ73" s="272">
        <f t="shared" si="471"/>
        <v>0.7</v>
      </c>
      <c r="HK73" s="272">
        <f t="shared" si="472"/>
        <v>0.7</v>
      </c>
      <c r="HL73" s="272">
        <f t="shared" si="473"/>
        <v>0.7</v>
      </c>
      <c r="HM73" s="272">
        <f t="shared" si="474"/>
        <v>0.47156950014152593</v>
      </c>
      <c r="HN73" s="272">
        <f t="shared" si="475"/>
        <v>0.59906348941668852</v>
      </c>
      <c r="HO73" s="272">
        <f t="shared" si="476"/>
        <v>0.35206998526813632</v>
      </c>
      <c r="HP73" s="272">
        <f t="shared" si="477"/>
        <v>0.4426693774408183</v>
      </c>
      <c r="HQ73" s="272">
        <f t="shared" si="478"/>
        <v>0.37386433813774628</v>
      </c>
      <c r="HR73" s="276">
        <f t="shared" si="479"/>
        <v>0.3958054408870294</v>
      </c>
      <c r="HS73" s="201">
        <f>+CyF_Tot!B72</f>
        <v>0</v>
      </c>
      <c r="HT73" s="131">
        <f>+CyF_Tot!C72</f>
        <v>43031</v>
      </c>
      <c r="HU73" s="131">
        <f>+CyF_Tot!D72</f>
        <v>43646</v>
      </c>
      <c r="HV73" s="131">
        <f>+CyF_Tot!E72</f>
        <v>44178</v>
      </c>
      <c r="HW73" s="131">
        <f>+CyF_Tot!F72</f>
        <v>0</v>
      </c>
      <c r="HX73" s="131">
        <f>+CyF_Tot!G72</f>
        <v>985</v>
      </c>
      <c r="HY73" s="131">
        <f>+CyF_Tot!H72</f>
        <v>997</v>
      </c>
      <c r="HZ73" s="428">
        <f>+CyF_Tot!I72</f>
        <v>1001</v>
      </c>
      <c r="IA73" s="82">
        <f t="shared" si="368"/>
        <v>9.4942664990066622E-2</v>
      </c>
      <c r="IB73" s="79">
        <f t="shared" si="369"/>
        <v>8.8868749603416008E-2</v>
      </c>
      <c r="IC73" s="79">
        <f t="shared" si="370"/>
        <v>8.7832410491316668E-2</v>
      </c>
      <c r="ID73" s="79">
        <f t="shared" si="371"/>
        <v>8.248566512411401E-2</v>
      </c>
      <c r="IE73" s="79">
        <f t="shared" si="372"/>
        <v>8.1392524117840453E-2</v>
      </c>
      <c r="IF73" s="79">
        <f t="shared" si="373"/>
        <v>7.992620790742104E-2</v>
      </c>
      <c r="IG73" s="79">
        <f t="shared" si="374"/>
        <v>7.436802707726968E-2</v>
      </c>
      <c r="IH73" s="79">
        <f t="shared" si="375"/>
        <v>7.4806254392841637E-2</v>
      </c>
      <c r="II73" s="79">
        <f t="shared" si="376"/>
        <v>6.2697383772636325E-2</v>
      </c>
      <c r="IJ73" s="79">
        <f t="shared" si="377"/>
        <v>6.4768564350899713E-2</v>
      </c>
      <c r="IK73" s="79">
        <f t="shared" si="378"/>
        <v>4.5465212536240307E-2</v>
      </c>
      <c r="IL73" s="79">
        <f t="shared" si="379"/>
        <v>4.6512878360272028E-2</v>
      </c>
      <c r="IM73" s="79">
        <f t="shared" si="380"/>
        <v>3.1014601805034438E-2</v>
      </c>
      <c r="IN73" s="79">
        <f t="shared" si="381"/>
        <v>3.3871075524569277E-2</v>
      </c>
      <c r="IO73" s="79">
        <f t="shared" si="382"/>
        <v>1.4865648480782796E-2</v>
      </c>
      <c r="IP73" s="79">
        <f t="shared" si="383"/>
        <v>2.0094008543631067E-2</v>
      </c>
      <c r="IQ73" s="79">
        <f t="shared" si="384"/>
        <v>4.6885585012295498E-3</v>
      </c>
      <c r="IR73" s="79">
        <f t="shared" si="385"/>
        <v>9.0696741661391092E-3</v>
      </c>
      <c r="IS73" s="79">
        <f t="shared" si="386"/>
        <v>4.5742034158337074E-4</v>
      </c>
      <c r="IT73" s="179">
        <f t="shared" si="387"/>
        <v>1.8724594025364809E-3</v>
      </c>
      <c r="IU73" s="275"/>
      <c r="IV73" s="272"/>
      <c r="IW73" s="272"/>
      <c r="IX73" s="272"/>
      <c r="IY73" s="272"/>
      <c r="IZ73" s="272"/>
      <c r="JA73" s="272"/>
      <c r="JB73" s="272"/>
      <c r="JC73" s="272"/>
      <c r="JD73" s="272"/>
      <c r="JE73" s="272"/>
      <c r="JF73" s="272"/>
      <c r="JG73" s="272"/>
      <c r="JH73" s="272"/>
      <c r="JI73" s="272"/>
      <c r="JJ73" s="272"/>
      <c r="JK73" s="272"/>
      <c r="JL73" s="272"/>
      <c r="JM73" s="272"/>
      <c r="JN73" s="276"/>
      <c r="JP73" s="525">
        <f t="shared" si="230"/>
        <v>0</v>
      </c>
      <c r="JQ73" s="241">
        <f t="shared" si="231"/>
        <v>0</v>
      </c>
      <c r="JR73" s="241">
        <f t="shared" si="232"/>
        <v>0</v>
      </c>
      <c r="JS73" s="241">
        <f t="shared" si="233"/>
        <v>0</v>
      </c>
      <c r="JT73" s="241">
        <f t="shared" si="234"/>
        <v>829.63802849628951</v>
      </c>
      <c r="JU73" s="241">
        <f t="shared" si="235"/>
        <v>709.62071835817039</v>
      </c>
      <c r="JV73" s="241">
        <f t="shared" si="236"/>
        <v>1869.1850327439279</v>
      </c>
      <c r="JW73" s="241">
        <f t="shared" si="237"/>
        <v>705.03899615307409</v>
      </c>
      <c r="JX73" s="241">
        <f t="shared" si="238"/>
        <v>6128.6599731203905</v>
      </c>
      <c r="JY73" s="241">
        <f t="shared" si="239"/>
        <v>2128.2320067016158</v>
      </c>
      <c r="JZ73" s="241">
        <f t="shared" si="240"/>
        <v>12219.792245804569</v>
      </c>
      <c r="KA73" s="241">
        <f t="shared" si="241"/>
        <v>7034.7603404416359</v>
      </c>
      <c r="KB73" s="241">
        <f t="shared" si="242"/>
        <v>24147.478570561918</v>
      </c>
      <c r="KC73" s="241">
        <f t="shared" si="243"/>
        <v>14269.788909402876</v>
      </c>
      <c r="KD73" s="241">
        <f t="shared" si="244"/>
        <v>28009.339588062594</v>
      </c>
      <c r="KE73" s="241">
        <f t="shared" si="245"/>
        <v>20754.142539177908</v>
      </c>
      <c r="KF73" s="241">
        <f t="shared" si="246"/>
        <v>17838.291849608257</v>
      </c>
      <c r="KG73" s="241">
        <f t="shared" si="247"/>
        <v>15617.819119684971</v>
      </c>
      <c r="KH73" s="241">
        <f t="shared" si="248"/>
        <v>6226.5997009079056</v>
      </c>
      <c r="KI73" s="526">
        <f t="shared" si="249"/>
        <v>7091.604166437226</v>
      </c>
      <c r="KJ73" s="529">
        <f>(SUM(JP73:KI73)/SUM(JP$4:KI72))*100000</f>
        <v>316.97209459344526</v>
      </c>
      <c r="KK73" s="491">
        <f t="shared" si="433"/>
        <v>0</v>
      </c>
      <c r="KL73" s="492">
        <f t="shared" si="434"/>
        <v>0</v>
      </c>
      <c r="KM73" s="492">
        <f t="shared" si="435"/>
        <v>0</v>
      </c>
      <c r="KN73" s="492">
        <f t="shared" si="436"/>
        <v>0</v>
      </c>
      <c r="KO73" s="492">
        <f t="shared" si="437"/>
        <v>231.87647511824278</v>
      </c>
      <c r="KP73" s="492">
        <f t="shared" si="438"/>
        <v>202.39753021703774</v>
      </c>
      <c r="KQ73" s="492">
        <f t="shared" si="439"/>
        <v>580.06530371866916</v>
      </c>
      <c r="KR73" s="492">
        <f t="shared" si="440"/>
        <v>216.2501947380417</v>
      </c>
      <c r="KS73" s="492">
        <f t="shared" si="441"/>
        <v>2171.6264655909358</v>
      </c>
      <c r="KT73" s="492">
        <f t="shared" si="442"/>
        <v>728.47884550799211</v>
      </c>
      <c r="KU73" s="492">
        <f t="shared" si="443"/>
        <v>5781.873115443811</v>
      </c>
      <c r="KV73" s="492">
        <f t="shared" si="444"/>
        <v>3101.1568526623187</v>
      </c>
      <c r="KW73" s="492">
        <f t="shared" si="445"/>
        <v>14604.484722695632</v>
      </c>
      <c r="KX73" s="492">
        <f t="shared" si="446"/>
        <v>7482.4191534950942</v>
      </c>
      <c r="KY73" s="492">
        <f t="shared" si="447"/>
        <v>28293.319637261793</v>
      </c>
      <c r="KZ73" s="492">
        <f t="shared" si="448"/>
        <v>15564.478479693655</v>
      </c>
      <c r="LA73" s="492">
        <f t="shared" si="449"/>
        <v>50029.144906602174</v>
      </c>
      <c r="LB73" s="492">
        <f t="shared" si="450"/>
        <v>23781.621821976816</v>
      </c>
      <c r="LC73" s="492">
        <f t="shared" si="451"/>
        <v>103149.17089220419</v>
      </c>
      <c r="LD73" s="493">
        <f t="shared" si="452"/>
        <v>41037.001136723724</v>
      </c>
      <c r="LE73" s="509">
        <f t="shared" si="453"/>
        <v>71.443324700130503</v>
      </c>
      <c r="LF73" s="492">
        <f t="shared" si="454"/>
        <v>64.377694190835001</v>
      </c>
      <c r="LG73" s="492">
        <f t="shared" si="455"/>
        <v>2422.4302310813769</v>
      </c>
      <c r="LH73" s="492">
        <f t="shared" si="456"/>
        <v>1115.6198435385877</v>
      </c>
      <c r="LI73" s="492">
        <f t="shared" si="457"/>
        <v>22641.256148017063</v>
      </c>
      <c r="LJ73" s="512">
        <f t="shared" si="458"/>
        <v>13229.992884686615</v>
      </c>
      <c r="LK73" s="491">
        <f t="shared" si="459"/>
        <v>67.998835113982182</v>
      </c>
      <c r="LL73" s="492">
        <f t="shared" si="460"/>
        <v>1762.7198421726607</v>
      </c>
      <c r="LM73" s="493">
        <f t="shared" si="461"/>
        <v>17372.208000880677</v>
      </c>
      <c r="LO73" s="547" t="e">
        <f>VLOOKUP(A73,#REF!,2,FALSE)</f>
        <v>#REF!</v>
      </c>
      <c r="LP73" s="552" t="e">
        <f>VLOOKUP(A73,#REF!,3,FALSE)</f>
        <v>#REF!</v>
      </c>
      <c r="LQ73" s="544" t="e">
        <f>VLOOKUP(A73,#REF!,4,FALSE)</f>
        <v>#REF!</v>
      </c>
      <c r="LR73" s="564" t="e">
        <f t="shared" si="405"/>
        <v>#REF!</v>
      </c>
      <c r="LS73" s="518" t="e">
        <f t="shared" si="406"/>
        <v>#REF!</v>
      </c>
    </row>
    <row r="74" spans="1:331" ht="14.4">
      <c r="A74" s="392" t="s">
        <v>84</v>
      </c>
      <c r="B74" s="420">
        <v>36545</v>
      </c>
      <c r="C74" s="408">
        <f t="shared" si="330"/>
        <v>3857</v>
      </c>
      <c r="D74" s="399">
        <f t="shared" si="331"/>
        <v>74</v>
      </c>
      <c r="E74" s="377">
        <f t="shared" si="462"/>
        <v>5.3257073972695834E-3</v>
      </c>
      <c r="F74" s="186">
        <f t="shared" si="407"/>
        <v>0.10121767683677657</v>
      </c>
      <c r="G74" s="28">
        <f t="shared" si="253"/>
        <v>3.7563849033420857</v>
      </c>
      <c r="H74" s="27">
        <f t="shared" si="408"/>
        <v>0.38021255322102543</v>
      </c>
      <c r="I74" s="34">
        <f t="shared" si="409"/>
        <v>0.3964530461674764</v>
      </c>
      <c r="J74" s="289">
        <f t="shared" si="410"/>
        <v>0.38776163977111666</v>
      </c>
      <c r="K74" s="453">
        <f t="shared" si="411"/>
        <v>5.2220245623553806E-3</v>
      </c>
      <c r="L74" s="290">
        <f t="shared" si="463"/>
        <v>3.8309675927103162</v>
      </c>
      <c r="M74" s="291">
        <f t="shared" si="412"/>
        <v>0.40411492871523513</v>
      </c>
      <c r="N74" s="675"/>
      <c r="O74" s="312" t="s">
        <v>230</v>
      </c>
      <c r="P74" s="21" t="s">
        <v>240</v>
      </c>
      <c r="Q74" s="21"/>
      <c r="R74" s="21"/>
      <c r="S74" s="152">
        <f t="shared" si="259"/>
        <v>3857</v>
      </c>
      <c r="T74" s="153">
        <f t="shared" si="260"/>
        <v>10554.111369544396</v>
      </c>
      <c r="U74" s="152">
        <f t="shared" si="261"/>
        <v>72</v>
      </c>
      <c r="V74" s="154">
        <f t="shared" si="262"/>
        <v>1.9022457067371202E-2</v>
      </c>
      <c r="W74" s="153">
        <f t="shared" si="263"/>
        <v>197.01737583800792</v>
      </c>
      <c r="X74" s="152">
        <f t="shared" si="264"/>
        <v>158</v>
      </c>
      <c r="Y74" s="154">
        <f t="shared" si="265"/>
        <v>4.2714247093809138E-2</v>
      </c>
      <c r="Z74" s="153">
        <f t="shared" si="266"/>
        <v>432.34368586673963</v>
      </c>
      <c r="AA74" s="152">
        <f t="shared" si="267"/>
        <v>74</v>
      </c>
      <c r="AB74" s="153">
        <f t="shared" si="268"/>
        <v>2024.9008072239706</v>
      </c>
      <c r="AC74" s="155">
        <f t="shared" si="269"/>
        <v>1.9185895773917553E-2</v>
      </c>
      <c r="AD74" s="152">
        <f t="shared" si="270"/>
        <v>0</v>
      </c>
      <c r="AE74" s="154">
        <f t="shared" si="271"/>
        <v>0</v>
      </c>
      <c r="AF74" s="153">
        <f t="shared" si="272"/>
        <v>0</v>
      </c>
      <c r="AG74" s="152">
        <f t="shared" si="273"/>
        <v>4</v>
      </c>
      <c r="AH74" s="154">
        <f t="shared" si="274"/>
        <v>5.7142857142857141E-2</v>
      </c>
      <c r="AI74" s="313">
        <f t="shared" si="275"/>
        <v>109.45409768778218</v>
      </c>
      <c r="AJ74" s="679"/>
      <c r="AK74" s="74">
        <v>3281.9589374488592</v>
      </c>
      <c r="AL74" s="59">
        <v>3229.7511365922069</v>
      </c>
      <c r="AM74" s="59">
        <v>3088.2827967153908</v>
      </c>
      <c r="AN74" s="59">
        <v>2874.5184618916046</v>
      </c>
      <c r="AO74" s="59">
        <v>2662.8685390801666</v>
      </c>
      <c r="AP74" s="59">
        <v>2632.8349315461642</v>
      </c>
      <c r="AQ74" s="59">
        <v>2712.0446225723372</v>
      </c>
      <c r="AR74" s="59">
        <v>2653.7699971762586</v>
      </c>
      <c r="AS74" s="59">
        <v>2526.6659292376717</v>
      </c>
      <c r="AT74" s="59">
        <v>2308.4908579551816</v>
      </c>
      <c r="AU74" s="59">
        <v>1762.3568299916624</v>
      </c>
      <c r="AV74" s="59">
        <v>1611.5385515911994</v>
      </c>
      <c r="AW74" s="59">
        <v>1411.1765009183023</v>
      </c>
      <c r="AX74" s="59">
        <v>1352.3043095369801</v>
      </c>
      <c r="AY74" s="59">
        <v>738.51324802180841</v>
      </c>
      <c r="AZ74" s="59">
        <v>864.18219583499911</v>
      </c>
      <c r="BA74" s="59">
        <v>266.32586920789191</v>
      </c>
      <c r="BB74" s="59">
        <v>431.39705055119714</v>
      </c>
      <c r="BC74" s="59">
        <v>20.806708531866555</v>
      </c>
      <c r="BD74" s="75">
        <v>115.21230856593249</v>
      </c>
      <c r="BE74" s="213">
        <v>2.0000000000000002E-5</v>
      </c>
      <c r="BF74" s="42">
        <v>2.0000000000000002E-5</v>
      </c>
      <c r="BG74" s="52">
        <v>5.0000000000000002E-5</v>
      </c>
      <c r="BH74" s="52">
        <v>4.0000000000000003E-5</v>
      </c>
      <c r="BI74" s="52">
        <v>1.2518952302791728E-4</v>
      </c>
      <c r="BJ74" s="52">
        <v>1.2406223545552731E-4</v>
      </c>
      <c r="BK74" s="52">
        <v>3.4000000000000002E-4</v>
      </c>
      <c r="BL74" s="52">
        <v>1.8000000000000001E-4</v>
      </c>
      <c r="BM74" s="52">
        <v>8.9999999999999998E-4</v>
      </c>
      <c r="BN74" s="52">
        <v>5.0000000000000001E-4</v>
      </c>
      <c r="BO74" s="52">
        <v>3.8E-3</v>
      </c>
      <c r="BP74" s="52">
        <v>2E-3</v>
      </c>
      <c r="BQ74" s="52">
        <v>1.6199999999999999E-2</v>
      </c>
      <c r="BR74" s="52">
        <v>6.1999999999999998E-3</v>
      </c>
      <c r="BS74" s="52">
        <v>6.1100000000000002E-2</v>
      </c>
      <c r="BT74" s="52">
        <v>2.6800000000000001E-2</v>
      </c>
      <c r="BU74" s="52">
        <v>0.1421</v>
      </c>
      <c r="BV74" s="52">
        <v>5.4699999999999999E-2</v>
      </c>
      <c r="BW74" s="52">
        <v>0.27589999999999998</v>
      </c>
      <c r="BX74" s="584">
        <v>0.1051</v>
      </c>
      <c r="BY74" s="74">
        <f>+Fall_Hoy!B74+(CS74/2)</f>
        <v>1</v>
      </c>
      <c r="BZ74" s="59">
        <f>+Fall_Hoy!C74+(CS74/2)</f>
        <v>0</v>
      </c>
      <c r="CA74" s="59">
        <f>+Fall_Hoy!D74+(CT74/2)</f>
        <v>0</v>
      </c>
      <c r="CB74" s="59">
        <f>+Fall_Hoy!E74+(CT74/2)</f>
        <v>0</v>
      </c>
      <c r="CC74" s="59">
        <f>+Fall_Hoy!F74+(CU74/2)</f>
        <v>0</v>
      </c>
      <c r="CD74" s="59">
        <f>+Fall_Hoy!G74+(CU74/2)</f>
        <v>0</v>
      </c>
      <c r="CE74" s="59">
        <f>+Fall_Hoy!H74+(CV74/2)</f>
        <v>0</v>
      </c>
      <c r="CF74" s="59">
        <f>+Fall_Hoy!I74+(CV74/2)</f>
        <v>0</v>
      </c>
      <c r="CG74" s="59">
        <f>+Fall_Hoy!J74+(CW74/2)</f>
        <v>4</v>
      </c>
      <c r="CH74" s="59">
        <f>+Fall_Hoy!K74+(CW74/2)</f>
        <v>5</v>
      </c>
      <c r="CI74" s="59">
        <f>+Fall_Hoy!L74+(CX74/2)</f>
        <v>9</v>
      </c>
      <c r="CJ74" s="59">
        <f>+Fall_Hoy!M74+(CX74/2)</f>
        <v>6</v>
      </c>
      <c r="CK74" s="59">
        <f>+Fall_Hoy!N74+(CY74/2)</f>
        <v>12</v>
      </c>
      <c r="CL74" s="59">
        <f>+Fall_Hoy!O74+(CY74/2)</f>
        <v>4</v>
      </c>
      <c r="CM74" s="59">
        <f>+Fall_Hoy!P74+(CZ74/2)</f>
        <v>11</v>
      </c>
      <c r="CN74" s="59">
        <f>+Fall_Hoy!Q74+(CZ74/2)</f>
        <v>7</v>
      </c>
      <c r="CO74" s="59">
        <f>+Fall_Hoy!R74+(DA74/2)</f>
        <v>4</v>
      </c>
      <c r="CP74" s="59">
        <f>+Fall_Hoy!S74+(DA74/2)</f>
        <v>10</v>
      </c>
      <c r="CQ74" s="59">
        <f>+Fall_Hoy!T74+(DB74/2)</f>
        <v>1</v>
      </c>
      <c r="CR74" s="75">
        <f>+Fall_Hoy!U74+(DB74/2)</f>
        <v>0</v>
      </c>
      <c r="CS74" s="603">
        <f>+Fall_Hoy!W74</f>
        <v>0</v>
      </c>
      <c r="CT74" s="58">
        <f>+Fall_Hoy!X74</f>
        <v>0</v>
      </c>
      <c r="CU74" s="58">
        <f>+Fall_Hoy!Y74</f>
        <v>0</v>
      </c>
      <c r="CV74" s="58">
        <f>+Fall_Hoy!Z74</f>
        <v>0</v>
      </c>
      <c r="CW74" s="58">
        <f>+Fall_Hoy!AA74</f>
        <v>0</v>
      </c>
      <c r="CX74" s="58">
        <f>+Fall_Hoy!AB74</f>
        <v>0</v>
      </c>
      <c r="CY74" s="58">
        <f>+Fall_Hoy!AC74</f>
        <v>0</v>
      </c>
      <c r="CZ74" s="58">
        <f>+Fall_Hoy!AD74</f>
        <v>2</v>
      </c>
      <c r="DA74" s="58">
        <f>+Fall_Hoy!AE74</f>
        <v>0</v>
      </c>
      <c r="DB74" s="223">
        <f>+Fall_Hoy!AF74</f>
        <v>0</v>
      </c>
      <c r="DC74" s="65">
        <f t="shared" si="276"/>
        <v>0.24377725613786982</v>
      </c>
      <c r="DD74" s="66">
        <f t="shared" si="277"/>
        <v>0.3022441692383776</v>
      </c>
      <c r="DE74" s="66">
        <f t="shared" si="278"/>
        <v>0.52491005927232681</v>
      </c>
      <c r="DF74" s="66">
        <f t="shared" si="279"/>
        <v>0.47708292118323542</v>
      </c>
      <c r="DG74" s="66">
        <f t="shared" si="389"/>
        <v>0.14345432168121752</v>
      </c>
      <c r="DH74" s="66">
        <f t="shared" si="390"/>
        <v>0.16066331957681379</v>
      </c>
      <c r="DI74" s="66">
        <f t="shared" si="391"/>
        <v>0.15523343402834106</v>
      </c>
      <c r="DJ74" s="66">
        <f t="shared" si="392"/>
        <v>0.14394615976760108</v>
      </c>
      <c r="DK74" s="66">
        <f t="shared" si="393"/>
        <v>0.7</v>
      </c>
      <c r="DL74" s="66">
        <f t="shared" si="394"/>
        <v>0.7</v>
      </c>
      <c r="DM74" s="66">
        <f t="shared" si="395"/>
        <v>0.7</v>
      </c>
      <c r="DN74" s="66">
        <f t="shared" si="396"/>
        <v>0.7</v>
      </c>
      <c r="DO74" s="66">
        <f t="shared" si="397"/>
        <v>0.52491005927232681</v>
      </c>
      <c r="DP74" s="66">
        <f t="shared" si="398"/>
        <v>0.47708292118323542</v>
      </c>
      <c r="DQ74" s="66">
        <f t="shared" si="399"/>
        <v>0.24377725613786982</v>
      </c>
      <c r="DR74" s="66">
        <f t="shared" si="400"/>
        <v>0.3022441692383776</v>
      </c>
      <c r="DS74" s="66">
        <f t="shared" si="401"/>
        <v>0.10569454178254845</v>
      </c>
      <c r="DT74" s="66">
        <f t="shared" si="402"/>
        <v>0.42377516549165439</v>
      </c>
      <c r="DU74" s="66">
        <f t="shared" si="403"/>
        <v>0.17419870257107806</v>
      </c>
      <c r="DV74" s="265">
        <f t="shared" si="404"/>
        <v>5.2077769074181712E-2</v>
      </c>
      <c r="DW74" s="74">
        <f>+'Cas_-14'!B73</f>
        <v>52</v>
      </c>
      <c r="DX74" s="59">
        <f>+'Cas_-14'!C73</f>
        <v>41</v>
      </c>
      <c r="DY74" s="59">
        <f>+'Cas_-14'!D73</f>
        <v>129</v>
      </c>
      <c r="DZ74" s="59">
        <f>+'Cas_-14'!E73</f>
        <v>145</v>
      </c>
      <c r="EA74" s="59">
        <f>+'Cas_-14'!F73</f>
        <v>382</v>
      </c>
      <c r="EB74" s="59">
        <f>+'Cas_-14'!G73</f>
        <v>423</v>
      </c>
      <c r="EC74" s="59">
        <f>+'Cas_-14'!H73</f>
        <v>421</v>
      </c>
      <c r="ED74" s="59">
        <f>+'Cas_-14'!I73</f>
        <v>382</v>
      </c>
      <c r="EE74" s="59">
        <f>+'Cas_-14'!J73</f>
        <v>373</v>
      </c>
      <c r="EF74" s="59">
        <f>+'Cas_-14'!K73</f>
        <v>402</v>
      </c>
      <c r="EG74" s="59">
        <f>+'Cas_-14'!L73</f>
        <v>270</v>
      </c>
      <c r="EH74" s="59">
        <f>+'Cas_-14'!M73</f>
        <v>245</v>
      </c>
      <c r="EI74" s="59">
        <f>+'Cas_-14'!N73</f>
        <v>137</v>
      </c>
      <c r="EJ74" s="59">
        <f>+'Cas_-14'!O73</f>
        <v>102</v>
      </c>
      <c r="EK74" s="59">
        <f>+'Cas_-14'!P73</f>
        <v>62</v>
      </c>
      <c r="EL74" s="59">
        <f>+'Cas_-14'!Q73</f>
        <v>46</v>
      </c>
      <c r="EM74" s="59">
        <f>+'Cas_-14'!R73</f>
        <v>18</v>
      </c>
      <c r="EN74" s="59">
        <f>+'Cas_-14'!S73</f>
        <v>28</v>
      </c>
      <c r="EO74" s="59">
        <f>+'Cas_-14'!T73</f>
        <v>3</v>
      </c>
      <c r="EP74" s="75">
        <f>+'Cas_-14'!U73</f>
        <v>6</v>
      </c>
      <c r="EQ74" s="178">
        <f t="shared" si="413"/>
        <v>1.5844195796191396E-2</v>
      </c>
      <c r="ER74" s="79">
        <f t="shared" si="414"/>
        <v>1.2694476529625173E-2</v>
      </c>
      <c r="ES74" s="79">
        <f t="shared" si="415"/>
        <v>4.1770786061820733E-2</v>
      </c>
      <c r="ET74" s="79">
        <f t="shared" si="416"/>
        <v>5.0443231421996623E-2</v>
      </c>
      <c r="EU74" s="79">
        <f t="shared" si="417"/>
        <v>0.14345432168121752</v>
      </c>
      <c r="EV74" s="79">
        <f t="shared" si="418"/>
        <v>0.16066331957681379</v>
      </c>
      <c r="EW74" s="79">
        <f t="shared" si="419"/>
        <v>0.15523343402834106</v>
      </c>
      <c r="EX74" s="79">
        <f t="shared" si="420"/>
        <v>0.14394615976760108</v>
      </c>
      <c r="EY74" s="79">
        <f t="shared" si="421"/>
        <v>0.14762537290101466</v>
      </c>
      <c r="EZ74" s="79">
        <f t="shared" si="422"/>
        <v>0.17413974095443641</v>
      </c>
      <c r="FA74" s="79">
        <f t="shared" si="423"/>
        <v>0.15320393430272425</v>
      </c>
      <c r="FB74" s="79">
        <f t="shared" si="424"/>
        <v>0.15202863112278148</v>
      </c>
      <c r="FC74" s="79">
        <f t="shared" si="425"/>
        <v>9.7082115462416838E-2</v>
      </c>
      <c r="FD74" s="79">
        <f t="shared" si="426"/>
        <v>7.542680983906952E-2</v>
      </c>
      <c r="FE74" s="79">
        <f t="shared" si="427"/>
        <v>8.3952454700134418E-2</v>
      </c>
      <c r="FF74" s="79">
        <f t="shared" si="428"/>
        <v>5.322951597672456E-2</v>
      </c>
      <c r="FG74" s="79">
        <f t="shared" si="429"/>
        <v>6.7586374742850605E-2</v>
      </c>
      <c r="FH74" s="79">
        <f t="shared" si="430"/>
        <v>6.4905404346701778E-2</v>
      </c>
      <c r="FI74" s="79">
        <f t="shared" si="431"/>
        <v>0.1441842661180813</v>
      </c>
      <c r="FJ74" s="87">
        <f t="shared" si="432"/>
        <v>5.2077769074181712E-2</v>
      </c>
      <c r="FK74" s="101">
        <f t="shared" si="481"/>
        <v>2.903753761681009</v>
      </c>
      <c r="FL74" s="102">
        <f t="shared" si="482"/>
        <v>5.6781310837118752</v>
      </c>
      <c r="FM74" s="102">
        <f t="shared" si="483"/>
        <v>5.4068667207353345</v>
      </c>
      <c r="FN74" s="102">
        <f t="shared" si="484"/>
        <v>6.3251106894370652</v>
      </c>
      <c r="FO74" s="102">
        <f t="shared" si="480"/>
        <v>1</v>
      </c>
      <c r="FP74" s="102">
        <f t="shared" si="480"/>
        <v>1</v>
      </c>
      <c r="FQ74" s="102">
        <f t="shared" si="480"/>
        <v>1</v>
      </c>
      <c r="FR74" s="102">
        <f t="shared" si="480"/>
        <v>1</v>
      </c>
      <c r="FS74" s="102">
        <f t="shared" si="480"/>
        <v>4.7417323068803485</v>
      </c>
      <c r="FT74" s="102">
        <f t="shared" si="480"/>
        <v>4.0197602004194701</v>
      </c>
      <c r="FU74" s="102">
        <f t="shared" si="480"/>
        <v>4.5690732629413464</v>
      </c>
      <c r="FV74" s="102">
        <f t="shared" si="480"/>
        <v>4.6043958616891407</v>
      </c>
      <c r="FW74" s="102">
        <f t="shared" si="480"/>
        <v>5.4068667207353345</v>
      </c>
      <c r="FX74" s="102">
        <f t="shared" si="480"/>
        <v>6.3251106894370652</v>
      </c>
      <c r="FY74" s="102">
        <f t="shared" si="480"/>
        <v>2.903753761681009</v>
      </c>
      <c r="FZ74" s="102">
        <f t="shared" si="480"/>
        <v>5.6781310837118752</v>
      </c>
      <c r="GA74" s="102">
        <f t="shared" si="485"/>
        <v>1.563843928375948</v>
      </c>
      <c r="GB74" s="102">
        <f t="shared" si="486"/>
        <v>6.5291198746408989</v>
      </c>
      <c r="GC74" s="102">
        <f t="shared" si="487"/>
        <v>1.2081672103419114</v>
      </c>
      <c r="GD74" s="270">
        <f t="shared" si="488"/>
        <v>1</v>
      </c>
      <c r="GE74" s="74">
        <f>+Cas_Hoy!B73</f>
        <v>55</v>
      </c>
      <c r="GF74" s="59">
        <f>+Cas_Hoy!C73</f>
        <v>44</v>
      </c>
      <c r="GG74" s="59">
        <f>+Cas_Hoy!D73</f>
        <v>133</v>
      </c>
      <c r="GH74" s="59">
        <f>+Cas_Hoy!E73</f>
        <v>150</v>
      </c>
      <c r="GI74" s="59">
        <f>+Cas_Hoy!F73</f>
        <v>401</v>
      </c>
      <c r="GJ74" s="59">
        <f>+Cas_Hoy!G73</f>
        <v>447</v>
      </c>
      <c r="GK74" s="59">
        <f>+Cas_Hoy!H73</f>
        <v>445</v>
      </c>
      <c r="GL74" s="59">
        <f>+Cas_Hoy!I73</f>
        <v>406</v>
      </c>
      <c r="GM74" s="59">
        <f>+Cas_Hoy!J73</f>
        <v>382</v>
      </c>
      <c r="GN74" s="59">
        <f>+Cas_Hoy!K73</f>
        <v>419</v>
      </c>
      <c r="GO74" s="59">
        <f>+Cas_Hoy!L73</f>
        <v>273</v>
      </c>
      <c r="GP74" s="59">
        <f>+Cas_Hoy!M73</f>
        <v>254</v>
      </c>
      <c r="GQ74" s="59">
        <f>+Cas_Hoy!N73</f>
        <v>141</v>
      </c>
      <c r="GR74" s="59">
        <f>+Cas_Hoy!O73</f>
        <v>106</v>
      </c>
      <c r="GS74" s="59">
        <f>+Cas_Hoy!P73</f>
        <v>63</v>
      </c>
      <c r="GT74" s="59">
        <f>+Cas_Hoy!Q73</f>
        <v>49</v>
      </c>
      <c r="GU74" s="59">
        <f>+Cas_Hoy!R73</f>
        <v>18</v>
      </c>
      <c r="GV74" s="59">
        <f>+Cas_Hoy!S73</f>
        <v>28</v>
      </c>
      <c r="GW74" s="59">
        <f>+Cas_Hoy!T73</f>
        <v>3</v>
      </c>
      <c r="GX74" s="459">
        <f>+Cas_Hoy!U73</f>
        <v>6</v>
      </c>
      <c r="GY74" s="424">
        <f t="shared" si="489"/>
        <v>0.24770914736589997</v>
      </c>
      <c r="GZ74" s="94">
        <f t="shared" si="490"/>
        <v>0.32195574549305445</v>
      </c>
      <c r="HA74" s="94">
        <f t="shared" si="491"/>
        <v>0.54023590041896408</v>
      </c>
      <c r="HB74" s="94">
        <f t="shared" si="492"/>
        <v>0.49579205534728388</v>
      </c>
      <c r="HC74" s="272">
        <f t="shared" si="464"/>
        <v>0.15058948427792732</v>
      </c>
      <c r="HD74" s="272">
        <f t="shared" si="465"/>
        <v>0.16977896891450533</v>
      </c>
      <c r="HE74" s="272">
        <f t="shared" si="466"/>
        <v>0.164082845944446</v>
      </c>
      <c r="HF74" s="272">
        <f t="shared" si="467"/>
        <v>0.15298989755404724</v>
      </c>
      <c r="HG74" s="272">
        <f t="shared" si="468"/>
        <v>0.7</v>
      </c>
      <c r="HH74" s="272">
        <f t="shared" si="469"/>
        <v>0.7</v>
      </c>
      <c r="HI74" s="272">
        <f t="shared" si="470"/>
        <v>0.7</v>
      </c>
      <c r="HJ74" s="272">
        <f t="shared" si="471"/>
        <v>0.7</v>
      </c>
      <c r="HK74" s="272">
        <f t="shared" si="472"/>
        <v>0.54023590041896408</v>
      </c>
      <c r="HL74" s="272">
        <f t="shared" si="473"/>
        <v>0.49579205534728388</v>
      </c>
      <c r="HM74" s="272">
        <f t="shared" si="474"/>
        <v>0.24770914736589997</v>
      </c>
      <c r="HN74" s="272">
        <f t="shared" si="475"/>
        <v>0.32195574549305445</v>
      </c>
      <c r="HO74" s="272">
        <f t="shared" si="476"/>
        <v>0.10569454178254845</v>
      </c>
      <c r="HP74" s="272">
        <f t="shared" si="477"/>
        <v>0.42377516549165439</v>
      </c>
      <c r="HQ74" s="272">
        <f t="shared" si="478"/>
        <v>0.17419870257107806</v>
      </c>
      <c r="HR74" s="276">
        <f t="shared" si="479"/>
        <v>5.2077769074181712E-2</v>
      </c>
      <c r="HS74" s="201">
        <f>+CyF_Tot!B73</f>
        <v>0</v>
      </c>
      <c r="HT74" s="131">
        <f>+CyF_Tot!C73</f>
        <v>3699</v>
      </c>
      <c r="HU74" s="131">
        <f>+CyF_Tot!D73</f>
        <v>3785</v>
      </c>
      <c r="HV74" s="131">
        <f>+CyF_Tot!E73</f>
        <v>3857</v>
      </c>
      <c r="HW74" s="131">
        <f>+CyF_Tot!F73</f>
        <v>0</v>
      </c>
      <c r="HX74" s="131">
        <f>+CyF_Tot!G73</f>
        <v>70</v>
      </c>
      <c r="HY74" s="131">
        <f>+CyF_Tot!H73</f>
        <v>74</v>
      </c>
      <c r="HZ74" s="428">
        <f>+CyF_Tot!I73</f>
        <v>74</v>
      </c>
      <c r="IA74" s="82">
        <f t="shared" si="368"/>
        <v>8.9805963536704309E-2</v>
      </c>
      <c r="IB74" s="79">
        <f t="shared" si="369"/>
        <v>8.8377374102947243E-2</v>
      </c>
      <c r="IC74" s="79">
        <f t="shared" si="370"/>
        <v>8.4506301729795882E-2</v>
      </c>
      <c r="ID74" s="79">
        <f t="shared" si="371"/>
        <v>7.865695613330427E-2</v>
      </c>
      <c r="IE74" s="79">
        <f t="shared" si="372"/>
        <v>7.2865468301550593E-2</v>
      </c>
      <c r="IF74" s="79">
        <f t="shared" si="373"/>
        <v>7.2043642948314793E-2</v>
      </c>
      <c r="IG74" s="79">
        <f t="shared" si="374"/>
        <v>7.4211099263164243E-2</v>
      </c>
      <c r="IH74" s="79">
        <f t="shared" si="375"/>
        <v>7.2616500127958922E-2</v>
      </c>
      <c r="II74" s="79">
        <f t="shared" si="376"/>
        <v>6.913848486079277E-2</v>
      </c>
      <c r="IJ74" s="79">
        <f t="shared" si="377"/>
        <v>6.3168445969494641E-2</v>
      </c>
      <c r="IK74" s="79">
        <f t="shared" si="378"/>
        <v>4.8224294157659386E-2</v>
      </c>
      <c r="IL74" s="79">
        <f t="shared" si="379"/>
        <v>4.4097374513372541E-2</v>
      </c>
      <c r="IM74" s="79">
        <f t="shared" si="380"/>
        <v>3.8614762646553627E-2</v>
      </c>
      <c r="IN74" s="79">
        <f t="shared" si="381"/>
        <v>3.7003811999917362E-2</v>
      </c>
      <c r="IO74" s="79">
        <f t="shared" si="382"/>
        <v>2.0208325298175085E-2</v>
      </c>
      <c r="IP74" s="79">
        <f t="shared" si="383"/>
        <v>2.3647070620741527E-2</v>
      </c>
      <c r="IQ74" s="79">
        <f t="shared" si="384"/>
        <v>7.2876144262660255E-3</v>
      </c>
      <c r="IR74" s="79">
        <f t="shared" si="385"/>
        <v>1.1804543728312961E-2</v>
      </c>
      <c r="IS74" s="79">
        <f t="shared" si="386"/>
        <v>5.6934487705203327E-4</v>
      </c>
      <c r="IT74" s="179">
        <f t="shared" si="387"/>
        <v>3.1526148191526196E-3</v>
      </c>
      <c r="IU74" s="275"/>
      <c r="IV74" s="272"/>
      <c r="IW74" s="272"/>
      <c r="IX74" s="272"/>
      <c r="IY74" s="272"/>
      <c r="IZ74" s="272"/>
      <c r="JA74" s="272"/>
      <c r="JB74" s="272"/>
      <c r="JC74" s="272"/>
      <c r="JD74" s="272"/>
      <c r="JE74" s="272"/>
      <c r="JF74" s="272"/>
      <c r="JG74" s="272"/>
      <c r="JH74" s="272"/>
      <c r="JI74" s="272"/>
      <c r="JJ74" s="272"/>
      <c r="JK74" s="272"/>
      <c r="JL74" s="272"/>
      <c r="JM74" s="272"/>
      <c r="JN74" s="276"/>
      <c r="JP74" s="525">
        <f t="shared" si="230"/>
        <v>1171.9787094563355</v>
      </c>
      <c r="JQ74" s="241">
        <f t="shared" si="231"/>
        <v>0</v>
      </c>
      <c r="JR74" s="241">
        <f t="shared" si="232"/>
        <v>0</v>
      </c>
      <c r="JS74" s="241">
        <f t="shared" si="233"/>
        <v>0</v>
      </c>
      <c r="JT74" s="241">
        <f t="shared" si="234"/>
        <v>0</v>
      </c>
      <c r="JU74" s="241">
        <f t="shared" si="235"/>
        <v>0</v>
      </c>
      <c r="JV74" s="241">
        <f t="shared" si="236"/>
        <v>0</v>
      </c>
      <c r="JW74" s="241">
        <f t="shared" si="237"/>
        <v>0</v>
      </c>
      <c r="JX74" s="241">
        <f t="shared" si="238"/>
        <v>4467.7881113495368</v>
      </c>
      <c r="JY74" s="241">
        <f t="shared" si="239"/>
        <v>6327.6707159840935</v>
      </c>
      <c r="JZ74" s="241">
        <f t="shared" si="240"/>
        <v>10793.043540501381</v>
      </c>
      <c r="KA74" s="241">
        <f t="shared" si="241"/>
        <v>8445.7092177914037</v>
      </c>
      <c r="KB74" s="241">
        <f t="shared" si="242"/>
        <v>14060.004533159859</v>
      </c>
      <c r="KC74" s="241">
        <f t="shared" si="243"/>
        <v>5641.0646229560016</v>
      </c>
      <c r="KD74" s="241">
        <f t="shared" si="244"/>
        <v>14745.291339280659</v>
      </c>
      <c r="KE74" s="241">
        <f t="shared" si="245"/>
        <v>10800.974661345801</v>
      </c>
      <c r="KF74" s="241">
        <f t="shared" si="246"/>
        <v>5355.2139123469606</v>
      </c>
      <c r="KG74" s="241">
        <f t="shared" si="247"/>
        <v>15223.052618484749</v>
      </c>
      <c r="KH74" s="241">
        <f t="shared" si="248"/>
        <v>2901.2277414059927</v>
      </c>
      <c r="KI74" s="526">
        <f t="shared" si="249"/>
        <v>0</v>
      </c>
      <c r="KJ74" s="529">
        <f>(SUM(JP74:KI74)/SUM(JP$4:KI73))*100000</f>
        <v>190.69871591843312</v>
      </c>
      <c r="KK74" s="491">
        <f t="shared" si="433"/>
        <v>304.69607300368074</v>
      </c>
      <c r="KL74" s="492">
        <f t="shared" si="434"/>
        <v>0</v>
      </c>
      <c r="KM74" s="492">
        <f t="shared" si="435"/>
        <v>0</v>
      </c>
      <c r="KN74" s="492">
        <f t="shared" si="436"/>
        <v>0</v>
      </c>
      <c r="KO74" s="492">
        <f t="shared" si="437"/>
        <v>0</v>
      </c>
      <c r="KP74" s="492">
        <f t="shared" si="438"/>
        <v>0</v>
      </c>
      <c r="KQ74" s="492">
        <f t="shared" si="439"/>
        <v>0</v>
      </c>
      <c r="KR74" s="492">
        <f t="shared" si="440"/>
        <v>0</v>
      </c>
      <c r="KS74" s="492">
        <f t="shared" si="441"/>
        <v>1583.1139185095406</v>
      </c>
      <c r="KT74" s="492">
        <f t="shared" si="442"/>
        <v>2165.917176050204</v>
      </c>
      <c r="KU74" s="492">
        <f t="shared" si="443"/>
        <v>5106.7978100908085</v>
      </c>
      <c r="KV74" s="492">
        <f t="shared" si="444"/>
        <v>3723.150149945669</v>
      </c>
      <c r="KW74" s="492">
        <f t="shared" si="445"/>
        <v>8503.5429602116928</v>
      </c>
      <c r="KX74" s="492">
        <f t="shared" si="446"/>
        <v>2957.9141113360597</v>
      </c>
      <c r="KY74" s="492">
        <f t="shared" si="447"/>
        <v>14894.790350023848</v>
      </c>
      <c r="KZ74" s="492">
        <f t="shared" si="448"/>
        <v>8100.14373558852</v>
      </c>
      <c r="LA74" s="492">
        <f t="shared" si="449"/>
        <v>15019.194387300135</v>
      </c>
      <c r="LB74" s="492">
        <f t="shared" si="450"/>
        <v>23180.501552393493</v>
      </c>
      <c r="LC74" s="492">
        <f t="shared" si="451"/>
        <v>48061.422039360434</v>
      </c>
      <c r="LD74" s="493">
        <f t="shared" si="452"/>
        <v>0</v>
      </c>
      <c r="LE74" s="509">
        <f t="shared" si="453"/>
        <v>110.70384062087075</v>
      </c>
      <c r="LF74" s="492">
        <f t="shared" si="454"/>
        <v>0</v>
      </c>
      <c r="LG74" s="492">
        <f t="shared" si="455"/>
        <v>1856.8597173899145</v>
      </c>
      <c r="LH74" s="492">
        <f t="shared" si="456"/>
        <v>1673.3093481299329</v>
      </c>
      <c r="LI74" s="492">
        <f t="shared" si="457"/>
        <v>11490.37403894339</v>
      </c>
      <c r="LJ74" s="512">
        <f t="shared" si="458"/>
        <v>7600.1706165496589</v>
      </c>
      <c r="LK74" s="491">
        <f t="shared" si="459"/>
        <v>56.273939908466218</v>
      </c>
      <c r="LL74" s="492">
        <f t="shared" si="460"/>
        <v>1767.9731502255852</v>
      </c>
      <c r="LM74" s="493">
        <f t="shared" si="461"/>
        <v>9423.2251736607559</v>
      </c>
      <c r="LO74" s="547" t="e">
        <f>VLOOKUP(A74,#REF!,2,FALSE)</f>
        <v>#REF!</v>
      </c>
      <c r="LP74" s="552" t="e">
        <f>VLOOKUP(A74,#REF!,3,FALSE)</f>
        <v>#REF!</v>
      </c>
      <c r="LQ74" s="544" t="e">
        <f>VLOOKUP(A74,#REF!,4,FALSE)</f>
        <v>#REF!</v>
      </c>
      <c r="LR74" s="564" t="e">
        <f t="shared" si="405"/>
        <v>#REF!</v>
      </c>
      <c r="LS74" s="518" t="e">
        <f t="shared" si="406"/>
        <v>#REF!</v>
      </c>
    </row>
    <row r="75" spans="1:331" ht="14.4">
      <c r="A75" s="392" t="s">
        <v>85</v>
      </c>
      <c r="B75" s="420">
        <v>219031</v>
      </c>
      <c r="C75" s="408">
        <f t="shared" si="330"/>
        <v>20794</v>
      </c>
      <c r="D75" s="399">
        <f t="shared" si="331"/>
        <v>460</v>
      </c>
      <c r="E75" s="377">
        <f t="shared" si="462"/>
        <v>3.4147776444093912E-3</v>
      </c>
      <c r="F75" s="186">
        <f t="shared" si="407"/>
        <v>9.2639854632449281E-2</v>
      </c>
      <c r="G75" s="28">
        <f t="shared" si="253"/>
        <v>6.6388361668008162</v>
      </c>
      <c r="H75" s="27">
        <f t="shared" si="408"/>
        <v>0.61502081742107439</v>
      </c>
      <c r="I75" s="34">
        <f t="shared" si="409"/>
        <v>0.63026676247862712</v>
      </c>
      <c r="J75" s="289">
        <f t="shared" si="410"/>
        <v>0.64166974370044716</v>
      </c>
      <c r="K75" s="453">
        <f t="shared" si="411"/>
        <v>3.2729598968847425E-3</v>
      </c>
      <c r="L75" s="290">
        <f t="shared" si="463"/>
        <v>6.9264977395127216</v>
      </c>
      <c r="M75" s="291">
        <f t="shared" si="412"/>
        <v>0.65744980392944141</v>
      </c>
      <c r="N75" s="675"/>
      <c r="O75" s="312" t="s">
        <v>230</v>
      </c>
      <c r="P75" s="21" t="s">
        <v>231</v>
      </c>
      <c r="Q75" s="21" t="s">
        <v>232</v>
      </c>
      <c r="R75" s="21" t="s">
        <v>233</v>
      </c>
      <c r="S75" s="152">
        <f t="shared" si="259"/>
        <v>20794</v>
      </c>
      <c r="T75" s="153">
        <f t="shared" si="260"/>
        <v>9493.6333213106827</v>
      </c>
      <c r="U75" s="152">
        <f t="shared" si="261"/>
        <v>281</v>
      </c>
      <c r="V75" s="154">
        <f t="shared" si="262"/>
        <v>1.3698630136986301E-2</v>
      </c>
      <c r="W75" s="153">
        <f t="shared" si="263"/>
        <v>128.29234217987408</v>
      </c>
      <c r="X75" s="152">
        <f t="shared" si="264"/>
        <v>503</v>
      </c>
      <c r="Y75" s="154">
        <f t="shared" si="265"/>
        <v>2.4789315460056183E-2</v>
      </c>
      <c r="Z75" s="153">
        <f t="shared" si="266"/>
        <v>229.64785806575324</v>
      </c>
      <c r="AA75" s="152">
        <f t="shared" si="267"/>
        <v>460</v>
      </c>
      <c r="AB75" s="153">
        <f t="shared" si="268"/>
        <v>2100.1593381758748</v>
      </c>
      <c r="AC75" s="155">
        <f t="shared" si="269"/>
        <v>2.2121765894007887E-2</v>
      </c>
      <c r="AD75" s="152">
        <f t="shared" si="270"/>
        <v>0</v>
      </c>
      <c r="AE75" s="154">
        <f t="shared" si="271"/>
        <v>0</v>
      </c>
      <c r="AF75" s="153">
        <f t="shared" si="272"/>
        <v>0</v>
      </c>
      <c r="AG75" s="152">
        <f t="shared" si="273"/>
        <v>3</v>
      </c>
      <c r="AH75" s="154">
        <f t="shared" si="274"/>
        <v>6.5645514223194746E-3</v>
      </c>
      <c r="AI75" s="313">
        <f t="shared" si="275"/>
        <v>13.696691335929618</v>
      </c>
      <c r="AJ75" s="679"/>
      <c r="AK75" s="74">
        <v>22406.121998620882</v>
      </c>
      <c r="AL75" s="59">
        <v>21132.368643009388</v>
      </c>
      <c r="AM75" s="59">
        <v>20333.963632344727</v>
      </c>
      <c r="AN75" s="59">
        <v>19182.527821232306</v>
      </c>
      <c r="AO75" s="59">
        <v>18839.199669500635</v>
      </c>
      <c r="AP75" s="59">
        <v>17848.490516221158</v>
      </c>
      <c r="AQ75" s="59">
        <v>17369.832044338622</v>
      </c>
      <c r="AR75" s="59">
        <v>16440.792551086866</v>
      </c>
      <c r="AS75" s="59">
        <v>13508.29704488983</v>
      </c>
      <c r="AT75" s="59">
        <v>13028.329656232836</v>
      </c>
      <c r="AU75" s="59">
        <v>9100.4509348603679</v>
      </c>
      <c r="AV75" s="59">
        <v>9048.3981625189444</v>
      </c>
      <c r="AW75" s="59">
        <v>5731.8947213627271</v>
      </c>
      <c r="AX75" s="59">
        <v>6021.822885480181</v>
      </c>
      <c r="AY75" s="59">
        <v>2783.6636976151713</v>
      </c>
      <c r="AZ75" s="59">
        <v>3489.2406746292991</v>
      </c>
      <c r="BA75" s="59">
        <v>847.62278267156717</v>
      </c>
      <c r="BB75" s="59">
        <v>1456.541162705395</v>
      </c>
      <c r="BC75" s="59">
        <v>105.9528478339459</v>
      </c>
      <c r="BD75" s="75">
        <v>355.48509377574936</v>
      </c>
      <c r="BE75" s="213">
        <v>2.0000000000000002E-5</v>
      </c>
      <c r="BF75" s="42">
        <v>2.0000000000000002E-5</v>
      </c>
      <c r="BG75" s="52">
        <v>5.0000000000000002E-5</v>
      </c>
      <c r="BH75" s="52">
        <v>4.0000000000000003E-5</v>
      </c>
      <c r="BI75" s="52">
        <v>1.2518952302791728E-4</v>
      </c>
      <c r="BJ75" s="52">
        <v>1.2406223545552731E-4</v>
      </c>
      <c r="BK75" s="52">
        <v>3.4000000000000002E-4</v>
      </c>
      <c r="BL75" s="52">
        <v>1.8000000000000001E-4</v>
      </c>
      <c r="BM75" s="52">
        <v>8.9999999999999998E-4</v>
      </c>
      <c r="BN75" s="52">
        <v>5.0000000000000001E-4</v>
      </c>
      <c r="BO75" s="52">
        <v>3.8E-3</v>
      </c>
      <c r="BP75" s="52">
        <v>2E-3</v>
      </c>
      <c r="BQ75" s="52">
        <v>1.6199999999999999E-2</v>
      </c>
      <c r="BR75" s="52">
        <v>6.1999999999999998E-3</v>
      </c>
      <c r="BS75" s="52">
        <v>6.1100000000000002E-2</v>
      </c>
      <c r="BT75" s="52">
        <v>2.6800000000000001E-2</v>
      </c>
      <c r="BU75" s="52">
        <v>0.1421</v>
      </c>
      <c r="BV75" s="52">
        <v>5.4699999999999999E-2</v>
      </c>
      <c r="BW75" s="52">
        <v>0.27589999999999998</v>
      </c>
      <c r="BX75" s="584">
        <v>0.1051</v>
      </c>
      <c r="BY75" s="74">
        <f>+Fall_Hoy!B75+(CS75/2)</f>
        <v>1.5</v>
      </c>
      <c r="BZ75" s="59">
        <f>+Fall_Hoy!C75+(CS75/2)</f>
        <v>0.5</v>
      </c>
      <c r="CA75" s="59">
        <f>+Fall_Hoy!D75+(CT75/2)</f>
        <v>0</v>
      </c>
      <c r="CB75" s="59">
        <f>+Fall_Hoy!E75+(CT75/2)</f>
        <v>1</v>
      </c>
      <c r="CC75" s="59">
        <f>+Fall_Hoy!F75+(CU75/2)</f>
        <v>6</v>
      </c>
      <c r="CD75" s="59">
        <f>+Fall_Hoy!G75+(CU75/2)</f>
        <v>2</v>
      </c>
      <c r="CE75" s="59">
        <f>+Fall_Hoy!H75+(CV75/2)</f>
        <v>6</v>
      </c>
      <c r="CF75" s="59">
        <f>+Fall_Hoy!I75+(CV75/2)</f>
        <v>9</v>
      </c>
      <c r="CG75" s="59">
        <f>+Fall_Hoy!J75+(CW75/2)</f>
        <v>27</v>
      </c>
      <c r="CH75" s="59">
        <f>+Fall_Hoy!K75+(CW75/2)</f>
        <v>14</v>
      </c>
      <c r="CI75" s="59">
        <f>+Fall_Hoy!L75+(CX75/2)</f>
        <v>38</v>
      </c>
      <c r="CJ75" s="59">
        <f>+Fall_Hoy!M75+(CX75/2)</f>
        <v>29</v>
      </c>
      <c r="CK75" s="59">
        <f>+Fall_Hoy!N75+(CY75/2)</f>
        <v>66</v>
      </c>
      <c r="CL75" s="59">
        <f>+Fall_Hoy!O75+(CY75/2)</f>
        <v>40</v>
      </c>
      <c r="CM75" s="59">
        <f>+Fall_Hoy!P75+(CZ75/2)</f>
        <v>67.5</v>
      </c>
      <c r="CN75" s="59">
        <f>+Fall_Hoy!Q75+(CZ75/2)</f>
        <v>48.5</v>
      </c>
      <c r="CO75" s="59">
        <f>+Fall_Hoy!R75+(DA75/2)</f>
        <v>39</v>
      </c>
      <c r="CP75" s="59">
        <f>+Fall_Hoy!S75+(DA75/2)</f>
        <v>48</v>
      </c>
      <c r="CQ75" s="59">
        <f>+Fall_Hoy!T75+(DB75/2)</f>
        <v>9</v>
      </c>
      <c r="CR75" s="75">
        <f>+Fall_Hoy!U75+(DB75/2)</f>
        <v>8</v>
      </c>
      <c r="CS75" s="603">
        <f>+Fall_Hoy!W75</f>
        <v>1</v>
      </c>
      <c r="CT75" s="58">
        <f>+Fall_Hoy!X75</f>
        <v>0</v>
      </c>
      <c r="CU75" s="58">
        <f>+Fall_Hoy!Y75</f>
        <v>0</v>
      </c>
      <c r="CV75" s="58">
        <f>+Fall_Hoy!Z75</f>
        <v>0</v>
      </c>
      <c r="CW75" s="58">
        <f>+Fall_Hoy!AA75</f>
        <v>0</v>
      </c>
      <c r="CX75" s="58">
        <f>+Fall_Hoy!AB75</f>
        <v>2</v>
      </c>
      <c r="CY75" s="58">
        <f>+Fall_Hoy!AC75</f>
        <v>0</v>
      </c>
      <c r="CZ75" s="58">
        <f>+Fall_Hoy!AD75</f>
        <v>1</v>
      </c>
      <c r="DA75" s="58">
        <f>+Fall_Hoy!AE75</f>
        <v>4</v>
      </c>
      <c r="DB75" s="223">
        <f>+Fall_Hoy!AF75</f>
        <v>2</v>
      </c>
      <c r="DC75" s="65">
        <f t="shared" si="276"/>
        <v>0.39686773889343618</v>
      </c>
      <c r="DD75" s="66">
        <f t="shared" si="277"/>
        <v>0.51865195361726601</v>
      </c>
      <c r="DE75" s="66">
        <f t="shared" si="278"/>
        <v>0.7</v>
      </c>
      <c r="DF75" s="66">
        <f t="shared" si="279"/>
        <v>0.7</v>
      </c>
      <c r="DG75" s="66">
        <f t="shared" si="389"/>
        <v>0.7</v>
      </c>
      <c r="DH75" s="66">
        <f t="shared" si="390"/>
        <v>0.7</v>
      </c>
      <c r="DI75" s="66">
        <f t="shared" si="391"/>
        <v>0.7</v>
      </c>
      <c r="DJ75" s="66">
        <f t="shared" si="392"/>
        <v>0.7</v>
      </c>
      <c r="DK75" s="66">
        <f t="shared" si="393"/>
        <v>0.7</v>
      </c>
      <c r="DL75" s="66">
        <f t="shared" si="394"/>
        <v>0.7</v>
      </c>
      <c r="DM75" s="66">
        <f t="shared" si="395"/>
        <v>0.7</v>
      </c>
      <c r="DN75" s="66">
        <f t="shared" si="396"/>
        <v>0.7</v>
      </c>
      <c r="DO75" s="66">
        <f t="shared" si="397"/>
        <v>0.7</v>
      </c>
      <c r="DP75" s="66">
        <f t="shared" si="398"/>
        <v>0.7</v>
      </c>
      <c r="DQ75" s="66">
        <f t="shared" si="399"/>
        <v>0.39686773889343618</v>
      </c>
      <c r="DR75" s="66">
        <f t="shared" si="400"/>
        <v>0.51865195361726601</v>
      </c>
      <c r="DS75" s="66">
        <f t="shared" si="401"/>
        <v>0.32379333713157549</v>
      </c>
      <c r="DT75" s="66">
        <f t="shared" si="402"/>
        <v>0.60246406598069191</v>
      </c>
      <c r="DU75" s="66">
        <f t="shared" si="403"/>
        <v>0.30787765828018099</v>
      </c>
      <c r="DV75" s="265">
        <f t="shared" si="404"/>
        <v>0.2141242606405076</v>
      </c>
      <c r="DW75" s="74">
        <f>+'Cas_-14'!B74</f>
        <v>297</v>
      </c>
      <c r="DX75" s="59">
        <f>+'Cas_-14'!C74</f>
        <v>259</v>
      </c>
      <c r="DY75" s="59">
        <f>+'Cas_-14'!D74</f>
        <v>560</v>
      </c>
      <c r="DZ75" s="59">
        <f>+'Cas_-14'!E74</f>
        <v>627</v>
      </c>
      <c r="EA75" s="59">
        <f>+'Cas_-14'!F74</f>
        <v>2412</v>
      </c>
      <c r="EB75" s="59">
        <f>+'Cas_-14'!G74</f>
        <v>2281</v>
      </c>
      <c r="EC75" s="59">
        <f>+'Cas_-14'!H74</f>
        <v>2736</v>
      </c>
      <c r="ED75" s="59">
        <f>+'Cas_-14'!I74</f>
        <v>2422</v>
      </c>
      <c r="EE75" s="59">
        <f>+'Cas_-14'!J74</f>
        <v>2100</v>
      </c>
      <c r="EF75" s="59">
        <f>+'Cas_-14'!K74</f>
        <v>2000</v>
      </c>
      <c r="EG75" s="59">
        <f>+'Cas_-14'!L74</f>
        <v>1252</v>
      </c>
      <c r="EH75" s="59">
        <f>+'Cas_-14'!M74</f>
        <v>1177</v>
      </c>
      <c r="EI75" s="59">
        <f>+'Cas_-14'!N74</f>
        <v>645</v>
      </c>
      <c r="EJ75" s="59">
        <f>+'Cas_-14'!O74</f>
        <v>527</v>
      </c>
      <c r="EK75" s="59">
        <f>+'Cas_-14'!P74</f>
        <v>262</v>
      </c>
      <c r="EL75" s="59">
        <f>+'Cas_-14'!Q74</f>
        <v>258</v>
      </c>
      <c r="EM75" s="59">
        <f>+'Cas_-14'!R74</f>
        <v>90</v>
      </c>
      <c r="EN75" s="59">
        <f>+'Cas_-14'!S74</f>
        <v>114</v>
      </c>
      <c r="EO75" s="59">
        <f>+'Cas_-14'!T74</f>
        <v>11</v>
      </c>
      <c r="EP75" s="75">
        <f>+'Cas_-14'!U74</f>
        <v>16</v>
      </c>
      <c r="EQ75" s="178">
        <f t="shared" si="413"/>
        <v>1.3255305849815539E-2</v>
      </c>
      <c r="ER75" s="80">
        <f t="shared" si="414"/>
        <v>1.2256079967906366E-2</v>
      </c>
      <c r="ES75" s="80">
        <f t="shared" si="415"/>
        <v>2.7540129909016952E-2</v>
      </c>
      <c r="ET75" s="80">
        <f t="shared" si="416"/>
        <v>3.2685994559382363E-2</v>
      </c>
      <c r="EU75" s="80">
        <f t="shared" si="417"/>
        <v>0.12803091650994397</v>
      </c>
      <c r="EV75" s="80">
        <f t="shared" si="418"/>
        <v>0.12779792206668511</v>
      </c>
      <c r="EW75" s="80">
        <f t="shared" si="419"/>
        <v>0.15751447642188049</v>
      </c>
      <c r="EX75" s="80">
        <f t="shared" si="420"/>
        <v>0.14731649903580146</v>
      </c>
      <c r="EY75" s="80">
        <f t="shared" si="421"/>
        <v>0.15546001046774635</v>
      </c>
      <c r="EZ75" s="80">
        <f t="shared" si="422"/>
        <v>0.15351162065838481</v>
      </c>
      <c r="FA75" s="80">
        <f t="shared" si="423"/>
        <v>0.13757560025998974</v>
      </c>
      <c r="FB75" s="80">
        <f t="shared" si="424"/>
        <v>0.13007827229304197</v>
      </c>
      <c r="FC75" s="80">
        <f t="shared" si="425"/>
        <v>0.11252823566282368</v>
      </c>
      <c r="FD75" s="80">
        <f t="shared" si="426"/>
        <v>8.751502826008091E-2</v>
      </c>
      <c r="FE75" s="80">
        <f t="shared" si="427"/>
        <v>9.4120565003761564E-2</v>
      </c>
      <c r="FF75" s="80">
        <f t="shared" si="428"/>
        <v>7.3941589032808758E-2</v>
      </c>
      <c r="FG75" s="80">
        <f t="shared" si="429"/>
        <v>0.10617930739937741</v>
      </c>
      <c r="FH75" s="80">
        <f t="shared" si="430"/>
        <v>7.8267612971716638E-2</v>
      </c>
      <c r="FI75" s="80">
        <f t="shared" si="431"/>
        <v>0.10381976723494681</v>
      </c>
      <c r="FJ75" s="88">
        <f t="shared" si="432"/>
        <v>4.5008919586634707E-2</v>
      </c>
      <c r="FK75" s="101">
        <f t="shared" si="481"/>
        <v>4.2165889981384534</v>
      </c>
      <c r="FL75" s="102">
        <f t="shared" si="482"/>
        <v>7.0143468702996632</v>
      </c>
      <c r="FM75" s="102">
        <f t="shared" si="483"/>
        <v>6.2206609379130366</v>
      </c>
      <c r="FN75" s="102">
        <f t="shared" si="484"/>
        <v>7.998626223597963</v>
      </c>
      <c r="FO75" s="102">
        <f t="shared" si="480"/>
        <v>5.4674294231552425</v>
      </c>
      <c r="FP75" s="102">
        <f t="shared" si="480"/>
        <v>5.4773973526325346</v>
      </c>
      <c r="FQ75" s="102">
        <f t="shared" si="480"/>
        <v>4.4440359762562256</v>
      </c>
      <c r="FR75" s="102">
        <f t="shared" si="480"/>
        <v>4.7516741477129667</v>
      </c>
      <c r="FS75" s="102">
        <f t="shared" si="480"/>
        <v>4.5027656816299428</v>
      </c>
      <c r="FT75" s="102">
        <f t="shared" si="480"/>
        <v>4.5599153796814926</v>
      </c>
      <c r="FU75" s="102">
        <f t="shared" si="480"/>
        <v>5.0881115450497267</v>
      </c>
      <c r="FV75" s="102">
        <f t="shared" si="480"/>
        <v>5.3813752878192531</v>
      </c>
      <c r="FW75" s="102">
        <f t="shared" si="480"/>
        <v>6.2206609379130366</v>
      </c>
      <c r="FX75" s="102">
        <f t="shared" si="480"/>
        <v>7.998626223597963</v>
      </c>
      <c r="FY75" s="102">
        <f t="shared" si="480"/>
        <v>4.2165889981384534</v>
      </c>
      <c r="FZ75" s="102">
        <f t="shared" si="480"/>
        <v>7.0143468702996632</v>
      </c>
      <c r="GA75" s="102">
        <f t="shared" si="485"/>
        <v>3.0494956603330987</v>
      </c>
      <c r="GB75" s="102">
        <f t="shared" si="486"/>
        <v>7.6974886943134804</v>
      </c>
      <c r="GC75" s="102">
        <f t="shared" si="487"/>
        <v>2.9655013344756007</v>
      </c>
      <c r="GD75" s="270">
        <f t="shared" si="488"/>
        <v>4.757373929590865</v>
      </c>
      <c r="GE75" s="74">
        <f>+Cas_Hoy!B74</f>
        <v>309</v>
      </c>
      <c r="GF75" s="59">
        <f>+Cas_Hoy!C74</f>
        <v>270</v>
      </c>
      <c r="GG75" s="59">
        <f>+Cas_Hoy!D74</f>
        <v>579</v>
      </c>
      <c r="GH75" s="59">
        <f>+Cas_Hoy!E74</f>
        <v>646</v>
      </c>
      <c r="GI75" s="59">
        <f>+Cas_Hoy!F74</f>
        <v>2465</v>
      </c>
      <c r="GJ75" s="59">
        <f>+Cas_Hoy!G74</f>
        <v>2341</v>
      </c>
      <c r="GK75" s="59">
        <f>+Cas_Hoy!H74</f>
        <v>2799</v>
      </c>
      <c r="GL75" s="59">
        <f>+Cas_Hoy!I74</f>
        <v>2482</v>
      </c>
      <c r="GM75" s="59">
        <f>+Cas_Hoy!J74</f>
        <v>2147</v>
      </c>
      <c r="GN75" s="59">
        <f>+Cas_Hoy!K74</f>
        <v>2047</v>
      </c>
      <c r="GO75" s="59">
        <f>+Cas_Hoy!L74</f>
        <v>1282</v>
      </c>
      <c r="GP75" s="59">
        <f>+Cas_Hoy!M74</f>
        <v>1208</v>
      </c>
      <c r="GQ75" s="59">
        <f>+Cas_Hoy!N74</f>
        <v>657</v>
      </c>
      <c r="GR75" s="59">
        <f>+Cas_Hoy!O74</f>
        <v>545</v>
      </c>
      <c r="GS75" s="59">
        <f>+Cas_Hoy!P74</f>
        <v>263</v>
      </c>
      <c r="GT75" s="59">
        <f>+Cas_Hoy!Q74</f>
        <v>265</v>
      </c>
      <c r="GU75" s="59">
        <f>+Cas_Hoy!R74</f>
        <v>94</v>
      </c>
      <c r="GV75" s="59">
        <f>+Cas_Hoy!S74</f>
        <v>118</v>
      </c>
      <c r="GW75" s="59">
        <f>+Cas_Hoy!T74</f>
        <v>11</v>
      </c>
      <c r="GX75" s="459">
        <f>+Cas_Hoy!U74</f>
        <v>17</v>
      </c>
      <c r="GY75" s="424">
        <f t="shared" si="489"/>
        <v>0.3983825012556248</v>
      </c>
      <c r="GZ75" s="94">
        <f t="shared" si="490"/>
        <v>0.53272390584719176</v>
      </c>
      <c r="HA75" s="94">
        <f t="shared" si="491"/>
        <v>0.7</v>
      </c>
      <c r="HB75" s="94">
        <f t="shared" si="492"/>
        <v>0.7</v>
      </c>
      <c r="HC75" s="272">
        <f t="shared" si="464"/>
        <v>0.7</v>
      </c>
      <c r="HD75" s="272">
        <f t="shared" si="465"/>
        <v>0.7</v>
      </c>
      <c r="HE75" s="272">
        <f t="shared" si="466"/>
        <v>0.7</v>
      </c>
      <c r="HF75" s="272">
        <f t="shared" si="467"/>
        <v>0.7</v>
      </c>
      <c r="HG75" s="272">
        <f t="shared" si="468"/>
        <v>0.7</v>
      </c>
      <c r="HH75" s="272">
        <f t="shared" si="469"/>
        <v>0.7</v>
      </c>
      <c r="HI75" s="272">
        <f t="shared" si="470"/>
        <v>0.7</v>
      </c>
      <c r="HJ75" s="272">
        <f t="shared" si="471"/>
        <v>0.7</v>
      </c>
      <c r="HK75" s="272">
        <f t="shared" si="472"/>
        <v>0.7</v>
      </c>
      <c r="HL75" s="272">
        <f t="shared" si="473"/>
        <v>0.7</v>
      </c>
      <c r="HM75" s="272">
        <f t="shared" si="474"/>
        <v>0.3983825012556248</v>
      </c>
      <c r="HN75" s="272">
        <f t="shared" si="475"/>
        <v>0.53272390584719176</v>
      </c>
      <c r="HO75" s="272">
        <f t="shared" si="476"/>
        <v>0.33818415211520109</v>
      </c>
      <c r="HP75" s="272">
        <f t="shared" si="477"/>
        <v>0.62360315601510208</v>
      </c>
      <c r="HQ75" s="272">
        <f t="shared" si="478"/>
        <v>0.30787765828018093</v>
      </c>
      <c r="HR75" s="276">
        <f t="shared" si="479"/>
        <v>0.22750702693053934</v>
      </c>
      <c r="HS75" s="201">
        <f>+CyF_Tot!B74</f>
        <v>0</v>
      </c>
      <c r="HT75" s="131">
        <f>+CyF_Tot!C74</f>
        <v>20291</v>
      </c>
      <c r="HU75" s="131">
        <f>+CyF_Tot!D74</f>
        <v>20513</v>
      </c>
      <c r="HV75" s="131">
        <f>+CyF_Tot!E74</f>
        <v>20794</v>
      </c>
      <c r="HW75" s="131">
        <f>+CyF_Tot!F74</f>
        <v>0</v>
      </c>
      <c r="HX75" s="131">
        <f>+CyF_Tot!G74</f>
        <v>457</v>
      </c>
      <c r="HY75" s="131">
        <f>+CyF_Tot!H74</f>
        <v>460</v>
      </c>
      <c r="HZ75" s="428">
        <f>+CyF_Tot!I74</f>
        <v>460</v>
      </c>
      <c r="IA75" s="82">
        <f t="shared" si="368"/>
        <v>0.10229657901676421</v>
      </c>
      <c r="IB75" s="79">
        <f t="shared" si="369"/>
        <v>9.6481176833459137E-2</v>
      </c>
      <c r="IC75" s="79">
        <f t="shared" si="370"/>
        <v>9.2836007836081313E-2</v>
      </c>
      <c r="ID75" s="79">
        <f t="shared" si="371"/>
        <v>8.7579054203433787E-2</v>
      </c>
      <c r="IE75" s="79">
        <f t="shared" si="372"/>
        <v>8.6011567629699151E-2</v>
      </c>
      <c r="IF75" s="79">
        <f t="shared" si="373"/>
        <v>8.1488421804316091E-2</v>
      </c>
      <c r="IG75" s="79">
        <f t="shared" si="374"/>
        <v>7.9303076022748484E-2</v>
      </c>
      <c r="IH75" s="79">
        <f t="shared" si="375"/>
        <v>7.5061486963429222E-2</v>
      </c>
      <c r="II75" s="79">
        <f t="shared" si="376"/>
        <v>6.1672991699302064E-2</v>
      </c>
      <c r="IJ75" s="79">
        <f t="shared" si="377"/>
        <v>5.9481669974719723E-2</v>
      </c>
      <c r="IK75" s="79">
        <f t="shared" si="378"/>
        <v>4.1548689157518193E-2</v>
      </c>
      <c r="IL75" s="79">
        <f t="shared" si="379"/>
        <v>4.1311038905538229E-2</v>
      </c>
      <c r="IM75" s="79">
        <f t="shared" si="380"/>
        <v>2.6169330922849857E-2</v>
      </c>
      <c r="IN75" s="79">
        <f t="shared" si="381"/>
        <v>2.7493016447353028E-2</v>
      </c>
      <c r="IO75" s="79">
        <f t="shared" si="382"/>
        <v>1.2708994149755839E-2</v>
      </c>
      <c r="IP75" s="79">
        <f t="shared" si="383"/>
        <v>1.5930350839056112E-2</v>
      </c>
      <c r="IQ75" s="79">
        <f t="shared" si="384"/>
        <v>3.8698758745180691E-3</v>
      </c>
      <c r="IR75" s="79">
        <f t="shared" si="385"/>
        <v>6.6499315745506115E-3</v>
      </c>
      <c r="IS75" s="79">
        <f t="shared" si="386"/>
        <v>4.8373448431475864E-4</v>
      </c>
      <c r="IT75" s="179">
        <f t="shared" si="387"/>
        <v>1.6229898679901446E-3</v>
      </c>
      <c r="IU75" s="275"/>
      <c r="IV75" s="272"/>
      <c r="IW75" s="272"/>
      <c r="IX75" s="272"/>
      <c r="IY75" s="272"/>
      <c r="IZ75" s="272"/>
      <c r="JA75" s="272"/>
      <c r="JB75" s="272"/>
      <c r="JC75" s="272"/>
      <c r="JD75" s="272"/>
      <c r="JE75" s="272"/>
      <c r="JF75" s="272"/>
      <c r="JG75" s="272"/>
      <c r="JH75" s="272"/>
      <c r="JI75" s="272"/>
      <c r="JJ75" s="272"/>
      <c r="JK75" s="272"/>
      <c r="JL75" s="272"/>
      <c r="JM75" s="272"/>
      <c r="JN75" s="276"/>
      <c r="JP75" s="525">
        <f t="shared" si="230"/>
        <v>257.50011538610403</v>
      </c>
      <c r="JQ75" s="241">
        <f t="shared" si="231"/>
        <v>85.887390602586592</v>
      </c>
      <c r="JR75" s="241">
        <f t="shared" si="232"/>
        <v>0</v>
      </c>
      <c r="JS75" s="241">
        <f t="shared" si="233"/>
        <v>179.70957905685148</v>
      </c>
      <c r="JT75" s="241">
        <f t="shared" si="234"/>
        <v>1139.5168784560706</v>
      </c>
      <c r="JU75" s="241">
        <f t="shared" si="235"/>
        <v>392.87064604299076</v>
      </c>
      <c r="JV75" s="241">
        <f t="shared" si="236"/>
        <v>1113.091937253454</v>
      </c>
      <c r="JW75" s="241">
        <f t="shared" si="237"/>
        <v>1784.7458940207976</v>
      </c>
      <c r="JX75" s="241">
        <f t="shared" si="238"/>
        <v>5640.8371645059169</v>
      </c>
      <c r="JY75" s="241">
        <f t="shared" si="239"/>
        <v>3139.3614591593387</v>
      </c>
      <c r="JZ75" s="241">
        <f t="shared" si="240"/>
        <v>8825.0251086302087</v>
      </c>
      <c r="KA75" s="241">
        <f t="shared" si="241"/>
        <v>7270.2922460351301</v>
      </c>
      <c r="KB75" s="241">
        <f t="shared" si="242"/>
        <v>19038.436556290377</v>
      </c>
      <c r="KC75" s="241">
        <f t="shared" si="243"/>
        <v>12667.984670212876</v>
      </c>
      <c r="KD75" s="241">
        <f t="shared" si="244"/>
        <v>24005.235459027743</v>
      </c>
      <c r="KE75" s="241">
        <f t="shared" si="245"/>
        <v>18534.506796918144</v>
      </c>
      <c r="KF75" s="241">
        <f t="shared" si="246"/>
        <v>16405.601978006456</v>
      </c>
      <c r="KG75" s="241">
        <f t="shared" si="247"/>
        <v>21642.00010760413</v>
      </c>
      <c r="KH75" s="241">
        <f t="shared" si="248"/>
        <v>5127.6111129307337</v>
      </c>
      <c r="KI75" s="526">
        <f t="shared" si="249"/>
        <v>3888.9956968831721</v>
      </c>
      <c r="KJ75" s="529">
        <f>(SUM(JP75:KI75)/SUM(JP$4:KI74))*100000</f>
        <v>287.86476013984895</v>
      </c>
      <c r="KK75" s="491">
        <f t="shared" si="433"/>
        <v>66.945989140482524</v>
      </c>
      <c r="KL75" s="492">
        <f t="shared" si="434"/>
        <v>23.66038603842928</v>
      </c>
      <c r="KM75" s="492">
        <f t="shared" si="435"/>
        <v>0</v>
      </c>
      <c r="KN75" s="492">
        <f t="shared" si="436"/>
        <v>52.130772821981445</v>
      </c>
      <c r="KO75" s="492">
        <f t="shared" si="437"/>
        <v>318.48486694015918</v>
      </c>
      <c r="KP75" s="492">
        <f t="shared" si="438"/>
        <v>112.05429378928989</v>
      </c>
      <c r="KQ75" s="492">
        <f t="shared" si="439"/>
        <v>345.42648338131687</v>
      </c>
      <c r="KR75" s="492">
        <f t="shared" si="440"/>
        <v>547.41886512064946</v>
      </c>
      <c r="KS75" s="492">
        <f t="shared" si="441"/>
        <v>1998.7715631567387</v>
      </c>
      <c r="KT75" s="492">
        <f t="shared" si="442"/>
        <v>1074.5813446086936</v>
      </c>
      <c r="KU75" s="492">
        <f t="shared" si="443"/>
        <v>4175.6172602872293</v>
      </c>
      <c r="KV75" s="492">
        <f t="shared" si="444"/>
        <v>3204.9871677979759</v>
      </c>
      <c r="KW75" s="492">
        <f t="shared" si="445"/>
        <v>11514.51713759126</v>
      </c>
      <c r="KX75" s="492">
        <f t="shared" si="446"/>
        <v>6642.5068888106953</v>
      </c>
      <c r="KY75" s="492">
        <f t="shared" si="447"/>
        <v>24248.618846388952</v>
      </c>
      <c r="KZ75" s="492">
        <f t="shared" si="448"/>
        <v>13899.872356942731</v>
      </c>
      <c r="LA75" s="492">
        <f t="shared" si="449"/>
        <v>46011.033206396874</v>
      </c>
      <c r="LB75" s="492">
        <f t="shared" si="450"/>
        <v>32954.784409143846</v>
      </c>
      <c r="LC75" s="492">
        <f t="shared" si="451"/>
        <v>84943.44591950193</v>
      </c>
      <c r="LD75" s="493">
        <f t="shared" si="452"/>
        <v>22504.459793317354</v>
      </c>
      <c r="LE75" s="509">
        <f t="shared" si="453"/>
        <v>121.79420341442666</v>
      </c>
      <c r="LF75" s="492">
        <f t="shared" si="454"/>
        <v>60.175312713058709</v>
      </c>
      <c r="LG75" s="492">
        <f t="shared" si="455"/>
        <v>1775.9510207020719</v>
      </c>
      <c r="LH75" s="492">
        <f t="shared" si="456"/>
        <v>1350.0349840982724</v>
      </c>
      <c r="LI75" s="492">
        <f t="shared" si="457"/>
        <v>19167.539402391471</v>
      </c>
      <c r="LJ75" s="512">
        <f t="shared" si="458"/>
        <v>12761.53438156767</v>
      </c>
      <c r="LK75" s="491">
        <f t="shared" si="459"/>
        <v>91.863658881712809</v>
      </c>
      <c r="LL75" s="492">
        <f t="shared" si="460"/>
        <v>1566.9568218386989</v>
      </c>
      <c r="LM75" s="493">
        <f t="shared" si="461"/>
        <v>15678.938534897325</v>
      </c>
      <c r="LO75" s="547" t="e">
        <f>VLOOKUP(A75,#REF!,2,FALSE)</f>
        <v>#REF!</v>
      </c>
      <c r="LP75" s="552" t="e">
        <f>VLOOKUP(A75,#REF!,3,FALSE)</f>
        <v>#REF!</v>
      </c>
      <c r="LQ75" s="544" t="e">
        <f>VLOOKUP(A75,#REF!,4,FALSE)</f>
        <v>#REF!</v>
      </c>
      <c r="LR75" s="564" t="e">
        <f t="shared" si="405"/>
        <v>#REF!</v>
      </c>
      <c r="LS75" s="518" t="e">
        <f t="shared" si="406"/>
        <v>#REF!</v>
      </c>
    </row>
    <row r="76" spans="1:331" ht="14.4">
      <c r="A76" s="392" t="s">
        <v>86</v>
      </c>
      <c r="B76" s="420">
        <v>517082</v>
      </c>
      <c r="C76" s="408">
        <f t="shared" si="330"/>
        <v>45666</v>
      </c>
      <c r="D76" s="399">
        <f t="shared" si="331"/>
        <v>1100</v>
      </c>
      <c r="E76" s="377">
        <f t="shared" si="462"/>
        <v>3.404882692512397E-3</v>
      </c>
      <c r="F76" s="186">
        <f t="shared" si="407"/>
        <v>8.6017304798852015E-2</v>
      </c>
      <c r="G76" s="28">
        <f t="shared" si="253"/>
        <v>7.2634889600928911</v>
      </c>
      <c r="H76" s="27">
        <f t="shared" si="408"/>
        <v>0.6247857437834069</v>
      </c>
      <c r="I76" s="34">
        <f t="shared" si="409"/>
        <v>0.64147366733245792</v>
      </c>
      <c r="J76" s="289">
        <f t="shared" si="410"/>
        <v>0.6321870367101402</v>
      </c>
      <c r="K76" s="453">
        <f t="shared" si="411"/>
        <v>3.3650202266200398E-3</v>
      </c>
      <c r="L76" s="290">
        <f t="shared" si="463"/>
        <v>7.3495331920534355</v>
      </c>
      <c r="M76" s="291">
        <f t="shared" si="412"/>
        <v>0.64898736670230228</v>
      </c>
      <c r="N76" s="675"/>
      <c r="O76" s="312" t="s">
        <v>230</v>
      </c>
      <c r="P76" s="21" t="s">
        <v>231</v>
      </c>
      <c r="Q76" s="21" t="s">
        <v>232</v>
      </c>
      <c r="R76" s="21" t="s">
        <v>233</v>
      </c>
      <c r="S76" s="152">
        <f t="shared" si="259"/>
        <v>45666</v>
      </c>
      <c r="T76" s="153">
        <f t="shared" si="260"/>
        <v>8831.4812737631564</v>
      </c>
      <c r="U76" s="152">
        <f t="shared" si="261"/>
        <v>643</v>
      </c>
      <c r="V76" s="154">
        <f t="shared" si="262"/>
        <v>1.4281589409857184E-2</v>
      </c>
      <c r="W76" s="153">
        <f t="shared" si="263"/>
        <v>124.35165022182169</v>
      </c>
      <c r="X76" s="152">
        <f t="shared" si="264"/>
        <v>1188</v>
      </c>
      <c r="Y76" s="154">
        <f t="shared" si="265"/>
        <v>2.6709834075273168E-2</v>
      </c>
      <c r="Z76" s="153">
        <f t="shared" si="266"/>
        <v>229.75079387795358</v>
      </c>
      <c r="AA76" s="152">
        <f t="shared" si="267"/>
        <v>1100</v>
      </c>
      <c r="AB76" s="153">
        <f t="shared" si="268"/>
        <v>2127.3221655366074</v>
      </c>
      <c r="AC76" s="155">
        <f t="shared" si="269"/>
        <v>2.4087942889677222E-2</v>
      </c>
      <c r="AD76" s="152">
        <f t="shared" si="270"/>
        <v>3</v>
      </c>
      <c r="AE76" s="154">
        <f t="shared" si="271"/>
        <v>2.7347310847766638E-3</v>
      </c>
      <c r="AF76" s="153">
        <f t="shared" si="272"/>
        <v>5.8017877241907474</v>
      </c>
      <c r="AG76" s="152">
        <f t="shared" si="273"/>
        <v>16</v>
      </c>
      <c r="AH76" s="154">
        <f t="shared" si="274"/>
        <v>1.4760147601476014E-2</v>
      </c>
      <c r="AI76" s="313">
        <f t="shared" si="275"/>
        <v>30.942867862350653</v>
      </c>
      <c r="AJ76" s="679"/>
      <c r="AK76" s="74">
        <v>53486.392747940139</v>
      </c>
      <c r="AL76" s="59">
        <v>49855.029183324878</v>
      </c>
      <c r="AM76" s="59">
        <v>50013.842375852517</v>
      </c>
      <c r="AN76" s="59">
        <v>47325.238114322849</v>
      </c>
      <c r="AO76" s="59">
        <v>43528.389172541283</v>
      </c>
      <c r="AP76" s="59">
        <v>40600.562622879137</v>
      </c>
      <c r="AQ76" s="59">
        <v>38557.279193500392</v>
      </c>
      <c r="AR76" s="59">
        <v>37173.716855878141</v>
      </c>
      <c r="AS76" s="59">
        <v>31425.780237232611</v>
      </c>
      <c r="AT76" s="59">
        <v>30556.178236571868</v>
      </c>
      <c r="AU76" s="59">
        <v>20858.212224921102</v>
      </c>
      <c r="AV76" s="59">
        <v>21511.682844592237</v>
      </c>
      <c r="AW76" s="59">
        <v>14408.889814801842</v>
      </c>
      <c r="AX76" s="59">
        <v>15747.375510134319</v>
      </c>
      <c r="AY76" s="59">
        <v>7272.551206628259</v>
      </c>
      <c r="AZ76" s="59">
        <v>9002.6852392464043</v>
      </c>
      <c r="BA76" s="59">
        <v>1848.4326983088554</v>
      </c>
      <c r="BB76" s="59">
        <v>3041.6141507445536</v>
      </c>
      <c r="BC76" s="59">
        <v>123.22884655392369</v>
      </c>
      <c r="BD76" s="75">
        <v>744.91069947374012</v>
      </c>
      <c r="BE76" s="213">
        <v>2.0000000000000002E-5</v>
      </c>
      <c r="BF76" s="42">
        <v>2.0000000000000002E-5</v>
      </c>
      <c r="BG76" s="52">
        <v>5.0000000000000002E-5</v>
      </c>
      <c r="BH76" s="52">
        <v>4.0000000000000003E-5</v>
      </c>
      <c r="BI76" s="52">
        <v>1.2518952302791728E-4</v>
      </c>
      <c r="BJ76" s="52">
        <v>1.2406223545552731E-4</v>
      </c>
      <c r="BK76" s="52">
        <v>3.4000000000000002E-4</v>
      </c>
      <c r="BL76" s="52">
        <v>1.8000000000000001E-4</v>
      </c>
      <c r="BM76" s="52">
        <v>8.9999999999999998E-4</v>
      </c>
      <c r="BN76" s="52">
        <v>5.0000000000000001E-4</v>
      </c>
      <c r="BO76" s="52">
        <v>3.8E-3</v>
      </c>
      <c r="BP76" s="52">
        <v>2E-3</v>
      </c>
      <c r="BQ76" s="52">
        <v>1.6199999999999999E-2</v>
      </c>
      <c r="BR76" s="52">
        <v>6.1999999999999998E-3</v>
      </c>
      <c r="BS76" s="52">
        <v>6.1100000000000002E-2</v>
      </c>
      <c r="BT76" s="52">
        <v>2.6800000000000001E-2</v>
      </c>
      <c r="BU76" s="52">
        <v>0.1421</v>
      </c>
      <c r="BV76" s="52">
        <v>5.4699999999999999E-2</v>
      </c>
      <c r="BW76" s="52">
        <v>0.27589999999999998</v>
      </c>
      <c r="BX76" s="584">
        <v>0.1051</v>
      </c>
      <c r="BY76" s="74">
        <f>+Fall_Hoy!B76+(CS76/2)</f>
        <v>1</v>
      </c>
      <c r="BZ76" s="59">
        <f>+Fall_Hoy!C76+(CS76/2)</f>
        <v>0</v>
      </c>
      <c r="CA76" s="59">
        <f>+Fall_Hoy!D76+(CT76/2)</f>
        <v>1</v>
      </c>
      <c r="CB76" s="59">
        <f>+Fall_Hoy!E76+(CT76/2)</f>
        <v>1</v>
      </c>
      <c r="CC76" s="59">
        <f>+Fall_Hoy!F76+(CU76/2)</f>
        <v>6</v>
      </c>
      <c r="CD76" s="59">
        <f>+Fall_Hoy!G76+(CU76/2)</f>
        <v>3</v>
      </c>
      <c r="CE76" s="59">
        <f>+Fall_Hoy!H76+(CV76/2)</f>
        <v>20</v>
      </c>
      <c r="CF76" s="59">
        <f>+Fall_Hoy!I76+(CV76/2)</f>
        <v>14</v>
      </c>
      <c r="CG76" s="59">
        <f>+Fall_Hoy!J76+(CW76/2)</f>
        <v>48</v>
      </c>
      <c r="CH76" s="59">
        <f>+Fall_Hoy!K76+(CW76/2)</f>
        <v>40</v>
      </c>
      <c r="CI76" s="59">
        <f>+Fall_Hoy!L76+(CX76/2)</f>
        <v>119</v>
      </c>
      <c r="CJ76" s="59">
        <f>+Fall_Hoy!M76+(CX76/2)</f>
        <v>71</v>
      </c>
      <c r="CK76" s="59">
        <f>+Fall_Hoy!N76+(CY76/2)</f>
        <v>169</v>
      </c>
      <c r="CL76" s="59">
        <f>+Fall_Hoy!O76+(CY76/2)</f>
        <v>100</v>
      </c>
      <c r="CM76" s="59">
        <f>+Fall_Hoy!P76+(CZ76/2)</f>
        <v>189</v>
      </c>
      <c r="CN76" s="59">
        <f>+Fall_Hoy!Q76+(CZ76/2)</f>
        <v>118</v>
      </c>
      <c r="CO76" s="59">
        <f>+Fall_Hoy!R76+(DA76/2)</f>
        <v>77.5</v>
      </c>
      <c r="CP76" s="59">
        <f>+Fall_Hoy!S76+(DA76/2)</f>
        <v>81.5</v>
      </c>
      <c r="CQ76" s="59">
        <f>+Fall_Hoy!T76+(DB76/2)</f>
        <v>20</v>
      </c>
      <c r="CR76" s="75">
        <f>+Fall_Hoy!U76+(DB76/2)</f>
        <v>21</v>
      </c>
      <c r="CS76" s="603">
        <f>+Fall_Hoy!W76</f>
        <v>0</v>
      </c>
      <c r="CT76" s="58">
        <f>+Fall_Hoy!X76</f>
        <v>0</v>
      </c>
      <c r="CU76" s="58">
        <f>+Fall_Hoy!Y76</f>
        <v>0</v>
      </c>
      <c r="CV76" s="58">
        <f>+Fall_Hoy!Z76</f>
        <v>0</v>
      </c>
      <c r="CW76" s="58">
        <f>+Fall_Hoy!AA76</f>
        <v>0</v>
      </c>
      <c r="CX76" s="58">
        <f>+Fall_Hoy!AB76</f>
        <v>2</v>
      </c>
      <c r="CY76" s="58">
        <f>+Fall_Hoy!AC76</f>
        <v>6</v>
      </c>
      <c r="CZ76" s="58">
        <f>+Fall_Hoy!AD76</f>
        <v>2</v>
      </c>
      <c r="DA76" s="58">
        <f>+Fall_Hoy!AE76</f>
        <v>11</v>
      </c>
      <c r="DB76" s="223">
        <f>+Fall_Hoy!AF76</f>
        <v>4</v>
      </c>
      <c r="DC76" s="65">
        <f t="shared" si="276"/>
        <v>0.4253376292785841</v>
      </c>
      <c r="DD76" s="66">
        <f t="shared" si="277"/>
        <v>0.48907464357772323</v>
      </c>
      <c r="DE76" s="66">
        <f t="shared" si="278"/>
        <v>0.7</v>
      </c>
      <c r="DF76" s="66">
        <f t="shared" si="279"/>
        <v>0.7</v>
      </c>
      <c r="DG76" s="66">
        <f t="shared" si="389"/>
        <v>0.7</v>
      </c>
      <c r="DH76" s="66">
        <f t="shared" si="390"/>
        <v>0.59559302143954107</v>
      </c>
      <c r="DI76" s="66">
        <f t="shared" si="391"/>
        <v>0.7</v>
      </c>
      <c r="DJ76" s="66">
        <f t="shared" si="392"/>
        <v>0.7</v>
      </c>
      <c r="DK76" s="66">
        <f t="shared" si="393"/>
        <v>0.7</v>
      </c>
      <c r="DL76" s="66">
        <f t="shared" si="394"/>
        <v>0.7</v>
      </c>
      <c r="DM76" s="66">
        <f t="shared" si="395"/>
        <v>0.7</v>
      </c>
      <c r="DN76" s="66">
        <f t="shared" si="396"/>
        <v>0.7</v>
      </c>
      <c r="DO76" s="66">
        <f t="shared" si="397"/>
        <v>0.7</v>
      </c>
      <c r="DP76" s="66">
        <f t="shared" si="398"/>
        <v>0.7</v>
      </c>
      <c r="DQ76" s="66">
        <f t="shared" si="399"/>
        <v>0.4253376292785841</v>
      </c>
      <c r="DR76" s="66">
        <f t="shared" si="400"/>
        <v>0.48907464357772323</v>
      </c>
      <c r="DS76" s="66">
        <f t="shared" si="401"/>
        <v>0.29505568177845676</v>
      </c>
      <c r="DT76" s="66">
        <f t="shared" si="402"/>
        <v>0.48985344016377974</v>
      </c>
      <c r="DU76" s="66">
        <f t="shared" si="403"/>
        <v>0.5882553853881427</v>
      </c>
      <c r="DV76" s="265">
        <f t="shared" si="404"/>
        <v>0.26823309852305338</v>
      </c>
      <c r="DW76" s="74">
        <f>+'Cas_-14'!B75</f>
        <v>304</v>
      </c>
      <c r="DX76" s="59">
        <f>+'Cas_-14'!C75</f>
        <v>296</v>
      </c>
      <c r="DY76" s="59">
        <f>+'Cas_-14'!D75</f>
        <v>981</v>
      </c>
      <c r="DZ76" s="59">
        <f>+'Cas_-14'!E75</f>
        <v>1174</v>
      </c>
      <c r="EA76" s="59">
        <f>+'Cas_-14'!F75</f>
        <v>5570</v>
      </c>
      <c r="EB76" s="59">
        <f>+'Cas_-14'!G75</f>
        <v>4981</v>
      </c>
      <c r="EC76" s="59">
        <f>+'Cas_-14'!H75</f>
        <v>6214</v>
      </c>
      <c r="ED76" s="59">
        <f>+'Cas_-14'!I75</f>
        <v>5266</v>
      </c>
      <c r="EE76" s="59">
        <f>+'Cas_-14'!J75</f>
        <v>4638</v>
      </c>
      <c r="EF76" s="59">
        <f>+'Cas_-14'!K75</f>
        <v>4364</v>
      </c>
      <c r="EG76" s="59">
        <f>+'Cas_-14'!L75</f>
        <v>3057</v>
      </c>
      <c r="EH76" s="59">
        <f>+'Cas_-14'!M75</f>
        <v>2781</v>
      </c>
      <c r="EI76" s="59">
        <f>+'Cas_-14'!N75</f>
        <v>1426</v>
      </c>
      <c r="EJ76" s="59">
        <f>+'Cas_-14'!O75</f>
        <v>1256</v>
      </c>
      <c r="EK76" s="59">
        <f>+'Cas_-14'!P75</f>
        <v>571</v>
      </c>
      <c r="EL76" s="59">
        <f>+'Cas_-14'!Q75</f>
        <v>540</v>
      </c>
      <c r="EM76" s="59">
        <f>+'Cas_-14'!R75</f>
        <v>145</v>
      </c>
      <c r="EN76" s="59">
        <f>+'Cas_-14'!S75</f>
        <v>212</v>
      </c>
      <c r="EO76" s="59">
        <f>+'Cas_-14'!T75</f>
        <v>21</v>
      </c>
      <c r="EP76" s="75">
        <f>+'Cas_-14'!U75</f>
        <v>42</v>
      </c>
      <c r="EQ76" s="178">
        <f t="shared" si="413"/>
        <v>5.6836885866023857E-3</v>
      </c>
      <c r="ER76" s="79">
        <f t="shared" si="414"/>
        <v>5.9372144565708884E-3</v>
      </c>
      <c r="ES76" s="79">
        <f t="shared" si="415"/>
        <v>1.96145697550653E-2</v>
      </c>
      <c r="ET76" s="79">
        <f t="shared" si="416"/>
        <v>2.4807059547465694E-2</v>
      </c>
      <c r="EU76" s="79">
        <f t="shared" si="417"/>
        <v>0.1279624655514173</v>
      </c>
      <c r="EV76" s="79">
        <f t="shared" si="418"/>
        <v>0.12268302895864597</v>
      </c>
      <c r="EW76" s="79">
        <f t="shared" si="419"/>
        <v>0.1611628239849324</v>
      </c>
      <c r="EX76" s="79">
        <f t="shared" si="420"/>
        <v>0.1416592271474007</v>
      </c>
      <c r="EY76" s="79">
        <f t="shared" si="421"/>
        <v>0.14758583446418283</v>
      </c>
      <c r="EZ76" s="79">
        <f t="shared" si="422"/>
        <v>0.14281890772507819</v>
      </c>
      <c r="FA76" s="79">
        <f t="shared" si="423"/>
        <v>0.14656097881425997</v>
      </c>
      <c r="FB76" s="79">
        <f t="shared" si="424"/>
        <v>0.12927858875992623</v>
      </c>
      <c r="FC76" s="79">
        <f t="shared" si="425"/>
        <v>9.8966680870521392E-2</v>
      </c>
      <c r="FD76" s="79">
        <f t="shared" si="426"/>
        <v>7.9759322383065892E-2</v>
      </c>
      <c r="FE76" s="79">
        <f t="shared" si="427"/>
        <v>7.8514400762085559E-2</v>
      </c>
      <c r="FF76" s="79">
        <f t="shared" si="428"/>
        <v>5.9982103744549251E-2</v>
      </c>
      <c r="FG76" s="79">
        <f t="shared" si="429"/>
        <v>7.8444836067151136E-2</v>
      </c>
      <c r="FH76" s="79">
        <f t="shared" si="430"/>
        <v>6.9699833540064482E-2</v>
      </c>
      <c r="FI76" s="79">
        <f t="shared" si="431"/>
        <v>0.17041464387001801</v>
      </c>
      <c r="FJ76" s="87">
        <f t="shared" si="432"/>
        <v>5.6382597309545826E-2</v>
      </c>
      <c r="FK76" s="101">
        <f t="shared" si="481"/>
        <v>5.4173199457694743</v>
      </c>
      <c r="FL76" s="102">
        <f t="shared" si="482"/>
        <v>8.1536760641238235</v>
      </c>
      <c r="FM76" s="102">
        <f t="shared" si="483"/>
        <v>7.0730875668732738</v>
      </c>
      <c r="FN76" s="102">
        <f t="shared" si="484"/>
        <v>8.7764035486417384</v>
      </c>
      <c r="FO76" s="102">
        <f t="shared" si="480"/>
        <v>5.4703541150410953</v>
      </c>
      <c r="FP76" s="102">
        <f t="shared" si="480"/>
        <v>4.8547303281882916</v>
      </c>
      <c r="FQ76" s="102">
        <f t="shared" si="480"/>
        <v>4.3434334463228632</v>
      </c>
      <c r="FR76" s="102">
        <f t="shared" si="480"/>
        <v>4.941435966409931</v>
      </c>
      <c r="FS76" s="102">
        <f t="shared" si="480"/>
        <v>4.7430026231269569</v>
      </c>
      <c r="FT76" s="102">
        <f t="shared" si="480"/>
        <v>4.9013118161320595</v>
      </c>
      <c r="FU76" s="102">
        <f t="shared" si="480"/>
        <v>4.7761689752845173</v>
      </c>
      <c r="FV76" s="102">
        <f t="shared" si="480"/>
        <v>5.4146630676787364</v>
      </c>
      <c r="FW76" s="102">
        <f t="shared" si="480"/>
        <v>7.0730875668732738</v>
      </c>
      <c r="FX76" s="102">
        <f t="shared" si="480"/>
        <v>8.7764035486417384</v>
      </c>
      <c r="FY76" s="102">
        <f t="shared" si="480"/>
        <v>5.4173199457694743</v>
      </c>
      <c r="FZ76" s="102">
        <f t="shared" si="480"/>
        <v>8.1536760641238235</v>
      </c>
      <c r="GA76" s="102">
        <f t="shared" si="485"/>
        <v>3.7613142760076679</v>
      </c>
      <c r="GB76" s="102">
        <f t="shared" si="486"/>
        <v>7.028043185816288</v>
      </c>
      <c r="GC76" s="102">
        <f t="shared" si="487"/>
        <v>3.4519063152626037</v>
      </c>
      <c r="GD76" s="270">
        <f t="shared" si="488"/>
        <v>4.757373929590865</v>
      </c>
      <c r="GE76" s="74">
        <f>+Cas_Hoy!B75</f>
        <v>313</v>
      </c>
      <c r="GF76" s="59">
        <f>+Cas_Hoy!C75</f>
        <v>305</v>
      </c>
      <c r="GG76" s="59">
        <f>+Cas_Hoy!D75</f>
        <v>1022</v>
      </c>
      <c r="GH76" s="59">
        <f>+Cas_Hoy!E75</f>
        <v>1216</v>
      </c>
      <c r="GI76" s="59">
        <f>+Cas_Hoy!F75</f>
        <v>5708</v>
      </c>
      <c r="GJ76" s="59">
        <f>+Cas_Hoy!G75</f>
        <v>5124</v>
      </c>
      <c r="GK76" s="59">
        <f>+Cas_Hoy!H75</f>
        <v>6358</v>
      </c>
      <c r="GL76" s="59">
        <f>+Cas_Hoy!I75</f>
        <v>5415</v>
      </c>
      <c r="GM76" s="59">
        <f>+Cas_Hoy!J75</f>
        <v>4771</v>
      </c>
      <c r="GN76" s="59">
        <f>+Cas_Hoy!K75</f>
        <v>4478</v>
      </c>
      <c r="GO76" s="59">
        <f>+Cas_Hoy!L75</f>
        <v>3136</v>
      </c>
      <c r="GP76" s="59">
        <f>+Cas_Hoy!M75</f>
        <v>2861</v>
      </c>
      <c r="GQ76" s="59">
        <f>+Cas_Hoy!N75</f>
        <v>1449</v>
      </c>
      <c r="GR76" s="59">
        <f>+Cas_Hoy!O75</f>
        <v>1285</v>
      </c>
      <c r="GS76" s="59">
        <f>+Cas_Hoy!P75</f>
        <v>591</v>
      </c>
      <c r="GT76" s="59">
        <f>+Cas_Hoy!Q75</f>
        <v>557</v>
      </c>
      <c r="GU76" s="59">
        <f>+Cas_Hoy!R75</f>
        <v>151</v>
      </c>
      <c r="GV76" s="59">
        <f>+Cas_Hoy!S75</f>
        <v>217</v>
      </c>
      <c r="GW76" s="59">
        <f>+Cas_Hoy!T75</f>
        <v>22</v>
      </c>
      <c r="GX76" s="459">
        <f>+Cas_Hoy!U75</f>
        <v>42</v>
      </c>
      <c r="GY76" s="424">
        <f t="shared" si="489"/>
        <v>0.44023561979622278</v>
      </c>
      <c r="GZ76" s="94">
        <f t="shared" si="490"/>
        <v>0.50447143791257743</v>
      </c>
      <c r="HA76" s="94">
        <f t="shared" si="491"/>
        <v>0.7</v>
      </c>
      <c r="HB76" s="94">
        <f t="shared" si="492"/>
        <v>0.7</v>
      </c>
      <c r="HC76" s="272">
        <f t="shared" si="464"/>
        <v>0.7</v>
      </c>
      <c r="HD76" s="272">
        <f t="shared" si="465"/>
        <v>0.61269195781092312</v>
      </c>
      <c r="HE76" s="272">
        <f t="shared" si="466"/>
        <v>0.7</v>
      </c>
      <c r="HF76" s="272">
        <f t="shared" si="467"/>
        <v>0.7</v>
      </c>
      <c r="HG76" s="272">
        <f t="shared" si="468"/>
        <v>0.7</v>
      </c>
      <c r="HH76" s="272">
        <f t="shared" si="469"/>
        <v>0.7</v>
      </c>
      <c r="HI76" s="272">
        <f t="shared" si="470"/>
        <v>0.7</v>
      </c>
      <c r="HJ76" s="272">
        <f t="shared" si="471"/>
        <v>0.7</v>
      </c>
      <c r="HK76" s="272">
        <f t="shared" si="472"/>
        <v>0.7</v>
      </c>
      <c r="HL76" s="272">
        <f t="shared" si="473"/>
        <v>0.7</v>
      </c>
      <c r="HM76" s="272">
        <f t="shared" si="474"/>
        <v>0.44023561979622278</v>
      </c>
      <c r="HN76" s="272">
        <f t="shared" si="475"/>
        <v>0.50447143791257743</v>
      </c>
      <c r="HO76" s="272">
        <f t="shared" si="476"/>
        <v>0.30726488240377225</v>
      </c>
      <c r="HP76" s="272">
        <f t="shared" si="477"/>
        <v>0.5014065873374538</v>
      </c>
      <c r="HQ76" s="272">
        <f t="shared" si="478"/>
        <v>0.61626754659710192</v>
      </c>
      <c r="HR76" s="276">
        <f t="shared" si="479"/>
        <v>0.26823309852305333</v>
      </c>
      <c r="HS76" s="201">
        <f>+CyF_Tot!B75</f>
        <v>0</v>
      </c>
      <c r="HT76" s="131">
        <f>+CyF_Tot!C75</f>
        <v>44478</v>
      </c>
      <c r="HU76" s="131">
        <f>+CyF_Tot!D75</f>
        <v>45023</v>
      </c>
      <c r="HV76" s="131">
        <f>+CyF_Tot!E75</f>
        <v>45666</v>
      </c>
      <c r="HW76" s="131">
        <f>+CyF_Tot!F75</f>
        <v>0</v>
      </c>
      <c r="HX76" s="131">
        <f>+CyF_Tot!G75</f>
        <v>1084</v>
      </c>
      <c r="HY76" s="131">
        <f>+CyF_Tot!H75</f>
        <v>1097</v>
      </c>
      <c r="HZ76" s="428">
        <f>+CyF_Tot!I75</f>
        <v>1100</v>
      </c>
      <c r="IA76" s="82">
        <f t="shared" si="368"/>
        <v>0.10343889895208137</v>
      </c>
      <c r="IB76" s="79">
        <f t="shared" si="369"/>
        <v>9.6416098768328573E-2</v>
      </c>
      <c r="IC76" s="79">
        <f t="shared" si="370"/>
        <v>9.6723232245277374E-2</v>
      </c>
      <c r="ID76" s="79">
        <f t="shared" si="371"/>
        <v>9.1523661845360788E-2</v>
      </c>
      <c r="IE76" s="79">
        <f t="shared" si="372"/>
        <v>8.4180824651682487E-2</v>
      </c>
      <c r="IF76" s="79">
        <f t="shared" si="373"/>
        <v>7.8518615273552625E-2</v>
      </c>
      <c r="IG76" s="79">
        <f t="shared" si="374"/>
        <v>7.4567049701015298E-2</v>
      </c>
      <c r="IH76" s="79">
        <f t="shared" si="375"/>
        <v>7.1891338038992156E-2</v>
      </c>
      <c r="II76" s="79">
        <f t="shared" si="376"/>
        <v>6.0775235334497454E-2</v>
      </c>
      <c r="IJ76" s="79">
        <f t="shared" si="377"/>
        <v>5.9093486597042381E-2</v>
      </c>
      <c r="IK76" s="79">
        <f t="shared" si="378"/>
        <v>4.033830654503754E-2</v>
      </c>
      <c r="IL76" s="79">
        <f t="shared" si="379"/>
        <v>4.1602072484813311E-2</v>
      </c>
      <c r="IM76" s="79">
        <f t="shared" si="380"/>
        <v>2.7865773348911473E-2</v>
      </c>
      <c r="IN76" s="79">
        <f t="shared" si="381"/>
        <v>3.0454309974306433E-2</v>
      </c>
      <c r="IO76" s="79">
        <f t="shared" si="382"/>
        <v>1.4064599438054813E-2</v>
      </c>
      <c r="IP76" s="79">
        <f t="shared" si="383"/>
        <v>1.7410556235271008E-2</v>
      </c>
      <c r="IQ76" s="79">
        <f t="shared" si="384"/>
        <v>3.5747380460136985E-3</v>
      </c>
      <c r="IR76" s="79">
        <f t="shared" si="385"/>
        <v>5.8822665471715387E-3</v>
      </c>
      <c r="IS76" s="79">
        <f t="shared" si="386"/>
        <v>2.3831586973424657E-4</v>
      </c>
      <c r="IT76" s="179">
        <f t="shared" si="387"/>
        <v>1.4406045839416961E-3</v>
      </c>
      <c r="IU76" s="275"/>
      <c r="IV76" s="272"/>
      <c r="IW76" s="272"/>
      <c r="IX76" s="272"/>
      <c r="IY76" s="272"/>
      <c r="IZ76" s="272"/>
      <c r="JA76" s="272"/>
      <c r="JB76" s="272"/>
      <c r="JC76" s="272"/>
      <c r="JD76" s="272"/>
      <c r="JE76" s="272"/>
      <c r="JF76" s="272"/>
      <c r="JG76" s="272"/>
      <c r="JH76" s="272"/>
      <c r="JI76" s="272"/>
      <c r="JJ76" s="272"/>
      <c r="JK76" s="272"/>
      <c r="JL76" s="272"/>
      <c r="JM76" s="272"/>
      <c r="JN76" s="276"/>
      <c r="JP76" s="525">
        <f t="shared" si="230"/>
        <v>71.913355946931588</v>
      </c>
      <c r="JQ76" s="241">
        <f t="shared" si="231"/>
        <v>0</v>
      </c>
      <c r="JR76" s="241">
        <f t="shared" si="232"/>
        <v>72.590143598982294</v>
      </c>
      <c r="JS76" s="241">
        <f t="shared" si="233"/>
        <v>72.842401588607942</v>
      </c>
      <c r="JT76" s="241">
        <f t="shared" si="234"/>
        <v>493.18585888637136</v>
      </c>
      <c r="JU76" s="241">
        <f t="shared" si="235"/>
        <v>259.06591732974641</v>
      </c>
      <c r="JV76" s="241">
        <f t="shared" si="236"/>
        <v>1671.4716740403173</v>
      </c>
      <c r="JW76" s="241">
        <f t="shared" si="237"/>
        <v>1227.8595163610191</v>
      </c>
      <c r="JX76" s="241">
        <f t="shared" si="238"/>
        <v>4310.5786070350578</v>
      </c>
      <c r="JY76" s="241">
        <f t="shared" si="239"/>
        <v>3824.3971184895977</v>
      </c>
      <c r="JZ76" s="241">
        <f t="shared" si="240"/>
        <v>12057.718623627212</v>
      </c>
      <c r="KA76" s="241">
        <f t="shared" si="241"/>
        <v>7487.0293581186788</v>
      </c>
      <c r="KB76" s="241">
        <f t="shared" si="242"/>
        <v>19392.854313657812</v>
      </c>
      <c r="KC76" s="241">
        <f t="shared" si="243"/>
        <v>12110.646620274398</v>
      </c>
      <c r="KD76" s="241">
        <f t="shared" si="244"/>
        <v>25727.286296653761</v>
      </c>
      <c r="KE76" s="241">
        <f t="shared" si="245"/>
        <v>17477.534293220608</v>
      </c>
      <c r="KF76" s="241">
        <f t="shared" si="246"/>
        <v>14949.554303644303</v>
      </c>
      <c r="KG76" s="241">
        <f t="shared" si="247"/>
        <v>17596.747762006002</v>
      </c>
      <c r="KH76" s="241">
        <f t="shared" si="248"/>
        <v>9797.2190259177478</v>
      </c>
      <c r="KI76" s="526">
        <f t="shared" si="249"/>
        <v>4871.7383205313072</v>
      </c>
      <c r="KJ76" s="529">
        <f>(SUM(JP76:KI76)/SUM(JP$4:KI75))*100000</f>
        <v>291.46927534887902</v>
      </c>
      <c r="KK76" s="491">
        <f t="shared" si="433"/>
        <v>18.696344034876269</v>
      </c>
      <c r="KL76" s="492">
        <f t="shared" si="434"/>
        <v>0</v>
      </c>
      <c r="KM76" s="492">
        <f t="shared" si="435"/>
        <v>19.994464582125687</v>
      </c>
      <c r="KN76" s="492">
        <f t="shared" si="436"/>
        <v>21.130374401589176</v>
      </c>
      <c r="KO76" s="492">
        <f t="shared" si="437"/>
        <v>137.84107599793606</v>
      </c>
      <c r="KP76" s="492">
        <f t="shared" si="438"/>
        <v>73.890601661501279</v>
      </c>
      <c r="KQ76" s="492">
        <f t="shared" si="439"/>
        <v>518.70879943653813</v>
      </c>
      <c r="KR76" s="492">
        <f t="shared" si="440"/>
        <v>376.61017471773829</v>
      </c>
      <c r="KS76" s="492">
        <f t="shared" si="441"/>
        <v>1527.4083773783475</v>
      </c>
      <c r="KT76" s="492">
        <f t="shared" si="442"/>
        <v>1309.0642321272062</v>
      </c>
      <c r="KU76" s="492">
        <f t="shared" si="443"/>
        <v>5705.1869410850295</v>
      </c>
      <c r="KV76" s="492">
        <f t="shared" si="444"/>
        <v>3300.5321114544276</v>
      </c>
      <c r="KW76" s="492">
        <f t="shared" si="445"/>
        <v>11728.870313547066</v>
      </c>
      <c r="KX76" s="492">
        <f t="shared" si="446"/>
        <v>6350.2645209447373</v>
      </c>
      <c r="KY76" s="492">
        <f t="shared" si="447"/>
        <v>25988.129148921489</v>
      </c>
      <c r="KZ76" s="492">
        <f t="shared" si="448"/>
        <v>13107.200447882984</v>
      </c>
      <c r="LA76" s="492">
        <f t="shared" si="449"/>
        <v>41927.412380718713</v>
      </c>
      <c r="LB76" s="492">
        <f t="shared" si="450"/>
        <v>26794.983176958754</v>
      </c>
      <c r="LC76" s="492">
        <f t="shared" si="451"/>
        <v>162299.66082858856</v>
      </c>
      <c r="LD76" s="493">
        <f t="shared" si="452"/>
        <v>28191.298654772912</v>
      </c>
      <c r="LE76" s="509">
        <f t="shared" si="453"/>
        <v>54.41117359485132</v>
      </c>
      <c r="LF76" s="492">
        <f t="shared" si="454"/>
        <v>29.031614937340947</v>
      </c>
      <c r="LG76" s="492">
        <f t="shared" si="455"/>
        <v>2058.5356918917682</v>
      </c>
      <c r="LH76" s="492">
        <f t="shared" si="456"/>
        <v>1400.6924002193734</v>
      </c>
      <c r="LI76" s="492">
        <f t="shared" si="457"/>
        <v>19257.515952647809</v>
      </c>
      <c r="LJ76" s="512">
        <f t="shared" si="458"/>
        <v>11231.196489200989</v>
      </c>
      <c r="LK76" s="491">
        <f t="shared" si="459"/>
        <v>42.133432799821698</v>
      </c>
      <c r="LL76" s="492">
        <f t="shared" si="460"/>
        <v>1732.5358894845801</v>
      </c>
      <c r="LM76" s="493">
        <f t="shared" si="461"/>
        <v>14868.837643432173</v>
      </c>
      <c r="LO76" s="547" t="e">
        <f>VLOOKUP(A76,#REF!,2,FALSE)</f>
        <v>#REF!</v>
      </c>
      <c r="LP76" s="552" t="e">
        <f>VLOOKUP(A76,#REF!,3,FALSE)</f>
        <v>#REF!</v>
      </c>
      <c r="LQ76" s="544" t="e">
        <f>VLOOKUP(A76,#REF!,4,FALSE)</f>
        <v>#REF!</v>
      </c>
      <c r="LR76" s="564" t="e">
        <f t="shared" si="405"/>
        <v>#REF!</v>
      </c>
      <c r="LS76" s="518" t="e">
        <f t="shared" si="406"/>
        <v>#REF!</v>
      </c>
    </row>
    <row r="77" spans="1:331" ht="14.4">
      <c r="A77" s="391" t="s">
        <v>87</v>
      </c>
      <c r="B77" s="419">
        <v>9645</v>
      </c>
      <c r="C77" s="407">
        <f t="shared" si="330"/>
        <v>1033</v>
      </c>
      <c r="D77" s="398">
        <f t="shared" si="331"/>
        <v>22</v>
      </c>
      <c r="E77" s="376">
        <f t="shared" si="462"/>
        <v>7.3694710025304531E-3</v>
      </c>
      <c r="F77" s="185">
        <f t="shared" si="407"/>
        <v>0.10129600829445308</v>
      </c>
      <c r="G77" s="30">
        <f t="shared" si="253"/>
        <v>3.0555669420102252</v>
      </c>
      <c r="H77" s="29">
        <f t="shared" si="408"/>
        <v>0.3095167343021244</v>
      </c>
      <c r="I77" s="33">
        <f t="shared" si="409"/>
        <v>0.32725771395506092</v>
      </c>
      <c r="J77" s="302">
        <f t="shared" si="410"/>
        <v>0.32532342423467431</v>
      </c>
      <c r="K77" s="452">
        <f t="shared" si="411"/>
        <v>7.0114059680867974E-3</v>
      </c>
      <c r="L77" s="303">
        <f t="shared" si="463"/>
        <v>3.2116114910372917</v>
      </c>
      <c r="M77" s="304">
        <f t="shared" si="412"/>
        <v>0.34397041682130869</v>
      </c>
      <c r="N77" s="675"/>
      <c r="O77" s="310" t="s">
        <v>226</v>
      </c>
      <c r="P77" s="20" t="s">
        <v>241</v>
      </c>
      <c r="Q77" s="20"/>
      <c r="R77" s="20"/>
      <c r="S77" s="148">
        <f t="shared" si="259"/>
        <v>1033</v>
      </c>
      <c r="T77" s="149">
        <f t="shared" si="260"/>
        <v>10710.212545360291</v>
      </c>
      <c r="U77" s="148">
        <f t="shared" si="261"/>
        <v>26</v>
      </c>
      <c r="V77" s="150">
        <f t="shared" si="262"/>
        <v>2.5819265143992055E-2</v>
      </c>
      <c r="W77" s="149">
        <f t="shared" si="263"/>
        <v>269.5697252462416</v>
      </c>
      <c r="X77" s="148">
        <f t="shared" si="264"/>
        <v>56</v>
      </c>
      <c r="Y77" s="150">
        <f t="shared" si="265"/>
        <v>5.7318321392016376E-2</v>
      </c>
      <c r="Z77" s="149">
        <f t="shared" si="266"/>
        <v>580.6117159149818</v>
      </c>
      <c r="AA77" s="148">
        <f t="shared" si="267"/>
        <v>22</v>
      </c>
      <c r="AB77" s="149">
        <f t="shared" si="268"/>
        <v>2280.9745982374288</v>
      </c>
      <c r="AC77" s="151">
        <f t="shared" si="269"/>
        <v>2.1297192642787996E-2</v>
      </c>
      <c r="AD77" s="148">
        <f t="shared" si="270"/>
        <v>0</v>
      </c>
      <c r="AE77" s="150">
        <f t="shared" si="271"/>
        <v>0</v>
      </c>
      <c r="AF77" s="149">
        <f t="shared" si="272"/>
        <v>0</v>
      </c>
      <c r="AG77" s="148">
        <f t="shared" si="273"/>
        <v>2</v>
      </c>
      <c r="AH77" s="150">
        <f t="shared" si="274"/>
        <v>0.1</v>
      </c>
      <c r="AI77" s="311">
        <f t="shared" si="275"/>
        <v>207.36132711249351</v>
      </c>
      <c r="AJ77" s="679"/>
      <c r="AK77" s="74">
        <v>821.03696539663247</v>
      </c>
      <c r="AL77" s="59">
        <v>794.28286448843517</v>
      </c>
      <c r="AM77" s="59">
        <v>822.53471345809783</v>
      </c>
      <c r="AN77" s="59">
        <v>754.45525085830104</v>
      </c>
      <c r="AO77" s="59">
        <v>612.17945375792374</v>
      </c>
      <c r="AP77" s="59">
        <v>584.19491541909497</v>
      </c>
      <c r="AQ77" s="59">
        <v>570.11733019222697</v>
      </c>
      <c r="AR77" s="59">
        <v>631.95646698841824</v>
      </c>
      <c r="AS77" s="59">
        <v>646.25877009069654</v>
      </c>
      <c r="AT77" s="59">
        <v>641.51215522541281</v>
      </c>
      <c r="AU77" s="59">
        <v>502.33312986414927</v>
      </c>
      <c r="AV77" s="59">
        <v>496.14632454217366</v>
      </c>
      <c r="AW77" s="59">
        <v>426.43802001971392</v>
      </c>
      <c r="AX77" s="59">
        <v>437.11983853489232</v>
      </c>
      <c r="AY77" s="59">
        <v>263.00764115557547</v>
      </c>
      <c r="AZ77" s="59">
        <v>294.16950727394561</v>
      </c>
      <c r="BA77" s="59">
        <v>107.18458783562636</v>
      </c>
      <c r="BB77" s="59">
        <v>185.59323488373471</v>
      </c>
      <c r="BC77" s="59">
        <v>11.909398648402931</v>
      </c>
      <c r="BD77" s="75">
        <v>42.569461152076066</v>
      </c>
      <c r="BE77" s="213">
        <v>2.0000000000000002E-5</v>
      </c>
      <c r="BF77" s="42">
        <v>2.0000000000000002E-5</v>
      </c>
      <c r="BG77" s="52">
        <v>5.0000000000000002E-5</v>
      </c>
      <c r="BH77" s="52">
        <v>4.0000000000000003E-5</v>
      </c>
      <c r="BI77" s="52">
        <v>1.2518952302791728E-4</v>
      </c>
      <c r="BJ77" s="52">
        <v>1.2406223545552731E-4</v>
      </c>
      <c r="BK77" s="52">
        <v>3.4000000000000002E-4</v>
      </c>
      <c r="BL77" s="52">
        <v>1.8000000000000001E-4</v>
      </c>
      <c r="BM77" s="52">
        <v>8.9999999999999998E-4</v>
      </c>
      <c r="BN77" s="52">
        <v>5.0000000000000001E-4</v>
      </c>
      <c r="BO77" s="52">
        <v>3.8E-3</v>
      </c>
      <c r="BP77" s="52">
        <v>2E-3</v>
      </c>
      <c r="BQ77" s="52">
        <v>1.6199999999999999E-2</v>
      </c>
      <c r="BR77" s="52">
        <v>6.1999999999999998E-3</v>
      </c>
      <c r="BS77" s="52">
        <v>6.1100000000000002E-2</v>
      </c>
      <c r="BT77" s="52">
        <v>2.6800000000000001E-2</v>
      </c>
      <c r="BU77" s="52">
        <v>0.1421</v>
      </c>
      <c r="BV77" s="52">
        <v>5.4699999999999999E-2</v>
      </c>
      <c r="BW77" s="52">
        <v>0.27589999999999998</v>
      </c>
      <c r="BX77" s="584">
        <v>0.1051</v>
      </c>
      <c r="BY77" s="74">
        <f>+Fall_Hoy!B77+(CS77/2)</f>
        <v>0</v>
      </c>
      <c r="BZ77" s="59">
        <f>+Fall_Hoy!C77+(CS77/2)</f>
        <v>0</v>
      </c>
      <c r="CA77" s="59">
        <f>+Fall_Hoy!D77+(CT77/2)</f>
        <v>0</v>
      </c>
      <c r="CB77" s="59">
        <f>+Fall_Hoy!E77+(CT77/2)</f>
        <v>0</v>
      </c>
      <c r="CC77" s="59">
        <f>+Fall_Hoy!F77+(CU77/2)</f>
        <v>0</v>
      </c>
      <c r="CD77" s="59">
        <f>+Fall_Hoy!G77+(CU77/2)</f>
        <v>0</v>
      </c>
      <c r="CE77" s="59">
        <f>+Fall_Hoy!H77+(CV77/2)</f>
        <v>1</v>
      </c>
      <c r="CF77" s="59">
        <f>+Fall_Hoy!I77+(CV77/2)</f>
        <v>0</v>
      </c>
      <c r="CG77" s="59">
        <f>+Fall_Hoy!J77+(CW77/2)</f>
        <v>0</v>
      </c>
      <c r="CH77" s="59">
        <f>+Fall_Hoy!K77+(CW77/2)</f>
        <v>1</v>
      </c>
      <c r="CI77" s="59">
        <f>+Fall_Hoy!L77+(CX77/2)</f>
        <v>1</v>
      </c>
      <c r="CJ77" s="59">
        <f>+Fall_Hoy!M77+(CX77/2)</f>
        <v>4</v>
      </c>
      <c r="CK77" s="59">
        <f>+Fall_Hoy!N77+(CY77/2)</f>
        <v>3</v>
      </c>
      <c r="CL77" s="59">
        <f>+Fall_Hoy!O77+(CY77/2)</f>
        <v>1</v>
      </c>
      <c r="CM77" s="59">
        <f>+Fall_Hoy!P77+(CZ77/2)</f>
        <v>3</v>
      </c>
      <c r="CN77" s="59">
        <f>+Fall_Hoy!Q77+(CZ77/2)</f>
        <v>0</v>
      </c>
      <c r="CO77" s="59">
        <f>+Fall_Hoy!R77+(DA77/2)</f>
        <v>2.5</v>
      </c>
      <c r="CP77" s="59">
        <f>+Fall_Hoy!S77+(DA77/2)</f>
        <v>1.5</v>
      </c>
      <c r="CQ77" s="59">
        <f>+Fall_Hoy!T77+(DB77/2)</f>
        <v>0</v>
      </c>
      <c r="CR77" s="75">
        <f>+Fall_Hoy!U77+(DB77/2)</f>
        <v>4</v>
      </c>
      <c r="CS77" s="603">
        <f>+Fall_Hoy!W77</f>
        <v>0</v>
      </c>
      <c r="CT77" s="58">
        <f>+Fall_Hoy!X77</f>
        <v>0</v>
      </c>
      <c r="CU77" s="58">
        <f>+Fall_Hoy!Y77</f>
        <v>0</v>
      </c>
      <c r="CV77" s="58">
        <f>+Fall_Hoy!Z77</f>
        <v>0</v>
      </c>
      <c r="CW77" s="58">
        <f>+Fall_Hoy!AA77</f>
        <v>0</v>
      </c>
      <c r="CX77" s="58">
        <f>+Fall_Hoy!AB77</f>
        <v>0</v>
      </c>
      <c r="CY77" s="58">
        <f>+Fall_Hoy!AC77</f>
        <v>0</v>
      </c>
      <c r="CZ77" s="58">
        <f>+Fall_Hoy!AD77</f>
        <v>0</v>
      </c>
      <c r="DA77" s="58">
        <f>+Fall_Hoy!AE77</f>
        <v>1</v>
      </c>
      <c r="DB77" s="223">
        <f>+Fall_Hoy!AF77</f>
        <v>0</v>
      </c>
      <c r="DC77" s="65">
        <f t="shared" si="276"/>
        <v>0.18668596896329384</v>
      </c>
      <c r="DD77" s="66">
        <f t="shared" si="277"/>
        <v>5.7789810227233153E-2</v>
      </c>
      <c r="DE77" s="66">
        <f t="shared" si="278"/>
        <v>0.434260493885194</v>
      </c>
      <c r="DF77" s="66">
        <f t="shared" si="279"/>
        <v>0.36898421979941881</v>
      </c>
      <c r="DG77" s="66">
        <f t="shared" si="389"/>
        <v>0.1257801115789299</v>
      </c>
      <c r="DH77" s="66">
        <f t="shared" si="390"/>
        <v>0.18486980483649365</v>
      </c>
      <c r="DI77" s="66">
        <f t="shared" si="391"/>
        <v>0.7</v>
      </c>
      <c r="DJ77" s="66">
        <f t="shared" si="392"/>
        <v>0.16140352275542003</v>
      </c>
      <c r="DK77" s="66">
        <f t="shared" si="393"/>
        <v>0.10522100921037686</v>
      </c>
      <c r="DL77" s="66">
        <f t="shared" si="394"/>
        <v>0.7</v>
      </c>
      <c r="DM77" s="66">
        <f t="shared" si="395"/>
        <v>0.52387127006337486</v>
      </c>
      <c r="DN77" s="66">
        <f t="shared" si="396"/>
        <v>0.7</v>
      </c>
      <c r="DO77" s="66">
        <f t="shared" si="397"/>
        <v>0.434260493885194</v>
      </c>
      <c r="DP77" s="66">
        <f t="shared" si="398"/>
        <v>0.36898421979941881</v>
      </c>
      <c r="DQ77" s="66">
        <f t="shared" si="399"/>
        <v>0.18668596896329384</v>
      </c>
      <c r="DR77" s="66">
        <f t="shared" si="400"/>
        <v>5.7789810227233153E-2</v>
      </c>
      <c r="DS77" s="66">
        <f t="shared" si="401"/>
        <v>0.16413968229471249</v>
      </c>
      <c r="DT77" s="66">
        <f t="shared" si="402"/>
        <v>0.14775486558370804</v>
      </c>
      <c r="DU77" s="66">
        <f t="shared" si="403"/>
        <v>0.16793459174936623</v>
      </c>
      <c r="DV77" s="265">
        <f t="shared" si="404"/>
        <v>0.7</v>
      </c>
      <c r="DW77" s="74">
        <f>+'Cas_-14'!B76</f>
        <v>43</v>
      </c>
      <c r="DX77" s="59">
        <f>+'Cas_-14'!C76</f>
        <v>41</v>
      </c>
      <c r="DY77" s="59">
        <f>+'Cas_-14'!D76</f>
        <v>52</v>
      </c>
      <c r="DZ77" s="59">
        <f>+'Cas_-14'!E76</f>
        <v>61</v>
      </c>
      <c r="EA77" s="59">
        <f>+'Cas_-14'!F76</f>
        <v>77</v>
      </c>
      <c r="EB77" s="59">
        <f>+'Cas_-14'!G76</f>
        <v>108</v>
      </c>
      <c r="EC77" s="59">
        <f>+'Cas_-14'!H76</f>
        <v>83</v>
      </c>
      <c r="ED77" s="59">
        <f>+'Cas_-14'!I76</f>
        <v>102</v>
      </c>
      <c r="EE77" s="59">
        <f>+'Cas_-14'!J76</f>
        <v>68</v>
      </c>
      <c r="EF77" s="59">
        <f>+'Cas_-14'!K76</f>
        <v>88</v>
      </c>
      <c r="EG77" s="59">
        <f>+'Cas_-14'!L76</f>
        <v>66</v>
      </c>
      <c r="EH77" s="59">
        <f>+'Cas_-14'!M76</f>
        <v>60</v>
      </c>
      <c r="EI77" s="59">
        <f>+'Cas_-14'!N76</f>
        <v>24</v>
      </c>
      <c r="EJ77" s="59">
        <f>+'Cas_-14'!O76</f>
        <v>27</v>
      </c>
      <c r="EK77" s="59">
        <f>+'Cas_-14'!P76</f>
        <v>18</v>
      </c>
      <c r="EL77" s="59">
        <f>+'Cas_-14'!Q76</f>
        <v>17</v>
      </c>
      <c r="EM77" s="59">
        <f>+'Cas_-14'!R76</f>
        <v>12</v>
      </c>
      <c r="EN77" s="59">
        <f>+'Cas_-14'!S76</f>
        <v>10</v>
      </c>
      <c r="EO77" s="59">
        <f>+'Cas_-14'!T76</f>
        <v>2</v>
      </c>
      <c r="EP77" s="75">
        <f>+'Cas_-14'!U76</f>
        <v>7</v>
      </c>
      <c r="EQ77" s="178">
        <f t="shared" si="413"/>
        <v>5.2372794176480532E-2</v>
      </c>
      <c r="ER77" s="80">
        <f t="shared" si="414"/>
        <v>5.1618890238059469E-2</v>
      </c>
      <c r="ES77" s="80">
        <f t="shared" si="415"/>
        <v>6.3219216343322171E-2</v>
      </c>
      <c r="ET77" s="80">
        <f t="shared" si="416"/>
        <v>8.0853039236725779E-2</v>
      </c>
      <c r="EU77" s="80">
        <f t="shared" si="417"/>
        <v>0.1257801115789299</v>
      </c>
      <c r="EV77" s="80">
        <f t="shared" si="418"/>
        <v>0.18486980483649365</v>
      </c>
      <c r="EW77" s="80">
        <f t="shared" si="419"/>
        <v>0.14558406770763277</v>
      </c>
      <c r="EX77" s="80">
        <f t="shared" si="420"/>
        <v>0.16140352275542003</v>
      </c>
      <c r="EY77" s="80">
        <f t="shared" si="421"/>
        <v>0.10522100921037686</v>
      </c>
      <c r="EZ77" s="80">
        <f t="shared" si="422"/>
        <v>0.13717588869236436</v>
      </c>
      <c r="FA77" s="80">
        <f t="shared" si="423"/>
        <v>0.13138691453189441</v>
      </c>
      <c r="FB77" s="80">
        <f t="shared" si="424"/>
        <v>0.12093206586860415</v>
      </c>
      <c r="FC77" s="80">
        <f t="shared" si="425"/>
        <v>5.6280160007521132E-2</v>
      </c>
      <c r="FD77" s="80">
        <f t="shared" si="426"/>
        <v>6.1767958394422708E-2</v>
      </c>
      <c r="FE77" s="80">
        <f t="shared" si="427"/>
        <v>6.8439076221943521E-2</v>
      </c>
      <c r="FF77" s="80">
        <f t="shared" si="428"/>
        <v>5.7789810227233153E-2</v>
      </c>
      <c r="FG77" s="80">
        <f t="shared" si="429"/>
        <v>0.11195639449957749</v>
      </c>
      <c r="FH77" s="80">
        <f t="shared" si="430"/>
        <v>5.388127431619219E-2</v>
      </c>
      <c r="FI77" s="80">
        <f t="shared" si="431"/>
        <v>0.16793459174936623</v>
      </c>
      <c r="FJ77" s="88">
        <f t="shared" si="432"/>
        <v>0.16443712958905091</v>
      </c>
      <c r="FK77" s="101">
        <f t="shared" si="481"/>
        <v>2.7277686852154939</v>
      </c>
      <c r="FL77" s="102">
        <f t="shared" si="482"/>
        <v>1</v>
      </c>
      <c r="FM77" s="102">
        <f t="shared" si="483"/>
        <v>7.7160493827160508</v>
      </c>
      <c r="FN77" s="102">
        <f t="shared" si="484"/>
        <v>5.9737156511350058</v>
      </c>
      <c r="FO77" s="102">
        <f t="shared" si="480"/>
        <v>1</v>
      </c>
      <c r="FP77" s="102">
        <f t="shared" si="480"/>
        <v>1</v>
      </c>
      <c r="FQ77" s="102">
        <f t="shared" si="480"/>
        <v>4.8082184474043235</v>
      </c>
      <c r="FR77" s="102">
        <f t="shared" si="480"/>
        <v>1</v>
      </c>
      <c r="FS77" s="102">
        <f t="shared" si="480"/>
        <v>1</v>
      </c>
      <c r="FT77" s="102">
        <f t="shared" si="480"/>
        <v>5.1029375983839653</v>
      </c>
      <c r="FU77" s="102">
        <f t="shared" si="480"/>
        <v>3.9872408293460926</v>
      </c>
      <c r="FV77" s="102">
        <f t="shared" si="480"/>
        <v>5.7883737863253595</v>
      </c>
      <c r="FW77" s="102">
        <f t="shared" si="480"/>
        <v>7.7160493827160508</v>
      </c>
      <c r="FX77" s="102">
        <f t="shared" si="480"/>
        <v>5.9737156511350058</v>
      </c>
      <c r="FY77" s="102">
        <f t="shared" si="480"/>
        <v>2.7277686852154939</v>
      </c>
      <c r="FZ77" s="102">
        <f t="shared" si="480"/>
        <v>1</v>
      </c>
      <c r="GA77" s="102">
        <f t="shared" si="485"/>
        <v>1.4661036828524514</v>
      </c>
      <c r="GB77" s="102">
        <f t="shared" si="486"/>
        <v>2.7422303473491776</v>
      </c>
      <c r="GC77" s="102">
        <f t="shared" si="487"/>
        <v>1</v>
      </c>
      <c r="GD77" s="270">
        <f t="shared" si="488"/>
        <v>4.2569461152076062</v>
      </c>
      <c r="GE77" s="74">
        <f>+Cas_Hoy!B76</f>
        <v>47</v>
      </c>
      <c r="GF77" s="59">
        <f>+Cas_Hoy!C76</f>
        <v>47</v>
      </c>
      <c r="GG77" s="59">
        <f>+Cas_Hoy!D76</f>
        <v>62</v>
      </c>
      <c r="GH77" s="59">
        <f>+Cas_Hoy!E76</f>
        <v>64</v>
      </c>
      <c r="GI77" s="59">
        <f>+Cas_Hoy!F76</f>
        <v>83</v>
      </c>
      <c r="GJ77" s="59">
        <f>+Cas_Hoy!G76</f>
        <v>113</v>
      </c>
      <c r="GK77" s="59">
        <f>+Cas_Hoy!H76</f>
        <v>85</v>
      </c>
      <c r="GL77" s="59">
        <f>+Cas_Hoy!I76</f>
        <v>107</v>
      </c>
      <c r="GM77" s="59">
        <f>+Cas_Hoy!J76</f>
        <v>68</v>
      </c>
      <c r="GN77" s="59">
        <f>+Cas_Hoy!K76</f>
        <v>94</v>
      </c>
      <c r="GO77" s="59">
        <f>+Cas_Hoy!L76</f>
        <v>67</v>
      </c>
      <c r="GP77" s="59">
        <f>+Cas_Hoy!M76</f>
        <v>64</v>
      </c>
      <c r="GQ77" s="59">
        <f>+Cas_Hoy!N76</f>
        <v>25</v>
      </c>
      <c r="GR77" s="59">
        <f>+Cas_Hoy!O76</f>
        <v>28</v>
      </c>
      <c r="GS77" s="59">
        <f>+Cas_Hoy!P76</f>
        <v>18</v>
      </c>
      <c r="GT77" s="59">
        <f>+Cas_Hoy!Q76</f>
        <v>18</v>
      </c>
      <c r="GU77" s="59">
        <f>+Cas_Hoy!R76</f>
        <v>13</v>
      </c>
      <c r="GV77" s="59">
        <f>+Cas_Hoy!S76</f>
        <v>10</v>
      </c>
      <c r="GW77" s="59">
        <f>+Cas_Hoy!T76</f>
        <v>2</v>
      </c>
      <c r="GX77" s="459">
        <f>+Cas_Hoy!U76</f>
        <v>7</v>
      </c>
      <c r="GY77" s="424">
        <f t="shared" si="489"/>
        <v>0.18668596896329387</v>
      </c>
      <c r="GZ77" s="94">
        <f t="shared" si="490"/>
        <v>6.1189210828835106E-2</v>
      </c>
      <c r="HA77" s="94">
        <f t="shared" si="491"/>
        <v>0.45235468113041044</v>
      </c>
      <c r="HB77" s="94">
        <f t="shared" si="492"/>
        <v>0.38265030201421202</v>
      </c>
      <c r="HC77" s="272">
        <f t="shared" si="464"/>
        <v>0.13558115923443093</v>
      </c>
      <c r="HD77" s="272">
        <f t="shared" si="465"/>
        <v>0.19342859209744243</v>
      </c>
      <c r="HE77" s="272">
        <f t="shared" si="466"/>
        <v>0.7</v>
      </c>
      <c r="HF77" s="272">
        <f t="shared" si="467"/>
        <v>0.16931546014539159</v>
      </c>
      <c r="HG77" s="272">
        <f t="shared" si="468"/>
        <v>0.10522100921037686</v>
      </c>
      <c r="HH77" s="272">
        <f t="shared" si="469"/>
        <v>0.7</v>
      </c>
      <c r="HI77" s="272">
        <f t="shared" si="470"/>
        <v>0.53180871354918369</v>
      </c>
      <c r="HJ77" s="272">
        <f t="shared" si="471"/>
        <v>0.7</v>
      </c>
      <c r="HK77" s="272">
        <f t="shared" si="472"/>
        <v>0.45235468113041044</v>
      </c>
      <c r="HL77" s="272">
        <f t="shared" si="473"/>
        <v>0.38265030201421202</v>
      </c>
      <c r="HM77" s="272">
        <f t="shared" si="474"/>
        <v>0.18668596896329387</v>
      </c>
      <c r="HN77" s="272">
        <f t="shared" si="475"/>
        <v>6.1189210828835106E-2</v>
      </c>
      <c r="HO77" s="272">
        <f t="shared" si="476"/>
        <v>0.17781798915260522</v>
      </c>
      <c r="HP77" s="272">
        <f t="shared" si="477"/>
        <v>0.14775486558370804</v>
      </c>
      <c r="HQ77" s="272">
        <f t="shared" si="478"/>
        <v>0.16793459174936623</v>
      </c>
      <c r="HR77" s="276">
        <f t="shared" si="479"/>
        <v>0.7</v>
      </c>
      <c r="HS77" s="201">
        <f>+CyF_Tot!B76</f>
        <v>0</v>
      </c>
      <c r="HT77" s="131">
        <f>+CyF_Tot!C76</f>
        <v>977</v>
      </c>
      <c r="HU77" s="131">
        <f>+CyF_Tot!D76</f>
        <v>1007</v>
      </c>
      <c r="HV77" s="131">
        <f>+CyF_Tot!E76</f>
        <v>1033</v>
      </c>
      <c r="HW77" s="131">
        <f>+CyF_Tot!F76</f>
        <v>0</v>
      </c>
      <c r="HX77" s="131">
        <f>+CyF_Tot!G76</f>
        <v>20</v>
      </c>
      <c r="HY77" s="131">
        <f>+CyF_Tot!H76</f>
        <v>22</v>
      </c>
      <c r="HZ77" s="428">
        <f>+CyF_Tot!I76</f>
        <v>22</v>
      </c>
      <c r="IA77" s="82">
        <f t="shared" si="368"/>
        <v>8.5125657376530064E-2</v>
      </c>
      <c r="IB77" s="79">
        <f t="shared" si="369"/>
        <v>8.2351774441517381E-2</v>
      </c>
      <c r="IC77" s="79">
        <f t="shared" si="370"/>
        <v>8.528094488938287E-2</v>
      </c>
      <c r="ID77" s="79">
        <f t="shared" si="371"/>
        <v>7.8222421032483266E-2</v>
      </c>
      <c r="IE77" s="79">
        <f t="shared" si="372"/>
        <v>6.3471171981122218E-2</v>
      </c>
      <c r="IF77" s="79">
        <f t="shared" si="373"/>
        <v>6.0569716476837218E-2</v>
      </c>
      <c r="IG77" s="79">
        <f t="shared" si="374"/>
        <v>5.9110143099245928E-2</v>
      </c>
      <c r="IH77" s="79">
        <f t="shared" si="375"/>
        <v>6.5521665836020551E-2</v>
      </c>
      <c r="II77" s="79">
        <f t="shared" si="376"/>
        <v>6.7004538112047332E-2</v>
      </c>
      <c r="IJ77" s="79">
        <f t="shared" si="377"/>
        <v>6.6512405933168775E-2</v>
      </c>
      <c r="IK77" s="79">
        <f t="shared" si="378"/>
        <v>5.2082232230601273E-2</v>
      </c>
      <c r="IL77" s="79">
        <f t="shared" si="379"/>
        <v>5.1440780149525522E-2</v>
      </c>
      <c r="IM77" s="79">
        <f t="shared" si="380"/>
        <v>4.4213376881255977E-2</v>
      </c>
      <c r="IN77" s="79">
        <f t="shared" si="381"/>
        <v>4.5320874912897081E-2</v>
      </c>
      <c r="IO77" s="79">
        <f t="shared" si="382"/>
        <v>2.7268806755373298E-2</v>
      </c>
      <c r="IP77" s="79">
        <f t="shared" si="383"/>
        <v>3.0499689712176838E-2</v>
      </c>
      <c r="IQ77" s="79">
        <f t="shared" si="384"/>
        <v>1.1112969189800556E-2</v>
      </c>
      <c r="IR77" s="79">
        <f t="shared" si="385"/>
        <v>1.9242429744295977E-2</v>
      </c>
      <c r="IS77" s="79">
        <f t="shared" si="386"/>
        <v>1.2347743544222842E-3</v>
      </c>
      <c r="IT77" s="179">
        <f t="shared" si="387"/>
        <v>4.4136299794791155E-3</v>
      </c>
      <c r="IU77" s="275"/>
      <c r="IV77" s="272"/>
      <c r="IW77" s="272"/>
      <c r="IX77" s="272"/>
      <c r="IY77" s="272"/>
      <c r="IZ77" s="272"/>
      <c r="JA77" s="272"/>
      <c r="JB77" s="272"/>
      <c r="JC77" s="272"/>
      <c r="JD77" s="272"/>
      <c r="JE77" s="272"/>
      <c r="JF77" s="272"/>
      <c r="JG77" s="272"/>
      <c r="JH77" s="272"/>
      <c r="JI77" s="272"/>
      <c r="JJ77" s="272"/>
      <c r="JK77" s="272"/>
      <c r="JL77" s="272"/>
      <c r="JM77" s="272"/>
      <c r="JN77" s="276"/>
      <c r="JP77" s="525">
        <f t="shared" si="230"/>
        <v>0</v>
      </c>
      <c r="JQ77" s="241">
        <f t="shared" si="231"/>
        <v>0</v>
      </c>
      <c r="JR77" s="241">
        <f t="shared" si="232"/>
        <v>0</v>
      </c>
      <c r="JS77" s="241">
        <f t="shared" si="233"/>
        <v>0</v>
      </c>
      <c r="JT77" s="241">
        <f t="shared" si="234"/>
        <v>0</v>
      </c>
      <c r="JU77" s="241">
        <f t="shared" si="235"/>
        <v>0</v>
      </c>
      <c r="JV77" s="241">
        <f t="shared" si="236"/>
        <v>5652.1172561330677</v>
      </c>
      <c r="JW77" s="241">
        <f t="shared" si="237"/>
        <v>0</v>
      </c>
      <c r="JX77" s="241">
        <f t="shared" si="238"/>
        <v>0</v>
      </c>
      <c r="JY77" s="241">
        <f t="shared" si="239"/>
        <v>4554.043093654961</v>
      </c>
      <c r="JZ77" s="241">
        <f t="shared" si="240"/>
        <v>4207.2996470918906</v>
      </c>
      <c r="KA77" s="241">
        <f t="shared" si="241"/>
        <v>18288.403140692237</v>
      </c>
      <c r="KB77" s="241">
        <f t="shared" si="242"/>
        <v>11631.906085134457</v>
      </c>
      <c r="KC77" s="241">
        <f t="shared" si="243"/>
        <v>4362.8973839121882</v>
      </c>
      <c r="KD77" s="241">
        <f t="shared" si="244"/>
        <v>11292.025535650646</v>
      </c>
      <c r="KE77" s="241">
        <f t="shared" si="245"/>
        <v>0</v>
      </c>
      <c r="KF77" s="241">
        <f t="shared" si="246"/>
        <v>8316.4475229125728</v>
      </c>
      <c r="KG77" s="241">
        <f t="shared" si="247"/>
        <v>5307.7204059571659</v>
      </c>
      <c r="KH77" s="241">
        <f t="shared" si="248"/>
        <v>0</v>
      </c>
      <c r="KI77" s="526">
        <f t="shared" si="249"/>
        <v>16237.931636733649</v>
      </c>
      <c r="KJ77" s="529">
        <f>(SUM(JP77:KI77)/SUM(JP$4:KI76))*100000</f>
        <v>170.14566246741674</v>
      </c>
      <c r="KK77" s="491">
        <f t="shared" si="433"/>
        <v>0</v>
      </c>
      <c r="KL77" s="492">
        <f t="shared" si="434"/>
        <v>0</v>
      </c>
      <c r="KM77" s="492">
        <f t="shared" si="435"/>
        <v>0</v>
      </c>
      <c r="KN77" s="492">
        <f t="shared" si="436"/>
        <v>0</v>
      </c>
      <c r="KO77" s="492">
        <f t="shared" si="437"/>
        <v>0</v>
      </c>
      <c r="KP77" s="492">
        <f t="shared" si="438"/>
        <v>0</v>
      </c>
      <c r="KQ77" s="492">
        <f t="shared" si="439"/>
        <v>1754.0249121401539</v>
      </c>
      <c r="KR77" s="492">
        <f t="shared" si="440"/>
        <v>0</v>
      </c>
      <c r="KS77" s="492">
        <f t="shared" si="441"/>
        <v>0</v>
      </c>
      <c r="KT77" s="492">
        <f t="shared" si="442"/>
        <v>1558.8169169586861</v>
      </c>
      <c r="KU77" s="492">
        <f t="shared" si="443"/>
        <v>1990.7108262408244</v>
      </c>
      <c r="KV77" s="492">
        <f t="shared" si="444"/>
        <v>8062.1377245736103</v>
      </c>
      <c r="KW77" s="492">
        <f t="shared" si="445"/>
        <v>7035.0200009401415</v>
      </c>
      <c r="KX77" s="492">
        <f t="shared" si="446"/>
        <v>2287.7021627563963</v>
      </c>
      <c r="KY77" s="492">
        <f t="shared" si="447"/>
        <v>11406.512703657254</v>
      </c>
      <c r="KZ77" s="492">
        <f t="shared" si="448"/>
        <v>0</v>
      </c>
      <c r="LA77" s="492">
        <f t="shared" si="449"/>
        <v>23324.248854078643</v>
      </c>
      <c r="LB77" s="492">
        <f t="shared" si="450"/>
        <v>8082.191147428829</v>
      </c>
      <c r="LC77" s="492">
        <f t="shared" si="451"/>
        <v>0</v>
      </c>
      <c r="LD77" s="493">
        <f t="shared" si="452"/>
        <v>93964.074050886222</v>
      </c>
      <c r="LE77" s="509">
        <f t="shared" si="453"/>
        <v>0</v>
      </c>
      <c r="LF77" s="492">
        <f t="shared" si="454"/>
        <v>0</v>
      </c>
      <c r="LG77" s="492">
        <f t="shared" si="455"/>
        <v>1163.6639664923757</v>
      </c>
      <c r="LH77" s="492">
        <f t="shared" si="456"/>
        <v>2825.4734224334065</v>
      </c>
      <c r="LI77" s="492">
        <f t="shared" si="457"/>
        <v>10512.780696168789</v>
      </c>
      <c r="LJ77" s="512">
        <f t="shared" si="458"/>
        <v>6774.7002627698394</v>
      </c>
      <c r="LK77" s="491">
        <f t="shared" si="459"/>
        <v>0</v>
      </c>
      <c r="LL77" s="492">
        <f t="shared" si="460"/>
        <v>2006.6942305272146</v>
      </c>
      <c r="LM77" s="493">
        <f t="shared" si="461"/>
        <v>8484.2027759804914</v>
      </c>
      <c r="LO77" s="547" t="e">
        <f>VLOOKUP(A77,#REF!,2,FALSE)</f>
        <v>#REF!</v>
      </c>
      <c r="LP77" s="552" t="e">
        <f>VLOOKUP(A77,#REF!,3,FALSE)</f>
        <v>#REF!</v>
      </c>
      <c r="LQ77" s="544" t="e">
        <f>VLOOKUP(A77,#REF!,4,FALSE)</f>
        <v>#REF!</v>
      </c>
      <c r="LR77" s="564" t="e">
        <f t="shared" si="405"/>
        <v>#REF!</v>
      </c>
      <c r="LS77" s="518" t="e">
        <f t="shared" si="406"/>
        <v>#REF!</v>
      </c>
    </row>
    <row r="78" spans="1:331" ht="14.4">
      <c r="A78" s="391" t="s">
        <v>88</v>
      </c>
      <c r="B78" s="419">
        <v>44149</v>
      </c>
      <c r="C78" s="407">
        <f t="shared" si="330"/>
        <v>4228</v>
      </c>
      <c r="D78" s="398">
        <f t="shared" si="331"/>
        <v>100</v>
      </c>
      <c r="E78" s="376">
        <f t="shared" si="462"/>
        <v>7.7215585952847311E-3</v>
      </c>
      <c r="F78" s="185">
        <f t="shared" si="407"/>
        <v>9.2640829916872405E-2</v>
      </c>
      <c r="G78" s="30">
        <f t="shared" si="253"/>
        <v>3.1664433350984194</v>
      </c>
      <c r="H78" s="29">
        <f t="shared" si="408"/>
        <v>0.29334193844826689</v>
      </c>
      <c r="I78" s="33">
        <f t="shared" si="409"/>
        <v>0.30323953930544556</v>
      </c>
      <c r="J78" s="302">
        <f t="shared" si="410"/>
        <v>0.46700337165566819</v>
      </c>
      <c r="K78" s="452">
        <f t="shared" si="411"/>
        <v>4.8501940321167012E-3</v>
      </c>
      <c r="L78" s="303">
        <f t="shared" si="463"/>
        <v>5.0410102335516127</v>
      </c>
      <c r="M78" s="304">
        <f t="shared" si="412"/>
        <v>0.48264627187983111</v>
      </c>
      <c r="N78" s="675"/>
      <c r="O78" s="310" t="s">
        <v>226</v>
      </c>
      <c r="P78" s="20" t="s">
        <v>236</v>
      </c>
      <c r="Q78" s="20"/>
      <c r="R78" s="20"/>
      <c r="S78" s="148">
        <f t="shared" si="259"/>
        <v>4228</v>
      </c>
      <c r="T78" s="149">
        <f t="shared" si="260"/>
        <v>9576.6608530204539</v>
      </c>
      <c r="U78" s="148">
        <f t="shared" si="261"/>
        <v>60</v>
      </c>
      <c r="V78" s="150">
        <f t="shared" si="262"/>
        <v>1.4395393474088292E-2</v>
      </c>
      <c r="W78" s="149">
        <f t="shared" si="263"/>
        <v>135.90341797096198</v>
      </c>
      <c r="X78" s="148">
        <f t="shared" si="264"/>
        <v>138</v>
      </c>
      <c r="Y78" s="150">
        <f t="shared" si="265"/>
        <v>3.3740831295843522E-2</v>
      </c>
      <c r="Z78" s="149">
        <f t="shared" si="266"/>
        <v>312.57786133321252</v>
      </c>
      <c r="AA78" s="148">
        <f t="shared" si="267"/>
        <v>100</v>
      </c>
      <c r="AB78" s="149">
        <f t="shared" si="268"/>
        <v>2265.0569661826994</v>
      </c>
      <c r="AC78" s="151">
        <f t="shared" si="269"/>
        <v>2.3651844843897825E-2</v>
      </c>
      <c r="AD78" s="148">
        <f t="shared" si="270"/>
        <v>0</v>
      </c>
      <c r="AE78" s="150">
        <f t="shared" si="271"/>
        <v>0</v>
      </c>
      <c r="AF78" s="149">
        <f t="shared" si="272"/>
        <v>0</v>
      </c>
      <c r="AG78" s="148">
        <f t="shared" si="273"/>
        <v>3</v>
      </c>
      <c r="AH78" s="150">
        <f t="shared" si="274"/>
        <v>3.0927835051546393E-2</v>
      </c>
      <c r="AI78" s="311">
        <f t="shared" si="275"/>
        <v>67.951708985480991</v>
      </c>
      <c r="AJ78" s="679"/>
      <c r="AK78" s="74">
        <v>3707.5794702811554</v>
      </c>
      <c r="AL78" s="59">
        <v>3572.2001035308986</v>
      </c>
      <c r="AM78" s="59">
        <v>3456.5647785351612</v>
      </c>
      <c r="AN78" s="59">
        <v>3221.4408487793839</v>
      </c>
      <c r="AO78" s="59">
        <v>2776.4138463388854</v>
      </c>
      <c r="AP78" s="59">
        <v>2805.648882938819</v>
      </c>
      <c r="AQ78" s="59">
        <v>2922.600563021233</v>
      </c>
      <c r="AR78" s="59">
        <v>3005.9820600247594</v>
      </c>
      <c r="AS78" s="59">
        <v>2853.8491653031965</v>
      </c>
      <c r="AT78" s="59">
        <v>2849.2187324599145</v>
      </c>
      <c r="AU78" s="59">
        <v>2187.8462667604313</v>
      </c>
      <c r="AV78" s="59">
        <v>2272.6239846353237</v>
      </c>
      <c r="AW78" s="59">
        <v>1954.5526455346221</v>
      </c>
      <c r="AX78" s="59">
        <v>2148.9951523932832</v>
      </c>
      <c r="AY78" s="59">
        <v>1265.8223438210737</v>
      </c>
      <c r="AZ78" s="59">
        <v>1519.7019493449473</v>
      </c>
      <c r="BA78" s="59">
        <v>559.41316059826465</v>
      </c>
      <c r="BB78" s="59">
        <v>818.09446907585868</v>
      </c>
      <c r="BC78" s="59">
        <v>45.357823832291736</v>
      </c>
      <c r="BD78" s="75">
        <v>205.09396930543366</v>
      </c>
      <c r="BE78" s="213">
        <v>2.0000000000000002E-5</v>
      </c>
      <c r="BF78" s="42">
        <v>2.0000000000000002E-5</v>
      </c>
      <c r="BG78" s="52">
        <v>5.0000000000000002E-5</v>
      </c>
      <c r="BH78" s="52">
        <v>4.0000000000000003E-5</v>
      </c>
      <c r="BI78" s="52">
        <v>1.2518952302791728E-4</v>
      </c>
      <c r="BJ78" s="52">
        <v>1.2406223545552731E-4</v>
      </c>
      <c r="BK78" s="52">
        <v>3.4000000000000002E-4</v>
      </c>
      <c r="BL78" s="52">
        <v>1.8000000000000001E-4</v>
      </c>
      <c r="BM78" s="52">
        <v>8.9999999999999998E-4</v>
      </c>
      <c r="BN78" s="52">
        <v>5.0000000000000001E-4</v>
      </c>
      <c r="BO78" s="52">
        <v>3.8E-3</v>
      </c>
      <c r="BP78" s="52">
        <v>2E-3</v>
      </c>
      <c r="BQ78" s="52">
        <v>1.6199999999999999E-2</v>
      </c>
      <c r="BR78" s="52">
        <v>6.1999999999999998E-3</v>
      </c>
      <c r="BS78" s="52">
        <v>6.1100000000000002E-2</v>
      </c>
      <c r="BT78" s="52">
        <v>2.6800000000000001E-2</v>
      </c>
      <c r="BU78" s="52">
        <v>0.1421</v>
      </c>
      <c r="BV78" s="52">
        <v>5.4699999999999999E-2</v>
      </c>
      <c r="BW78" s="52">
        <v>0.27589999999999998</v>
      </c>
      <c r="BX78" s="584">
        <v>0.1051</v>
      </c>
      <c r="BY78" s="74">
        <f>+Fall_Hoy!B78+(CS78/2)</f>
        <v>0</v>
      </c>
      <c r="BZ78" s="59">
        <f>+Fall_Hoy!C78+(CS78/2)</f>
        <v>0</v>
      </c>
      <c r="CA78" s="59">
        <f>+Fall_Hoy!D78+(CT78/2)</f>
        <v>0</v>
      </c>
      <c r="CB78" s="59">
        <f>+Fall_Hoy!E78+(CT78/2)</f>
        <v>0</v>
      </c>
      <c r="CC78" s="59">
        <f>+Fall_Hoy!F78+(CU78/2)</f>
        <v>1</v>
      </c>
      <c r="CD78" s="59">
        <f>+Fall_Hoy!G78+(CU78/2)</f>
        <v>0</v>
      </c>
      <c r="CE78" s="59">
        <f>+Fall_Hoy!H78+(CV78/2)</f>
        <v>1</v>
      </c>
      <c r="CF78" s="59">
        <f>+Fall_Hoy!I78+(CV78/2)</f>
        <v>1</v>
      </c>
      <c r="CG78" s="59">
        <f>+Fall_Hoy!J78+(CW78/2)</f>
        <v>4</v>
      </c>
      <c r="CH78" s="59">
        <f>+Fall_Hoy!K78+(CW78/2)</f>
        <v>1</v>
      </c>
      <c r="CI78" s="59">
        <f>+Fall_Hoy!L78+(CX78/2)</f>
        <v>3</v>
      </c>
      <c r="CJ78" s="59">
        <f>+Fall_Hoy!M78+(CX78/2)</f>
        <v>6</v>
      </c>
      <c r="CK78" s="59">
        <f>+Fall_Hoy!N78+(CY78/2)</f>
        <v>9</v>
      </c>
      <c r="CL78" s="59">
        <f>+Fall_Hoy!O78+(CY78/2)</f>
        <v>7</v>
      </c>
      <c r="CM78" s="59">
        <f>+Fall_Hoy!P78+(CZ78/2)</f>
        <v>23</v>
      </c>
      <c r="CN78" s="59">
        <f>+Fall_Hoy!Q78+(CZ78/2)</f>
        <v>13</v>
      </c>
      <c r="CO78" s="59">
        <f>+Fall_Hoy!R78+(DA78/2)</f>
        <v>11</v>
      </c>
      <c r="CP78" s="59">
        <f>+Fall_Hoy!S78+(DA78/2)</f>
        <v>7</v>
      </c>
      <c r="CQ78" s="59">
        <f>+Fall_Hoy!T78+(DB78/2)</f>
        <v>8</v>
      </c>
      <c r="CR78" s="75">
        <f>+Fall_Hoy!U78+(DB78/2)</f>
        <v>5</v>
      </c>
      <c r="CS78" s="603">
        <f>+Fall_Hoy!W78</f>
        <v>0</v>
      </c>
      <c r="CT78" s="58">
        <f>+Fall_Hoy!X78</f>
        <v>0</v>
      </c>
      <c r="CU78" s="58">
        <f>+Fall_Hoy!Y78</f>
        <v>0</v>
      </c>
      <c r="CV78" s="58">
        <f>+Fall_Hoy!Z78</f>
        <v>0</v>
      </c>
      <c r="CW78" s="58">
        <f>+Fall_Hoy!AA78</f>
        <v>0</v>
      </c>
      <c r="CX78" s="58">
        <f>+Fall_Hoy!AB78</f>
        <v>0</v>
      </c>
      <c r="CY78" s="58">
        <f>+Fall_Hoy!AC78</f>
        <v>0</v>
      </c>
      <c r="CZ78" s="58">
        <f>+Fall_Hoy!AD78</f>
        <v>0</v>
      </c>
      <c r="DA78" s="58">
        <f>+Fall_Hoy!AE78</f>
        <v>0</v>
      </c>
      <c r="DB78" s="223">
        <f>+Fall_Hoy!AF78</f>
        <v>2</v>
      </c>
      <c r="DC78" s="65">
        <f t="shared" si="276"/>
        <v>0.29738144566434316</v>
      </c>
      <c r="DD78" s="66">
        <f t="shared" si="277"/>
        <v>0.31919063279135645</v>
      </c>
      <c r="DE78" s="66">
        <f t="shared" si="278"/>
        <v>0.28423668035996869</v>
      </c>
      <c r="DF78" s="66">
        <f t="shared" si="279"/>
        <v>0.52537682870393665</v>
      </c>
      <c r="DG78" s="66">
        <f t="shared" si="389"/>
        <v>0.7</v>
      </c>
      <c r="DH78" s="66">
        <f t="shared" si="390"/>
        <v>0.14470805754379687</v>
      </c>
      <c r="DI78" s="66">
        <f t="shared" si="391"/>
        <v>0.7</v>
      </c>
      <c r="DJ78" s="66">
        <f t="shared" si="392"/>
        <v>0.7</v>
      </c>
      <c r="DK78" s="66">
        <f t="shared" si="393"/>
        <v>0.7</v>
      </c>
      <c r="DL78" s="66">
        <f t="shared" si="394"/>
        <v>0.7</v>
      </c>
      <c r="DM78" s="66">
        <f t="shared" si="395"/>
        <v>0.36084513624419734</v>
      </c>
      <c r="DN78" s="66">
        <f t="shared" si="396"/>
        <v>0.7</v>
      </c>
      <c r="DO78" s="66">
        <f t="shared" si="397"/>
        <v>0.28423668035996869</v>
      </c>
      <c r="DP78" s="66">
        <f t="shared" si="398"/>
        <v>0.52537682870393665</v>
      </c>
      <c r="DQ78" s="66">
        <f t="shared" si="399"/>
        <v>0.29738144566434316</v>
      </c>
      <c r="DR78" s="66">
        <f t="shared" si="400"/>
        <v>0.31919063279135645</v>
      </c>
      <c r="DS78" s="66">
        <f t="shared" si="401"/>
        <v>0.13837764269225089</v>
      </c>
      <c r="DT78" s="66">
        <f t="shared" si="402"/>
        <v>0.1564253938637683</v>
      </c>
      <c r="DU78" s="66">
        <f t="shared" si="403"/>
        <v>0.6392725796417652</v>
      </c>
      <c r="DV78" s="265">
        <f t="shared" si="404"/>
        <v>0.23196069322282242</v>
      </c>
      <c r="DW78" s="74">
        <f>+'Cas_-14'!B77</f>
        <v>30</v>
      </c>
      <c r="DX78" s="59">
        <f>+'Cas_-14'!C77</f>
        <v>28</v>
      </c>
      <c r="DY78" s="59">
        <f>+'Cas_-14'!D77</f>
        <v>113</v>
      </c>
      <c r="DZ78" s="59">
        <f>+'Cas_-14'!E77</f>
        <v>127</v>
      </c>
      <c r="EA78" s="59">
        <f>+'Cas_-14'!F77</f>
        <v>371</v>
      </c>
      <c r="EB78" s="59">
        <f>+'Cas_-14'!G77</f>
        <v>406</v>
      </c>
      <c r="EC78" s="59">
        <f>+'Cas_-14'!H77</f>
        <v>408</v>
      </c>
      <c r="ED78" s="59">
        <f>+'Cas_-14'!I77</f>
        <v>441</v>
      </c>
      <c r="EE78" s="59">
        <f>+'Cas_-14'!J77</f>
        <v>380</v>
      </c>
      <c r="EF78" s="59">
        <f>+'Cas_-14'!K77</f>
        <v>411</v>
      </c>
      <c r="EG78" s="59">
        <f>+'Cas_-14'!L77</f>
        <v>306</v>
      </c>
      <c r="EH78" s="59">
        <f>+'Cas_-14'!M77</f>
        <v>306</v>
      </c>
      <c r="EI78" s="59">
        <f>+'Cas_-14'!N77</f>
        <v>214</v>
      </c>
      <c r="EJ78" s="59">
        <f>+'Cas_-14'!O77</f>
        <v>194</v>
      </c>
      <c r="EK78" s="59">
        <f>+'Cas_-14'!P77</f>
        <v>114</v>
      </c>
      <c r="EL78" s="59">
        <f>+'Cas_-14'!Q77</f>
        <v>101</v>
      </c>
      <c r="EM78" s="59">
        <f>+'Cas_-14'!R77</f>
        <v>36</v>
      </c>
      <c r="EN78" s="59">
        <f>+'Cas_-14'!S77</f>
        <v>49</v>
      </c>
      <c r="EO78" s="59">
        <f>+'Cas_-14'!T77</f>
        <v>8</v>
      </c>
      <c r="EP78" s="75">
        <f>+'Cas_-14'!U77</f>
        <v>18</v>
      </c>
      <c r="EQ78" s="178">
        <f t="shared" si="413"/>
        <v>8.0915325593074947E-3</v>
      </c>
      <c r="ER78" s="79">
        <f t="shared" si="414"/>
        <v>7.8383066985311754E-3</v>
      </c>
      <c r="ES78" s="79">
        <f t="shared" si="415"/>
        <v>3.2691416837235629E-2</v>
      </c>
      <c r="ET78" s="79">
        <f t="shared" si="416"/>
        <v>3.9423353077589728E-2</v>
      </c>
      <c r="EU78" s="79">
        <f t="shared" si="417"/>
        <v>0.13362561222247854</v>
      </c>
      <c r="EV78" s="79">
        <f t="shared" si="418"/>
        <v>0.14470805754379687</v>
      </c>
      <c r="EW78" s="79">
        <f t="shared" si="419"/>
        <v>0.13960169759846713</v>
      </c>
      <c r="EX78" s="79">
        <f t="shared" si="420"/>
        <v>0.14670746238464497</v>
      </c>
      <c r="EY78" s="79">
        <f t="shared" si="421"/>
        <v>0.13315349830677836</v>
      </c>
      <c r="EZ78" s="79">
        <f t="shared" si="422"/>
        <v>0.14425006943751109</v>
      </c>
      <c r="FA78" s="79">
        <f t="shared" si="423"/>
        <v>0.13986357480825087</v>
      </c>
      <c r="FB78" s="79">
        <f t="shared" si="424"/>
        <v>0.13464611922992717</v>
      </c>
      <c r="FC78" s="79">
        <f t="shared" si="425"/>
        <v>0.10948796927465994</v>
      </c>
      <c r="FD78" s="79">
        <f t="shared" si="426"/>
        <v>9.0274749937870713E-2</v>
      </c>
      <c r="FE78" s="79">
        <f t="shared" si="427"/>
        <v>9.006003137523548E-2</v>
      </c>
      <c r="FF78" s="79">
        <f t="shared" si="428"/>
        <v>6.6460400372280279E-2</v>
      </c>
      <c r="FG78" s="79">
        <f t="shared" si="429"/>
        <v>6.4353151723316238E-2</v>
      </c>
      <c r="FH78" s="79">
        <f t="shared" si="430"/>
        <v>5.9895283310436878E-2</v>
      </c>
      <c r="FI78" s="79">
        <f t="shared" si="431"/>
        <v>0.17637530472316301</v>
      </c>
      <c r="FJ78" s="87">
        <f t="shared" si="432"/>
        <v>8.7764647887787095E-2</v>
      </c>
      <c r="FK78" s="101">
        <f t="shared" si="481"/>
        <v>3.3020357768398076</v>
      </c>
      <c r="FL78" s="102">
        <f t="shared" si="482"/>
        <v>4.8027190778779376</v>
      </c>
      <c r="FM78" s="102">
        <f t="shared" si="483"/>
        <v>2.5960539979231569</v>
      </c>
      <c r="FN78" s="102">
        <f t="shared" si="484"/>
        <v>5.8197539075490523</v>
      </c>
      <c r="FO78" s="102">
        <f t="shared" si="480"/>
        <v>5.2385166912054437</v>
      </c>
      <c r="FP78" s="102">
        <f t="shared" si="480"/>
        <v>1</v>
      </c>
      <c r="FQ78" s="102">
        <f t="shared" si="480"/>
        <v>5.014265671850155</v>
      </c>
      <c r="FR78" s="102">
        <f t="shared" si="480"/>
        <v>4.7714000952773956</v>
      </c>
      <c r="FS78" s="102">
        <f t="shared" si="480"/>
        <v>5.2570905676637825</v>
      </c>
      <c r="FT78" s="102">
        <f t="shared" si="480"/>
        <v>4.8526839725594648</v>
      </c>
      <c r="FU78" s="102">
        <f t="shared" si="480"/>
        <v>2.5799793601651189</v>
      </c>
      <c r="FV78" s="102">
        <f t="shared" si="480"/>
        <v>5.198813036747473</v>
      </c>
      <c r="FW78" s="102">
        <f t="shared" si="480"/>
        <v>2.5960539979231569</v>
      </c>
      <c r="FX78" s="102">
        <f t="shared" si="480"/>
        <v>5.8197539075490523</v>
      </c>
      <c r="FY78" s="102">
        <f t="shared" si="480"/>
        <v>3.3020357768398076</v>
      </c>
      <c r="FZ78" s="102">
        <f t="shared" si="480"/>
        <v>4.8027190778779376</v>
      </c>
      <c r="GA78" s="102">
        <f t="shared" si="485"/>
        <v>2.1502854015169288</v>
      </c>
      <c r="GB78" s="102">
        <f t="shared" si="486"/>
        <v>2.6116479498563594</v>
      </c>
      <c r="GC78" s="102">
        <f t="shared" si="487"/>
        <v>3.6245016310257343</v>
      </c>
      <c r="GD78" s="270">
        <f t="shared" si="488"/>
        <v>2.6429855164393699</v>
      </c>
      <c r="GE78" s="74">
        <f>+Cas_Hoy!B77</f>
        <v>32</v>
      </c>
      <c r="GF78" s="59">
        <f>+Cas_Hoy!C77</f>
        <v>30</v>
      </c>
      <c r="GG78" s="59">
        <f>+Cas_Hoy!D77</f>
        <v>118</v>
      </c>
      <c r="GH78" s="59">
        <f>+Cas_Hoy!E77</f>
        <v>135</v>
      </c>
      <c r="GI78" s="59">
        <f>+Cas_Hoy!F77</f>
        <v>388</v>
      </c>
      <c r="GJ78" s="59">
        <f>+Cas_Hoy!G77</f>
        <v>412</v>
      </c>
      <c r="GK78" s="59">
        <f>+Cas_Hoy!H77</f>
        <v>420</v>
      </c>
      <c r="GL78" s="59">
        <f>+Cas_Hoy!I77</f>
        <v>453</v>
      </c>
      <c r="GM78" s="59">
        <f>+Cas_Hoy!J77</f>
        <v>394</v>
      </c>
      <c r="GN78" s="59">
        <f>+Cas_Hoy!K77</f>
        <v>428</v>
      </c>
      <c r="GO78" s="59">
        <f>+Cas_Hoy!L77</f>
        <v>315</v>
      </c>
      <c r="GP78" s="59">
        <f>+Cas_Hoy!M77</f>
        <v>319</v>
      </c>
      <c r="GQ78" s="59">
        <f>+Cas_Hoy!N77</f>
        <v>219</v>
      </c>
      <c r="GR78" s="59">
        <f>+Cas_Hoy!O77</f>
        <v>198</v>
      </c>
      <c r="GS78" s="59">
        <f>+Cas_Hoy!P77</f>
        <v>120</v>
      </c>
      <c r="GT78" s="59">
        <f>+Cas_Hoy!Q77</f>
        <v>106</v>
      </c>
      <c r="GU78" s="59">
        <f>+Cas_Hoy!R77</f>
        <v>36</v>
      </c>
      <c r="GV78" s="59">
        <f>+Cas_Hoy!S77</f>
        <v>49</v>
      </c>
      <c r="GW78" s="59">
        <f>+Cas_Hoy!T77</f>
        <v>8</v>
      </c>
      <c r="GX78" s="459">
        <f>+Cas_Hoy!U77</f>
        <v>18</v>
      </c>
      <c r="GY78" s="424">
        <f t="shared" si="489"/>
        <v>0.31303310069930856</v>
      </c>
      <c r="GZ78" s="94">
        <f t="shared" si="490"/>
        <v>0.3349921492661761</v>
      </c>
      <c r="HA78" s="94">
        <f t="shared" si="491"/>
        <v>0.29087772429361286</v>
      </c>
      <c r="HB78" s="94">
        <f t="shared" si="492"/>
        <v>0.53620934063597658</v>
      </c>
      <c r="HC78" s="272">
        <f t="shared" si="464"/>
        <v>0.7</v>
      </c>
      <c r="HD78" s="272">
        <f t="shared" si="465"/>
        <v>0.14684660026611898</v>
      </c>
      <c r="HE78" s="272">
        <f t="shared" si="466"/>
        <v>0.7</v>
      </c>
      <c r="HF78" s="272">
        <f t="shared" si="467"/>
        <v>0.7</v>
      </c>
      <c r="HG78" s="272">
        <f t="shared" si="468"/>
        <v>0.7</v>
      </c>
      <c r="HH78" s="272">
        <f t="shared" si="469"/>
        <v>0.7</v>
      </c>
      <c r="HI78" s="272">
        <f t="shared" si="470"/>
        <v>0.37145822848667376</v>
      </c>
      <c r="HJ78" s="272">
        <f t="shared" si="471"/>
        <v>0.7</v>
      </c>
      <c r="HK78" s="272">
        <f t="shared" si="472"/>
        <v>0.29087772429361286</v>
      </c>
      <c r="HL78" s="272">
        <f t="shared" si="473"/>
        <v>0.53620934063597658</v>
      </c>
      <c r="HM78" s="272">
        <f t="shared" si="474"/>
        <v>0.31303310069930856</v>
      </c>
      <c r="HN78" s="272">
        <f t="shared" si="475"/>
        <v>0.3349921492661761</v>
      </c>
      <c r="HO78" s="272">
        <f t="shared" si="476"/>
        <v>0.13837764269225089</v>
      </c>
      <c r="HP78" s="272">
        <f t="shared" si="477"/>
        <v>0.1564253938637683</v>
      </c>
      <c r="HQ78" s="272">
        <f t="shared" si="478"/>
        <v>0.6392725796417652</v>
      </c>
      <c r="HR78" s="276">
        <f t="shared" si="479"/>
        <v>0.23196069322282245</v>
      </c>
      <c r="HS78" s="201">
        <f>+CyF_Tot!B77</f>
        <v>0</v>
      </c>
      <c r="HT78" s="131">
        <f>+CyF_Tot!C77</f>
        <v>4090</v>
      </c>
      <c r="HU78" s="131">
        <f>+CyF_Tot!D77</f>
        <v>4168</v>
      </c>
      <c r="HV78" s="131">
        <f>+CyF_Tot!E77</f>
        <v>4228</v>
      </c>
      <c r="HW78" s="131">
        <f>+CyF_Tot!F77</f>
        <v>0</v>
      </c>
      <c r="HX78" s="131">
        <f>+CyF_Tot!G77</f>
        <v>97</v>
      </c>
      <c r="HY78" s="131">
        <f>+CyF_Tot!H77</f>
        <v>100</v>
      </c>
      <c r="HZ78" s="428">
        <f>+CyF_Tot!I77</f>
        <v>100</v>
      </c>
      <c r="IA78" s="82">
        <f t="shared" si="368"/>
        <v>8.3978787068362939E-2</v>
      </c>
      <c r="IB78" s="79">
        <f t="shared" si="369"/>
        <v>8.0912367291012227E-2</v>
      </c>
      <c r="IC78" s="79">
        <f t="shared" si="370"/>
        <v>7.8293161306828271E-2</v>
      </c>
      <c r="ID78" s="79">
        <f t="shared" si="371"/>
        <v>7.2967470356732525E-2</v>
      </c>
      <c r="IE78" s="79">
        <f t="shared" si="372"/>
        <v>6.2887355236559958E-2</v>
      </c>
      <c r="IF78" s="79">
        <f t="shared" si="373"/>
        <v>6.3549545469632818E-2</v>
      </c>
      <c r="IG78" s="79">
        <f t="shared" si="374"/>
        <v>6.6198567646407233E-2</v>
      </c>
      <c r="IH78" s="79">
        <f t="shared" si="375"/>
        <v>6.8087206052793031E-2</v>
      </c>
      <c r="II78" s="79">
        <f t="shared" si="376"/>
        <v>6.4641309323046875E-2</v>
      </c>
      <c r="IJ78" s="79">
        <f t="shared" si="377"/>
        <v>6.453642738136571E-2</v>
      </c>
      <c r="IK78" s="79">
        <f t="shared" si="378"/>
        <v>4.9555964274625275E-2</v>
      </c>
      <c r="IL78" s="79">
        <f t="shared" si="379"/>
        <v>5.147622787912124E-2</v>
      </c>
      <c r="IM78" s="79">
        <f t="shared" si="380"/>
        <v>4.4271730855390205E-2</v>
      </c>
      <c r="IN78" s="79">
        <f t="shared" si="381"/>
        <v>4.8675964402212578E-2</v>
      </c>
      <c r="IO78" s="79">
        <f t="shared" si="382"/>
        <v>2.8671597178216351E-2</v>
      </c>
      <c r="IP78" s="79">
        <f t="shared" si="383"/>
        <v>3.4422114868852008E-2</v>
      </c>
      <c r="IQ78" s="79">
        <f t="shared" si="384"/>
        <v>1.2671026763873806E-2</v>
      </c>
      <c r="IR78" s="79">
        <f t="shared" si="385"/>
        <v>1.8530305761758108E-2</v>
      </c>
      <c r="IS78" s="79">
        <f t="shared" si="386"/>
        <v>1.0273805484222007E-3</v>
      </c>
      <c r="IT78" s="179">
        <f t="shared" si="387"/>
        <v>4.6454952389733328E-3</v>
      </c>
      <c r="IU78" s="275"/>
      <c r="IV78" s="272"/>
      <c r="IW78" s="272"/>
      <c r="IX78" s="272"/>
      <c r="IY78" s="272"/>
      <c r="IZ78" s="272"/>
      <c r="JA78" s="272"/>
      <c r="JB78" s="272"/>
      <c r="JC78" s="272"/>
      <c r="JD78" s="272"/>
      <c r="JE78" s="272"/>
      <c r="JF78" s="272"/>
      <c r="JG78" s="272"/>
      <c r="JH78" s="272"/>
      <c r="JI78" s="272"/>
      <c r="JJ78" s="272"/>
      <c r="JK78" s="272"/>
      <c r="JL78" s="272"/>
      <c r="JM78" s="272"/>
      <c r="JN78" s="276"/>
      <c r="JP78" s="525">
        <f t="shared" si="230"/>
        <v>0</v>
      </c>
      <c r="JQ78" s="241">
        <f t="shared" si="231"/>
        <v>0</v>
      </c>
      <c r="JR78" s="241">
        <f t="shared" si="232"/>
        <v>0</v>
      </c>
      <c r="JS78" s="241">
        <f t="shared" si="233"/>
        <v>0</v>
      </c>
      <c r="JT78" s="241">
        <f t="shared" si="234"/>
        <v>1288.6879255115496</v>
      </c>
      <c r="JU78" s="241">
        <f t="shared" si="235"/>
        <v>0</v>
      </c>
      <c r="JV78" s="241">
        <f t="shared" si="236"/>
        <v>1102.5694173783643</v>
      </c>
      <c r="JW78" s="241">
        <f t="shared" si="237"/>
        <v>1084.6016160100257</v>
      </c>
      <c r="JX78" s="241">
        <f t="shared" si="238"/>
        <v>3955.5727531944331</v>
      </c>
      <c r="JY78" s="241">
        <f t="shared" si="239"/>
        <v>1025.3596772746553</v>
      </c>
      <c r="JZ78" s="241">
        <f t="shared" si="240"/>
        <v>2898.0089215264197</v>
      </c>
      <c r="KA78" s="241">
        <f t="shared" si="241"/>
        <v>5988.9300174679011</v>
      </c>
      <c r="KB78" s="241">
        <f t="shared" si="242"/>
        <v>7613.4357567686229</v>
      </c>
      <c r="KC78" s="241">
        <f t="shared" si="243"/>
        <v>6212.0954461589627</v>
      </c>
      <c r="KD78" s="241">
        <f t="shared" si="244"/>
        <v>17987.633976556241</v>
      </c>
      <c r="KE78" s="241">
        <f t="shared" si="245"/>
        <v>11406.572194943823</v>
      </c>
      <c r="KF78" s="241">
        <f t="shared" si="246"/>
        <v>7011.1650498273366</v>
      </c>
      <c r="KG78" s="241">
        <f t="shared" si="247"/>
        <v>5619.1872378662129</v>
      </c>
      <c r="KH78" s="241">
        <f t="shared" si="248"/>
        <v>10646.895269613733</v>
      </c>
      <c r="KI78" s="526">
        <f t="shared" si="249"/>
        <v>4212.9468893023577</v>
      </c>
      <c r="KJ78" s="529">
        <f>(SUM(JP78:KI78)/SUM(JP$4:KI77))*100000</f>
        <v>166.45931056768177</v>
      </c>
      <c r="KK78" s="491">
        <f t="shared" si="433"/>
        <v>0</v>
      </c>
      <c r="KL78" s="492">
        <f t="shared" si="434"/>
        <v>0</v>
      </c>
      <c r="KM78" s="492">
        <f t="shared" si="435"/>
        <v>0</v>
      </c>
      <c r="KN78" s="492">
        <f t="shared" si="436"/>
        <v>0</v>
      </c>
      <c r="KO78" s="492">
        <f t="shared" si="437"/>
        <v>360.17685235169415</v>
      </c>
      <c r="KP78" s="492">
        <f t="shared" si="438"/>
        <v>0</v>
      </c>
      <c r="KQ78" s="492">
        <f t="shared" si="439"/>
        <v>342.1610235256548</v>
      </c>
      <c r="KR78" s="492">
        <f t="shared" si="440"/>
        <v>332.66998273162125</v>
      </c>
      <c r="KS78" s="492">
        <f t="shared" si="441"/>
        <v>1401.6157716502985</v>
      </c>
      <c r="KT78" s="492">
        <f t="shared" si="442"/>
        <v>350.97340495744794</v>
      </c>
      <c r="KU78" s="492">
        <f t="shared" si="443"/>
        <v>1371.21151772795</v>
      </c>
      <c r="KV78" s="492">
        <f t="shared" si="444"/>
        <v>2640.1199849005329</v>
      </c>
      <c r="KW78" s="492">
        <f t="shared" si="445"/>
        <v>4604.6342218314931</v>
      </c>
      <c r="KX78" s="492">
        <f t="shared" si="446"/>
        <v>3257.336337964407</v>
      </c>
      <c r="KY78" s="492">
        <f t="shared" si="447"/>
        <v>18170.006330091368</v>
      </c>
      <c r="KZ78" s="492">
        <f t="shared" si="448"/>
        <v>8554.3089588083531</v>
      </c>
      <c r="LA78" s="492">
        <f t="shared" si="449"/>
        <v>19663.46302656885</v>
      </c>
      <c r="LB78" s="492">
        <f t="shared" si="450"/>
        <v>8556.4690443481268</v>
      </c>
      <c r="LC78" s="492">
        <f t="shared" si="451"/>
        <v>176375.30472316299</v>
      </c>
      <c r="LD78" s="493">
        <f t="shared" si="452"/>
        <v>24379.068857718637</v>
      </c>
      <c r="LE78" s="509">
        <f t="shared" si="453"/>
        <v>100.59797351693733</v>
      </c>
      <c r="LF78" s="492">
        <f t="shared" si="454"/>
        <v>0</v>
      </c>
      <c r="LG78" s="492">
        <f t="shared" si="455"/>
        <v>1004.4830082831144</v>
      </c>
      <c r="LH78" s="492">
        <f t="shared" si="456"/>
        <v>984.27318739943473</v>
      </c>
      <c r="LI78" s="492">
        <f t="shared" si="457"/>
        <v>13332.82451166656</v>
      </c>
      <c r="LJ78" s="512">
        <f t="shared" si="458"/>
        <v>6820.2857308375051</v>
      </c>
      <c r="LK78" s="491">
        <f t="shared" si="459"/>
        <v>51.177470958921063</v>
      </c>
      <c r="LL78" s="492">
        <f t="shared" si="460"/>
        <v>994.2754113327328</v>
      </c>
      <c r="LM78" s="493">
        <f t="shared" si="461"/>
        <v>9745.179393135475</v>
      </c>
      <c r="LO78" s="547" t="e">
        <f>VLOOKUP(A78,#REF!,2,FALSE)</f>
        <v>#REF!</v>
      </c>
      <c r="LP78" s="552" t="e">
        <f>VLOOKUP(A78,#REF!,3,FALSE)</f>
        <v>#REF!</v>
      </c>
      <c r="LQ78" s="544" t="e">
        <f>VLOOKUP(A78,#REF!,4,FALSE)</f>
        <v>#REF!</v>
      </c>
      <c r="LR78" s="564" t="e">
        <f t="shared" si="405"/>
        <v>#REF!</v>
      </c>
      <c r="LS78" s="518" t="e">
        <f t="shared" si="406"/>
        <v>#REF!</v>
      </c>
    </row>
    <row r="79" spans="1:331" ht="14.4">
      <c r="A79" s="391" t="s">
        <v>89</v>
      </c>
      <c r="B79" s="419">
        <v>11480</v>
      </c>
      <c r="C79" s="407">
        <f t="shared" si="330"/>
        <v>1186</v>
      </c>
      <c r="D79" s="398">
        <f t="shared" si="331"/>
        <v>25</v>
      </c>
      <c r="E79" s="376">
        <f t="shared" si="462"/>
        <v>7.0906250656036299E-3</v>
      </c>
      <c r="F79" s="185">
        <f t="shared" si="407"/>
        <v>0.10121951219512196</v>
      </c>
      <c r="G79" s="30">
        <f t="shared" si="253"/>
        <v>3.0342360157684256</v>
      </c>
      <c r="H79" s="29">
        <f t="shared" si="408"/>
        <v>0.30712388940095042</v>
      </c>
      <c r="I79" s="33">
        <f t="shared" si="409"/>
        <v>0.31346723995656384</v>
      </c>
      <c r="J79" s="302">
        <f t="shared" si="410"/>
        <v>0.35426383144219403</v>
      </c>
      <c r="K79" s="452">
        <f t="shared" si="411"/>
        <v>6.1471145376786667E-3</v>
      </c>
      <c r="L79" s="303">
        <f t="shared" si="463"/>
        <v>3.4999559250915553</v>
      </c>
      <c r="M79" s="304">
        <f t="shared" si="412"/>
        <v>0.36158081247025997</v>
      </c>
      <c r="N79" s="675"/>
      <c r="O79" s="310" t="s">
        <v>226</v>
      </c>
      <c r="P79" s="20" t="s">
        <v>237</v>
      </c>
      <c r="Q79" s="20"/>
      <c r="R79" s="20"/>
      <c r="S79" s="148">
        <f t="shared" si="259"/>
        <v>1186</v>
      </c>
      <c r="T79" s="149">
        <f t="shared" si="260"/>
        <v>10331.010452961673</v>
      </c>
      <c r="U79" s="148">
        <f t="shared" si="261"/>
        <v>14</v>
      </c>
      <c r="V79" s="150">
        <f t="shared" si="262"/>
        <v>1.1945392491467578E-2</v>
      </c>
      <c r="W79" s="149">
        <f t="shared" si="263"/>
        <v>121.95121951219512</v>
      </c>
      <c r="X79" s="148">
        <f t="shared" si="264"/>
        <v>24</v>
      </c>
      <c r="Y79" s="150">
        <f t="shared" si="265"/>
        <v>2.0654044750430294E-2</v>
      </c>
      <c r="Z79" s="149">
        <f t="shared" si="266"/>
        <v>209.05923344947735</v>
      </c>
      <c r="AA79" s="148">
        <f t="shared" si="267"/>
        <v>25</v>
      </c>
      <c r="AB79" s="149">
        <f t="shared" si="268"/>
        <v>2177.7003484320558</v>
      </c>
      <c r="AC79" s="151">
        <f t="shared" si="269"/>
        <v>2.1079258010118045E-2</v>
      </c>
      <c r="AD79" s="148">
        <f t="shared" si="270"/>
        <v>0</v>
      </c>
      <c r="AE79" s="150">
        <f t="shared" si="271"/>
        <v>0</v>
      </c>
      <c r="AF79" s="149">
        <f t="shared" si="272"/>
        <v>0</v>
      </c>
      <c r="AG79" s="148">
        <f t="shared" si="273"/>
        <v>0</v>
      </c>
      <c r="AH79" s="150">
        <f t="shared" si="274"/>
        <v>0</v>
      </c>
      <c r="AI79" s="311">
        <f t="shared" si="275"/>
        <v>0</v>
      </c>
      <c r="AJ79" s="679"/>
      <c r="AK79" s="74">
        <v>809.77068046590705</v>
      </c>
      <c r="AL79" s="59">
        <v>761.7027300015335</v>
      </c>
      <c r="AM79" s="59">
        <v>866.80097427593535</v>
      </c>
      <c r="AN79" s="59">
        <v>788.65676712559571</v>
      </c>
      <c r="AO79" s="59">
        <v>1289.0859001719527</v>
      </c>
      <c r="AP79" s="59">
        <v>587.25169283337709</v>
      </c>
      <c r="AQ79" s="59">
        <v>1068.3111930151022</v>
      </c>
      <c r="AR79" s="59">
        <v>735.04523240913738</v>
      </c>
      <c r="AS79" s="59">
        <v>793.15820306771559</v>
      </c>
      <c r="AT79" s="59">
        <v>659.42228066991584</v>
      </c>
      <c r="AU79" s="59">
        <v>538.19124312817553</v>
      </c>
      <c r="AV79" s="59">
        <v>509.57926807996199</v>
      </c>
      <c r="AW79" s="59">
        <v>511.21567363677053</v>
      </c>
      <c r="AX79" s="59">
        <v>500.656999617873</v>
      </c>
      <c r="AY79" s="59">
        <v>304.53188540177172</v>
      </c>
      <c r="AZ79" s="59">
        <v>379.95792406056279</v>
      </c>
      <c r="BA79" s="59">
        <v>116.67694079274187</v>
      </c>
      <c r="BB79" s="59">
        <v>186.01580603406157</v>
      </c>
      <c r="BC79" s="59">
        <v>10.257313476285002</v>
      </c>
      <c r="BD79" s="75">
        <v>63.711350046723879</v>
      </c>
      <c r="BE79" s="213">
        <v>2.0000000000000002E-5</v>
      </c>
      <c r="BF79" s="42">
        <v>2.0000000000000002E-5</v>
      </c>
      <c r="BG79" s="52">
        <v>5.0000000000000002E-5</v>
      </c>
      <c r="BH79" s="52">
        <v>4.0000000000000003E-5</v>
      </c>
      <c r="BI79" s="52">
        <v>1.2518952302791728E-4</v>
      </c>
      <c r="BJ79" s="52">
        <v>1.2406223545552731E-4</v>
      </c>
      <c r="BK79" s="52">
        <v>3.4000000000000002E-4</v>
      </c>
      <c r="BL79" s="52">
        <v>1.8000000000000001E-4</v>
      </c>
      <c r="BM79" s="52">
        <v>8.9999999999999998E-4</v>
      </c>
      <c r="BN79" s="52">
        <v>5.0000000000000001E-4</v>
      </c>
      <c r="BO79" s="52">
        <v>3.8E-3</v>
      </c>
      <c r="BP79" s="52">
        <v>2E-3</v>
      </c>
      <c r="BQ79" s="52">
        <v>1.6199999999999999E-2</v>
      </c>
      <c r="BR79" s="52">
        <v>6.1999999999999998E-3</v>
      </c>
      <c r="BS79" s="52">
        <v>6.1100000000000002E-2</v>
      </c>
      <c r="BT79" s="52">
        <v>2.6800000000000001E-2</v>
      </c>
      <c r="BU79" s="52">
        <v>0.1421</v>
      </c>
      <c r="BV79" s="52">
        <v>5.4699999999999999E-2</v>
      </c>
      <c r="BW79" s="52">
        <v>0.27589999999999998</v>
      </c>
      <c r="BX79" s="584">
        <v>0.1051</v>
      </c>
      <c r="BY79" s="74">
        <f>+Fall_Hoy!B79+(CS79/2)</f>
        <v>0</v>
      </c>
      <c r="BZ79" s="59">
        <f>+Fall_Hoy!C79+(CS79/2)</f>
        <v>0</v>
      </c>
      <c r="CA79" s="59">
        <f>+Fall_Hoy!D79+(CT79/2)</f>
        <v>0</v>
      </c>
      <c r="CB79" s="59">
        <f>+Fall_Hoy!E79+(CT79/2)</f>
        <v>0</v>
      </c>
      <c r="CC79" s="59">
        <f>+Fall_Hoy!F79+(CU79/2)</f>
        <v>0</v>
      </c>
      <c r="CD79" s="59">
        <f>+Fall_Hoy!G79+(CU79/2)</f>
        <v>0</v>
      </c>
      <c r="CE79" s="59">
        <f>+Fall_Hoy!H79+(CV79/2)</f>
        <v>0</v>
      </c>
      <c r="CF79" s="59">
        <f>+Fall_Hoy!I79+(CV79/2)</f>
        <v>0</v>
      </c>
      <c r="CG79" s="59">
        <f>+Fall_Hoy!J79+(CW79/2)</f>
        <v>1</v>
      </c>
      <c r="CH79" s="59">
        <f>+Fall_Hoy!K79+(CW79/2)</f>
        <v>1</v>
      </c>
      <c r="CI79" s="59">
        <f>+Fall_Hoy!L79+(CX79/2)</f>
        <v>2</v>
      </c>
      <c r="CJ79" s="59">
        <f>+Fall_Hoy!M79+(CX79/2)</f>
        <v>3</v>
      </c>
      <c r="CK79" s="59">
        <f>+Fall_Hoy!N79+(CY79/2)</f>
        <v>2</v>
      </c>
      <c r="CL79" s="59">
        <f>+Fall_Hoy!O79+(CY79/2)</f>
        <v>3</v>
      </c>
      <c r="CM79" s="59">
        <f>+Fall_Hoy!P79+(CZ79/2)</f>
        <v>5</v>
      </c>
      <c r="CN79" s="59">
        <f>+Fall_Hoy!Q79+(CZ79/2)</f>
        <v>2</v>
      </c>
      <c r="CO79" s="59">
        <f>+Fall_Hoy!R79+(DA79/2)</f>
        <v>1</v>
      </c>
      <c r="CP79" s="59">
        <f>+Fall_Hoy!S79+(DA79/2)</f>
        <v>4</v>
      </c>
      <c r="CQ79" s="59">
        <f>+Fall_Hoy!T79+(DB79/2)</f>
        <v>0.5</v>
      </c>
      <c r="CR79" s="75">
        <f>+Fall_Hoy!U79+(DB79/2)</f>
        <v>0.5</v>
      </c>
      <c r="CS79" s="603">
        <f>+Fall_Hoy!W79</f>
        <v>0</v>
      </c>
      <c r="CT79" s="58">
        <f>+Fall_Hoy!X79</f>
        <v>0</v>
      </c>
      <c r="CU79" s="58">
        <f>+Fall_Hoy!Y79</f>
        <v>0</v>
      </c>
      <c r="CV79" s="58">
        <f>+Fall_Hoy!Z79</f>
        <v>0</v>
      </c>
      <c r="CW79" s="58">
        <f>+Fall_Hoy!AA79</f>
        <v>0</v>
      </c>
      <c r="CX79" s="58">
        <f>+Fall_Hoy!AB79</f>
        <v>0</v>
      </c>
      <c r="CY79" s="58">
        <f>+Fall_Hoy!AC79</f>
        <v>0</v>
      </c>
      <c r="CZ79" s="58">
        <f>+Fall_Hoy!AD79</f>
        <v>0</v>
      </c>
      <c r="DA79" s="58">
        <f>+Fall_Hoy!AE79</f>
        <v>0</v>
      </c>
      <c r="DB79" s="223">
        <f>+Fall_Hoy!AF79</f>
        <v>1</v>
      </c>
      <c r="DC79" s="65">
        <f t="shared" si="276"/>
        <v>0.26871754479338578</v>
      </c>
      <c r="DD79" s="66">
        <f t="shared" si="277"/>
        <v>0.19640823613865926</v>
      </c>
      <c r="DE79" s="66">
        <f t="shared" si="278"/>
        <v>0.24149648864478174</v>
      </c>
      <c r="DF79" s="66">
        <f t="shared" si="279"/>
        <v>0.7</v>
      </c>
      <c r="DG79" s="66">
        <f t="shared" si="389"/>
        <v>7.8350092873196026E-2</v>
      </c>
      <c r="DH79" s="66">
        <f t="shared" si="390"/>
        <v>0.21455876847638208</v>
      </c>
      <c r="DI79" s="66">
        <f t="shared" si="391"/>
        <v>0.10296625245453643</v>
      </c>
      <c r="DJ79" s="66">
        <f t="shared" si="392"/>
        <v>0.18230170619678757</v>
      </c>
      <c r="DK79" s="66">
        <f t="shared" si="393"/>
        <v>0.7</v>
      </c>
      <c r="DL79" s="66">
        <f t="shared" si="394"/>
        <v>0.7</v>
      </c>
      <c r="DM79" s="66">
        <f t="shared" si="395"/>
        <v>0.7</v>
      </c>
      <c r="DN79" s="66">
        <f t="shared" si="396"/>
        <v>0.7</v>
      </c>
      <c r="DO79" s="66">
        <f t="shared" si="397"/>
        <v>0.24149648864478174</v>
      </c>
      <c r="DP79" s="66">
        <f t="shared" si="398"/>
        <v>0.7</v>
      </c>
      <c r="DQ79" s="66">
        <f t="shared" si="399"/>
        <v>0.26871754479338578</v>
      </c>
      <c r="DR79" s="66">
        <f t="shared" si="400"/>
        <v>0.19640823613865926</v>
      </c>
      <c r="DS79" s="66">
        <f t="shared" si="401"/>
        <v>6.0314382858155428E-2</v>
      </c>
      <c r="DT79" s="66">
        <f t="shared" si="402"/>
        <v>0.39311789764031052</v>
      </c>
      <c r="DU79" s="66">
        <f t="shared" si="403"/>
        <v>0.1766788954732452</v>
      </c>
      <c r="DV79" s="265">
        <f t="shared" si="404"/>
        <v>7.4670744319527985E-2</v>
      </c>
      <c r="DW79" s="74">
        <f>+'Cas_-14'!B78</f>
        <v>13</v>
      </c>
      <c r="DX79" s="59">
        <f>+'Cas_-14'!C78</f>
        <v>11</v>
      </c>
      <c r="DY79" s="59">
        <f>+'Cas_-14'!D78</f>
        <v>22</v>
      </c>
      <c r="DZ79" s="59">
        <f>+'Cas_-14'!E78</f>
        <v>33</v>
      </c>
      <c r="EA79" s="59">
        <f>+'Cas_-14'!F78</f>
        <v>101</v>
      </c>
      <c r="EB79" s="59">
        <f>+'Cas_-14'!G78</f>
        <v>126</v>
      </c>
      <c r="EC79" s="59">
        <f>+'Cas_-14'!H78</f>
        <v>110</v>
      </c>
      <c r="ED79" s="59">
        <f>+'Cas_-14'!I78</f>
        <v>134</v>
      </c>
      <c r="EE79" s="59">
        <f>+'Cas_-14'!J78</f>
        <v>139</v>
      </c>
      <c r="EF79" s="59">
        <f>+'Cas_-14'!K78</f>
        <v>133</v>
      </c>
      <c r="EG79" s="59">
        <f>+'Cas_-14'!L78</f>
        <v>90</v>
      </c>
      <c r="EH79" s="59">
        <f>+'Cas_-14'!M78</f>
        <v>87</v>
      </c>
      <c r="EI79" s="59">
        <f>+'Cas_-14'!N78</f>
        <v>30</v>
      </c>
      <c r="EJ79" s="59">
        <f>+'Cas_-14'!O78</f>
        <v>39</v>
      </c>
      <c r="EK79" s="59">
        <f>+'Cas_-14'!P78</f>
        <v>34</v>
      </c>
      <c r="EL79" s="59">
        <f>+'Cas_-14'!Q78</f>
        <v>30</v>
      </c>
      <c r="EM79" s="59">
        <f>+'Cas_-14'!R78</f>
        <v>8</v>
      </c>
      <c r="EN79" s="59">
        <f>+'Cas_-14'!S78</f>
        <v>14</v>
      </c>
      <c r="EO79" s="59">
        <f>+'Cas_-14'!T78</f>
        <v>1</v>
      </c>
      <c r="EP79" s="75">
        <f>+'Cas_-14'!U78</f>
        <v>4</v>
      </c>
      <c r="EQ79" s="178">
        <f t="shared" si="413"/>
        <v>1.6053927752138868E-2</v>
      </c>
      <c r="ER79" s="80">
        <f t="shared" si="414"/>
        <v>1.4441329362148741E-2</v>
      </c>
      <c r="ES79" s="80">
        <f t="shared" si="415"/>
        <v>2.5380682132224476E-2</v>
      </c>
      <c r="ET79" s="80">
        <f t="shared" si="416"/>
        <v>4.1843297839533611E-2</v>
      </c>
      <c r="EU79" s="80">
        <f t="shared" si="417"/>
        <v>7.8350092873196026E-2</v>
      </c>
      <c r="EV79" s="80">
        <f t="shared" si="418"/>
        <v>0.21455876847638208</v>
      </c>
      <c r="EW79" s="80">
        <f t="shared" si="419"/>
        <v>0.10296625245453643</v>
      </c>
      <c r="EX79" s="80">
        <f t="shared" si="420"/>
        <v>0.18230170619678757</v>
      </c>
      <c r="EY79" s="80">
        <f t="shared" si="421"/>
        <v>0.1752487706265744</v>
      </c>
      <c r="EZ79" s="80">
        <f t="shared" si="422"/>
        <v>0.2016916987774261</v>
      </c>
      <c r="FA79" s="80">
        <f t="shared" si="423"/>
        <v>0.16722680115879479</v>
      </c>
      <c r="FB79" s="80">
        <f t="shared" si="424"/>
        <v>0.17072908073322199</v>
      </c>
      <c r="FC79" s="80">
        <f t="shared" si="425"/>
        <v>5.8683646740681959E-2</v>
      </c>
      <c r="FD79" s="80">
        <f t="shared" si="426"/>
        <v>7.7897642557213403E-2</v>
      </c>
      <c r="FE79" s="80">
        <f t="shared" si="427"/>
        <v>0.11164676551075592</v>
      </c>
      <c r="FF79" s="80">
        <f t="shared" si="428"/>
        <v>7.8956110927741033E-2</v>
      </c>
      <c r="FG79" s="80">
        <f t="shared" si="429"/>
        <v>6.8565390433151088E-2</v>
      </c>
      <c r="FH79" s="80">
        <f t="shared" si="430"/>
        <v>7.5262421503237434E-2</v>
      </c>
      <c r="FI79" s="80">
        <f t="shared" si="431"/>
        <v>9.749141452213668E-2</v>
      </c>
      <c r="FJ79" s="88">
        <f t="shared" si="432"/>
        <v>6.2783161823859124E-2</v>
      </c>
      <c r="FK79" s="101">
        <f t="shared" si="481"/>
        <v>2.4068547222489651</v>
      </c>
      <c r="FL79" s="102">
        <f t="shared" si="482"/>
        <v>2.4875621890547261</v>
      </c>
      <c r="FM79" s="102">
        <f t="shared" si="483"/>
        <v>4.1152263374485596</v>
      </c>
      <c r="FN79" s="102">
        <f t="shared" si="484"/>
        <v>8.9861512751925918</v>
      </c>
      <c r="FO79" s="102">
        <f t="shared" si="480"/>
        <v>1</v>
      </c>
      <c r="FP79" s="102">
        <f t="shared" si="480"/>
        <v>1</v>
      </c>
      <c r="FQ79" s="102">
        <f t="shared" si="480"/>
        <v>1</v>
      </c>
      <c r="FR79" s="102">
        <f t="shared" si="480"/>
        <v>1</v>
      </c>
      <c r="FS79" s="102">
        <f t="shared" si="480"/>
        <v>3.994321885952524</v>
      </c>
      <c r="FT79" s="102">
        <f t="shared" si="480"/>
        <v>3.4706435824732411</v>
      </c>
      <c r="FU79" s="102">
        <f t="shared" si="480"/>
        <v>4.1859318909969208</v>
      </c>
      <c r="FV79" s="102">
        <f t="shared" si="480"/>
        <v>4.1000630765054407</v>
      </c>
      <c r="FW79" s="102">
        <f t="shared" si="480"/>
        <v>4.1152263374485596</v>
      </c>
      <c r="FX79" s="102">
        <f t="shared" si="480"/>
        <v>8.9861512751925918</v>
      </c>
      <c r="FY79" s="102">
        <f t="shared" si="480"/>
        <v>2.4068547222489651</v>
      </c>
      <c r="FZ79" s="102">
        <f t="shared" si="480"/>
        <v>2.4875621890547261</v>
      </c>
      <c r="GA79" s="102">
        <f t="shared" si="485"/>
        <v>0.8796622097114708</v>
      </c>
      <c r="GB79" s="102">
        <f t="shared" si="486"/>
        <v>5.2232958997127197</v>
      </c>
      <c r="GC79" s="102">
        <f t="shared" si="487"/>
        <v>1.8122508155128674</v>
      </c>
      <c r="GD79" s="270">
        <f t="shared" si="488"/>
        <v>1.1893434823977165</v>
      </c>
      <c r="GE79" s="74">
        <f>+Cas_Hoy!B78</f>
        <v>13</v>
      </c>
      <c r="GF79" s="59">
        <f>+Cas_Hoy!C78</f>
        <v>14</v>
      </c>
      <c r="GG79" s="59">
        <f>+Cas_Hoy!D78</f>
        <v>25</v>
      </c>
      <c r="GH79" s="59">
        <f>+Cas_Hoy!E78</f>
        <v>34</v>
      </c>
      <c r="GI79" s="59">
        <f>+Cas_Hoy!F78</f>
        <v>103</v>
      </c>
      <c r="GJ79" s="59">
        <f>+Cas_Hoy!G78</f>
        <v>126</v>
      </c>
      <c r="GK79" s="59">
        <f>+Cas_Hoy!H78</f>
        <v>114</v>
      </c>
      <c r="GL79" s="59">
        <f>+Cas_Hoy!I78</f>
        <v>136</v>
      </c>
      <c r="GM79" s="59">
        <f>+Cas_Hoy!J78</f>
        <v>142</v>
      </c>
      <c r="GN79" s="59">
        <f>+Cas_Hoy!K78</f>
        <v>137</v>
      </c>
      <c r="GO79" s="59">
        <f>+Cas_Hoy!L78</f>
        <v>90</v>
      </c>
      <c r="GP79" s="59">
        <f>+Cas_Hoy!M78</f>
        <v>87</v>
      </c>
      <c r="GQ79" s="59">
        <f>+Cas_Hoy!N78</f>
        <v>30</v>
      </c>
      <c r="GR79" s="59">
        <f>+Cas_Hoy!O78</f>
        <v>41</v>
      </c>
      <c r="GS79" s="59">
        <f>+Cas_Hoy!P78</f>
        <v>34</v>
      </c>
      <c r="GT79" s="59">
        <f>+Cas_Hoy!Q78</f>
        <v>30</v>
      </c>
      <c r="GU79" s="59">
        <f>+Cas_Hoy!R78</f>
        <v>8</v>
      </c>
      <c r="GV79" s="59">
        <f>+Cas_Hoy!S78</f>
        <v>14</v>
      </c>
      <c r="GW79" s="59">
        <f>+Cas_Hoy!T78</f>
        <v>1</v>
      </c>
      <c r="GX79" s="459">
        <f>+Cas_Hoy!U78</f>
        <v>4</v>
      </c>
      <c r="GY79" s="424">
        <f t="shared" si="489"/>
        <v>0.26871754479338578</v>
      </c>
      <c r="GZ79" s="94">
        <f t="shared" si="490"/>
        <v>0.19640823613865926</v>
      </c>
      <c r="HA79" s="94">
        <f t="shared" si="491"/>
        <v>0.24149648864478171</v>
      </c>
      <c r="HB79" s="94">
        <f t="shared" si="492"/>
        <v>0.7</v>
      </c>
      <c r="HC79" s="272">
        <f t="shared" si="464"/>
        <v>7.9901579860784069E-2</v>
      </c>
      <c r="HD79" s="272">
        <f t="shared" si="465"/>
        <v>0.21455876847638208</v>
      </c>
      <c r="HE79" s="272">
        <f t="shared" si="466"/>
        <v>0.10671047981651957</v>
      </c>
      <c r="HF79" s="272">
        <f t="shared" si="467"/>
        <v>0.18502262718479934</v>
      </c>
      <c r="HG79" s="272">
        <f t="shared" si="468"/>
        <v>0.7</v>
      </c>
      <c r="HH79" s="272">
        <f t="shared" si="469"/>
        <v>0.7</v>
      </c>
      <c r="HI79" s="272">
        <f t="shared" si="470"/>
        <v>0.7</v>
      </c>
      <c r="HJ79" s="272">
        <f t="shared" si="471"/>
        <v>0.69999999999999984</v>
      </c>
      <c r="HK79" s="272">
        <f t="shared" si="472"/>
        <v>0.24149648864478171</v>
      </c>
      <c r="HL79" s="272">
        <f t="shared" si="473"/>
        <v>0.7</v>
      </c>
      <c r="HM79" s="272">
        <f t="shared" si="474"/>
        <v>0.26871754479338578</v>
      </c>
      <c r="HN79" s="272">
        <f t="shared" si="475"/>
        <v>0.19640823613865926</v>
      </c>
      <c r="HO79" s="272">
        <f t="shared" si="476"/>
        <v>6.0314382858155428E-2</v>
      </c>
      <c r="HP79" s="272">
        <f t="shared" si="477"/>
        <v>0.39311789764031058</v>
      </c>
      <c r="HQ79" s="272">
        <f t="shared" si="478"/>
        <v>0.1766788954732452</v>
      </c>
      <c r="HR79" s="276">
        <f t="shared" si="479"/>
        <v>7.4670744319527985E-2</v>
      </c>
      <c r="HS79" s="201">
        <f>+CyF_Tot!B78</f>
        <v>0</v>
      </c>
      <c r="HT79" s="131">
        <f>+CyF_Tot!C78</f>
        <v>1162</v>
      </c>
      <c r="HU79" s="131">
        <f>+CyF_Tot!D78</f>
        <v>1172</v>
      </c>
      <c r="HV79" s="131">
        <f>+CyF_Tot!E78</f>
        <v>1186</v>
      </c>
      <c r="HW79" s="131">
        <f>+CyF_Tot!F78</f>
        <v>0</v>
      </c>
      <c r="HX79" s="131">
        <f>+CyF_Tot!G78</f>
        <v>25</v>
      </c>
      <c r="HY79" s="131">
        <f>+CyF_Tot!H78</f>
        <v>25</v>
      </c>
      <c r="HZ79" s="428">
        <f>+CyF_Tot!I78</f>
        <v>25</v>
      </c>
      <c r="IA79" s="82">
        <f t="shared" si="368"/>
        <v>7.0537515720026742E-2</v>
      </c>
      <c r="IB79" s="79">
        <f t="shared" si="369"/>
        <v>6.6350412021039501E-2</v>
      </c>
      <c r="IC79" s="79">
        <f t="shared" si="370"/>
        <v>7.5505311348077989E-2</v>
      </c>
      <c r="ID79" s="79">
        <f t="shared" si="371"/>
        <v>6.8698324662508331E-2</v>
      </c>
      <c r="IE79" s="79">
        <f t="shared" si="372"/>
        <v>0.11228971255853247</v>
      </c>
      <c r="IF79" s="79">
        <f t="shared" si="373"/>
        <v>5.1154328644022397E-2</v>
      </c>
      <c r="IG79" s="79">
        <f t="shared" si="374"/>
        <v>9.3058466290514119E-2</v>
      </c>
      <c r="IH79" s="79">
        <f t="shared" si="375"/>
        <v>6.4028330349228002E-2</v>
      </c>
      <c r="II79" s="79">
        <f t="shared" si="376"/>
        <v>6.9090435807292294E-2</v>
      </c>
      <c r="IJ79" s="79">
        <f t="shared" si="377"/>
        <v>5.7440965215149464E-2</v>
      </c>
      <c r="IK79" s="79">
        <f t="shared" si="378"/>
        <v>4.6880770307332363E-2</v>
      </c>
      <c r="IL79" s="79">
        <f t="shared" si="379"/>
        <v>4.4388437986059404E-2</v>
      </c>
      <c r="IM79" s="79">
        <f t="shared" si="380"/>
        <v>4.4530982024108934E-2</v>
      </c>
      <c r="IN79" s="79">
        <f t="shared" si="381"/>
        <v>4.3611236900511587E-2</v>
      </c>
      <c r="IO79" s="79">
        <f t="shared" si="382"/>
        <v>2.6527167717924367E-2</v>
      </c>
      <c r="IP79" s="79">
        <f t="shared" si="383"/>
        <v>3.3097380144648324E-2</v>
      </c>
      <c r="IQ79" s="79">
        <f t="shared" si="384"/>
        <v>1.0163496584733613E-2</v>
      </c>
      <c r="IR79" s="79">
        <f t="shared" si="385"/>
        <v>1.6203467424569823E-2</v>
      </c>
      <c r="IS79" s="79">
        <f t="shared" si="386"/>
        <v>8.9349420525130683E-4</v>
      </c>
      <c r="IT79" s="179">
        <f t="shared" si="387"/>
        <v>5.5497691678330907E-3</v>
      </c>
      <c r="IU79" s="275"/>
      <c r="IV79" s="272"/>
      <c r="IW79" s="272"/>
      <c r="IX79" s="272"/>
      <c r="IY79" s="272"/>
      <c r="IZ79" s="272"/>
      <c r="JA79" s="272"/>
      <c r="JB79" s="272"/>
      <c r="JC79" s="272"/>
      <c r="JD79" s="272"/>
      <c r="JE79" s="272"/>
      <c r="JF79" s="272"/>
      <c r="JG79" s="272"/>
      <c r="JH79" s="272"/>
      <c r="JI79" s="272"/>
      <c r="JJ79" s="272"/>
      <c r="JK79" s="272"/>
      <c r="JL79" s="272"/>
      <c r="JM79" s="272"/>
      <c r="JN79" s="276"/>
      <c r="JP79" s="525">
        <f t="shared" si="230"/>
        <v>0</v>
      </c>
      <c r="JQ79" s="241">
        <f t="shared" si="231"/>
        <v>0</v>
      </c>
      <c r="JR79" s="241">
        <f t="shared" si="232"/>
        <v>0</v>
      </c>
      <c r="JS79" s="241">
        <f t="shared" si="233"/>
        <v>0</v>
      </c>
      <c r="JT79" s="241">
        <f t="shared" si="234"/>
        <v>0</v>
      </c>
      <c r="JU79" s="241">
        <f t="shared" si="235"/>
        <v>0</v>
      </c>
      <c r="JV79" s="241">
        <f t="shared" si="236"/>
        <v>0</v>
      </c>
      <c r="JW79" s="241">
        <f t="shared" si="237"/>
        <v>0</v>
      </c>
      <c r="JX79" s="241">
        <f t="shared" si="238"/>
        <v>3558.1199174196267</v>
      </c>
      <c r="JY79" s="241">
        <f t="shared" si="239"/>
        <v>4430.3537894291885</v>
      </c>
      <c r="JZ79" s="241">
        <f t="shared" si="240"/>
        <v>7853.9590786194094</v>
      </c>
      <c r="KA79" s="241">
        <f t="shared" si="241"/>
        <v>13354.728942646327</v>
      </c>
      <c r="KB79" s="241">
        <f t="shared" si="242"/>
        <v>6468.6162231199351</v>
      </c>
      <c r="KC79" s="241">
        <f t="shared" si="243"/>
        <v>11427.638092280364</v>
      </c>
      <c r="KD79" s="241">
        <f t="shared" si="244"/>
        <v>16253.848077253597</v>
      </c>
      <c r="KE79" s="241">
        <f t="shared" si="245"/>
        <v>7018.8297996251822</v>
      </c>
      <c r="KF79" s="241">
        <f t="shared" si="246"/>
        <v>3055.9423102579353</v>
      </c>
      <c r="KG79" s="241">
        <f t="shared" si="247"/>
        <v>14121.767692789454</v>
      </c>
      <c r="KH79" s="241">
        <f t="shared" si="248"/>
        <v>2942.5346188143903</v>
      </c>
      <c r="KI79" s="526">
        <f t="shared" si="249"/>
        <v>1356.1947743476369</v>
      </c>
      <c r="KJ79" s="529">
        <f>(SUM(JP79:KI79)/SUM(JP$4:KI78))*100000</f>
        <v>173.33337786259571</v>
      </c>
      <c r="KK79" s="491">
        <f t="shared" si="433"/>
        <v>0</v>
      </c>
      <c r="KL79" s="492">
        <f t="shared" si="434"/>
        <v>0</v>
      </c>
      <c r="KM79" s="492">
        <f t="shared" si="435"/>
        <v>0</v>
      </c>
      <c r="KN79" s="492">
        <f t="shared" si="436"/>
        <v>0</v>
      </c>
      <c r="KO79" s="492">
        <f t="shared" si="437"/>
        <v>0</v>
      </c>
      <c r="KP79" s="492">
        <f t="shared" si="438"/>
        <v>0</v>
      </c>
      <c r="KQ79" s="492">
        <f t="shared" si="439"/>
        <v>0</v>
      </c>
      <c r="KR79" s="492">
        <f t="shared" si="440"/>
        <v>0</v>
      </c>
      <c r="KS79" s="492">
        <f t="shared" si="441"/>
        <v>1260.7825224933408</v>
      </c>
      <c r="KT79" s="492">
        <f t="shared" si="442"/>
        <v>1516.4789381761361</v>
      </c>
      <c r="KU79" s="492">
        <f t="shared" si="443"/>
        <v>3716.1511368621068</v>
      </c>
      <c r="KV79" s="492">
        <f t="shared" si="444"/>
        <v>5887.2096804559305</v>
      </c>
      <c r="KW79" s="492">
        <f t="shared" si="445"/>
        <v>3912.2431160454639</v>
      </c>
      <c r="KX79" s="492">
        <f t="shared" si="446"/>
        <v>5992.1263505548777</v>
      </c>
      <c r="KY79" s="492">
        <f t="shared" si="447"/>
        <v>16418.641986875871</v>
      </c>
      <c r="KZ79" s="492">
        <f t="shared" si="448"/>
        <v>5263.7407285160689</v>
      </c>
      <c r="LA79" s="492">
        <f t="shared" si="449"/>
        <v>8570.6738041438857</v>
      </c>
      <c r="LB79" s="492">
        <f t="shared" si="450"/>
        <v>21503.549000924984</v>
      </c>
      <c r="LC79" s="492">
        <f t="shared" si="451"/>
        <v>48745.707261068339</v>
      </c>
      <c r="LD79" s="493">
        <f t="shared" si="452"/>
        <v>7847.8952279823907</v>
      </c>
      <c r="LE79" s="509">
        <f t="shared" si="453"/>
        <v>0</v>
      </c>
      <c r="LF79" s="492">
        <f t="shared" si="454"/>
        <v>0</v>
      </c>
      <c r="LG79" s="492">
        <f t="shared" si="455"/>
        <v>1250.1767754070415</v>
      </c>
      <c r="LH79" s="492">
        <f t="shared" si="456"/>
        <v>2100.7887198890953</v>
      </c>
      <c r="LI79" s="492">
        <f t="shared" si="457"/>
        <v>9016.8282447034981</v>
      </c>
      <c r="LJ79" s="512">
        <f t="shared" si="458"/>
        <v>8404.5353792576061</v>
      </c>
      <c r="LK79" s="491">
        <f t="shared" si="459"/>
        <v>0</v>
      </c>
      <c r="LL79" s="492">
        <f t="shared" si="460"/>
        <v>1626.5046194516121</v>
      </c>
      <c r="LM79" s="493">
        <f t="shared" si="461"/>
        <v>8682.9679388649784</v>
      </c>
      <c r="LO79" s="547" t="e">
        <f>VLOOKUP(A79,#REF!,2,FALSE)</f>
        <v>#REF!</v>
      </c>
      <c r="LP79" s="552" t="e">
        <f>VLOOKUP(A79,#REF!,3,FALSE)</f>
        <v>#REF!</v>
      </c>
      <c r="LQ79" s="544" t="e">
        <f>VLOOKUP(A79,#REF!,4,FALSE)</f>
        <v>#REF!</v>
      </c>
      <c r="LR79" s="564" t="e">
        <f t="shared" si="405"/>
        <v>#REF!</v>
      </c>
      <c r="LS79" s="518" t="e">
        <f t="shared" si="406"/>
        <v>#REF!</v>
      </c>
    </row>
    <row r="80" spans="1:331" ht="14.4">
      <c r="A80" s="391" t="s">
        <v>90</v>
      </c>
      <c r="B80" s="419">
        <v>15061</v>
      </c>
      <c r="C80" s="407">
        <f t="shared" si="330"/>
        <v>2088</v>
      </c>
      <c r="D80" s="398">
        <f t="shared" si="331"/>
        <v>39</v>
      </c>
      <c r="E80" s="376">
        <f t="shared" si="462"/>
        <v>1.0616194011420891E-2</v>
      </c>
      <c r="F80" s="185">
        <f t="shared" si="407"/>
        <v>0.1344532235575327</v>
      </c>
      <c r="G80" s="30">
        <f t="shared" si="253"/>
        <v>1.8141397226294251</v>
      </c>
      <c r="H80" s="29">
        <f t="shared" si="408"/>
        <v>0.24391693369129447</v>
      </c>
      <c r="I80" s="33">
        <f t="shared" si="409"/>
        <v>0.25150546051724582</v>
      </c>
      <c r="J80" s="302">
        <f t="shared" si="410"/>
        <v>0.35480275873408035</v>
      </c>
      <c r="K80" s="452">
        <f t="shared" si="411"/>
        <v>7.2983352778224521E-3</v>
      </c>
      <c r="L80" s="303">
        <f t="shared" si="463"/>
        <v>2.6388564687871527</v>
      </c>
      <c r="M80" s="304">
        <f t="shared" si="412"/>
        <v>0.36584106678358513</v>
      </c>
      <c r="N80" s="675"/>
      <c r="O80" s="310" t="s">
        <v>226</v>
      </c>
      <c r="P80" s="20" t="s">
        <v>241</v>
      </c>
      <c r="Q80" s="20"/>
      <c r="R80" s="20"/>
      <c r="S80" s="148">
        <f t="shared" si="259"/>
        <v>2088</v>
      </c>
      <c r="T80" s="149">
        <f t="shared" si="260"/>
        <v>13863.621273487815</v>
      </c>
      <c r="U80" s="148">
        <f t="shared" si="261"/>
        <v>23</v>
      </c>
      <c r="V80" s="150">
        <f t="shared" si="262"/>
        <v>1.1138014527845037E-2</v>
      </c>
      <c r="W80" s="149">
        <f t="shared" si="263"/>
        <v>152.71230329991369</v>
      </c>
      <c r="X80" s="148">
        <f t="shared" si="264"/>
        <v>63</v>
      </c>
      <c r="Y80" s="150">
        <f t="shared" si="265"/>
        <v>3.111111111111111E-2</v>
      </c>
      <c r="Z80" s="149">
        <f t="shared" si="266"/>
        <v>418.29891773454619</v>
      </c>
      <c r="AA80" s="148">
        <f t="shared" si="267"/>
        <v>39</v>
      </c>
      <c r="AB80" s="149">
        <f t="shared" si="268"/>
        <v>2589.469490737667</v>
      </c>
      <c r="AC80" s="151">
        <f t="shared" si="269"/>
        <v>1.8678160919540231E-2</v>
      </c>
      <c r="AD80" s="148">
        <f t="shared" si="270"/>
        <v>0</v>
      </c>
      <c r="AE80" s="150">
        <f t="shared" si="271"/>
        <v>0</v>
      </c>
      <c r="AF80" s="149">
        <f t="shared" si="272"/>
        <v>0</v>
      </c>
      <c r="AG80" s="148">
        <f t="shared" si="273"/>
        <v>2</v>
      </c>
      <c r="AH80" s="150">
        <f t="shared" si="274"/>
        <v>5.4054054054054057E-2</v>
      </c>
      <c r="AI80" s="311">
        <f t="shared" si="275"/>
        <v>132.79330721731625</v>
      </c>
      <c r="AJ80" s="679"/>
      <c r="AK80" s="74">
        <v>969.9406786663227</v>
      </c>
      <c r="AL80" s="59">
        <v>950.05080662799242</v>
      </c>
      <c r="AM80" s="59">
        <v>1006.4278246462924</v>
      </c>
      <c r="AN80" s="59">
        <v>1013.1608306317884</v>
      </c>
      <c r="AO80" s="59">
        <v>928.69142699797476</v>
      </c>
      <c r="AP80" s="59">
        <v>867.45824263580789</v>
      </c>
      <c r="AQ80" s="59">
        <v>916.53483388218888</v>
      </c>
      <c r="AR80" s="59">
        <v>961.90114726676518</v>
      </c>
      <c r="AS80" s="59">
        <v>952.20345477952219</v>
      </c>
      <c r="AT80" s="59">
        <v>993.88689567875497</v>
      </c>
      <c r="AU80" s="59">
        <v>848.56211919480063</v>
      </c>
      <c r="AV80" s="59">
        <v>891.06839612900717</v>
      </c>
      <c r="AW80" s="59">
        <v>762.59635158594813</v>
      </c>
      <c r="AX80" s="59">
        <v>850.39030893777385</v>
      </c>
      <c r="AY80" s="59">
        <v>600.57879644420768</v>
      </c>
      <c r="AZ80" s="59">
        <v>744.99694493558127</v>
      </c>
      <c r="BA80" s="59">
        <v>256.30629254156003</v>
      </c>
      <c r="BB80" s="59">
        <v>398.13212436553107</v>
      </c>
      <c r="BC80" s="59">
        <v>27.158282653410332</v>
      </c>
      <c r="BD80" s="75">
        <v>120.95452615414185</v>
      </c>
      <c r="BE80" s="213">
        <v>2.0000000000000002E-5</v>
      </c>
      <c r="BF80" s="42">
        <v>2.0000000000000002E-5</v>
      </c>
      <c r="BG80" s="52">
        <v>5.0000000000000002E-5</v>
      </c>
      <c r="BH80" s="52">
        <v>4.0000000000000003E-5</v>
      </c>
      <c r="BI80" s="52">
        <v>1.2518952302791728E-4</v>
      </c>
      <c r="BJ80" s="52">
        <v>1.2406223545552731E-4</v>
      </c>
      <c r="BK80" s="52">
        <v>3.4000000000000002E-4</v>
      </c>
      <c r="BL80" s="52">
        <v>1.8000000000000001E-4</v>
      </c>
      <c r="BM80" s="52">
        <v>8.9999999999999998E-4</v>
      </c>
      <c r="BN80" s="52">
        <v>5.0000000000000001E-4</v>
      </c>
      <c r="BO80" s="52">
        <v>3.8E-3</v>
      </c>
      <c r="BP80" s="52">
        <v>2E-3</v>
      </c>
      <c r="BQ80" s="52">
        <v>1.6199999999999999E-2</v>
      </c>
      <c r="BR80" s="52">
        <v>6.1999999999999998E-3</v>
      </c>
      <c r="BS80" s="52">
        <v>6.1100000000000002E-2</v>
      </c>
      <c r="BT80" s="52">
        <v>2.6800000000000001E-2</v>
      </c>
      <c r="BU80" s="52">
        <v>0.1421</v>
      </c>
      <c r="BV80" s="52">
        <v>5.4699999999999999E-2</v>
      </c>
      <c r="BW80" s="52">
        <v>0.27589999999999998</v>
      </c>
      <c r="BX80" s="584">
        <v>0.1051</v>
      </c>
      <c r="BY80" s="74">
        <f>+Fall_Hoy!B80+(CS80/2)</f>
        <v>0</v>
      </c>
      <c r="BZ80" s="59">
        <f>+Fall_Hoy!C80+(CS80/2)</f>
        <v>0</v>
      </c>
      <c r="CA80" s="59">
        <f>+Fall_Hoy!D80+(CT80/2)</f>
        <v>0</v>
      </c>
      <c r="CB80" s="59">
        <f>+Fall_Hoy!E80+(CT80/2)</f>
        <v>0</v>
      </c>
      <c r="CC80" s="59">
        <f>+Fall_Hoy!F80+(CU80/2)</f>
        <v>0</v>
      </c>
      <c r="CD80" s="59">
        <f>+Fall_Hoy!G80+(CU80/2)</f>
        <v>0</v>
      </c>
      <c r="CE80" s="59">
        <f>+Fall_Hoy!H80+(CV80/2)</f>
        <v>0</v>
      </c>
      <c r="CF80" s="59">
        <f>+Fall_Hoy!I80+(CV80/2)</f>
        <v>0</v>
      </c>
      <c r="CG80" s="59">
        <f>+Fall_Hoy!J80+(CW80/2)</f>
        <v>0</v>
      </c>
      <c r="CH80" s="59">
        <f>+Fall_Hoy!K80+(CW80/2)</f>
        <v>1</v>
      </c>
      <c r="CI80" s="59">
        <f>+Fall_Hoy!L80+(CX80/2)</f>
        <v>2</v>
      </c>
      <c r="CJ80" s="59">
        <f>+Fall_Hoy!M80+(CX80/2)</f>
        <v>2</v>
      </c>
      <c r="CK80" s="59">
        <f>+Fall_Hoy!N80+(CY80/2)</f>
        <v>3</v>
      </c>
      <c r="CL80" s="59">
        <f>+Fall_Hoy!O80+(CY80/2)</f>
        <v>5</v>
      </c>
      <c r="CM80" s="59">
        <f>+Fall_Hoy!P80+(CZ80/2)</f>
        <v>11</v>
      </c>
      <c r="CN80" s="59">
        <f>+Fall_Hoy!Q80+(CZ80/2)</f>
        <v>3</v>
      </c>
      <c r="CO80" s="59">
        <f>+Fall_Hoy!R80+(DA80/2)</f>
        <v>3.5</v>
      </c>
      <c r="CP80" s="59">
        <f>+Fall_Hoy!S80+(DA80/2)</f>
        <v>3.5</v>
      </c>
      <c r="CQ80" s="59">
        <f>+Fall_Hoy!T80+(DB80/2)</f>
        <v>1.5</v>
      </c>
      <c r="CR80" s="75">
        <f>+Fall_Hoy!U80+(DB80/2)</f>
        <v>3.5</v>
      </c>
      <c r="CS80" s="603">
        <f>+Fall_Hoy!W80</f>
        <v>0</v>
      </c>
      <c r="CT80" s="58">
        <f>+Fall_Hoy!X80</f>
        <v>0</v>
      </c>
      <c r="CU80" s="58">
        <f>+Fall_Hoy!Y80</f>
        <v>0</v>
      </c>
      <c r="CV80" s="58">
        <f>+Fall_Hoy!Z80</f>
        <v>0</v>
      </c>
      <c r="CW80" s="58">
        <f>+Fall_Hoy!AA80</f>
        <v>0</v>
      </c>
      <c r="CX80" s="58">
        <f>+Fall_Hoy!AB80</f>
        <v>0</v>
      </c>
      <c r="CY80" s="58">
        <f>+Fall_Hoy!AC80</f>
        <v>0</v>
      </c>
      <c r="CZ80" s="58">
        <f>+Fall_Hoy!AD80</f>
        <v>0</v>
      </c>
      <c r="DA80" s="58">
        <f>+Fall_Hoy!AE80</f>
        <v>1</v>
      </c>
      <c r="DB80" s="223">
        <f>+Fall_Hoy!AF80</f>
        <v>1</v>
      </c>
      <c r="DC80" s="65">
        <f t="shared" si="276"/>
        <v>0.29976538347694931</v>
      </c>
      <c r="DD80" s="66">
        <f t="shared" si="277"/>
        <v>0.15025605040184695</v>
      </c>
      <c r="DE80" s="66">
        <f t="shared" si="278"/>
        <v>0.24283513132479753</v>
      </c>
      <c r="DF80" s="66">
        <f t="shared" si="279"/>
        <v>0.7</v>
      </c>
      <c r="DG80" s="66">
        <f t="shared" si="389"/>
        <v>0.17982291549716672</v>
      </c>
      <c r="DH80" s="66">
        <f t="shared" si="390"/>
        <v>0.21211395656453544</v>
      </c>
      <c r="DI80" s="66">
        <f t="shared" si="391"/>
        <v>0.20621147501775586</v>
      </c>
      <c r="DJ80" s="66">
        <f t="shared" si="392"/>
        <v>0.198565102601993</v>
      </c>
      <c r="DK80" s="66">
        <f t="shared" si="393"/>
        <v>0.1890352309650862</v>
      </c>
      <c r="DL80" s="66">
        <f t="shared" si="394"/>
        <v>0.7</v>
      </c>
      <c r="DM80" s="66">
        <f t="shared" si="395"/>
        <v>0.62024426682292211</v>
      </c>
      <c r="DN80" s="66">
        <f t="shared" si="396"/>
        <v>0.7</v>
      </c>
      <c r="DO80" s="66">
        <f t="shared" si="397"/>
        <v>0.24283513132479753</v>
      </c>
      <c r="DP80" s="66">
        <f t="shared" si="398"/>
        <v>0.7</v>
      </c>
      <c r="DQ80" s="66">
        <f t="shared" si="399"/>
        <v>0.29976538347694931</v>
      </c>
      <c r="DR80" s="66">
        <f t="shared" si="400"/>
        <v>0.15025605040184695</v>
      </c>
      <c r="DS80" s="66">
        <f t="shared" si="401"/>
        <v>9.6098077139199947E-2</v>
      </c>
      <c r="DT80" s="66">
        <f t="shared" si="402"/>
        <v>0.1607139209714584</v>
      </c>
      <c r="DU80" s="66">
        <f t="shared" si="403"/>
        <v>0.20018763763237787</v>
      </c>
      <c r="DV80" s="265">
        <f t="shared" si="404"/>
        <v>0.27532345060570279</v>
      </c>
      <c r="DW80" s="74">
        <f>+'Cas_-14'!B79</f>
        <v>34</v>
      </c>
      <c r="DX80" s="59">
        <f>+'Cas_-14'!C79</f>
        <v>26</v>
      </c>
      <c r="DY80" s="59">
        <f>+'Cas_-14'!D79</f>
        <v>87</v>
      </c>
      <c r="DZ80" s="59">
        <f>+'Cas_-14'!E79</f>
        <v>90</v>
      </c>
      <c r="EA80" s="59">
        <f>+'Cas_-14'!F79</f>
        <v>167</v>
      </c>
      <c r="EB80" s="59">
        <f>+'Cas_-14'!G79</f>
        <v>184</v>
      </c>
      <c r="EC80" s="59">
        <f>+'Cas_-14'!H79</f>
        <v>189</v>
      </c>
      <c r="ED80" s="59">
        <f>+'Cas_-14'!I79</f>
        <v>191</v>
      </c>
      <c r="EE80" s="59">
        <f>+'Cas_-14'!J79</f>
        <v>180</v>
      </c>
      <c r="EF80" s="59">
        <f>+'Cas_-14'!K79</f>
        <v>193</v>
      </c>
      <c r="EG80" s="59">
        <f>+'Cas_-14'!L79</f>
        <v>132</v>
      </c>
      <c r="EH80" s="59">
        <f>+'Cas_-14'!M79</f>
        <v>140</v>
      </c>
      <c r="EI80" s="59">
        <f>+'Cas_-14'!N79</f>
        <v>90</v>
      </c>
      <c r="EJ80" s="59">
        <f>+'Cas_-14'!O79</f>
        <v>103</v>
      </c>
      <c r="EK80" s="59">
        <f>+'Cas_-14'!P79</f>
        <v>81</v>
      </c>
      <c r="EL80" s="59">
        <f>+'Cas_-14'!Q79</f>
        <v>61</v>
      </c>
      <c r="EM80" s="59">
        <f>+'Cas_-14'!R79</f>
        <v>21</v>
      </c>
      <c r="EN80" s="59">
        <f>+'Cas_-14'!S79</f>
        <v>29</v>
      </c>
      <c r="EO80" s="59">
        <f>+'Cas_-14'!T79</f>
        <v>6</v>
      </c>
      <c r="EP80" s="75">
        <f>+'Cas_-14'!U79</f>
        <v>6</v>
      </c>
      <c r="EQ80" s="178">
        <f t="shared" si="413"/>
        <v>3.5053690135720787E-2</v>
      </c>
      <c r="ER80" s="79">
        <f t="shared" si="414"/>
        <v>2.7366957449656389E-2</v>
      </c>
      <c r="ES80" s="79">
        <f t="shared" si="415"/>
        <v>8.6444350870939032E-2</v>
      </c>
      <c r="ET80" s="79">
        <f t="shared" si="416"/>
        <v>8.8830911419934835E-2</v>
      </c>
      <c r="EU80" s="79">
        <f t="shared" si="417"/>
        <v>0.17982291549716672</v>
      </c>
      <c r="EV80" s="79">
        <f t="shared" si="418"/>
        <v>0.21211395656453544</v>
      </c>
      <c r="EW80" s="79">
        <f t="shared" si="419"/>
        <v>0.20621147501775586</v>
      </c>
      <c r="EX80" s="79">
        <f t="shared" si="420"/>
        <v>0.198565102601993</v>
      </c>
      <c r="EY80" s="79">
        <f t="shared" si="421"/>
        <v>0.1890352309650862</v>
      </c>
      <c r="EZ80" s="79">
        <f t="shared" si="422"/>
        <v>0.19418708591403105</v>
      </c>
      <c r="FA80" s="79">
        <f t="shared" si="423"/>
        <v>0.15555726211918888</v>
      </c>
      <c r="FB80" s="79">
        <f t="shared" si="424"/>
        <v>0.15711476314073097</v>
      </c>
      <c r="FC80" s="79">
        <f t="shared" si="425"/>
        <v>0.11801787382385161</v>
      </c>
      <c r="FD80" s="79">
        <f t="shared" si="426"/>
        <v>0.12112085346863576</v>
      </c>
      <c r="FE80" s="79">
        <f t="shared" si="427"/>
        <v>0.13486989630597906</v>
      </c>
      <c r="FF80" s="79">
        <f t="shared" si="428"/>
        <v>8.1879530398979786E-2</v>
      </c>
      <c r="FG80" s="79">
        <f t="shared" si="429"/>
        <v>8.1933220568881873E-2</v>
      </c>
      <c r="FH80" s="79">
        <f t="shared" si="430"/>
        <v>7.2840140810578408E-2</v>
      </c>
      <c r="FI80" s="79">
        <f t="shared" si="431"/>
        <v>0.2209270768910922</v>
      </c>
      <c r="FJ80" s="87">
        <f t="shared" si="432"/>
        <v>4.9605419414844629E-2</v>
      </c>
      <c r="FK80" s="101">
        <f t="shared" si="481"/>
        <v>2.2226263361015137</v>
      </c>
      <c r="FL80" s="102">
        <f t="shared" si="482"/>
        <v>1.835086860778077</v>
      </c>
      <c r="FM80" s="102">
        <f t="shared" si="483"/>
        <v>2.0576131687242798</v>
      </c>
      <c r="FN80" s="102">
        <f t="shared" si="484"/>
        <v>5.7793516141402108</v>
      </c>
      <c r="FO80" s="102">
        <f t="shared" si="480"/>
        <v>1</v>
      </c>
      <c r="FP80" s="102">
        <f t="shared" si="480"/>
        <v>1</v>
      </c>
      <c r="FQ80" s="102">
        <f t="shared" si="480"/>
        <v>1</v>
      </c>
      <c r="FR80" s="102">
        <f t="shared" si="480"/>
        <v>1</v>
      </c>
      <c r="FS80" s="102">
        <f t="shared" si="480"/>
        <v>1</v>
      </c>
      <c r="FT80" s="102">
        <f t="shared" si="480"/>
        <v>3.604771124223463</v>
      </c>
      <c r="FU80" s="102">
        <f t="shared" si="480"/>
        <v>3.9872408293460921</v>
      </c>
      <c r="FV80" s="102">
        <f t="shared" si="480"/>
        <v>4.4553419806450352</v>
      </c>
      <c r="FW80" s="102">
        <f t="shared" si="480"/>
        <v>2.0576131687242798</v>
      </c>
      <c r="FX80" s="102">
        <f t="shared" si="480"/>
        <v>5.7793516141402108</v>
      </c>
      <c r="FY80" s="102">
        <f t="shared" si="480"/>
        <v>2.2226263361015137</v>
      </c>
      <c r="FZ80" s="102">
        <f t="shared" si="480"/>
        <v>1.835086860778077</v>
      </c>
      <c r="GA80" s="102">
        <f t="shared" si="485"/>
        <v>1.172882946281961</v>
      </c>
      <c r="GB80" s="102">
        <f t="shared" si="486"/>
        <v>2.2063922334993382</v>
      </c>
      <c r="GC80" s="102">
        <f t="shared" si="487"/>
        <v>0.90612540775643358</v>
      </c>
      <c r="GD80" s="270">
        <f t="shared" si="488"/>
        <v>5.5502695845226766</v>
      </c>
      <c r="GE80" s="74">
        <f>+Cas_Hoy!B79</f>
        <v>38</v>
      </c>
      <c r="GF80" s="59">
        <f>+Cas_Hoy!C79</f>
        <v>27</v>
      </c>
      <c r="GG80" s="59">
        <f>+Cas_Hoy!D79</f>
        <v>93</v>
      </c>
      <c r="GH80" s="59">
        <f>+Cas_Hoy!E79</f>
        <v>93</v>
      </c>
      <c r="GI80" s="59">
        <f>+Cas_Hoy!F79</f>
        <v>170</v>
      </c>
      <c r="GJ80" s="59">
        <f>+Cas_Hoy!G79</f>
        <v>194</v>
      </c>
      <c r="GK80" s="59">
        <f>+Cas_Hoy!H79</f>
        <v>192</v>
      </c>
      <c r="GL80" s="59">
        <f>+Cas_Hoy!I79</f>
        <v>196</v>
      </c>
      <c r="GM80" s="59">
        <f>+Cas_Hoy!J79</f>
        <v>184</v>
      </c>
      <c r="GN80" s="59">
        <f>+Cas_Hoy!K79</f>
        <v>196</v>
      </c>
      <c r="GO80" s="59">
        <f>+Cas_Hoy!L79</f>
        <v>136</v>
      </c>
      <c r="GP80" s="59">
        <f>+Cas_Hoy!M79</f>
        <v>144</v>
      </c>
      <c r="GQ80" s="59">
        <f>+Cas_Hoy!N79</f>
        <v>93</v>
      </c>
      <c r="GR80" s="59">
        <f>+Cas_Hoy!O79</f>
        <v>106</v>
      </c>
      <c r="GS80" s="59">
        <f>+Cas_Hoy!P79</f>
        <v>83</v>
      </c>
      <c r="GT80" s="59">
        <f>+Cas_Hoy!Q79</f>
        <v>63</v>
      </c>
      <c r="GU80" s="59">
        <f>+Cas_Hoy!R79</f>
        <v>22</v>
      </c>
      <c r="GV80" s="59">
        <f>+Cas_Hoy!S79</f>
        <v>31</v>
      </c>
      <c r="GW80" s="59">
        <f>+Cas_Hoy!T79</f>
        <v>6</v>
      </c>
      <c r="GX80" s="459">
        <f>+Cas_Hoy!U79</f>
        <v>6</v>
      </c>
      <c r="GY80" s="424">
        <f t="shared" si="489"/>
        <v>0.3071669978837876</v>
      </c>
      <c r="GZ80" s="94">
        <f t="shared" si="490"/>
        <v>0.15518247828387471</v>
      </c>
      <c r="HA80" s="94">
        <f t="shared" si="491"/>
        <v>0.25092963570229077</v>
      </c>
      <c r="HB80" s="94">
        <f t="shared" si="492"/>
        <v>0.7</v>
      </c>
      <c r="HC80" s="272">
        <f t="shared" si="464"/>
        <v>0.18305326727256493</v>
      </c>
      <c r="HD80" s="272">
        <f t="shared" si="465"/>
        <v>0.22364188898652107</v>
      </c>
      <c r="HE80" s="272">
        <f t="shared" si="466"/>
        <v>0.20948467303391072</v>
      </c>
      <c r="HF80" s="272">
        <f t="shared" si="467"/>
        <v>0.20376314193712369</v>
      </c>
      <c r="HG80" s="272">
        <f t="shared" si="468"/>
        <v>0.19323601387542147</v>
      </c>
      <c r="HH80" s="272">
        <f t="shared" si="469"/>
        <v>0.7</v>
      </c>
      <c r="HI80" s="272">
        <f t="shared" si="470"/>
        <v>0.63903954763573789</v>
      </c>
      <c r="HJ80" s="272">
        <f t="shared" si="471"/>
        <v>0.7</v>
      </c>
      <c r="HK80" s="272">
        <f t="shared" si="472"/>
        <v>0.25092963570229077</v>
      </c>
      <c r="HL80" s="272">
        <f t="shared" si="473"/>
        <v>0.7</v>
      </c>
      <c r="HM80" s="272">
        <f t="shared" si="474"/>
        <v>0.3071669978837876</v>
      </c>
      <c r="HN80" s="272">
        <f t="shared" si="475"/>
        <v>0.15518247828387471</v>
      </c>
      <c r="HO80" s="272">
        <f t="shared" si="476"/>
        <v>0.10067417605059041</v>
      </c>
      <c r="HP80" s="272">
        <f t="shared" si="477"/>
        <v>0.17179763965914518</v>
      </c>
      <c r="HQ80" s="272">
        <f t="shared" si="478"/>
        <v>0.2001876376323779</v>
      </c>
      <c r="HR80" s="276">
        <f t="shared" si="479"/>
        <v>0.27532345060570279</v>
      </c>
      <c r="HS80" s="201">
        <f>+CyF_Tot!B79</f>
        <v>0</v>
      </c>
      <c r="HT80" s="131">
        <f>+CyF_Tot!C79</f>
        <v>2025</v>
      </c>
      <c r="HU80" s="131">
        <f>+CyF_Tot!D79</f>
        <v>2065</v>
      </c>
      <c r="HV80" s="131">
        <f>+CyF_Tot!E79</f>
        <v>2088</v>
      </c>
      <c r="HW80" s="131">
        <f>+CyF_Tot!F79</f>
        <v>0</v>
      </c>
      <c r="HX80" s="131">
        <f>+CyF_Tot!G79</f>
        <v>37</v>
      </c>
      <c r="HY80" s="131">
        <f>+CyF_Tot!H79</f>
        <v>39</v>
      </c>
      <c r="HZ80" s="428">
        <f>+CyF_Tot!I79</f>
        <v>39</v>
      </c>
      <c r="IA80" s="82">
        <f t="shared" si="368"/>
        <v>6.440081526235461E-2</v>
      </c>
      <c r="IB80" s="79">
        <f t="shared" si="369"/>
        <v>6.3080194318305055E-2</v>
      </c>
      <c r="IC80" s="79">
        <f t="shared" si="370"/>
        <v>6.6823439655155192E-2</v>
      </c>
      <c r="ID80" s="79">
        <f t="shared" si="371"/>
        <v>6.7270488721319188E-2</v>
      </c>
      <c r="IE80" s="79">
        <f t="shared" si="372"/>
        <v>6.1662002987714945E-2</v>
      </c>
      <c r="IF80" s="79">
        <f t="shared" si="373"/>
        <v>5.7596324456265051E-2</v>
      </c>
      <c r="IG80" s="79">
        <f t="shared" si="374"/>
        <v>6.0854845885544712E-2</v>
      </c>
      <c r="IH80" s="79">
        <f t="shared" si="375"/>
        <v>6.386701728084225E-2</v>
      </c>
      <c r="II80" s="79">
        <f t="shared" si="376"/>
        <v>6.3223122951963501E-2</v>
      </c>
      <c r="IJ80" s="79">
        <f t="shared" si="377"/>
        <v>6.5990763938566829E-2</v>
      </c>
      <c r="IK80" s="79">
        <f t="shared" si="378"/>
        <v>5.6341685093606042E-2</v>
      </c>
      <c r="IL80" s="79">
        <f t="shared" si="379"/>
        <v>5.916395963940025E-2</v>
      </c>
      <c r="IM80" s="79">
        <f t="shared" si="380"/>
        <v>5.0633845799478661E-2</v>
      </c>
      <c r="IN80" s="79">
        <f t="shared" si="381"/>
        <v>5.6463070774701141E-2</v>
      </c>
      <c r="IO80" s="79">
        <f t="shared" si="382"/>
        <v>3.9876422312210856E-2</v>
      </c>
      <c r="IP80" s="79">
        <f t="shared" si="383"/>
        <v>4.9465304092396342E-2</v>
      </c>
      <c r="IQ80" s="79">
        <f t="shared" si="384"/>
        <v>1.7017880123601357E-2</v>
      </c>
      <c r="IR80" s="79">
        <f t="shared" si="385"/>
        <v>2.6434640751977365E-2</v>
      </c>
      <c r="IS80" s="79">
        <f t="shared" si="386"/>
        <v>1.8032190859445145E-3</v>
      </c>
      <c r="IT80" s="179">
        <f t="shared" si="387"/>
        <v>8.0309757754559348E-3</v>
      </c>
      <c r="IU80" s="275"/>
      <c r="IV80" s="272"/>
      <c r="IW80" s="272"/>
      <c r="IX80" s="272"/>
      <c r="IY80" s="272"/>
      <c r="IZ80" s="272"/>
      <c r="JA80" s="272"/>
      <c r="JB80" s="272"/>
      <c r="JC80" s="272"/>
      <c r="JD80" s="272"/>
      <c r="JE80" s="272"/>
      <c r="JF80" s="272"/>
      <c r="JG80" s="272"/>
      <c r="JH80" s="272"/>
      <c r="JI80" s="272"/>
      <c r="JJ80" s="272"/>
      <c r="JK80" s="272"/>
      <c r="JL80" s="272"/>
      <c r="JM80" s="272"/>
      <c r="JN80" s="276"/>
      <c r="JP80" s="525">
        <f t="shared" si="230"/>
        <v>0</v>
      </c>
      <c r="JQ80" s="241">
        <f t="shared" si="231"/>
        <v>0</v>
      </c>
      <c r="JR80" s="241">
        <f t="shared" si="232"/>
        <v>0</v>
      </c>
      <c r="JS80" s="241">
        <f t="shared" si="233"/>
        <v>0</v>
      </c>
      <c r="JT80" s="241">
        <f t="shared" si="234"/>
        <v>0</v>
      </c>
      <c r="JU80" s="241">
        <f t="shared" si="235"/>
        <v>0</v>
      </c>
      <c r="JV80" s="241">
        <f t="shared" si="236"/>
        <v>0</v>
      </c>
      <c r="JW80" s="241">
        <f t="shared" si="237"/>
        <v>0</v>
      </c>
      <c r="JX80" s="241">
        <f t="shared" si="238"/>
        <v>0</v>
      </c>
      <c r="JY80" s="241">
        <f t="shared" si="239"/>
        <v>2939.4431224539271</v>
      </c>
      <c r="JZ80" s="241">
        <f t="shared" si="240"/>
        <v>4981.2876445756619</v>
      </c>
      <c r="KA80" s="241">
        <f t="shared" si="241"/>
        <v>5091.4857038013079</v>
      </c>
      <c r="KB80" s="241">
        <f t="shared" si="242"/>
        <v>6504.4725032899032</v>
      </c>
      <c r="KC80" s="241">
        <f t="shared" si="243"/>
        <v>11213.13930765614</v>
      </c>
      <c r="KD80" s="241">
        <f t="shared" si="244"/>
        <v>18131.830601534759</v>
      </c>
      <c r="KE80" s="241">
        <f t="shared" si="245"/>
        <v>5369.5387977005721</v>
      </c>
      <c r="KF80" s="241">
        <f t="shared" si="246"/>
        <v>4868.9908765998971</v>
      </c>
      <c r="KG80" s="241">
        <f t="shared" si="247"/>
        <v>5773.241743963621</v>
      </c>
      <c r="KH80" s="241">
        <f t="shared" si="248"/>
        <v>3334.0657491326951</v>
      </c>
      <c r="KI80" s="526">
        <f t="shared" si="249"/>
        <v>5000.5156419629247</v>
      </c>
      <c r="KJ80" s="529">
        <f>(SUM(JP80:KI80)/SUM(JP$4:KI79))*100000</f>
        <v>137.92558417948968</v>
      </c>
      <c r="KK80" s="491">
        <f t="shared" si="433"/>
        <v>0</v>
      </c>
      <c r="KL80" s="492">
        <f t="shared" si="434"/>
        <v>0</v>
      </c>
      <c r="KM80" s="492">
        <f t="shared" si="435"/>
        <v>0</v>
      </c>
      <c r="KN80" s="492">
        <f t="shared" si="436"/>
        <v>0</v>
      </c>
      <c r="KO80" s="492">
        <f t="shared" si="437"/>
        <v>0</v>
      </c>
      <c r="KP80" s="492">
        <f t="shared" si="438"/>
        <v>0</v>
      </c>
      <c r="KQ80" s="492">
        <f t="shared" si="439"/>
        <v>0</v>
      </c>
      <c r="KR80" s="492">
        <f t="shared" si="440"/>
        <v>0</v>
      </c>
      <c r="KS80" s="492">
        <f t="shared" si="441"/>
        <v>0</v>
      </c>
      <c r="KT80" s="492">
        <f t="shared" si="442"/>
        <v>1006.1507042177774</v>
      </c>
      <c r="KU80" s="492">
        <f t="shared" si="443"/>
        <v>2356.9282139271045</v>
      </c>
      <c r="KV80" s="492">
        <f t="shared" si="444"/>
        <v>2244.4966162961568</v>
      </c>
      <c r="KW80" s="492">
        <f t="shared" si="445"/>
        <v>3933.9291274617199</v>
      </c>
      <c r="KX80" s="492">
        <f t="shared" si="446"/>
        <v>5879.6530810017357</v>
      </c>
      <c r="KY80" s="492">
        <f t="shared" si="447"/>
        <v>18315.664930441602</v>
      </c>
      <c r="KZ80" s="492">
        <f t="shared" si="448"/>
        <v>4026.8621507694979</v>
      </c>
      <c r="LA80" s="492">
        <f t="shared" si="449"/>
        <v>13655.536761480313</v>
      </c>
      <c r="LB80" s="492">
        <f t="shared" si="450"/>
        <v>8791.0514771387734</v>
      </c>
      <c r="LC80" s="492">
        <f t="shared" si="451"/>
        <v>55231.769222773051</v>
      </c>
      <c r="LD80" s="493">
        <f t="shared" si="452"/>
        <v>28936.494658659365</v>
      </c>
      <c r="LE80" s="509">
        <f t="shared" si="453"/>
        <v>0</v>
      </c>
      <c r="LF80" s="492">
        <f t="shared" si="454"/>
        <v>0</v>
      </c>
      <c r="LG80" s="492">
        <f t="shared" si="455"/>
        <v>736.02461995641477</v>
      </c>
      <c r="LH80" s="492">
        <f t="shared" si="456"/>
        <v>1053.7939176782857</v>
      </c>
      <c r="LI80" s="492">
        <f t="shared" si="457"/>
        <v>11538.650338634121</v>
      </c>
      <c r="LJ80" s="512">
        <f t="shared" si="458"/>
        <v>7093.9631692006324</v>
      </c>
      <c r="LK80" s="491">
        <f t="shared" si="459"/>
        <v>0</v>
      </c>
      <c r="LL80" s="492">
        <f t="shared" si="460"/>
        <v>898.60874478364053</v>
      </c>
      <c r="LM80" s="493">
        <f t="shared" si="461"/>
        <v>9039.8757831551029</v>
      </c>
      <c r="LO80" s="547" t="e">
        <f>VLOOKUP(A80,#REF!,2,FALSE)</f>
        <v>#REF!</v>
      </c>
      <c r="LP80" s="552" t="e">
        <f>VLOOKUP(A80,#REF!,3,FALSE)</f>
        <v>#REF!</v>
      </c>
      <c r="LQ80" s="544" t="e">
        <f>VLOOKUP(A80,#REF!,4,FALSE)</f>
        <v>#REF!</v>
      </c>
      <c r="LR80" s="564" t="e">
        <f t="shared" si="405"/>
        <v>#REF!</v>
      </c>
      <c r="LS80" s="518" t="e">
        <f t="shared" si="406"/>
        <v>#REF!</v>
      </c>
    </row>
    <row r="81" spans="1:331" ht="14.4">
      <c r="A81" s="391" t="s">
        <v>91</v>
      </c>
      <c r="B81" s="419">
        <v>19293</v>
      </c>
      <c r="C81" s="407">
        <f t="shared" si="330"/>
        <v>2476</v>
      </c>
      <c r="D81" s="398">
        <f t="shared" si="331"/>
        <v>32</v>
      </c>
      <c r="E81" s="376">
        <f t="shared" si="462"/>
        <v>9.3212337234971406E-3</v>
      </c>
      <c r="F81" s="185">
        <f t="shared" si="407"/>
        <v>0.11905872596278443</v>
      </c>
      <c r="G81" s="30">
        <f t="shared" si="253"/>
        <v>1.4945676764500919</v>
      </c>
      <c r="H81" s="29">
        <f t="shared" si="408"/>
        <v>0.17794132342330696</v>
      </c>
      <c r="I81" s="33">
        <f t="shared" si="409"/>
        <v>0.19180788715546715</v>
      </c>
      <c r="J81" s="302">
        <f t="shared" si="410"/>
        <v>0.34547218847002797</v>
      </c>
      <c r="K81" s="452">
        <f t="shared" si="411"/>
        <v>4.8010598828303018E-3</v>
      </c>
      <c r="L81" s="303">
        <f t="shared" si="463"/>
        <v>2.9016956604929254</v>
      </c>
      <c r="M81" s="304">
        <f t="shared" si="412"/>
        <v>0.37164204514995175</v>
      </c>
      <c r="N81" s="675"/>
      <c r="O81" s="310" t="s">
        <v>226</v>
      </c>
      <c r="P81" s="20" t="s">
        <v>238</v>
      </c>
      <c r="Q81" s="20"/>
      <c r="R81" s="20"/>
      <c r="S81" s="148">
        <f t="shared" si="259"/>
        <v>2476</v>
      </c>
      <c r="T81" s="149">
        <f t="shared" si="260"/>
        <v>12833.670243093349</v>
      </c>
      <c r="U81" s="148">
        <f t="shared" si="261"/>
        <v>89</v>
      </c>
      <c r="V81" s="150">
        <f t="shared" si="262"/>
        <v>3.7285295349811481E-2</v>
      </c>
      <c r="W81" s="149">
        <f t="shared" si="263"/>
        <v>461.30720986886433</v>
      </c>
      <c r="X81" s="148">
        <f t="shared" si="264"/>
        <v>179</v>
      </c>
      <c r="Y81" s="150">
        <f t="shared" si="265"/>
        <v>7.7927731824118412E-2</v>
      </c>
      <c r="Z81" s="149">
        <f t="shared" si="266"/>
        <v>927.79764681490701</v>
      </c>
      <c r="AA81" s="148">
        <f t="shared" si="267"/>
        <v>32</v>
      </c>
      <c r="AB81" s="149">
        <f t="shared" si="268"/>
        <v>1658.6326646970404</v>
      </c>
      <c r="AC81" s="151">
        <f t="shared" si="269"/>
        <v>1.2924071082390954E-2</v>
      </c>
      <c r="AD81" s="148">
        <f t="shared" si="270"/>
        <v>0</v>
      </c>
      <c r="AE81" s="150">
        <f t="shared" si="271"/>
        <v>0</v>
      </c>
      <c r="AF81" s="149">
        <f t="shared" si="272"/>
        <v>0</v>
      </c>
      <c r="AG81" s="148">
        <f t="shared" si="273"/>
        <v>0</v>
      </c>
      <c r="AH81" s="150">
        <f t="shared" si="274"/>
        <v>0</v>
      </c>
      <c r="AI81" s="311">
        <f t="shared" si="275"/>
        <v>0</v>
      </c>
      <c r="AJ81" s="679"/>
      <c r="AK81" s="74">
        <v>1507.2996471219474</v>
      </c>
      <c r="AL81" s="59">
        <v>1321.8456370910485</v>
      </c>
      <c r="AM81" s="59">
        <v>1500.7863306395288</v>
      </c>
      <c r="AN81" s="59">
        <v>1300.5737186083823</v>
      </c>
      <c r="AO81" s="59">
        <v>1180.9192466562845</v>
      </c>
      <c r="AP81" s="59">
        <v>1137.8675738522693</v>
      </c>
      <c r="AQ81" s="59">
        <v>1376.3805379627229</v>
      </c>
      <c r="AR81" s="59">
        <v>1273.3002123427696</v>
      </c>
      <c r="AS81" s="59">
        <v>1146.6129352142657</v>
      </c>
      <c r="AT81" s="59">
        <v>1089.3711847346724</v>
      </c>
      <c r="AU81" s="59">
        <v>983.90472791392654</v>
      </c>
      <c r="AV81" s="59">
        <v>1005.5586411194759</v>
      </c>
      <c r="AW81" s="59">
        <v>1026.7963603683661</v>
      </c>
      <c r="AX81" s="59">
        <v>1131.4260209528729</v>
      </c>
      <c r="AY81" s="59">
        <v>661.44967852487673</v>
      </c>
      <c r="AZ81" s="59">
        <v>742.55070056750003</v>
      </c>
      <c r="BA81" s="59">
        <v>262.10467712880023</v>
      </c>
      <c r="BB81" s="59">
        <v>480.14931900528495</v>
      </c>
      <c r="BC81" s="59">
        <v>38.745908792953074</v>
      </c>
      <c r="BD81" s="75">
        <v>125.35719252482593</v>
      </c>
      <c r="BE81" s="213">
        <v>2.0000000000000002E-5</v>
      </c>
      <c r="BF81" s="42">
        <v>2.0000000000000002E-5</v>
      </c>
      <c r="BG81" s="52">
        <v>5.0000000000000002E-5</v>
      </c>
      <c r="BH81" s="52">
        <v>4.0000000000000003E-5</v>
      </c>
      <c r="BI81" s="52">
        <v>1.2518952302791728E-4</v>
      </c>
      <c r="BJ81" s="52">
        <v>1.2406223545552731E-4</v>
      </c>
      <c r="BK81" s="52">
        <v>3.4000000000000002E-4</v>
      </c>
      <c r="BL81" s="52">
        <v>1.8000000000000001E-4</v>
      </c>
      <c r="BM81" s="52">
        <v>8.9999999999999998E-4</v>
      </c>
      <c r="BN81" s="52">
        <v>5.0000000000000001E-4</v>
      </c>
      <c r="BO81" s="52">
        <v>3.8E-3</v>
      </c>
      <c r="BP81" s="52">
        <v>2E-3</v>
      </c>
      <c r="BQ81" s="52">
        <v>1.6199999999999999E-2</v>
      </c>
      <c r="BR81" s="52">
        <v>6.1999999999999998E-3</v>
      </c>
      <c r="BS81" s="52">
        <v>6.1100000000000002E-2</v>
      </c>
      <c r="BT81" s="52">
        <v>2.6800000000000001E-2</v>
      </c>
      <c r="BU81" s="52">
        <v>0.1421</v>
      </c>
      <c r="BV81" s="52">
        <v>5.4699999999999999E-2</v>
      </c>
      <c r="BW81" s="52">
        <v>0.27589999999999998</v>
      </c>
      <c r="BX81" s="584">
        <v>0.1051</v>
      </c>
      <c r="BY81" s="74">
        <f>+Fall_Hoy!B81+(CS81/2)</f>
        <v>0</v>
      </c>
      <c r="BZ81" s="59">
        <f>+Fall_Hoy!C81+(CS81/2)</f>
        <v>0</v>
      </c>
      <c r="CA81" s="59">
        <f>+Fall_Hoy!D81+(CT81/2)</f>
        <v>0</v>
      </c>
      <c r="CB81" s="59">
        <f>+Fall_Hoy!E81+(CT81/2)</f>
        <v>0</v>
      </c>
      <c r="CC81" s="59">
        <f>+Fall_Hoy!F81+(CU81/2)</f>
        <v>0</v>
      </c>
      <c r="CD81" s="59">
        <f>+Fall_Hoy!G81+(CU81/2)</f>
        <v>0</v>
      </c>
      <c r="CE81" s="59">
        <f>+Fall_Hoy!H81+(CV81/2)</f>
        <v>1</v>
      </c>
      <c r="CF81" s="59">
        <f>+Fall_Hoy!I81+(CV81/2)</f>
        <v>0</v>
      </c>
      <c r="CG81" s="59">
        <f>+Fall_Hoy!J81+(CW81/2)</f>
        <v>3</v>
      </c>
      <c r="CH81" s="59">
        <f>+Fall_Hoy!K81+(CW81/2)</f>
        <v>0</v>
      </c>
      <c r="CI81" s="59">
        <f>+Fall_Hoy!L81+(CX81/2)</f>
        <v>1.5</v>
      </c>
      <c r="CJ81" s="59">
        <f>+Fall_Hoy!M81+(CX81/2)</f>
        <v>0.5</v>
      </c>
      <c r="CK81" s="59">
        <f>+Fall_Hoy!N81+(CY81/2)</f>
        <v>5</v>
      </c>
      <c r="CL81" s="59">
        <f>+Fall_Hoy!O81+(CY81/2)</f>
        <v>5</v>
      </c>
      <c r="CM81" s="59">
        <f>+Fall_Hoy!P81+(CZ81/2)</f>
        <v>5.5</v>
      </c>
      <c r="CN81" s="59">
        <f>+Fall_Hoy!Q81+(CZ81/2)</f>
        <v>4.5</v>
      </c>
      <c r="CO81" s="59">
        <f>+Fall_Hoy!R81+(DA81/2)</f>
        <v>3</v>
      </c>
      <c r="CP81" s="59">
        <f>+Fall_Hoy!S81+(DA81/2)</f>
        <v>2</v>
      </c>
      <c r="CQ81" s="59">
        <f>+Fall_Hoy!T81+(DB81/2)</f>
        <v>0.5</v>
      </c>
      <c r="CR81" s="75">
        <f>+Fall_Hoy!U81+(DB81/2)</f>
        <v>0.5</v>
      </c>
      <c r="CS81" s="603">
        <f>+Fall_Hoy!W81</f>
        <v>0</v>
      </c>
      <c r="CT81" s="58">
        <f>+Fall_Hoy!X81</f>
        <v>0</v>
      </c>
      <c r="CU81" s="58">
        <f>+Fall_Hoy!Y81</f>
        <v>0</v>
      </c>
      <c r="CV81" s="58">
        <f>+Fall_Hoy!Z81</f>
        <v>0</v>
      </c>
      <c r="CW81" s="58">
        <f>+Fall_Hoy!AA81</f>
        <v>0</v>
      </c>
      <c r="CX81" s="58">
        <f>+Fall_Hoy!AB81</f>
        <v>1</v>
      </c>
      <c r="CY81" s="58">
        <f>+Fall_Hoy!AC81</f>
        <v>0</v>
      </c>
      <c r="CZ81" s="58">
        <f>+Fall_Hoy!AD81</f>
        <v>1</v>
      </c>
      <c r="DA81" s="58">
        <f>+Fall_Hoy!AE81</f>
        <v>0</v>
      </c>
      <c r="DB81" s="223">
        <f>+Fall_Hoy!AF81</f>
        <v>1</v>
      </c>
      <c r="DC81" s="65">
        <f t="shared" si="276"/>
        <v>0.13608951600499694</v>
      </c>
      <c r="DD81" s="66">
        <f t="shared" si="277"/>
        <v>0.2261265764517725</v>
      </c>
      <c r="DE81" s="66">
        <f t="shared" si="278"/>
        <v>0.30058732892071788</v>
      </c>
      <c r="DF81" s="66">
        <f t="shared" si="279"/>
        <v>0.7</v>
      </c>
      <c r="DG81" s="66">
        <f t="shared" si="389"/>
        <v>0.16681919661974851</v>
      </c>
      <c r="DH81" s="66">
        <f t="shared" si="390"/>
        <v>0.23025526521772188</v>
      </c>
      <c r="DI81" s="66">
        <f t="shared" si="391"/>
        <v>0.7</v>
      </c>
      <c r="DJ81" s="66">
        <f t="shared" si="392"/>
        <v>0.20262307152631415</v>
      </c>
      <c r="DK81" s="66">
        <f t="shared" si="393"/>
        <v>0.7</v>
      </c>
      <c r="DL81" s="66">
        <f t="shared" si="394"/>
        <v>0.2285722290888817</v>
      </c>
      <c r="DM81" s="66">
        <f t="shared" si="395"/>
        <v>0.40119417145416475</v>
      </c>
      <c r="DN81" s="66">
        <f t="shared" si="396"/>
        <v>0.24861802164185881</v>
      </c>
      <c r="DO81" s="66">
        <f t="shared" si="397"/>
        <v>0.30058732892071788</v>
      </c>
      <c r="DP81" s="66">
        <f t="shared" si="398"/>
        <v>0.7</v>
      </c>
      <c r="DQ81" s="66">
        <f t="shared" si="399"/>
        <v>0.13608951600499694</v>
      </c>
      <c r="DR81" s="66">
        <f t="shared" si="400"/>
        <v>0.2261265764517725</v>
      </c>
      <c r="DS81" s="66">
        <f t="shared" si="401"/>
        <v>8.0547563150507054E-2</v>
      </c>
      <c r="DT81" s="66">
        <f t="shared" si="402"/>
        <v>7.6149376560058366E-2</v>
      </c>
      <c r="DU81" s="66">
        <f t="shared" si="403"/>
        <v>4.6772701221102109E-2</v>
      </c>
      <c r="DV81" s="265">
        <f t="shared" si="404"/>
        <v>3.7950546225328938E-2</v>
      </c>
      <c r="DW81" s="74">
        <f>+'Cas_-14'!B80</f>
        <v>46</v>
      </c>
      <c r="DX81" s="59">
        <f>+'Cas_-14'!C80</f>
        <v>45</v>
      </c>
      <c r="DY81" s="59">
        <f>+'Cas_-14'!D80</f>
        <v>121</v>
      </c>
      <c r="DZ81" s="59">
        <f>+'Cas_-14'!E80</f>
        <v>133</v>
      </c>
      <c r="EA81" s="59">
        <f>+'Cas_-14'!F80</f>
        <v>197</v>
      </c>
      <c r="EB81" s="59">
        <f>+'Cas_-14'!G80</f>
        <v>262</v>
      </c>
      <c r="EC81" s="59">
        <f>+'Cas_-14'!H80</f>
        <v>209</v>
      </c>
      <c r="ED81" s="59">
        <f>+'Cas_-14'!I80</f>
        <v>258</v>
      </c>
      <c r="EE81" s="59">
        <f>+'Cas_-14'!J80</f>
        <v>213</v>
      </c>
      <c r="EF81" s="59">
        <f>+'Cas_-14'!K80</f>
        <v>249</v>
      </c>
      <c r="EG81" s="59">
        <f>+'Cas_-14'!L80</f>
        <v>121</v>
      </c>
      <c r="EH81" s="59">
        <f>+'Cas_-14'!M80</f>
        <v>117</v>
      </c>
      <c r="EI81" s="59">
        <f>+'Cas_-14'!N80</f>
        <v>65</v>
      </c>
      <c r="EJ81" s="59">
        <f>+'Cas_-14'!O80</f>
        <v>87</v>
      </c>
      <c r="EK81" s="59">
        <f>+'Cas_-14'!P80</f>
        <v>48</v>
      </c>
      <c r="EL81" s="59">
        <f>+'Cas_-14'!Q80</f>
        <v>57</v>
      </c>
      <c r="EM81" s="59">
        <f>+'Cas_-14'!R80</f>
        <v>11</v>
      </c>
      <c r="EN81" s="59">
        <f>+'Cas_-14'!S80</f>
        <v>23</v>
      </c>
      <c r="EO81" s="59">
        <f>+'Cas_-14'!T80</f>
        <v>2</v>
      </c>
      <c r="EP81" s="75">
        <f>+'Cas_-14'!U80</f>
        <v>5</v>
      </c>
      <c r="EQ81" s="178">
        <f t="shared" si="413"/>
        <v>3.0518152172219273E-2</v>
      </c>
      <c r="ER81" s="80">
        <f t="shared" si="414"/>
        <v>3.4043309398085496E-2</v>
      </c>
      <c r="ES81" s="80">
        <f t="shared" si="415"/>
        <v>8.0624401708428647E-2</v>
      </c>
      <c r="ET81" s="80">
        <f t="shared" si="416"/>
        <v>0.10226256158882742</v>
      </c>
      <c r="EU81" s="80">
        <f t="shared" si="417"/>
        <v>0.16681919661974851</v>
      </c>
      <c r="EV81" s="80">
        <f t="shared" si="418"/>
        <v>0.23025526521772188</v>
      </c>
      <c r="EW81" s="80">
        <f t="shared" si="419"/>
        <v>0.15184754087656277</v>
      </c>
      <c r="EX81" s="80">
        <f t="shared" si="420"/>
        <v>0.20262307152631415</v>
      </c>
      <c r="EY81" s="80">
        <f t="shared" si="421"/>
        <v>0.18576451866051646</v>
      </c>
      <c r="EZ81" s="80">
        <f t="shared" si="422"/>
        <v>0.2285722290888817</v>
      </c>
      <c r="FA81" s="80">
        <f t="shared" si="423"/>
        <v>0.12297938668974996</v>
      </c>
      <c r="FB81" s="80">
        <f t="shared" si="424"/>
        <v>0.11635323412838994</v>
      </c>
      <c r="FC81" s="80">
        <f t="shared" si="425"/>
        <v>6.330369147070318E-2</v>
      </c>
      <c r="FD81" s="80">
        <f t="shared" si="426"/>
        <v>7.6894112729288019E-2</v>
      </c>
      <c r="FE81" s="80">
        <f t="shared" si="427"/>
        <v>7.2567878643537281E-2</v>
      </c>
      <c r="FF81" s="80">
        <f t="shared" si="428"/>
        <v>7.6762435152828379E-2</v>
      </c>
      <c r="FG81" s="80">
        <f t="shared" si="429"/>
        <v>4.196796532018586E-2</v>
      </c>
      <c r="FH81" s="80">
        <f t="shared" si="430"/>
        <v>4.7901765325104713E-2</v>
      </c>
      <c r="FI81" s="80">
        <f t="shared" si="431"/>
        <v>5.1618353067608279E-2</v>
      </c>
      <c r="FJ81" s="88">
        <f t="shared" si="432"/>
        <v>3.9886024082820715E-2</v>
      </c>
      <c r="FK81" s="101">
        <f t="shared" si="481"/>
        <v>1.8753409710856519</v>
      </c>
      <c r="FL81" s="102">
        <f t="shared" si="482"/>
        <v>2.9457973291437547</v>
      </c>
      <c r="FM81" s="102">
        <f t="shared" si="483"/>
        <v>4.7483380816714158</v>
      </c>
      <c r="FN81" s="102">
        <f t="shared" si="484"/>
        <v>9.1034277547932305</v>
      </c>
      <c r="FO81" s="102">
        <f t="shared" si="480"/>
        <v>1</v>
      </c>
      <c r="FP81" s="102">
        <f t="shared" si="480"/>
        <v>1</v>
      </c>
      <c r="FQ81" s="102">
        <f t="shared" si="480"/>
        <v>4.6098869692531386</v>
      </c>
      <c r="FR81" s="102">
        <f t="shared" si="480"/>
        <v>1</v>
      </c>
      <c r="FS81" s="102">
        <f t="shared" si="480"/>
        <v>3.7682115241783376</v>
      </c>
      <c r="FT81" s="102">
        <f t="shared" si="480"/>
        <v>1</v>
      </c>
      <c r="FU81" s="102">
        <f t="shared" si="480"/>
        <v>3.2622879512831666</v>
      </c>
      <c r="FV81" s="102">
        <f t="shared" si="480"/>
        <v>2.1367521367521367</v>
      </c>
      <c r="FW81" s="102">
        <f t="shared" si="480"/>
        <v>4.7483380816714158</v>
      </c>
      <c r="FX81" s="102">
        <f t="shared" si="480"/>
        <v>9.1034277547932305</v>
      </c>
      <c r="FY81" s="102">
        <f t="shared" si="480"/>
        <v>1.8753409710856519</v>
      </c>
      <c r="FZ81" s="102">
        <f t="shared" si="480"/>
        <v>2.9457973291437547</v>
      </c>
      <c r="GA81" s="102">
        <f t="shared" si="485"/>
        <v>1.9192630030068454</v>
      </c>
      <c r="GB81" s="102">
        <f t="shared" si="486"/>
        <v>1.5896987520864796</v>
      </c>
      <c r="GC81" s="102">
        <f t="shared" si="487"/>
        <v>0.90612540775643369</v>
      </c>
      <c r="GD81" s="270">
        <f t="shared" si="488"/>
        <v>0.95147478591817314</v>
      </c>
      <c r="GE81" s="74">
        <f>+Cas_Hoy!B80</f>
        <v>58</v>
      </c>
      <c r="GF81" s="59">
        <f>+Cas_Hoy!C80</f>
        <v>52</v>
      </c>
      <c r="GG81" s="59">
        <f>+Cas_Hoy!D80</f>
        <v>132</v>
      </c>
      <c r="GH81" s="59">
        <f>+Cas_Hoy!E80</f>
        <v>142</v>
      </c>
      <c r="GI81" s="59">
        <f>+Cas_Hoy!F80</f>
        <v>214</v>
      </c>
      <c r="GJ81" s="59">
        <f>+Cas_Hoy!G80</f>
        <v>278</v>
      </c>
      <c r="GK81" s="59">
        <f>+Cas_Hoy!H80</f>
        <v>221</v>
      </c>
      <c r="GL81" s="59">
        <f>+Cas_Hoy!I80</f>
        <v>278</v>
      </c>
      <c r="GM81" s="59">
        <f>+Cas_Hoy!J80</f>
        <v>234</v>
      </c>
      <c r="GN81" s="59">
        <f>+Cas_Hoy!K80</f>
        <v>261</v>
      </c>
      <c r="GO81" s="59">
        <f>+Cas_Hoy!L80</f>
        <v>127</v>
      </c>
      <c r="GP81" s="59">
        <f>+Cas_Hoy!M80</f>
        <v>128</v>
      </c>
      <c r="GQ81" s="59">
        <f>+Cas_Hoy!N80</f>
        <v>73</v>
      </c>
      <c r="GR81" s="59">
        <f>+Cas_Hoy!O80</f>
        <v>92</v>
      </c>
      <c r="GS81" s="59">
        <f>+Cas_Hoy!P80</f>
        <v>50</v>
      </c>
      <c r="GT81" s="59">
        <f>+Cas_Hoy!Q80</f>
        <v>61</v>
      </c>
      <c r="GU81" s="59">
        <f>+Cas_Hoy!R80</f>
        <v>12</v>
      </c>
      <c r="GV81" s="59">
        <f>+Cas_Hoy!S80</f>
        <v>23</v>
      </c>
      <c r="GW81" s="59">
        <f>+Cas_Hoy!T80</f>
        <v>2</v>
      </c>
      <c r="GX81" s="459">
        <f>+Cas_Hoy!U80</f>
        <v>5</v>
      </c>
      <c r="GY81" s="424">
        <f t="shared" si="489"/>
        <v>0.14175991250520514</v>
      </c>
      <c r="GZ81" s="94">
        <f t="shared" si="490"/>
        <v>0.24199510813259864</v>
      </c>
      <c r="HA81" s="94">
        <f t="shared" si="491"/>
        <v>0.33758269248019085</v>
      </c>
      <c r="HB81" s="94">
        <f t="shared" si="492"/>
        <v>0.7</v>
      </c>
      <c r="HC81" s="272">
        <f t="shared" si="464"/>
        <v>0.18121476181028517</v>
      </c>
      <c r="HD81" s="272">
        <f t="shared" si="465"/>
        <v>0.24431665546002551</v>
      </c>
      <c r="HE81" s="272">
        <f t="shared" si="466"/>
        <v>0.7</v>
      </c>
      <c r="HF81" s="272">
        <f t="shared" si="467"/>
        <v>0.21833028637331525</v>
      </c>
      <c r="HG81" s="272">
        <f t="shared" si="468"/>
        <v>0.7</v>
      </c>
      <c r="HH81" s="272">
        <f t="shared" si="469"/>
        <v>0.23958775820159889</v>
      </c>
      <c r="HI81" s="272">
        <f t="shared" si="470"/>
        <v>0.42108809731139607</v>
      </c>
      <c r="HJ81" s="272">
        <f t="shared" si="471"/>
        <v>0.27199236555690537</v>
      </c>
      <c r="HK81" s="272">
        <f t="shared" si="472"/>
        <v>0.33758269248019085</v>
      </c>
      <c r="HL81" s="272">
        <f t="shared" si="473"/>
        <v>0.7</v>
      </c>
      <c r="HM81" s="272">
        <f t="shared" si="474"/>
        <v>0.14175991250520514</v>
      </c>
      <c r="HN81" s="272">
        <f t="shared" si="475"/>
        <v>0.24199510813259864</v>
      </c>
      <c r="HO81" s="272">
        <f t="shared" si="476"/>
        <v>8.7870068891462247E-2</v>
      </c>
      <c r="HP81" s="272">
        <f t="shared" si="477"/>
        <v>7.6149376560058366E-2</v>
      </c>
      <c r="HQ81" s="272">
        <f t="shared" si="478"/>
        <v>4.6772701221102116E-2</v>
      </c>
      <c r="HR81" s="276">
        <f t="shared" si="479"/>
        <v>3.7950546225328938E-2</v>
      </c>
      <c r="HS81" s="201">
        <f>+CyF_Tot!B80</f>
        <v>0</v>
      </c>
      <c r="HT81" s="131">
        <f>+CyF_Tot!C80</f>
        <v>2297</v>
      </c>
      <c r="HU81" s="131">
        <f>+CyF_Tot!D80</f>
        <v>2387</v>
      </c>
      <c r="HV81" s="131">
        <f>+CyF_Tot!E80</f>
        <v>2476</v>
      </c>
      <c r="HW81" s="131">
        <f>+CyF_Tot!F80</f>
        <v>0</v>
      </c>
      <c r="HX81" s="131">
        <f>+CyF_Tot!G80</f>
        <v>32</v>
      </c>
      <c r="HY81" s="131">
        <f>+CyF_Tot!H80</f>
        <v>32</v>
      </c>
      <c r="HZ81" s="428">
        <f>+CyF_Tot!I80</f>
        <v>32</v>
      </c>
      <c r="IA81" s="82">
        <f t="shared" si="368"/>
        <v>7.8126763443837011E-2</v>
      </c>
      <c r="IB81" s="79">
        <f t="shared" si="369"/>
        <v>6.8514260980202593E-2</v>
      </c>
      <c r="IC81" s="79">
        <f t="shared" si="370"/>
        <v>7.7789163460297975E-2</v>
      </c>
      <c r="ID81" s="79">
        <f t="shared" si="371"/>
        <v>6.741168914157375E-2</v>
      </c>
      <c r="IE81" s="79">
        <f t="shared" si="372"/>
        <v>6.1209726152297958E-2</v>
      </c>
      <c r="IF81" s="79">
        <f t="shared" si="373"/>
        <v>5.8978260190342059E-2</v>
      </c>
      <c r="IG81" s="79">
        <f t="shared" si="374"/>
        <v>7.1340928728695532E-2</v>
      </c>
      <c r="IH81" s="79">
        <f t="shared" si="375"/>
        <v>6.5998041379918604E-2</v>
      </c>
      <c r="II81" s="79">
        <f t="shared" si="376"/>
        <v>5.9431552128454135E-2</v>
      </c>
      <c r="IJ81" s="79">
        <f t="shared" si="377"/>
        <v>5.646458221814505E-2</v>
      </c>
      <c r="IK81" s="79">
        <f t="shared" si="378"/>
        <v>5.0998016270871638E-2</v>
      </c>
      <c r="IL81" s="79">
        <f t="shared" si="379"/>
        <v>5.2120387763410346E-2</v>
      </c>
      <c r="IM81" s="79">
        <f t="shared" si="380"/>
        <v>5.3221186978093922E-2</v>
      </c>
      <c r="IN81" s="79">
        <f t="shared" si="381"/>
        <v>5.8644379876269782E-2</v>
      </c>
      <c r="IO81" s="79">
        <f t="shared" si="382"/>
        <v>3.4284438839209903E-2</v>
      </c>
      <c r="IP81" s="79">
        <f t="shared" si="383"/>
        <v>3.8488088973591461E-2</v>
      </c>
      <c r="IQ81" s="79">
        <f t="shared" si="384"/>
        <v>1.3585480595490605E-2</v>
      </c>
      <c r="IR81" s="79">
        <f t="shared" si="385"/>
        <v>2.488722951356891E-2</v>
      </c>
      <c r="IS81" s="79">
        <f t="shared" si="386"/>
        <v>2.0082884358551328E-3</v>
      </c>
      <c r="IT81" s="179">
        <f t="shared" si="387"/>
        <v>6.4975479461372486E-3</v>
      </c>
      <c r="IU81" s="275"/>
      <c r="IV81" s="272"/>
      <c r="IW81" s="272"/>
      <c r="IX81" s="272"/>
      <c r="IY81" s="272"/>
      <c r="IZ81" s="272"/>
      <c r="JA81" s="272"/>
      <c r="JB81" s="272"/>
      <c r="JC81" s="272"/>
      <c r="JD81" s="272"/>
      <c r="JE81" s="272"/>
      <c r="JF81" s="272"/>
      <c r="JG81" s="272"/>
      <c r="JH81" s="272"/>
      <c r="JI81" s="272"/>
      <c r="JJ81" s="272"/>
      <c r="JK81" s="272"/>
      <c r="JL81" s="272"/>
      <c r="JM81" s="272"/>
      <c r="JN81" s="276"/>
      <c r="JP81" s="525">
        <f t="shared" si="230"/>
        <v>0</v>
      </c>
      <c r="JQ81" s="241">
        <f t="shared" si="231"/>
        <v>0</v>
      </c>
      <c r="JR81" s="241">
        <f t="shared" si="232"/>
        <v>0</v>
      </c>
      <c r="JS81" s="241">
        <f t="shared" si="233"/>
        <v>0</v>
      </c>
      <c r="JT81" s="241">
        <f t="shared" si="234"/>
        <v>0</v>
      </c>
      <c r="JU81" s="241">
        <f t="shared" si="235"/>
        <v>0</v>
      </c>
      <c r="JV81" s="241">
        <f t="shared" si="236"/>
        <v>2341.1911975809066</v>
      </c>
      <c r="JW81" s="241">
        <f t="shared" si="237"/>
        <v>0</v>
      </c>
      <c r="JX81" s="241">
        <f t="shared" si="238"/>
        <v>7383.8832093917435</v>
      </c>
      <c r="JY81" s="241">
        <f t="shared" si="239"/>
        <v>0</v>
      </c>
      <c r="JZ81" s="241">
        <f t="shared" si="240"/>
        <v>3222.0589149128814</v>
      </c>
      <c r="KA81" s="241">
        <f t="shared" si="241"/>
        <v>1127.945654902127</v>
      </c>
      <c r="KB81" s="241">
        <f t="shared" si="242"/>
        <v>8051.3968680548678</v>
      </c>
      <c r="KC81" s="241">
        <f t="shared" si="243"/>
        <v>8427.8996800597561</v>
      </c>
      <c r="KD81" s="241">
        <f t="shared" si="244"/>
        <v>8231.6110760574265</v>
      </c>
      <c r="KE81" s="241">
        <f t="shared" si="245"/>
        <v>8080.8421504607322</v>
      </c>
      <c r="KF81" s="241">
        <f t="shared" si="246"/>
        <v>4081.0946669004084</v>
      </c>
      <c r="KG81" s="241">
        <f t="shared" si="247"/>
        <v>2735.4740452845322</v>
      </c>
      <c r="KH81" s="241">
        <f t="shared" si="248"/>
        <v>778.98547073154339</v>
      </c>
      <c r="KI81" s="526">
        <f t="shared" si="249"/>
        <v>689.27038217522477</v>
      </c>
      <c r="KJ81" s="529">
        <f>(SUM(JP81:KI81)/SUM(JP$4:KI80))*100000</f>
        <v>103.76387120683819</v>
      </c>
      <c r="KK81" s="491">
        <f t="shared" si="433"/>
        <v>0</v>
      </c>
      <c r="KL81" s="492">
        <f t="shared" si="434"/>
        <v>0</v>
      </c>
      <c r="KM81" s="492">
        <f t="shared" si="435"/>
        <v>0</v>
      </c>
      <c r="KN81" s="492">
        <f t="shared" si="436"/>
        <v>0</v>
      </c>
      <c r="KO81" s="492">
        <f t="shared" si="437"/>
        <v>0</v>
      </c>
      <c r="KP81" s="492">
        <f t="shared" si="438"/>
        <v>0</v>
      </c>
      <c r="KQ81" s="492">
        <f t="shared" si="439"/>
        <v>726.54325778259692</v>
      </c>
      <c r="KR81" s="492">
        <f t="shared" si="440"/>
        <v>0</v>
      </c>
      <c r="KS81" s="492">
        <f t="shared" si="441"/>
        <v>2616.4016712748794</v>
      </c>
      <c r="KT81" s="492">
        <f t="shared" si="442"/>
        <v>0</v>
      </c>
      <c r="KU81" s="492">
        <f t="shared" si="443"/>
        <v>1524.537851525826</v>
      </c>
      <c r="KV81" s="492">
        <f t="shared" si="444"/>
        <v>497.23604328371766</v>
      </c>
      <c r="KW81" s="492">
        <f t="shared" si="445"/>
        <v>4869.514728515629</v>
      </c>
      <c r="KX81" s="492">
        <f t="shared" si="446"/>
        <v>4419.2018809935644</v>
      </c>
      <c r="KY81" s="492">
        <f t="shared" si="447"/>
        <v>8315.0694279053132</v>
      </c>
      <c r="KZ81" s="492">
        <f t="shared" si="448"/>
        <v>6060.1922489075032</v>
      </c>
      <c r="LA81" s="492">
        <f t="shared" si="449"/>
        <v>11445.808723687052</v>
      </c>
      <c r="LB81" s="492">
        <f t="shared" si="450"/>
        <v>4165.3708978351924</v>
      </c>
      <c r="LC81" s="492">
        <f t="shared" si="451"/>
        <v>12904.58826690207</v>
      </c>
      <c r="LD81" s="493">
        <f t="shared" si="452"/>
        <v>3988.6024082820713</v>
      </c>
      <c r="LE81" s="509">
        <f t="shared" si="453"/>
        <v>0</v>
      </c>
      <c r="LF81" s="492">
        <f t="shared" si="454"/>
        <v>0</v>
      </c>
      <c r="LG81" s="492">
        <f t="shared" si="455"/>
        <v>1568.3375121322533</v>
      </c>
      <c r="LH81" s="492">
        <f t="shared" si="456"/>
        <v>148.44591798357698</v>
      </c>
      <c r="LI81" s="492">
        <f t="shared" si="457"/>
        <v>7038.3709998513159</v>
      </c>
      <c r="LJ81" s="512">
        <f t="shared" si="458"/>
        <v>4839.7181477353715</v>
      </c>
      <c r="LK81" s="491">
        <f t="shared" si="459"/>
        <v>0</v>
      </c>
      <c r="LL81" s="492">
        <f t="shared" si="460"/>
        <v>872.71099406016549</v>
      </c>
      <c r="LM81" s="493">
        <f t="shared" si="461"/>
        <v>5818.4033466998399</v>
      </c>
      <c r="LO81" s="547" t="e">
        <f>VLOOKUP(A81,#REF!,2,FALSE)</f>
        <v>#REF!</v>
      </c>
      <c r="LP81" s="552" t="e">
        <f>VLOOKUP(A81,#REF!,3,FALSE)</f>
        <v>#REF!</v>
      </c>
      <c r="LQ81" s="544" t="e">
        <f>VLOOKUP(A81,#REF!,4,FALSE)</f>
        <v>#REF!</v>
      </c>
      <c r="LR81" s="564" t="e">
        <f t="shared" si="405"/>
        <v>#REF!</v>
      </c>
      <c r="LS81" s="518" t="e">
        <f t="shared" si="406"/>
        <v>#REF!</v>
      </c>
    </row>
    <row r="82" spans="1:331" ht="14.4">
      <c r="A82" s="391" t="s">
        <v>92</v>
      </c>
      <c r="B82" s="419">
        <v>2892</v>
      </c>
      <c r="C82" s="407">
        <f t="shared" si="330"/>
        <v>214</v>
      </c>
      <c r="D82" s="398">
        <f t="shared" si="331"/>
        <v>2</v>
      </c>
      <c r="E82" s="376">
        <f t="shared" si="462"/>
        <v>8.93142188389579E-3</v>
      </c>
      <c r="F82" s="185">
        <f t="shared" si="407"/>
        <v>6.9156293222683268E-2</v>
      </c>
      <c r="G82" s="30">
        <f t="shared" si="253"/>
        <v>1.1196425529994229</v>
      </c>
      <c r="H82" s="29">
        <f t="shared" si="408"/>
        <v>7.743032869982179E-2</v>
      </c>
      <c r="I82" s="33">
        <f t="shared" si="409"/>
        <v>8.2850451708809308E-2</v>
      </c>
      <c r="J82" s="302">
        <f t="shared" si="410"/>
        <v>7.4934879220297276E-2</v>
      </c>
      <c r="K82" s="452">
        <f t="shared" si="411"/>
        <v>9.2288522971224335E-3</v>
      </c>
      <c r="L82" s="303">
        <f t="shared" si="463"/>
        <v>1.0835583535254987</v>
      </c>
      <c r="M82" s="304">
        <f t="shared" si="412"/>
        <v>8.0180320765718086E-2</v>
      </c>
      <c r="N82" s="675"/>
      <c r="O82" s="310" t="s">
        <v>226</v>
      </c>
      <c r="P82" s="20" t="s">
        <v>236</v>
      </c>
      <c r="Q82" s="20"/>
      <c r="R82" s="20"/>
      <c r="S82" s="148">
        <f t="shared" si="259"/>
        <v>214</v>
      </c>
      <c r="T82" s="149">
        <f t="shared" si="260"/>
        <v>7399.7233748271092</v>
      </c>
      <c r="U82" s="148">
        <f t="shared" si="261"/>
        <v>10</v>
      </c>
      <c r="V82" s="150">
        <f t="shared" si="262"/>
        <v>4.9019607843137254E-2</v>
      </c>
      <c r="W82" s="149">
        <f t="shared" si="263"/>
        <v>345.78146611341634</v>
      </c>
      <c r="X82" s="148">
        <f t="shared" si="264"/>
        <v>14</v>
      </c>
      <c r="Y82" s="150">
        <f t="shared" si="265"/>
        <v>7.0000000000000007E-2</v>
      </c>
      <c r="Z82" s="149">
        <f t="shared" si="266"/>
        <v>484.09405255878283</v>
      </c>
      <c r="AA82" s="148">
        <f t="shared" si="267"/>
        <v>2</v>
      </c>
      <c r="AB82" s="149">
        <f t="shared" si="268"/>
        <v>691.56293222683269</v>
      </c>
      <c r="AC82" s="151">
        <f t="shared" si="269"/>
        <v>9.3457943925233638E-3</v>
      </c>
      <c r="AD82" s="148">
        <f t="shared" si="270"/>
        <v>0</v>
      </c>
      <c r="AE82" s="150">
        <f t="shared" si="271"/>
        <v>0</v>
      </c>
      <c r="AF82" s="149">
        <f t="shared" si="272"/>
        <v>0</v>
      </c>
      <c r="AG82" s="148">
        <f t="shared" si="273"/>
        <v>0</v>
      </c>
      <c r="AH82" s="150">
        <f t="shared" si="274"/>
        <v>0</v>
      </c>
      <c r="AI82" s="311">
        <f t="shared" si="275"/>
        <v>0</v>
      </c>
      <c r="AJ82" s="679"/>
      <c r="AK82" s="74">
        <v>221.66268660301532</v>
      </c>
      <c r="AL82" s="59">
        <v>192.29403044576389</v>
      </c>
      <c r="AM82" s="59">
        <v>211.3330613140638</v>
      </c>
      <c r="AN82" s="59">
        <v>206.97367807723487</v>
      </c>
      <c r="AO82" s="59">
        <v>201.4742575514064</v>
      </c>
      <c r="AP82" s="59">
        <v>190.74507969067213</v>
      </c>
      <c r="AQ82" s="59">
        <v>173.81106222014</v>
      </c>
      <c r="AR82" s="59">
        <v>168.45842338063485</v>
      </c>
      <c r="AS82" s="59">
        <v>191.36909692472898</v>
      </c>
      <c r="AT82" s="59">
        <v>193.23662709931978</v>
      </c>
      <c r="AU82" s="59">
        <v>175.83301848350669</v>
      </c>
      <c r="AV82" s="59">
        <v>128.18433415069191</v>
      </c>
      <c r="AW82" s="59">
        <v>159.03561882592993</v>
      </c>
      <c r="AX82" s="59">
        <v>145.97865313244131</v>
      </c>
      <c r="AY82" s="59">
        <v>97.42356914469957</v>
      </c>
      <c r="AZ82" s="59">
        <v>119.10282363858961</v>
      </c>
      <c r="BA82" s="59">
        <v>36.422097764276863</v>
      </c>
      <c r="BB82" s="59">
        <v>47.417061192083565</v>
      </c>
      <c r="BC82" s="59">
        <v>4.6355397154534197</v>
      </c>
      <c r="BD82" s="75">
        <v>26.609310562875155</v>
      </c>
      <c r="BE82" s="213">
        <v>2.0000000000000002E-5</v>
      </c>
      <c r="BF82" s="42">
        <v>2.0000000000000002E-5</v>
      </c>
      <c r="BG82" s="52">
        <v>5.0000000000000002E-5</v>
      </c>
      <c r="BH82" s="52">
        <v>4.0000000000000003E-5</v>
      </c>
      <c r="BI82" s="52">
        <v>1.2518952302791728E-4</v>
      </c>
      <c r="BJ82" s="52">
        <v>1.2406223545552731E-4</v>
      </c>
      <c r="BK82" s="52">
        <v>3.4000000000000002E-4</v>
      </c>
      <c r="BL82" s="52">
        <v>1.8000000000000001E-4</v>
      </c>
      <c r="BM82" s="52">
        <v>8.9999999999999998E-4</v>
      </c>
      <c r="BN82" s="52">
        <v>5.0000000000000001E-4</v>
      </c>
      <c r="BO82" s="52">
        <v>3.8E-3</v>
      </c>
      <c r="BP82" s="52">
        <v>2E-3</v>
      </c>
      <c r="BQ82" s="52">
        <v>1.6199999999999999E-2</v>
      </c>
      <c r="BR82" s="52">
        <v>6.1999999999999998E-3</v>
      </c>
      <c r="BS82" s="52">
        <v>6.1100000000000002E-2</v>
      </c>
      <c r="BT82" s="52">
        <v>2.6800000000000001E-2</v>
      </c>
      <c r="BU82" s="52">
        <v>0.1421</v>
      </c>
      <c r="BV82" s="52">
        <v>5.4699999999999999E-2</v>
      </c>
      <c r="BW82" s="52">
        <v>0.27589999999999998</v>
      </c>
      <c r="BX82" s="584">
        <v>0.1051</v>
      </c>
      <c r="BY82" s="74">
        <f>+Fall_Hoy!B82+(CS82/2)</f>
        <v>0</v>
      </c>
      <c r="BZ82" s="59">
        <f>+Fall_Hoy!C82+(CS82/2)</f>
        <v>0</v>
      </c>
      <c r="CA82" s="59">
        <f>+Fall_Hoy!D82+(CT82/2)</f>
        <v>0</v>
      </c>
      <c r="CB82" s="59">
        <f>+Fall_Hoy!E82+(CT82/2)</f>
        <v>0</v>
      </c>
      <c r="CC82" s="59">
        <f>+Fall_Hoy!F82+(CU82/2)</f>
        <v>0</v>
      </c>
      <c r="CD82" s="59">
        <f>+Fall_Hoy!G82+(CU82/2)</f>
        <v>0</v>
      </c>
      <c r="CE82" s="59">
        <f>+Fall_Hoy!H82+(CV82/2)</f>
        <v>0</v>
      </c>
      <c r="CF82" s="59">
        <f>+Fall_Hoy!I82+(CV82/2)</f>
        <v>0</v>
      </c>
      <c r="CG82" s="59">
        <f>+Fall_Hoy!J82+(CW82/2)</f>
        <v>0</v>
      </c>
      <c r="CH82" s="59">
        <f>+Fall_Hoy!K82+(CW82/2)</f>
        <v>0</v>
      </c>
      <c r="CI82" s="59">
        <f>+Fall_Hoy!L82+(CX82/2)</f>
        <v>0</v>
      </c>
      <c r="CJ82" s="59">
        <f>+Fall_Hoy!M82+(CX82/2)</f>
        <v>0</v>
      </c>
      <c r="CK82" s="59">
        <f>+Fall_Hoy!N82+(CY82/2)</f>
        <v>0</v>
      </c>
      <c r="CL82" s="59">
        <f>+Fall_Hoy!O82+(CY82/2)</f>
        <v>0</v>
      </c>
      <c r="CM82" s="59">
        <f>+Fall_Hoy!P82+(CZ82/2)</f>
        <v>0</v>
      </c>
      <c r="CN82" s="59">
        <f>+Fall_Hoy!Q82+(CZ82/2)</f>
        <v>0</v>
      </c>
      <c r="CO82" s="59">
        <f>+Fall_Hoy!R82+(DA82/2)</f>
        <v>0</v>
      </c>
      <c r="CP82" s="59">
        <f>+Fall_Hoy!S82+(DA82/2)</f>
        <v>0</v>
      </c>
      <c r="CQ82" s="59">
        <f>+Fall_Hoy!T82+(DB82/2)</f>
        <v>0</v>
      </c>
      <c r="CR82" s="75">
        <f>+Fall_Hoy!U82+(DB82/2)</f>
        <v>2</v>
      </c>
      <c r="CS82" s="603">
        <f>+Fall_Hoy!W82</f>
        <v>0</v>
      </c>
      <c r="CT82" s="58">
        <f>+Fall_Hoy!X82</f>
        <v>0</v>
      </c>
      <c r="CU82" s="58">
        <f>+Fall_Hoy!Y82</f>
        <v>0</v>
      </c>
      <c r="CV82" s="58">
        <f>+Fall_Hoy!Z82</f>
        <v>0</v>
      </c>
      <c r="CW82" s="58">
        <f>+Fall_Hoy!AA82</f>
        <v>0</v>
      </c>
      <c r="CX82" s="58">
        <f>+Fall_Hoy!AB82</f>
        <v>0</v>
      </c>
      <c r="CY82" s="58">
        <f>+Fall_Hoy!AC82</f>
        <v>0</v>
      </c>
      <c r="CZ82" s="58">
        <f>+Fall_Hoy!AD82</f>
        <v>0</v>
      </c>
      <c r="DA82" s="58">
        <f>+Fall_Hoy!AE82</f>
        <v>0</v>
      </c>
      <c r="DB82" s="223">
        <f>+Fall_Hoy!AF82</f>
        <v>0</v>
      </c>
      <c r="DC82" s="65">
        <f t="shared" si="276"/>
        <v>5.1322283138422978E-2</v>
      </c>
      <c r="DD82" s="66">
        <f t="shared" si="277"/>
        <v>1.6792213139034222E-2</v>
      </c>
      <c r="DE82" s="66">
        <f t="shared" si="278"/>
        <v>3.1439497874200591E-2</v>
      </c>
      <c r="DF82" s="66">
        <f t="shared" si="279"/>
        <v>1.3700633326062204E-2</v>
      </c>
      <c r="DG82" s="66">
        <f t="shared" si="389"/>
        <v>8.9341438547836702E-2</v>
      </c>
      <c r="DH82" s="66">
        <f t="shared" si="390"/>
        <v>0.10485198377034753</v>
      </c>
      <c r="DI82" s="66">
        <f t="shared" si="391"/>
        <v>0.15534109080930195</v>
      </c>
      <c r="DJ82" s="66">
        <f t="shared" si="392"/>
        <v>0.13059602220240779</v>
      </c>
      <c r="DK82" s="66">
        <f t="shared" si="393"/>
        <v>0.10973558603487536</v>
      </c>
      <c r="DL82" s="66">
        <f t="shared" si="394"/>
        <v>9.3150042361008295E-2</v>
      </c>
      <c r="DM82" s="66">
        <f t="shared" si="395"/>
        <v>6.2559353725886307E-2</v>
      </c>
      <c r="DN82" s="66">
        <f t="shared" si="396"/>
        <v>0.14822404099446221</v>
      </c>
      <c r="DO82" s="66">
        <f t="shared" si="397"/>
        <v>3.1439497874200591E-2</v>
      </c>
      <c r="DP82" s="66">
        <f t="shared" si="398"/>
        <v>1.3700633326062204E-2</v>
      </c>
      <c r="DQ82" s="66">
        <f t="shared" si="399"/>
        <v>5.1322283138422978E-2</v>
      </c>
      <c r="DR82" s="66">
        <f t="shared" si="400"/>
        <v>1.6792213139034222E-2</v>
      </c>
      <c r="DS82" s="66">
        <f t="shared" si="401"/>
        <v>5.4911719059785154E-2</v>
      </c>
      <c r="DT82" s="66">
        <f t="shared" si="402"/>
        <v>4.2178910917699527E-2</v>
      </c>
      <c r="DU82" s="66">
        <f t="shared" si="403"/>
        <v>0</v>
      </c>
      <c r="DV82" s="265">
        <f t="shared" si="404"/>
        <v>0.7</v>
      </c>
      <c r="DW82" s="74">
        <f>+'Cas_-14'!B81</f>
        <v>2</v>
      </c>
      <c r="DX82" s="59">
        <f>+'Cas_-14'!C81</f>
        <v>1</v>
      </c>
      <c r="DY82" s="59">
        <f>+'Cas_-14'!D81</f>
        <v>5</v>
      </c>
      <c r="DZ82" s="59">
        <f>+'Cas_-14'!E81</f>
        <v>10</v>
      </c>
      <c r="EA82" s="59">
        <f>+'Cas_-14'!F81</f>
        <v>18</v>
      </c>
      <c r="EB82" s="59">
        <f>+'Cas_-14'!G81</f>
        <v>20</v>
      </c>
      <c r="EC82" s="59">
        <f>+'Cas_-14'!H81</f>
        <v>27</v>
      </c>
      <c r="ED82" s="59">
        <f>+'Cas_-14'!I81</f>
        <v>22</v>
      </c>
      <c r="EE82" s="59">
        <f>+'Cas_-14'!J81</f>
        <v>21</v>
      </c>
      <c r="EF82" s="59">
        <f>+'Cas_-14'!K81</f>
        <v>18</v>
      </c>
      <c r="EG82" s="59">
        <f>+'Cas_-14'!L81</f>
        <v>11</v>
      </c>
      <c r="EH82" s="59">
        <f>+'Cas_-14'!M81</f>
        <v>19</v>
      </c>
      <c r="EI82" s="59">
        <f>+'Cas_-14'!N81</f>
        <v>5</v>
      </c>
      <c r="EJ82" s="59">
        <f>+'Cas_-14'!O81</f>
        <v>2</v>
      </c>
      <c r="EK82" s="59">
        <f>+'Cas_-14'!P81</f>
        <v>5</v>
      </c>
      <c r="EL82" s="59">
        <f>+'Cas_-14'!Q81</f>
        <v>2</v>
      </c>
      <c r="EM82" s="59">
        <f>+'Cas_-14'!R81</f>
        <v>2</v>
      </c>
      <c r="EN82" s="59">
        <f>+'Cas_-14'!S81</f>
        <v>2</v>
      </c>
      <c r="EO82" s="59">
        <f>+'Cas_-14'!T81</f>
        <v>0</v>
      </c>
      <c r="EP82" s="75">
        <f>+'Cas_-14'!U81</f>
        <v>3</v>
      </c>
      <c r="EQ82" s="178">
        <f t="shared" si="413"/>
        <v>9.0227183954594975E-3</v>
      </c>
      <c r="ER82" s="79">
        <f t="shared" si="414"/>
        <v>5.2003694429923961E-3</v>
      </c>
      <c r="ES82" s="79">
        <f t="shared" si="415"/>
        <v>2.3659336446981472E-2</v>
      </c>
      <c r="ET82" s="79">
        <f t="shared" si="416"/>
        <v>4.8315322474331124E-2</v>
      </c>
      <c r="EU82" s="79">
        <f t="shared" si="417"/>
        <v>8.9341438547836702E-2</v>
      </c>
      <c r="EV82" s="79">
        <f t="shared" si="418"/>
        <v>0.10485198377034753</v>
      </c>
      <c r="EW82" s="79">
        <f t="shared" si="419"/>
        <v>0.15534109080930195</v>
      </c>
      <c r="EX82" s="79">
        <f t="shared" si="420"/>
        <v>0.13059602220240779</v>
      </c>
      <c r="EY82" s="79">
        <f t="shared" si="421"/>
        <v>0.10973558603487536</v>
      </c>
      <c r="EZ82" s="79">
        <f t="shared" si="422"/>
        <v>9.3150042361008295E-2</v>
      </c>
      <c r="FA82" s="79">
        <f t="shared" si="423"/>
        <v>6.2559353725886307E-2</v>
      </c>
      <c r="FB82" s="79">
        <f t="shared" si="424"/>
        <v>0.14822404099446221</v>
      </c>
      <c r="FC82" s="79">
        <f t="shared" si="425"/>
        <v>3.1439497874200591E-2</v>
      </c>
      <c r="FD82" s="79">
        <f t="shared" si="426"/>
        <v>1.3700633326062204E-2</v>
      </c>
      <c r="FE82" s="79">
        <f t="shared" si="427"/>
        <v>5.1322283138422978E-2</v>
      </c>
      <c r="FF82" s="79">
        <f t="shared" si="428"/>
        <v>1.6792213139034222E-2</v>
      </c>
      <c r="FG82" s="79">
        <f t="shared" si="429"/>
        <v>5.4911719059785154E-2</v>
      </c>
      <c r="FH82" s="79">
        <f t="shared" si="430"/>
        <v>4.2178910917699527E-2</v>
      </c>
      <c r="FI82" s="79">
        <f t="shared" si="431"/>
        <v>0</v>
      </c>
      <c r="FJ82" s="87">
        <f t="shared" si="432"/>
        <v>0.11274249262908553</v>
      </c>
      <c r="FK82" s="101">
        <f t="shared" si="481"/>
        <v>1</v>
      </c>
      <c r="FL82" s="102">
        <f t="shared" si="482"/>
        <v>1</v>
      </c>
      <c r="FM82" s="102">
        <f t="shared" si="483"/>
        <v>1</v>
      </c>
      <c r="FN82" s="102">
        <f t="shared" si="484"/>
        <v>1</v>
      </c>
      <c r="FO82" s="102">
        <f t="shared" si="480"/>
        <v>1</v>
      </c>
      <c r="FP82" s="102">
        <f t="shared" si="480"/>
        <v>1</v>
      </c>
      <c r="FQ82" s="102">
        <f t="shared" si="480"/>
        <v>1</v>
      </c>
      <c r="FR82" s="102">
        <f t="shared" si="480"/>
        <v>1</v>
      </c>
      <c r="FS82" s="102">
        <f t="shared" si="480"/>
        <v>1</v>
      </c>
      <c r="FT82" s="102">
        <f t="shared" si="480"/>
        <v>1</v>
      </c>
      <c r="FU82" s="102">
        <f t="shared" si="480"/>
        <v>1</v>
      </c>
      <c r="FV82" s="102">
        <f t="shared" si="480"/>
        <v>1</v>
      </c>
      <c r="FW82" s="102">
        <f t="shared" si="480"/>
        <v>1</v>
      </c>
      <c r="FX82" s="102">
        <f t="shared" si="480"/>
        <v>1</v>
      </c>
      <c r="FY82" s="102">
        <f t="shared" si="480"/>
        <v>1</v>
      </c>
      <c r="FZ82" s="102">
        <f t="shared" si="480"/>
        <v>1</v>
      </c>
      <c r="GA82" s="102">
        <f t="shared" si="485"/>
        <v>1</v>
      </c>
      <c r="GB82" s="102">
        <f t="shared" si="486"/>
        <v>1</v>
      </c>
      <c r="GC82" s="102" t="e">
        <f t="shared" si="487"/>
        <v>#DIV/0!</v>
      </c>
      <c r="GD82" s="270">
        <f t="shared" si="488"/>
        <v>6.2088391313375357</v>
      </c>
      <c r="GE82" s="74">
        <f>+Cas_Hoy!B81</f>
        <v>2</v>
      </c>
      <c r="GF82" s="59">
        <f>+Cas_Hoy!C81</f>
        <v>2</v>
      </c>
      <c r="GG82" s="59">
        <f>+Cas_Hoy!D81</f>
        <v>6</v>
      </c>
      <c r="GH82" s="59">
        <f>+Cas_Hoy!E81</f>
        <v>11</v>
      </c>
      <c r="GI82" s="59">
        <f>+Cas_Hoy!F81</f>
        <v>18</v>
      </c>
      <c r="GJ82" s="59">
        <f>+Cas_Hoy!G81</f>
        <v>21</v>
      </c>
      <c r="GK82" s="59">
        <f>+Cas_Hoy!H81</f>
        <v>27</v>
      </c>
      <c r="GL82" s="59">
        <f>+Cas_Hoy!I81</f>
        <v>25</v>
      </c>
      <c r="GM82" s="59">
        <f>+Cas_Hoy!J81</f>
        <v>22</v>
      </c>
      <c r="GN82" s="59">
        <f>+Cas_Hoy!K81</f>
        <v>18</v>
      </c>
      <c r="GO82" s="59">
        <f>+Cas_Hoy!L81</f>
        <v>12</v>
      </c>
      <c r="GP82" s="59">
        <f>+Cas_Hoy!M81</f>
        <v>21</v>
      </c>
      <c r="GQ82" s="59">
        <f>+Cas_Hoy!N81</f>
        <v>6</v>
      </c>
      <c r="GR82" s="59">
        <f>+Cas_Hoy!O81</f>
        <v>4</v>
      </c>
      <c r="GS82" s="59">
        <f>+Cas_Hoy!P81</f>
        <v>5</v>
      </c>
      <c r="GT82" s="59">
        <f>+Cas_Hoy!Q81</f>
        <v>2</v>
      </c>
      <c r="GU82" s="59">
        <f>+Cas_Hoy!R81</f>
        <v>2</v>
      </c>
      <c r="GV82" s="59">
        <f>+Cas_Hoy!S81</f>
        <v>2</v>
      </c>
      <c r="GW82" s="59">
        <f>+Cas_Hoy!T81</f>
        <v>0</v>
      </c>
      <c r="GX82" s="459">
        <f>+Cas_Hoy!U81</f>
        <v>3</v>
      </c>
      <c r="GY82" s="424">
        <f t="shared" si="489"/>
        <v>5.1322283138422978E-2</v>
      </c>
      <c r="GZ82" s="94">
        <f t="shared" si="490"/>
        <v>1.6792213139034222E-2</v>
      </c>
      <c r="HA82" s="94">
        <f t="shared" si="491"/>
        <v>3.772739744904071E-2</v>
      </c>
      <c r="HB82" s="94">
        <f t="shared" si="492"/>
        <v>2.7401266652124407E-2</v>
      </c>
      <c r="HC82" s="272">
        <f t="shared" si="464"/>
        <v>8.9341438547836702E-2</v>
      </c>
      <c r="HD82" s="272">
        <f t="shared" si="465"/>
        <v>0.1100945829588649</v>
      </c>
      <c r="HE82" s="272">
        <f t="shared" si="466"/>
        <v>0.15534109080930195</v>
      </c>
      <c r="HF82" s="272">
        <f t="shared" si="467"/>
        <v>0.14840457068455429</v>
      </c>
      <c r="HG82" s="272">
        <f t="shared" si="468"/>
        <v>0.11496109013177419</v>
      </c>
      <c r="HH82" s="272">
        <f t="shared" si="469"/>
        <v>9.3150042361008295E-2</v>
      </c>
      <c r="HI82" s="272">
        <f t="shared" si="470"/>
        <v>6.8246567700966876E-2</v>
      </c>
      <c r="HJ82" s="272">
        <f t="shared" si="471"/>
        <v>0.16382657162545824</v>
      </c>
      <c r="HK82" s="272">
        <f t="shared" si="472"/>
        <v>3.772739744904071E-2</v>
      </c>
      <c r="HL82" s="272">
        <f t="shared" si="473"/>
        <v>2.7401266652124407E-2</v>
      </c>
      <c r="HM82" s="272">
        <f t="shared" si="474"/>
        <v>5.1322283138422978E-2</v>
      </c>
      <c r="HN82" s="272">
        <f t="shared" si="475"/>
        <v>1.6792213139034222E-2</v>
      </c>
      <c r="HO82" s="272">
        <f t="shared" si="476"/>
        <v>5.4911719059785154E-2</v>
      </c>
      <c r="HP82" s="272">
        <f t="shared" si="477"/>
        <v>4.2178910917699527E-2</v>
      </c>
      <c r="HQ82" s="272" t="e">
        <f t="shared" si="478"/>
        <v>#DIV/0!</v>
      </c>
      <c r="HR82" s="276">
        <f t="shared" si="479"/>
        <v>0.7</v>
      </c>
      <c r="HS82" s="201">
        <f>+CyF_Tot!B81</f>
        <v>0</v>
      </c>
      <c r="HT82" s="131">
        <f>+CyF_Tot!C81</f>
        <v>200</v>
      </c>
      <c r="HU82" s="131">
        <f>+CyF_Tot!D81</f>
        <v>204</v>
      </c>
      <c r="HV82" s="131">
        <f>+CyF_Tot!E81</f>
        <v>214</v>
      </c>
      <c r="HW82" s="131">
        <f>+CyF_Tot!F81</f>
        <v>0</v>
      </c>
      <c r="HX82" s="131">
        <f>+CyF_Tot!G81</f>
        <v>2</v>
      </c>
      <c r="HY82" s="131">
        <f>+CyF_Tot!H81</f>
        <v>2</v>
      </c>
      <c r="HZ82" s="428">
        <f>+CyF_Tot!I81</f>
        <v>2</v>
      </c>
      <c r="IA82" s="82">
        <f t="shared" si="368"/>
        <v>7.664684875622936E-2</v>
      </c>
      <c r="IB82" s="79">
        <f t="shared" si="369"/>
        <v>6.6491711772394158E-2</v>
      </c>
      <c r="IC82" s="79">
        <f t="shared" si="370"/>
        <v>7.3075055779413478E-2</v>
      </c>
      <c r="ID82" s="79">
        <f t="shared" si="371"/>
        <v>7.1567661852432532E-2</v>
      </c>
      <c r="IE82" s="79">
        <f t="shared" si="372"/>
        <v>6.9666064160237337E-2</v>
      </c>
      <c r="IF82" s="79">
        <f t="shared" si="373"/>
        <v>6.5956113309361034E-2</v>
      </c>
      <c r="IG82" s="79">
        <f t="shared" si="374"/>
        <v>6.0100643921210235E-2</v>
      </c>
      <c r="IH82" s="79">
        <f t="shared" si="375"/>
        <v>5.8249800615710529E-2</v>
      </c>
      <c r="II82" s="79">
        <f t="shared" si="376"/>
        <v>6.6171886903433258E-2</v>
      </c>
      <c r="IJ82" s="79">
        <f t="shared" si="377"/>
        <v>6.6817644225214301E-2</v>
      </c>
      <c r="IK82" s="79">
        <f t="shared" si="378"/>
        <v>6.0799798922374373E-2</v>
      </c>
      <c r="IL82" s="79">
        <f t="shared" si="379"/>
        <v>4.4323766995398306E-2</v>
      </c>
      <c r="IM82" s="79">
        <f t="shared" si="380"/>
        <v>5.4991569441884484E-2</v>
      </c>
      <c r="IN82" s="79">
        <f t="shared" si="381"/>
        <v>5.0476712701397412E-2</v>
      </c>
      <c r="IO82" s="79">
        <f t="shared" si="382"/>
        <v>3.3687264572856007E-2</v>
      </c>
      <c r="IP82" s="79">
        <f t="shared" si="383"/>
        <v>4.1183548975999178E-2</v>
      </c>
      <c r="IQ82" s="79">
        <f t="shared" si="384"/>
        <v>1.2594086363857837E-2</v>
      </c>
      <c r="IR82" s="79">
        <f t="shared" si="385"/>
        <v>1.639594093778823E-2</v>
      </c>
      <c r="IS82" s="79">
        <f t="shared" si="386"/>
        <v>1.6028837190364522E-3</v>
      </c>
      <c r="IT82" s="179">
        <f t="shared" si="387"/>
        <v>9.2010064186981867E-3</v>
      </c>
      <c r="IU82" s="275"/>
      <c r="IV82" s="272"/>
      <c r="IW82" s="272"/>
      <c r="IX82" s="272"/>
      <c r="IY82" s="272"/>
      <c r="IZ82" s="272"/>
      <c r="JA82" s="272"/>
      <c r="JB82" s="272"/>
      <c r="JC82" s="272"/>
      <c r="JD82" s="272"/>
      <c r="JE82" s="272"/>
      <c r="JF82" s="272"/>
      <c r="JG82" s="272"/>
      <c r="JH82" s="272"/>
      <c r="JI82" s="272"/>
      <c r="JJ82" s="272"/>
      <c r="JK82" s="272"/>
      <c r="JL82" s="272"/>
      <c r="JM82" s="272"/>
      <c r="JN82" s="276"/>
      <c r="JP82" s="525">
        <f t="shared" si="230"/>
        <v>0</v>
      </c>
      <c r="JQ82" s="241">
        <f t="shared" si="231"/>
        <v>0</v>
      </c>
      <c r="JR82" s="241">
        <f t="shared" si="232"/>
        <v>0</v>
      </c>
      <c r="JS82" s="241">
        <f t="shared" si="233"/>
        <v>0</v>
      </c>
      <c r="JT82" s="241">
        <f t="shared" si="234"/>
        <v>0</v>
      </c>
      <c r="JU82" s="241">
        <f t="shared" si="235"/>
        <v>0</v>
      </c>
      <c r="JV82" s="241">
        <f t="shared" si="236"/>
        <v>0</v>
      </c>
      <c r="JW82" s="241">
        <f t="shared" si="237"/>
        <v>0</v>
      </c>
      <c r="JX82" s="241">
        <f t="shared" si="238"/>
        <v>0</v>
      </c>
      <c r="JY82" s="241">
        <f t="shared" si="239"/>
        <v>0</v>
      </c>
      <c r="JZ82" s="241">
        <f t="shared" si="240"/>
        <v>0</v>
      </c>
      <c r="KA82" s="241">
        <f t="shared" si="241"/>
        <v>0</v>
      </c>
      <c r="KB82" s="241">
        <f t="shared" si="242"/>
        <v>0</v>
      </c>
      <c r="KC82" s="241">
        <f t="shared" si="243"/>
        <v>0</v>
      </c>
      <c r="KD82" s="241">
        <f t="shared" si="244"/>
        <v>0</v>
      </c>
      <c r="KE82" s="241">
        <f t="shared" si="245"/>
        <v>0</v>
      </c>
      <c r="KF82" s="241">
        <f t="shared" si="246"/>
        <v>0</v>
      </c>
      <c r="KG82" s="241">
        <f t="shared" si="247"/>
        <v>0</v>
      </c>
      <c r="KH82" s="241">
        <f t="shared" si="248"/>
        <v>0</v>
      </c>
      <c r="KI82" s="526">
        <f t="shared" si="249"/>
        <v>12988.686767488181</v>
      </c>
      <c r="KJ82" s="529">
        <f>(SUM(JP82:KI82)/SUM(JP$4:KI81))*100000</f>
        <v>24.411949693355158</v>
      </c>
      <c r="KK82" s="491">
        <f t="shared" si="433"/>
        <v>0</v>
      </c>
      <c r="KL82" s="492">
        <f t="shared" si="434"/>
        <v>0</v>
      </c>
      <c r="KM82" s="492">
        <f t="shared" si="435"/>
        <v>0</v>
      </c>
      <c r="KN82" s="492">
        <f t="shared" si="436"/>
        <v>0</v>
      </c>
      <c r="KO82" s="492">
        <f t="shared" si="437"/>
        <v>0</v>
      </c>
      <c r="KP82" s="492">
        <f t="shared" si="438"/>
        <v>0</v>
      </c>
      <c r="KQ82" s="492">
        <f t="shared" si="439"/>
        <v>0</v>
      </c>
      <c r="KR82" s="492">
        <f t="shared" si="440"/>
        <v>0</v>
      </c>
      <c r="KS82" s="492">
        <f t="shared" si="441"/>
        <v>0</v>
      </c>
      <c r="KT82" s="492">
        <f t="shared" si="442"/>
        <v>0</v>
      </c>
      <c r="KU82" s="492">
        <f t="shared" si="443"/>
        <v>0</v>
      </c>
      <c r="KV82" s="492">
        <f t="shared" si="444"/>
        <v>0</v>
      </c>
      <c r="KW82" s="492">
        <f t="shared" si="445"/>
        <v>0</v>
      </c>
      <c r="KX82" s="492">
        <f t="shared" si="446"/>
        <v>0</v>
      </c>
      <c r="KY82" s="492">
        <f t="shared" si="447"/>
        <v>0</v>
      </c>
      <c r="KZ82" s="492">
        <f t="shared" si="448"/>
        <v>0</v>
      </c>
      <c r="LA82" s="492">
        <f t="shared" si="449"/>
        <v>0</v>
      </c>
      <c r="LB82" s="492">
        <f t="shared" si="450"/>
        <v>0</v>
      </c>
      <c r="LC82" s="492">
        <f t="shared" si="451"/>
        <v>0</v>
      </c>
      <c r="LD82" s="493">
        <f t="shared" si="452"/>
        <v>75161.661752723696</v>
      </c>
      <c r="LE82" s="509">
        <f t="shared" si="453"/>
        <v>0</v>
      </c>
      <c r="LF82" s="492">
        <f t="shared" si="454"/>
        <v>0</v>
      </c>
      <c r="LG82" s="492">
        <f t="shared" si="455"/>
        <v>0</v>
      </c>
      <c r="LH82" s="492">
        <f t="shared" si="456"/>
        <v>0</v>
      </c>
      <c r="LI82" s="492">
        <f t="shared" si="457"/>
        <v>0</v>
      </c>
      <c r="LJ82" s="512">
        <f t="shared" si="458"/>
        <v>5897.8286957776427</v>
      </c>
      <c r="LK82" s="491">
        <f t="shared" si="459"/>
        <v>0</v>
      </c>
      <c r="LL82" s="492">
        <f t="shared" si="460"/>
        <v>0</v>
      </c>
      <c r="LM82" s="493">
        <f t="shared" si="461"/>
        <v>3141.5684653062945</v>
      </c>
      <c r="LO82" s="547" t="e">
        <f>VLOOKUP(A82,#REF!,2,FALSE)</f>
        <v>#REF!</v>
      </c>
      <c r="LP82" s="552" t="e">
        <f>VLOOKUP(A82,#REF!,3,FALSE)</f>
        <v>#REF!</v>
      </c>
      <c r="LQ82" s="544" t="e">
        <f>VLOOKUP(A82,#REF!,4,FALSE)</f>
        <v>#REF!</v>
      </c>
      <c r="LR82" s="564" t="e">
        <f t="shared" si="405"/>
        <v>#REF!</v>
      </c>
      <c r="LS82" s="518" t="e">
        <f t="shared" si="406"/>
        <v>#REF!</v>
      </c>
    </row>
    <row r="83" spans="1:331" ht="14.4">
      <c r="A83" s="391" t="s">
        <v>93</v>
      </c>
      <c r="B83" s="419">
        <v>21596</v>
      </c>
      <c r="C83" s="407">
        <f t="shared" si="330"/>
        <v>2614</v>
      </c>
      <c r="D83" s="398">
        <f t="shared" si="331"/>
        <v>62</v>
      </c>
      <c r="E83" s="376">
        <f t="shared" si="462"/>
        <v>7.3584615157670655E-3</v>
      </c>
      <c r="F83" s="185">
        <f t="shared" si="407"/>
        <v>0.11738284867568068</v>
      </c>
      <c r="G83" s="30">
        <f t="shared" si="253"/>
        <v>3.3237373921107469</v>
      </c>
      <c r="H83" s="29">
        <f t="shared" si="408"/>
        <v>0.39014976333583734</v>
      </c>
      <c r="I83" s="33">
        <f t="shared" si="409"/>
        <v>0.40230827667056362</v>
      </c>
      <c r="J83" s="302">
        <f t="shared" si="410"/>
        <v>0.44913098670918933</v>
      </c>
      <c r="K83" s="452">
        <f t="shared" si="411"/>
        <v>6.392126359233561E-3</v>
      </c>
      <c r="L83" s="303">
        <f t="shared" si="463"/>
        <v>3.8262062283911846</v>
      </c>
      <c r="M83" s="304">
        <f t="shared" si="412"/>
        <v>0.46295040168485668</v>
      </c>
      <c r="N83" s="675"/>
      <c r="O83" s="310" t="s">
        <v>226</v>
      </c>
      <c r="P83" s="20" t="s">
        <v>236</v>
      </c>
      <c r="Q83" s="20"/>
      <c r="R83" s="20"/>
      <c r="S83" s="148">
        <f t="shared" si="259"/>
        <v>2614</v>
      </c>
      <c r="T83" s="149">
        <f t="shared" si="260"/>
        <v>12104.093350620486</v>
      </c>
      <c r="U83" s="148">
        <f t="shared" si="261"/>
        <v>47</v>
      </c>
      <c r="V83" s="150">
        <f t="shared" si="262"/>
        <v>1.8309310479158552E-2</v>
      </c>
      <c r="W83" s="149">
        <f t="shared" si="263"/>
        <v>217.63289498055195</v>
      </c>
      <c r="X83" s="148">
        <f t="shared" si="264"/>
        <v>79</v>
      </c>
      <c r="Y83" s="150">
        <f t="shared" si="265"/>
        <v>3.1163708086785012E-2</v>
      </c>
      <c r="Z83" s="149">
        <f t="shared" si="266"/>
        <v>365.8084830524171</v>
      </c>
      <c r="AA83" s="148">
        <f t="shared" si="267"/>
        <v>62</v>
      </c>
      <c r="AB83" s="149">
        <f t="shared" si="268"/>
        <v>2870.9020188923873</v>
      </c>
      <c r="AC83" s="151">
        <f t="shared" si="269"/>
        <v>2.3718439173680182E-2</v>
      </c>
      <c r="AD83" s="148">
        <f t="shared" si="270"/>
        <v>0</v>
      </c>
      <c r="AE83" s="150">
        <f t="shared" si="271"/>
        <v>0</v>
      </c>
      <c r="AF83" s="149">
        <f t="shared" si="272"/>
        <v>0</v>
      </c>
      <c r="AG83" s="148">
        <f t="shared" si="273"/>
        <v>0</v>
      </c>
      <c r="AH83" s="150">
        <f t="shared" si="274"/>
        <v>0</v>
      </c>
      <c r="AI83" s="311">
        <f t="shared" si="275"/>
        <v>0</v>
      </c>
      <c r="AJ83" s="679"/>
      <c r="AK83" s="74">
        <v>1899.6091172747724</v>
      </c>
      <c r="AL83" s="59">
        <v>1833.9289162701559</v>
      </c>
      <c r="AM83" s="59">
        <v>1783.1719444923297</v>
      </c>
      <c r="AN83" s="59">
        <v>1711.1973972532041</v>
      </c>
      <c r="AO83" s="59">
        <v>1337.4148606909325</v>
      </c>
      <c r="AP83" s="59">
        <v>1387.396028840596</v>
      </c>
      <c r="AQ83" s="59">
        <v>1348.4831418434374</v>
      </c>
      <c r="AR83" s="59">
        <v>1361.3255707669186</v>
      </c>
      <c r="AS83" s="59">
        <v>1347.58957200844</v>
      </c>
      <c r="AT83" s="59">
        <v>1441.0133291550117</v>
      </c>
      <c r="AU83" s="59">
        <v>1038.2980519472503</v>
      </c>
      <c r="AV83" s="59">
        <v>1101.6247130497036</v>
      </c>
      <c r="AW83" s="59">
        <v>886.53233384232976</v>
      </c>
      <c r="AX83" s="59">
        <v>1011.7460541649031</v>
      </c>
      <c r="AY83" s="59">
        <v>561.75306918865545</v>
      </c>
      <c r="AZ83" s="59">
        <v>787.62976670456328</v>
      </c>
      <c r="BA83" s="59">
        <v>220.42737788390755</v>
      </c>
      <c r="BB83" s="59">
        <v>383.59604529010278</v>
      </c>
      <c r="BC83" s="59">
        <v>29.720545332661693</v>
      </c>
      <c r="BD83" s="75">
        <v>123.54224105080934</v>
      </c>
      <c r="BE83" s="213">
        <v>2.0000000000000002E-5</v>
      </c>
      <c r="BF83" s="42">
        <v>2.0000000000000002E-5</v>
      </c>
      <c r="BG83" s="52">
        <v>5.0000000000000002E-5</v>
      </c>
      <c r="BH83" s="52">
        <v>4.0000000000000003E-5</v>
      </c>
      <c r="BI83" s="52">
        <v>1.2518952302791728E-4</v>
      </c>
      <c r="BJ83" s="52">
        <v>1.2406223545552731E-4</v>
      </c>
      <c r="BK83" s="52">
        <v>3.4000000000000002E-4</v>
      </c>
      <c r="BL83" s="52">
        <v>1.8000000000000001E-4</v>
      </c>
      <c r="BM83" s="52">
        <v>8.9999999999999998E-4</v>
      </c>
      <c r="BN83" s="52">
        <v>5.0000000000000001E-4</v>
      </c>
      <c r="BO83" s="52">
        <v>3.8E-3</v>
      </c>
      <c r="BP83" s="52">
        <v>2E-3</v>
      </c>
      <c r="BQ83" s="52">
        <v>1.6199999999999999E-2</v>
      </c>
      <c r="BR83" s="52">
        <v>6.1999999999999998E-3</v>
      </c>
      <c r="BS83" s="52">
        <v>6.1100000000000002E-2</v>
      </c>
      <c r="BT83" s="52">
        <v>2.6800000000000001E-2</v>
      </c>
      <c r="BU83" s="52">
        <v>0.1421</v>
      </c>
      <c r="BV83" s="52">
        <v>5.4699999999999999E-2</v>
      </c>
      <c r="BW83" s="52">
        <v>0.27589999999999998</v>
      </c>
      <c r="BX83" s="584">
        <v>0.1051</v>
      </c>
      <c r="BY83" s="74">
        <f>+Fall_Hoy!B83+(CS83/2)</f>
        <v>0</v>
      </c>
      <c r="BZ83" s="59">
        <f>+Fall_Hoy!C83+(CS83/2)</f>
        <v>0</v>
      </c>
      <c r="CA83" s="59">
        <f>+Fall_Hoy!D83+(CT83/2)</f>
        <v>0</v>
      </c>
      <c r="CB83" s="59">
        <f>+Fall_Hoy!E83+(CT83/2)</f>
        <v>0</v>
      </c>
      <c r="CC83" s="59">
        <f>+Fall_Hoy!F83+(CU83/2)</f>
        <v>0</v>
      </c>
      <c r="CD83" s="59">
        <f>+Fall_Hoy!G83+(CU83/2)</f>
        <v>0</v>
      </c>
      <c r="CE83" s="59">
        <f>+Fall_Hoy!H83+(CV83/2)</f>
        <v>1</v>
      </c>
      <c r="CF83" s="59">
        <f>+Fall_Hoy!I83+(CV83/2)</f>
        <v>1</v>
      </c>
      <c r="CG83" s="59">
        <f>+Fall_Hoy!J83+(CW83/2)</f>
        <v>1</v>
      </c>
      <c r="CH83" s="59">
        <f>+Fall_Hoy!K83+(CW83/2)</f>
        <v>1</v>
      </c>
      <c r="CI83" s="59">
        <f>+Fall_Hoy!L83+(CX83/2)</f>
        <v>4</v>
      </c>
      <c r="CJ83" s="59">
        <f>+Fall_Hoy!M83+(CX83/2)</f>
        <v>4</v>
      </c>
      <c r="CK83" s="59">
        <f>+Fall_Hoy!N83+(CY83/2)</f>
        <v>7</v>
      </c>
      <c r="CL83" s="59">
        <f>+Fall_Hoy!O83+(CY83/2)</f>
        <v>0</v>
      </c>
      <c r="CM83" s="59">
        <f>+Fall_Hoy!P83+(CZ83/2)</f>
        <v>12</v>
      </c>
      <c r="CN83" s="59">
        <f>+Fall_Hoy!Q83+(CZ83/2)</f>
        <v>9</v>
      </c>
      <c r="CO83" s="59">
        <f>+Fall_Hoy!R83+(DA83/2)</f>
        <v>7.5</v>
      </c>
      <c r="CP83" s="59">
        <f>+Fall_Hoy!S83+(DA83/2)</f>
        <v>6.5</v>
      </c>
      <c r="CQ83" s="59">
        <f>+Fall_Hoy!T83+(DB83/2)</f>
        <v>1.5</v>
      </c>
      <c r="CR83" s="75">
        <f>+Fall_Hoy!U83+(DB83/2)</f>
        <v>6.5</v>
      </c>
      <c r="CS83" s="603">
        <f>+Fall_Hoy!W83</f>
        <v>0</v>
      </c>
      <c r="CT83" s="58">
        <f>+Fall_Hoy!X83</f>
        <v>0</v>
      </c>
      <c r="CU83" s="58">
        <f>+Fall_Hoy!Y83</f>
        <v>0</v>
      </c>
      <c r="CV83" s="58">
        <f>+Fall_Hoy!Z83</f>
        <v>0</v>
      </c>
      <c r="CW83" s="58">
        <f>+Fall_Hoy!AA83</f>
        <v>0</v>
      </c>
      <c r="CX83" s="58">
        <f>+Fall_Hoy!AB83</f>
        <v>0</v>
      </c>
      <c r="CY83" s="58">
        <f>+Fall_Hoy!AC83</f>
        <v>0</v>
      </c>
      <c r="CZ83" s="58">
        <f>+Fall_Hoy!AD83</f>
        <v>0</v>
      </c>
      <c r="DA83" s="58">
        <f>+Fall_Hoy!AE83</f>
        <v>1</v>
      </c>
      <c r="DB83" s="223">
        <f>+Fall_Hoy!AF83</f>
        <v>3</v>
      </c>
      <c r="DC83" s="65">
        <f t="shared" si="276"/>
        <v>0.34961864226069422</v>
      </c>
      <c r="DD83" s="66">
        <f t="shared" si="277"/>
        <v>0.42636897400089385</v>
      </c>
      <c r="DE83" s="66">
        <f t="shared" si="278"/>
        <v>0.48740327784699589</v>
      </c>
      <c r="DF83" s="66">
        <f t="shared" si="279"/>
        <v>0.11465327640516138</v>
      </c>
      <c r="DG83" s="66">
        <f t="shared" si="389"/>
        <v>0.17870296422198292</v>
      </c>
      <c r="DH83" s="66">
        <f t="shared" si="390"/>
        <v>0.2039792489794672</v>
      </c>
      <c r="DI83" s="66">
        <f t="shared" si="391"/>
        <v>0.7</v>
      </c>
      <c r="DJ83" s="66">
        <f t="shared" si="392"/>
        <v>0.7</v>
      </c>
      <c r="DK83" s="66">
        <f t="shared" si="393"/>
        <v>0.7</v>
      </c>
      <c r="DL83" s="66">
        <f t="shared" si="394"/>
        <v>0.7</v>
      </c>
      <c r="DM83" s="66">
        <f t="shared" si="395"/>
        <v>0.7</v>
      </c>
      <c r="DN83" s="66">
        <f t="shared" si="396"/>
        <v>0.7</v>
      </c>
      <c r="DO83" s="66">
        <f t="shared" si="397"/>
        <v>0.48740327784699589</v>
      </c>
      <c r="DP83" s="66">
        <f t="shared" si="398"/>
        <v>0.11465327640516138</v>
      </c>
      <c r="DQ83" s="66">
        <f t="shared" si="399"/>
        <v>0.34961864226069422</v>
      </c>
      <c r="DR83" s="66">
        <f t="shared" si="400"/>
        <v>0.42636897400089385</v>
      </c>
      <c r="DS83" s="66">
        <f t="shared" si="401"/>
        <v>0.23944272752945298</v>
      </c>
      <c r="DT83" s="66">
        <f t="shared" si="402"/>
        <v>0.30977895413024037</v>
      </c>
      <c r="DU83" s="66">
        <f t="shared" si="403"/>
        <v>0.18292909452653372</v>
      </c>
      <c r="DV83" s="265">
        <f t="shared" si="404"/>
        <v>0.50060497979185803</v>
      </c>
      <c r="DW83" s="74">
        <f>+'Cas_-14'!B82</f>
        <v>14</v>
      </c>
      <c r="DX83" s="59">
        <f>+'Cas_-14'!C82</f>
        <v>18</v>
      </c>
      <c r="DY83" s="59">
        <f>+'Cas_-14'!D82</f>
        <v>91</v>
      </c>
      <c r="DZ83" s="59">
        <f>+'Cas_-14'!E82</f>
        <v>99</v>
      </c>
      <c r="EA83" s="59">
        <f>+'Cas_-14'!F82</f>
        <v>239</v>
      </c>
      <c r="EB83" s="59">
        <f>+'Cas_-14'!G82</f>
        <v>283</v>
      </c>
      <c r="EC83" s="59">
        <f>+'Cas_-14'!H82</f>
        <v>226</v>
      </c>
      <c r="ED83" s="59">
        <f>+'Cas_-14'!I82</f>
        <v>310</v>
      </c>
      <c r="EE83" s="59">
        <f>+'Cas_-14'!J82</f>
        <v>212</v>
      </c>
      <c r="EF83" s="59">
        <f>+'Cas_-14'!K82</f>
        <v>227</v>
      </c>
      <c r="EG83" s="59">
        <f>+'Cas_-14'!L82</f>
        <v>169</v>
      </c>
      <c r="EH83" s="59">
        <f>+'Cas_-14'!M82</f>
        <v>180</v>
      </c>
      <c r="EI83" s="59">
        <f>+'Cas_-14'!N82</f>
        <v>111</v>
      </c>
      <c r="EJ83" s="59">
        <f>+'Cas_-14'!O82</f>
        <v>116</v>
      </c>
      <c r="EK83" s="59">
        <f>+'Cas_-14'!P82</f>
        <v>71</v>
      </c>
      <c r="EL83" s="59">
        <f>+'Cas_-14'!Q82</f>
        <v>67</v>
      </c>
      <c r="EM83" s="59">
        <f>+'Cas_-14'!R82</f>
        <v>23</v>
      </c>
      <c r="EN83" s="59">
        <f>+'Cas_-14'!S82</f>
        <v>31</v>
      </c>
      <c r="EO83" s="59">
        <f>+'Cas_-14'!T82</f>
        <v>4</v>
      </c>
      <c r="EP83" s="75">
        <f>+'Cas_-14'!U82</f>
        <v>16</v>
      </c>
      <c r="EQ83" s="178">
        <f t="shared" si="413"/>
        <v>7.3699372532412119E-3</v>
      </c>
      <c r="ER83" s="80">
        <f t="shared" si="414"/>
        <v>9.8149932858948505E-3</v>
      </c>
      <c r="ES83" s="80">
        <f t="shared" si="415"/>
        <v>5.1032655757663213E-2</v>
      </c>
      <c r="ET83" s="80">
        <f t="shared" si="416"/>
        <v>5.785422544407428E-2</v>
      </c>
      <c r="EU83" s="80">
        <f t="shared" si="417"/>
        <v>0.17870296422198292</v>
      </c>
      <c r="EV83" s="80">
        <f t="shared" si="418"/>
        <v>0.2039792489794672</v>
      </c>
      <c r="EW83" s="80">
        <f t="shared" si="419"/>
        <v>0.16759571772699197</v>
      </c>
      <c r="EX83" s="80">
        <f t="shared" si="420"/>
        <v>0.22771922210008727</v>
      </c>
      <c r="EY83" s="80">
        <f t="shared" si="421"/>
        <v>0.15731792854706969</v>
      </c>
      <c r="EZ83" s="80">
        <f t="shared" si="422"/>
        <v>0.15752803628340437</v>
      </c>
      <c r="FA83" s="80">
        <f t="shared" si="423"/>
        <v>0.16276636528697433</v>
      </c>
      <c r="FB83" s="80">
        <f t="shared" si="424"/>
        <v>0.16339502724271099</v>
      </c>
      <c r="FC83" s="80">
        <f t="shared" si="425"/>
        <v>0.12520693917492401</v>
      </c>
      <c r="FD83" s="80">
        <f t="shared" si="426"/>
        <v>0.11465327640516138</v>
      </c>
      <c r="FE83" s="80">
        <f t="shared" si="427"/>
        <v>0.12639005266592648</v>
      </c>
      <c r="FF83" s="80">
        <f t="shared" si="428"/>
        <v>8.5065347746222791E-2</v>
      </c>
      <c r="FG83" s="80">
        <f t="shared" si="429"/>
        <v>0.10434275551793483</v>
      </c>
      <c r="FH83" s="80">
        <f t="shared" si="430"/>
        <v>8.0814180387484391E-2</v>
      </c>
      <c r="FI83" s="80">
        <f t="shared" si="431"/>
        <v>0.13458703247965506</v>
      </c>
      <c r="FJ83" s="88">
        <f t="shared" si="432"/>
        <v>0.12951035907969052</v>
      </c>
      <c r="FK83" s="101">
        <f t="shared" si="481"/>
        <v>2.7661879624720496</v>
      </c>
      <c r="FL83" s="102">
        <f t="shared" si="482"/>
        <v>5.0122521719759403</v>
      </c>
      <c r="FM83" s="102">
        <f t="shared" si="483"/>
        <v>3.8927816705594482</v>
      </c>
      <c r="FN83" s="102">
        <f t="shared" si="484"/>
        <v>1</v>
      </c>
      <c r="FO83" s="102">
        <f t="shared" si="480"/>
        <v>1</v>
      </c>
      <c r="FP83" s="102">
        <f t="shared" si="480"/>
        <v>1</v>
      </c>
      <c r="FQ83" s="102">
        <f t="shared" si="480"/>
        <v>4.1767176959752481</v>
      </c>
      <c r="FR83" s="102">
        <f t="shared" si="480"/>
        <v>3.0739609662478804</v>
      </c>
      <c r="FS83" s="102">
        <f t="shared" si="480"/>
        <v>4.4495882094618304</v>
      </c>
      <c r="FT83" s="102">
        <f t="shared" si="480"/>
        <v>4.4436534379229435</v>
      </c>
      <c r="FU83" s="102">
        <f t="shared" si="480"/>
        <v>4.3006428187164216</v>
      </c>
      <c r="FV83" s="102">
        <f t="shared" si="480"/>
        <v>4.2840961063044025</v>
      </c>
      <c r="FW83" s="102">
        <f t="shared" si="480"/>
        <v>3.8927816705594482</v>
      </c>
      <c r="FX83" s="102">
        <f t="shared" si="480"/>
        <v>1</v>
      </c>
      <c r="FY83" s="102">
        <f t="shared" si="480"/>
        <v>2.7661879624720496</v>
      </c>
      <c r="FZ83" s="102">
        <f t="shared" si="480"/>
        <v>5.0122521719759403</v>
      </c>
      <c r="GA83" s="102">
        <f t="shared" si="485"/>
        <v>2.2947709818560105</v>
      </c>
      <c r="GB83" s="102">
        <f t="shared" si="486"/>
        <v>3.833225216724657</v>
      </c>
      <c r="GC83" s="102">
        <f t="shared" si="487"/>
        <v>1.3591881116346505</v>
      </c>
      <c r="GD83" s="270">
        <f t="shared" si="488"/>
        <v>3.8653663177925788</v>
      </c>
      <c r="GE83" s="74">
        <f>+Cas_Hoy!B82</f>
        <v>16</v>
      </c>
      <c r="GF83" s="59">
        <f>+Cas_Hoy!C82</f>
        <v>19</v>
      </c>
      <c r="GG83" s="59">
        <f>+Cas_Hoy!D82</f>
        <v>93</v>
      </c>
      <c r="GH83" s="59">
        <f>+Cas_Hoy!E82</f>
        <v>101</v>
      </c>
      <c r="GI83" s="59">
        <f>+Cas_Hoy!F82</f>
        <v>248</v>
      </c>
      <c r="GJ83" s="59">
        <f>+Cas_Hoy!G82</f>
        <v>293</v>
      </c>
      <c r="GK83" s="59">
        <f>+Cas_Hoy!H82</f>
        <v>239</v>
      </c>
      <c r="GL83" s="59">
        <f>+Cas_Hoy!I82</f>
        <v>317</v>
      </c>
      <c r="GM83" s="59">
        <f>+Cas_Hoy!J82</f>
        <v>217</v>
      </c>
      <c r="GN83" s="59">
        <f>+Cas_Hoy!K82</f>
        <v>238</v>
      </c>
      <c r="GO83" s="59">
        <f>+Cas_Hoy!L82</f>
        <v>172</v>
      </c>
      <c r="GP83" s="59">
        <f>+Cas_Hoy!M82</f>
        <v>186</v>
      </c>
      <c r="GQ83" s="59">
        <f>+Cas_Hoy!N82</f>
        <v>113</v>
      </c>
      <c r="GR83" s="59">
        <f>+Cas_Hoy!O82</f>
        <v>117</v>
      </c>
      <c r="GS83" s="59">
        <f>+Cas_Hoy!P82</f>
        <v>74</v>
      </c>
      <c r="GT83" s="59">
        <f>+Cas_Hoy!Q82</f>
        <v>67</v>
      </c>
      <c r="GU83" s="59">
        <f>+Cas_Hoy!R82</f>
        <v>23</v>
      </c>
      <c r="GV83" s="59">
        <f>+Cas_Hoy!S82</f>
        <v>31</v>
      </c>
      <c r="GW83" s="59">
        <f>+Cas_Hoy!T82</f>
        <v>4</v>
      </c>
      <c r="GX83" s="459">
        <f>+Cas_Hoy!U82</f>
        <v>17</v>
      </c>
      <c r="GY83" s="424">
        <f t="shared" si="489"/>
        <v>0.36439126094776575</v>
      </c>
      <c r="GZ83" s="94">
        <f t="shared" si="490"/>
        <v>0.42636897400089385</v>
      </c>
      <c r="HA83" s="94">
        <f t="shared" si="491"/>
        <v>0.49618531888928408</v>
      </c>
      <c r="HB83" s="94">
        <f t="shared" si="492"/>
        <v>0.11564166671899898</v>
      </c>
      <c r="HC83" s="272">
        <f t="shared" si="464"/>
        <v>0.18543236454833376</v>
      </c>
      <c r="HD83" s="272">
        <f t="shared" si="465"/>
        <v>0.21118699629322929</v>
      </c>
      <c r="HE83" s="272">
        <f t="shared" si="466"/>
        <v>0.7</v>
      </c>
      <c r="HF83" s="272">
        <f t="shared" si="467"/>
        <v>0.7</v>
      </c>
      <c r="HG83" s="272">
        <f t="shared" si="468"/>
        <v>0.7</v>
      </c>
      <c r="HH83" s="272">
        <f t="shared" si="469"/>
        <v>0.7</v>
      </c>
      <c r="HI83" s="272">
        <f t="shared" si="470"/>
        <v>0.7</v>
      </c>
      <c r="HJ83" s="272">
        <f t="shared" si="471"/>
        <v>0.7</v>
      </c>
      <c r="HK83" s="272">
        <f t="shared" si="472"/>
        <v>0.49618531888928408</v>
      </c>
      <c r="HL83" s="272">
        <f t="shared" si="473"/>
        <v>0.11564166671899898</v>
      </c>
      <c r="HM83" s="272">
        <f t="shared" si="474"/>
        <v>0.36439126094776575</v>
      </c>
      <c r="HN83" s="272">
        <f t="shared" si="475"/>
        <v>0.42636897400089385</v>
      </c>
      <c r="HO83" s="272">
        <f t="shared" si="476"/>
        <v>0.23944272752945295</v>
      </c>
      <c r="HP83" s="272">
        <f t="shared" si="477"/>
        <v>0.30977895413024042</v>
      </c>
      <c r="HQ83" s="272">
        <f t="shared" si="478"/>
        <v>0.18292909452653375</v>
      </c>
      <c r="HR83" s="276">
        <f t="shared" si="479"/>
        <v>0.53189279102884912</v>
      </c>
      <c r="HS83" s="201">
        <f>+CyF_Tot!B82</f>
        <v>0</v>
      </c>
      <c r="HT83" s="131">
        <f>+CyF_Tot!C82</f>
        <v>2535</v>
      </c>
      <c r="HU83" s="131">
        <f>+CyF_Tot!D82</f>
        <v>2567</v>
      </c>
      <c r="HV83" s="131">
        <f>+CyF_Tot!E82</f>
        <v>2614</v>
      </c>
      <c r="HW83" s="131">
        <f>+CyF_Tot!F82</f>
        <v>0</v>
      </c>
      <c r="HX83" s="131">
        <f>+CyF_Tot!G82</f>
        <v>62</v>
      </c>
      <c r="HY83" s="131">
        <f>+CyF_Tot!H82</f>
        <v>62</v>
      </c>
      <c r="HZ83" s="428">
        <f>+CyF_Tot!I82</f>
        <v>62</v>
      </c>
      <c r="IA83" s="82">
        <f t="shared" si="368"/>
        <v>8.7961155643395642E-2</v>
      </c>
      <c r="IB83" s="79">
        <f t="shared" si="369"/>
        <v>8.4919842390727723E-2</v>
      </c>
      <c r="IC83" s="79">
        <f t="shared" si="370"/>
        <v>8.2569547346375699E-2</v>
      </c>
      <c r="ID83" s="79">
        <f t="shared" si="371"/>
        <v>7.9236775201574558E-2</v>
      </c>
      <c r="IE83" s="79">
        <f t="shared" si="372"/>
        <v>6.1928822962165793E-2</v>
      </c>
      <c r="IF83" s="79">
        <f t="shared" si="373"/>
        <v>6.424319451938304E-2</v>
      </c>
      <c r="IG83" s="79">
        <f t="shared" si="374"/>
        <v>6.2441338296139903E-2</v>
      </c>
      <c r="IH83" s="79">
        <f t="shared" si="375"/>
        <v>6.3036005314267396E-2</v>
      </c>
      <c r="II83" s="79">
        <f t="shared" si="376"/>
        <v>6.2399961659957398E-2</v>
      </c>
      <c r="IJ83" s="79">
        <f t="shared" si="377"/>
        <v>6.6725936708418768E-2</v>
      </c>
      <c r="IK83" s="79">
        <f t="shared" si="378"/>
        <v>4.8078257637861194E-2</v>
      </c>
      <c r="IL83" s="79">
        <f t="shared" si="379"/>
        <v>5.1010590528324858E-2</v>
      </c>
      <c r="IM83" s="79">
        <f t="shared" si="380"/>
        <v>4.1050765597440718E-2</v>
      </c>
      <c r="IN83" s="79">
        <f t="shared" si="381"/>
        <v>4.6848770798523016E-2</v>
      </c>
      <c r="IO83" s="79">
        <f t="shared" si="382"/>
        <v>2.6011903555688807E-2</v>
      </c>
      <c r="IP83" s="79">
        <f t="shared" si="383"/>
        <v>3.647109495761082E-2</v>
      </c>
      <c r="IQ83" s="79">
        <f t="shared" si="384"/>
        <v>1.0206861357839764E-2</v>
      </c>
      <c r="IR83" s="79">
        <f t="shared" si="385"/>
        <v>1.7762365497782127E-2</v>
      </c>
      <c r="IS83" s="79">
        <f t="shared" si="386"/>
        <v>1.376206025776148E-3</v>
      </c>
      <c r="IT83" s="179">
        <f t="shared" si="387"/>
        <v>5.720607568568686E-3</v>
      </c>
      <c r="IU83" s="275"/>
      <c r="IV83" s="272"/>
      <c r="IW83" s="272"/>
      <c r="IX83" s="272"/>
      <c r="IY83" s="272"/>
      <c r="IZ83" s="272"/>
      <c r="JA83" s="272"/>
      <c r="JB83" s="272"/>
      <c r="JC83" s="272"/>
      <c r="JD83" s="272"/>
      <c r="JE83" s="272"/>
      <c r="JF83" s="272"/>
      <c r="JG83" s="272"/>
      <c r="JH83" s="272"/>
      <c r="JI83" s="272"/>
      <c r="JJ83" s="272"/>
      <c r="JK83" s="272"/>
      <c r="JL83" s="272"/>
      <c r="JM83" s="272"/>
      <c r="JN83" s="276"/>
      <c r="JP83" s="525">
        <f t="shared" si="230"/>
        <v>0</v>
      </c>
      <c r="JQ83" s="241">
        <f t="shared" si="231"/>
        <v>0</v>
      </c>
      <c r="JR83" s="241">
        <f t="shared" si="232"/>
        <v>0</v>
      </c>
      <c r="JS83" s="241">
        <f t="shared" si="233"/>
        <v>0</v>
      </c>
      <c r="JT83" s="241">
        <f t="shared" si="234"/>
        <v>0</v>
      </c>
      <c r="JU83" s="241">
        <f t="shared" si="235"/>
        <v>0</v>
      </c>
      <c r="JV83" s="241">
        <f t="shared" si="236"/>
        <v>2389.6257209377304</v>
      </c>
      <c r="JW83" s="241">
        <f t="shared" si="237"/>
        <v>2394.9399541237417</v>
      </c>
      <c r="JX83" s="241">
        <f t="shared" si="238"/>
        <v>2094.2222013441974</v>
      </c>
      <c r="JY83" s="241">
        <f t="shared" si="239"/>
        <v>2027.3747236697025</v>
      </c>
      <c r="JZ83" s="241">
        <f t="shared" si="240"/>
        <v>8142.0397391148053</v>
      </c>
      <c r="KA83" s="241">
        <f t="shared" si="241"/>
        <v>8236.6743342935588</v>
      </c>
      <c r="KB83" s="241">
        <f t="shared" si="242"/>
        <v>13055.364771453946</v>
      </c>
      <c r="KC83" s="241">
        <f t="shared" si="243"/>
        <v>0</v>
      </c>
      <c r="KD83" s="241">
        <f t="shared" si="244"/>
        <v>21147.291668842576</v>
      </c>
      <c r="KE83" s="241">
        <f t="shared" si="245"/>
        <v>15236.689250853922</v>
      </c>
      <c r="KF83" s="241">
        <f t="shared" si="246"/>
        <v>12131.818768031675</v>
      </c>
      <c r="KG83" s="241">
        <f t="shared" si="247"/>
        <v>11128.026611358124</v>
      </c>
      <c r="KH83" s="241">
        <f t="shared" si="248"/>
        <v>3046.6298308628916</v>
      </c>
      <c r="KI83" s="526">
        <f t="shared" si="249"/>
        <v>9092.1533432280376</v>
      </c>
      <c r="KJ83" s="529">
        <f>(SUM(JP83:KI83)/SUM(JP$4:KI82))*100000</f>
        <v>206.92295035245871</v>
      </c>
      <c r="KK83" s="491">
        <f t="shared" si="433"/>
        <v>0</v>
      </c>
      <c r="KL83" s="492">
        <f t="shared" si="434"/>
        <v>0</v>
      </c>
      <c r="KM83" s="492">
        <f t="shared" si="435"/>
        <v>0</v>
      </c>
      <c r="KN83" s="492">
        <f t="shared" si="436"/>
        <v>0</v>
      </c>
      <c r="KO83" s="492">
        <f t="shared" si="437"/>
        <v>0</v>
      </c>
      <c r="KP83" s="492">
        <f t="shared" si="438"/>
        <v>0</v>
      </c>
      <c r="KQ83" s="492">
        <f t="shared" si="439"/>
        <v>741.57397224332726</v>
      </c>
      <c r="KR83" s="492">
        <f t="shared" si="440"/>
        <v>734.57813580673314</v>
      </c>
      <c r="KS83" s="492">
        <f t="shared" si="441"/>
        <v>742.06570069372503</v>
      </c>
      <c r="KT83" s="492">
        <f t="shared" si="442"/>
        <v>693.9561069753496</v>
      </c>
      <c r="KU83" s="492">
        <f t="shared" si="443"/>
        <v>3852.4583499875584</v>
      </c>
      <c r="KV83" s="492">
        <f t="shared" si="444"/>
        <v>3631.0006053935776</v>
      </c>
      <c r="KW83" s="492">
        <f t="shared" si="445"/>
        <v>7895.9331011213335</v>
      </c>
      <c r="KX83" s="492">
        <f t="shared" si="446"/>
        <v>0</v>
      </c>
      <c r="KY83" s="492">
        <f t="shared" si="447"/>
        <v>21361.699042128417</v>
      </c>
      <c r="KZ83" s="492">
        <f t="shared" si="448"/>
        <v>11426.688503223957</v>
      </c>
      <c r="LA83" s="492">
        <f t="shared" si="449"/>
        <v>34024.811581935268</v>
      </c>
      <c r="LB83" s="492">
        <f t="shared" si="450"/>
        <v>16944.908790924146</v>
      </c>
      <c r="LC83" s="492">
        <f t="shared" si="451"/>
        <v>50470.137179870646</v>
      </c>
      <c r="LD83" s="493">
        <f t="shared" si="452"/>
        <v>52613.583376124276</v>
      </c>
      <c r="LE83" s="509">
        <f t="shared" si="453"/>
        <v>0</v>
      </c>
      <c r="LF83" s="492">
        <f t="shared" si="454"/>
        <v>0</v>
      </c>
      <c r="LG83" s="492">
        <f t="shared" si="455"/>
        <v>1606.6963824134491</v>
      </c>
      <c r="LH83" s="492">
        <f t="shared" si="456"/>
        <v>1536.8995704939209</v>
      </c>
      <c r="LI83" s="492">
        <f t="shared" si="457"/>
        <v>16485.781082653386</v>
      </c>
      <c r="LJ83" s="512">
        <f t="shared" si="458"/>
        <v>9538.2030967102892</v>
      </c>
      <c r="LK83" s="491">
        <f t="shared" si="459"/>
        <v>0</v>
      </c>
      <c r="LL83" s="492">
        <f t="shared" si="460"/>
        <v>1571.0231321309557</v>
      </c>
      <c r="LM83" s="493">
        <f t="shared" si="461"/>
        <v>12484.558369553737</v>
      </c>
      <c r="LO83" s="547" t="e">
        <f>VLOOKUP(A83,#REF!,2,FALSE)</f>
        <v>#REF!</v>
      </c>
      <c r="LP83" s="552" t="e">
        <f>VLOOKUP(A83,#REF!,3,FALSE)</f>
        <v>#REF!</v>
      </c>
      <c r="LQ83" s="544" t="e">
        <f>VLOOKUP(A83,#REF!,4,FALSE)</f>
        <v>#REF!</v>
      </c>
      <c r="LR83" s="564" t="e">
        <f t="shared" si="405"/>
        <v>#REF!</v>
      </c>
      <c r="LS83" s="518" t="e">
        <f t="shared" si="406"/>
        <v>#REF!</v>
      </c>
    </row>
    <row r="84" spans="1:331" ht="14.4">
      <c r="A84" s="391" t="s">
        <v>94</v>
      </c>
      <c r="B84" s="419">
        <v>10642</v>
      </c>
      <c r="C84" s="407">
        <f t="shared" si="330"/>
        <v>1028</v>
      </c>
      <c r="D84" s="398">
        <f t="shared" si="331"/>
        <v>15</v>
      </c>
      <c r="E84" s="376">
        <f t="shared" si="462"/>
        <v>7.5215350093664713E-3</v>
      </c>
      <c r="F84" s="185">
        <f t="shared" si="407"/>
        <v>9.1900018793459881E-2</v>
      </c>
      <c r="G84" s="30">
        <f t="shared" si="253"/>
        <v>2.0391347369631245</v>
      </c>
      <c r="H84" s="29">
        <f t="shared" si="408"/>
        <v>0.18739652064930803</v>
      </c>
      <c r="I84" s="33">
        <f t="shared" si="409"/>
        <v>0.19697711986450778</v>
      </c>
      <c r="J84" s="302">
        <f t="shared" si="410"/>
        <v>0.28654837670197564</v>
      </c>
      <c r="K84" s="452">
        <f t="shared" si="411"/>
        <v>4.9189233138221423E-3</v>
      </c>
      <c r="L84" s="303">
        <f t="shared" si="463"/>
        <v>3.1180448106977758</v>
      </c>
      <c r="M84" s="304">
        <f t="shared" si="412"/>
        <v>0.30090509496209505</v>
      </c>
      <c r="N84" s="675"/>
      <c r="O84" s="310" t="s">
        <v>226</v>
      </c>
      <c r="P84" s="20" t="s">
        <v>237</v>
      </c>
      <c r="Q84" s="20"/>
      <c r="R84" s="20"/>
      <c r="S84" s="148">
        <f t="shared" si="259"/>
        <v>1028</v>
      </c>
      <c r="T84" s="149">
        <f t="shared" si="260"/>
        <v>9659.8383762450667</v>
      </c>
      <c r="U84" s="148">
        <f t="shared" si="261"/>
        <v>26</v>
      </c>
      <c r="V84" s="150">
        <f t="shared" si="262"/>
        <v>2.5948103792415168E-2</v>
      </c>
      <c r="W84" s="149">
        <f t="shared" si="263"/>
        <v>244.31497838752114</v>
      </c>
      <c r="X84" s="148">
        <f t="shared" si="264"/>
        <v>50</v>
      </c>
      <c r="Y84" s="150">
        <f t="shared" si="265"/>
        <v>5.112474437627812E-2</v>
      </c>
      <c r="Z84" s="149">
        <f t="shared" si="266"/>
        <v>469.83649689907912</v>
      </c>
      <c r="AA84" s="148">
        <f t="shared" si="267"/>
        <v>15</v>
      </c>
      <c r="AB84" s="149">
        <f t="shared" si="268"/>
        <v>1409.5094906972374</v>
      </c>
      <c r="AC84" s="151">
        <f t="shared" si="269"/>
        <v>1.4591439688715954E-2</v>
      </c>
      <c r="AD84" s="148">
        <f t="shared" si="270"/>
        <v>0</v>
      </c>
      <c r="AE84" s="150">
        <f t="shared" si="271"/>
        <v>0</v>
      </c>
      <c r="AF84" s="149">
        <f t="shared" si="272"/>
        <v>0</v>
      </c>
      <c r="AG84" s="148">
        <f t="shared" si="273"/>
        <v>2</v>
      </c>
      <c r="AH84" s="150">
        <f t="shared" si="274"/>
        <v>0.15384615384615385</v>
      </c>
      <c r="AI84" s="311">
        <f t="shared" si="275"/>
        <v>187.93459875963165</v>
      </c>
      <c r="AJ84" s="679"/>
      <c r="AK84" s="74">
        <v>775.43058918296833</v>
      </c>
      <c r="AL84" s="59">
        <v>771.01768820943153</v>
      </c>
      <c r="AM84" s="59">
        <v>871.33873565161173</v>
      </c>
      <c r="AN84" s="59">
        <v>839.77566470605802</v>
      </c>
      <c r="AO84" s="59">
        <v>595.63152297896988</v>
      </c>
      <c r="AP84" s="59">
        <v>642.47969384903286</v>
      </c>
      <c r="AQ84" s="59">
        <v>707.54994538384153</v>
      </c>
      <c r="AR84" s="59">
        <v>755.98094352124428</v>
      </c>
      <c r="AS84" s="59">
        <v>680.85765126663239</v>
      </c>
      <c r="AT84" s="59">
        <v>701.21819321884493</v>
      </c>
      <c r="AU84" s="59">
        <v>625.75967333125163</v>
      </c>
      <c r="AV84" s="59">
        <v>609.43561787776002</v>
      </c>
      <c r="AW84" s="59">
        <v>513.42029284656508</v>
      </c>
      <c r="AX84" s="59">
        <v>548.99850938809766</v>
      </c>
      <c r="AY84" s="59">
        <v>290.3152468453161</v>
      </c>
      <c r="AZ84" s="59">
        <v>339.81522922551267</v>
      </c>
      <c r="BA84" s="59">
        <v>106.99669225945048</v>
      </c>
      <c r="BB84" s="59">
        <v>172.76820494611087</v>
      </c>
      <c r="BC84" s="59">
        <v>10.699669225945048</v>
      </c>
      <c r="BD84" s="75">
        <v>82.510305148848346</v>
      </c>
      <c r="BE84" s="213">
        <v>2.0000000000000002E-5</v>
      </c>
      <c r="BF84" s="42">
        <v>2.0000000000000002E-5</v>
      </c>
      <c r="BG84" s="52">
        <v>5.0000000000000002E-5</v>
      </c>
      <c r="BH84" s="52">
        <v>4.0000000000000003E-5</v>
      </c>
      <c r="BI84" s="52">
        <v>1.2518952302791728E-4</v>
      </c>
      <c r="BJ84" s="52">
        <v>1.2406223545552731E-4</v>
      </c>
      <c r="BK84" s="52">
        <v>3.4000000000000002E-4</v>
      </c>
      <c r="BL84" s="52">
        <v>1.8000000000000001E-4</v>
      </c>
      <c r="BM84" s="52">
        <v>8.9999999999999998E-4</v>
      </c>
      <c r="BN84" s="52">
        <v>5.0000000000000001E-4</v>
      </c>
      <c r="BO84" s="52">
        <v>3.8E-3</v>
      </c>
      <c r="BP84" s="52">
        <v>2E-3</v>
      </c>
      <c r="BQ84" s="52">
        <v>1.6199999999999999E-2</v>
      </c>
      <c r="BR84" s="52">
        <v>6.1999999999999998E-3</v>
      </c>
      <c r="BS84" s="52">
        <v>6.1100000000000002E-2</v>
      </c>
      <c r="BT84" s="52">
        <v>2.6800000000000001E-2</v>
      </c>
      <c r="BU84" s="52">
        <v>0.1421</v>
      </c>
      <c r="BV84" s="52">
        <v>5.4699999999999999E-2</v>
      </c>
      <c r="BW84" s="52">
        <v>0.27589999999999998</v>
      </c>
      <c r="BX84" s="584">
        <v>0.1051</v>
      </c>
      <c r="BY84" s="74">
        <f>+Fall_Hoy!B84+(CS84/2)</f>
        <v>0</v>
      </c>
      <c r="BZ84" s="59">
        <f>+Fall_Hoy!C84+(CS84/2)</f>
        <v>0</v>
      </c>
      <c r="CA84" s="59">
        <f>+Fall_Hoy!D84+(CT84/2)</f>
        <v>0</v>
      </c>
      <c r="CB84" s="59">
        <f>+Fall_Hoy!E84+(CT84/2)</f>
        <v>0</v>
      </c>
      <c r="CC84" s="59">
        <f>+Fall_Hoy!F84+(CU84/2)</f>
        <v>0</v>
      </c>
      <c r="CD84" s="59">
        <f>+Fall_Hoy!G84+(CU84/2)</f>
        <v>0</v>
      </c>
      <c r="CE84" s="59">
        <f>+Fall_Hoy!H84+(CV84/2)</f>
        <v>0</v>
      </c>
      <c r="CF84" s="59">
        <f>+Fall_Hoy!I84+(CV84/2)</f>
        <v>0</v>
      </c>
      <c r="CG84" s="59">
        <f>+Fall_Hoy!J84+(CW84/2)</f>
        <v>1</v>
      </c>
      <c r="CH84" s="59">
        <f>+Fall_Hoy!K84+(CW84/2)</f>
        <v>0</v>
      </c>
      <c r="CI84" s="59">
        <f>+Fall_Hoy!L84+(CX84/2)</f>
        <v>1</v>
      </c>
      <c r="CJ84" s="59">
        <f>+Fall_Hoy!M84+(CX84/2)</f>
        <v>2</v>
      </c>
      <c r="CK84" s="59">
        <f>+Fall_Hoy!N84+(CY84/2)</f>
        <v>1</v>
      </c>
      <c r="CL84" s="59">
        <f>+Fall_Hoy!O84+(CY84/2)</f>
        <v>3</v>
      </c>
      <c r="CM84" s="59">
        <f>+Fall_Hoy!P84+(CZ84/2)</f>
        <v>1</v>
      </c>
      <c r="CN84" s="59">
        <f>+Fall_Hoy!Q84+(CZ84/2)</f>
        <v>1</v>
      </c>
      <c r="CO84" s="59">
        <f>+Fall_Hoy!R84+(DA84/2)</f>
        <v>1</v>
      </c>
      <c r="CP84" s="59">
        <f>+Fall_Hoy!S84+(DA84/2)</f>
        <v>3</v>
      </c>
      <c r="CQ84" s="59">
        <f>+Fall_Hoy!T84+(DB84/2)</f>
        <v>0</v>
      </c>
      <c r="CR84" s="75">
        <f>+Fall_Hoy!U84+(DB84/2)</f>
        <v>1</v>
      </c>
      <c r="CS84" s="603">
        <f>+Fall_Hoy!W84</f>
        <v>0</v>
      </c>
      <c r="CT84" s="58">
        <f>+Fall_Hoy!X84</f>
        <v>0</v>
      </c>
      <c r="CU84" s="58">
        <f>+Fall_Hoy!Y84</f>
        <v>0</v>
      </c>
      <c r="CV84" s="58">
        <f>+Fall_Hoy!Z84</f>
        <v>0</v>
      </c>
      <c r="CW84" s="58">
        <f>+Fall_Hoy!AA84</f>
        <v>0</v>
      </c>
      <c r="CX84" s="58">
        <f>+Fall_Hoy!AB84</f>
        <v>0</v>
      </c>
      <c r="CY84" s="58">
        <f>+Fall_Hoy!AC84</f>
        <v>0</v>
      </c>
      <c r="CZ84" s="58">
        <f>+Fall_Hoy!AD84</f>
        <v>0</v>
      </c>
      <c r="DA84" s="58">
        <f>+Fall_Hoy!AE84</f>
        <v>0</v>
      </c>
      <c r="DB84" s="223">
        <f>+Fall_Hoy!AF84</f>
        <v>0</v>
      </c>
      <c r="DC84" s="65">
        <f t="shared" si="276"/>
        <v>5.6375310250285665E-2</v>
      </c>
      <c r="DD84" s="66">
        <f t="shared" si="277"/>
        <v>0.10980506353662703</v>
      </c>
      <c r="DE84" s="66">
        <f t="shared" si="278"/>
        <v>0.12022975313166251</v>
      </c>
      <c r="DF84" s="66">
        <f t="shared" si="279"/>
        <v>0.7</v>
      </c>
      <c r="DG84" s="66">
        <f t="shared" si="389"/>
        <v>0.18635682585241398</v>
      </c>
      <c r="DH84" s="66">
        <f t="shared" si="390"/>
        <v>0.15409047312748628</v>
      </c>
      <c r="DI84" s="66">
        <f t="shared" si="391"/>
        <v>0.11871953428592311</v>
      </c>
      <c r="DJ84" s="66">
        <f t="shared" si="392"/>
        <v>0.12963289728380042</v>
      </c>
      <c r="DK84" s="66">
        <f t="shared" si="393"/>
        <v>0.7</v>
      </c>
      <c r="DL84" s="66">
        <f t="shared" si="394"/>
        <v>0.13975678461812946</v>
      </c>
      <c r="DM84" s="66">
        <f t="shared" si="395"/>
        <v>0.42054147295224803</v>
      </c>
      <c r="DN84" s="66">
        <f t="shared" si="396"/>
        <v>0.7</v>
      </c>
      <c r="DO84" s="66">
        <f t="shared" si="397"/>
        <v>0.12022975313166251</v>
      </c>
      <c r="DP84" s="66">
        <f t="shared" si="398"/>
        <v>0.7</v>
      </c>
      <c r="DQ84" s="66">
        <f t="shared" si="399"/>
        <v>5.6375310250285665E-2</v>
      </c>
      <c r="DR84" s="66">
        <f t="shared" si="400"/>
        <v>0.10980506353662703</v>
      </c>
      <c r="DS84" s="66">
        <f t="shared" si="401"/>
        <v>6.5771170389336941E-2</v>
      </c>
      <c r="DT84" s="66">
        <f t="shared" si="402"/>
        <v>0.31744618151291465</v>
      </c>
      <c r="DU84" s="66">
        <f t="shared" si="403"/>
        <v>9.3460833123247794E-2</v>
      </c>
      <c r="DV84" s="265">
        <f t="shared" si="404"/>
        <v>0.11531587287208736</v>
      </c>
      <c r="DW84" s="74">
        <f>+'Cas_-14'!B83</f>
        <v>14</v>
      </c>
      <c r="DX84" s="59">
        <f>+'Cas_-14'!C83</f>
        <v>9</v>
      </c>
      <c r="DY84" s="59">
        <f>+'Cas_-14'!D83</f>
        <v>45</v>
      </c>
      <c r="DZ84" s="59">
        <f>+'Cas_-14'!E83</f>
        <v>64</v>
      </c>
      <c r="EA84" s="59">
        <f>+'Cas_-14'!F83</f>
        <v>111</v>
      </c>
      <c r="EB84" s="59">
        <f>+'Cas_-14'!G83</f>
        <v>99</v>
      </c>
      <c r="EC84" s="59">
        <f>+'Cas_-14'!H83</f>
        <v>84</v>
      </c>
      <c r="ED84" s="59">
        <f>+'Cas_-14'!I83</f>
        <v>98</v>
      </c>
      <c r="EE84" s="59">
        <f>+'Cas_-14'!J83</f>
        <v>72</v>
      </c>
      <c r="EF84" s="59">
        <f>+'Cas_-14'!K83</f>
        <v>98</v>
      </c>
      <c r="EG84" s="59">
        <f>+'Cas_-14'!L83</f>
        <v>76</v>
      </c>
      <c r="EH84" s="59">
        <f>+'Cas_-14'!M83</f>
        <v>70</v>
      </c>
      <c r="EI84" s="59">
        <f>+'Cas_-14'!N83</f>
        <v>35</v>
      </c>
      <c r="EJ84" s="59">
        <f>+'Cas_-14'!O83</f>
        <v>40</v>
      </c>
      <c r="EK84" s="59">
        <f>+'Cas_-14'!P83</f>
        <v>16</v>
      </c>
      <c r="EL84" s="59">
        <f>+'Cas_-14'!Q83</f>
        <v>18</v>
      </c>
      <c r="EM84" s="59">
        <f>+'Cas_-14'!R83</f>
        <v>5</v>
      </c>
      <c r="EN84" s="59">
        <f>+'Cas_-14'!S83</f>
        <v>8</v>
      </c>
      <c r="EO84" s="59">
        <f>+'Cas_-14'!T83</f>
        <v>1</v>
      </c>
      <c r="EP84" s="75">
        <f>+'Cas_-14'!U83</f>
        <v>5</v>
      </c>
      <c r="EQ84" s="178">
        <f t="shared" si="413"/>
        <v>1.8054485076157603E-2</v>
      </c>
      <c r="ER84" s="79">
        <f t="shared" si="414"/>
        <v>1.1672883952767799E-2</v>
      </c>
      <c r="ES84" s="79">
        <f t="shared" si="415"/>
        <v>5.1644668323333205E-2</v>
      </c>
      <c r="ET84" s="79">
        <f t="shared" si="416"/>
        <v>7.6210829498615629E-2</v>
      </c>
      <c r="EU84" s="79">
        <f t="shared" si="417"/>
        <v>0.18635682585241398</v>
      </c>
      <c r="EV84" s="79">
        <f t="shared" si="418"/>
        <v>0.15409047312748628</v>
      </c>
      <c r="EW84" s="79">
        <f t="shared" si="419"/>
        <v>0.11871953428592311</v>
      </c>
      <c r="EX84" s="79">
        <f t="shared" si="420"/>
        <v>0.12963289728380042</v>
      </c>
      <c r="EY84" s="79">
        <f t="shared" si="421"/>
        <v>0.10574897684714994</v>
      </c>
      <c r="EZ84" s="79">
        <f t="shared" si="422"/>
        <v>0.13975678461812946</v>
      </c>
      <c r="FA84" s="79">
        <f t="shared" si="423"/>
        <v>0.12145237738860923</v>
      </c>
      <c r="FB84" s="79">
        <f t="shared" si="424"/>
        <v>0.11486036908010278</v>
      </c>
      <c r="FC84" s="79">
        <f t="shared" si="425"/>
        <v>6.8170270025652652E-2</v>
      </c>
      <c r="FD84" s="79">
        <f t="shared" si="426"/>
        <v>7.2859942815843293E-2</v>
      </c>
      <c r="FE84" s="79">
        <f t="shared" si="427"/>
        <v>5.5112503300679266E-2</v>
      </c>
      <c r="FF84" s="79">
        <f t="shared" si="428"/>
        <v>5.2969962650068876E-2</v>
      </c>
      <c r="FG84" s="79">
        <f t="shared" si="429"/>
        <v>4.6730416561623897E-2</v>
      </c>
      <c r="FH84" s="79">
        <f t="shared" si="430"/>
        <v>4.6304816343350479E-2</v>
      </c>
      <c r="FI84" s="79">
        <f t="shared" si="431"/>
        <v>9.3460833123247794E-2</v>
      </c>
      <c r="FJ84" s="87">
        <f t="shared" si="432"/>
        <v>6.0598491194281914E-2</v>
      </c>
      <c r="FK84" s="101">
        <f t="shared" si="481"/>
        <v>1.0229132569558101</v>
      </c>
      <c r="FL84" s="102">
        <f t="shared" si="482"/>
        <v>2.0729684908789388</v>
      </c>
      <c r="FM84" s="102">
        <f t="shared" si="483"/>
        <v>1.7636684303350967</v>
      </c>
      <c r="FN84" s="102">
        <f t="shared" si="484"/>
        <v>9.6074739142917078</v>
      </c>
      <c r="FO84" s="102">
        <f t="shared" si="480"/>
        <v>1</v>
      </c>
      <c r="FP84" s="102">
        <f t="shared" si="480"/>
        <v>1</v>
      </c>
      <c r="FQ84" s="102">
        <f t="shared" si="480"/>
        <v>1</v>
      </c>
      <c r="FR84" s="102">
        <f t="shared" si="480"/>
        <v>1</v>
      </c>
      <c r="FS84" s="102">
        <f t="shared" si="480"/>
        <v>6.6194493873144813</v>
      </c>
      <c r="FT84" s="102">
        <f t="shared" si="480"/>
        <v>1</v>
      </c>
      <c r="FU84" s="102">
        <f t="shared" si="480"/>
        <v>3.4626038781163437</v>
      </c>
      <c r="FV84" s="102">
        <f t="shared" si="480"/>
        <v>6.0943561787776002</v>
      </c>
      <c r="FW84" s="102">
        <f t="shared" si="480"/>
        <v>1.7636684303350967</v>
      </c>
      <c r="FX84" s="102">
        <f t="shared" si="480"/>
        <v>9.6074739142917078</v>
      </c>
      <c r="FY84" s="102">
        <f t="shared" si="480"/>
        <v>1.0229132569558101</v>
      </c>
      <c r="FZ84" s="102">
        <f t="shared" si="480"/>
        <v>2.0729684908789388</v>
      </c>
      <c r="GA84" s="102">
        <f t="shared" si="485"/>
        <v>1.4074595355383532</v>
      </c>
      <c r="GB84" s="102">
        <f t="shared" si="486"/>
        <v>6.8555758683729442</v>
      </c>
      <c r="GC84" s="102">
        <f t="shared" si="487"/>
        <v>1</v>
      </c>
      <c r="GD84" s="270">
        <f t="shared" si="488"/>
        <v>1.9029495718363461</v>
      </c>
      <c r="GE84" s="74">
        <f>+Cas_Hoy!B83</f>
        <v>15</v>
      </c>
      <c r="GF84" s="59">
        <f>+Cas_Hoy!C83</f>
        <v>13</v>
      </c>
      <c r="GG84" s="59">
        <f>+Cas_Hoy!D83</f>
        <v>48</v>
      </c>
      <c r="GH84" s="59">
        <f>+Cas_Hoy!E83</f>
        <v>67</v>
      </c>
      <c r="GI84" s="59">
        <f>+Cas_Hoy!F83</f>
        <v>115</v>
      </c>
      <c r="GJ84" s="59">
        <f>+Cas_Hoy!G83</f>
        <v>104</v>
      </c>
      <c r="GK84" s="59">
        <f>+Cas_Hoy!H83</f>
        <v>90</v>
      </c>
      <c r="GL84" s="59">
        <f>+Cas_Hoy!I83</f>
        <v>101</v>
      </c>
      <c r="GM84" s="59">
        <f>+Cas_Hoy!J83</f>
        <v>73</v>
      </c>
      <c r="GN84" s="59">
        <f>+Cas_Hoy!K83</f>
        <v>102</v>
      </c>
      <c r="GO84" s="59">
        <f>+Cas_Hoy!L83</f>
        <v>78</v>
      </c>
      <c r="GP84" s="59">
        <f>+Cas_Hoy!M83</f>
        <v>74</v>
      </c>
      <c r="GQ84" s="59">
        <f>+Cas_Hoy!N83</f>
        <v>38</v>
      </c>
      <c r="GR84" s="59">
        <f>+Cas_Hoy!O83</f>
        <v>44</v>
      </c>
      <c r="GS84" s="59">
        <f>+Cas_Hoy!P83</f>
        <v>17</v>
      </c>
      <c r="GT84" s="59">
        <f>+Cas_Hoy!Q83</f>
        <v>18</v>
      </c>
      <c r="GU84" s="59">
        <f>+Cas_Hoy!R83</f>
        <v>6</v>
      </c>
      <c r="GV84" s="59">
        <f>+Cas_Hoy!S83</f>
        <v>8</v>
      </c>
      <c r="GW84" s="59">
        <f>+Cas_Hoy!T83</f>
        <v>1</v>
      </c>
      <c r="GX84" s="459">
        <f>+Cas_Hoy!U83</f>
        <v>5</v>
      </c>
      <c r="GY84" s="424">
        <f t="shared" si="489"/>
        <v>5.9898767140928524E-2</v>
      </c>
      <c r="GZ84" s="94">
        <f t="shared" si="490"/>
        <v>0.10980506353662703</v>
      </c>
      <c r="HA84" s="94">
        <f t="shared" si="491"/>
        <v>0.13053516054294784</v>
      </c>
      <c r="HB84" s="94">
        <f t="shared" si="492"/>
        <v>0.7</v>
      </c>
      <c r="HC84" s="272">
        <f t="shared" si="464"/>
        <v>0.19307238714439284</v>
      </c>
      <c r="HD84" s="272">
        <f t="shared" si="465"/>
        <v>0.16187282025513708</v>
      </c>
      <c r="HE84" s="272">
        <f t="shared" si="466"/>
        <v>0.12719950102063191</v>
      </c>
      <c r="HF84" s="272">
        <f t="shared" si="467"/>
        <v>0.13360125128228412</v>
      </c>
      <c r="HG84" s="272">
        <f t="shared" si="468"/>
        <v>0.7</v>
      </c>
      <c r="HH84" s="272">
        <f t="shared" si="469"/>
        <v>0.14546114317397149</v>
      </c>
      <c r="HI84" s="272">
        <f t="shared" si="470"/>
        <v>0.43160835381941248</v>
      </c>
      <c r="HJ84" s="272">
        <f t="shared" si="471"/>
        <v>0.7</v>
      </c>
      <c r="HK84" s="272">
        <f t="shared" si="472"/>
        <v>0.13053516054294784</v>
      </c>
      <c r="HL84" s="272">
        <f t="shared" si="473"/>
        <v>0.7</v>
      </c>
      <c r="HM84" s="272">
        <f t="shared" si="474"/>
        <v>5.9898767140928524E-2</v>
      </c>
      <c r="HN84" s="272">
        <f t="shared" si="475"/>
        <v>0.10980506353662703</v>
      </c>
      <c r="HO84" s="272">
        <f t="shared" si="476"/>
        <v>7.8925404467204321E-2</v>
      </c>
      <c r="HP84" s="272">
        <f t="shared" si="477"/>
        <v>0.31744618151291465</v>
      </c>
      <c r="HQ84" s="272">
        <f t="shared" si="478"/>
        <v>9.3460833123247794E-2</v>
      </c>
      <c r="HR84" s="276">
        <f t="shared" si="479"/>
        <v>0.11531587287208735</v>
      </c>
      <c r="HS84" s="201">
        <f>+CyF_Tot!B83</f>
        <v>0</v>
      </c>
      <c r="HT84" s="131">
        <f>+CyF_Tot!C83</f>
        <v>978</v>
      </c>
      <c r="HU84" s="131">
        <f>+CyF_Tot!D83</f>
        <v>1002</v>
      </c>
      <c r="HV84" s="131">
        <f>+CyF_Tot!E83</f>
        <v>1028</v>
      </c>
      <c r="HW84" s="131">
        <f>+CyF_Tot!F83</f>
        <v>0</v>
      </c>
      <c r="HX84" s="131">
        <f>+CyF_Tot!G83</f>
        <v>13</v>
      </c>
      <c r="HY84" s="131">
        <f>+CyF_Tot!H83</f>
        <v>15</v>
      </c>
      <c r="HZ84" s="428">
        <f>+CyF_Tot!I83</f>
        <v>15</v>
      </c>
      <c r="IA84" s="82">
        <f t="shared" si="368"/>
        <v>7.2865118322022956E-2</v>
      </c>
      <c r="IB84" s="79">
        <f t="shared" si="369"/>
        <v>7.2450449935109143E-2</v>
      </c>
      <c r="IC84" s="79">
        <f t="shared" si="370"/>
        <v>8.1877347834205194E-2</v>
      </c>
      <c r="ID84" s="79">
        <f t="shared" si="371"/>
        <v>7.8911451297317983E-2</v>
      </c>
      <c r="IE84" s="79">
        <f t="shared" si="372"/>
        <v>5.5969885639820513E-2</v>
      </c>
      <c r="IF84" s="79">
        <f t="shared" si="373"/>
        <v>6.0372081737364483E-2</v>
      </c>
      <c r="IG84" s="79">
        <f t="shared" si="374"/>
        <v>6.6486557544055774E-2</v>
      </c>
      <c r="IH84" s="79">
        <f t="shared" si="375"/>
        <v>7.1037487645296396E-2</v>
      </c>
      <c r="II84" s="79">
        <f t="shared" si="376"/>
        <v>6.3978354751609887E-2</v>
      </c>
      <c r="IJ84" s="79">
        <f t="shared" si="377"/>
        <v>6.589157989276874E-2</v>
      </c>
      <c r="IK84" s="79">
        <f t="shared" si="378"/>
        <v>5.8800946563733476E-2</v>
      </c>
      <c r="IL84" s="79">
        <f t="shared" si="379"/>
        <v>5.7267019157842512E-2</v>
      </c>
      <c r="IM84" s="79">
        <f t="shared" si="380"/>
        <v>4.8244718365585894E-2</v>
      </c>
      <c r="IN84" s="79">
        <f t="shared" si="381"/>
        <v>5.1587907290744001E-2</v>
      </c>
      <c r="IO84" s="79">
        <f t="shared" si="382"/>
        <v>2.728013971483895E-2</v>
      </c>
      <c r="IP84" s="79">
        <f t="shared" si="383"/>
        <v>3.1931519378454488E-2</v>
      </c>
      <c r="IQ84" s="79">
        <f t="shared" si="384"/>
        <v>1.0054190214193806E-2</v>
      </c>
      <c r="IR84" s="79">
        <f t="shared" si="385"/>
        <v>1.6234561637484577E-2</v>
      </c>
      <c r="IS84" s="79">
        <f t="shared" si="386"/>
        <v>1.0054190214193806E-3</v>
      </c>
      <c r="IT84" s="179">
        <f t="shared" si="387"/>
        <v>7.7532705458417915E-3</v>
      </c>
      <c r="IU84" s="275"/>
      <c r="IV84" s="272"/>
      <c r="IW84" s="272"/>
      <c r="IX84" s="272"/>
      <c r="IY84" s="272"/>
      <c r="IZ84" s="272"/>
      <c r="JA84" s="272"/>
      <c r="JB84" s="272"/>
      <c r="JC84" s="272"/>
      <c r="JD84" s="272"/>
      <c r="JE84" s="272"/>
      <c r="JF84" s="272"/>
      <c r="JG84" s="272"/>
      <c r="JH84" s="272"/>
      <c r="JI84" s="272"/>
      <c r="JJ84" s="272"/>
      <c r="JK84" s="272"/>
      <c r="JL84" s="272"/>
      <c r="JM84" s="272"/>
      <c r="JN84" s="276"/>
      <c r="JP84" s="525">
        <f t="shared" si="230"/>
        <v>0</v>
      </c>
      <c r="JQ84" s="241">
        <f t="shared" si="231"/>
        <v>0</v>
      </c>
      <c r="JR84" s="241">
        <f t="shared" si="232"/>
        <v>0</v>
      </c>
      <c r="JS84" s="241">
        <f t="shared" si="233"/>
        <v>0</v>
      </c>
      <c r="JT84" s="241">
        <f t="shared" si="234"/>
        <v>0</v>
      </c>
      <c r="JU84" s="241">
        <f t="shared" si="235"/>
        <v>0</v>
      </c>
      <c r="JV84" s="241">
        <f t="shared" si="236"/>
        <v>0</v>
      </c>
      <c r="JW84" s="241">
        <f t="shared" si="237"/>
        <v>0</v>
      </c>
      <c r="JX84" s="241">
        <f t="shared" si="238"/>
        <v>4144.9956459324712</v>
      </c>
      <c r="JY84" s="241">
        <f t="shared" si="239"/>
        <v>0</v>
      </c>
      <c r="JZ84" s="241">
        <f t="shared" si="240"/>
        <v>3377.4403977630841</v>
      </c>
      <c r="KA84" s="241">
        <f t="shared" si="241"/>
        <v>7444.3663397927612</v>
      </c>
      <c r="KB84" s="241">
        <f t="shared" si="242"/>
        <v>3220.4200399498523</v>
      </c>
      <c r="KC84" s="241">
        <f t="shared" si="243"/>
        <v>10421.388951268507</v>
      </c>
      <c r="KD84" s="241">
        <f t="shared" si="244"/>
        <v>3409.9586940656468</v>
      </c>
      <c r="KE84" s="241">
        <f t="shared" si="245"/>
        <v>3923.9854053600743</v>
      </c>
      <c r="KF84" s="241">
        <f t="shared" si="246"/>
        <v>3332.4207736758985</v>
      </c>
      <c r="KG84" s="241">
        <f t="shared" si="247"/>
        <v>11403.452392264666</v>
      </c>
      <c r="KH84" s="241">
        <f t="shared" si="248"/>
        <v>0</v>
      </c>
      <c r="KI84" s="526">
        <f t="shared" si="249"/>
        <v>2094.4050526567712</v>
      </c>
      <c r="KJ84" s="529">
        <f>(SUM(JP84:KI84)/SUM(JP$4:KI83))*100000</f>
        <v>98.956403814320097</v>
      </c>
      <c r="KK84" s="491">
        <f t="shared" si="433"/>
        <v>0</v>
      </c>
      <c r="KL84" s="492">
        <f t="shared" si="434"/>
        <v>0</v>
      </c>
      <c r="KM84" s="492">
        <f t="shared" si="435"/>
        <v>0</v>
      </c>
      <c r="KN84" s="492">
        <f t="shared" si="436"/>
        <v>0</v>
      </c>
      <c r="KO84" s="492">
        <f t="shared" si="437"/>
        <v>0</v>
      </c>
      <c r="KP84" s="492">
        <f t="shared" si="438"/>
        <v>0</v>
      </c>
      <c r="KQ84" s="492">
        <f t="shared" si="439"/>
        <v>0</v>
      </c>
      <c r="KR84" s="492">
        <f t="shared" si="440"/>
        <v>0</v>
      </c>
      <c r="KS84" s="492">
        <f t="shared" si="441"/>
        <v>1468.7357895437492</v>
      </c>
      <c r="KT84" s="492">
        <f t="shared" si="442"/>
        <v>0</v>
      </c>
      <c r="KU84" s="492">
        <f t="shared" si="443"/>
        <v>1598.0575972185425</v>
      </c>
      <c r="KV84" s="492">
        <f t="shared" si="444"/>
        <v>3281.7248308600792</v>
      </c>
      <c r="KW84" s="492">
        <f t="shared" si="445"/>
        <v>1947.7220007329329</v>
      </c>
      <c r="KX84" s="492">
        <f t="shared" si="446"/>
        <v>5464.4957111882468</v>
      </c>
      <c r="KY84" s="492">
        <f t="shared" si="447"/>
        <v>3444.5314562924541</v>
      </c>
      <c r="KZ84" s="492">
        <f t="shared" si="448"/>
        <v>2942.7757027816042</v>
      </c>
      <c r="LA84" s="492">
        <f t="shared" si="449"/>
        <v>9346.0833123247794</v>
      </c>
      <c r="LB84" s="492">
        <f t="shared" si="450"/>
        <v>17364.306128756431</v>
      </c>
      <c r="LC84" s="492">
        <f t="shared" si="451"/>
        <v>0</v>
      </c>
      <c r="LD84" s="493">
        <f t="shared" si="452"/>
        <v>12119.698238856383</v>
      </c>
      <c r="LE84" s="509">
        <f t="shared" si="453"/>
        <v>0</v>
      </c>
      <c r="LF84" s="492">
        <f t="shared" si="454"/>
        <v>0</v>
      </c>
      <c r="LG84" s="492">
        <f t="shared" si="455"/>
        <v>992.96618995211156</v>
      </c>
      <c r="LH84" s="492">
        <f t="shared" si="456"/>
        <v>967.75687892165968</v>
      </c>
      <c r="LI84" s="492">
        <f t="shared" si="457"/>
        <v>3255.8021880586293</v>
      </c>
      <c r="LJ84" s="512">
        <f t="shared" si="458"/>
        <v>6992.4431434879962</v>
      </c>
      <c r="LK84" s="491">
        <f t="shared" si="459"/>
        <v>0</v>
      </c>
      <c r="LL84" s="492">
        <f t="shared" si="460"/>
        <v>980.19947448749281</v>
      </c>
      <c r="LM84" s="493">
        <f t="shared" si="461"/>
        <v>5325.5247587436479</v>
      </c>
      <c r="LO84" s="547" t="e">
        <f>VLOOKUP(A84,#REF!,2,FALSE)</f>
        <v>#REF!</v>
      </c>
      <c r="LP84" s="552" t="e">
        <f>VLOOKUP(A84,#REF!,3,FALSE)</f>
        <v>#REF!</v>
      </c>
      <c r="LQ84" s="544" t="e">
        <f>VLOOKUP(A84,#REF!,4,FALSE)</f>
        <v>#REF!</v>
      </c>
      <c r="LR84" s="564" t="e">
        <f t="shared" si="405"/>
        <v>#REF!</v>
      </c>
      <c r="LS84" s="518" t="e">
        <f t="shared" si="406"/>
        <v>#REF!</v>
      </c>
    </row>
    <row r="85" spans="1:331" ht="14.4">
      <c r="A85" s="392" t="s">
        <v>95</v>
      </c>
      <c r="B85" s="420">
        <v>17412</v>
      </c>
      <c r="C85" s="408">
        <f t="shared" si="330"/>
        <v>2004</v>
      </c>
      <c r="D85" s="399">
        <f t="shared" si="331"/>
        <v>42</v>
      </c>
      <c r="E85" s="377">
        <f t="shared" si="462"/>
        <v>6.2649131636165643E-3</v>
      </c>
      <c r="F85" s="186">
        <f t="shared" si="407"/>
        <v>0.11049850677693544</v>
      </c>
      <c r="G85" s="28">
        <f t="shared" si="253"/>
        <v>3.4844093221110573</v>
      </c>
      <c r="H85" s="27">
        <f t="shared" si="408"/>
        <v>0.38502202709290567</v>
      </c>
      <c r="I85" s="34">
        <f t="shared" si="409"/>
        <v>0.4010312589886606</v>
      </c>
      <c r="J85" s="289">
        <f t="shared" si="410"/>
        <v>0.36631387228112999</v>
      </c>
      <c r="K85" s="453">
        <f t="shared" si="411"/>
        <v>6.58487092174733E-3</v>
      </c>
      <c r="L85" s="290">
        <f t="shared" si="463"/>
        <v>3.3151024657791246</v>
      </c>
      <c r="M85" s="291">
        <f t="shared" si="412"/>
        <v>0.38154521832192539</v>
      </c>
      <c r="N85" s="675"/>
      <c r="O85" s="312" t="s">
        <v>230</v>
      </c>
      <c r="P85" s="21" t="s">
        <v>244</v>
      </c>
      <c r="Q85" s="21"/>
      <c r="R85" s="21"/>
      <c r="S85" s="152">
        <f t="shared" si="259"/>
        <v>2004</v>
      </c>
      <c r="T85" s="153">
        <f t="shared" si="260"/>
        <v>11509.303928325293</v>
      </c>
      <c r="U85" s="152">
        <f t="shared" si="261"/>
        <v>29</v>
      </c>
      <c r="V85" s="154">
        <f t="shared" si="262"/>
        <v>1.4683544303797468E-2</v>
      </c>
      <c r="W85" s="153">
        <f t="shared" si="263"/>
        <v>166.55180335400874</v>
      </c>
      <c r="X85" s="152">
        <f t="shared" si="264"/>
        <v>80</v>
      </c>
      <c r="Y85" s="154">
        <f t="shared" si="265"/>
        <v>4.1580041580041582E-2</v>
      </c>
      <c r="Z85" s="153">
        <f t="shared" si="266"/>
        <v>459.45325063174823</v>
      </c>
      <c r="AA85" s="152">
        <f t="shared" si="267"/>
        <v>42</v>
      </c>
      <c r="AB85" s="153">
        <f t="shared" si="268"/>
        <v>2412.1295658166782</v>
      </c>
      <c r="AC85" s="155">
        <f t="shared" si="269"/>
        <v>2.0958083832335328E-2</v>
      </c>
      <c r="AD85" s="152">
        <f t="shared" si="270"/>
        <v>0</v>
      </c>
      <c r="AE85" s="154">
        <f t="shared" si="271"/>
        <v>0</v>
      </c>
      <c r="AF85" s="153">
        <f t="shared" si="272"/>
        <v>0</v>
      </c>
      <c r="AG85" s="152">
        <f t="shared" si="273"/>
        <v>0</v>
      </c>
      <c r="AH85" s="154">
        <f t="shared" si="274"/>
        <v>0</v>
      </c>
      <c r="AI85" s="313">
        <f t="shared" si="275"/>
        <v>0</v>
      </c>
      <c r="AJ85" s="679"/>
      <c r="AK85" s="74">
        <v>1555.2763697230823</v>
      </c>
      <c r="AL85" s="59">
        <v>1537.2949650362427</v>
      </c>
      <c r="AM85" s="59">
        <v>1371.0630663604702</v>
      </c>
      <c r="AN85" s="59">
        <v>1330.253925749998</v>
      </c>
      <c r="AO85" s="59">
        <v>1332.1030608067895</v>
      </c>
      <c r="AP85" s="59">
        <v>1270.4808235765975</v>
      </c>
      <c r="AQ85" s="59">
        <v>1170.3385648061287</v>
      </c>
      <c r="AR85" s="59">
        <v>1163.277127598099</v>
      </c>
      <c r="AS85" s="59">
        <v>1051.4611210069645</v>
      </c>
      <c r="AT85" s="59">
        <v>1103.2237997801503</v>
      </c>
      <c r="AU85" s="59">
        <v>841.07938130025002</v>
      </c>
      <c r="AV85" s="59">
        <v>866.09080084154766</v>
      </c>
      <c r="AW85" s="59">
        <v>644.01425793130068</v>
      </c>
      <c r="AX85" s="59">
        <v>701.79435607336495</v>
      </c>
      <c r="AY85" s="59">
        <v>398.1150706823596</v>
      </c>
      <c r="AZ85" s="59">
        <v>548.72666795725763</v>
      </c>
      <c r="BA85" s="59">
        <v>147.73065253572057</v>
      </c>
      <c r="BB85" s="59">
        <v>301.32479008982739</v>
      </c>
      <c r="BC85" s="59">
        <v>11.818452202857642</v>
      </c>
      <c r="BD85" s="75">
        <v>66.532729433368971</v>
      </c>
      <c r="BE85" s="213">
        <v>2.0000000000000002E-5</v>
      </c>
      <c r="BF85" s="42">
        <v>2.0000000000000002E-5</v>
      </c>
      <c r="BG85" s="52">
        <v>5.0000000000000002E-5</v>
      </c>
      <c r="BH85" s="52">
        <v>4.0000000000000003E-5</v>
      </c>
      <c r="BI85" s="52">
        <v>1.2518952302791728E-4</v>
      </c>
      <c r="BJ85" s="52">
        <v>1.2406223545552731E-4</v>
      </c>
      <c r="BK85" s="52">
        <v>3.4000000000000002E-4</v>
      </c>
      <c r="BL85" s="52">
        <v>1.8000000000000001E-4</v>
      </c>
      <c r="BM85" s="52">
        <v>8.9999999999999998E-4</v>
      </c>
      <c r="BN85" s="52">
        <v>5.0000000000000001E-4</v>
      </c>
      <c r="BO85" s="52">
        <v>3.8E-3</v>
      </c>
      <c r="BP85" s="52">
        <v>2E-3</v>
      </c>
      <c r="BQ85" s="52">
        <v>1.6199999999999999E-2</v>
      </c>
      <c r="BR85" s="52">
        <v>6.1999999999999998E-3</v>
      </c>
      <c r="BS85" s="52">
        <v>6.1100000000000002E-2</v>
      </c>
      <c r="BT85" s="52">
        <v>2.6800000000000001E-2</v>
      </c>
      <c r="BU85" s="52">
        <v>0.1421</v>
      </c>
      <c r="BV85" s="52">
        <v>5.4699999999999999E-2</v>
      </c>
      <c r="BW85" s="52">
        <v>0.27589999999999998</v>
      </c>
      <c r="BX85" s="584">
        <v>0.1051</v>
      </c>
      <c r="BY85" s="74">
        <f>+Fall_Hoy!B85+(CS85/2)</f>
        <v>0</v>
      </c>
      <c r="BZ85" s="59">
        <f>+Fall_Hoy!C85+(CS85/2)</f>
        <v>0</v>
      </c>
      <c r="CA85" s="59">
        <f>+Fall_Hoy!D85+(CT85/2)</f>
        <v>0</v>
      </c>
      <c r="CB85" s="59">
        <f>+Fall_Hoy!E85+(CT85/2)</f>
        <v>0</v>
      </c>
      <c r="CC85" s="59">
        <f>+Fall_Hoy!F85+(CU85/2)</f>
        <v>0</v>
      </c>
      <c r="CD85" s="59">
        <f>+Fall_Hoy!G85+(CU85/2)</f>
        <v>0</v>
      </c>
      <c r="CE85" s="59">
        <f>+Fall_Hoy!H85+(CV85/2)</f>
        <v>0</v>
      </c>
      <c r="CF85" s="59">
        <f>+Fall_Hoy!I85+(CV85/2)</f>
        <v>0</v>
      </c>
      <c r="CG85" s="59">
        <f>+Fall_Hoy!J85+(CW85/2)</f>
        <v>2</v>
      </c>
      <c r="CH85" s="59">
        <f>+Fall_Hoy!K85+(CW85/2)</f>
        <v>0</v>
      </c>
      <c r="CI85" s="59">
        <f>+Fall_Hoy!L85+(CX85/2)</f>
        <v>1</v>
      </c>
      <c r="CJ85" s="59">
        <f>+Fall_Hoy!M85+(CX85/2)</f>
        <v>0</v>
      </c>
      <c r="CK85" s="59">
        <f>+Fall_Hoy!N85+(CY85/2)</f>
        <v>7</v>
      </c>
      <c r="CL85" s="59">
        <f>+Fall_Hoy!O85+(CY85/2)</f>
        <v>3</v>
      </c>
      <c r="CM85" s="59">
        <f>+Fall_Hoy!P85+(CZ85/2)</f>
        <v>8</v>
      </c>
      <c r="CN85" s="59">
        <f>+Fall_Hoy!Q85+(CZ85/2)</f>
        <v>5</v>
      </c>
      <c r="CO85" s="59">
        <f>+Fall_Hoy!R85+(DA85/2)</f>
        <v>4</v>
      </c>
      <c r="CP85" s="59">
        <f>+Fall_Hoy!S85+(DA85/2)</f>
        <v>4</v>
      </c>
      <c r="CQ85" s="59">
        <f>+Fall_Hoy!T85+(DB85/2)</f>
        <v>5.5</v>
      </c>
      <c r="CR85" s="75">
        <f>+Fall_Hoy!U85+(DB85/2)</f>
        <v>2.5</v>
      </c>
      <c r="CS85" s="603">
        <f>+Fall_Hoy!W85</f>
        <v>0</v>
      </c>
      <c r="CT85" s="58">
        <f>+Fall_Hoy!X85</f>
        <v>0</v>
      </c>
      <c r="CU85" s="58">
        <f>+Fall_Hoy!Y85</f>
        <v>0</v>
      </c>
      <c r="CV85" s="58">
        <f>+Fall_Hoy!Z85</f>
        <v>0</v>
      </c>
      <c r="CW85" s="58">
        <f>+Fall_Hoy!AA85</f>
        <v>0</v>
      </c>
      <c r="CX85" s="58">
        <f>+Fall_Hoy!AB85</f>
        <v>0</v>
      </c>
      <c r="CY85" s="58">
        <f>+Fall_Hoy!AC85</f>
        <v>0</v>
      </c>
      <c r="CZ85" s="58">
        <f>+Fall_Hoy!AD85</f>
        <v>0</v>
      </c>
      <c r="DA85" s="58">
        <f>+Fall_Hoy!AE85</f>
        <v>0</v>
      </c>
      <c r="DB85" s="223">
        <f>+Fall_Hoy!AF85</f>
        <v>1</v>
      </c>
      <c r="DC85" s="65">
        <f t="shared" si="276"/>
        <v>0.32888204072739036</v>
      </c>
      <c r="DD85" s="66">
        <f t="shared" si="277"/>
        <v>0.34000017690708789</v>
      </c>
      <c r="DE85" s="66">
        <f t="shared" si="278"/>
        <v>0.67094596138303564</v>
      </c>
      <c r="DF85" s="66">
        <f t="shared" si="279"/>
        <v>0.68947685821992011</v>
      </c>
      <c r="DG85" s="66">
        <f t="shared" si="389"/>
        <v>0.15088922615211481</v>
      </c>
      <c r="DH85" s="66">
        <f t="shared" si="390"/>
        <v>0.15427230097675151</v>
      </c>
      <c r="DI85" s="66">
        <f t="shared" si="391"/>
        <v>0.19139760641580369</v>
      </c>
      <c r="DJ85" s="66">
        <f t="shared" si="392"/>
        <v>0.19169980627096481</v>
      </c>
      <c r="DK85" s="66">
        <f t="shared" si="393"/>
        <v>0.7</v>
      </c>
      <c r="DL85" s="66">
        <f t="shared" si="394"/>
        <v>0.16678392909640583</v>
      </c>
      <c r="DM85" s="66">
        <f t="shared" si="395"/>
        <v>0.31288116269122945</v>
      </c>
      <c r="DN85" s="66">
        <f t="shared" si="396"/>
        <v>0.13047130842424626</v>
      </c>
      <c r="DO85" s="66">
        <f t="shared" si="397"/>
        <v>0.67094596138303564</v>
      </c>
      <c r="DP85" s="66">
        <f t="shared" si="398"/>
        <v>0.68947685821992011</v>
      </c>
      <c r="DQ85" s="66">
        <f t="shared" si="399"/>
        <v>0.32888204072739036</v>
      </c>
      <c r="DR85" s="66">
        <f t="shared" si="400"/>
        <v>0.34000017690708789</v>
      </c>
      <c r="DS85" s="66">
        <f t="shared" si="401"/>
        <v>0.19054400848842609</v>
      </c>
      <c r="DT85" s="66">
        <f t="shared" si="402"/>
        <v>0.2426821323734385</v>
      </c>
      <c r="DU85" s="66">
        <f t="shared" si="403"/>
        <v>0.7</v>
      </c>
      <c r="DV85" s="265">
        <f t="shared" si="404"/>
        <v>0.35752132597801123</v>
      </c>
      <c r="DW85" s="74">
        <f>+'Cas_-14'!B84</f>
        <v>16</v>
      </c>
      <c r="DX85" s="59">
        <f>+'Cas_-14'!C84</f>
        <v>12</v>
      </c>
      <c r="DY85" s="59">
        <f>+'Cas_-14'!D84</f>
        <v>90</v>
      </c>
      <c r="DZ85" s="59">
        <f>+'Cas_-14'!E84</f>
        <v>86</v>
      </c>
      <c r="EA85" s="59">
        <f>+'Cas_-14'!F84</f>
        <v>201</v>
      </c>
      <c r="EB85" s="59">
        <f>+'Cas_-14'!G84</f>
        <v>196</v>
      </c>
      <c r="EC85" s="59">
        <f>+'Cas_-14'!H84</f>
        <v>224</v>
      </c>
      <c r="ED85" s="59">
        <f>+'Cas_-14'!I84</f>
        <v>223</v>
      </c>
      <c r="EE85" s="59">
        <f>+'Cas_-14'!J84</f>
        <v>189</v>
      </c>
      <c r="EF85" s="59">
        <f>+'Cas_-14'!K84</f>
        <v>184</v>
      </c>
      <c r="EG85" s="59">
        <f>+'Cas_-14'!L84</f>
        <v>121</v>
      </c>
      <c r="EH85" s="59">
        <f>+'Cas_-14'!M84</f>
        <v>113</v>
      </c>
      <c r="EI85" s="59">
        <f>+'Cas_-14'!N84</f>
        <v>73</v>
      </c>
      <c r="EJ85" s="59">
        <f>+'Cas_-14'!O84</f>
        <v>64</v>
      </c>
      <c r="EK85" s="59">
        <f>+'Cas_-14'!P84</f>
        <v>34</v>
      </c>
      <c r="EL85" s="59">
        <f>+'Cas_-14'!Q84</f>
        <v>34</v>
      </c>
      <c r="EM85" s="59">
        <f>+'Cas_-14'!R84</f>
        <v>19</v>
      </c>
      <c r="EN85" s="59">
        <f>+'Cas_-14'!S84</f>
        <v>19</v>
      </c>
      <c r="EO85" s="59">
        <f>+'Cas_-14'!T84</f>
        <v>5</v>
      </c>
      <c r="EP85" s="75">
        <f>+'Cas_-14'!U84</f>
        <v>7</v>
      </c>
      <c r="EQ85" s="178">
        <f t="shared" si="413"/>
        <v>1.0287560662192025E-2</v>
      </c>
      <c r="ER85" s="80">
        <f t="shared" si="414"/>
        <v>7.8059190154942662E-3</v>
      </c>
      <c r="ES85" s="80">
        <f t="shared" si="415"/>
        <v>6.5642494651181743E-2</v>
      </c>
      <c r="ET85" s="80">
        <f t="shared" si="416"/>
        <v>6.4649311184338851E-2</v>
      </c>
      <c r="EU85" s="80">
        <f t="shared" si="417"/>
        <v>0.15088922615211481</v>
      </c>
      <c r="EV85" s="80">
        <f t="shared" si="418"/>
        <v>0.15427230097675151</v>
      </c>
      <c r="EW85" s="80">
        <f t="shared" si="419"/>
        <v>0.19139760641580369</v>
      </c>
      <c r="EX85" s="80">
        <f t="shared" si="420"/>
        <v>0.19169980627096481</v>
      </c>
      <c r="EY85" s="80">
        <f t="shared" si="421"/>
        <v>0.17974987017969649</v>
      </c>
      <c r="EZ85" s="80">
        <f t="shared" si="422"/>
        <v>0.16678392909640583</v>
      </c>
      <c r="FA85" s="80">
        <f t="shared" si="423"/>
        <v>0.14386275860542727</v>
      </c>
      <c r="FB85" s="80">
        <f t="shared" si="424"/>
        <v>0.13047130842424626</v>
      </c>
      <c r="FC85" s="80">
        <f t="shared" si="425"/>
        <v>0.11335152770451112</v>
      </c>
      <c r="FD85" s="80">
        <f t="shared" si="426"/>
        <v>9.119480578055475E-2</v>
      </c>
      <c r="FE85" s="80">
        <f t="shared" si="427"/>
        <v>8.5402443925885099E-2</v>
      </c>
      <c r="FF85" s="80">
        <f t="shared" si="428"/>
        <v>6.1961632239547697E-2</v>
      </c>
      <c r="FG85" s="80">
        <f t="shared" si="429"/>
        <v>0.1286124421294754</v>
      </c>
      <c r="FH85" s="80">
        <f t="shared" si="430"/>
        <v>6.3054885043928657E-2</v>
      </c>
      <c r="FI85" s="80">
        <f t="shared" si="431"/>
        <v>0.42306724384695865</v>
      </c>
      <c r="FJ85" s="88">
        <f t="shared" si="432"/>
        <v>0.10521137580880914</v>
      </c>
      <c r="FK85" s="101">
        <f t="shared" si="481"/>
        <v>3.8509675555983436</v>
      </c>
      <c r="FL85" s="102">
        <f t="shared" si="482"/>
        <v>5.4872695346795437</v>
      </c>
      <c r="FM85" s="102">
        <f t="shared" si="483"/>
        <v>5.9191611703027238</v>
      </c>
      <c r="FN85" s="102">
        <f t="shared" si="484"/>
        <v>7.5604838709677429</v>
      </c>
      <c r="FO85" s="102">
        <f t="shared" si="480"/>
        <v>1</v>
      </c>
      <c r="FP85" s="102">
        <f t="shared" si="480"/>
        <v>1</v>
      </c>
      <c r="FQ85" s="102">
        <f t="shared" si="480"/>
        <v>1</v>
      </c>
      <c r="FR85" s="102">
        <f t="shared" si="480"/>
        <v>1</v>
      </c>
      <c r="FS85" s="102">
        <f t="shared" si="480"/>
        <v>3.8943004481739423</v>
      </c>
      <c r="FT85" s="102">
        <f t="shared" si="480"/>
        <v>1</v>
      </c>
      <c r="FU85" s="102">
        <f t="shared" si="480"/>
        <v>2.1748586341887783</v>
      </c>
      <c r="FV85" s="102">
        <f t="shared" si="480"/>
        <v>1</v>
      </c>
      <c r="FW85" s="102">
        <f t="shared" si="480"/>
        <v>5.9191611703027238</v>
      </c>
      <c r="FX85" s="102">
        <f t="shared" si="480"/>
        <v>7.5604838709677429</v>
      </c>
      <c r="FY85" s="102">
        <f t="shared" si="480"/>
        <v>3.8509675555983436</v>
      </c>
      <c r="FZ85" s="102">
        <f t="shared" si="480"/>
        <v>5.4872695346795437</v>
      </c>
      <c r="GA85" s="102">
        <f t="shared" si="485"/>
        <v>1.4815363531982666</v>
      </c>
      <c r="GB85" s="102">
        <f t="shared" si="486"/>
        <v>3.8487443471567402</v>
      </c>
      <c r="GC85" s="102">
        <f t="shared" si="487"/>
        <v>1.6545833084000698</v>
      </c>
      <c r="GD85" s="270">
        <f t="shared" si="488"/>
        <v>3.3981242354220473</v>
      </c>
      <c r="GE85" s="74">
        <f>+Cas_Hoy!B84</f>
        <v>18</v>
      </c>
      <c r="GF85" s="59">
        <f>+Cas_Hoy!C84</f>
        <v>14</v>
      </c>
      <c r="GG85" s="59">
        <f>+Cas_Hoy!D84</f>
        <v>93</v>
      </c>
      <c r="GH85" s="59">
        <f>+Cas_Hoy!E84</f>
        <v>92</v>
      </c>
      <c r="GI85" s="59">
        <f>+Cas_Hoy!F84</f>
        <v>206</v>
      </c>
      <c r="GJ85" s="59">
        <f>+Cas_Hoy!G84</f>
        <v>204</v>
      </c>
      <c r="GK85" s="59">
        <f>+Cas_Hoy!H84</f>
        <v>234</v>
      </c>
      <c r="GL85" s="59">
        <f>+Cas_Hoy!I84</f>
        <v>233</v>
      </c>
      <c r="GM85" s="59">
        <f>+Cas_Hoy!J84</f>
        <v>198</v>
      </c>
      <c r="GN85" s="59">
        <f>+Cas_Hoy!K84</f>
        <v>189</v>
      </c>
      <c r="GO85" s="59">
        <f>+Cas_Hoy!L84</f>
        <v>126</v>
      </c>
      <c r="GP85" s="59">
        <f>+Cas_Hoy!M84</f>
        <v>118</v>
      </c>
      <c r="GQ85" s="59">
        <f>+Cas_Hoy!N84</f>
        <v>77</v>
      </c>
      <c r="GR85" s="59">
        <f>+Cas_Hoy!O84</f>
        <v>65</v>
      </c>
      <c r="GS85" s="59">
        <f>+Cas_Hoy!P84</f>
        <v>35</v>
      </c>
      <c r="GT85" s="59">
        <f>+Cas_Hoy!Q84</f>
        <v>36</v>
      </c>
      <c r="GU85" s="59">
        <f>+Cas_Hoy!R84</f>
        <v>20</v>
      </c>
      <c r="GV85" s="59">
        <f>+Cas_Hoy!S84</f>
        <v>19</v>
      </c>
      <c r="GW85" s="59">
        <f>+Cas_Hoy!T84</f>
        <v>5</v>
      </c>
      <c r="GX85" s="459">
        <f>+Cas_Hoy!U84</f>
        <v>8</v>
      </c>
      <c r="GY85" s="424">
        <f t="shared" si="489"/>
        <v>0.33855504192525476</v>
      </c>
      <c r="GZ85" s="94">
        <f t="shared" si="490"/>
        <v>0.36000018731338718</v>
      </c>
      <c r="HA85" s="94">
        <f t="shared" si="491"/>
        <v>0.7</v>
      </c>
      <c r="HB85" s="94">
        <f t="shared" si="492"/>
        <v>0.7</v>
      </c>
      <c r="HC85" s="272">
        <f t="shared" si="464"/>
        <v>0.1546426894892321</v>
      </c>
      <c r="HD85" s="272">
        <f t="shared" si="465"/>
        <v>0.1605691295880475</v>
      </c>
      <c r="HE85" s="272">
        <f t="shared" si="466"/>
        <v>0.19994214241650923</v>
      </c>
      <c r="HF85" s="272">
        <f t="shared" si="467"/>
        <v>0.20029621013961796</v>
      </c>
      <c r="HG85" s="272">
        <f t="shared" si="468"/>
        <v>0.7</v>
      </c>
      <c r="HH85" s="272">
        <f t="shared" si="469"/>
        <v>0.17131610108272119</v>
      </c>
      <c r="HI85" s="272">
        <f t="shared" si="470"/>
        <v>0.32581013635615635</v>
      </c>
      <c r="HJ85" s="272">
        <f t="shared" si="471"/>
        <v>0.13624437516868193</v>
      </c>
      <c r="HK85" s="272">
        <f t="shared" si="472"/>
        <v>0.7</v>
      </c>
      <c r="HL85" s="272">
        <f t="shared" si="473"/>
        <v>0.7</v>
      </c>
      <c r="HM85" s="272">
        <f t="shared" si="474"/>
        <v>0.33855504192525476</v>
      </c>
      <c r="HN85" s="272">
        <f t="shared" si="475"/>
        <v>0.36000018731338718</v>
      </c>
      <c r="HO85" s="272">
        <f t="shared" si="476"/>
        <v>0.20057264051413273</v>
      </c>
      <c r="HP85" s="272">
        <f t="shared" si="477"/>
        <v>0.24268213237343852</v>
      </c>
      <c r="HQ85" s="272">
        <f t="shared" si="478"/>
        <v>0.7</v>
      </c>
      <c r="HR85" s="276">
        <f t="shared" si="479"/>
        <v>0.40859580111772714</v>
      </c>
      <c r="HS85" s="201">
        <f>+CyF_Tot!B84</f>
        <v>0</v>
      </c>
      <c r="HT85" s="131">
        <f>+CyF_Tot!C84</f>
        <v>1924</v>
      </c>
      <c r="HU85" s="131">
        <f>+CyF_Tot!D84</f>
        <v>1975</v>
      </c>
      <c r="HV85" s="131">
        <f>+CyF_Tot!E84</f>
        <v>2004</v>
      </c>
      <c r="HW85" s="131">
        <f>+CyF_Tot!F84</f>
        <v>0</v>
      </c>
      <c r="HX85" s="131">
        <f>+CyF_Tot!G84</f>
        <v>42</v>
      </c>
      <c r="HY85" s="131">
        <f>+CyF_Tot!H84</f>
        <v>42</v>
      </c>
      <c r="HZ85" s="428">
        <f>+CyF_Tot!I84</f>
        <v>42</v>
      </c>
      <c r="IA85" s="82">
        <f t="shared" si="368"/>
        <v>8.9322097962501859E-2</v>
      </c>
      <c r="IB85" s="79">
        <f t="shared" si="369"/>
        <v>8.8289396108215179E-2</v>
      </c>
      <c r="IC85" s="79">
        <f t="shared" si="370"/>
        <v>7.8742422832556294E-2</v>
      </c>
      <c r="ID85" s="79">
        <f t="shared" si="371"/>
        <v>7.6398686293935106E-2</v>
      </c>
      <c r="IE85" s="79">
        <f t="shared" si="372"/>
        <v>7.6504885183022592E-2</v>
      </c>
      <c r="IF85" s="79">
        <f t="shared" si="373"/>
        <v>7.2965818032196039E-2</v>
      </c>
      <c r="IG85" s="79">
        <f t="shared" si="374"/>
        <v>6.7214482242483845E-2</v>
      </c>
      <c r="IH85" s="79">
        <f t="shared" si="375"/>
        <v>6.680893220756369E-2</v>
      </c>
      <c r="II85" s="79">
        <f t="shared" si="376"/>
        <v>6.0387153744943974E-2</v>
      </c>
      <c r="IJ85" s="79">
        <f t="shared" si="377"/>
        <v>6.3359970122912376E-2</v>
      </c>
      <c r="IK85" s="79">
        <f t="shared" si="378"/>
        <v>4.8304581972217438E-2</v>
      </c>
      <c r="IL85" s="79">
        <f t="shared" si="379"/>
        <v>4.9741029223612891E-2</v>
      </c>
      <c r="IM85" s="79">
        <f t="shared" si="380"/>
        <v>3.6986805532466152E-2</v>
      </c>
      <c r="IN85" s="79">
        <f t="shared" si="381"/>
        <v>4.0305212271615265E-2</v>
      </c>
      <c r="IO85" s="79">
        <f t="shared" si="382"/>
        <v>2.286440791881229E-2</v>
      </c>
      <c r="IP85" s="79">
        <f t="shared" si="383"/>
        <v>3.1514281412661244E-2</v>
      </c>
      <c r="IQ85" s="79">
        <f t="shared" si="384"/>
        <v>8.4844160656857657E-3</v>
      </c>
      <c r="IR85" s="79">
        <f t="shared" si="385"/>
        <v>1.7305581787837549E-2</v>
      </c>
      <c r="IS85" s="79">
        <f t="shared" si="386"/>
        <v>6.7875328525486111E-4</v>
      </c>
      <c r="IT85" s="179">
        <f t="shared" si="387"/>
        <v>3.8210848514454955E-3</v>
      </c>
      <c r="IU85" s="275"/>
      <c r="IV85" s="272"/>
      <c r="IW85" s="272"/>
      <c r="IX85" s="272"/>
      <c r="IY85" s="272"/>
      <c r="IZ85" s="272"/>
      <c r="JA85" s="272"/>
      <c r="JB85" s="272"/>
      <c r="JC85" s="272"/>
      <c r="JD85" s="272"/>
      <c r="JE85" s="272"/>
      <c r="JF85" s="272"/>
      <c r="JG85" s="272"/>
      <c r="JH85" s="272"/>
      <c r="JI85" s="272"/>
      <c r="JJ85" s="272"/>
      <c r="JK85" s="272"/>
      <c r="JL85" s="272"/>
      <c r="JM85" s="272"/>
      <c r="JN85" s="276"/>
      <c r="JP85" s="525">
        <f t="shared" si="230"/>
        <v>0</v>
      </c>
      <c r="JQ85" s="241">
        <f t="shared" si="231"/>
        <v>0</v>
      </c>
      <c r="JR85" s="241">
        <f t="shared" si="232"/>
        <v>0</v>
      </c>
      <c r="JS85" s="241">
        <f t="shared" si="233"/>
        <v>0</v>
      </c>
      <c r="JT85" s="241">
        <f t="shared" si="234"/>
        <v>0</v>
      </c>
      <c r="JU85" s="241">
        <f t="shared" si="235"/>
        <v>0</v>
      </c>
      <c r="JV85" s="241">
        <f t="shared" si="236"/>
        <v>0</v>
      </c>
      <c r="JW85" s="241">
        <f t="shared" si="237"/>
        <v>0</v>
      </c>
      <c r="JX85" s="241">
        <f t="shared" si="238"/>
        <v>5368.0577315065693</v>
      </c>
      <c r="JY85" s="241">
        <f t="shared" si="239"/>
        <v>0</v>
      </c>
      <c r="JZ85" s="241">
        <f t="shared" si="240"/>
        <v>2512.8020576758508</v>
      </c>
      <c r="KA85" s="241">
        <f t="shared" si="241"/>
        <v>0</v>
      </c>
      <c r="KB85" s="241">
        <f t="shared" si="242"/>
        <v>17971.656461734176</v>
      </c>
      <c r="KC85" s="241">
        <f t="shared" si="243"/>
        <v>8152.4266339381875</v>
      </c>
      <c r="KD85" s="241">
        <f t="shared" si="244"/>
        <v>19893.002257929646</v>
      </c>
      <c r="KE85" s="241">
        <f t="shared" si="245"/>
        <v>12150.220481938248</v>
      </c>
      <c r="KF85" s="241">
        <f t="shared" si="246"/>
        <v>9654.2726612213664</v>
      </c>
      <c r="KG85" s="241">
        <f t="shared" si="247"/>
        <v>8717.7427360586826</v>
      </c>
      <c r="KH85" s="241">
        <f t="shared" si="248"/>
        <v>28092.299592303825</v>
      </c>
      <c r="KI85" s="526">
        <f t="shared" si="249"/>
        <v>6493.4206619715387</v>
      </c>
      <c r="KJ85" s="529">
        <f>(SUM(JP85:KI85)/SUM(JP$4:KI84))*100000</f>
        <v>222.93201297398346</v>
      </c>
      <c r="KK85" s="491">
        <f t="shared" si="433"/>
        <v>0</v>
      </c>
      <c r="KL85" s="492">
        <f t="shared" si="434"/>
        <v>0</v>
      </c>
      <c r="KM85" s="492">
        <f t="shared" si="435"/>
        <v>0</v>
      </c>
      <c r="KN85" s="492">
        <f t="shared" si="436"/>
        <v>0</v>
      </c>
      <c r="KO85" s="492">
        <f t="shared" si="437"/>
        <v>0</v>
      </c>
      <c r="KP85" s="492">
        <f t="shared" si="438"/>
        <v>0</v>
      </c>
      <c r="KQ85" s="492">
        <f t="shared" si="439"/>
        <v>0</v>
      </c>
      <c r="KR85" s="492">
        <f t="shared" si="440"/>
        <v>0</v>
      </c>
      <c r="KS85" s="492">
        <f t="shared" si="441"/>
        <v>1902.1150283565764</v>
      </c>
      <c r="KT85" s="492">
        <f t="shared" si="442"/>
        <v>0</v>
      </c>
      <c r="KU85" s="492">
        <f t="shared" si="443"/>
        <v>1188.9484182266717</v>
      </c>
      <c r="KV85" s="492">
        <f t="shared" si="444"/>
        <v>0</v>
      </c>
      <c r="KW85" s="492">
        <f t="shared" si="445"/>
        <v>10869.324574405176</v>
      </c>
      <c r="KX85" s="492">
        <f t="shared" si="446"/>
        <v>4274.756520963504</v>
      </c>
      <c r="KY85" s="492">
        <f t="shared" si="447"/>
        <v>20094.692688443552</v>
      </c>
      <c r="KZ85" s="492">
        <f t="shared" si="448"/>
        <v>9112.0047411099549</v>
      </c>
      <c r="LA85" s="492">
        <f t="shared" si="449"/>
        <v>27076.303606205347</v>
      </c>
      <c r="LB85" s="492">
        <f t="shared" si="450"/>
        <v>13274.712640827087</v>
      </c>
      <c r="LC85" s="492">
        <f t="shared" si="451"/>
        <v>465373.96823165455</v>
      </c>
      <c r="LD85" s="493">
        <f t="shared" si="452"/>
        <v>37575.491360288979</v>
      </c>
      <c r="LE85" s="509">
        <f t="shared" si="453"/>
        <v>0</v>
      </c>
      <c r="LF85" s="492">
        <f t="shared" si="454"/>
        <v>0</v>
      </c>
      <c r="LG85" s="492">
        <f t="shared" si="455"/>
        <v>979.47060078587936</v>
      </c>
      <c r="LH85" s="492">
        <f t="shared" si="456"/>
        <v>0</v>
      </c>
      <c r="LI85" s="492">
        <f t="shared" si="457"/>
        <v>20388.149874383667</v>
      </c>
      <c r="LJ85" s="512">
        <f t="shared" si="458"/>
        <v>8959.5849239073923</v>
      </c>
      <c r="LK85" s="491">
        <f t="shared" si="459"/>
        <v>0</v>
      </c>
      <c r="LL85" s="492">
        <f t="shared" si="460"/>
        <v>484.22470206135245</v>
      </c>
      <c r="LM85" s="493">
        <f t="shared" si="461"/>
        <v>13829.507814692348</v>
      </c>
      <c r="LO85" s="547" t="e">
        <f>VLOOKUP(A85,#REF!,2,FALSE)</f>
        <v>#REF!</v>
      </c>
      <c r="LP85" s="552" t="e">
        <f>VLOOKUP(A85,#REF!,3,FALSE)</f>
        <v>#REF!</v>
      </c>
      <c r="LQ85" s="544" t="e">
        <f>VLOOKUP(A85,#REF!,4,FALSE)</f>
        <v>#REF!</v>
      </c>
      <c r="LR85" s="564" t="e">
        <f t="shared" si="405"/>
        <v>#REF!</v>
      </c>
      <c r="LS85" s="518" t="e">
        <f t="shared" si="406"/>
        <v>#REF!</v>
      </c>
    </row>
    <row r="86" spans="1:331" ht="14.4">
      <c r="A86" s="391" t="s">
        <v>96</v>
      </c>
      <c r="B86" s="419">
        <v>4459</v>
      </c>
      <c r="C86" s="407">
        <f t="shared" si="330"/>
        <v>317</v>
      </c>
      <c r="D86" s="398">
        <f t="shared" si="331"/>
        <v>3</v>
      </c>
      <c r="E86" s="376">
        <f t="shared" si="462"/>
        <v>6.4349231684386254E-3</v>
      </c>
      <c r="F86" s="185">
        <f t="shared" si="407"/>
        <v>6.3018614039022203E-2</v>
      </c>
      <c r="G86" s="30">
        <f t="shared" si="253"/>
        <v>1.6590962011781663</v>
      </c>
      <c r="H86" s="29">
        <f t="shared" si="408"/>
        <v>0.10455394315565479</v>
      </c>
      <c r="I86" s="33">
        <f t="shared" si="409"/>
        <v>0.11794875437844332</v>
      </c>
      <c r="J86" s="302">
        <f t="shared" si="410"/>
        <v>0.10970181005590172</v>
      </c>
      <c r="K86" s="452">
        <f t="shared" si="411"/>
        <v>6.1329579778227469E-3</v>
      </c>
      <c r="L86" s="303">
        <f t="shared" si="463"/>
        <v>1.7407842385738996</v>
      </c>
      <c r="M86" s="304">
        <f t="shared" si="412"/>
        <v>0.12375613447587491</v>
      </c>
      <c r="N86" s="675"/>
      <c r="O86" s="310" t="s">
        <v>226</v>
      </c>
      <c r="P86" s="20" t="s">
        <v>236</v>
      </c>
      <c r="Q86" s="20"/>
      <c r="R86" s="20"/>
      <c r="S86" s="148">
        <f t="shared" si="259"/>
        <v>317</v>
      </c>
      <c r="T86" s="149">
        <f t="shared" si="260"/>
        <v>7109.2173132989456</v>
      </c>
      <c r="U86" s="148">
        <f t="shared" si="261"/>
        <v>14</v>
      </c>
      <c r="V86" s="150">
        <f t="shared" si="262"/>
        <v>4.6204620462046202E-2</v>
      </c>
      <c r="W86" s="149">
        <f t="shared" si="263"/>
        <v>313.9717425431711</v>
      </c>
      <c r="X86" s="148">
        <f t="shared" si="264"/>
        <v>36</v>
      </c>
      <c r="Y86" s="150">
        <f t="shared" si="265"/>
        <v>0.12811387900355872</v>
      </c>
      <c r="Z86" s="149">
        <f t="shared" si="266"/>
        <v>807.35590939672568</v>
      </c>
      <c r="AA86" s="148">
        <f t="shared" si="267"/>
        <v>3</v>
      </c>
      <c r="AB86" s="149">
        <f t="shared" si="268"/>
        <v>672.79659116393805</v>
      </c>
      <c r="AC86" s="151">
        <f t="shared" si="269"/>
        <v>9.4637223974763408E-3</v>
      </c>
      <c r="AD86" s="148">
        <f t="shared" si="270"/>
        <v>0</v>
      </c>
      <c r="AE86" s="150">
        <f t="shared" si="271"/>
        <v>0</v>
      </c>
      <c r="AF86" s="149">
        <f t="shared" si="272"/>
        <v>0</v>
      </c>
      <c r="AG86" s="148">
        <f t="shared" si="273"/>
        <v>0</v>
      </c>
      <c r="AH86" s="150">
        <f t="shared" si="274"/>
        <v>0</v>
      </c>
      <c r="AI86" s="311">
        <f t="shared" si="275"/>
        <v>0</v>
      </c>
      <c r="AJ86" s="679"/>
      <c r="AK86" s="74">
        <v>394.92417799014913</v>
      </c>
      <c r="AL86" s="59">
        <v>408.37535997446923</v>
      </c>
      <c r="AM86" s="59">
        <v>346.34108514703161</v>
      </c>
      <c r="AN86" s="59">
        <v>354.63978383684696</v>
      </c>
      <c r="AO86" s="59">
        <v>300.15813336492795</v>
      </c>
      <c r="AP86" s="59">
        <v>284.31909067802872</v>
      </c>
      <c r="AQ86" s="59">
        <v>290.44814645884065</v>
      </c>
      <c r="AR86" s="59">
        <v>310.76247523035147</v>
      </c>
      <c r="AS86" s="59">
        <v>294.84637665570528</v>
      </c>
      <c r="AT86" s="59">
        <v>289.03004290771611</v>
      </c>
      <c r="AU86" s="59">
        <v>216.4914390493804</v>
      </c>
      <c r="AV86" s="59">
        <v>208.11592582588673</v>
      </c>
      <c r="AW86" s="59">
        <v>240.35219541138821</v>
      </c>
      <c r="AX86" s="59">
        <v>179.61783345050736</v>
      </c>
      <c r="AY86" s="59">
        <v>126.93685694913725</v>
      </c>
      <c r="AZ86" s="59">
        <v>110.23834797482331</v>
      </c>
      <c r="BA86" s="59">
        <v>33.690288024321795</v>
      </c>
      <c r="BB86" s="59">
        <v>50.93778866079284</v>
      </c>
      <c r="BC86" s="59">
        <v>8.8113060986687763</v>
      </c>
      <c r="BD86" s="75">
        <v>9.9633303649508012</v>
      </c>
      <c r="BE86" s="213">
        <v>2.0000000000000002E-5</v>
      </c>
      <c r="BF86" s="42">
        <v>2.0000000000000002E-5</v>
      </c>
      <c r="BG86" s="52">
        <v>5.0000000000000002E-5</v>
      </c>
      <c r="BH86" s="52">
        <v>4.0000000000000003E-5</v>
      </c>
      <c r="BI86" s="52">
        <v>1.2518952302791728E-4</v>
      </c>
      <c r="BJ86" s="52">
        <v>1.2406223545552731E-4</v>
      </c>
      <c r="BK86" s="52">
        <v>3.4000000000000002E-4</v>
      </c>
      <c r="BL86" s="52">
        <v>1.8000000000000001E-4</v>
      </c>
      <c r="BM86" s="52">
        <v>8.9999999999999998E-4</v>
      </c>
      <c r="BN86" s="52">
        <v>5.0000000000000001E-4</v>
      </c>
      <c r="BO86" s="52">
        <v>3.8E-3</v>
      </c>
      <c r="BP86" s="52">
        <v>2E-3</v>
      </c>
      <c r="BQ86" s="52">
        <v>1.6199999999999999E-2</v>
      </c>
      <c r="BR86" s="52">
        <v>6.1999999999999998E-3</v>
      </c>
      <c r="BS86" s="52">
        <v>6.1100000000000002E-2</v>
      </c>
      <c r="BT86" s="52">
        <v>2.6800000000000001E-2</v>
      </c>
      <c r="BU86" s="52">
        <v>0.1421</v>
      </c>
      <c r="BV86" s="52">
        <v>5.4699999999999999E-2</v>
      </c>
      <c r="BW86" s="52">
        <v>0.27589999999999998</v>
      </c>
      <c r="BX86" s="584">
        <v>0.1051</v>
      </c>
      <c r="BY86" s="74">
        <f>+Fall_Hoy!B86+(CS86/2)</f>
        <v>0</v>
      </c>
      <c r="BZ86" s="59">
        <f>+Fall_Hoy!C86+(CS86/2)</f>
        <v>0</v>
      </c>
      <c r="CA86" s="59">
        <f>+Fall_Hoy!D86+(CT86/2)</f>
        <v>0</v>
      </c>
      <c r="CB86" s="59">
        <f>+Fall_Hoy!E86+(CT86/2)</f>
        <v>0</v>
      </c>
      <c r="CC86" s="59">
        <f>+Fall_Hoy!F86+(CU86/2)</f>
        <v>0</v>
      </c>
      <c r="CD86" s="59">
        <f>+Fall_Hoy!G86+(CU86/2)</f>
        <v>0</v>
      </c>
      <c r="CE86" s="59">
        <f>+Fall_Hoy!H86+(CV86/2)</f>
        <v>0</v>
      </c>
      <c r="CF86" s="59">
        <f>+Fall_Hoy!I86+(CV86/2)</f>
        <v>0</v>
      </c>
      <c r="CG86" s="59">
        <f>+Fall_Hoy!J86+(CW86/2)</f>
        <v>0</v>
      </c>
      <c r="CH86" s="59">
        <f>+Fall_Hoy!K86+(CW86/2)</f>
        <v>0</v>
      </c>
      <c r="CI86" s="59">
        <f>+Fall_Hoy!L86+(CX86/2)</f>
        <v>1</v>
      </c>
      <c r="CJ86" s="59">
        <f>+Fall_Hoy!M86+(CX86/2)</f>
        <v>0</v>
      </c>
      <c r="CK86" s="59">
        <f>+Fall_Hoy!N86+(CY86/2)</f>
        <v>0</v>
      </c>
      <c r="CL86" s="59">
        <f>+Fall_Hoy!O86+(CY86/2)</f>
        <v>0</v>
      </c>
      <c r="CM86" s="59">
        <f>+Fall_Hoy!P86+(CZ86/2)</f>
        <v>1</v>
      </c>
      <c r="CN86" s="59">
        <f>+Fall_Hoy!Q86+(CZ86/2)</f>
        <v>0</v>
      </c>
      <c r="CO86" s="59">
        <f>+Fall_Hoy!R86+(DA86/2)</f>
        <v>1</v>
      </c>
      <c r="CP86" s="59">
        <f>+Fall_Hoy!S86+(DA86/2)</f>
        <v>0</v>
      </c>
      <c r="CQ86" s="59">
        <f>+Fall_Hoy!T86+(DB86/2)</f>
        <v>0</v>
      </c>
      <c r="CR86" s="75">
        <f>+Fall_Hoy!U86+(DB86/2)</f>
        <v>0</v>
      </c>
      <c r="CS86" s="603">
        <f>+Fall_Hoy!W86</f>
        <v>0</v>
      </c>
      <c r="CT86" s="58">
        <f>+Fall_Hoy!X86</f>
        <v>0</v>
      </c>
      <c r="CU86" s="58">
        <f>+Fall_Hoy!Y86</f>
        <v>0</v>
      </c>
      <c r="CV86" s="58">
        <f>+Fall_Hoy!Z86</f>
        <v>0</v>
      </c>
      <c r="CW86" s="58">
        <f>+Fall_Hoy!AA86</f>
        <v>0</v>
      </c>
      <c r="CX86" s="58">
        <f>+Fall_Hoy!AB86</f>
        <v>0</v>
      </c>
      <c r="CY86" s="58">
        <f>+Fall_Hoy!AC86</f>
        <v>0</v>
      </c>
      <c r="CZ86" s="58">
        <f>+Fall_Hoy!AD86</f>
        <v>0</v>
      </c>
      <c r="DA86" s="58">
        <f>+Fall_Hoy!AE86</f>
        <v>0</v>
      </c>
      <c r="DB86" s="223">
        <f>+Fall_Hoy!AF86</f>
        <v>0</v>
      </c>
      <c r="DC86" s="65">
        <f t="shared" si="276"/>
        <v>0.1289350666516893</v>
      </c>
      <c r="DD86" s="66">
        <f t="shared" si="277"/>
        <v>2.7213760502698681E-2</v>
      </c>
      <c r="DE86" s="66">
        <f t="shared" si="278"/>
        <v>4.1605611227656741E-2</v>
      </c>
      <c r="DF86" s="66">
        <f t="shared" si="279"/>
        <v>5.0106383242173431E-2</v>
      </c>
      <c r="DG86" s="66">
        <f t="shared" si="389"/>
        <v>8.3289430540285772E-2</v>
      </c>
      <c r="DH86" s="66">
        <f t="shared" si="390"/>
        <v>0.10199807522893513</v>
      </c>
      <c r="DI86" s="66">
        <f t="shared" si="391"/>
        <v>7.2302062368216582E-2</v>
      </c>
      <c r="DJ86" s="66">
        <f t="shared" si="392"/>
        <v>0.13193356105690981</v>
      </c>
      <c r="DK86" s="66">
        <f t="shared" si="393"/>
        <v>0.11531428802227439</v>
      </c>
      <c r="DL86" s="66">
        <f t="shared" si="394"/>
        <v>0.12801437396531704</v>
      </c>
      <c r="DM86" s="66">
        <f t="shared" si="395"/>
        <v>0.7</v>
      </c>
      <c r="DN86" s="66">
        <f t="shared" si="396"/>
        <v>5.2855157318439837E-2</v>
      </c>
      <c r="DO86" s="66">
        <f t="shared" si="397"/>
        <v>4.1605611227656741E-2</v>
      </c>
      <c r="DP86" s="66">
        <f t="shared" si="398"/>
        <v>5.0106383242173431E-2</v>
      </c>
      <c r="DQ86" s="66">
        <f t="shared" si="399"/>
        <v>0.1289350666516893</v>
      </c>
      <c r="DR86" s="66">
        <f t="shared" si="400"/>
        <v>2.7213760502698681E-2</v>
      </c>
      <c r="DS86" s="66">
        <f t="shared" si="401"/>
        <v>0.20888208710508438</v>
      </c>
      <c r="DT86" s="66">
        <f t="shared" si="402"/>
        <v>0</v>
      </c>
      <c r="DU86" s="66">
        <f t="shared" si="403"/>
        <v>0</v>
      </c>
      <c r="DV86" s="265">
        <f t="shared" si="404"/>
        <v>0</v>
      </c>
      <c r="DW86" s="74">
        <f>+'Cas_-14'!B85</f>
        <v>2</v>
      </c>
      <c r="DX86" s="59">
        <f>+'Cas_-14'!C85</f>
        <v>1</v>
      </c>
      <c r="DY86" s="59">
        <f>+'Cas_-14'!D85</f>
        <v>9</v>
      </c>
      <c r="DZ86" s="59">
        <f>+'Cas_-14'!E85</f>
        <v>10</v>
      </c>
      <c r="EA86" s="59">
        <f>+'Cas_-14'!F85</f>
        <v>25</v>
      </c>
      <c r="EB86" s="59">
        <f>+'Cas_-14'!G85</f>
        <v>29</v>
      </c>
      <c r="EC86" s="59">
        <f>+'Cas_-14'!H85</f>
        <v>21</v>
      </c>
      <c r="ED86" s="59">
        <f>+'Cas_-14'!I85</f>
        <v>41</v>
      </c>
      <c r="EE86" s="59">
        <f>+'Cas_-14'!J85</f>
        <v>34</v>
      </c>
      <c r="EF86" s="59">
        <f>+'Cas_-14'!K85</f>
        <v>37</v>
      </c>
      <c r="EG86" s="59">
        <f>+'Cas_-14'!L85</f>
        <v>25</v>
      </c>
      <c r="EH86" s="59">
        <f>+'Cas_-14'!M85</f>
        <v>11</v>
      </c>
      <c r="EI86" s="59">
        <f>+'Cas_-14'!N85</f>
        <v>10</v>
      </c>
      <c r="EJ86" s="59">
        <f>+'Cas_-14'!O85</f>
        <v>9</v>
      </c>
      <c r="EK86" s="59">
        <f>+'Cas_-14'!P85</f>
        <v>5</v>
      </c>
      <c r="EL86" s="59">
        <f>+'Cas_-14'!Q85</f>
        <v>3</v>
      </c>
      <c r="EM86" s="59">
        <f>+'Cas_-14'!R85</f>
        <v>4</v>
      </c>
      <c r="EN86" s="59">
        <f>+'Cas_-14'!S85</f>
        <v>0</v>
      </c>
      <c r="EO86" s="59">
        <f>+'Cas_-14'!T85</f>
        <v>0</v>
      </c>
      <c r="EP86" s="75">
        <f>+'Cas_-14'!U85</f>
        <v>0</v>
      </c>
      <c r="EQ86" s="178">
        <f t="shared" si="413"/>
        <v>5.0642632471337001E-3</v>
      </c>
      <c r="ER86" s="79">
        <f t="shared" si="414"/>
        <v>2.448727562952177E-3</v>
      </c>
      <c r="ES86" s="79">
        <f t="shared" si="415"/>
        <v>2.5985943874314667E-2</v>
      </c>
      <c r="ET86" s="79">
        <f t="shared" si="416"/>
        <v>2.8197626030024112E-2</v>
      </c>
      <c r="EU86" s="79">
        <f t="shared" si="417"/>
        <v>8.3289430540285772E-2</v>
      </c>
      <c r="EV86" s="79">
        <f t="shared" si="418"/>
        <v>0.10199807522893513</v>
      </c>
      <c r="EW86" s="79">
        <f t="shared" si="419"/>
        <v>7.2302062368216582E-2</v>
      </c>
      <c r="EX86" s="79">
        <f t="shared" si="420"/>
        <v>0.13193356105690981</v>
      </c>
      <c r="EY86" s="79">
        <f t="shared" si="421"/>
        <v>0.11531428802227439</v>
      </c>
      <c r="EZ86" s="79">
        <f t="shared" si="422"/>
        <v>0.12801437396531704</v>
      </c>
      <c r="FA86" s="79">
        <f t="shared" si="423"/>
        <v>0.1154780073973163</v>
      </c>
      <c r="FB86" s="79">
        <f t="shared" si="424"/>
        <v>5.2855157318439837E-2</v>
      </c>
      <c r="FC86" s="79">
        <f t="shared" si="425"/>
        <v>4.1605611227656741E-2</v>
      </c>
      <c r="FD86" s="79">
        <f t="shared" si="426"/>
        <v>5.0106383242173431E-2</v>
      </c>
      <c r="FE86" s="79">
        <f t="shared" si="427"/>
        <v>3.9389662862091085E-2</v>
      </c>
      <c r="FF86" s="79">
        <f t="shared" si="428"/>
        <v>2.7213760502698681E-2</v>
      </c>
      <c r="FG86" s="79">
        <f t="shared" si="429"/>
        <v>0.11872857831052996</v>
      </c>
      <c r="FH86" s="79">
        <f t="shared" si="430"/>
        <v>0</v>
      </c>
      <c r="FI86" s="79">
        <f t="shared" si="431"/>
        <v>0</v>
      </c>
      <c r="FJ86" s="87">
        <f t="shared" si="432"/>
        <v>0</v>
      </c>
      <c r="FK86" s="101">
        <f t="shared" si="481"/>
        <v>3.2733224222585924</v>
      </c>
      <c r="FL86" s="102">
        <f t="shared" si="482"/>
        <v>1</v>
      </c>
      <c r="FM86" s="102">
        <f t="shared" si="483"/>
        <v>1</v>
      </c>
      <c r="FN86" s="102">
        <f t="shared" si="484"/>
        <v>1</v>
      </c>
      <c r="FO86" s="102">
        <f t="shared" si="480"/>
        <v>1</v>
      </c>
      <c r="FP86" s="102">
        <f t="shared" si="480"/>
        <v>1</v>
      </c>
      <c r="FQ86" s="102">
        <f t="shared" si="480"/>
        <v>1</v>
      </c>
      <c r="FR86" s="102">
        <f t="shared" si="480"/>
        <v>1</v>
      </c>
      <c r="FS86" s="102">
        <f t="shared" si="480"/>
        <v>1</v>
      </c>
      <c r="FT86" s="102">
        <f t="shared" si="480"/>
        <v>1</v>
      </c>
      <c r="FU86" s="102">
        <f t="shared" si="480"/>
        <v>6.0617602933826511</v>
      </c>
      <c r="FV86" s="102">
        <f t="shared" si="480"/>
        <v>1</v>
      </c>
      <c r="FW86" s="102">
        <f t="shared" si="480"/>
        <v>1</v>
      </c>
      <c r="FX86" s="102">
        <f t="shared" si="480"/>
        <v>1</v>
      </c>
      <c r="FY86" s="102">
        <f t="shared" si="480"/>
        <v>3.2733224222585924</v>
      </c>
      <c r="FZ86" s="102">
        <f t="shared" si="480"/>
        <v>1</v>
      </c>
      <c r="GA86" s="102">
        <f t="shared" si="485"/>
        <v>1.7593244194229416</v>
      </c>
      <c r="GB86" s="102" t="e">
        <f t="shared" si="486"/>
        <v>#DIV/0!</v>
      </c>
      <c r="GC86" s="102" t="e">
        <f t="shared" si="487"/>
        <v>#DIV/0!</v>
      </c>
      <c r="GD86" s="270" t="e">
        <f t="shared" si="488"/>
        <v>#DIV/0!</v>
      </c>
      <c r="GE86" s="74">
        <f>+Cas_Hoy!B85</f>
        <v>3</v>
      </c>
      <c r="GF86" s="59">
        <f>+Cas_Hoy!C85</f>
        <v>1</v>
      </c>
      <c r="GG86" s="59">
        <f>+Cas_Hoy!D85</f>
        <v>12</v>
      </c>
      <c r="GH86" s="59">
        <f>+Cas_Hoy!E85</f>
        <v>12</v>
      </c>
      <c r="GI86" s="59">
        <f>+Cas_Hoy!F85</f>
        <v>31</v>
      </c>
      <c r="GJ86" s="59">
        <f>+Cas_Hoy!G85</f>
        <v>33</v>
      </c>
      <c r="GK86" s="59">
        <f>+Cas_Hoy!H85</f>
        <v>25</v>
      </c>
      <c r="GL86" s="59">
        <f>+Cas_Hoy!I85</f>
        <v>44</v>
      </c>
      <c r="GM86" s="59">
        <f>+Cas_Hoy!J85</f>
        <v>36</v>
      </c>
      <c r="GN86" s="59">
        <f>+Cas_Hoy!K85</f>
        <v>43</v>
      </c>
      <c r="GO86" s="59">
        <f>+Cas_Hoy!L85</f>
        <v>26</v>
      </c>
      <c r="GP86" s="59">
        <f>+Cas_Hoy!M85</f>
        <v>13</v>
      </c>
      <c r="GQ86" s="59">
        <f>+Cas_Hoy!N85</f>
        <v>11</v>
      </c>
      <c r="GR86" s="59">
        <f>+Cas_Hoy!O85</f>
        <v>10</v>
      </c>
      <c r="GS86" s="59">
        <f>+Cas_Hoy!P85</f>
        <v>5</v>
      </c>
      <c r="GT86" s="59">
        <f>+Cas_Hoy!Q85</f>
        <v>3</v>
      </c>
      <c r="GU86" s="59">
        <f>+Cas_Hoy!R85</f>
        <v>4</v>
      </c>
      <c r="GV86" s="59">
        <f>+Cas_Hoy!S85</f>
        <v>0</v>
      </c>
      <c r="GW86" s="59">
        <f>+Cas_Hoy!T85</f>
        <v>0</v>
      </c>
      <c r="GX86" s="459">
        <f>+Cas_Hoy!U85</f>
        <v>0</v>
      </c>
      <c r="GY86" s="424">
        <f t="shared" si="489"/>
        <v>0.1289350666516893</v>
      </c>
      <c r="GZ86" s="94">
        <f t="shared" si="490"/>
        <v>2.7213760502698681E-2</v>
      </c>
      <c r="HA86" s="94">
        <f t="shared" si="491"/>
        <v>4.5766172350422414E-2</v>
      </c>
      <c r="HB86" s="94">
        <f t="shared" si="492"/>
        <v>5.5673759157970473E-2</v>
      </c>
      <c r="HC86" s="272">
        <f t="shared" si="464"/>
        <v>0.10327889386995436</v>
      </c>
      <c r="HD86" s="272">
        <f t="shared" si="465"/>
        <v>0.11606677526051239</v>
      </c>
      <c r="HE86" s="272">
        <f t="shared" si="466"/>
        <v>8.6073883771686399E-2</v>
      </c>
      <c r="HF86" s="272">
        <f t="shared" si="467"/>
        <v>0.1415872362561959</v>
      </c>
      <c r="HG86" s="272">
        <f t="shared" si="468"/>
        <v>0.12209748143534936</v>
      </c>
      <c r="HH86" s="272">
        <f t="shared" si="469"/>
        <v>0.14877346163536845</v>
      </c>
      <c r="HI86" s="272">
        <f t="shared" si="470"/>
        <v>0.7</v>
      </c>
      <c r="HJ86" s="272">
        <f t="shared" si="471"/>
        <v>6.2465185921792538E-2</v>
      </c>
      <c r="HK86" s="272">
        <f t="shared" si="472"/>
        <v>4.5766172350422414E-2</v>
      </c>
      <c r="HL86" s="272">
        <f t="shared" si="473"/>
        <v>5.5673759157970473E-2</v>
      </c>
      <c r="HM86" s="272">
        <f t="shared" si="474"/>
        <v>0.1289350666516893</v>
      </c>
      <c r="HN86" s="272">
        <f t="shared" si="475"/>
        <v>2.7213760502698681E-2</v>
      </c>
      <c r="HO86" s="272">
        <f t="shared" si="476"/>
        <v>0.20888208710508438</v>
      </c>
      <c r="HP86" s="272" t="e">
        <f t="shared" si="477"/>
        <v>#DIV/0!</v>
      </c>
      <c r="HQ86" s="272" t="e">
        <f t="shared" si="478"/>
        <v>#DIV/0!</v>
      </c>
      <c r="HR86" s="276" t="e">
        <f t="shared" si="479"/>
        <v>#DIV/0!</v>
      </c>
      <c r="HS86" s="201">
        <f>+CyF_Tot!B85</f>
        <v>0</v>
      </c>
      <c r="HT86" s="131">
        <f>+CyF_Tot!C85</f>
        <v>281</v>
      </c>
      <c r="HU86" s="131">
        <f>+CyF_Tot!D85</f>
        <v>303</v>
      </c>
      <c r="HV86" s="131">
        <f>+CyF_Tot!E85</f>
        <v>317</v>
      </c>
      <c r="HW86" s="131">
        <f>+CyF_Tot!F85</f>
        <v>0</v>
      </c>
      <c r="HX86" s="131">
        <f>+CyF_Tot!G85</f>
        <v>3</v>
      </c>
      <c r="HY86" s="131">
        <f>+CyF_Tot!H85</f>
        <v>3</v>
      </c>
      <c r="HZ86" s="428">
        <f>+CyF_Tot!I85</f>
        <v>3</v>
      </c>
      <c r="IA86" s="82">
        <f t="shared" si="368"/>
        <v>8.8567880239997565E-2</v>
      </c>
      <c r="IB86" s="79">
        <f t="shared" si="369"/>
        <v>9.1584516702056348E-2</v>
      </c>
      <c r="IC86" s="79">
        <f t="shared" si="370"/>
        <v>7.7672367155647362E-2</v>
      </c>
      <c r="ID86" s="79">
        <f t="shared" si="371"/>
        <v>7.9533479218848832E-2</v>
      </c>
      <c r="IE86" s="79">
        <f t="shared" si="372"/>
        <v>6.7315122979351411E-2</v>
      </c>
      <c r="IF86" s="79">
        <f t="shared" si="373"/>
        <v>6.3762971670336108E-2</v>
      </c>
      <c r="IG86" s="79">
        <f t="shared" si="374"/>
        <v>6.513750761579741E-2</v>
      </c>
      <c r="IH86" s="79">
        <f t="shared" si="375"/>
        <v>6.9693311332216068E-2</v>
      </c>
      <c r="II86" s="79">
        <f t="shared" si="376"/>
        <v>6.6123879043665679E-2</v>
      </c>
      <c r="IJ86" s="79">
        <f t="shared" si="377"/>
        <v>6.4819475870759383E-2</v>
      </c>
      <c r="IK86" s="79">
        <f t="shared" si="378"/>
        <v>4.8551567402866203E-2</v>
      </c>
      <c r="IL86" s="79">
        <f t="shared" si="379"/>
        <v>4.6673228487527862E-2</v>
      </c>
      <c r="IM86" s="79">
        <f t="shared" si="380"/>
        <v>5.3902712583850237E-2</v>
      </c>
      <c r="IN86" s="79">
        <f t="shared" si="381"/>
        <v>4.0282088685917775E-2</v>
      </c>
      <c r="IO86" s="79">
        <f t="shared" si="382"/>
        <v>2.8467561549481331E-2</v>
      </c>
      <c r="IP86" s="79">
        <f t="shared" si="383"/>
        <v>2.4722661577668382E-2</v>
      </c>
      <c r="IQ86" s="79">
        <f t="shared" si="384"/>
        <v>7.5555703126983171E-3</v>
      </c>
      <c r="IR86" s="79">
        <f t="shared" si="385"/>
        <v>1.1423590190803508E-2</v>
      </c>
      <c r="IS86" s="79">
        <f t="shared" si="386"/>
        <v>1.9760722356287905E-3</v>
      </c>
      <c r="IT86" s="179">
        <f t="shared" si="387"/>
        <v>2.2344315687263514E-3</v>
      </c>
      <c r="IU86" s="275"/>
      <c r="IV86" s="272"/>
      <c r="IW86" s="272"/>
      <c r="IX86" s="272"/>
      <c r="IY86" s="272"/>
      <c r="IZ86" s="272"/>
      <c r="JA86" s="272"/>
      <c r="JB86" s="272"/>
      <c r="JC86" s="272"/>
      <c r="JD86" s="272"/>
      <c r="JE86" s="272"/>
      <c r="JF86" s="272"/>
      <c r="JG86" s="272"/>
      <c r="JH86" s="272"/>
      <c r="JI86" s="272"/>
      <c r="JJ86" s="272"/>
      <c r="JK86" s="272"/>
      <c r="JL86" s="272"/>
      <c r="JM86" s="272"/>
      <c r="JN86" s="276"/>
      <c r="JP86" s="525">
        <f t="shared" si="230"/>
        <v>0</v>
      </c>
      <c r="JQ86" s="241">
        <f t="shared" si="231"/>
        <v>0</v>
      </c>
      <c r="JR86" s="241">
        <f t="shared" si="232"/>
        <v>0</v>
      </c>
      <c r="JS86" s="241">
        <f t="shared" si="233"/>
        <v>0</v>
      </c>
      <c r="JT86" s="241">
        <f t="shared" si="234"/>
        <v>0</v>
      </c>
      <c r="JU86" s="241">
        <f t="shared" si="235"/>
        <v>0</v>
      </c>
      <c r="JV86" s="241">
        <f t="shared" si="236"/>
        <v>0</v>
      </c>
      <c r="JW86" s="241">
        <f t="shared" si="237"/>
        <v>0</v>
      </c>
      <c r="JX86" s="241">
        <f t="shared" si="238"/>
        <v>0</v>
      </c>
      <c r="JY86" s="241">
        <f t="shared" si="239"/>
        <v>0</v>
      </c>
      <c r="JZ86" s="241">
        <f t="shared" si="240"/>
        <v>9762.3536952790582</v>
      </c>
      <c r="KA86" s="241">
        <f t="shared" si="241"/>
        <v>0</v>
      </c>
      <c r="KB86" s="241">
        <f t="shared" si="242"/>
        <v>0</v>
      </c>
      <c r="KC86" s="241">
        <f t="shared" si="243"/>
        <v>0</v>
      </c>
      <c r="KD86" s="241">
        <f t="shared" si="244"/>
        <v>7798.8617631888546</v>
      </c>
      <c r="KE86" s="241">
        <f t="shared" si="245"/>
        <v>0</v>
      </c>
      <c r="KF86" s="241">
        <f t="shared" si="246"/>
        <v>10583.406106311486</v>
      </c>
      <c r="KG86" s="241">
        <f t="shared" si="247"/>
        <v>0</v>
      </c>
      <c r="KH86" s="241">
        <f t="shared" si="248"/>
        <v>0</v>
      </c>
      <c r="KI86" s="526">
        <f t="shared" si="249"/>
        <v>0</v>
      </c>
      <c r="KJ86" s="529">
        <f>(SUM(JP86:KI86)/SUM(JP$4:KI85))*100000</f>
        <v>52.605632828865616</v>
      </c>
      <c r="KK86" s="491">
        <f t="shared" si="433"/>
        <v>0</v>
      </c>
      <c r="KL86" s="492">
        <f t="shared" si="434"/>
        <v>0</v>
      </c>
      <c r="KM86" s="492">
        <f t="shared" si="435"/>
        <v>0</v>
      </c>
      <c r="KN86" s="492">
        <f t="shared" si="436"/>
        <v>0</v>
      </c>
      <c r="KO86" s="492">
        <f t="shared" si="437"/>
        <v>0</v>
      </c>
      <c r="KP86" s="492">
        <f t="shared" si="438"/>
        <v>0</v>
      </c>
      <c r="KQ86" s="492">
        <f t="shared" si="439"/>
        <v>0</v>
      </c>
      <c r="KR86" s="492">
        <f t="shared" si="440"/>
        <v>0</v>
      </c>
      <c r="KS86" s="492">
        <f t="shared" si="441"/>
        <v>0</v>
      </c>
      <c r="KT86" s="492">
        <f t="shared" si="442"/>
        <v>0</v>
      </c>
      <c r="KU86" s="492">
        <f t="shared" si="443"/>
        <v>4619.1202958926515</v>
      </c>
      <c r="KV86" s="492">
        <f t="shared" si="444"/>
        <v>0</v>
      </c>
      <c r="KW86" s="492">
        <f t="shared" si="445"/>
        <v>0</v>
      </c>
      <c r="KX86" s="492">
        <f t="shared" si="446"/>
        <v>0</v>
      </c>
      <c r="KY86" s="492">
        <f t="shared" si="447"/>
        <v>7877.9325724182163</v>
      </c>
      <c r="KZ86" s="492">
        <f t="shared" si="448"/>
        <v>0</v>
      </c>
      <c r="LA86" s="492">
        <f t="shared" si="449"/>
        <v>29682.144577632491</v>
      </c>
      <c r="LB86" s="492">
        <f t="shared" si="450"/>
        <v>0</v>
      </c>
      <c r="LC86" s="492">
        <f t="shared" si="451"/>
        <v>0</v>
      </c>
      <c r="LD86" s="493">
        <f t="shared" si="452"/>
        <v>0</v>
      </c>
      <c r="LE86" s="509">
        <f t="shared" si="453"/>
        <v>0</v>
      </c>
      <c r="LF86" s="492">
        <f t="shared" si="454"/>
        <v>0</v>
      </c>
      <c r="LG86" s="492">
        <f t="shared" si="455"/>
        <v>1247.2156500484459</v>
      </c>
      <c r="LH86" s="492">
        <f t="shared" si="456"/>
        <v>0</v>
      </c>
      <c r="LI86" s="492">
        <f t="shared" si="457"/>
        <v>4880.5408741325455</v>
      </c>
      <c r="LJ86" s="512">
        <f t="shared" si="458"/>
        <v>0</v>
      </c>
      <c r="LK86" s="491">
        <f t="shared" si="459"/>
        <v>0</v>
      </c>
      <c r="LL86" s="492">
        <f t="shared" si="460"/>
        <v>621.23592912613742</v>
      </c>
      <c r="LM86" s="493">
        <f t="shared" si="461"/>
        <v>2629.6829911395535</v>
      </c>
      <c r="LO86" s="547" t="e">
        <f>VLOOKUP(A86,#REF!,2,FALSE)</f>
        <v>#REF!</v>
      </c>
      <c r="LP86" s="552" t="e">
        <f>VLOOKUP(A86,#REF!,3,FALSE)</f>
        <v>#REF!</v>
      </c>
      <c r="LQ86" s="544" t="e">
        <f>VLOOKUP(A86,#REF!,4,FALSE)</f>
        <v>#REF!</v>
      </c>
      <c r="LR86" s="564" t="e">
        <f t="shared" si="405"/>
        <v>#REF!</v>
      </c>
      <c r="LS86" s="518" t="e">
        <f t="shared" si="406"/>
        <v>#REF!</v>
      </c>
    </row>
    <row r="87" spans="1:331" ht="14.4">
      <c r="A87" s="391" t="s">
        <v>97</v>
      </c>
      <c r="B87" s="419">
        <v>11763</v>
      </c>
      <c r="C87" s="407">
        <f t="shared" si="330"/>
        <v>1327</v>
      </c>
      <c r="D87" s="398">
        <f t="shared" si="331"/>
        <v>21</v>
      </c>
      <c r="E87" s="376">
        <f t="shared" si="462"/>
        <v>8.5724402153747881E-3</v>
      </c>
      <c r="F87" s="185">
        <f t="shared" si="407"/>
        <v>0.1090708152682139</v>
      </c>
      <c r="G87" s="30">
        <f t="shared" si="253"/>
        <v>1.90936155304989</v>
      </c>
      <c r="H87" s="29">
        <f t="shared" si="408"/>
        <v>0.20825562123293453</v>
      </c>
      <c r="I87" s="33">
        <f t="shared" si="409"/>
        <v>0.21539766903827287</v>
      </c>
      <c r="J87" s="302">
        <f t="shared" si="410"/>
        <v>0.24994002919131708</v>
      </c>
      <c r="K87" s="452">
        <f t="shared" si="411"/>
        <v>7.1427488758454838E-3</v>
      </c>
      <c r="L87" s="303">
        <f t="shared" si="463"/>
        <v>2.2915390205592074</v>
      </c>
      <c r="M87" s="304">
        <f t="shared" si="412"/>
        <v>0.25851162801003724</v>
      </c>
      <c r="N87" s="675"/>
      <c r="O87" s="310" t="s">
        <v>226</v>
      </c>
      <c r="P87" s="20" t="s">
        <v>238</v>
      </c>
      <c r="Q87" s="20"/>
      <c r="R87" s="20"/>
      <c r="S87" s="148">
        <f t="shared" si="259"/>
        <v>1327</v>
      </c>
      <c r="T87" s="149">
        <f t="shared" si="260"/>
        <v>11281.13576468588</v>
      </c>
      <c r="U87" s="148">
        <f t="shared" si="261"/>
        <v>19</v>
      </c>
      <c r="V87" s="150">
        <f t="shared" si="262"/>
        <v>1.4525993883792049E-2</v>
      </c>
      <c r="W87" s="149">
        <f t="shared" si="263"/>
        <v>161.52342089602993</v>
      </c>
      <c r="X87" s="148">
        <f t="shared" si="264"/>
        <v>44</v>
      </c>
      <c r="Y87" s="150">
        <f t="shared" si="265"/>
        <v>3.4294621979734999E-2</v>
      </c>
      <c r="Z87" s="149">
        <f t="shared" si="266"/>
        <v>374.05423786449035</v>
      </c>
      <c r="AA87" s="148">
        <f t="shared" si="267"/>
        <v>21</v>
      </c>
      <c r="AB87" s="149">
        <f t="shared" si="268"/>
        <v>1785.2588625350677</v>
      </c>
      <c r="AC87" s="151">
        <f t="shared" si="269"/>
        <v>1.5825169555388093E-2</v>
      </c>
      <c r="AD87" s="148">
        <f t="shared" si="270"/>
        <v>0</v>
      </c>
      <c r="AE87" s="150">
        <f t="shared" si="271"/>
        <v>0</v>
      </c>
      <c r="AF87" s="149">
        <f t="shared" si="272"/>
        <v>0</v>
      </c>
      <c r="AG87" s="148">
        <f t="shared" si="273"/>
        <v>1</v>
      </c>
      <c r="AH87" s="150">
        <f t="shared" si="274"/>
        <v>0.05</v>
      </c>
      <c r="AI87" s="311">
        <f t="shared" si="275"/>
        <v>85.012326787384168</v>
      </c>
      <c r="AJ87" s="679"/>
      <c r="AK87" s="74">
        <v>967.8382393251793</v>
      </c>
      <c r="AL87" s="59">
        <v>935.82965331905882</v>
      </c>
      <c r="AM87" s="59">
        <v>912.19070013059832</v>
      </c>
      <c r="AN87" s="59">
        <v>832.2002320445331</v>
      </c>
      <c r="AO87" s="59">
        <v>758.49362848278963</v>
      </c>
      <c r="AP87" s="59">
        <v>732.3271791027438</v>
      </c>
      <c r="AQ87" s="59">
        <v>790.44846355921413</v>
      </c>
      <c r="AR87" s="59">
        <v>797.62624955330011</v>
      </c>
      <c r="AS87" s="59">
        <v>681.61657732818117</v>
      </c>
      <c r="AT87" s="59">
        <v>667.17246140858629</v>
      </c>
      <c r="AU87" s="59">
        <v>629.14303580941692</v>
      </c>
      <c r="AV87" s="59">
        <v>596.13402638803814</v>
      </c>
      <c r="AW87" s="59">
        <v>594.07843271461638</v>
      </c>
      <c r="AX87" s="59">
        <v>577.48879740723646</v>
      </c>
      <c r="AY87" s="59">
        <v>357.3094316544047</v>
      </c>
      <c r="AZ87" s="59">
        <v>426.78585260447329</v>
      </c>
      <c r="BA87" s="59">
        <v>150.56040597822272</v>
      </c>
      <c r="BB87" s="59">
        <v>250.4885666763879</v>
      </c>
      <c r="BC87" s="59">
        <v>17.321108652361904</v>
      </c>
      <c r="BD87" s="75">
        <v>87.947053905434956</v>
      </c>
      <c r="BE87" s="213">
        <v>2.0000000000000002E-5</v>
      </c>
      <c r="BF87" s="42">
        <v>2.0000000000000002E-5</v>
      </c>
      <c r="BG87" s="52">
        <v>5.0000000000000002E-5</v>
      </c>
      <c r="BH87" s="52">
        <v>4.0000000000000003E-5</v>
      </c>
      <c r="BI87" s="52">
        <v>1.2518952302791728E-4</v>
      </c>
      <c r="BJ87" s="52">
        <v>1.2406223545552731E-4</v>
      </c>
      <c r="BK87" s="52">
        <v>3.4000000000000002E-4</v>
      </c>
      <c r="BL87" s="52">
        <v>1.8000000000000001E-4</v>
      </c>
      <c r="BM87" s="52">
        <v>8.9999999999999998E-4</v>
      </c>
      <c r="BN87" s="52">
        <v>5.0000000000000001E-4</v>
      </c>
      <c r="BO87" s="52">
        <v>3.8E-3</v>
      </c>
      <c r="BP87" s="52">
        <v>2E-3</v>
      </c>
      <c r="BQ87" s="52">
        <v>1.6199999999999999E-2</v>
      </c>
      <c r="BR87" s="52">
        <v>6.1999999999999998E-3</v>
      </c>
      <c r="BS87" s="52">
        <v>6.1100000000000002E-2</v>
      </c>
      <c r="BT87" s="52">
        <v>2.6800000000000001E-2</v>
      </c>
      <c r="BU87" s="52">
        <v>0.1421</v>
      </c>
      <c r="BV87" s="52">
        <v>5.4699999999999999E-2</v>
      </c>
      <c r="BW87" s="52">
        <v>0.27589999999999998</v>
      </c>
      <c r="BX87" s="584">
        <v>0.1051</v>
      </c>
      <c r="BY87" s="74">
        <f>+Fall_Hoy!B87+(CS87/2)</f>
        <v>0</v>
      </c>
      <c r="BZ87" s="59">
        <f>+Fall_Hoy!C87+(CS87/2)</f>
        <v>0</v>
      </c>
      <c r="CA87" s="59">
        <f>+Fall_Hoy!D87+(CT87/2)</f>
        <v>0</v>
      </c>
      <c r="CB87" s="59">
        <f>+Fall_Hoy!E87+(CT87/2)</f>
        <v>0</v>
      </c>
      <c r="CC87" s="59">
        <f>+Fall_Hoy!F87+(CU87/2)</f>
        <v>0</v>
      </c>
      <c r="CD87" s="59">
        <f>+Fall_Hoy!G87+(CU87/2)</f>
        <v>0</v>
      </c>
      <c r="CE87" s="59">
        <f>+Fall_Hoy!H87+(CV87/2)</f>
        <v>0</v>
      </c>
      <c r="CF87" s="59">
        <f>+Fall_Hoy!I87+(CV87/2)</f>
        <v>0</v>
      </c>
      <c r="CG87" s="59">
        <f>+Fall_Hoy!J87+(CW87/2)</f>
        <v>0</v>
      </c>
      <c r="CH87" s="59">
        <f>+Fall_Hoy!K87+(CW87/2)</f>
        <v>0</v>
      </c>
      <c r="CI87" s="59">
        <f>+Fall_Hoy!L87+(CX87/2)</f>
        <v>1</v>
      </c>
      <c r="CJ87" s="59">
        <f>+Fall_Hoy!M87+(CX87/2)</f>
        <v>2</v>
      </c>
      <c r="CK87" s="59">
        <f>+Fall_Hoy!N87+(CY87/2)</f>
        <v>5</v>
      </c>
      <c r="CL87" s="59">
        <f>+Fall_Hoy!O87+(CY87/2)</f>
        <v>1</v>
      </c>
      <c r="CM87" s="59">
        <f>+Fall_Hoy!P87+(CZ87/2)</f>
        <v>2</v>
      </c>
      <c r="CN87" s="59">
        <f>+Fall_Hoy!Q87+(CZ87/2)</f>
        <v>1</v>
      </c>
      <c r="CO87" s="59">
        <f>+Fall_Hoy!R87+(DA87/2)</f>
        <v>4</v>
      </c>
      <c r="CP87" s="59">
        <f>+Fall_Hoy!S87+(DA87/2)</f>
        <v>4</v>
      </c>
      <c r="CQ87" s="59">
        <f>+Fall_Hoy!T87+(DB87/2)</f>
        <v>0</v>
      </c>
      <c r="CR87" s="75">
        <f>+Fall_Hoy!U87+(DB87/2)</f>
        <v>1</v>
      </c>
      <c r="CS87" s="603">
        <f>+Fall_Hoy!W87</f>
        <v>0</v>
      </c>
      <c r="CT87" s="58">
        <f>+Fall_Hoy!X87</f>
        <v>0</v>
      </c>
      <c r="CU87" s="58">
        <f>+Fall_Hoy!Y87</f>
        <v>0</v>
      </c>
      <c r="CV87" s="58">
        <f>+Fall_Hoy!Z87</f>
        <v>0</v>
      </c>
      <c r="CW87" s="58">
        <f>+Fall_Hoy!AA87</f>
        <v>0</v>
      </c>
      <c r="CX87" s="58">
        <f>+Fall_Hoy!AB87</f>
        <v>0</v>
      </c>
      <c r="CY87" s="58">
        <f>+Fall_Hoy!AC87</f>
        <v>0</v>
      </c>
      <c r="CZ87" s="58">
        <f>+Fall_Hoy!AD87</f>
        <v>0</v>
      </c>
      <c r="DA87" s="58">
        <f>+Fall_Hoy!AE87</f>
        <v>0</v>
      </c>
      <c r="DB87" s="223">
        <f>+Fall_Hoy!AF87</f>
        <v>0</v>
      </c>
      <c r="DC87" s="65">
        <f t="shared" si="276"/>
        <v>9.1610299988515317E-2</v>
      </c>
      <c r="DD87" s="66">
        <f t="shared" si="277"/>
        <v>8.7428935631569241E-2</v>
      </c>
      <c r="DE87" s="66">
        <f t="shared" si="278"/>
        <v>0.51953068536475133</v>
      </c>
      <c r="DF87" s="66">
        <f t="shared" si="279"/>
        <v>0.27929601977526441</v>
      </c>
      <c r="DG87" s="66">
        <f t="shared" si="389"/>
        <v>0.19248678501366312</v>
      </c>
      <c r="DH87" s="66">
        <f t="shared" si="390"/>
        <v>0.16795771549910396</v>
      </c>
      <c r="DI87" s="66">
        <f t="shared" si="391"/>
        <v>0.13916150776572378</v>
      </c>
      <c r="DJ87" s="66">
        <f t="shared" si="392"/>
        <v>0.17552080323134442</v>
      </c>
      <c r="DK87" s="66">
        <f t="shared" si="393"/>
        <v>0.13497324311070022</v>
      </c>
      <c r="DL87" s="66">
        <f t="shared" si="394"/>
        <v>0.18136240177619953</v>
      </c>
      <c r="DM87" s="66">
        <f t="shared" si="395"/>
        <v>0.41827991372149464</v>
      </c>
      <c r="DN87" s="66">
        <f t="shared" si="396"/>
        <v>0.7</v>
      </c>
      <c r="DO87" s="66">
        <f t="shared" si="397"/>
        <v>0.51953068536475133</v>
      </c>
      <c r="DP87" s="66">
        <f t="shared" si="398"/>
        <v>0.27929601977526441</v>
      </c>
      <c r="DQ87" s="66">
        <f t="shared" si="399"/>
        <v>9.1610299988515317E-2</v>
      </c>
      <c r="DR87" s="66">
        <f t="shared" si="400"/>
        <v>8.7428935631569241E-2</v>
      </c>
      <c r="DS87" s="66">
        <f t="shared" si="401"/>
        <v>0.18696277104113684</v>
      </c>
      <c r="DT87" s="66">
        <f t="shared" si="402"/>
        <v>0.2919340533831688</v>
      </c>
      <c r="DU87" s="66">
        <f t="shared" si="403"/>
        <v>0</v>
      </c>
      <c r="DV87" s="265">
        <f t="shared" si="404"/>
        <v>0.10818722670815627</v>
      </c>
      <c r="DW87" s="74">
        <f>+'Cas_-14'!B86</f>
        <v>44</v>
      </c>
      <c r="DX87" s="59">
        <f>+'Cas_-14'!C86</f>
        <v>43</v>
      </c>
      <c r="DY87" s="59">
        <f>+'Cas_-14'!D86</f>
        <v>71</v>
      </c>
      <c r="DZ87" s="59">
        <f>+'Cas_-14'!E86</f>
        <v>94</v>
      </c>
      <c r="EA87" s="59">
        <f>+'Cas_-14'!F86</f>
        <v>146</v>
      </c>
      <c r="EB87" s="59">
        <f>+'Cas_-14'!G86</f>
        <v>123</v>
      </c>
      <c r="EC87" s="59">
        <f>+'Cas_-14'!H86</f>
        <v>110</v>
      </c>
      <c r="ED87" s="59">
        <f>+'Cas_-14'!I86</f>
        <v>140</v>
      </c>
      <c r="EE87" s="59">
        <f>+'Cas_-14'!J86</f>
        <v>92</v>
      </c>
      <c r="EF87" s="59">
        <f>+'Cas_-14'!K86</f>
        <v>121</v>
      </c>
      <c r="EG87" s="59">
        <f>+'Cas_-14'!L86</f>
        <v>86</v>
      </c>
      <c r="EH87" s="59">
        <f>+'Cas_-14'!M86</f>
        <v>65</v>
      </c>
      <c r="EI87" s="59">
        <f>+'Cas_-14'!N86</f>
        <v>34</v>
      </c>
      <c r="EJ87" s="59">
        <f>+'Cas_-14'!O86</f>
        <v>36</v>
      </c>
      <c r="EK87" s="59">
        <f>+'Cas_-14'!P86</f>
        <v>17</v>
      </c>
      <c r="EL87" s="59">
        <f>+'Cas_-14'!Q86</f>
        <v>25</v>
      </c>
      <c r="EM87" s="59">
        <f>+'Cas_-14'!R86</f>
        <v>11</v>
      </c>
      <c r="EN87" s="59">
        <f>+'Cas_-14'!S86</f>
        <v>15</v>
      </c>
      <c r="EO87" s="59">
        <f>+'Cas_-14'!T86</f>
        <v>0</v>
      </c>
      <c r="EP87" s="75">
        <f>+'Cas_-14'!U86</f>
        <v>2</v>
      </c>
      <c r="EQ87" s="178">
        <f t="shared" si="413"/>
        <v>4.5462142548406428E-2</v>
      </c>
      <c r="ER87" s="80">
        <f t="shared" si="414"/>
        <v>4.5948533312119483E-2</v>
      </c>
      <c r="ES87" s="80">
        <f t="shared" si="415"/>
        <v>7.7834601898303643E-2</v>
      </c>
      <c r="ET87" s="80">
        <f t="shared" si="416"/>
        <v>0.11295358542386207</v>
      </c>
      <c r="EU87" s="80">
        <f t="shared" si="417"/>
        <v>0.19248678501366312</v>
      </c>
      <c r="EV87" s="80">
        <f t="shared" si="418"/>
        <v>0.16795771549910396</v>
      </c>
      <c r="EW87" s="80">
        <f t="shared" si="419"/>
        <v>0.13916150776572378</v>
      </c>
      <c r="EX87" s="80">
        <f t="shared" si="420"/>
        <v>0.17552080323134442</v>
      </c>
      <c r="EY87" s="80">
        <f t="shared" si="421"/>
        <v>0.13497324311070022</v>
      </c>
      <c r="EZ87" s="80">
        <f t="shared" si="422"/>
        <v>0.18136240177619953</v>
      </c>
      <c r="FA87" s="80">
        <f t="shared" si="423"/>
        <v>0.13669387580418443</v>
      </c>
      <c r="FB87" s="80">
        <f t="shared" si="424"/>
        <v>0.1090358830778935</v>
      </c>
      <c r="FC87" s="80">
        <f t="shared" si="425"/>
        <v>5.723150029978101E-2</v>
      </c>
      <c r="FD87" s="80">
        <f t="shared" si="426"/>
        <v>6.2338871613839011E-2</v>
      </c>
      <c r="FE87" s="80">
        <f t="shared" si="427"/>
        <v>4.7577809299035427E-2</v>
      </c>
      <c r="FF87" s="80">
        <f t="shared" si="428"/>
        <v>5.8577386873151394E-2</v>
      </c>
      <c r="FG87" s="80">
        <f t="shared" si="429"/>
        <v>7.3060376853600256E-2</v>
      </c>
      <c r="FH87" s="80">
        <f t="shared" si="430"/>
        <v>5.9882972700222498E-2</v>
      </c>
      <c r="FI87" s="80">
        <f t="shared" si="431"/>
        <v>0</v>
      </c>
      <c r="FJ87" s="88">
        <f t="shared" si="432"/>
        <v>2.2740955054054449E-2</v>
      </c>
      <c r="FK87" s="101">
        <f t="shared" si="481"/>
        <v>1.9254837777991722</v>
      </c>
      <c r="FL87" s="102">
        <f t="shared" si="482"/>
        <v>1.4925373134328357</v>
      </c>
      <c r="FM87" s="102">
        <f t="shared" si="483"/>
        <v>9.0777051561365276</v>
      </c>
      <c r="FN87" s="102">
        <f t="shared" si="484"/>
        <v>4.4802867383512552</v>
      </c>
      <c r="FO87" s="102">
        <f t="shared" si="480"/>
        <v>1</v>
      </c>
      <c r="FP87" s="102">
        <f t="shared" si="480"/>
        <v>1</v>
      </c>
      <c r="FQ87" s="102">
        <f t="shared" si="480"/>
        <v>1</v>
      </c>
      <c r="FR87" s="102">
        <f t="shared" si="480"/>
        <v>1</v>
      </c>
      <c r="FS87" s="102">
        <f t="shared" si="480"/>
        <v>1</v>
      </c>
      <c r="FT87" s="102">
        <f t="shared" si="480"/>
        <v>1</v>
      </c>
      <c r="FU87" s="102">
        <f t="shared" si="480"/>
        <v>3.059975520195839</v>
      </c>
      <c r="FV87" s="102">
        <f t="shared" si="480"/>
        <v>6.4199048995634866</v>
      </c>
      <c r="FW87" s="102">
        <f t="shared" si="480"/>
        <v>9.0777051561365276</v>
      </c>
      <c r="FX87" s="102">
        <f t="shared" si="480"/>
        <v>4.4802867383512552</v>
      </c>
      <c r="FY87" s="102">
        <f t="shared" si="480"/>
        <v>1.9254837777991722</v>
      </c>
      <c r="FZ87" s="102">
        <f t="shared" si="480"/>
        <v>1.4925373134328357</v>
      </c>
      <c r="GA87" s="102">
        <f t="shared" si="485"/>
        <v>2.5590173373424601</v>
      </c>
      <c r="GB87" s="102">
        <f t="shared" si="486"/>
        <v>4.8750761730652048</v>
      </c>
      <c r="GC87" s="102" t="e">
        <f t="shared" si="487"/>
        <v>#DIV/0!</v>
      </c>
      <c r="GD87" s="270">
        <f t="shared" si="488"/>
        <v>4.7573739295908659</v>
      </c>
      <c r="GE87" s="74">
        <f>+Cas_Hoy!B86</f>
        <v>45</v>
      </c>
      <c r="GF87" s="59">
        <f>+Cas_Hoy!C86</f>
        <v>44</v>
      </c>
      <c r="GG87" s="59">
        <f>+Cas_Hoy!D86</f>
        <v>76</v>
      </c>
      <c r="GH87" s="59">
        <f>+Cas_Hoy!E86</f>
        <v>97</v>
      </c>
      <c r="GI87" s="59">
        <f>+Cas_Hoy!F86</f>
        <v>150</v>
      </c>
      <c r="GJ87" s="59">
        <f>+Cas_Hoy!G86</f>
        <v>126</v>
      </c>
      <c r="GK87" s="59">
        <f>+Cas_Hoy!H86</f>
        <v>115</v>
      </c>
      <c r="GL87" s="59">
        <f>+Cas_Hoy!I86</f>
        <v>144</v>
      </c>
      <c r="GM87" s="59">
        <f>+Cas_Hoy!J86</f>
        <v>96</v>
      </c>
      <c r="GN87" s="59">
        <f>+Cas_Hoy!K86</f>
        <v>123</v>
      </c>
      <c r="GO87" s="59">
        <f>+Cas_Hoy!L86</f>
        <v>87</v>
      </c>
      <c r="GP87" s="59">
        <f>+Cas_Hoy!M86</f>
        <v>67</v>
      </c>
      <c r="GQ87" s="59">
        <f>+Cas_Hoy!N86</f>
        <v>36</v>
      </c>
      <c r="GR87" s="59">
        <f>+Cas_Hoy!O86</f>
        <v>39</v>
      </c>
      <c r="GS87" s="59">
        <f>+Cas_Hoy!P86</f>
        <v>19</v>
      </c>
      <c r="GT87" s="59">
        <f>+Cas_Hoy!Q86</f>
        <v>26</v>
      </c>
      <c r="GU87" s="59">
        <f>+Cas_Hoy!R86</f>
        <v>11</v>
      </c>
      <c r="GV87" s="59">
        <f>+Cas_Hoy!S86</f>
        <v>16</v>
      </c>
      <c r="GW87" s="59">
        <f>+Cas_Hoy!T86</f>
        <v>0</v>
      </c>
      <c r="GX87" s="459">
        <f>+Cas_Hoy!U86</f>
        <v>2</v>
      </c>
      <c r="GY87" s="424">
        <f t="shared" si="489"/>
        <v>0.10238798234010535</v>
      </c>
      <c r="GZ87" s="94">
        <f t="shared" si="490"/>
        <v>9.0926093056831997E-2</v>
      </c>
      <c r="HA87" s="94">
        <f t="shared" si="491"/>
        <v>0.55009131391561905</v>
      </c>
      <c r="HB87" s="94">
        <f t="shared" si="492"/>
        <v>0.30257068808986975</v>
      </c>
      <c r="HC87" s="272">
        <f t="shared" si="464"/>
        <v>0.19776039556198266</v>
      </c>
      <c r="HD87" s="272">
        <f t="shared" si="465"/>
        <v>0.17205424514542358</v>
      </c>
      <c r="HE87" s="272">
        <f t="shared" si="466"/>
        <v>0.14548703084598394</v>
      </c>
      <c r="HF87" s="272">
        <f t="shared" si="467"/>
        <v>0.18053568332366854</v>
      </c>
      <c r="HG87" s="272">
        <f t="shared" si="468"/>
        <v>0.14084164498507851</v>
      </c>
      <c r="HH87" s="272">
        <f t="shared" si="469"/>
        <v>0.1843601274253929</v>
      </c>
      <c r="HI87" s="272">
        <f t="shared" si="470"/>
        <v>0.42314363364848878</v>
      </c>
      <c r="HJ87" s="272">
        <f t="shared" si="471"/>
        <v>0.7</v>
      </c>
      <c r="HK87" s="272">
        <f t="shared" si="472"/>
        <v>0.55009131391561905</v>
      </c>
      <c r="HL87" s="272">
        <f t="shared" si="473"/>
        <v>0.30257068808986975</v>
      </c>
      <c r="HM87" s="272">
        <f t="shared" si="474"/>
        <v>0.10238798234010535</v>
      </c>
      <c r="HN87" s="272">
        <f t="shared" si="475"/>
        <v>9.0926093056831997E-2</v>
      </c>
      <c r="HO87" s="272">
        <f t="shared" si="476"/>
        <v>0.18696277104113682</v>
      </c>
      <c r="HP87" s="272">
        <f t="shared" si="477"/>
        <v>0.31139632360871344</v>
      </c>
      <c r="HQ87" s="272" t="e">
        <f t="shared" si="478"/>
        <v>#DIV/0!</v>
      </c>
      <c r="HR87" s="276">
        <f t="shared" si="479"/>
        <v>0.10818722670815627</v>
      </c>
      <c r="HS87" s="201">
        <f>+CyF_Tot!B86</f>
        <v>0</v>
      </c>
      <c r="HT87" s="131">
        <f>+CyF_Tot!C86</f>
        <v>1283</v>
      </c>
      <c r="HU87" s="131">
        <f>+CyF_Tot!D86</f>
        <v>1308</v>
      </c>
      <c r="HV87" s="131">
        <f>+CyF_Tot!E86</f>
        <v>1327</v>
      </c>
      <c r="HW87" s="131">
        <f>+CyF_Tot!F86</f>
        <v>0</v>
      </c>
      <c r="HX87" s="131">
        <f>+CyF_Tot!G86</f>
        <v>20</v>
      </c>
      <c r="HY87" s="131">
        <f>+CyF_Tot!H86</f>
        <v>21</v>
      </c>
      <c r="HZ87" s="428">
        <f>+CyF_Tot!I86</f>
        <v>21</v>
      </c>
      <c r="IA87" s="82">
        <f t="shared" si="368"/>
        <v>8.2278180678838672E-2</v>
      </c>
      <c r="IB87" s="79">
        <f t="shared" si="369"/>
        <v>7.9557056305284271E-2</v>
      </c>
      <c r="IC87" s="79">
        <f t="shared" si="370"/>
        <v>7.7547453891915183E-2</v>
      </c>
      <c r="ID87" s="79">
        <f t="shared" si="371"/>
        <v>7.0747278079106787E-2</v>
      </c>
      <c r="IE87" s="79">
        <f t="shared" si="372"/>
        <v>6.4481308210727672E-2</v>
      </c>
      <c r="IF87" s="79">
        <f t="shared" si="373"/>
        <v>6.2256837465165672E-2</v>
      </c>
      <c r="IG87" s="79">
        <f t="shared" si="374"/>
        <v>6.7197863092681637E-2</v>
      </c>
      <c r="IH87" s="79">
        <f t="shared" si="375"/>
        <v>6.7808063381220793E-2</v>
      </c>
      <c r="II87" s="79">
        <f t="shared" si="376"/>
        <v>5.7945811215521649E-2</v>
      </c>
      <c r="IJ87" s="79">
        <f t="shared" si="377"/>
        <v>5.6717883312810191E-2</v>
      </c>
      <c r="IK87" s="79">
        <f t="shared" si="378"/>
        <v>5.348491335623709E-2</v>
      </c>
      <c r="IL87" s="79">
        <f t="shared" si="379"/>
        <v>5.0678740660378994E-2</v>
      </c>
      <c r="IM87" s="79">
        <f t="shared" si="380"/>
        <v>5.0503989859271986E-2</v>
      </c>
      <c r="IN87" s="79">
        <f t="shared" si="381"/>
        <v>4.9093666361237479E-2</v>
      </c>
      <c r="IO87" s="79">
        <f t="shared" si="382"/>
        <v>3.0375706168018761E-2</v>
      </c>
      <c r="IP87" s="79">
        <f t="shared" si="383"/>
        <v>3.6282058369843856E-2</v>
      </c>
      <c r="IQ87" s="79">
        <f t="shared" si="384"/>
        <v>1.2799490434261899E-2</v>
      </c>
      <c r="IR87" s="79">
        <f t="shared" si="385"/>
        <v>2.1294615886796556E-2</v>
      </c>
      <c r="IS87" s="79">
        <f t="shared" si="386"/>
        <v>1.4725077490743777E-3</v>
      </c>
      <c r="IT87" s="179">
        <f t="shared" si="387"/>
        <v>7.4765836865965281E-3</v>
      </c>
      <c r="IU87" s="275"/>
      <c r="IV87" s="272"/>
      <c r="IW87" s="272"/>
      <c r="IX87" s="272"/>
      <c r="IY87" s="272"/>
      <c r="IZ87" s="272"/>
      <c r="JA87" s="272"/>
      <c r="JB87" s="272"/>
      <c r="JC87" s="272"/>
      <c r="JD87" s="272"/>
      <c r="JE87" s="272"/>
      <c r="JF87" s="272"/>
      <c r="JG87" s="272"/>
      <c r="JH87" s="272"/>
      <c r="JI87" s="272"/>
      <c r="JJ87" s="272"/>
      <c r="JK87" s="272"/>
      <c r="JL87" s="272"/>
      <c r="JM87" s="272"/>
      <c r="JN87" s="276"/>
      <c r="JP87" s="525">
        <f t="shared" si="230"/>
        <v>0</v>
      </c>
      <c r="JQ87" s="241">
        <f t="shared" si="231"/>
        <v>0</v>
      </c>
      <c r="JR87" s="241">
        <f t="shared" si="232"/>
        <v>0</v>
      </c>
      <c r="JS87" s="241">
        <f t="shared" si="233"/>
        <v>0</v>
      </c>
      <c r="JT87" s="241">
        <f t="shared" si="234"/>
        <v>0</v>
      </c>
      <c r="JU87" s="241">
        <f t="shared" si="235"/>
        <v>0</v>
      </c>
      <c r="JV87" s="241">
        <f t="shared" si="236"/>
        <v>0</v>
      </c>
      <c r="JW87" s="241">
        <f t="shared" si="237"/>
        <v>0</v>
      </c>
      <c r="JX87" s="241">
        <f t="shared" si="238"/>
        <v>0</v>
      </c>
      <c r="JY87" s="241">
        <f t="shared" si="239"/>
        <v>0</v>
      </c>
      <c r="JZ87" s="241">
        <f t="shared" si="240"/>
        <v>3359.2774293065868</v>
      </c>
      <c r="KA87" s="241">
        <f t="shared" si="241"/>
        <v>7610.4731472698168</v>
      </c>
      <c r="KB87" s="241">
        <f t="shared" si="242"/>
        <v>13915.915045465677</v>
      </c>
      <c r="KC87" s="241">
        <f t="shared" si="243"/>
        <v>3302.4173084610252</v>
      </c>
      <c r="KD87" s="241">
        <f t="shared" si="244"/>
        <v>5541.2083326001184</v>
      </c>
      <c r="KE87" s="241">
        <f t="shared" si="245"/>
        <v>3124.3537991306507</v>
      </c>
      <c r="KF87" s="241">
        <f t="shared" si="246"/>
        <v>9472.8224909694545</v>
      </c>
      <c r="KG87" s="241">
        <f t="shared" si="247"/>
        <v>10486.993617531925</v>
      </c>
      <c r="KH87" s="241">
        <f t="shared" si="248"/>
        <v>0</v>
      </c>
      <c r="KI87" s="526">
        <f t="shared" si="249"/>
        <v>1964.9322214455744</v>
      </c>
      <c r="KJ87" s="529">
        <f>(SUM(JP87:KI87)/SUM(JP$4:KI86))*100000</f>
        <v>109.80601831087951</v>
      </c>
      <c r="KK87" s="491">
        <f t="shared" si="433"/>
        <v>0</v>
      </c>
      <c r="KL87" s="492">
        <f t="shared" si="434"/>
        <v>0</v>
      </c>
      <c r="KM87" s="492">
        <f t="shared" si="435"/>
        <v>0</v>
      </c>
      <c r="KN87" s="492">
        <f t="shared" si="436"/>
        <v>0</v>
      </c>
      <c r="KO87" s="492">
        <f t="shared" si="437"/>
        <v>0</v>
      </c>
      <c r="KP87" s="492">
        <f t="shared" si="438"/>
        <v>0</v>
      </c>
      <c r="KQ87" s="492">
        <f t="shared" si="439"/>
        <v>0</v>
      </c>
      <c r="KR87" s="492">
        <f t="shared" si="440"/>
        <v>0</v>
      </c>
      <c r="KS87" s="492">
        <f t="shared" si="441"/>
        <v>0</v>
      </c>
      <c r="KT87" s="492">
        <f t="shared" si="442"/>
        <v>0</v>
      </c>
      <c r="KU87" s="492">
        <f t="shared" si="443"/>
        <v>1589.4636721416796</v>
      </c>
      <c r="KV87" s="492">
        <f t="shared" si="444"/>
        <v>3354.9502485505691</v>
      </c>
      <c r="KW87" s="492">
        <f t="shared" si="445"/>
        <v>8416.3971029089716</v>
      </c>
      <c r="KX87" s="492">
        <f t="shared" si="446"/>
        <v>1731.6353226066392</v>
      </c>
      <c r="KY87" s="492">
        <f t="shared" si="447"/>
        <v>5597.3893292982857</v>
      </c>
      <c r="KZ87" s="492">
        <f t="shared" si="448"/>
        <v>2343.0954749260559</v>
      </c>
      <c r="LA87" s="492">
        <f t="shared" si="449"/>
        <v>26567.409764945547</v>
      </c>
      <c r="LB87" s="492">
        <f t="shared" si="450"/>
        <v>15968.792720059333</v>
      </c>
      <c r="LC87" s="492">
        <f t="shared" si="451"/>
        <v>0</v>
      </c>
      <c r="LD87" s="493">
        <f t="shared" si="452"/>
        <v>11370.477527027224</v>
      </c>
      <c r="LE87" s="509">
        <f t="shared" si="453"/>
        <v>0</v>
      </c>
      <c r="LF87" s="492">
        <f t="shared" si="454"/>
        <v>0</v>
      </c>
      <c r="LG87" s="492">
        <f t="shared" si="455"/>
        <v>475.91669339670648</v>
      </c>
      <c r="LH87" s="492">
        <f t="shared" si="456"/>
        <v>970.43438815559034</v>
      </c>
      <c r="LI87" s="492">
        <f t="shared" si="457"/>
        <v>9827.8396661147945</v>
      </c>
      <c r="LJ87" s="512">
        <f t="shared" si="458"/>
        <v>5213.3361554654039</v>
      </c>
      <c r="LK87" s="491">
        <f t="shared" si="459"/>
        <v>0</v>
      </c>
      <c r="LL87" s="492">
        <f t="shared" si="460"/>
        <v>720.78291774159879</v>
      </c>
      <c r="LM87" s="493">
        <f t="shared" si="461"/>
        <v>7311.1895961344117</v>
      </c>
      <c r="LO87" s="547" t="e">
        <f>VLOOKUP(A87,#REF!,2,FALSE)</f>
        <v>#REF!</v>
      </c>
      <c r="LP87" s="552" t="e">
        <f>VLOOKUP(A87,#REF!,3,FALSE)</f>
        <v>#REF!</v>
      </c>
      <c r="LQ87" s="544" t="e">
        <f>VLOOKUP(A87,#REF!,4,FALSE)</f>
        <v>#REF!</v>
      </c>
      <c r="LR87" s="564" t="e">
        <f t="shared" si="405"/>
        <v>#REF!</v>
      </c>
      <c r="LS87" s="518" t="e">
        <f t="shared" si="406"/>
        <v>#REF!</v>
      </c>
    </row>
    <row r="88" spans="1:331" ht="14.4">
      <c r="A88" s="391" t="s">
        <v>98</v>
      </c>
      <c r="B88" s="419">
        <v>11508</v>
      </c>
      <c r="C88" s="407">
        <f t="shared" si="330"/>
        <v>1155</v>
      </c>
      <c r="D88" s="398">
        <f t="shared" si="331"/>
        <v>48</v>
      </c>
      <c r="E88" s="376">
        <f t="shared" si="462"/>
        <v>7.5212503142375667E-3</v>
      </c>
      <c r="F88" s="185">
        <f t="shared" si="407"/>
        <v>9.5324991310392765E-2</v>
      </c>
      <c r="G88" s="454">
        <f>H88/F88</f>
        <v>5.8176095101632255</v>
      </c>
      <c r="H88" s="29">
        <f t="shared" si="408"/>
        <v>0.55456357600356776</v>
      </c>
      <c r="I88" s="33">
        <f t="shared" si="409"/>
        <v>0.58388416616601713</v>
      </c>
      <c r="J88" s="302">
        <f t="shared" si="410"/>
        <v>0.47494855211824621</v>
      </c>
      <c r="K88" s="452">
        <f t="shared" si="411"/>
        <v>8.7820279726699771E-3</v>
      </c>
      <c r="L88" s="303">
        <f t="shared" si="463"/>
        <v>4.9824137992495698</v>
      </c>
      <c r="M88" s="304">
        <f t="shared" si="412"/>
        <v>0.50005977912176336</v>
      </c>
      <c r="N88" s="675"/>
      <c r="O88" s="310" t="s">
        <v>226</v>
      </c>
      <c r="P88" s="20" t="s">
        <v>241</v>
      </c>
      <c r="Q88" s="20"/>
      <c r="R88" s="20"/>
      <c r="S88" s="148">
        <f t="shared" si="259"/>
        <v>1155</v>
      </c>
      <c r="T88" s="149">
        <f t="shared" si="260"/>
        <v>10036.496350364963</v>
      </c>
      <c r="U88" s="148">
        <f t="shared" si="261"/>
        <v>27</v>
      </c>
      <c r="V88" s="150">
        <f t="shared" si="262"/>
        <v>2.3936170212765957E-2</v>
      </c>
      <c r="W88" s="149">
        <f t="shared" si="263"/>
        <v>234.61939520333681</v>
      </c>
      <c r="X88" s="148">
        <f t="shared" si="264"/>
        <v>58</v>
      </c>
      <c r="Y88" s="150">
        <f t="shared" si="265"/>
        <v>5.2871467639015499E-2</v>
      </c>
      <c r="Z88" s="149">
        <f t="shared" si="266"/>
        <v>503.9972193256865</v>
      </c>
      <c r="AA88" s="148">
        <f t="shared" si="267"/>
        <v>48</v>
      </c>
      <c r="AB88" s="149">
        <f t="shared" si="268"/>
        <v>4171.0114702815436</v>
      </c>
      <c r="AC88" s="151">
        <f t="shared" si="269"/>
        <v>4.1558441558441558E-2</v>
      </c>
      <c r="AD88" s="148">
        <f t="shared" si="270"/>
        <v>3</v>
      </c>
      <c r="AE88" s="150">
        <f t="shared" si="271"/>
        <v>6.6666666666666666E-2</v>
      </c>
      <c r="AF88" s="149">
        <f t="shared" si="272"/>
        <v>260.68821689259647</v>
      </c>
      <c r="AG88" s="148">
        <f t="shared" si="273"/>
        <v>4</v>
      </c>
      <c r="AH88" s="150">
        <f t="shared" si="274"/>
        <v>9.0909090909090912E-2</v>
      </c>
      <c r="AI88" s="311">
        <f t="shared" si="275"/>
        <v>347.58428919012863</v>
      </c>
      <c r="AJ88" s="679"/>
      <c r="AK88" s="74">
        <v>967.18825065904423</v>
      </c>
      <c r="AL88" s="59">
        <v>895.90343962397799</v>
      </c>
      <c r="AM88" s="59">
        <v>940.10512499139782</v>
      </c>
      <c r="AN88" s="59">
        <v>837.79436408570928</v>
      </c>
      <c r="AO88" s="59">
        <v>689.8300090968379</v>
      </c>
      <c r="AP88" s="59">
        <v>703.74097276359635</v>
      </c>
      <c r="AQ88" s="59">
        <v>766.90384685609331</v>
      </c>
      <c r="AR88" s="59">
        <v>765.70719628900952</v>
      </c>
      <c r="AS88" s="59">
        <v>705.97352431291381</v>
      </c>
      <c r="AT88" s="59">
        <v>735.03662164858974</v>
      </c>
      <c r="AU88" s="59">
        <v>597.50370179426386</v>
      </c>
      <c r="AV88" s="59">
        <v>606.66711866022672</v>
      </c>
      <c r="AW88" s="59">
        <v>565.03267851058672</v>
      </c>
      <c r="AX88" s="59">
        <v>578.3885377557275</v>
      </c>
      <c r="AY88" s="59">
        <v>333.66596460737253</v>
      </c>
      <c r="AZ88" s="59">
        <v>440.61560640410414</v>
      </c>
      <c r="BA88" s="59">
        <v>123.2428947283473</v>
      </c>
      <c r="BB88" s="59">
        <v>194.69199619467256</v>
      </c>
      <c r="BC88" s="59">
        <v>11.554021380782556</v>
      </c>
      <c r="BD88" s="75">
        <v>48.454197399101801</v>
      </c>
      <c r="BE88" s="213">
        <v>2.0000000000000002E-5</v>
      </c>
      <c r="BF88" s="42">
        <v>2.0000000000000002E-5</v>
      </c>
      <c r="BG88" s="52">
        <v>5.0000000000000002E-5</v>
      </c>
      <c r="BH88" s="52">
        <v>4.0000000000000003E-5</v>
      </c>
      <c r="BI88" s="52">
        <v>1.2518952302791728E-4</v>
      </c>
      <c r="BJ88" s="52">
        <v>1.2406223545552731E-4</v>
      </c>
      <c r="BK88" s="52">
        <v>3.4000000000000002E-4</v>
      </c>
      <c r="BL88" s="52">
        <v>1.8000000000000001E-4</v>
      </c>
      <c r="BM88" s="52">
        <v>8.9999999999999998E-4</v>
      </c>
      <c r="BN88" s="52">
        <v>5.0000000000000001E-4</v>
      </c>
      <c r="BO88" s="52">
        <v>3.8E-3</v>
      </c>
      <c r="BP88" s="52">
        <v>2E-3</v>
      </c>
      <c r="BQ88" s="52">
        <v>1.6199999999999999E-2</v>
      </c>
      <c r="BR88" s="52">
        <v>6.1999999999999998E-3</v>
      </c>
      <c r="BS88" s="52">
        <v>6.1100000000000002E-2</v>
      </c>
      <c r="BT88" s="52">
        <v>2.6800000000000001E-2</v>
      </c>
      <c r="BU88" s="52">
        <v>0.1421</v>
      </c>
      <c r="BV88" s="52">
        <v>5.4699999999999999E-2</v>
      </c>
      <c r="BW88" s="52">
        <v>0.27589999999999998</v>
      </c>
      <c r="BX88" s="584">
        <v>0.1051</v>
      </c>
      <c r="BY88" s="74">
        <f>+Fall_Hoy!B88+(CS88/2)</f>
        <v>0</v>
      </c>
      <c r="BZ88" s="59">
        <f>+Fall_Hoy!C88+(CS88/2)</f>
        <v>0</v>
      </c>
      <c r="CA88" s="59">
        <f>+Fall_Hoy!D88+(CT88/2)</f>
        <v>0</v>
      </c>
      <c r="CB88" s="59">
        <f>+Fall_Hoy!E88+(CT88/2)</f>
        <v>0</v>
      </c>
      <c r="CC88" s="59">
        <f>+Fall_Hoy!F88+(CU88/2)</f>
        <v>0</v>
      </c>
      <c r="CD88" s="59">
        <f>+Fall_Hoy!G88+(CU88/2)</f>
        <v>0</v>
      </c>
      <c r="CE88" s="59">
        <f>+Fall_Hoy!H88+(CV88/2)</f>
        <v>0</v>
      </c>
      <c r="CF88" s="59">
        <f>+Fall_Hoy!I88+(CV88/2)</f>
        <v>0</v>
      </c>
      <c r="CG88" s="59">
        <f>+Fall_Hoy!J88+(CW88/2)</f>
        <v>1</v>
      </c>
      <c r="CH88" s="59">
        <f>+Fall_Hoy!K88+(CW88/2)</f>
        <v>1</v>
      </c>
      <c r="CI88" s="59">
        <f>+Fall_Hoy!L88+(CX88/2)</f>
        <v>6</v>
      </c>
      <c r="CJ88" s="59">
        <f>+Fall_Hoy!M88+(CX88/2)</f>
        <v>1</v>
      </c>
      <c r="CK88" s="59">
        <f>+Fall_Hoy!N88+(CY88/2)</f>
        <v>8</v>
      </c>
      <c r="CL88" s="59">
        <f>+Fall_Hoy!O88+(CY88/2)</f>
        <v>4</v>
      </c>
      <c r="CM88" s="59">
        <f>+Fall_Hoy!P88+(CZ88/2)</f>
        <v>6.5</v>
      </c>
      <c r="CN88" s="59">
        <f>+Fall_Hoy!Q88+(CZ88/2)</f>
        <v>5.5</v>
      </c>
      <c r="CO88" s="59">
        <f>+Fall_Hoy!R88+(DA88/2)</f>
        <v>7</v>
      </c>
      <c r="CP88" s="59">
        <f>+Fall_Hoy!S88+(DA88/2)</f>
        <v>3</v>
      </c>
      <c r="CQ88" s="59">
        <f>+Fall_Hoy!T88+(DB88/2)</f>
        <v>2</v>
      </c>
      <c r="CR88" s="75">
        <f>+Fall_Hoy!U88+(DB88/2)</f>
        <v>3</v>
      </c>
      <c r="CS88" s="603">
        <f>+Fall_Hoy!W88</f>
        <v>0</v>
      </c>
      <c r="CT88" s="58">
        <f>+Fall_Hoy!X88</f>
        <v>0</v>
      </c>
      <c r="CU88" s="58">
        <f>+Fall_Hoy!Y88</f>
        <v>0</v>
      </c>
      <c r="CV88" s="58">
        <f>+Fall_Hoy!Z88</f>
        <v>0</v>
      </c>
      <c r="CW88" s="58">
        <f>+Fall_Hoy!AA88</f>
        <v>0</v>
      </c>
      <c r="CX88" s="58">
        <f>+Fall_Hoy!AB88</f>
        <v>0</v>
      </c>
      <c r="CY88" s="58">
        <f>+Fall_Hoy!AC88</f>
        <v>0</v>
      </c>
      <c r="CZ88" s="58">
        <f>+Fall_Hoy!AD88</f>
        <v>1</v>
      </c>
      <c r="DA88" s="58">
        <f>+Fall_Hoy!AE88</f>
        <v>0</v>
      </c>
      <c r="DB88" s="223">
        <f>+Fall_Hoy!AF88</f>
        <v>0</v>
      </c>
      <c r="DC88" s="65">
        <f t="shared" si="276"/>
        <v>0.31883077690763567</v>
      </c>
      <c r="DD88" s="66">
        <f t="shared" si="277"/>
        <v>0.46576625433643137</v>
      </c>
      <c r="DE88" s="66">
        <f t="shared" si="278"/>
        <v>0.7</v>
      </c>
      <c r="DF88" s="66">
        <f t="shared" si="279"/>
        <v>0.7</v>
      </c>
      <c r="DG88" s="66">
        <f t="shared" si="389"/>
        <v>0.13046692491362152</v>
      </c>
      <c r="DH88" s="66">
        <f t="shared" si="390"/>
        <v>0.1364138279785064</v>
      </c>
      <c r="DI88" s="66">
        <f t="shared" si="391"/>
        <v>0.12387472091768814</v>
      </c>
      <c r="DJ88" s="66">
        <f t="shared" si="392"/>
        <v>0.14496402872790035</v>
      </c>
      <c r="DK88" s="66">
        <f t="shared" si="393"/>
        <v>0.7</v>
      </c>
      <c r="DL88" s="66">
        <f t="shared" si="394"/>
        <v>0.7</v>
      </c>
      <c r="DM88" s="66">
        <f t="shared" si="395"/>
        <v>0.7</v>
      </c>
      <c r="DN88" s="66">
        <f t="shared" si="396"/>
        <v>0.7</v>
      </c>
      <c r="DO88" s="66">
        <f t="shared" si="397"/>
        <v>0.7</v>
      </c>
      <c r="DP88" s="66">
        <f t="shared" si="398"/>
        <v>0.7</v>
      </c>
      <c r="DQ88" s="66">
        <f t="shared" si="399"/>
        <v>0.31883077690763567</v>
      </c>
      <c r="DR88" s="66">
        <f t="shared" si="400"/>
        <v>0.46576625433643137</v>
      </c>
      <c r="DS88" s="66">
        <f t="shared" si="401"/>
        <v>0.39970729227371632</v>
      </c>
      <c r="DT88" s="66">
        <f t="shared" si="402"/>
        <v>0.2816993405940757</v>
      </c>
      <c r="DU88" s="66">
        <f t="shared" si="403"/>
        <v>0.6274008869421438</v>
      </c>
      <c r="DV88" s="265">
        <f t="shared" si="404"/>
        <v>0.58909743860651209</v>
      </c>
      <c r="DW88" s="74">
        <f>+'Cas_-14'!B87</f>
        <v>3</v>
      </c>
      <c r="DX88" s="59">
        <f>+'Cas_-14'!C87</f>
        <v>5</v>
      </c>
      <c r="DY88" s="59">
        <f>+'Cas_-14'!D87</f>
        <v>42</v>
      </c>
      <c r="DZ88" s="59">
        <f>+'Cas_-14'!E87</f>
        <v>36</v>
      </c>
      <c r="EA88" s="59">
        <f>+'Cas_-14'!F87</f>
        <v>90</v>
      </c>
      <c r="EB88" s="59">
        <f>+'Cas_-14'!G87</f>
        <v>96</v>
      </c>
      <c r="EC88" s="59">
        <f>+'Cas_-14'!H87</f>
        <v>95</v>
      </c>
      <c r="ED88" s="59">
        <f>+'Cas_-14'!I87</f>
        <v>111</v>
      </c>
      <c r="EE88" s="59">
        <f>+'Cas_-14'!J87</f>
        <v>98</v>
      </c>
      <c r="EF88" s="59">
        <f>+'Cas_-14'!K87</f>
        <v>99</v>
      </c>
      <c r="EG88" s="59">
        <f>+'Cas_-14'!L87</f>
        <v>80</v>
      </c>
      <c r="EH88" s="59">
        <f>+'Cas_-14'!M87</f>
        <v>81</v>
      </c>
      <c r="EI88" s="59">
        <f>+'Cas_-14'!N87</f>
        <v>48</v>
      </c>
      <c r="EJ88" s="59">
        <f>+'Cas_-14'!O87</f>
        <v>49</v>
      </c>
      <c r="EK88" s="59">
        <f>+'Cas_-14'!P87</f>
        <v>43</v>
      </c>
      <c r="EL88" s="59">
        <f>+'Cas_-14'!Q87</f>
        <v>38</v>
      </c>
      <c r="EM88" s="59">
        <f>+'Cas_-14'!R87</f>
        <v>22</v>
      </c>
      <c r="EN88" s="59">
        <f>+'Cas_-14'!S87</f>
        <v>37</v>
      </c>
      <c r="EO88" s="59">
        <f>+'Cas_-14'!T87</f>
        <v>5</v>
      </c>
      <c r="EP88" s="75">
        <f>+'Cas_-14'!U87</f>
        <v>10</v>
      </c>
      <c r="EQ88" s="178">
        <f t="shared" si="413"/>
        <v>3.1017746524069057E-3</v>
      </c>
      <c r="ER88" s="79">
        <f t="shared" si="414"/>
        <v>5.5809585931476755E-3</v>
      </c>
      <c r="ES88" s="79">
        <f t="shared" si="415"/>
        <v>4.467585473527156E-2</v>
      </c>
      <c r="ET88" s="79">
        <f t="shared" si="416"/>
        <v>4.296997156251707E-2</v>
      </c>
      <c r="EU88" s="79">
        <f t="shared" si="417"/>
        <v>0.13046692491362152</v>
      </c>
      <c r="EV88" s="79">
        <f t="shared" si="418"/>
        <v>0.1364138279785064</v>
      </c>
      <c r="EW88" s="79">
        <f t="shared" si="419"/>
        <v>0.12387472091768814</v>
      </c>
      <c r="EX88" s="79">
        <f t="shared" si="420"/>
        <v>0.14496402872790035</v>
      </c>
      <c r="EY88" s="79">
        <f t="shared" si="421"/>
        <v>0.1388154040130303</v>
      </c>
      <c r="EZ88" s="79">
        <f t="shared" si="422"/>
        <v>0.1346871667128042</v>
      </c>
      <c r="FA88" s="79">
        <f t="shared" si="423"/>
        <v>0.13389038387505436</v>
      </c>
      <c r="FB88" s="79">
        <f t="shared" si="424"/>
        <v>0.13351638404085867</v>
      </c>
      <c r="FC88" s="79">
        <f t="shared" si="425"/>
        <v>8.495083881967129E-2</v>
      </c>
      <c r="FD88" s="79">
        <f t="shared" si="426"/>
        <v>8.4718138070527096E-2</v>
      </c>
      <c r="FE88" s="79">
        <f t="shared" si="427"/>
        <v>0.12887140002606634</v>
      </c>
      <c r="FF88" s="79">
        <f t="shared" si="428"/>
        <v>8.6242973348403959E-2</v>
      </c>
      <c r="FG88" s="79">
        <f t="shared" si="429"/>
        <v>0.1785092767294417</v>
      </c>
      <c r="FH88" s="79">
        <f t="shared" si="430"/>
        <v>0.19004376514278323</v>
      </c>
      <c r="FI88" s="79">
        <f t="shared" si="431"/>
        <v>0.43274976176834362</v>
      </c>
      <c r="FJ88" s="87">
        <f t="shared" si="432"/>
        <v>0.20638046932514809</v>
      </c>
      <c r="FK88" s="101">
        <f t="shared" si="481"/>
        <v>2.4740227610094014</v>
      </c>
      <c r="FL88" s="102">
        <f t="shared" si="482"/>
        <v>5.40062843676355</v>
      </c>
      <c r="FM88" s="102">
        <f t="shared" si="483"/>
        <v>8.2400598949460555</v>
      </c>
      <c r="FN88" s="102">
        <f t="shared" si="484"/>
        <v>8.262693396510393</v>
      </c>
      <c r="FO88" s="102">
        <f t="shared" si="480"/>
        <v>1</v>
      </c>
      <c r="FP88" s="102">
        <f t="shared" si="480"/>
        <v>1</v>
      </c>
      <c r="FQ88" s="102">
        <f t="shared" si="480"/>
        <v>1</v>
      </c>
      <c r="FR88" s="102">
        <f t="shared" si="480"/>
        <v>1</v>
      </c>
      <c r="FS88" s="102">
        <f t="shared" si="480"/>
        <v>5.042668030806527</v>
      </c>
      <c r="FT88" s="102">
        <f t="shared" si="480"/>
        <v>5.1972286379193218</v>
      </c>
      <c r="FU88" s="102">
        <f t="shared" si="480"/>
        <v>5.2281573906998089</v>
      </c>
      <c r="FV88" s="102">
        <f t="shared" si="480"/>
        <v>5.2428022600266502</v>
      </c>
      <c r="FW88" s="102">
        <f t="shared" si="480"/>
        <v>8.2400598949460555</v>
      </c>
      <c r="FX88" s="102">
        <f t="shared" si="480"/>
        <v>8.262693396510393</v>
      </c>
      <c r="FY88" s="102">
        <f t="shared" si="480"/>
        <v>2.4740227610094014</v>
      </c>
      <c r="FZ88" s="102">
        <f t="shared" si="480"/>
        <v>5.40062843676355</v>
      </c>
      <c r="GA88" s="102">
        <f t="shared" si="485"/>
        <v>2.2391401701746529</v>
      </c>
      <c r="GB88" s="102">
        <f t="shared" si="486"/>
        <v>1.4822866742427989</v>
      </c>
      <c r="GC88" s="102">
        <f t="shared" si="487"/>
        <v>1.4498006524102938</v>
      </c>
      <c r="GD88" s="270">
        <f t="shared" si="488"/>
        <v>2.8544243577545192</v>
      </c>
      <c r="GE88" s="74">
        <f>+Cas_Hoy!B87</f>
        <v>3</v>
      </c>
      <c r="GF88" s="59">
        <f>+Cas_Hoy!C87</f>
        <v>5</v>
      </c>
      <c r="GG88" s="59">
        <f>+Cas_Hoy!D87</f>
        <v>44</v>
      </c>
      <c r="GH88" s="59">
        <f>+Cas_Hoy!E87</f>
        <v>41</v>
      </c>
      <c r="GI88" s="59">
        <f>+Cas_Hoy!F87</f>
        <v>96</v>
      </c>
      <c r="GJ88" s="59">
        <f>+Cas_Hoy!G87</f>
        <v>98</v>
      </c>
      <c r="GK88" s="59">
        <f>+Cas_Hoy!H87</f>
        <v>99</v>
      </c>
      <c r="GL88" s="59">
        <f>+Cas_Hoy!I87</f>
        <v>117</v>
      </c>
      <c r="GM88" s="59">
        <f>+Cas_Hoy!J87</f>
        <v>106</v>
      </c>
      <c r="GN88" s="59">
        <f>+Cas_Hoy!K87</f>
        <v>106</v>
      </c>
      <c r="GO88" s="59">
        <f>+Cas_Hoy!L87</f>
        <v>85</v>
      </c>
      <c r="GP88" s="59">
        <f>+Cas_Hoy!M87</f>
        <v>82</v>
      </c>
      <c r="GQ88" s="59">
        <f>+Cas_Hoy!N87</f>
        <v>50</v>
      </c>
      <c r="GR88" s="59">
        <f>+Cas_Hoy!O87</f>
        <v>53</v>
      </c>
      <c r="GS88" s="59">
        <f>+Cas_Hoy!P87</f>
        <v>45</v>
      </c>
      <c r="GT88" s="59">
        <f>+Cas_Hoy!Q87</f>
        <v>39</v>
      </c>
      <c r="GU88" s="59">
        <f>+Cas_Hoy!R87</f>
        <v>24</v>
      </c>
      <c r="GV88" s="59">
        <f>+Cas_Hoy!S87</f>
        <v>37</v>
      </c>
      <c r="GW88" s="59">
        <f>+Cas_Hoy!T87</f>
        <v>6</v>
      </c>
      <c r="GX88" s="459">
        <f>+Cas_Hoy!U87</f>
        <v>10</v>
      </c>
      <c r="GY88" s="424">
        <f t="shared" si="489"/>
        <v>0.33366011536845597</v>
      </c>
      <c r="GZ88" s="94">
        <f t="shared" si="490"/>
        <v>0.47802326102949533</v>
      </c>
      <c r="HA88" s="94">
        <f t="shared" si="491"/>
        <v>0.7</v>
      </c>
      <c r="HB88" s="94">
        <f t="shared" si="492"/>
        <v>0.7</v>
      </c>
      <c r="HC88" s="272">
        <f t="shared" si="464"/>
        <v>0.13916471990786294</v>
      </c>
      <c r="HD88" s="272">
        <f t="shared" si="465"/>
        <v>0.13925578272805864</v>
      </c>
      <c r="HE88" s="272">
        <f t="shared" si="466"/>
        <v>0.12909049864053815</v>
      </c>
      <c r="HF88" s="272">
        <f t="shared" si="467"/>
        <v>0.1527999221726517</v>
      </c>
      <c r="HG88" s="272">
        <f t="shared" si="468"/>
        <v>0.7</v>
      </c>
      <c r="HH88" s="272">
        <f t="shared" si="469"/>
        <v>0.7</v>
      </c>
      <c r="HI88" s="272">
        <f t="shared" si="470"/>
        <v>0.7</v>
      </c>
      <c r="HJ88" s="272">
        <f t="shared" si="471"/>
        <v>0.7</v>
      </c>
      <c r="HK88" s="272">
        <f t="shared" si="472"/>
        <v>0.7</v>
      </c>
      <c r="HL88" s="272">
        <f t="shared" si="473"/>
        <v>0.7</v>
      </c>
      <c r="HM88" s="272">
        <f t="shared" si="474"/>
        <v>0.33366011536845597</v>
      </c>
      <c r="HN88" s="272">
        <f t="shared" si="475"/>
        <v>0.47802326102949533</v>
      </c>
      <c r="HO88" s="272">
        <f t="shared" si="476"/>
        <v>0.43604431884405415</v>
      </c>
      <c r="HP88" s="272">
        <f t="shared" si="477"/>
        <v>0.28169934059407575</v>
      </c>
      <c r="HQ88" s="272">
        <f t="shared" si="478"/>
        <v>0.7</v>
      </c>
      <c r="HR88" s="276">
        <f t="shared" si="479"/>
        <v>0.58909743860651209</v>
      </c>
      <c r="HS88" s="201">
        <f>+CyF_Tot!B87</f>
        <v>0</v>
      </c>
      <c r="HT88" s="131">
        <f>+CyF_Tot!C87</f>
        <v>1097</v>
      </c>
      <c r="HU88" s="131">
        <f>+CyF_Tot!D87</f>
        <v>1128</v>
      </c>
      <c r="HV88" s="131">
        <f>+CyF_Tot!E87</f>
        <v>1155</v>
      </c>
      <c r="HW88" s="131">
        <f>+CyF_Tot!F87</f>
        <v>0</v>
      </c>
      <c r="HX88" s="131">
        <f>+CyF_Tot!G87</f>
        <v>44</v>
      </c>
      <c r="HY88" s="131">
        <f>+CyF_Tot!H87</f>
        <v>45</v>
      </c>
      <c r="HZ88" s="428">
        <f>+CyF_Tot!I87</f>
        <v>48</v>
      </c>
      <c r="IA88" s="82">
        <f t="shared" si="368"/>
        <v>8.4044860154591949E-2</v>
      </c>
      <c r="IB88" s="79">
        <f t="shared" si="369"/>
        <v>7.7850490061172922E-2</v>
      </c>
      <c r="IC88" s="79">
        <f t="shared" si="370"/>
        <v>8.1691442908533002E-2</v>
      </c>
      <c r="ID88" s="79">
        <f t="shared" si="371"/>
        <v>7.2801039632056766E-2</v>
      </c>
      <c r="IE88" s="79">
        <f t="shared" si="372"/>
        <v>5.9943518343486088E-2</v>
      </c>
      <c r="IF88" s="79">
        <f t="shared" si="373"/>
        <v>6.1152326448001074E-2</v>
      </c>
      <c r="IG88" s="79">
        <f t="shared" si="374"/>
        <v>6.664093212166261E-2</v>
      </c>
      <c r="IH88" s="79">
        <f t="shared" si="375"/>
        <v>6.6536947887470416E-2</v>
      </c>
      <c r="II88" s="79">
        <f t="shared" si="376"/>
        <v>6.1346326408838532E-2</v>
      </c>
      <c r="IJ88" s="79">
        <f t="shared" si="377"/>
        <v>6.3871795416109642E-2</v>
      </c>
      <c r="IK88" s="79">
        <f t="shared" si="378"/>
        <v>5.1920724869157442E-2</v>
      </c>
      <c r="IL88" s="79">
        <f t="shared" si="379"/>
        <v>5.2716989803634574E-2</v>
      </c>
      <c r="IM88" s="79">
        <f t="shared" si="380"/>
        <v>4.9099120482324184E-2</v>
      </c>
      <c r="IN88" s="79">
        <f t="shared" si="381"/>
        <v>5.0259692192885598E-2</v>
      </c>
      <c r="IO88" s="79">
        <f t="shared" si="382"/>
        <v>2.8994261783748046E-2</v>
      </c>
      <c r="IP88" s="79">
        <f t="shared" si="383"/>
        <v>3.8287765589512003E-2</v>
      </c>
      <c r="IQ88" s="79">
        <f t="shared" si="384"/>
        <v>1.0709323490471611E-2</v>
      </c>
      <c r="IR88" s="79">
        <f t="shared" si="385"/>
        <v>1.6917969777083122E-2</v>
      </c>
      <c r="IS88" s="79">
        <f t="shared" si="386"/>
        <v>1.0039990772317132E-3</v>
      </c>
      <c r="IT88" s="179">
        <f t="shared" si="387"/>
        <v>4.2104794403112445E-3</v>
      </c>
      <c r="IU88" s="275"/>
      <c r="IV88" s="272"/>
      <c r="IW88" s="272"/>
      <c r="IX88" s="272"/>
      <c r="IY88" s="272"/>
      <c r="IZ88" s="272"/>
      <c r="JA88" s="272"/>
      <c r="JB88" s="272"/>
      <c r="JC88" s="272"/>
      <c r="JD88" s="272"/>
      <c r="JE88" s="272"/>
      <c r="JF88" s="272"/>
      <c r="JG88" s="272"/>
      <c r="JH88" s="272"/>
      <c r="JI88" s="272"/>
      <c r="JJ88" s="272"/>
      <c r="JK88" s="272"/>
      <c r="JL88" s="272"/>
      <c r="JM88" s="272"/>
      <c r="JN88" s="276"/>
      <c r="JP88" s="525">
        <f t="shared" si="230"/>
        <v>0</v>
      </c>
      <c r="JQ88" s="241">
        <f t="shared" si="231"/>
        <v>0</v>
      </c>
      <c r="JR88" s="241">
        <f t="shared" si="232"/>
        <v>0</v>
      </c>
      <c r="JS88" s="241">
        <f t="shared" si="233"/>
        <v>0</v>
      </c>
      <c r="JT88" s="241">
        <f t="shared" si="234"/>
        <v>0</v>
      </c>
      <c r="JU88" s="241">
        <f t="shared" si="235"/>
        <v>0</v>
      </c>
      <c r="JV88" s="241">
        <f t="shared" si="236"/>
        <v>0</v>
      </c>
      <c r="JW88" s="241">
        <f t="shared" si="237"/>
        <v>0</v>
      </c>
      <c r="JX88" s="241">
        <f t="shared" si="238"/>
        <v>3997.5323476140966</v>
      </c>
      <c r="JY88" s="241">
        <f t="shared" si="239"/>
        <v>3974.596522071949</v>
      </c>
      <c r="JZ88" s="241">
        <f t="shared" si="240"/>
        <v>21222.958053515675</v>
      </c>
      <c r="KA88" s="241">
        <f t="shared" si="241"/>
        <v>3739.1691921751731</v>
      </c>
      <c r="KB88" s="241">
        <f t="shared" si="242"/>
        <v>23410.030079795048</v>
      </c>
      <c r="KC88" s="241">
        <f t="shared" si="243"/>
        <v>13189.120292044479</v>
      </c>
      <c r="KD88" s="241">
        <f t="shared" si="244"/>
        <v>19285.03408362862</v>
      </c>
      <c r="KE88" s="241">
        <f t="shared" si="245"/>
        <v>16644.587466731384</v>
      </c>
      <c r="KF88" s="241">
        <f t="shared" si="246"/>
        <v>20251.92612930336</v>
      </c>
      <c r="KG88" s="241">
        <f t="shared" si="247"/>
        <v>10119.33740732743</v>
      </c>
      <c r="KH88" s="241">
        <f t="shared" si="248"/>
        <v>10449.175747658426</v>
      </c>
      <c r="KI88" s="526">
        <f t="shared" si="249"/>
        <v>10699.382671223653</v>
      </c>
      <c r="KJ88" s="529">
        <f>(SUM(JP88:KI88)/SUM(JP$4:KI87))*100000</f>
        <v>292.94360526766627</v>
      </c>
      <c r="KK88" s="491">
        <f t="shared" si="433"/>
        <v>0</v>
      </c>
      <c r="KL88" s="492">
        <f t="shared" si="434"/>
        <v>0</v>
      </c>
      <c r="KM88" s="492">
        <f t="shared" si="435"/>
        <v>0</v>
      </c>
      <c r="KN88" s="492">
        <f t="shared" si="436"/>
        <v>0</v>
      </c>
      <c r="KO88" s="492">
        <f t="shared" si="437"/>
        <v>0</v>
      </c>
      <c r="KP88" s="492">
        <f t="shared" si="438"/>
        <v>0</v>
      </c>
      <c r="KQ88" s="492">
        <f t="shared" si="439"/>
        <v>0</v>
      </c>
      <c r="KR88" s="492">
        <f t="shared" si="440"/>
        <v>0</v>
      </c>
      <c r="KS88" s="492">
        <f t="shared" si="441"/>
        <v>1416.4837144186765</v>
      </c>
      <c r="KT88" s="492">
        <f t="shared" si="442"/>
        <v>1360.4764314424667</v>
      </c>
      <c r="KU88" s="492">
        <f t="shared" si="443"/>
        <v>10041.778790629078</v>
      </c>
      <c r="KV88" s="492">
        <f t="shared" si="444"/>
        <v>1648.3504202575143</v>
      </c>
      <c r="KW88" s="492">
        <f t="shared" si="445"/>
        <v>14158.473136611883</v>
      </c>
      <c r="KX88" s="492">
        <f t="shared" si="446"/>
        <v>6915.766373104253</v>
      </c>
      <c r="KY88" s="492">
        <f t="shared" si="447"/>
        <v>19480.560469056541</v>
      </c>
      <c r="KZ88" s="492">
        <f t="shared" si="448"/>
        <v>12482.535616216363</v>
      </c>
      <c r="LA88" s="492">
        <f t="shared" si="449"/>
        <v>56798.406232095091</v>
      </c>
      <c r="LB88" s="492">
        <f t="shared" si="450"/>
        <v>15408.953930495938</v>
      </c>
      <c r="LC88" s="492">
        <f t="shared" si="451"/>
        <v>173099.90470733747</v>
      </c>
      <c r="LD88" s="493">
        <f t="shared" si="452"/>
        <v>61914.140797544431</v>
      </c>
      <c r="LE88" s="509">
        <f t="shared" si="453"/>
        <v>0</v>
      </c>
      <c r="LF88" s="492">
        <f t="shared" si="454"/>
        <v>0</v>
      </c>
      <c r="LG88" s="492">
        <f t="shared" si="455"/>
        <v>3381.0200892056655</v>
      </c>
      <c r="LH88" s="492">
        <f t="shared" si="456"/>
        <v>949.03180261025466</v>
      </c>
      <c r="LI88" s="492">
        <f t="shared" si="457"/>
        <v>22738.365724159212</v>
      </c>
      <c r="LJ88" s="512">
        <f t="shared" si="458"/>
        <v>12280.628968168032</v>
      </c>
      <c r="LK88" s="491">
        <f t="shared" si="459"/>
        <v>0</v>
      </c>
      <c r="LL88" s="492">
        <f t="shared" si="460"/>
        <v>2154.2479806086621</v>
      </c>
      <c r="LM88" s="493">
        <f t="shared" si="461"/>
        <v>16988.682815278265</v>
      </c>
      <c r="LO88" s="547" t="e">
        <f>VLOOKUP(A88,#REF!,2,FALSE)</f>
        <v>#REF!</v>
      </c>
      <c r="LP88" s="552" t="e">
        <f>VLOOKUP(A88,#REF!,3,FALSE)</f>
        <v>#REF!</v>
      </c>
      <c r="LQ88" s="544" t="e">
        <f>VLOOKUP(A88,#REF!,4,FALSE)</f>
        <v>#REF!</v>
      </c>
      <c r="LR88" s="564" t="e">
        <f t="shared" si="405"/>
        <v>#REF!</v>
      </c>
      <c r="LS88" s="518" t="e">
        <f t="shared" si="406"/>
        <v>#REF!</v>
      </c>
    </row>
    <row r="89" spans="1:331" ht="14.4">
      <c r="A89" s="393" t="s">
        <v>99</v>
      </c>
      <c r="B89" s="419">
        <v>656456</v>
      </c>
      <c r="C89" s="407">
        <f t="shared" si="330"/>
        <v>79914</v>
      </c>
      <c r="D89" s="398">
        <f t="shared" si="331"/>
        <v>2408</v>
      </c>
      <c r="E89" s="376">
        <f t="shared" si="462"/>
        <v>8.4314310900496948E-3</v>
      </c>
      <c r="F89" s="185">
        <f t="shared" si="407"/>
        <v>0.11719902019328028</v>
      </c>
      <c r="G89" s="30">
        <f t="shared" si="253"/>
        <v>3.7121505800258179</v>
      </c>
      <c r="H89" s="29">
        <f t="shared" si="408"/>
        <v>0.43506041078894292</v>
      </c>
      <c r="I89" s="33">
        <f t="shared" si="409"/>
        <v>0.45190051039549217</v>
      </c>
      <c r="J89" s="302">
        <f t="shared" si="410"/>
        <v>0.60441897724418003</v>
      </c>
      <c r="K89" s="452">
        <f t="shared" si="411"/>
        <v>6.068938950759932E-3</v>
      </c>
      <c r="L89" s="303">
        <f t="shared" si="463"/>
        <v>5.1572016237626794</v>
      </c>
      <c r="M89" s="304">
        <f t="shared" si="412"/>
        <v>0.62768096892063863</v>
      </c>
      <c r="N89" s="675"/>
      <c r="O89" s="310" t="s">
        <v>226</v>
      </c>
      <c r="P89" s="20" t="s">
        <v>236</v>
      </c>
      <c r="Q89" s="20"/>
      <c r="R89" s="20"/>
      <c r="S89" s="148">
        <f t="shared" si="259"/>
        <v>79914</v>
      </c>
      <c r="T89" s="149">
        <f t="shared" si="260"/>
        <v>12173.550093227877</v>
      </c>
      <c r="U89" s="148">
        <f t="shared" si="261"/>
        <v>1328</v>
      </c>
      <c r="V89" s="150">
        <f t="shared" si="262"/>
        <v>1.6898684244012929E-2</v>
      </c>
      <c r="W89" s="149">
        <f t="shared" si="263"/>
        <v>202.29840233008761</v>
      </c>
      <c r="X89" s="148">
        <f t="shared" si="264"/>
        <v>2978</v>
      </c>
      <c r="Y89" s="150">
        <f t="shared" si="265"/>
        <v>3.8707497140480399E-2</v>
      </c>
      <c r="Z89" s="149">
        <f t="shared" si="266"/>
        <v>453.64807389985009</v>
      </c>
      <c r="AA89" s="148">
        <f t="shared" si="267"/>
        <v>2408</v>
      </c>
      <c r="AB89" s="149">
        <f t="shared" si="268"/>
        <v>3668.1818735756851</v>
      </c>
      <c r="AC89" s="151">
        <f t="shared" si="269"/>
        <v>3.0132392321745877E-2</v>
      </c>
      <c r="AD89" s="148">
        <f t="shared" si="270"/>
        <v>17</v>
      </c>
      <c r="AE89" s="150">
        <f t="shared" si="271"/>
        <v>7.1099958176495193E-3</v>
      </c>
      <c r="AF89" s="149">
        <f t="shared" si="272"/>
        <v>25.89663282839977</v>
      </c>
      <c r="AG89" s="148">
        <f t="shared" si="273"/>
        <v>64</v>
      </c>
      <c r="AH89" s="150">
        <f t="shared" si="274"/>
        <v>2.7303754266211604E-2</v>
      </c>
      <c r="AI89" s="311">
        <f t="shared" si="275"/>
        <v>97.493205942210906</v>
      </c>
      <c r="AJ89" s="679"/>
      <c r="AK89" s="74">
        <v>46950.970524442797</v>
      </c>
      <c r="AL89" s="59">
        <v>43681.167051499026</v>
      </c>
      <c r="AM89" s="59">
        <v>46355.615595484509</v>
      </c>
      <c r="AN89" s="59">
        <v>43272.565157032943</v>
      </c>
      <c r="AO89" s="59">
        <v>45586.588992951889</v>
      </c>
      <c r="AP89" s="59">
        <v>44465.602170117229</v>
      </c>
      <c r="AQ89" s="59">
        <v>43516.705928409297</v>
      </c>
      <c r="AR89" s="59">
        <v>44247.786467697719</v>
      </c>
      <c r="AS89" s="59">
        <v>42313.294184329658</v>
      </c>
      <c r="AT89" s="59">
        <v>44634.748128419473</v>
      </c>
      <c r="AU89" s="59">
        <v>34147.027485611899</v>
      </c>
      <c r="AV89" s="59">
        <v>38172.191922721882</v>
      </c>
      <c r="AW89" s="59">
        <v>28276.267699824901</v>
      </c>
      <c r="AX89" s="59">
        <v>35972.868652926343</v>
      </c>
      <c r="AY89" s="59">
        <v>19333.746702614182</v>
      </c>
      <c r="AZ89" s="59">
        <v>27802.111050127794</v>
      </c>
      <c r="BA89" s="59">
        <v>8443.657345157284</v>
      </c>
      <c r="BB89" s="59">
        <v>14687.687073696958</v>
      </c>
      <c r="BC89" s="59">
        <v>789.12685468759673</v>
      </c>
      <c r="BD89" s="75">
        <v>3806.2789203418629</v>
      </c>
      <c r="BE89" s="213">
        <v>2.0000000000000002E-5</v>
      </c>
      <c r="BF89" s="42">
        <v>2.0000000000000002E-5</v>
      </c>
      <c r="BG89" s="52">
        <v>5.0000000000000002E-5</v>
      </c>
      <c r="BH89" s="52">
        <v>4.0000000000000003E-5</v>
      </c>
      <c r="BI89" s="52">
        <v>1.2518952302791728E-4</v>
      </c>
      <c r="BJ89" s="52">
        <v>1.2406223545552731E-4</v>
      </c>
      <c r="BK89" s="52">
        <v>3.4000000000000002E-4</v>
      </c>
      <c r="BL89" s="52">
        <v>1.8000000000000001E-4</v>
      </c>
      <c r="BM89" s="52">
        <v>8.9999999999999998E-4</v>
      </c>
      <c r="BN89" s="52">
        <v>5.0000000000000001E-4</v>
      </c>
      <c r="BO89" s="52">
        <v>3.8E-3</v>
      </c>
      <c r="BP89" s="52">
        <v>2E-3</v>
      </c>
      <c r="BQ89" s="52">
        <v>1.6199999999999999E-2</v>
      </c>
      <c r="BR89" s="52">
        <v>6.1999999999999998E-3</v>
      </c>
      <c r="BS89" s="52">
        <v>6.1100000000000002E-2</v>
      </c>
      <c r="BT89" s="52">
        <v>2.6800000000000001E-2</v>
      </c>
      <c r="BU89" s="52">
        <v>0.1421</v>
      </c>
      <c r="BV89" s="52">
        <v>5.4699999999999999E-2</v>
      </c>
      <c r="BW89" s="52">
        <v>0.27589999999999998</v>
      </c>
      <c r="BX89" s="584">
        <v>0.1051</v>
      </c>
      <c r="BY89" s="74">
        <f>+Fall_Hoy!B89+(CS89/2)</f>
        <v>0</v>
      </c>
      <c r="BZ89" s="59">
        <f>+Fall_Hoy!C89+(CS89/2)</f>
        <v>1</v>
      </c>
      <c r="CA89" s="59">
        <f>+Fall_Hoy!D89+(CT89/2)</f>
        <v>0.5</v>
      </c>
      <c r="CB89" s="59">
        <f>+Fall_Hoy!E89+(CT89/2)</f>
        <v>1.5</v>
      </c>
      <c r="CC89" s="59">
        <f>+Fall_Hoy!F89+(CU89/2)</f>
        <v>6</v>
      </c>
      <c r="CD89" s="59">
        <f>+Fall_Hoy!G89+(CU89/2)</f>
        <v>5</v>
      </c>
      <c r="CE89" s="59">
        <f>+Fall_Hoy!H89+(CV89/2)</f>
        <v>15</v>
      </c>
      <c r="CF89" s="59">
        <f>+Fall_Hoy!I89+(CV89/2)</f>
        <v>12</v>
      </c>
      <c r="CG89" s="59">
        <f>+Fall_Hoy!J89+(CW89/2)</f>
        <v>51.5</v>
      </c>
      <c r="CH89" s="59">
        <f>+Fall_Hoy!K89+(CW89/2)</f>
        <v>42.5</v>
      </c>
      <c r="CI89" s="59">
        <f>+Fall_Hoy!L89+(CX89/2)</f>
        <v>139</v>
      </c>
      <c r="CJ89" s="59">
        <f>+Fall_Hoy!M89+(CX89/2)</f>
        <v>69</v>
      </c>
      <c r="CK89" s="59">
        <f>+Fall_Hoy!N89+(CY89/2)</f>
        <v>289</v>
      </c>
      <c r="CL89" s="59">
        <f>+Fall_Hoy!O89+(CY89/2)</f>
        <v>161</v>
      </c>
      <c r="CM89" s="59">
        <f>+Fall_Hoy!P89+(CZ89/2)</f>
        <v>402.5</v>
      </c>
      <c r="CN89" s="59">
        <f>+Fall_Hoy!Q89+(CZ89/2)</f>
        <v>264.5</v>
      </c>
      <c r="CO89" s="59">
        <f>+Fall_Hoy!R89+(DA89/2)</f>
        <v>327.5</v>
      </c>
      <c r="CP89" s="59">
        <f>+Fall_Hoy!S89+(DA89/2)</f>
        <v>305.5</v>
      </c>
      <c r="CQ89" s="59">
        <f>+Fall_Hoy!T89+(DB89/2)</f>
        <v>100</v>
      </c>
      <c r="CR89" s="75">
        <f>+Fall_Hoy!U89+(DB89/2)</f>
        <v>215</v>
      </c>
      <c r="CS89" s="603">
        <f>+Fall_Hoy!W89</f>
        <v>0</v>
      </c>
      <c r="CT89" s="58">
        <f>+Fall_Hoy!X89</f>
        <v>1</v>
      </c>
      <c r="CU89" s="58">
        <f>+Fall_Hoy!Y89</f>
        <v>0</v>
      </c>
      <c r="CV89" s="58">
        <f>+Fall_Hoy!Z89</f>
        <v>0</v>
      </c>
      <c r="CW89" s="58">
        <f>+Fall_Hoy!AA89</f>
        <v>3</v>
      </c>
      <c r="CX89" s="58">
        <f>+Fall_Hoy!AB89</f>
        <v>0</v>
      </c>
      <c r="CY89" s="58">
        <f>+Fall_Hoy!AC89</f>
        <v>4</v>
      </c>
      <c r="CZ89" s="58">
        <f>+Fall_Hoy!AD89</f>
        <v>5</v>
      </c>
      <c r="DA89" s="58">
        <f>+Fall_Hoy!AE89</f>
        <v>17</v>
      </c>
      <c r="DB89" s="223">
        <f>+Fall_Hoy!AF89</f>
        <v>18</v>
      </c>
      <c r="DC89" s="65">
        <f t="shared" si="276"/>
        <v>0.34072864800202901</v>
      </c>
      <c r="DD89" s="66">
        <f t="shared" si="277"/>
        <v>0.3549875391577238</v>
      </c>
      <c r="DE89" s="66">
        <f t="shared" si="278"/>
        <v>0.63090031408034719</v>
      </c>
      <c r="DF89" s="66">
        <f t="shared" si="279"/>
        <v>0.7</v>
      </c>
      <c r="DG89" s="66">
        <f t="shared" si="389"/>
        <v>0.7</v>
      </c>
      <c r="DH89" s="66">
        <f t="shared" si="390"/>
        <v>0.7</v>
      </c>
      <c r="DI89" s="66">
        <f t="shared" si="391"/>
        <v>0.7</v>
      </c>
      <c r="DJ89" s="66">
        <f t="shared" si="392"/>
        <v>0.7</v>
      </c>
      <c r="DK89" s="66">
        <f t="shared" si="393"/>
        <v>0.7</v>
      </c>
      <c r="DL89" s="66">
        <f t="shared" si="394"/>
        <v>0.7</v>
      </c>
      <c r="DM89" s="66">
        <f t="shared" si="395"/>
        <v>0.7</v>
      </c>
      <c r="DN89" s="66">
        <f t="shared" si="396"/>
        <v>0.7</v>
      </c>
      <c r="DO89" s="66">
        <f t="shared" si="397"/>
        <v>0.63090031408034719</v>
      </c>
      <c r="DP89" s="66">
        <f t="shared" si="398"/>
        <v>0.7</v>
      </c>
      <c r="DQ89" s="66">
        <f t="shared" si="399"/>
        <v>0.34072864800202901</v>
      </c>
      <c r="DR89" s="66">
        <f t="shared" si="400"/>
        <v>0.3549875391577238</v>
      </c>
      <c r="DS89" s="66">
        <f t="shared" si="401"/>
        <v>0.2729522167033322</v>
      </c>
      <c r="DT89" s="66">
        <f t="shared" si="402"/>
        <v>0.38025109826649189</v>
      </c>
      <c r="DU89" s="66">
        <f t="shared" si="403"/>
        <v>0.45930532074727315</v>
      </c>
      <c r="DV89" s="265">
        <f t="shared" si="404"/>
        <v>0.53744637020461428</v>
      </c>
      <c r="DW89" s="74">
        <f>+'Cas_-14'!B88</f>
        <v>521</v>
      </c>
      <c r="DX89" s="59">
        <f>+'Cas_-14'!C88</f>
        <v>514</v>
      </c>
      <c r="DY89" s="59">
        <f>+'Cas_-14'!D88</f>
        <v>1765</v>
      </c>
      <c r="DZ89" s="59">
        <f>+'Cas_-14'!E88</f>
        <v>2057</v>
      </c>
      <c r="EA89" s="59">
        <f>+'Cas_-14'!F88</f>
        <v>7207</v>
      </c>
      <c r="EB89" s="59">
        <f>+'Cas_-14'!G88</f>
        <v>7827</v>
      </c>
      <c r="EC89" s="59">
        <f>+'Cas_-14'!H88</f>
        <v>8428</v>
      </c>
      <c r="ED89" s="59">
        <f>+'Cas_-14'!I88</f>
        <v>8903</v>
      </c>
      <c r="EE89" s="59">
        <f>+'Cas_-14'!J88</f>
        <v>7404</v>
      </c>
      <c r="EF89" s="59">
        <f>+'Cas_-14'!K88</f>
        <v>7571</v>
      </c>
      <c r="EG89" s="59">
        <f>+'Cas_-14'!L88</f>
        <v>5642</v>
      </c>
      <c r="EH89" s="59">
        <f>+'Cas_-14'!M88</f>
        <v>5598</v>
      </c>
      <c r="EI89" s="59">
        <f>+'Cas_-14'!N88</f>
        <v>3395</v>
      </c>
      <c r="EJ89" s="59">
        <f>+'Cas_-14'!O88</f>
        <v>3232</v>
      </c>
      <c r="EK89" s="59">
        <f>+'Cas_-14'!P88</f>
        <v>1752</v>
      </c>
      <c r="EL89" s="59">
        <f>+'Cas_-14'!Q88</f>
        <v>1801</v>
      </c>
      <c r="EM89" s="59">
        <f>+'Cas_-14'!R88</f>
        <v>799</v>
      </c>
      <c r="EN89" s="59">
        <f>+'Cas_-14'!S88</f>
        <v>1126</v>
      </c>
      <c r="EO89" s="59">
        <f>+'Cas_-14'!T88</f>
        <v>172</v>
      </c>
      <c r="EP89" s="75">
        <f>+'Cas_-14'!U88</f>
        <v>562</v>
      </c>
      <c r="EQ89" s="178">
        <f t="shared" si="413"/>
        <v>1.1096682223613803E-2</v>
      </c>
      <c r="ER89" s="80">
        <f t="shared" si="414"/>
        <v>1.1767084871931342E-2</v>
      </c>
      <c r="ES89" s="80">
        <f t="shared" si="415"/>
        <v>3.8075214347319079E-2</v>
      </c>
      <c r="ET89" s="80">
        <f t="shared" si="416"/>
        <v>4.7535892372807087E-2</v>
      </c>
      <c r="EU89" s="80">
        <f t="shared" si="417"/>
        <v>0.15809474144060809</v>
      </c>
      <c r="EV89" s="80">
        <f t="shared" si="418"/>
        <v>0.17602370412201629</v>
      </c>
      <c r="EW89" s="80">
        <f t="shared" si="419"/>
        <v>0.19367274751598082</v>
      </c>
      <c r="EX89" s="80">
        <f t="shared" si="420"/>
        <v>0.20120780519720396</v>
      </c>
      <c r="EY89" s="80">
        <f t="shared" si="421"/>
        <v>0.17498046755107061</v>
      </c>
      <c r="EZ89" s="80">
        <f t="shared" si="422"/>
        <v>0.16962121032289312</v>
      </c>
      <c r="FA89" s="80">
        <f t="shared" si="423"/>
        <v>0.16522668048858127</v>
      </c>
      <c r="FB89" s="80">
        <f t="shared" si="424"/>
        <v>0.1466512588884844</v>
      </c>
      <c r="FC89" s="80">
        <f t="shared" si="425"/>
        <v>0.12006535077544987</v>
      </c>
      <c r="FD89" s="80">
        <f t="shared" si="426"/>
        <v>8.9845489699000733E-2</v>
      </c>
      <c r="FE89" s="80">
        <f t="shared" si="427"/>
        <v>9.0618752120255414E-2</v>
      </c>
      <c r="FF89" s="80">
        <f t="shared" si="428"/>
        <v>6.4779253516136198E-2</v>
      </c>
      <c r="FG89" s="80">
        <f t="shared" si="429"/>
        <v>9.462724117508782E-2</v>
      </c>
      <c r="FH89" s="80">
        <f t="shared" si="430"/>
        <v>7.6662853337641321E-2</v>
      </c>
      <c r="FI89" s="80">
        <f t="shared" si="431"/>
        <v>0.21796242134997695</v>
      </c>
      <c r="FJ89" s="88">
        <f t="shared" si="432"/>
        <v>0.14765076647339437</v>
      </c>
      <c r="FK89" s="101">
        <f t="shared" si="481"/>
        <v>3.7600236157508085</v>
      </c>
      <c r="FL89" s="102">
        <f t="shared" si="482"/>
        <v>5.4799572376871879</v>
      </c>
      <c r="FM89" s="102">
        <f t="shared" si="483"/>
        <v>5.2546409934726093</v>
      </c>
      <c r="FN89" s="102">
        <f t="shared" si="484"/>
        <v>7.7911534829976601</v>
      </c>
      <c r="FO89" s="102">
        <f t="shared" si="480"/>
        <v>4.4277247530271016</v>
      </c>
      <c r="FP89" s="102">
        <f t="shared" si="480"/>
        <v>3.9767371303286132</v>
      </c>
      <c r="FQ89" s="102">
        <f t="shared" si="480"/>
        <v>3.6143443462133966</v>
      </c>
      <c r="FR89" s="102">
        <f t="shared" si="480"/>
        <v>3.4789902872501854</v>
      </c>
      <c r="FS89" s="102">
        <f t="shared" si="480"/>
        <v>4.0004465058118255</v>
      </c>
      <c r="FT89" s="102">
        <f t="shared" si="480"/>
        <v>4.1268423840831634</v>
      </c>
      <c r="FU89" s="102">
        <f t="shared" si="480"/>
        <v>4.2366039064034613</v>
      </c>
      <c r="FV89" s="102">
        <f t="shared" si="480"/>
        <v>4.773228714881264</v>
      </c>
      <c r="FW89" s="102">
        <f t="shared" si="480"/>
        <v>5.2546409934726093</v>
      </c>
      <c r="FX89" s="102">
        <f t="shared" si="480"/>
        <v>7.7911534829976601</v>
      </c>
      <c r="FY89" s="102">
        <f t="shared" si="480"/>
        <v>3.7600236157508085</v>
      </c>
      <c r="FZ89" s="102">
        <f t="shared" si="480"/>
        <v>5.4799572376871879</v>
      </c>
      <c r="GA89" s="102">
        <f t="shared" si="485"/>
        <v>2.8844993610063248</v>
      </c>
      <c r="GB89" s="102">
        <f t="shared" si="486"/>
        <v>4.9600436418897198</v>
      </c>
      <c r="GC89" s="102">
        <f t="shared" si="487"/>
        <v>2.107268390131241</v>
      </c>
      <c r="GD89" s="270">
        <f t="shared" si="488"/>
        <v>3.6399836116086695</v>
      </c>
      <c r="GE89" s="74">
        <f>+Cas_Hoy!B88</f>
        <v>533</v>
      </c>
      <c r="GF89" s="59">
        <f>+Cas_Hoy!C88</f>
        <v>536</v>
      </c>
      <c r="GG89" s="59">
        <f>+Cas_Hoy!D88</f>
        <v>1875</v>
      </c>
      <c r="GH89" s="59">
        <f>+Cas_Hoy!E88</f>
        <v>2178</v>
      </c>
      <c r="GI89" s="59">
        <f>+Cas_Hoy!F88</f>
        <v>7482</v>
      </c>
      <c r="GJ89" s="59">
        <f>+Cas_Hoy!G88</f>
        <v>8125</v>
      </c>
      <c r="GK89" s="59">
        <f>+Cas_Hoy!H88</f>
        <v>8760</v>
      </c>
      <c r="GL89" s="59">
        <f>+Cas_Hoy!I88</f>
        <v>9264</v>
      </c>
      <c r="GM89" s="59">
        <f>+Cas_Hoy!J88</f>
        <v>7679</v>
      </c>
      <c r="GN89" s="59">
        <f>+Cas_Hoy!K88</f>
        <v>7864</v>
      </c>
      <c r="GO89" s="59">
        <f>+Cas_Hoy!L88</f>
        <v>5813</v>
      </c>
      <c r="GP89" s="59">
        <f>+Cas_Hoy!M88</f>
        <v>5819</v>
      </c>
      <c r="GQ89" s="59">
        <f>+Cas_Hoy!N88</f>
        <v>3493</v>
      </c>
      <c r="GR89" s="59">
        <f>+Cas_Hoy!O88</f>
        <v>3353</v>
      </c>
      <c r="GS89" s="59">
        <f>+Cas_Hoy!P88</f>
        <v>1823</v>
      </c>
      <c r="GT89" s="59">
        <f>+Cas_Hoy!Q88</f>
        <v>1879</v>
      </c>
      <c r="GU89" s="59">
        <f>+Cas_Hoy!R88</f>
        <v>820</v>
      </c>
      <c r="GV89" s="59">
        <f>+Cas_Hoy!S88</f>
        <v>1179</v>
      </c>
      <c r="GW89" s="59">
        <f>+Cas_Hoy!T88</f>
        <v>178</v>
      </c>
      <c r="GX89" s="459">
        <f>+Cas_Hoy!U88</f>
        <v>584</v>
      </c>
      <c r="GY89" s="424">
        <f t="shared" si="489"/>
        <v>0.35453671535827558</v>
      </c>
      <c r="GZ89" s="94">
        <f t="shared" si="490"/>
        <v>0.37036179127005164</v>
      </c>
      <c r="HA89" s="94">
        <f t="shared" si="491"/>
        <v>0.64911186953833666</v>
      </c>
      <c r="HB89" s="94">
        <f t="shared" si="492"/>
        <v>0.7</v>
      </c>
      <c r="HC89" s="272">
        <f t="shared" si="464"/>
        <v>0.7</v>
      </c>
      <c r="HD89" s="272">
        <f t="shared" si="465"/>
        <v>0.7</v>
      </c>
      <c r="HE89" s="272">
        <f t="shared" si="466"/>
        <v>0.7</v>
      </c>
      <c r="HF89" s="272">
        <f t="shared" si="467"/>
        <v>0.7</v>
      </c>
      <c r="HG89" s="272">
        <f t="shared" si="468"/>
        <v>0.7</v>
      </c>
      <c r="HH89" s="272">
        <f t="shared" si="469"/>
        <v>0.7</v>
      </c>
      <c r="HI89" s="272">
        <f t="shared" si="470"/>
        <v>0.7</v>
      </c>
      <c r="HJ89" s="272">
        <f t="shared" si="471"/>
        <v>0.7</v>
      </c>
      <c r="HK89" s="272">
        <f t="shared" si="472"/>
        <v>0.64911186953833666</v>
      </c>
      <c r="HL89" s="272">
        <f t="shared" si="473"/>
        <v>0.7</v>
      </c>
      <c r="HM89" s="272">
        <f t="shared" si="474"/>
        <v>0.35453671535827558</v>
      </c>
      <c r="HN89" s="272">
        <f t="shared" si="475"/>
        <v>0.37036179127005164</v>
      </c>
      <c r="HO89" s="272">
        <f t="shared" si="476"/>
        <v>0.28012617984572263</v>
      </c>
      <c r="HP89" s="272">
        <f t="shared" si="477"/>
        <v>0.39814924054724155</v>
      </c>
      <c r="HQ89" s="272">
        <f t="shared" si="478"/>
        <v>0.47532759937799196</v>
      </c>
      <c r="HR89" s="276">
        <f t="shared" si="479"/>
        <v>0.55848519608451019</v>
      </c>
      <c r="HS89" s="201">
        <f>+CyF_Tot!B88</f>
        <v>0</v>
      </c>
      <c r="HT89" s="131">
        <f>+CyF_Tot!C88</f>
        <v>76936</v>
      </c>
      <c r="HU89" s="131">
        <f>+CyF_Tot!D88</f>
        <v>78586</v>
      </c>
      <c r="HV89" s="131">
        <f>+CyF_Tot!E88</f>
        <v>79914</v>
      </c>
      <c r="HW89" s="131">
        <f>+CyF_Tot!F88</f>
        <v>0</v>
      </c>
      <c r="HX89" s="131">
        <f>+CyF_Tot!G88</f>
        <v>2344</v>
      </c>
      <c r="HY89" s="131">
        <f>+CyF_Tot!H88</f>
        <v>2391</v>
      </c>
      <c r="HZ89" s="428">
        <f>+CyF_Tot!I88</f>
        <v>2408</v>
      </c>
      <c r="IA89" s="82">
        <f t="shared" si="368"/>
        <v>7.1521884976971498E-2</v>
      </c>
      <c r="IB89" s="79">
        <f t="shared" si="369"/>
        <v>6.6540890861686117E-2</v>
      </c>
      <c r="IC89" s="79">
        <f t="shared" si="370"/>
        <v>7.0614962153570854E-2</v>
      </c>
      <c r="ID89" s="79">
        <f t="shared" si="371"/>
        <v>6.5918454789099259E-2</v>
      </c>
      <c r="IE89" s="79">
        <f t="shared" si="372"/>
        <v>6.9443479826449744E-2</v>
      </c>
      <c r="IF89" s="79">
        <f t="shared" si="373"/>
        <v>6.7735845464307165E-2</v>
      </c>
      <c r="IG89" s="79">
        <f t="shared" si="374"/>
        <v>6.6290362078203713E-2</v>
      </c>
      <c r="IH89" s="79">
        <f t="shared" si="375"/>
        <v>6.7404039977847288E-2</v>
      </c>
      <c r="II89" s="79">
        <f t="shared" si="376"/>
        <v>6.4457167250096967E-2</v>
      </c>
      <c r="IJ89" s="79">
        <f t="shared" si="377"/>
        <v>6.7993510804104873E-2</v>
      </c>
      <c r="IK89" s="79">
        <f t="shared" si="378"/>
        <v>5.2017237233892143E-2</v>
      </c>
      <c r="IL89" s="79">
        <f t="shared" si="379"/>
        <v>5.8148896381055061E-2</v>
      </c>
      <c r="IM89" s="79">
        <f t="shared" si="380"/>
        <v>4.3074124845876798E-2</v>
      </c>
      <c r="IN89" s="79">
        <f t="shared" si="381"/>
        <v>5.4798598311122666E-2</v>
      </c>
      <c r="IO89" s="79">
        <f t="shared" si="382"/>
        <v>2.9451702326757898E-2</v>
      </c>
      <c r="IP89" s="79">
        <f t="shared" si="383"/>
        <v>4.2351827159973848E-2</v>
      </c>
      <c r="IQ89" s="79">
        <f t="shared" si="384"/>
        <v>1.2862487882138764E-2</v>
      </c>
      <c r="IR89" s="79">
        <f t="shared" si="385"/>
        <v>2.2374214073291977E-2</v>
      </c>
      <c r="IS89" s="79">
        <f t="shared" si="386"/>
        <v>1.2021016712279219E-3</v>
      </c>
      <c r="IT89" s="179">
        <f t="shared" si="387"/>
        <v>5.7982239789747718E-3</v>
      </c>
      <c r="IU89" s="275"/>
      <c r="IV89" s="272"/>
      <c r="IW89" s="272"/>
      <c r="IX89" s="272"/>
      <c r="IY89" s="272"/>
      <c r="IZ89" s="272"/>
      <c r="JA89" s="272"/>
      <c r="JB89" s="272"/>
      <c r="JC89" s="272"/>
      <c r="JD89" s="272"/>
      <c r="JE89" s="272"/>
      <c r="JF89" s="272"/>
      <c r="JG89" s="272"/>
      <c r="JH89" s="272"/>
      <c r="JI89" s="272"/>
      <c r="JJ89" s="272"/>
      <c r="JK89" s="272"/>
      <c r="JL89" s="272"/>
      <c r="JM89" s="272"/>
      <c r="JN89" s="276"/>
      <c r="JP89" s="525">
        <f t="shared" si="230"/>
        <v>0</v>
      </c>
      <c r="JQ89" s="241">
        <f t="shared" si="231"/>
        <v>83.102358408151261</v>
      </c>
      <c r="JR89" s="241">
        <f t="shared" si="232"/>
        <v>39.159354841505412</v>
      </c>
      <c r="JS89" s="241">
        <f t="shared" si="233"/>
        <v>119.49663675437523</v>
      </c>
      <c r="JT89" s="241">
        <f t="shared" si="234"/>
        <v>470.91889246899098</v>
      </c>
      <c r="JU89" s="241">
        <f t="shared" si="235"/>
        <v>394.24564482298075</v>
      </c>
      <c r="JV89" s="241">
        <f t="shared" si="236"/>
        <v>1110.7354972942653</v>
      </c>
      <c r="JW89" s="241">
        <f t="shared" si="237"/>
        <v>884.19148443869392</v>
      </c>
      <c r="JX89" s="241">
        <f t="shared" si="238"/>
        <v>3434.8738570637133</v>
      </c>
      <c r="JY89" s="241">
        <f t="shared" si="239"/>
        <v>2781.748530153443</v>
      </c>
      <c r="JZ89" s="241">
        <f t="shared" si="240"/>
        <v>8603.1433958280213</v>
      </c>
      <c r="KA89" s="241">
        <f t="shared" si="241"/>
        <v>4100.4126594792397</v>
      </c>
      <c r="KB89" s="241">
        <f t="shared" si="242"/>
        <v>16899.011781634781</v>
      </c>
      <c r="KC89" s="241">
        <f t="shared" si="243"/>
        <v>8535.4479778198711</v>
      </c>
      <c r="KD89" s="241">
        <f t="shared" si="244"/>
        <v>20609.564903740196</v>
      </c>
      <c r="KE89" s="241">
        <f t="shared" si="245"/>
        <v>12685.807720287441</v>
      </c>
      <c r="KF89" s="241">
        <f t="shared" si="246"/>
        <v>13829.640430277885</v>
      </c>
      <c r="KG89" s="241">
        <f t="shared" si="247"/>
        <v>13659.560419100158</v>
      </c>
      <c r="KH89" s="241">
        <f t="shared" si="248"/>
        <v>7649.5939330182318</v>
      </c>
      <c r="KI89" s="526">
        <f t="shared" si="249"/>
        <v>9761.2788704047434</v>
      </c>
      <c r="KJ89" s="529">
        <f>(SUM(JP89:KI89)/SUM(JP$4:KI88))*100000</f>
        <v>233.79252068943933</v>
      </c>
      <c r="KK89" s="491">
        <f t="shared" si="433"/>
        <v>0</v>
      </c>
      <c r="KL89" s="492">
        <f t="shared" si="434"/>
        <v>22.893161229438409</v>
      </c>
      <c r="KM89" s="492">
        <f t="shared" si="435"/>
        <v>10.786179701790108</v>
      </c>
      <c r="KN89" s="492">
        <f t="shared" si="436"/>
        <v>34.663995410408667</v>
      </c>
      <c r="KO89" s="492">
        <f t="shared" si="437"/>
        <v>131.61765625692362</v>
      </c>
      <c r="KP89" s="492">
        <f t="shared" si="438"/>
        <v>112.44646998978936</v>
      </c>
      <c r="KQ89" s="492">
        <f t="shared" si="439"/>
        <v>344.6952079662687</v>
      </c>
      <c r="KR89" s="492">
        <f t="shared" si="440"/>
        <v>271.20000700510474</v>
      </c>
      <c r="KS89" s="492">
        <f t="shared" si="441"/>
        <v>1217.1115719719255</v>
      </c>
      <c r="KT89" s="492">
        <f t="shared" si="442"/>
        <v>952.17295452687335</v>
      </c>
      <c r="KU89" s="492">
        <f t="shared" si="443"/>
        <v>4070.6325040611123</v>
      </c>
      <c r="KV89" s="492">
        <f t="shared" si="444"/>
        <v>1807.5985822267637</v>
      </c>
      <c r="KW89" s="492">
        <f t="shared" si="445"/>
        <v>10220.585088101625</v>
      </c>
      <c r="KX89" s="492">
        <f t="shared" si="446"/>
        <v>4475.5952480009646</v>
      </c>
      <c r="KY89" s="492">
        <f t="shared" si="447"/>
        <v>20818.520392923976</v>
      </c>
      <c r="KZ89" s="492">
        <f t="shared" si="448"/>
        <v>9513.6660494269981</v>
      </c>
      <c r="LA89" s="492">
        <f t="shared" si="449"/>
        <v>38786.509993543506</v>
      </c>
      <c r="LB89" s="492">
        <f t="shared" si="450"/>
        <v>20799.735075177105</v>
      </c>
      <c r="LC89" s="492">
        <f t="shared" si="451"/>
        <v>126722.33799417265</v>
      </c>
      <c r="LD89" s="493">
        <f t="shared" si="452"/>
        <v>56485.613508504961</v>
      </c>
      <c r="LE89" s="509">
        <f t="shared" si="453"/>
        <v>46.79855575853469</v>
      </c>
      <c r="LF89" s="492">
        <f t="shared" si="454"/>
        <v>57.069228325192874</v>
      </c>
      <c r="LG89" s="492">
        <f t="shared" si="455"/>
        <v>1712.8278980869225</v>
      </c>
      <c r="LH89" s="492">
        <f t="shared" si="456"/>
        <v>972.02208358370683</v>
      </c>
      <c r="LI89" s="492">
        <f t="shared" si="457"/>
        <v>19685.87099008595</v>
      </c>
      <c r="LJ89" s="512">
        <f t="shared" si="458"/>
        <v>11498.87107442812</v>
      </c>
      <c r="LK89" s="491">
        <f t="shared" si="459"/>
        <v>51.791905695872948</v>
      </c>
      <c r="LL89" s="492">
        <f t="shared" si="460"/>
        <v>1331.8125889351252</v>
      </c>
      <c r="LM89" s="493">
        <f t="shared" si="461"/>
        <v>14844.181635419613</v>
      </c>
      <c r="LO89" s="547" t="e">
        <f>VLOOKUP(A89,#REF!,2,FALSE)</f>
        <v>#REF!</v>
      </c>
      <c r="LP89" s="552" t="e">
        <f>VLOOKUP(A89,#REF!,3,FALSE)</f>
        <v>#REF!</v>
      </c>
      <c r="LQ89" s="544" t="e">
        <f>VLOOKUP(A89,#REF!,4,FALSE)</f>
        <v>#REF!</v>
      </c>
      <c r="LR89" s="564" t="e">
        <f t="shared" si="405"/>
        <v>#REF!</v>
      </c>
      <c r="LS89" s="518" t="e">
        <f t="shared" si="406"/>
        <v>#REF!</v>
      </c>
    </row>
    <row r="90" spans="1:331" ht="14.4">
      <c r="A90" s="392" t="s">
        <v>100</v>
      </c>
      <c r="B90" s="420">
        <v>109695</v>
      </c>
      <c r="C90" s="408">
        <f t="shared" si="330"/>
        <v>14244</v>
      </c>
      <c r="D90" s="399">
        <f t="shared" si="331"/>
        <v>202</v>
      </c>
      <c r="E90" s="377">
        <f t="shared" si="462"/>
        <v>4.1713764633849945E-3</v>
      </c>
      <c r="F90" s="186">
        <f t="shared" si="407"/>
        <v>0.12653265873558503</v>
      </c>
      <c r="G90" s="28">
        <f t="shared" si="253"/>
        <v>3.488851761230805</v>
      </c>
      <c r="H90" s="27">
        <f t="shared" si="408"/>
        <v>0.44145368928286222</v>
      </c>
      <c r="I90" s="34">
        <f t="shared" si="409"/>
        <v>0.45303071686924273</v>
      </c>
      <c r="J90" s="289">
        <f t="shared" si="410"/>
        <v>0.5555497826031619</v>
      </c>
      <c r="K90" s="453">
        <f t="shared" si="411"/>
        <v>3.314679596345725E-3</v>
      </c>
      <c r="L90" s="290">
        <f t="shared" si="463"/>
        <v>4.3905643661854361</v>
      </c>
      <c r="M90" s="291">
        <f t="shared" si="412"/>
        <v>0.57003890517537692</v>
      </c>
      <c r="N90" s="675"/>
      <c r="O90" s="312" t="s">
        <v>230</v>
      </c>
      <c r="P90" s="21" t="s">
        <v>244</v>
      </c>
      <c r="Q90" s="21" t="s">
        <v>242</v>
      </c>
      <c r="R90" s="21" t="s">
        <v>245</v>
      </c>
      <c r="S90" s="152">
        <f t="shared" si="259"/>
        <v>14244</v>
      </c>
      <c r="T90" s="153">
        <f t="shared" si="260"/>
        <v>12985.095036236838</v>
      </c>
      <c r="U90" s="152">
        <f t="shared" si="261"/>
        <v>150</v>
      </c>
      <c r="V90" s="154">
        <f t="shared" si="262"/>
        <v>1.0642826734780758E-2</v>
      </c>
      <c r="W90" s="153">
        <f t="shared" si="263"/>
        <v>136.74278681799535</v>
      </c>
      <c r="X90" s="152">
        <f t="shared" si="264"/>
        <v>364</v>
      </c>
      <c r="Y90" s="154">
        <f t="shared" si="265"/>
        <v>2.6224783861671468E-2</v>
      </c>
      <c r="Z90" s="153">
        <f t="shared" si="266"/>
        <v>331.82916267833536</v>
      </c>
      <c r="AA90" s="152">
        <f t="shared" si="267"/>
        <v>202</v>
      </c>
      <c r="AB90" s="153">
        <f t="shared" si="268"/>
        <v>1841.4695291490041</v>
      </c>
      <c r="AC90" s="155">
        <f t="shared" si="269"/>
        <v>1.4181409716371806E-2</v>
      </c>
      <c r="AD90" s="152">
        <f t="shared" si="270"/>
        <v>1</v>
      </c>
      <c r="AE90" s="154">
        <f t="shared" si="271"/>
        <v>4.9751243781094526E-3</v>
      </c>
      <c r="AF90" s="153">
        <f t="shared" si="272"/>
        <v>9.1161857878663568</v>
      </c>
      <c r="AG90" s="152">
        <f t="shared" si="273"/>
        <v>5</v>
      </c>
      <c r="AH90" s="154">
        <f t="shared" si="274"/>
        <v>2.5380710659898477E-2</v>
      </c>
      <c r="AI90" s="313">
        <f t="shared" si="275"/>
        <v>45.580928939331784</v>
      </c>
      <c r="AJ90" s="679"/>
      <c r="AK90" s="74">
        <v>11593.838155099878</v>
      </c>
      <c r="AL90" s="59">
        <v>10997.709581920619</v>
      </c>
      <c r="AM90" s="59">
        <v>10013.505856828469</v>
      </c>
      <c r="AN90" s="59">
        <v>9306.8988434461262</v>
      </c>
      <c r="AO90" s="59">
        <v>8583.6209111179924</v>
      </c>
      <c r="AP90" s="59">
        <v>8515.7400345108217</v>
      </c>
      <c r="AQ90" s="59">
        <v>7774.2667663207221</v>
      </c>
      <c r="AR90" s="59">
        <v>7766.4051900168306</v>
      </c>
      <c r="AS90" s="59">
        <v>6649.7183582567322</v>
      </c>
      <c r="AT90" s="59">
        <v>6583.0527579397603</v>
      </c>
      <c r="AU90" s="59">
        <v>4929.510682531225</v>
      </c>
      <c r="AV90" s="59">
        <v>4728.1896649774244</v>
      </c>
      <c r="AW90" s="59">
        <v>3206.809647234787</v>
      </c>
      <c r="AX90" s="59">
        <v>3268.3202413375839</v>
      </c>
      <c r="AY90" s="59">
        <v>1698.4588006344827</v>
      </c>
      <c r="AZ90" s="59">
        <v>2168.2769184969939</v>
      </c>
      <c r="BA90" s="59">
        <v>586.0499281135103</v>
      </c>
      <c r="BB90" s="59">
        <v>1002.10827399034</v>
      </c>
      <c r="BC90" s="59">
        <v>38.220647485663712</v>
      </c>
      <c r="BD90" s="75">
        <v>284.29734926295811</v>
      </c>
      <c r="BE90" s="213">
        <v>2.0000000000000002E-5</v>
      </c>
      <c r="BF90" s="42">
        <v>2.0000000000000002E-5</v>
      </c>
      <c r="BG90" s="52">
        <v>5.0000000000000002E-5</v>
      </c>
      <c r="BH90" s="52">
        <v>4.0000000000000003E-5</v>
      </c>
      <c r="BI90" s="52">
        <v>1.2518952302791728E-4</v>
      </c>
      <c r="BJ90" s="52">
        <v>1.2406223545552731E-4</v>
      </c>
      <c r="BK90" s="52">
        <v>3.4000000000000002E-4</v>
      </c>
      <c r="BL90" s="52">
        <v>1.8000000000000001E-4</v>
      </c>
      <c r="BM90" s="52">
        <v>8.9999999999999998E-4</v>
      </c>
      <c r="BN90" s="52">
        <v>5.0000000000000001E-4</v>
      </c>
      <c r="BO90" s="52">
        <v>3.8E-3</v>
      </c>
      <c r="BP90" s="52">
        <v>2E-3</v>
      </c>
      <c r="BQ90" s="52">
        <v>1.6199999999999999E-2</v>
      </c>
      <c r="BR90" s="52">
        <v>6.1999999999999998E-3</v>
      </c>
      <c r="BS90" s="52">
        <v>6.1100000000000002E-2</v>
      </c>
      <c r="BT90" s="52">
        <v>2.6800000000000001E-2</v>
      </c>
      <c r="BU90" s="52">
        <v>0.1421</v>
      </c>
      <c r="BV90" s="52">
        <v>5.4699999999999999E-2</v>
      </c>
      <c r="BW90" s="52">
        <v>0.27589999999999998</v>
      </c>
      <c r="BX90" s="584">
        <v>0.1051</v>
      </c>
      <c r="BY90" s="74">
        <f>+Fall_Hoy!B90+(CS90/2)</f>
        <v>1</v>
      </c>
      <c r="BZ90" s="59">
        <f>+Fall_Hoy!C90+(CS90/2)</f>
        <v>0</v>
      </c>
      <c r="CA90" s="59">
        <f>+Fall_Hoy!D90+(CT90/2)</f>
        <v>0</v>
      </c>
      <c r="CB90" s="59">
        <f>+Fall_Hoy!E90+(CT90/2)</f>
        <v>0</v>
      </c>
      <c r="CC90" s="59">
        <f>+Fall_Hoy!F90+(CU90/2)</f>
        <v>2</v>
      </c>
      <c r="CD90" s="59">
        <f>+Fall_Hoy!G90+(CU90/2)</f>
        <v>1</v>
      </c>
      <c r="CE90" s="59">
        <f>+Fall_Hoy!H90+(CV90/2)</f>
        <v>3</v>
      </c>
      <c r="CF90" s="59">
        <f>+Fall_Hoy!I90+(CV90/2)</f>
        <v>0</v>
      </c>
      <c r="CG90" s="59">
        <f>+Fall_Hoy!J90+(CW90/2)</f>
        <v>8.5</v>
      </c>
      <c r="CH90" s="59">
        <f>+Fall_Hoy!K90+(CW90/2)</f>
        <v>5.5</v>
      </c>
      <c r="CI90" s="59">
        <f>+Fall_Hoy!L90+(CX90/2)</f>
        <v>20.5</v>
      </c>
      <c r="CJ90" s="59">
        <f>+Fall_Hoy!M90+(CX90/2)</f>
        <v>8.5</v>
      </c>
      <c r="CK90" s="59">
        <f>+Fall_Hoy!N90+(CY90/2)</f>
        <v>35</v>
      </c>
      <c r="CL90" s="59">
        <f>+Fall_Hoy!O90+(CY90/2)</f>
        <v>23</v>
      </c>
      <c r="CM90" s="59">
        <f>+Fall_Hoy!P90+(CZ90/2)</f>
        <v>23</v>
      </c>
      <c r="CN90" s="59">
        <f>+Fall_Hoy!Q90+(CZ90/2)</f>
        <v>20</v>
      </c>
      <c r="CO90" s="59">
        <f>+Fall_Hoy!R90+(DA90/2)</f>
        <v>22</v>
      </c>
      <c r="CP90" s="59">
        <f>+Fall_Hoy!S90+(DA90/2)</f>
        <v>20</v>
      </c>
      <c r="CQ90" s="59">
        <f>+Fall_Hoy!T90+(DB90/2)</f>
        <v>2</v>
      </c>
      <c r="CR90" s="75">
        <f>+Fall_Hoy!U90+(DB90/2)</f>
        <v>7</v>
      </c>
      <c r="CS90" s="603">
        <f>+Fall_Hoy!W90</f>
        <v>0</v>
      </c>
      <c r="CT90" s="58">
        <f>+Fall_Hoy!X90</f>
        <v>0</v>
      </c>
      <c r="CU90" s="58">
        <f>+Fall_Hoy!Y90</f>
        <v>0</v>
      </c>
      <c r="CV90" s="58">
        <f>+Fall_Hoy!Z90</f>
        <v>0</v>
      </c>
      <c r="CW90" s="58">
        <f>+Fall_Hoy!AA90</f>
        <v>1</v>
      </c>
      <c r="CX90" s="58">
        <f>+Fall_Hoy!AB90</f>
        <v>1</v>
      </c>
      <c r="CY90" s="58">
        <f>+Fall_Hoy!AC90</f>
        <v>0</v>
      </c>
      <c r="CZ90" s="58">
        <f>+Fall_Hoy!AD90</f>
        <v>0</v>
      </c>
      <c r="DA90" s="58">
        <f>+Fall_Hoy!AE90</f>
        <v>2</v>
      </c>
      <c r="DB90" s="223">
        <f>+Fall_Hoy!AF90</f>
        <v>0</v>
      </c>
      <c r="DC90" s="65">
        <f t="shared" si="276"/>
        <v>0.22163156293171005</v>
      </c>
      <c r="DD90" s="66">
        <f t="shared" si="277"/>
        <v>0.34417589854423042</v>
      </c>
      <c r="DE90" s="66">
        <f t="shared" si="278"/>
        <v>0.67372063353478895</v>
      </c>
      <c r="DF90" s="66">
        <f t="shared" si="279"/>
        <v>0.7</v>
      </c>
      <c r="DG90" s="66">
        <f t="shared" si="389"/>
        <v>0.7</v>
      </c>
      <c r="DH90" s="66">
        <f t="shared" si="390"/>
        <v>0.7</v>
      </c>
      <c r="DI90" s="66">
        <f t="shared" si="391"/>
        <v>0.7</v>
      </c>
      <c r="DJ90" s="66">
        <f t="shared" si="392"/>
        <v>0.22211048197914868</v>
      </c>
      <c r="DK90" s="66">
        <f t="shared" si="393"/>
        <v>0.7</v>
      </c>
      <c r="DL90" s="66">
        <f t="shared" si="394"/>
        <v>0.7</v>
      </c>
      <c r="DM90" s="66">
        <f t="shared" si="395"/>
        <v>0.7</v>
      </c>
      <c r="DN90" s="66">
        <f t="shared" si="396"/>
        <v>0.7</v>
      </c>
      <c r="DO90" s="66">
        <f t="shared" si="397"/>
        <v>0.67372063353478895</v>
      </c>
      <c r="DP90" s="66">
        <f t="shared" si="398"/>
        <v>0.7</v>
      </c>
      <c r="DQ90" s="66">
        <f t="shared" si="399"/>
        <v>0.22163156293171005</v>
      </c>
      <c r="DR90" s="66">
        <f t="shared" si="400"/>
        <v>0.34417589854423042</v>
      </c>
      <c r="DS90" s="66">
        <f t="shared" si="401"/>
        <v>0.26417638068412508</v>
      </c>
      <c r="DT90" s="66">
        <f t="shared" si="402"/>
        <v>0.36486148500098592</v>
      </c>
      <c r="DU90" s="66">
        <f t="shared" si="403"/>
        <v>0.18966196909067323</v>
      </c>
      <c r="DV90" s="265">
        <f t="shared" si="404"/>
        <v>0.23427314812094185</v>
      </c>
      <c r="DW90" s="74">
        <f>+'Cas_-14'!B89</f>
        <v>180</v>
      </c>
      <c r="DX90" s="59">
        <f>+'Cas_-14'!C89</f>
        <v>142</v>
      </c>
      <c r="DY90" s="59">
        <f>+'Cas_-14'!D89</f>
        <v>438</v>
      </c>
      <c r="DZ90" s="59">
        <f>+'Cas_-14'!E89</f>
        <v>528</v>
      </c>
      <c r="EA90" s="59">
        <f>+'Cas_-14'!F89</f>
        <v>1602</v>
      </c>
      <c r="EB90" s="59">
        <f>+'Cas_-14'!G89</f>
        <v>1539</v>
      </c>
      <c r="EC90" s="59">
        <f>+'Cas_-14'!H89</f>
        <v>1903</v>
      </c>
      <c r="ED90" s="59">
        <f>+'Cas_-14'!I89</f>
        <v>1725</v>
      </c>
      <c r="EE90" s="59">
        <f>+'Cas_-14'!J89</f>
        <v>1421</v>
      </c>
      <c r="EF90" s="59">
        <f>+'Cas_-14'!K89</f>
        <v>1342</v>
      </c>
      <c r="EG90" s="59">
        <f>+'Cas_-14'!L89</f>
        <v>821</v>
      </c>
      <c r="EH90" s="59">
        <f>+'Cas_-14'!M89</f>
        <v>807</v>
      </c>
      <c r="EI90" s="59">
        <f>+'Cas_-14'!N89</f>
        <v>430</v>
      </c>
      <c r="EJ90" s="59">
        <f>+'Cas_-14'!O89</f>
        <v>384</v>
      </c>
      <c r="EK90" s="59">
        <f>+'Cas_-14'!P89</f>
        <v>160</v>
      </c>
      <c r="EL90" s="59">
        <f>+'Cas_-14'!Q89</f>
        <v>161</v>
      </c>
      <c r="EM90" s="59">
        <f>+'Cas_-14'!R89</f>
        <v>49</v>
      </c>
      <c r="EN90" s="59">
        <f>+'Cas_-14'!S89</f>
        <v>63</v>
      </c>
      <c r="EO90" s="59">
        <f>+'Cas_-14'!T89</f>
        <v>8</v>
      </c>
      <c r="EP90" s="75">
        <f>+'Cas_-14'!U89</f>
        <v>15</v>
      </c>
      <c r="EQ90" s="178">
        <f t="shared" si="413"/>
        <v>1.5525488418244126E-2</v>
      </c>
      <c r="ER90" s="79">
        <f t="shared" si="414"/>
        <v>1.2911779397542646E-2</v>
      </c>
      <c r="ES90" s="79">
        <f t="shared" si="415"/>
        <v>4.3740924134109974E-2</v>
      </c>
      <c r="ET90" s="79">
        <f t="shared" si="416"/>
        <v>5.6732109038857247E-2</v>
      </c>
      <c r="EU90" s="79">
        <f t="shared" si="417"/>
        <v>0.1866345236571432</v>
      </c>
      <c r="EV90" s="79">
        <f t="shared" si="418"/>
        <v>0.18072416416694975</v>
      </c>
      <c r="EW90" s="79">
        <f t="shared" si="419"/>
        <v>0.24478192699073287</v>
      </c>
      <c r="EX90" s="79">
        <f t="shared" si="420"/>
        <v>0.22211048197914868</v>
      </c>
      <c r="EY90" s="79">
        <f t="shared" si="421"/>
        <v>0.21369326089361243</v>
      </c>
      <c r="EZ90" s="79">
        <f t="shared" si="422"/>
        <v>0.20385678944793903</v>
      </c>
      <c r="FA90" s="79">
        <f t="shared" si="423"/>
        <v>0.16654797055403267</v>
      </c>
      <c r="FB90" s="79">
        <f t="shared" si="424"/>
        <v>0.17067843237711006</v>
      </c>
      <c r="FC90" s="79">
        <f t="shared" si="425"/>
        <v>0.13408965523438116</v>
      </c>
      <c r="FD90" s="79">
        <f t="shared" si="426"/>
        <v>0.1174915466187136</v>
      </c>
      <c r="FE90" s="79">
        <f t="shared" si="427"/>
        <v>9.4203050400886848E-2</v>
      </c>
      <c r="FF90" s="79">
        <f t="shared" si="428"/>
        <v>7.425250835193227E-2</v>
      </c>
      <c r="FG90" s="79">
        <f t="shared" si="429"/>
        <v>8.3610623684795216E-2</v>
      </c>
      <c r="FH90" s="79">
        <f t="shared" si="430"/>
        <v>6.2867458173094873E-2</v>
      </c>
      <c r="FI90" s="79">
        <f t="shared" si="431"/>
        <v>0.20931094908846695</v>
      </c>
      <c r="FJ90" s="87">
        <f t="shared" si="432"/>
        <v>5.2761659716094977E-2</v>
      </c>
      <c r="FK90" s="101">
        <f t="shared" si="481"/>
        <v>2.3527004909983633</v>
      </c>
      <c r="FL90" s="102">
        <f t="shared" si="482"/>
        <v>4.6352090479280612</v>
      </c>
      <c r="FM90" s="102">
        <f t="shared" si="483"/>
        <v>5.0244042492104501</v>
      </c>
      <c r="FN90" s="102">
        <f t="shared" si="484"/>
        <v>5.9578754399383032</v>
      </c>
      <c r="FO90" s="102">
        <f t="shared" si="480"/>
        <v>3.750645841312481</v>
      </c>
      <c r="FP90" s="102">
        <f t="shared" si="480"/>
        <v>3.8733060585819197</v>
      </c>
      <c r="FQ90" s="102">
        <f t="shared" si="480"/>
        <v>2.8596882482524988</v>
      </c>
      <c r="FR90" s="102">
        <f t="shared" si="480"/>
        <v>1</v>
      </c>
      <c r="FS90" s="102">
        <f t="shared" si="480"/>
        <v>3.2757233291905083</v>
      </c>
      <c r="FT90" s="102">
        <f t="shared" si="480"/>
        <v>3.4337831077182055</v>
      </c>
      <c r="FU90" s="102">
        <f t="shared" si="480"/>
        <v>4.2029932737781452</v>
      </c>
      <c r="FV90" s="102">
        <f t="shared" si="480"/>
        <v>4.1012797589643082</v>
      </c>
      <c r="FW90" s="102">
        <f t="shared" si="480"/>
        <v>5.0244042492104501</v>
      </c>
      <c r="FX90" s="102">
        <f t="shared" si="480"/>
        <v>5.9578754399383032</v>
      </c>
      <c r="FY90" s="102">
        <f t="shared" si="480"/>
        <v>2.3527004909983633</v>
      </c>
      <c r="FZ90" s="102">
        <f t="shared" si="480"/>
        <v>4.6352090479280612</v>
      </c>
      <c r="GA90" s="102">
        <f t="shared" si="485"/>
        <v>3.1596030389636498</v>
      </c>
      <c r="GB90" s="102">
        <f t="shared" si="486"/>
        <v>5.80366211079191</v>
      </c>
      <c r="GC90" s="102">
        <f t="shared" si="487"/>
        <v>0.90612540775643358</v>
      </c>
      <c r="GD90" s="270">
        <f t="shared" si="488"/>
        <v>4.4402156676181415</v>
      </c>
      <c r="GE90" s="74">
        <f>+Cas_Hoy!B89</f>
        <v>184</v>
      </c>
      <c r="GF90" s="59">
        <f>+Cas_Hoy!C89</f>
        <v>145</v>
      </c>
      <c r="GG90" s="59">
        <f>+Cas_Hoy!D89</f>
        <v>451</v>
      </c>
      <c r="GH90" s="59">
        <f>+Cas_Hoy!E89</f>
        <v>545</v>
      </c>
      <c r="GI90" s="59">
        <f>+Cas_Hoy!F89</f>
        <v>1650</v>
      </c>
      <c r="GJ90" s="59">
        <f>+Cas_Hoy!G89</f>
        <v>1574</v>
      </c>
      <c r="GK90" s="59">
        <f>+Cas_Hoy!H89</f>
        <v>1951</v>
      </c>
      <c r="GL90" s="59">
        <f>+Cas_Hoy!I89</f>
        <v>1778</v>
      </c>
      <c r="GM90" s="59">
        <f>+Cas_Hoy!J89</f>
        <v>1452</v>
      </c>
      <c r="GN90" s="59">
        <f>+Cas_Hoy!K89</f>
        <v>1376</v>
      </c>
      <c r="GO90" s="59">
        <f>+Cas_Hoy!L89</f>
        <v>843</v>
      </c>
      <c r="GP90" s="59">
        <f>+Cas_Hoy!M89</f>
        <v>837</v>
      </c>
      <c r="GQ90" s="59">
        <f>+Cas_Hoy!N89</f>
        <v>437</v>
      </c>
      <c r="GR90" s="59">
        <f>+Cas_Hoy!O89</f>
        <v>391</v>
      </c>
      <c r="GS90" s="59">
        <f>+Cas_Hoy!P89</f>
        <v>164</v>
      </c>
      <c r="GT90" s="59">
        <f>+Cas_Hoy!Q89</f>
        <v>166</v>
      </c>
      <c r="GU90" s="59">
        <f>+Cas_Hoy!R89</f>
        <v>49</v>
      </c>
      <c r="GV90" s="59">
        <f>+Cas_Hoy!S89</f>
        <v>63</v>
      </c>
      <c r="GW90" s="59">
        <f>+Cas_Hoy!T89</f>
        <v>8</v>
      </c>
      <c r="GX90" s="459">
        <f>+Cas_Hoy!U89</f>
        <v>16</v>
      </c>
      <c r="GY90" s="424">
        <f t="shared" si="489"/>
        <v>0.2271723520050028</v>
      </c>
      <c r="GZ90" s="94">
        <f t="shared" si="490"/>
        <v>0.35486459104560397</v>
      </c>
      <c r="HA90" s="94">
        <f t="shared" si="491"/>
        <v>0.68468817873186683</v>
      </c>
      <c r="HB90" s="94">
        <f t="shared" si="492"/>
        <v>0.7</v>
      </c>
      <c r="HC90" s="272">
        <f t="shared" si="464"/>
        <v>0.7</v>
      </c>
      <c r="HD90" s="272">
        <f t="shared" si="465"/>
        <v>0.7</v>
      </c>
      <c r="HE90" s="272">
        <f t="shared" si="466"/>
        <v>0.7</v>
      </c>
      <c r="HF90" s="272">
        <f t="shared" si="467"/>
        <v>0.22893474606314571</v>
      </c>
      <c r="HG90" s="272">
        <f t="shared" si="468"/>
        <v>0.7</v>
      </c>
      <c r="HH90" s="272">
        <f t="shared" si="469"/>
        <v>0.7</v>
      </c>
      <c r="HI90" s="272">
        <f t="shared" si="470"/>
        <v>0.7</v>
      </c>
      <c r="HJ90" s="272">
        <f t="shared" si="471"/>
        <v>0.7</v>
      </c>
      <c r="HK90" s="272">
        <f t="shared" si="472"/>
        <v>0.68468817873186683</v>
      </c>
      <c r="HL90" s="272">
        <f t="shared" si="473"/>
        <v>0.7</v>
      </c>
      <c r="HM90" s="272">
        <f t="shared" si="474"/>
        <v>0.2271723520050028</v>
      </c>
      <c r="HN90" s="272">
        <f t="shared" si="475"/>
        <v>0.35486459104560397</v>
      </c>
      <c r="HO90" s="272">
        <f t="shared" si="476"/>
        <v>0.26417638068412508</v>
      </c>
      <c r="HP90" s="272">
        <f t="shared" si="477"/>
        <v>0.36486148500098597</v>
      </c>
      <c r="HQ90" s="272">
        <f t="shared" si="478"/>
        <v>0.18966196909067323</v>
      </c>
      <c r="HR90" s="276">
        <f t="shared" si="479"/>
        <v>0.2498913579956713</v>
      </c>
      <c r="HS90" s="201">
        <f>+CyF_Tot!B89</f>
        <v>0</v>
      </c>
      <c r="HT90" s="131">
        <f>+CyF_Tot!C89</f>
        <v>13880</v>
      </c>
      <c r="HU90" s="131">
        <f>+CyF_Tot!D89</f>
        <v>14094</v>
      </c>
      <c r="HV90" s="131">
        <f>+CyF_Tot!E89</f>
        <v>14244</v>
      </c>
      <c r="HW90" s="131">
        <f>+CyF_Tot!F89</f>
        <v>0</v>
      </c>
      <c r="HX90" s="131">
        <f>+CyF_Tot!G89</f>
        <v>197</v>
      </c>
      <c r="HY90" s="131">
        <f>+CyF_Tot!H89</f>
        <v>201</v>
      </c>
      <c r="HZ90" s="428">
        <f>+CyF_Tot!I89</f>
        <v>202</v>
      </c>
      <c r="IA90" s="82">
        <f t="shared" si="368"/>
        <v>0.10569158261634422</v>
      </c>
      <c r="IB90" s="79">
        <f t="shared" si="369"/>
        <v>0.1002571637897864</v>
      </c>
      <c r="IC90" s="79">
        <f t="shared" si="370"/>
        <v>9.1284979778736217E-2</v>
      </c>
      <c r="ID90" s="79">
        <f t="shared" si="371"/>
        <v>8.4843418965733414E-2</v>
      </c>
      <c r="IE90" s="79">
        <f t="shared" si="372"/>
        <v>7.824988295836631E-2</v>
      </c>
      <c r="IF90" s="79">
        <f t="shared" si="373"/>
        <v>7.7631068275772111E-2</v>
      </c>
      <c r="IG90" s="79">
        <f t="shared" si="374"/>
        <v>7.0871660206214701E-2</v>
      </c>
      <c r="IH90" s="79">
        <f t="shared" si="375"/>
        <v>7.0799992616042945E-2</v>
      </c>
      <c r="II90" s="79">
        <f t="shared" si="376"/>
        <v>6.0620067990854024E-2</v>
      </c>
      <c r="IJ90" s="79">
        <f t="shared" si="377"/>
        <v>6.0012331992704865E-2</v>
      </c>
      <c r="IK90" s="79">
        <f t="shared" si="378"/>
        <v>4.4938335225226535E-2</v>
      </c>
      <c r="IL90" s="79">
        <f t="shared" si="379"/>
        <v>4.3103055426203789E-2</v>
      </c>
      <c r="IM90" s="79">
        <f t="shared" si="380"/>
        <v>2.9233872530514491E-2</v>
      </c>
      <c r="IN90" s="79">
        <f t="shared" si="381"/>
        <v>2.9794614534277623E-2</v>
      </c>
      <c r="IO90" s="79">
        <f t="shared" si="382"/>
        <v>1.5483465979620609E-2</v>
      </c>
      <c r="IP90" s="79">
        <f t="shared" si="383"/>
        <v>1.9766415228560954E-2</v>
      </c>
      <c r="IQ90" s="79">
        <f t="shared" si="384"/>
        <v>5.3425400256484823E-3</v>
      </c>
      <c r="IR90" s="79">
        <f t="shared" si="385"/>
        <v>9.1354052052540231E-3</v>
      </c>
      <c r="IS90" s="79">
        <f t="shared" si="386"/>
        <v>3.4842652341185752E-4</v>
      </c>
      <c r="IT90" s="179">
        <f t="shared" si="387"/>
        <v>2.5917074548790567E-3</v>
      </c>
      <c r="IU90" s="275"/>
      <c r="IV90" s="272"/>
      <c r="IW90" s="272"/>
      <c r="IX90" s="272"/>
      <c r="IY90" s="272"/>
      <c r="IZ90" s="272"/>
      <c r="JA90" s="272"/>
      <c r="JB90" s="272"/>
      <c r="JC90" s="272"/>
      <c r="JD90" s="272"/>
      <c r="JE90" s="272"/>
      <c r="JF90" s="272"/>
      <c r="JG90" s="272"/>
      <c r="JH90" s="272"/>
      <c r="JI90" s="272"/>
      <c r="JJ90" s="272"/>
      <c r="JK90" s="272"/>
      <c r="JL90" s="272"/>
      <c r="JM90" s="272"/>
      <c r="JN90" s="276"/>
      <c r="JP90" s="525">
        <f t="shared" si="230"/>
        <v>331.76122941720195</v>
      </c>
      <c r="JQ90" s="241">
        <f t="shared" si="231"/>
        <v>0</v>
      </c>
      <c r="JR90" s="241">
        <f t="shared" si="232"/>
        <v>0</v>
      </c>
      <c r="JS90" s="241">
        <f t="shared" si="233"/>
        <v>0</v>
      </c>
      <c r="JT90" s="241">
        <f t="shared" si="234"/>
        <v>833.66472891776039</v>
      </c>
      <c r="JU90" s="241">
        <f t="shared" si="235"/>
        <v>411.71688964098382</v>
      </c>
      <c r="JV90" s="241">
        <f t="shared" si="236"/>
        <v>1243.4754672787092</v>
      </c>
      <c r="JW90" s="241">
        <f t="shared" si="237"/>
        <v>0</v>
      </c>
      <c r="JX90" s="241">
        <f t="shared" si="238"/>
        <v>3607.4147366278362</v>
      </c>
      <c r="JY90" s="241">
        <f t="shared" si="239"/>
        <v>2440.8291397361813</v>
      </c>
      <c r="JZ90" s="241">
        <f t="shared" si="240"/>
        <v>8789.1183913111545</v>
      </c>
      <c r="KA90" s="241">
        <f t="shared" si="241"/>
        <v>4078.0224285042646</v>
      </c>
      <c r="KB90" s="241">
        <f t="shared" si="242"/>
        <v>18045.977580833642</v>
      </c>
      <c r="KC90" s="241">
        <f t="shared" si="243"/>
        <v>13420.810618621796</v>
      </c>
      <c r="KD90" s="241">
        <f t="shared" si="244"/>
        <v>13405.770567701889</v>
      </c>
      <c r="KE90" s="241">
        <f t="shared" si="245"/>
        <v>12299.443753008327</v>
      </c>
      <c r="KF90" s="241">
        <f t="shared" si="246"/>
        <v>13384.996096238177</v>
      </c>
      <c r="KG90" s="241">
        <f t="shared" si="247"/>
        <v>13106.727427466198</v>
      </c>
      <c r="KH90" s="241">
        <f t="shared" si="248"/>
        <v>3158.763860431327</v>
      </c>
      <c r="KI90" s="526">
        <f t="shared" si="249"/>
        <v>4254.9464605845742</v>
      </c>
      <c r="KJ90" s="529">
        <f>(SUM(JP90:KI90)/SUM(JP$4:KI89))*100000</f>
        <v>209.41515695047926</v>
      </c>
      <c r="KK90" s="491">
        <f t="shared" si="433"/>
        <v>86.252713434689582</v>
      </c>
      <c r="KL90" s="492">
        <f t="shared" si="434"/>
        <v>0</v>
      </c>
      <c r="KM90" s="492">
        <f t="shared" si="435"/>
        <v>0</v>
      </c>
      <c r="KN90" s="492">
        <f t="shared" si="436"/>
        <v>0</v>
      </c>
      <c r="KO90" s="492">
        <f t="shared" si="437"/>
        <v>233.0019021936869</v>
      </c>
      <c r="KP90" s="492">
        <f t="shared" si="438"/>
        <v>117.42960634629613</v>
      </c>
      <c r="KQ90" s="492">
        <f t="shared" si="439"/>
        <v>385.88848185612119</v>
      </c>
      <c r="KR90" s="492">
        <f t="shared" si="440"/>
        <v>0</v>
      </c>
      <c r="KS90" s="492">
        <f t="shared" si="441"/>
        <v>1278.2496253312495</v>
      </c>
      <c r="KT90" s="492">
        <f t="shared" si="442"/>
        <v>835.47864527843865</v>
      </c>
      <c r="KU90" s="492">
        <f t="shared" si="443"/>
        <v>4158.6277665745065</v>
      </c>
      <c r="KV90" s="492">
        <f t="shared" si="444"/>
        <v>1797.7282220637367</v>
      </c>
      <c r="KW90" s="492">
        <f t="shared" si="445"/>
        <v>10914.274263263582</v>
      </c>
      <c r="KX90" s="492">
        <f t="shared" si="446"/>
        <v>7037.2540943500326</v>
      </c>
      <c r="KY90" s="492">
        <f t="shared" si="447"/>
        <v>13541.688495127484</v>
      </c>
      <c r="KZ90" s="492">
        <f t="shared" si="448"/>
        <v>9223.9140809853743</v>
      </c>
      <c r="LA90" s="492">
        <f t="shared" si="449"/>
        <v>37539.463695214181</v>
      </c>
      <c r="LB90" s="492">
        <f t="shared" si="450"/>
        <v>19957.92322955393</v>
      </c>
      <c r="LC90" s="492">
        <f t="shared" si="451"/>
        <v>52327.737272116741</v>
      </c>
      <c r="LD90" s="493">
        <f t="shared" si="452"/>
        <v>24622.107867510989</v>
      </c>
      <c r="LE90" s="509">
        <f t="shared" si="453"/>
        <v>99.367476582702508</v>
      </c>
      <c r="LF90" s="492">
        <f t="shared" si="454"/>
        <v>34.697706774508866</v>
      </c>
      <c r="LG90" s="492">
        <f t="shared" si="455"/>
        <v>1653.4480550147516</v>
      </c>
      <c r="LH90" s="492">
        <f t="shared" si="456"/>
        <v>733.84309659375731</v>
      </c>
      <c r="LI90" s="492">
        <f t="shared" si="457"/>
        <v>14829.445936085443</v>
      </c>
      <c r="LJ90" s="512">
        <f t="shared" si="458"/>
        <v>10412.014133935698</v>
      </c>
      <c r="LK90" s="491">
        <f t="shared" si="459"/>
        <v>67.783612509079987</v>
      </c>
      <c r="LL90" s="492">
        <f t="shared" si="460"/>
        <v>1196.9459117370416</v>
      </c>
      <c r="LM90" s="493">
        <f t="shared" si="461"/>
        <v>12405.589174865332</v>
      </c>
      <c r="LO90" s="547" t="e">
        <f>VLOOKUP(A90,#REF!,2,FALSE)</f>
        <v>#REF!</v>
      </c>
      <c r="LP90" s="552" t="e">
        <f>VLOOKUP(A90,#REF!,3,FALSE)</f>
        <v>#REF!</v>
      </c>
      <c r="LQ90" s="544" t="e">
        <f>VLOOKUP(A90,#REF!,4,FALSE)</f>
        <v>#REF!</v>
      </c>
      <c r="LR90" s="564" t="e">
        <f t="shared" si="405"/>
        <v>#REF!</v>
      </c>
      <c r="LS90" s="518" t="e">
        <f t="shared" si="406"/>
        <v>#REF!</v>
      </c>
    </row>
    <row r="91" spans="1:331" ht="14.4">
      <c r="A91" s="392" t="s">
        <v>101</v>
      </c>
      <c r="B91" s="420">
        <v>425265</v>
      </c>
      <c r="C91" s="408">
        <f t="shared" si="330"/>
        <v>54860</v>
      </c>
      <c r="D91" s="399">
        <f t="shared" si="331"/>
        <v>1614</v>
      </c>
      <c r="E91" s="377">
        <f t="shared" si="462"/>
        <v>7.6079101179109985E-3</v>
      </c>
      <c r="F91" s="186">
        <f t="shared" si="407"/>
        <v>0.12584623705219097</v>
      </c>
      <c r="G91" s="28">
        <f t="shared" si="253"/>
        <v>3.9640423176288251</v>
      </c>
      <c r="H91" s="27">
        <f t="shared" si="408"/>
        <v>0.49885980918923362</v>
      </c>
      <c r="I91" s="34">
        <f t="shared" si="409"/>
        <v>0.51136905587132109</v>
      </c>
      <c r="J91" s="289">
        <f t="shared" si="410"/>
        <v>0.60240803701385848</v>
      </c>
      <c r="K91" s="453">
        <f t="shared" si="411"/>
        <v>6.3001825283791986E-3</v>
      </c>
      <c r="L91" s="290">
        <f t="shared" si="463"/>
        <v>4.7868577648772099</v>
      </c>
      <c r="M91" s="291">
        <f t="shared" si="412"/>
        <v>0.61743503221946228</v>
      </c>
      <c r="N91" s="675"/>
      <c r="O91" s="312" t="s">
        <v>230</v>
      </c>
      <c r="P91" s="21" t="s">
        <v>240</v>
      </c>
      <c r="Q91" s="21" t="s">
        <v>235</v>
      </c>
      <c r="R91" s="21" t="s">
        <v>243</v>
      </c>
      <c r="S91" s="152">
        <f t="shared" si="259"/>
        <v>54860</v>
      </c>
      <c r="T91" s="153">
        <f t="shared" si="260"/>
        <v>12900.191645209457</v>
      </c>
      <c r="U91" s="152">
        <f t="shared" si="261"/>
        <v>610</v>
      </c>
      <c r="V91" s="154">
        <f t="shared" si="262"/>
        <v>1.1244239631336406E-2</v>
      </c>
      <c r="W91" s="153">
        <f t="shared" si="263"/>
        <v>143.43997272289045</v>
      </c>
      <c r="X91" s="152">
        <f t="shared" si="264"/>
        <v>1342</v>
      </c>
      <c r="Y91" s="154">
        <f t="shared" si="265"/>
        <v>2.5075675473672409E-2</v>
      </c>
      <c r="Z91" s="153">
        <f t="shared" si="266"/>
        <v>315.56793999035898</v>
      </c>
      <c r="AA91" s="152">
        <f t="shared" si="267"/>
        <v>1614</v>
      </c>
      <c r="AB91" s="153">
        <f t="shared" si="268"/>
        <v>3795.2805897499206</v>
      </c>
      <c r="AC91" s="155">
        <f t="shared" si="269"/>
        <v>2.9420342690484869E-2</v>
      </c>
      <c r="AD91" s="152">
        <f t="shared" si="270"/>
        <v>2</v>
      </c>
      <c r="AE91" s="154">
        <f t="shared" si="271"/>
        <v>1.2406947890818859E-3</v>
      </c>
      <c r="AF91" s="153">
        <f t="shared" si="272"/>
        <v>4.7029499253406701</v>
      </c>
      <c r="AG91" s="152">
        <f t="shared" si="273"/>
        <v>25</v>
      </c>
      <c r="AH91" s="154">
        <f t="shared" si="274"/>
        <v>1.5733165512901194E-2</v>
      </c>
      <c r="AI91" s="313">
        <f t="shared" si="275"/>
        <v>58.786874066758372</v>
      </c>
      <c r="AJ91" s="679"/>
      <c r="AK91" s="74">
        <v>31125.837577002138</v>
      </c>
      <c r="AL91" s="59">
        <v>29724.512828530096</v>
      </c>
      <c r="AM91" s="59">
        <v>29014.971632190412</v>
      </c>
      <c r="AN91" s="59">
        <v>28163.871279319374</v>
      </c>
      <c r="AO91" s="59">
        <v>31413.558703270974</v>
      </c>
      <c r="AP91" s="59">
        <v>30919.39343052436</v>
      </c>
      <c r="AQ91" s="59">
        <v>30579.48056614805</v>
      </c>
      <c r="AR91" s="59">
        <v>30625.610427892541</v>
      </c>
      <c r="AS91" s="59">
        <v>26730.047634615912</v>
      </c>
      <c r="AT91" s="59">
        <v>28347.791635863876</v>
      </c>
      <c r="AU91" s="59">
        <v>21695.182918177754</v>
      </c>
      <c r="AV91" s="59">
        <v>24048.180063609514</v>
      </c>
      <c r="AW91" s="59">
        <v>17267.73292478676</v>
      </c>
      <c r="AX91" s="59">
        <v>21241.517765734847</v>
      </c>
      <c r="AY91" s="59">
        <v>11518.195541620928</v>
      </c>
      <c r="AZ91" s="59">
        <v>17023.745391213066</v>
      </c>
      <c r="BA91" s="59">
        <v>4704.8432041241867</v>
      </c>
      <c r="BB91" s="59">
        <v>8713.5625926130051</v>
      </c>
      <c r="BC91" s="59">
        <v>407.1498926645931</v>
      </c>
      <c r="BD91" s="75">
        <v>1999.8175553211699</v>
      </c>
      <c r="BE91" s="213">
        <v>2.0000000000000002E-5</v>
      </c>
      <c r="BF91" s="42">
        <v>2.0000000000000002E-5</v>
      </c>
      <c r="BG91" s="52">
        <v>5.0000000000000002E-5</v>
      </c>
      <c r="BH91" s="52">
        <v>4.0000000000000003E-5</v>
      </c>
      <c r="BI91" s="52">
        <v>1.2518952302791728E-4</v>
      </c>
      <c r="BJ91" s="52">
        <v>1.2406223545552731E-4</v>
      </c>
      <c r="BK91" s="52">
        <v>3.4000000000000002E-4</v>
      </c>
      <c r="BL91" s="52">
        <v>1.8000000000000001E-4</v>
      </c>
      <c r="BM91" s="52">
        <v>8.9999999999999998E-4</v>
      </c>
      <c r="BN91" s="52">
        <v>5.0000000000000001E-4</v>
      </c>
      <c r="BO91" s="52">
        <v>3.8E-3</v>
      </c>
      <c r="BP91" s="52">
        <v>2E-3</v>
      </c>
      <c r="BQ91" s="52">
        <v>1.6199999999999999E-2</v>
      </c>
      <c r="BR91" s="52">
        <v>6.1999999999999998E-3</v>
      </c>
      <c r="BS91" s="52">
        <v>6.1100000000000002E-2</v>
      </c>
      <c r="BT91" s="52">
        <v>2.6800000000000001E-2</v>
      </c>
      <c r="BU91" s="52">
        <v>0.1421</v>
      </c>
      <c r="BV91" s="52">
        <v>5.4699999999999999E-2</v>
      </c>
      <c r="BW91" s="52">
        <v>0.27589999999999998</v>
      </c>
      <c r="BX91" s="584">
        <v>0.1051</v>
      </c>
      <c r="BY91" s="74">
        <f>+Fall_Hoy!B91+(CS91/2)</f>
        <v>1</v>
      </c>
      <c r="BZ91" s="59">
        <f>+Fall_Hoy!C91+(CS91/2)</f>
        <v>1</v>
      </c>
      <c r="CA91" s="59">
        <f>+Fall_Hoy!D91+(CT91/2)</f>
        <v>1</v>
      </c>
      <c r="CB91" s="59">
        <f>+Fall_Hoy!E91+(CT91/2)</f>
        <v>0</v>
      </c>
      <c r="CC91" s="59">
        <f>+Fall_Hoy!F91+(CU91/2)</f>
        <v>2</v>
      </c>
      <c r="CD91" s="59">
        <f>+Fall_Hoy!G91+(CU91/2)</f>
        <v>4</v>
      </c>
      <c r="CE91" s="59">
        <f>+Fall_Hoy!H91+(CV91/2)</f>
        <v>23</v>
      </c>
      <c r="CF91" s="59">
        <f>+Fall_Hoy!I91+(CV91/2)</f>
        <v>13</v>
      </c>
      <c r="CG91" s="59">
        <f>+Fall_Hoy!J91+(CW91/2)</f>
        <v>49.5</v>
      </c>
      <c r="CH91" s="59">
        <f>+Fall_Hoy!K91+(CW91/2)</f>
        <v>38.5</v>
      </c>
      <c r="CI91" s="59">
        <f>+Fall_Hoy!L91+(CX91/2)</f>
        <v>122.5</v>
      </c>
      <c r="CJ91" s="59">
        <f>+Fall_Hoy!M91+(CX91/2)</f>
        <v>58.5</v>
      </c>
      <c r="CK91" s="59">
        <f>+Fall_Hoy!N91+(CY91/2)</f>
        <v>234</v>
      </c>
      <c r="CL91" s="59">
        <f>+Fall_Hoy!O91+(CY91/2)</f>
        <v>127</v>
      </c>
      <c r="CM91" s="59">
        <f>+Fall_Hoy!P91+(CZ91/2)</f>
        <v>245</v>
      </c>
      <c r="CN91" s="59">
        <f>+Fall_Hoy!Q91+(CZ91/2)</f>
        <v>168</v>
      </c>
      <c r="CO91" s="59">
        <f>+Fall_Hoy!R91+(DA91/2)</f>
        <v>169.5</v>
      </c>
      <c r="CP91" s="59">
        <f>+Fall_Hoy!S91+(DA91/2)</f>
        <v>202.5</v>
      </c>
      <c r="CQ91" s="59">
        <f>+Fall_Hoy!T91+(DB91/2)</f>
        <v>43.5</v>
      </c>
      <c r="CR91" s="75">
        <f>+Fall_Hoy!U91+(DB91/2)</f>
        <v>110.5</v>
      </c>
      <c r="CS91" s="603">
        <f>+Fall_Hoy!W91</f>
        <v>0</v>
      </c>
      <c r="CT91" s="58">
        <f>+Fall_Hoy!X91</f>
        <v>0</v>
      </c>
      <c r="CU91" s="58">
        <f>+Fall_Hoy!Y91</f>
        <v>0</v>
      </c>
      <c r="CV91" s="58">
        <f>+Fall_Hoy!Z91</f>
        <v>0</v>
      </c>
      <c r="CW91" s="58">
        <f>+Fall_Hoy!AA91</f>
        <v>1</v>
      </c>
      <c r="CX91" s="58">
        <f>+Fall_Hoy!AB91</f>
        <v>1</v>
      </c>
      <c r="CY91" s="58">
        <f>+Fall_Hoy!AC91</f>
        <v>0</v>
      </c>
      <c r="CZ91" s="58">
        <f>+Fall_Hoy!AD91</f>
        <v>2</v>
      </c>
      <c r="DA91" s="58">
        <f>+Fall_Hoy!AE91</f>
        <v>3</v>
      </c>
      <c r="DB91" s="223">
        <f>+Fall_Hoy!AF91</f>
        <v>3</v>
      </c>
      <c r="DC91" s="65">
        <f t="shared" si="276"/>
        <v>0.34812917985089908</v>
      </c>
      <c r="DD91" s="66">
        <f t="shared" si="277"/>
        <v>0.36823017334678448</v>
      </c>
      <c r="DE91" s="66">
        <f t="shared" si="278"/>
        <v>0.7</v>
      </c>
      <c r="DF91" s="66">
        <f t="shared" si="279"/>
        <v>0.7</v>
      </c>
      <c r="DG91" s="66">
        <f t="shared" si="389"/>
        <v>0.5085631312479818</v>
      </c>
      <c r="DH91" s="66">
        <f t="shared" si="390"/>
        <v>0.7</v>
      </c>
      <c r="DI91" s="66">
        <f t="shared" si="391"/>
        <v>0.7</v>
      </c>
      <c r="DJ91" s="66">
        <f t="shared" si="392"/>
        <v>0.7</v>
      </c>
      <c r="DK91" s="66">
        <f t="shared" si="393"/>
        <v>0.7</v>
      </c>
      <c r="DL91" s="66">
        <f t="shared" si="394"/>
        <v>0.7</v>
      </c>
      <c r="DM91" s="66">
        <f t="shared" si="395"/>
        <v>0.7</v>
      </c>
      <c r="DN91" s="66">
        <f t="shared" si="396"/>
        <v>0.7</v>
      </c>
      <c r="DO91" s="66">
        <f t="shared" si="397"/>
        <v>0.7</v>
      </c>
      <c r="DP91" s="66">
        <f t="shared" si="398"/>
        <v>0.7</v>
      </c>
      <c r="DQ91" s="66">
        <f t="shared" si="399"/>
        <v>0.34812917985089908</v>
      </c>
      <c r="DR91" s="66">
        <f t="shared" si="400"/>
        <v>0.36823017334678448</v>
      </c>
      <c r="DS91" s="66">
        <f t="shared" si="401"/>
        <v>0.25353065014433357</v>
      </c>
      <c r="DT91" s="66">
        <f t="shared" si="402"/>
        <v>0.42485618592558222</v>
      </c>
      <c r="DU91" s="66">
        <f t="shared" si="403"/>
        <v>0.38724269314619059</v>
      </c>
      <c r="DV91" s="265">
        <f t="shared" si="404"/>
        <v>0.52573777824984147</v>
      </c>
      <c r="DW91" s="74">
        <f>+'Cas_-14'!B90</f>
        <v>721</v>
      </c>
      <c r="DX91" s="59">
        <f>+'Cas_-14'!C90</f>
        <v>723</v>
      </c>
      <c r="DY91" s="59">
        <f>+'Cas_-14'!D90</f>
        <v>1646</v>
      </c>
      <c r="DZ91" s="59">
        <f>+'Cas_-14'!E90</f>
        <v>1791</v>
      </c>
      <c r="EA91" s="59">
        <f>+'Cas_-14'!F90</f>
        <v>5372</v>
      </c>
      <c r="EB91" s="59">
        <f>+'Cas_-14'!G90</f>
        <v>5432</v>
      </c>
      <c r="EC91" s="59">
        <f>+'Cas_-14'!H90</f>
        <v>6271</v>
      </c>
      <c r="ED91" s="59">
        <f>+'Cas_-14'!I90</f>
        <v>5697</v>
      </c>
      <c r="EE91" s="59">
        <f>+'Cas_-14'!J90</f>
        <v>5389</v>
      </c>
      <c r="EF91" s="59">
        <f>+'Cas_-14'!K90</f>
        <v>5085</v>
      </c>
      <c r="EG91" s="59">
        <f>+'Cas_-14'!L90</f>
        <v>3664</v>
      </c>
      <c r="EH91" s="59">
        <f>+'Cas_-14'!M90</f>
        <v>3764</v>
      </c>
      <c r="EI91" s="59">
        <f>+'Cas_-14'!N90</f>
        <v>2243</v>
      </c>
      <c r="EJ91" s="59">
        <f>+'Cas_-14'!O90</f>
        <v>1996</v>
      </c>
      <c r="EK91" s="59">
        <f>+'Cas_-14'!P90</f>
        <v>998</v>
      </c>
      <c r="EL91" s="59">
        <f>+'Cas_-14'!Q90</f>
        <v>947</v>
      </c>
      <c r="EM91" s="59">
        <f>+'Cas_-14'!R90</f>
        <v>406</v>
      </c>
      <c r="EN91" s="59">
        <f>+'Cas_-14'!S90</f>
        <v>559</v>
      </c>
      <c r="EO91" s="59">
        <f>+'Cas_-14'!T90</f>
        <v>75</v>
      </c>
      <c r="EP91" s="75">
        <f>+'Cas_-14'!U90</f>
        <v>213</v>
      </c>
      <c r="EQ91" s="178">
        <f t="shared" si="413"/>
        <v>2.3164035287928229E-2</v>
      </c>
      <c r="ER91" s="80">
        <f t="shared" si="414"/>
        <v>2.4323359113426823E-2</v>
      </c>
      <c r="ES91" s="80">
        <f t="shared" si="415"/>
        <v>5.6729333423640484E-2</v>
      </c>
      <c r="ET91" s="80">
        <f t="shared" si="416"/>
        <v>6.3592109985075973E-2</v>
      </c>
      <c r="EU91" s="80">
        <f t="shared" si="417"/>
        <v>0.17100895988077386</v>
      </c>
      <c r="EV91" s="80">
        <f t="shared" si="418"/>
        <v>0.17568261849009625</v>
      </c>
      <c r="EW91" s="80">
        <f t="shared" si="419"/>
        <v>0.20507215570372025</v>
      </c>
      <c r="EX91" s="80">
        <f t="shared" si="420"/>
        <v>0.18602078196656638</v>
      </c>
      <c r="EY91" s="80">
        <f t="shared" si="421"/>
        <v>0.20160832010718693</v>
      </c>
      <c r="EZ91" s="80">
        <f t="shared" si="422"/>
        <v>0.17937905235506146</v>
      </c>
      <c r="FA91" s="80">
        <f t="shared" si="423"/>
        <v>0.16888541635341744</v>
      </c>
      <c r="FB91" s="80">
        <f t="shared" si="424"/>
        <v>0.1565191207835227</v>
      </c>
      <c r="FC91" s="80">
        <f t="shared" si="425"/>
        <v>0.12989545354736826</v>
      </c>
      <c r="FD91" s="80">
        <f t="shared" si="426"/>
        <v>9.3966919973100554E-2</v>
      </c>
      <c r="FE91" s="80">
        <f t="shared" si="427"/>
        <v>8.6645516339233286E-2</v>
      </c>
      <c r="FF91" s="80">
        <f t="shared" si="428"/>
        <v>5.5628181592095545E-2</v>
      </c>
      <c r="FG91" s="80">
        <f t="shared" si="429"/>
        <v>8.6294055377681284E-2</v>
      </c>
      <c r="FH91" s="80">
        <f t="shared" si="430"/>
        <v>6.4152864463715098E-2</v>
      </c>
      <c r="FI91" s="80">
        <f t="shared" si="431"/>
        <v>0.18420734317074822</v>
      </c>
      <c r="FJ91" s="88">
        <f t="shared" si="432"/>
        <v>0.10650971606546993</v>
      </c>
      <c r="FK91" s="101">
        <f t="shared" si="481"/>
        <v>4.0178556786240236</v>
      </c>
      <c r="FL91" s="102">
        <f t="shared" si="482"/>
        <v>6.6194896688679092</v>
      </c>
      <c r="FM91" s="102">
        <f t="shared" si="483"/>
        <v>5.3889491963222165</v>
      </c>
      <c r="FN91" s="102">
        <f t="shared" si="484"/>
        <v>7.4494300781635232</v>
      </c>
      <c r="FO91" s="102">
        <f t="shared" ref="FO91:FZ112" si="493">+DG91/EU91</f>
        <v>2.973897575908</v>
      </c>
      <c r="FP91" s="102">
        <f t="shared" si="493"/>
        <v>3.9844579163046858</v>
      </c>
      <c r="FQ91" s="102">
        <f t="shared" si="493"/>
        <v>3.4134326895716205</v>
      </c>
      <c r="FR91" s="102">
        <f t="shared" si="493"/>
        <v>3.7630204141696995</v>
      </c>
      <c r="FS91" s="102">
        <f t="shared" si="493"/>
        <v>3.4720789282299385</v>
      </c>
      <c r="FT91" s="102">
        <f t="shared" si="493"/>
        <v>3.9023508643273774</v>
      </c>
      <c r="FU91" s="102">
        <f t="shared" si="493"/>
        <v>4.1448220640623434</v>
      </c>
      <c r="FV91" s="102">
        <f t="shared" si="493"/>
        <v>4.4722970362716943</v>
      </c>
      <c r="FW91" s="102">
        <f t="shared" si="493"/>
        <v>5.3889491963222165</v>
      </c>
      <c r="FX91" s="102">
        <f t="shared" si="493"/>
        <v>7.4494300781635232</v>
      </c>
      <c r="FY91" s="102">
        <f t="shared" si="493"/>
        <v>4.0178556786240236</v>
      </c>
      <c r="FZ91" s="102">
        <f t="shared" si="493"/>
        <v>6.6194896688679092</v>
      </c>
      <c r="GA91" s="102">
        <f t="shared" si="485"/>
        <v>2.9379851142087547</v>
      </c>
      <c r="GB91" s="102">
        <f t="shared" si="486"/>
        <v>6.6225598728468498</v>
      </c>
      <c r="GC91" s="102">
        <f t="shared" si="487"/>
        <v>2.1022109459949259</v>
      </c>
      <c r="GD91" s="270">
        <f t="shared" si="488"/>
        <v>4.9360546405614141</v>
      </c>
      <c r="GE91" s="74">
        <f>+Cas_Hoy!B90</f>
        <v>752</v>
      </c>
      <c r="GF91" s="59">
        <f>+Cas_Hoy!C90</f>
        <v>748</v>
      </c>
      <c r="GG91" s="59">
        <f>+Cas_Hoy!D90</f>
        <v>1716</v>
      </c>
      <c r="GH91" s="59">
        <f>+Cas_Hoy!E90</f>
        <v>1851</v>
      </c>
      <c r="GI91" s="59">
        <f>+Cas_Hoy!F90</f>
        <v>5520</v>
      </c>
      <c r="GJ91" s="59">
        <f>+Cas_Hoy!G90</f>
        <v>5556</v>
      </c>
      <c r="GK91" s="59">
        <f>+Cas_Hoy!H90</f>
        <v>6418</v>
      </c>
      <c r="GL91" s="59">
        <f>+Cas_Hoy!I90</f>
        <v>5846</v>
      </c>
      <c r="GM91" s="59">
        <f>+Cas_Hoy!J90</f>
        <v>5508</v>
      </c>
      <c r="GN91" s="59">
        <f>+Cas_Hoy!K90</f>
        <v>5210</v>
      </c>
      <c r="GO91" s="59">
        <f>+Cas_Hoy!L90</f>
        <v>3748</v>
      </c>
      <c r="GP91" s="59">
        <f>+Cas_Hoy!M90</f>
        <v>3857</v>
      </c>
      <c r="GQ91" s="59">
        <f>+Cas_Hoy!N90</f>
        <v>2282</v>
      </c>
      <c r="GR91" s="59">
        <f>+Cas_Hoy!O90</f>
        <v>2057</v>
      </c>
      <c r="GS91" s="59">
        <f>+Cas_Hoy!P90</f>
        <v>1018</v>
      </c>
      <c r="GT91" s="59">
        <f>+Cas_Hoy!Q90</f>
        <v>962</v>
      </c>
      <c r="GU91" s="59">
        <f>+Cas_Hoy!R90</f>
        <v>416</v>
      </c>
      <c r="GV91" s="59">
        <f>+Cas_Hoy!S90</f>
        <v>568</v>
      </c>
      <c r="GW91" s="59">
        <f>+Cas_Hoy!T90</f>
        <v>76</v>
      </c>
      <c r="GX91" s="459">
        <f>+Cas_Hoy!U90</f>
        <v>218</v>
      </c>
      <c r="GY91" s="424">
        <f t="shared" si="489"/>
        <v>0.35510571652125777</v>
      </c>
      <c r="GZ91" s="94">
        <f t="shared" si="490"/>
        <v>0.37406275265005978</v>
      </c>
      <c r="HA91" s="94">
        <f t="shared" si="491"/>
        <v>0.7</v>
      </c>
      <c r="HB91" s="94">
        <f t="shared" si="492"/>
        <v>0.7</v>
      </c>
      <c r="HC91" s="272">
        <f t="shared" si="464"/>
        <v>0.52257417805079287</v>
      </c>
      <c r="HD91" s="272">
        <f t="shared" si="465"/>
        <v>0.7</v>
      </c>
      <c r="HE91" s="272">
        <f t="shared" si="466"/>
        <v>0.7</v>
      </c>
      <c r="HF91" s="272">
        <f t="shared" si="467"/>
        <v>0.7</v>
      </c>
      <c r="HG91" s="272">
        <f t="shared" si="468"/>
        <v>0.7</v>
      </c>
      <c r="HH91" s="272">
        <f t="shared" si="469"/>
        <v>0.7</v>
      </c>
      <c r="HI91" s="272">
        <f t="shared" si="470"/>
        <v>0.7</v>
      </c>
      <c r="HJ91" s="272">
        <f t="shared" si="471"/>
        <v>0.7</v>
      </c>
      <c r="HK91" s="272">
        <f t="shared" si="472"/>
        <v>0.7</v>
      </c>
      <c r="HL91" s="272">
        <f t="shared" si="473"/>
        <v>0.7</v>
      </c>
      <c r="HM91" s="272">
        <f t="shared" si="474"/>
        <v>0.35510571652125777</v>
      </c>
      <c r="HN91" s="272">
        <f t="shared" si="475"/>
        <v>0.37406275265005978</v>
      </c>
      <c r="HO91" s="272">
        <f t="shared" si="476"/>
        <v>0.25977524743852892</v>
      </c>
      <c r="HP91" s="272">
        <f t="shared" si="477"/>
        <v>0.43169644652187961</v>
      </c>
      <c r="HQ91" s="272">
        <f t="shared" si="478"/>
        <v>0.39240592905480642</v>
      </c>
      <c r="HR91" s="276">
        <f t="shared" si="479"/>
        <v>0.53807904065007239</v>
      </c>
      <c r="HS91" s="201">
        <f>+CyF_Tot!B90</f>
        <v>0</v>
      </c>
      <c r="HT91" s="131">
        <f>+CyF_Tot!C90</f>
        <v>53518</v>
      </c>
      <c r="HU91" s="131">
        <f>+CyF_Tot!D90</f>
        <v>54250</v>
      </c>
      <c r="HV91" s="131">
        <f>+CyF_Tot!E90</f>
        <v>54860</v>
      </c>
      <c r="HW91" s="131">
        <f>+CyF_Tot!F90</f>
        <v>0</v>
      </c>
      <c r="HX91" s="131">
        <f>+CyF_Tot!G90</f>
        <v>1589</v>
      </c>
      <c r="HY91" s="131">
        <f>+CyF_Tot!H90</f>
        <v>1612</v>
      </c>
      <c r="HZ91" s="428">
        <f>+CyF_Tot!I90</f>
        <v>1614</v>
      </c>
      <c r="IA91" s="82">
        <f t="shared" si="368"/>
        <v>7.3191627754464014E-2</v>
      </c>
      <c r="IB91" s="79">
        <f t="shared" si="369"/>
        <v>6.9896447693861705E-2</v>
      </c>
      <c r="IC91" s="79">
        <f t="shared" si="370"/>
        <v>6.8227979335685779E-2</v>
      </c>
      <c r="ID91" s="79">
        <f t="shared" si="371"/>
        <v>6.6226638165189644E-2</v>
      </c>
      <c r="IE91" s="79">
        <f t="shared" si="372"/>
        <v>7.3868196779116491E-2</v>
      </c>
      <c r="IF91" s="79">
        <f t="shared" si="373"/>
        <v>7.2706179512831676E-2</v>
      </c>
      <c r="IG91" s="79">
        <f t="shared" si="374"/>
        <v>7.190688292276122E-2</v>
      </c>
      <c r="IH91" s="79">
        <f t="shared" si="375"/>
        <v>7.2015356137684838E-2</v>
      </c>
      <c r="II91" s="79">
        <f t="shared" si="376"/>
        <v>6.2855037763784732E-2</v>
      </c>
      <c r="IJ91" s="79">
        <f t="shared" si="377"/>
        <v>6.6659122278729444E-2</v>
      </c>
      <c r="IK91" s="79">
        <f t="shared" si="378"/>
        <v>5.1015679442648121E-2</v>
      </c>
      <c r="IL91" s="79">
        <f t="shared" si="379"/>
        <v>5.6548693317365673E-2</v>
      </c>
      <c r="IM91" s="79">
        <f t="shared" si="380"/>
        <v>4.0604641634714264E-2</v>
      </c>
      <c r="IN91" s="79">
        <f t="shared" si="381"/>
        <v>4.9948897195242606E-2</v>
      </c>
      <c r="IO91" s="79">
        <f t="shared" si="382"/>
        <v>2.7084748431262688E-2</v>
      </c>
      <c r="IP91" s="79">
        <f t="shared" si="383"/>
        <v>4.0030911058312031E-2</v>
      </c>
      <c r="IQ91" s="79">
        <f t="shared" si="384"/>
        <v>1.1063320997787701E-2</v>
      </c>
      <c r="IR91" s="79">
        <f t="shared" si="385"/>
        <v>2.0489724272190292E-2</v>
      </c>
      <c r="IS91" s="79">
        <f t="shared" si="386"/>
        <v>9.5740277865470494E-4</v>
      </c>
      <c r="IT91" s="179">
        <f t="shared" si="387"/>
        <v>4.7025209112463284E-3</v>
      </c>
      <c r="IU91" s="275"/>
      <c r="IV91" s="272"/>
      <c r="IW91" s="272"/>
      <c r="IX91" s="272"/>
      <c r="IY91" s="272"/>
      <c r="IZ91" s="272"/>
      <c r="JA91" s="272"/>
      <c r="JB91" s="272"/>
      <c r="JC91" s="272"/>
      <c r="JD91" s="272"/>
      <c r="JE91" s="272"/>
      <c r="JF91" s="272"/>
      <c r="JG91" s="272"/>
      <c r="JH91" s="272"/>
      <c r="JI91" s="272"/>
      <c r="JJ91" s="272"/>
      <c r="JK91" s="272"/>
      <c r="JL91" s="272"/>
      <c r="JM91" s="272"/>
      <c r="JN91" s="276"/>
      <c r="JP91" s="525">
        <f t="shared" si="230"/>
        <v>123.57534124132191</v>
      </c>
      <c r="JQ91" s="241">
        <f t="shared" si="231"/>
        <v>122.12169871177355</v>
      </c>
      <c r="JR91" s="241">
        <f t="shared" si="232"/>
        <v>125.12547129193672</v>
      </c>
      <c r="JS91" s="241">
        <f t="shared" si="233"/>
        <v>0</v>
      </c>
      <c r="JT91" s="241">
        <f t="shared" si="234"/>
        <v>227.79533091406444</v>
      </c>
      <c r="JU91" s="241">
        <f t="shared" si="235"/>
        <v>453.57603898383343</v>
      </c>
      <c r="JV91" s="241">
        <f t="shared" si="236"/>
        <v>2423.6680488956995</v>
      </c>
      <c r="JW91" s="241">
        <f t="shared" si="237"/>
        <v>1383.9335251714224</v>
      </c>
      <c r="JX91" s="241">
        <f t="shared" si="238"/>
        <v>5226.1980939790919</v>
      </c>
      <c r="JY91" s="241">
        <f t="shared" si="239"/>
        <v>3967.7429002159502</v>
      </c>
      <c r="JZ91" s="241">
        <f t="shared" si="240"/>
        <v>11933.505514861352</v>
      </c>
      <c r="KA91" s="241">
        <f t="shared" si="241"/>
        <v>5518.2227157726084</v>
      </c>
      <c r="KB91" s="241">
        <f t="shared" si="242"/>
        <v>22406.090462785978</v>
      </c>
      <c r="KC91" s="241">
        <f t="shared" si="243"/>
        <v>11402.332247213646</v>
      </c>
      <c r="KD91" s="241">
        <f t="shared" si="244"/>
        <v>21057.198944364147</v>
      </c>
      <c r="KE91" s="241">
        <f t="shared" si="245"/>
        <v>13159.045489227516</v>
      </c>
      <c r="KF91" s="241">
        <f t="shared" si="246"/>
        <v>12845.610018846603</v>
      </c>
      <c r="KG91" s="241">
        <f t="shared" si="247"/>
        <v>15261.885547564605</v>
      </c>
      <c r="KH91" s="241">
        <f t="shared" si="248"/>
        <v>6449.4122368912849</v>
      </c>
      <c r="KI91" s="526">
        <f t="shared" si="249"/>
        <v>9548.6235477782211</v>
      </c>
      <c r="KJ91" s="529">
        <f>(SUM(JP91:KI91)/SUM(JP$4:KI90))*100000</f>
        <v>266.0731358762319</v>
      </c>
      <c r="KK91" s="491">
        <f t="shared" si="433"/>
        <v>32.127649497820009</v>
      </c>
      <c r="KL91" s="492">
        <f t="shared" si="434"/>
        <v>33.64226710017541</v>
      </c>
      <c r="KM91" s="492">
        <f t="shared" si="435"/>
        <v>34.464965627971132</v>
      </c>
      <c r="KN91" s="492">
        <f t="shared" si="436"/>
        <v>0</v>
      </c>
      <c r="KO91" s="492">
        <f t="shared" si="437"/>
        <v>63.66677583051893</v>
      </c>
      <c r="KP91" s="492">
        <f t="shared" si="438"/>
        <v>129.36864395441552</v>
      </c>
      <c r="KQ91" s="492">
        <f t="shared" si="439"/>
        <v>752.13834813994026</v>
      </c>
      <c r="KR91" s="492">
        <f t="shared" si="440"/>
        <v>424.48133501235088</v>
      </c>
      <c r="KS91" s="492">
        <f t="shared" si="441"/>
        <v>1851.8485517360834</v>
      </c>
      <c r="KT91" s="492">
        <f t="shared" si="442"/>
        <v>1358.1304848908292</v>
      </c>
      <c r="KU91" s="492">
        <f t="shared" si="443"/>
        <v>5646.4147115976084</v>
      </c>
      <c r="KV91" s="492">
        <f t="shared" si="444"/>
        <v>2432.6165158969388</v>
      </c>
      <c r="KW91" s="492">
        <f t="shared" si="445"/>
        <v>13551.286727634495</v>
      </c>
      <c r="KX91" s="492">
        <f t="shared" si="446"/>
        <v>5978.8571325569992</v>
      </c>
      <c r="KY91" s="492">
        <f t="shared" si="447"/>
        <v>21270.692888889935</v>
      </c>
      <c r="KZ91" s="492">
        <f t="shared" si="448"/>
        <v>9868.5686456938238</v>
      </c>
      <c r="LA91" s="492">
        <f t="shared" si="449"/>
        <v>36026.705385509798</v>
      </c>
      <c r="LB91" s="492">
        <f t="shared" si="450"/>
        <v>23239.633370129348</v>
      </c>
      <c r="LC91" s="492">
        <f t="shared" si="451"/>
        <v>106840.25903903396</v>
      </c>
      <c r="LD91" s="493">
        <f t="shared" si="452"/>
        <v>55255.040494058339</v>
      </c>
      <c r="LE91" s="509">
        <f t="shared" si="453"/>
        <v>43.689887126133172</v>
      </c>
      <c r="LF91" s="492">
        <f t="shared" si="454"/>
        <v>56.301375156466456</v>
      </c>
      <c r="LG91" s="492">
        <f t="shared" si="455"/>
        <v>2468.2072402799777</v>
      </c>
      <c r="LH91" s="492">
        <f t="shared" si="456"/>
        <v>1324.9566821220735</v>
      </c>
      <c r="LI91" s="492">
        <f t="shared" si="457"/>
        <v>20414.23096427587</v>
      </c>
      <c r="LJ91" s="512">
        <f t="shared" si="458"/>
        <v>12413.573732847677</v>
      </c>
      <c r="LK91" s="491">
        <f t="shared" si="459"/>
        <v>49.899606025995055</v>
      </c>
      <c r="LL91" s="492">
        <f t="shared" si="460"/>
        <v>1882.4105266442646</v>
      </c>
      <c r="LM91" s="493">
        <f t="shared" si="461"/>
        <v>15685.97832293504</v>
      </c>
      <c r="LO91" s="547" t="e">
        <f>VLOOKUP(A91,#REF!,2,FALSE)</f>
        <v>#REF!</v>
      </c>
      <c r="LP91" s="552" t="e">
        <f>VLOOKUP(A91,#REF!,3,FALSE)</f>
        <v>#REF!</v>
      </c>
      <c r="LQ91" s="544" t="e">
        <f>VLOOKUP(A91,#REF!,4,FALSE)</f>
        <v>#REF!</v>
      </c>
      <c r="LR91" s="564" t="e">
        <f t="shared" si="405"/>
        <v>#REF!</v>
      </c>
      <c r="LS91" s="518" t="e">
        <f t="shared" si="406"/>
        <v>#REF!</v>
      </c>
    </row>
    <row r="92" spans="1:331" ht="14.4">
      <c r="A92" s="391" t="s">
        <v>102</v>
      </c>
      <c r="B92" s="419">
        <v>18758</v>
      </c>
      <c r="C92" s="407">
        <f t="shared" si="330"/>
        <v>2627</v>
      </c>
      <c r="D92" s="398">
        <f t="shared" si="331"/>
        <v>69</v>
      </c>
      <c r="E92" s="376">
        <f t="shared" si="462"/>
        <v>9.7318389778521322E-3</v>
      </c>
      <c r="F92" s="185">
        <f t="shared" si="407"/>
        <v>0.12730568290862565</v>
      </c>
      <c r="G92" s="30">
        <f t="shared" si="253"/>
        <v>2.9690660138918785</v>
      </c>
      <c r="H92" s="29">
        <f t="shared" si="408"/>
        <v>0.37797897649929663</v>
      </c>
      <c r="I92" s="33">
        <f t="shared" si="409"/>
        <v>0.41580853067992135</v>
      </c>
      <c r="J92" s="302">
        <f t="shared" si="410"/>
        <v>0.3963202431336868</v>
      </c>
      <c r="K92" s="452">
        <f t="shared" si="411"/>
        <v>9.2814601323902134E-3</v>
      </c>
      <c r="L92" s="303">
        <f t="shared" si="463"/>
        <v>3.1131386602603421</v>
      </c>
      <c r="M92" s="304">
        <f t="shared" si="412"/>
        <v>0.43565353359544717</v>
      </c>
      <c r="N92" s="675"/>
      <c r="O92" s="310" t="s">
        <v>226</v>
      </c>
      <c r="P92" s="20" t="s">
        <v>241</v>
      </c>
      <c r="Q92" s="20"/>
      <c r="R92" s="20"/>
      <c r="S92" s="148">
        <f t="shared" si="259"/>
        <v>2627</v>
      </c>
      <c r="T92" s="149">
        <f t="shared" si="260"/>
        <v>14004.691331698476</v>
      </c>
      <c r="U92" s="148">
        <f t="shared" si="261"/>
        <v>103</v>
      </c>
      <c r="V92" s="150">
        <f t="shared" si="262"/>
        <v>4.0808240887480189E-2</v>
      </c>
      <c r="W92" s="149">
        <f t="shared" si="263"/>
        <v>549.09905107154282</v>
      </c>
      <c r="X92" s="148">
        <f t="shared" si="264"/>
        <v>239</v>
      </c>
      <c r="Y92" s="150">
        <f t="shared" si="265"/>
        <v>0.10008375209380234</v>
      </c>
      <c r="Z92" s="149">
        <f t="shared" si="266"/>
        <v>1274.1230408359099</v>
      </c>
      <c r="AA92" s="148">
        <f t="shared" si="267"/>
        <v>69</v>
      </c>
      <c r="AB92" s="149">
        <f t="shared" si="268"/>
        <v>3678.43053630451</v>
      </c>
      <c r="AC92" s="151">
        <f t="shared" si="269"/>
        <v>2.6265702322040351E-2</v>
      </c>
      <c r="AD92" s="148">
        <f t="shared" si="270"/>
        <v>3</v>
      </c>
      <c r="AE92" s="150">
        <f t="shared" si="271"/>
        <v>4.5454545454545456E-2</v>
      </c>
      <c r="AF92" s="149">
        <f t="shared" si="272"/>
        <v>159.93176244802217</v>
      </c>
      <c r="AG92" s="148">
        <f t="shared" si="273"/>
        <v>4</v>
      </c>
      <c r="AH92" s="150">
        <f t="shared" si="274"/>
        <v>6.1538461538461542E-2</v>
      </c>
      <c r="AI92" s="311">
        <f t="shared" si="275"/>
        <v>213.24234993069624</v>
      </c>
      <c r="AJ92" s="679"/>
      <c r="AK92" s="74">
        <v>1412.9027418899327</v>
      </c>
      <c r="AL92" s="59">
        <v>1181.6144085464439</v>
      </c>
      <c r="AM92" s="59">
        <v>1417.9362594254203</v>
      </c>
      <c r="AN92" s="59">
        <v>1288.2733672118857</v>
      </c>
      <c r="AO92" s="59">
        <v>1196.4232002989038</v>
      </c>
      <c r="AP92" s="59">
        <v>1171.091821011616</v>
      </c>
      <c r="AQ92" s="59">
        <v>1253.7440443487435</v>
      </c>
      <c r="AR92" s="59">
        <v>1152.8910102769128</v>
      </c>
      <c r="AS92" s="59">
        <v>1184.5852430510449</v>
      </c>
      <c r="AT92" s="59">
        <v>1179.8615229079726</v>
      </c>
      <c r="AU92" s="59">
        <v>941.20175877365182</v>
      </c>
      <c r="AV92" s="59">
        <v>976.58016925445406</v>
      </c>
      <c r="AW92" s="59">
        <v>949.41643490660044</v>
      </c>
      <c r="AX92" s="59">
        <v>1035.0566045130345</v>
      </c>
      <c r="AY92" s="59">
        <v>695.64196820334007</v>
      </c>
      <c r="AZ92" s="59">
        <v>833.06609521314545</v>
      </c>
      <c r="BA92" s="59">
        <v>286.73691297573208</v>
      </c>
      <c r="BB92" s="59">
        <v>425.97561127308808</v>
      </c>
      <c r="BC92" s="59">
        <v>30.411490770153407</v>
      </c>
      <c r="BD92" s="75">
        <v>144.58960324930993</v>
      </c>
      <c r="BE92" s="213">
        <v>2.0000000000000002E-5</v>
      </c>
      <c r="BF92" s="42">
        <v>2.0000000000000002E-5</v>
      </c>
      <c r="BG92" s="52">
        <v>5.0000000000000002E-5</v>
      </c>
      <c r="BH92" s="52">
        <v>4.0000000000000003E-5</v>
      </c>
      <c r="BI92" s="52">
        <v>1.2518952302791728E-4</v>
      </c>
      <c r="BJ92" s="52">
        <v>1.2406223545552731E-4</v>
      </c>
      <c r="BK92" s="52">
        <v>3.4000000000000002E-4</v>
      </c>
      <c r="BL92" s="52">
        <v>1.8000000000000001E-4</v>
      </c>
      <c r="BM92" s="52">
        <v>8.9999999999999998E-4</v>
      </c>
      <c r="BN92" s="52">
        <v>5.0000000000000001E-4</v>
      </c>
      <c r="BO92" s="52">
        <v>3.8E-3</v>
      </c>
      <c r="BP92" s="52">
        <v>2E-3</v>
      </c>
      <c r="BQ92" s="52">
        <v>1.6199999999999999E-2</v>
      </c>
      <c r="BR92" s="52">
        <v>6.1999999999999998E-3</v>
      </c>
      <c r="BS92" s="52">
        <v>6.1100000000000002E-2</v>
      </c>
      <c r="BT92" s="52">
        <v>2.6800000000000001E-2</v>
      </c>
      <c r="BU92" s="52">
        <v>0.1421</v>
      </c>
      <c r="BV92" s="52">
        <v>5.4699999999999999E-2</v>
      </c>
      <c r="BW92" s="52">
        <v>0.27589999999999998</v>
      </c>
      <c r="BX92" s="584">
        <v>0.1051</v>
      </c>
      <c r="BY92" s="74">
        <f>+Fall_Hoy!B92+(CS92/2)</f>
        <v>0</v>
      </c>
      <c r="BZ92" s="59">
        <f>+Fall_Hoy!C92+(CS92/2)</f>
        <v>0</v>
      </c>
      <c r="CA92" s="59">
        <f>+Fall_Hoy!D92+(CT92/2)</f>
        <v>0</v>
      </c>
      <c r="CB92" s="59">
        <f>+Fall_Hoy!E92+(CT92/2)</f>
        <v>0</v>
      </c>
      <c r="CC92" s="59">
        <f>+Fall_Hoy!F92+(CU92/2)</f>
        <v>0</v>
      </c>
      <c r="CD92" s="59">
        <f>+Fall_Hoy!G92+(CU92/2)</f>
        <v>0</v>
      </c>
      <c r="CE92" s="59">
        <f>+Fall_Hoy!H92+(CV92/2)</f>
        <v>0</v>
      </c>
      <c r="CF92" s="59">
        <f>+Fall_Hoy!I92+(CV92/2)</f>
        <v>0</v>
      </c>
      <c r="CG92" s="59">
        <f>+Fall_Hoy!J92+(CW92/2)</f>
        <v>1</v>
      </c>
      <c r="CH92" s="59">
        <f>+Fall_Hoy!K92+(CW92/2)</f>
        <v>0</v>
      </c>
      <c r="CI92" s="59">
        <f>+Fall_Hoy!L92+(CX92/2)</f>
        <v>2</v>
      </c>
      <c r="CJ92" s="59">
        <f>+Fall_Hoy!M92+(CX92/2)</f>
        <v>1</v>
      </c>
      <c r="CK92" s="59">
        <f>+Fall_Hoy!N92+(CY92/2)</f>
        <v>9</v>
      </c>
      <c r="CL92" s="59">
        <f>+Fall_Hoy!O92+(CY92/2)</f>
        <v>4</v>
      </c>
      <c r="CM92" s="59">
        <f>+Fall_Hoy!P92+(CZ92/2)</f>
        <v>11</v>
      </c>
      <c r="CN92" s="59">
        <f>+Fall_Hoy!Q92+(CZ92/2)</f>
        <v>8</v>
      </c>
      <c r="CO92" s="59">
        <f>+Fall_Hoy!R92+(DA92/2)</f>
        <v>7</v>
      </c>
      <c r="CP92" s="59">
        <f>+Fall_Hoy!S92+(DA92/2)</f>
        <v>17</v>
      </c>
      <c r="CQ92" s="59">
        <f>+Fall_Hoy!T92+(DB92/2)</f>
        <v>5</v>
      </c>
      <c r="CR92" s="75">
        <f>+Fall_Hoy!U92+(DB92/2)</f>
        <v>4</v>
      </c>
      <c r="CS92" s="603">
        <f>+Fall_Hoy!W92</f>
        <v>0</v>
      </c>
      <c r="CT92" s="58">
        <f>+Fall_Hoy!X92</f>
        <v>0</v>
      </c>
      <c r="CU92" s="58">
        <f>+Fall_Hoy!Y92</f>
        <v>0</v>
      </c>
      <c r="CV92" s="58">
        <f>+Fall_Hoy!Z92</f>
        <v>0</v>
      </c>
      <c r="CW92" s="58">
        <f>+Fall_Hoy!AA92</f>
        <v>0</v>
      </c>
      <c r="CX92" s="58">
        <f>+Fall_Hoy!AB92</f>
        <v>0</v>
      </c>
      <c r="CY92" s="58">
        <f>+Fall_Hoy!AC92</f>
        <v>0</v>
      </c>
      <c r="CZ92" s="58">
        <f>+Fall_Hoy!AD92</f>
        <v>0</v>
      </c>
      <c r="DA92" s="58">
        <f>+Fall_Hoy!AE92</f>
        <v>2</v>
      </c>
      <c r="DB92" s="223">
        <f>+Fall_Hoy!AF92</f>
        <v>0</v>
      </c>
      <c r="DC92" s="65">
        <f t="shared" si="276"/>
        <v>0.25880085080145426</v>
      </c>
      <c r="DD92" s="66">
        <f t="shared" si="277"/>
        <v>0.3583238645790669</v>
      </c>
      <c r="DE92" s="66">
        <f t="shared" si="278"/>
        <v>0.58515476995108984</v>
      </c>
      <c r="DF92" s="66">
        <f t="shared" si="279"/>
        <v>0.6233101528066779</v>
      </c>
      <c r="DG92" s="66">
        <f t="shared" si="389"/>
        <v>0.16382163096723057</v>
      </c>
      <c r="DH92" s="66">
        <f t="shared" si="390"/>
        <v>0.20664476999844028</v>
      </c>
      <c r="DI92" s="66">
        <f t="shared" si="391"/>
        <v>0.1571293605644456</v>
      </c>
      <c r="DJ92" s="66">
        <f t="shared" si="392"/>
        <v>0.18995724491545685</v>
      </c>
      <c r="DK92" s="66">
        <f t="shared" si="393"/>
        <v>0.7</v>
      </c>
      <c r="DL92" s="66">
        <f t="shared" si="394"/>
        <v>0.18646255999413558</v>
      </c>
      <c r="DM92" s="66">
        <f t="shared" si="395"/>
        <v>0.55919550146129415</v>
      </c>
      <c r="DN92" s="66">
        <f t="shared" si="396"/>
        <v>0.51199073638953019</v>
      </c>
      <c r="DO92" s="66">
        <f t="shared" si="397"/>
        <v>0.58515476995108984</v>
      </c>
      <c r="DP92" s="66">
        <f t="shared" si="398"/>
        <v>0.6233101528066779</v>
      </c>
      <c r="DQ92" s="66">
        <f t="shared" si="399"/>
        <v>0.25880085080145426</v>
      </c>
      <c r="DR92" s="66">
        <f t="shared" si="400"/>
        <v>0.3583238645790669</v>
      </c>
      <c r="DS92" s="66">
        <f t="shared" si="401"/>
        <v>0.17179889129939668</v>
      </c>
      <c r="DT92" s="66">
        <f t="shared" si="402"/>
        <v>0.7</v>
      </c>
      <c r="DU92" s="66">
        <f t="shared" si="403"/>
        <v>0.59590989116898374</v>
      </c>
      <c r="DV92" s="265">
        <f t="shared" si="404"/>
        <v>0.26322080275096521</v>
      </c>
      <c r="DW92" s="74">
        <f>+'Cas_-14'!B91</f>
        <v>64</v>
      </c>
      <c r="DX92" s="59">
        <f>+'Cas_-14'!C91</f>
        <v>65</v>
      </c>
      <c r="DY92" s="59">
        <f>+'Cas_-14'!D91</f>
        <v>114</v>
      </c>
      <c r="DZ92" s="59">
        <f>+'Cas_-14'!E91</f>
        <v>113</v>
      </c>
      <c r="EA92" s="59">
        <f>+'Cas_-14'!F91</f>
        <v>196</v>
      </c>
      <c r="EB92" s="59">
        <f>+'Cas_-14'!G91</f>
        <v>242</v>
      </c>
      <c r="EC92" s="59">
        <f>+'Cas_-14'!H91</f>
        <v>197</v>
      </c>
      <c r="ED92" s="59">
        <f>+'Cas_-14'!I91</f>
        <v>219</v>
      </c>
      <c r="EE92" s="59">
        <f>+'Cas_-14'!J91</f>
        <v>180</v>
      </c>
      <c r="EF92" s="59">
        <f>+'Cas_-14'!K91</f>
        <v>220</v>
      </c>
      <c r="EG92" s="59">
        <f>+'Cas_-14'!L91</f>
        <v>141</v>
      </c>
      <c r="EH92" s="59">
        <f>+'Cas_-14'!M91</f>
        <v>167</v>
      </c>
      <c r="EI92" s="59">
        <f>+'Cas_-14'!N91</f>
        <v>98</v>
      </c>
      <c r="EJ92" s="59">
        <f>+'Cas_-14'!O91</f>
        <v>92</v>
      </c>
      <c r="EK92" s="59">
        <f>+'Cas_-14'!P91</f>
        <v>82</v>
      </c>
      <c r="EL92" s="59">
        <f>+'Cas_-14'!Q91</f>
        <v>59</v>
      </c>
      <c r="EM92" s="59">
        <f>+'Cas_-14'!R91</f>
        <v>37</v>
      </c>
      <c r="EN92" s="59">
        <f>+'Cas_-14'!S91</f>
        <v>49</v>
      </c>
      <c r="EO92" s="59">
        <f>+'Cas_-14'!T91</f>
        <v>11</v>
      </c>
      <c r="EP92" s="75">
        <f>+'Cas_-14'!U91</f>
        <v>10</v>
      </c>
      <c r="EQ92" s="178">
        <f t="shared" si="413"/>
        <v>4.5296819167037684E-2</v>
      </c>
      <c r="ER92" s="79">
        <f t="shared" si="414"/>
        <v>5.5009484929994523E-2</v>
      </c>
      <c r="ES92" s="79">
        <f t="shared" si="415"/>
        <v>8.0398536423770817E-2</v>
      </c>
      <c r="ET92" s="79">
        <f t="shared" si="416"/>
        <v>8.7714302628608631E-2</v>
      </c>
      <c r="EU92" s="79">
        <f t="shared" si="417"/>
        <v>0.16382163096723057</v>
      </c>
      <c r="EV92" s="79">
        <f t="shared" si="418"/>
        <v>0.20664476999844028</v>
      </c>
      <c r="EW92" s="79">
        <f t="shared" si="419"/>
        <v>0.1571293605644456</v>
      </c>
      <c r="EX92" s="79">
        <f t="shared" si="420"/>
        <v>0.18995724491545685</v>
      </c>
      <c r="EY92" s="79">
        <f t="shared" si="421"/>
        <v>0.15195191823965987</v>
      </c>
      <c r="EZ92" s="79">
        <f t="shared" si="422"/>
        <v>0.18646255999413558</v>
      </c>
      <c r="FA92" s="79">
        <f t="shared" si="423"/>
        <v>0.14980847484148069</v>
      </c>
      <c r="FB92" s="79">
        <f t="shared" si="424"/>
        <v>0.17100490595410309</v>
      </c>
      <c r="FC92" s="79">
        <f t="shared" si="425"/>
        <v>0.10322130141937223</v>
      </c>
      <c r="FD92" s="79">
        <f t="shared" si="426"/>
        <v>8.8884027790232259E-2</v>
      </c>
      <c r="FE92" s="79">
        <f t="shared" si="427"/>
        <v>0.11787672933504055</v>
      </c>
      <c r="FF92" s="79">
        <f t="shared" si="428"/>
        <v>7.0822711834052574E-2</v>
      </c>
      <c r="FG92" s="79">
        <f t="shared" si="429"/>
        <v>0.12903814725497686</v>
      </c>
      <c r="FH92" s="79">
        <f t="shared" si="430"/>
        <v>0.11503005971059377</v>
      </c>
      <c r="FI92" s="79">
        <f t="shared" si="431"/>
        <v>0.36170538574174976</v>
      </c>
      <c r="FJ92" s="87">
        <f t="shared" si="432"/>
        <v>6.9161265922816101E-2</v>
      </c>
      <c r="FK92" s="101">
        <f t="shared" si="481"/>
        <v>2.1955211368807634</v>
      </c>
      <c r="FL92" s="102">
        <f t="shared" si="482"/>
        <v>5.0594485201113075</v>
      </c>
      <c r="FM92" s="102">
        <f t="shared" si="483"/>
        <v>5.6689342403628125</v>
      </c>
      <c r="FN92" s="102">
        <f t="shared" si="484"/>
        <v>7.0126227208976166</v>
      </c>
      <c r="FO92" s="102">
        <f t="shared" si="493"/>
        <v>1</v>
      </c>
      <c r="FP92" s="102">
        <f t="shared" si="493"/>
        <v>1</v>
      </c>
      <c r="FQ92" s="102">
        <f t="shared" si="493"/>
        <v>1</v>
      </c>
      <c r="FR92" s="102">
        <f t="shared" si="493"/>
        <v>1</v>
      </c>
      <c r="FS92" s="102">
        <f t="shared" si="493"/>
        <v>4.6067203896429527</v>
      </c>
      <c r="FT92" s="102">
        <f t="shared" si="493"/>
        <v>1</v>
      </c>
      <c r="FU92" s="102">
        <f t="shared" si="493"/>
        <v>3.7327360955580446</v>
      </c>
      <c r="FV92" s="102">
        <f t="shared" si="493"/>
        <v>2.9940119760479043</v>
      </c>
      <c r="FW92" s="102">
        <f t="shared" si="493"/>
        <v>5.6689342403628125</v>
      </c>
      <c r="FX92" s="102">
        <f t="shared" si="493"/>
        <v>7.0126227208976166</v>
      </c>
      <c r="FY92" s="102">
        <f t="shared" si="493"/>
        <v>2.1955211368807634</v>
      </c>
      <c r="FZ92" s="102">
        <f t="shared" si="493"/>
        <v>5.0594485201113075</v>
      </c>
      <c r="GA92" s="102">
        <f t="shared" si="485"/>
        <v>1.3313806417254692</v>
      </c>
      <c r="GB92" s="102">
        <f t="shared" si="486"/>
        <v>6.0853658753298294</v>
      </c>
      <c r="GC92" s="102">
        <f t="shared" si="487"/>
        <v>1.6475007413753335</v>
      </c>
      <c r="GD92" s="270">
        <f t="shared" si="488"/>
        <v>3.805899143672693</v>
      </c>
      <c r="GE92" s="74">
        <f>+Cas_Hoy!B91</f>
        <v>73</v>
      </c>
      <c r="GF92" s="59">
        <f>+Cas_Hoy!C91</f>
        <v>75</v>
      </c>
      <c r="GG92" s="59">
        <f>+Cas_Hoy!D91</f>
        <v>128</v>
      </c>
      <c r="GH92" s="59">
        <f>+Cas_Hoy!E91</f>
        <v>129</v>
      </c>
      <c r="GI92" s="59">
        <f>+Cas_Hoy!F91</f>
        <v>213</v>
      </c>
      <c r="GJ92" s="59">
        <f>+Cas_Hoy!G91</f>
        <v>268</v>
      </c>
      <c r="GK92" s="59">
        <f>+Cas_Hoy!H91</f>
        <v>222</v>
      </c>
      <c r="GL92" s="59">
        <f>+Cas_Hoy!I91</f>
        <v>248</v>
      </c>
      <c r="GM92" s="59">
        <f>+Cas_Hoy!J91</f>
        <v>198</v>
      </c>
      <c r="GN92" s="59">
        <f>+Cas_Hoy!K91</f>
        <v>236</v>
      </c>
      <c r="GO92" s="59">
        <f>+Cas_Hoy!L91</f>
        <v>150</v>
      </c>
      <c r="GP92" s="59">
        <f>+Cas_Hoy!M91</f>
        <v>181</v>
      </c>
      <c r="GQ92" s="59">
        <f>+Cas_Hoy!N91</f>
        <v>104</v>
      </c>
      <c r="GR92" s="59">
        <f>+Cas_Hoy!O91</f>
        <v>101</v>
      </c>
      <c r="GS92" s="59">
        <f>+Cas_Hoy!P91</f>
        <v>89</v>
      </c>
      <c r="GT92" s="59">
        <f>+Cas_Hoy!Q91</f>
        <v>65</v>
      </c>
      <c r="GU92" s="59">
        <f>+Cas_Hoy!R91</f>
        <v>37</v>
      </c>
      <c r="GV92" s="59">
        <f>+Cas_Hoy!S91</f>
        <v>54</v>
      </c>
      <c r="GW92" s="59">
        <f>+Cas_Hoy!T91</f>
        <v>11</v>
      </c>
      <c r="GX92" s="459">
        <f>+Cas_Hoy!U91</f>
        <v>11</v>
      </c>
      <c r="GY92" s="424">
        <f t="shared" si="489"/>
        <v>0.28089360635767596</v>
      </c>
      <c r="GZ92" s="94">
        <f t="shared" si="490"/>
        <v>0.39476357962100583</v>
      </c>
      <c r="HA92" s="94">
        <f t="shared" si="491"/>
        <v>0.6209805721929933</v>
      </c>
      <c r="HB92" s="94">
        <f t="shared" si="492"/>
        <v>0.68428614601602689</v>
      </c>
      <c r="HC92" s="272">
        <f t="shared" si="464"/>
        <v>0.17803064997969445</v>
      </c>
      <c r="HD92" s="272">
        <f t="shared" si="465"/>
        <v>0.22884627421314874</v>
      </c>
      <c r="HE92" s="272">
        <f t="shared" si="466"/>
        <v>0.17706963474775089</v>
      </c>
      <c r="HF92" s="272">
        <f t="shared" si="467"/>
        <v>0.21511140063485526</v>
      </c>
      <c r="HG92" s="272">
        <f t="shared" si="468"/>
        <v>0.7</v>
      </c>
      <c r="HH92" s="272">
        <f t="shared" si="469"/>
        <v>0.20002347344825452</v>
      </c>
      <c r="HI92" s="272">
        <f t="shared" si="470"/>
        <v>0.59488883134180237</v>
      </c>
      <c r="HJ92" s="272">
        <f t="shared" si="471"/>
        <v>0.55491211548805375</v>
      </c>
      <c r="HK92" s="272">
        <f t="shared" si="472"/>
        <v>0.6209805721929933</v>
      </c>
      <c r="HL92" s="272">
        <f t="shared" si="473"/>
        <v>0.68428614601602689</v>
      </c>
      <c r="HM92" s="272">
        <f t="shared" si="474"/>
        <v>0.28089360635767596</v>
      </c>
      <c r="HN92" s="272">
        <f t="shared" si="475"/>
        <v>0.39476357962100583</v>
      </c>
      <c r="HO92" s="272">
        <f t="shared" si="476"/>
        <v>0.17179889129939668</v>
      </c>
      <c r="HP92" s="272">
        <f t="shared" si="477"/>
        <v>0.7</v>
      </c>
      <c r="HQ92" s="272">
        <f t="shared" si="478"/>
        <v>0.59590989116898374</v>
      </c>
      <c r="HR92" s="276">
        <f t="shared" si="479"/>
        <v>0.28954288302606174</v>
      </c>
      <c r="HS92" s="201">
        <f>+CyF_Tot!B91</f>
        <v>0</v>
      </c>
      <c r="HT92" s="131">
        <f>+CyF_Tot!C91</f>
        <v>2388</v>
      </c>
      <c r="HU92" s="131">
        <f>+CyF_Tot!D91</f>
        <v>2524</v>
      </c>
      <c r="HV92" s="131">
        <f>+CyF_Tot!E91</f>
        <v>2627</v>
      </c>
      <c r="HW92" s="131">
        <f>+CyF_Tot!F91</f>
        <v>0</v>
      </c>
      <c r="HX92" s="131">
        <f>+CyF_Tot!G91</f>
        <v>65</v>
      </c>
      <c r="HY92" s="131">
        <f>+CyF_Tot!H91</f>
        <v>66</v>
      </c>
      <c r="HZ92" s="428">
        <f>+CyF_Tot!I91</f>
        <v>69</v>
      </c>
      <c r="IA92" s="82">
        <f t="shared" si="368"/>
        <v>7.5322675226033309E-2</v>
      </c>
      <c r="IB92" s="79">
        <f t="shared" si="369"/>
        <v>6.2992558297603363E-2</v>
      </c>
      <c r="IC92" s="79">
        <f t="shared" si="370"/>
        <v>7.5591015002954495E-2</v>
      </c>
      <c r="ID92" s="79">
        <f t="shared" si="371"/>
        <v>6.8678610044348318E-2</v>
      </c>
      <c r="IE92" s="79">
        <f t="shared" si="372"/>
        <v>6.3782023685835576E-2</v>
      </c>
      <c r="IF92" s="79">
        <f t="shared" si="373"/>
        <v>6.2431592974283828E-2</v>
      </c>
      <c r="IG92" s="79">
        <f t="shared" si="374"/>
        <v>6.6837831557135269E-2</v>
      </c>
      <c r="IH92" s="79">
        <f t="shared" si="375"/>
        <v>6.1461297061355835E-2</v>
      </c>
      <c r="II92" s="79">
        <f t="shared" si="376"/>
        <v>6.3150935230357447E-2</v>
      </c>
      <c r="IJ92" s="79">
        <f t="shared" si="377"/>
        <v>6.2899110934426516E-2</v>
      </c>
      <c r="IK92" s="79">
        <f t="shared" si="378"/>
        <v>5.0176018699949448E-2</v>
      </c>
      <c r="IL92" s="79">
        <f t="shared" si="379"/>
        <v>5.2062062546884211E-2</v>
      </c>
      <c r="IM92" s="79">
        <f t="shared" si="380"/>
        <v>5.0613947910576843E-2</v>
      </c>
      <c r="IN92" s="79">
        <f t="shared" si="381"/>
        <v>5.5179475664411691E-2</v>
      </c>
      <c r="IO92" s="79">
        <f t="shared" si="382"/>
        <v>3.708508200252373E-2</v>
      </c>
      <c r="IP92" s="79">
        <f t="shared" si="383"/>
        <v>4.4411242947710067E-2</v>
      </c>
      <c r="IQ92" s="79">
        <f t="shared" si="384"/>
        <v>1.5286113283704664E-2</v>
      </c>
      <c r="IR92" s="79">
        <f t="shared" si="385"/>
        <v>2.270901009025952E-2</v>
      </c>
      <c r="IS92" s="79">
        <f t="shared" si="386"/>
        <v>1.6212544391807978E-3</v>
      </c>
      <c r="IT92" s="179">
        <f t="shared" si="387"/>
        <v>7.7081566931074706E-3</v>
      </c>
      <c r="IU92" s="275"/>
      <c r="IV92" s="272"/>
      <c r="IW92" s="272"/>
      <c r="IX92" s="272"/>
      <c r="IY92" s="272"/>
      <c r="IZ92" s="272"/>
      <c r="JA92" s="272"/>
      <c r="JB92" s="272"/>
      <c r="JC92" s="272"/>
      <c r="JD92" s="272"/>
      <c r="JE92" s="272"/>
      <c r="JF92" s="272"/>
      <c r="JG92" s="272"/>
      <c r="JH92" s="272"/>
      <c r="JI92" s="272"/>
      <c r="JJ92" s="272"/>
      <c r="JK92" s="272"/>
      <c r="JL92" s="272"/>
      <c r="JM92" s="272"/>
      <c r="JN92" s="276"/>
      <c r="JP92" s="525">
        <f t="shared" si="230"/>
        <v>0</v>
      </c>
      <c r="JQ92" s="241">
        <f t="shared" si="231"/>
        <v>0</v>
      </c>
      <c r="JR92" s="241">
        <f t="shared" si="232"/>
        <v>0</v>
      </c>
      <c r="JS92" s="241">
        <f t="shared" si="233"/>
        <v>0</v>
      </c>
      <c r="JT92" s="241">
        <f t="shared" si="234"/>
        <v>0</v>
      </c>
      <c r="JU92" s="241">
        <f t="shared" si="235"/>
        <v>0</v>
      </c>
      <c r="JV92" s="241">
        <f t="shared" si="236"/>
        <v>0</v>
      </c>
      <c r="JW92" s="241">
        <f t="shared" si="237"/>
        <v>0</v>
      </c>
      <c r="JX92" s="241">
        <f t="shared" si="238"/>
        <v>2382.3967220216255</v>
      </c>
      <c r="JY92" s="241">
        <f t="shared" si="239"/>
        <v>0</v>
      </c>
      <c r="JZ92" s="241">
        <f t="shared" si="240"/>
        <v>4490.994582827303</v>
      </c>
      <c r="KA92" s="241">
        <f t="shared" si="241"/>
        <v>2322.8313162776772</v>
      </c>
      <c r="KB92" s="241">
        <f t="shared" si="242"/>
        <v>15673.692231232457</v>
      </c>
      <c r="KC92" s="241">
        <f t="shared" si="243"/>
        <v>7370.0664936957419</v>
      </c>
      <c r="KD92" s="241">
        <f t="shared" si="244"/>
        <v>15654.019593045758</v>
      </c>
      <c r="KE92" s="241">
        <f t="shared" si="245"/>
        <v>12805.034391983825</v>
      </c>
      <c r="KF92" s="241">
        <f t="shared" si="246"/>
        <v>8704.5158368264947</v>
      </c>
      <c r="KG92" s="241">
        <f t="shared" si="247"/>
        <v>26208.556791864678</v>
      </c>
      <c r="KH92" s="241">
        <f t="shared" si="248"/>
        <v>9924.7025501366916</v>
      </c>
      <c r="KI92" s="526">
        <f t="shared" si="249"/>
        <v>4780.7033456487407</v>
      </c>
      <c r="KJ92" s="529">
        <f>(SUM(JP92:KI92)/SUM(JP$4:KI91))*100000</f>
        <v>203.81174331946593</v>
      </c>
      <c r="KK92" s="491">
        <f t="shared" si="433"/>
        <v>0</v>
      </c>
      <c r="KL92" s="492">
        <f t="shared" si="434"/>
        <v>0</v>
      </c>
      <c r="KM92" s="492">
        <f t="shared" si="435"/>
        <v>0</v>
      </c>
      <c r="KN92" s="492">
        <f t="shared" si="436"/>
        <v>0</v>
      </c>
      <c r="KO92" s="492">
        <f t="shared" si="437"/>
        <v>0</v>
      </c>
      <c r="KP92" s="492">
        <f t="shared" si="438"/>
        <v>0</v>
      </c>
      <c r="KQ92" s="492">
        <f t="shared" si="439"/>
        <v>0</v>
      </c>
      <c r="KR92" s="492">
        <f t="shared" si="440"/>
        <v>0</v>
      </c>
      <c r="KS92" s="492">
        <f t="shared" si="441"/>
        <v>844.17732355366593</v>
      </c>
      <c r="KT92" s="492">
        <f t="shared" si="442"/>
        <v>0</v>
      </c>
      <c r="KU92" s="492">
        <f t="shared" si="443"/>
        <v>2124.9429055529176</v>
      </c>
      <c r="KV92" s="492">
        <f t="shared" si="444"/>
        <v>1023.9814727790605</v>
      </c>
      <c r="KW92" s="492">
        <f t="shared" si="445"/>
        <v>9479.5072732076533</v>
      </c>
      <c r="KX92" s="492">
        <f t="shared" si="446"/>
        <v>3864.5229474014027</v>
      </c>
      <c r="KY92" s="492">
        <f t="shared" si="447"/>
        <v>15812.731983968853</v>
      </c>
      <c r="KZ92" s="492">
        <f t="shared" si="448"/>
        <v>9603.0795707189918</v>
      </c>
      <c r="LA92" s="492">
        <f t="shared" si="449"/>
        <v>24412.622453644271</v>
      </c>
      <c r="LB92" s="492">
        <f t="shared" si="450"/>
        <v>39908.388062859063</v>
      </c>
      <c r="LC92" s="492">
        <f t="shared" si="451"/>
        <v>164411.53897352261</v>
      </c>
      <c r="LD92" s="493">
        <f t="shared" si="452"/>
        <v>27664.506369126444</v>
      </c>
      <c r="LE92" s="509">
        <f t="shared" si="453"/>
        <v>0</v>
      </c>
      <c r="LF92" s="492">
        <f t="shared" si="454"/>
        <v>0</v>
      </c>
      <c r="LG92" s="492">
        <f t="shared" si="455"/>
        <v>887.69712691257155</v>
      </c>
      <c r="LH92" s="492">
        <f t="shared" si="456"/>
        <v>302.1757223934876</v>
      </c>
      <c r="LI92" s="492">
        <f t="shared" si="457"/>
        <v>16308.168888311888</v>
      </c>
      <c r="LJ92" s="512">
        <f t="shared" si="458"/>
        <v>13531.866790822285</v>
      </c>
      <c r="LK92" s="491">
        <f t="shared" si="459"/>
        <v>0</v>
      </c>
      <c r="LL92" s="492">
        <f t="shared" si="460"/>
        <v>598.00889214249139</v>
      </c>
      <c r="LM92" s="493">
        <f t="shared" si="461"/>
        <v>14769.723912797499</v>
      </c>
      <c r="LO92" s="547" t="e">
        <f>VLOOKUP(A92,#REF!,2,FALSE)</f>
        <v>#REF!</v>
      </c>
      <c r="LP92" s="552" t="e">
        <f>VLOOKUP(A92,#REF!,3,FALSE)</f>
        <v>#REF!</v>
      </c>
      <c r="LQ92" s="544" t="e">
        <f>VLOOKUP(A92,#REF!,4,FALSE)</f>
        <v>#REF!</v>
      </c>
      <c r="LR92" s="564" t="e">
        <f t="shared" si="405"/>
        <v>#REF!</v>
      </c>
      <c r="LS92" s="518" t="e">
        <f t="shared" si="406"/>
        <v>#REF!</v>
      </c>
    </row>
    <row r="93" spans="1:331" ht="14.4">
      <c r="A93" s="391" t="s">
        <v>103</v>
      </c>
      <c r="B93" s="419">
        <v>33297</v>
      </c>
      <c r="C93" s="407">
        <f t="shared" si="330"/>
        <v>3347</v>
      </c>
      <c r="D93" s="398">
        <f t="shared" si="331"/>
        <v>146</v>
      </c>
      <c r="E93" s="376">
        <f t="shared" si="462"/>
        <v>7.2487024536745E-3</v>
      </c>
      <c r="F93" s="185">
        <f t="shared" si="407"/>
        <v>9.7155899930924702E-2</v>
      </c>
      <c r="G93" s="30">
        <f t="shared" si="253"/>
        <v>6.2261316239736431</v>
      </c>
      <c r="H93" s="29">
        <f t="shared" si="408"/>
        <v>0.60490542101554901</v>
      </c>
      <c r="I93" s="33">
        <f t="shared" si="409"/>
        <v>0.62584805073849847</v>
      </c>
      <c r="J93" s="302">
        <f t="shared" si="410"/>
        <v>0.58627227909209778</v>
      </c>
      <c r="K93" s="452">
        <f t="shared" si="411"/>
        <v>7.479083637293397E-3</v>
      </c>
      <c r="L93" s="303">
        <f t="shared" si="463"/>
        <v>6.0343456188344913</v>
      </c>
      <c r="M93" s="304">
        <f t="shared" si="412"/>
        <v>0.60656980467426624</v>
      </c>
      <c r="N93" s="675"/>
      <c r="O93" s="310" t="s">
        <v>226</v>
      </c>
      <c r="P93" s="20" t="s">
        <v>228</v>
      </c>
      <c r="Q93" s="20"/>
      <c r="R93" s="20"/>
      <c r="S93" s="148">
        <f t="shared" si="259"/>
        <v>3347</v>
      </c>
      <c r="T93" s="149">
        <f t="shared" si="260"/>
        <v>10051.956632729676</v>
      </c>
      <c r="U93" s="148">
        <f t="shared" si="261"/>
        <v>73</v>
      </c>
      <c r="V93" s="150">
        <f t="shared" si="262"/>
        <v>2.2296884544899205E-2</v>
      </c>
      <c r="W93" s="149">
        <f t="shared" si="263"/>
        <v>219.23897047782083</v>
      </c>
      <c r="X93" s="148">
        <f t="shared" si="264"/>
        <v>112</v>
      </c>
      <c r="Y93" s="150">
        <f t="shared" si="265"/>
        <v>3.4621329211746522E-2</v>
      </c>
      <c r="Z93" s="149">
        <f t="shared" si="266"/>
        <v>336.36663963720457</v>
      </c>
      <c r="AA93" s="148">
        <f t="shared" si="267"/>
        <v>146</v>
      </c>
      <c r="AB93" s="149">
        <f t="shared" si="268"/>
        <v>4384.7794095564168</v>
      </c>
      <c r="AC93" s="151">
        <f t="shared" si="269"/>
        <v>4.3621153271586492E-2</v>
      </c>
      <c r="AD93" s="148">
        <f t="shared" si="270"/>
        <v>1</v>
      </c>
      <c r="AE93" s="150">
        <f t="shared" si="271"/>
        <v>6.8965517241379309E-3</v>
      </c>
      <c r="AF93" s="149">
        <f t="shared" si="272"/>
        <v>30.032735681893264</v>
      </c>
      <c r="AG93" s="148">
        <f t="shared" si="273"/>
        <v>2</v>
      </c>
      <c r="AH93" s="150">
        <f t="shared" si="274"/>
        <v>1.3888888888888888E-2</v>
      </c>
      <c r="AI93" s="311">
        <f t="shared" si="275"/>
        <v>60.065471363786529</v>
      </c>
      <c r="AJ93" s="679"/>
      <c r="AK93" s="74">
        <v>2955.1314005289473</v>
      </c>
      <c r="AL93" s="59">
        <v>2617.7997525430037</v>
      </c>
      <c r="AM93" s="59">
        <v>2752.3793725800329</v>
      </c>
      <c r="AN93" s="59">
        <v>2472.4114781499097</v>
      </c>
      <c r="AO93" s="59">
        <v>2159.817777706668</v>
      </c>
      <c r="AP93" s="59">
        <v>2080.9858913172448</v>
      </c>
      <c r="AQ93" s="59">
        <v>2272.70817586884</v>
      </c>
      <c r="AR93" s="59">
        <v>2131.5191294391193</v>
      </c>
      <c r="AS93" s="59">
        <v>2261.0610965318256</v>
      </c>
      <c r="AT93" s="59">
        <v>2074.9607220184139</v>
      </c>
      <c r="AU93" s="59">
        <v>1811.5396619897447</v>
      </c>
      <c r="AV93" s="59">
        <v>1659.8536130972454</v>
      </c>
      <c r="AW93" s="59">
        <v>1453.6556875506585</v>
      </c>
      <c r="AX93" s="59">
        <v>1483.20562756806</v>
      </c>
      <c r="AY93" s="59">
        <v>940.32438317616982</v>
      </c>
      <c r="AZ93" s="59">
        <v>1092.4332338698346</v>
      </c>
      <c r="BA93" s="59">
        <v>368.21793018976717</v>
      </c>
      <c r="BB93" s="59">
        <v>517.84655432316879</v>
      </c>
      <c r="BC93" s="59">
        <v>34.16455022379283</v>
      </c>
      <c r="BD93" s="75">
        <v>156.98405709032508</v>
      </c>
      <c r="BE93" s="213">
        <v>2.0000000000000002E-5</v>
      </c>
      <c r="BF93" s="42">
        <v>2.0000000000000002E-5</v>
      </c>
      <c r="BG93" s="52">
        <v>5.0000000000000002E-5</v>
      </c>
      <c r="BH93" s="52">
        <v>4.0000000000000003E-5</v>
      </c>
      <c r="BI93" s="52">
        <v>1.2518952302791728E-4</v>
      </c>
      <c r="BJ93" s="52">
        <v>1.2406223545552731E-4</v>
      </c>
      <c r="BK93" s="52">
        <v>3.4000000000000002E-4</v>
      </c>
      <c r="BL93" s="52">
        <v>1.8000000000000001E-4</v>
      </c>
      <c r="BM93" s="52">
        <v>8.9999999999999998E-4</v>
      </c>
      <c r="BN93" s="52">
        <v>5.0000000000000001E-4</v>
      </c>
      <c r="BO93" s="52">
        <v>3.8E-3</v>
      </c>
      <c r="BP93" s="52">
        <v>2E-3</v>
      </c>
      <c r="BQ93" s="52">
        <v>1.6199999999999999E-2</v>
      </c>
      <c r="BR93" s="52">
        <v>6.1999999999999998E-3</v>
      </c>
      <c r="BS93" s="52">
        <v>6.1100000000000002E-2</v>
      </c>
      <c r="BT93" s="52">
        <v>2.6800000000000001E-2</v>
      </c>
      <c r="BU93" s="52">
        <v>0.1421</v>
      </c>
      <c r="BV93" s="52">
        <v>5.4699999999999999E-2</v>
      </c>
      <c r="BW93" s="52">
        <v>0.27589999999999998</v>
      </c>
      <c r="BX93" s="584">
        <v>0.1051</v>
      </c>
      <c r="BY93" s="74">
        <f>+Fall_Hoy!B93+(CS93/2)</f>
        <v>0</v>
      </c>
      <c r="BZ93" s="59">
        <f>+Fall_Hoy!C93+(CS93/2)</f>
        <v>0</v>
      </c>
      <c r="CA93" s="59">
        <f>+Fall_Hoy!D93+(CT93/2)</f>
        <v>0</v>
      </c>
      <c r="CB93" s="59">
        <f>+Fall_Hoy!E93+(CT93/2)</f>
        <v>0</v>
      </c>
      <c r="CC93" s="59">
        <f>+Fall_Hoy!F93+(CU93/2)</f>
        <v>1</v>
      </c>
      <c r="CD93" s="59">
        <f>+Fall_Hoy!G93+(CU93/2)</f>
        <v>0</v>
      </c>
      <c r="CE93" s="59">
        <f>+Fall_Hoy!H93+(CV93/2)</f>
        <v>2</v>
      </c>
      <c r="CF93" s="59">
        <f>+Fall_Hoy!I93+(CV93/2)</f>
        <v>1</v>
      </c>
      <c r="CG93" s="59">
        <f>+Fall_Hoy!J93+(CW93/2)</f>
        <v>6</v>
      </c>
      <c r="CH93" s="59">
        <f>+Fall_Hoy!K93+(CW93/2)</f>
        <v>5</v>
      </c>
      <c r="CI93" s="59">
        <f>+Fall_Hoy!L93+(CX93/2)</f>
        <v>13</v>
      </c>
      <c r="CJ93" s="59">
        <f>+Fall_Hoy!M93+(CX93/2)</f>
        <v>12</v>
      </c>
      <c r="CK93" s="59">
        <f>+Fall_Hoy!N93+(CY93/2)</f>
        <v>20</v>
      </c>
      <c r="CL93" s="59">
        <f>+Fall_Hoy!O93+(CY93/2)</f>
        <v>19</v>
      </c>
      <c r="CM93" s="59">
        <f>+Fall_Hoy!P93+(CZ93/2)</f>
        <v>16</v>
      </c>
      <c r="CN93" s="59">
        <f>+Fall_Hoy!Q93+(CZ93/2)</f>
        <v>15</v>
      </c>
      <c r="CO93" s="59">
        <f>+Fall_Hoy!R93+(DA93/2)</f>
        <v>13.5</v>
      </c>
      <c r="CP93" s="59">
        <f>+Fall_Hoy!S93+(DA93/2)</f>
        <v>15.5</v>
      </c>
      <c r="CQ93" s="59">
        <f>+Fall_Hoy!T93+(DB93/2)</f>
        <v>2</v>
      </c>
      <c r="CR93" s="75">
        <f>+Fall_Hoy!U93+(DB93/2)</f>
        <v>5</v>
      </c>
      <c r="CS93" s="603">
        <f>+Fall_Hoy!W93</f>
        <v>0</v>
      </c>
      <c r="CT93" s="58">
        <f>+Fall_Hoy!X93</f>
        <v>0</v>
      </c>
      <c r="CU93" s="58">
        <f>+Fall_Hoy!Y93</f>
        <v>0</v>
      </c>
      <c r="CV93" s="58">
        <f>+Fall_Hoy!Z93</f>
        <v>0</v>
      </c>
      <c r="CW93" s="58">
        <f>+Fall_Hoy!AA93</f>
        <v>0</v>
      </c>
      <c r="CX93" s="58">
        <f>+Fall_Hoy!AB93</f>
        <v>0</v>
      </c>
      <c r="CY93" s="58">
        <f>+Fall_Hoy!AC93</f>
        <v>0</v>
      </c>
      <c r="CZ93" s="58">
        <f>+Fall_Hoy!AD93</f>
        <v>0</v>
      </c>
      <c r="DA93" s="58">
        <f>+Fall_Hoy!AE93</f>
        <v>1</v>
      </c>
      <c r="DB93" s="223">
        <f>+Fall_Hoy!AF93</f>
        <v>0</v>
      </c>
      <c r="DC93" s="65">
        <f t="shared" si="276"/>
        <v>0.27848452987699124</v>
      </c>
      <c r="DD93" s="66">
        <f t="shared" si="277"/>
        <v>0.5123438899369871</v>
      </c>
      <c r="DE93" s="66">
        <f t="shared" si="278"/>
        <v>0.7</v>
      </c>
      <c r="DF93" s="66">
        <f t="shared" si="279"/>
        <v>0.7</v>
      </c>
      <c r="DG93" s="66">
        <f t="shared" si="389"/>
        <v>0.7</v>
      </c>
      <c r="DH93" s="66">
        <f t="shared" si="390"/>
        <v>0.15809814058457938</v>
      </c>
      <c r="DI93" s="66">
        <f t="shared" si="391"/>
        <v>0.7</v>
      </c>
      <c r="DJ93" s="66">
        <f t="shared" si="392"/>
        <v>0.7</v>
      </c>
      <c r="DK93" s="66">
        <f t="shared" si="393"/>
        <v>0.7</v>
      </c>
      <c r="DL93" s="66">
        <f t="shared" si="394"/>
        <v>0.7</v>
      </c>
      <c r="DM93" s="66">
        <f t="shared" si="395"/>
        <v>0.7</v>
      </c>
      <c r="DN93" s="66">
        <f t="shared" si="396"/>
        <v>0.7</v>
      </c>
      <c r="DO93" s="66">
        <f t="shared" si="397"/>
        <v>0.7</v>
      </c>
      <c r="DP93" s="66">
        <f t="shared" si="398"/>
        <v>0.7</v>
      </c>
      <c r="DQ93" s="66">
        <f t="shared" si="399"/>
        <v>0.27848452987699124</v>
      </c>
      <c r="DR93" s="66">
        <f t="shared" si="400"/>
        <v>0.5123438899369871</v>
      </c>
      <c r="DS93" s="66">
        <f t="shared" si="401"/>
        <v>0.25800894214976772</v>
      </c>
      <c r="DT93" s="66">
        <f t="shared" si="402"/>
        <v>0.54719646233771824</v>
      </c>
      <c r="DU93" s="66">
        <f t="shared" si="403"/>
        <v>0.21217909249696859</v>
      </c>
      <c r="DV93" s="265">
        <f t="shared" si="404"/>
        <v>0.30304822144159393</v>
      </c>
      <c r="DW93" s="74">
        <f>+'Cas_-14'!B92</f>
        <v>37</v>
      </c>
      <c r="DX93" s="59">
        <f>+'Cas_-14'!C92</f>
        <v>41</v>
      </c>
      <c r="DY93" s="59">
        <f>+'Cas_-14'!D92</f>
        <v>150</v>
      </c>
      <c r="DZ93" s="59">
        <f>+'Cas_-14'!E92</f>
        <v>145</v>
      </c>
      <c r="EA93" s="59">
        <f>+'Cas_-14'!F92</f>
        <v>269</v>
      </c>
      <c r="EB93" s="59">
        <f>+'Cas_-14'!G92</f>
        <v>329</v>
      </c>
      <c r="EC93" s="59">
        <f>+'Cas_-14'!H92</f>
        <v>300</v>
      </c>
      <c r="ED93" s="59">
        <f>+'Cas_-14'!I92</f>
        <v>334</v>
      </c>
      <c r="EE93" s="59">
        <f>+'Cas_-14'!J92</f>
        <v>247</v>
      </c>
      <c r="EF93" s="59">
        <f>+'Cas_-14'!K92</f>
        <v>312</v>
      </c>
      <c r="EG93" s="59">
        <f>+'Cas_-14'!L92</f>
        <v>222</v>
      </c>
      <c r="EH93" s="59">
        <f>+'Cas_-14'!M92</f>
        <v>230</v>
      </c>
      <c r="EI93" s="59">
        <f>+'Cas_-14'!N92</f>
        <v>151</v>
      </c>
      <c r="EJ93" s="59">
        <f>+'Cas_-14'!O92</f>
        <v>154</v>
      </c>
      <c r="EK93" s="59">
        <f>+'Cas_-14'!P92</f>
        <v>105</v>
      </c>
      <c r="EL93" s="59">
        <f>+'Cas_-14'!Q92</f>
        <v>78</v>
      </c>
      <c r="EM93" s="59">
        <f>+'Cas_-14'!R92</f>
        <v>37</v>
      </c>
      <c r="EN93" s="59">
        <f>+'Cas_-14'!S92</f>
        <v>56</v>
      </c>
      <c r="EO93" s="59">
        <f>+'Cas_-14'!T92</f>
        <v>6</v>
      </c>
      <c r="EP93" s="75">
        <f>+'Cas_-14'!U92</f>
        <v>19</v>
      </c>
      <c r="EQ93" s="178">
        <f t="shared" si="413"/>
        <v>1.2520593836665695E-2</v>
      </c>
      <c r="ER93" s="80">
        <f t="shared" si="414"/>
        <v>1.5662007745310333E-2</v>
      </c>
      <c r="ES93" s="80">
        <f t="shared" si="415"/>
        <v>5.4498301176916827E-2</v>
      </c>
      <c r="ET93" s="80">
        <f t="shared" si="416"/>
        <v>5.864719577685451E-2</v>
      </c>
      <c r="EU93" s="80">
        <f t="shared" si="417"/>
        <v>0.12454754413848231</v>
      </c>
      <c r="EV93" s="80">
        <f t="shared" si="418"/>
        <v>0.15809814058457938</v>
      </c>
      <c r="EW93" s="80">
        <f t="shared" si="419"/>
        <v>0.13200110915485758</v>
      </c>
      <c r="EX93" s="80">
        <f t="shared" si="420"/>
        <v>0.15669575533572042</v>
      </c>
      <c r="EY93" s="80">
        <f t="shared" si="421"/>
        <v>0.109240745585719</v>
      </c>
      <c r="EZ93" s="80">
        <f t="shared" si="422"/>
        <v>0.15036429205103344</v>
      </c>
      <c r="FA93" s="80">
        <f t="shared" si="423"/>
        <v>0.12254768949202105</v>
      </c>
      <c r="FB93" s="80">
        <f t="shared" si="424"/>
        <v>0.13856643633219301</v>
      </c>
      <c r="FC93" s="80">
        <f t="shared" si="425"/>
        <v>0.10387604251349775</v>
      </c>
      <c r="FD93" s="80">
        <f t="shared" si="426"/>
        <v>0.10382916376369627</v>
      </c>
      <c r="FE93" s="80">
        <f t="shared" si="427"/>
        <v>0.11166359383911482</v>
      </c>
      <c r="FF93" s="80">
        <f t="shared" si="428"/>
        <v>7.1400244501618526E-2</v>
      </c>
      <c r="FG93" s="80">
        <f t="shared" si="429"/>
        <v>0.10048397149191361</v>
      </c>
      <c r="FH93" s="80">
        <f t="shared" si="430"/>
        <v>0.10814014215696119</v>
      </c>
      <c r="FI93" s="80">
        <f t="shared" si="431"/>
        <v>0.17562063485974092</v>
      </c>
      <c r="FJ93" s="88">
        <f t="shared" si="432"/>
        <v>0.12103139867934379</v>
      </c>
      <c r="FK93" s="101">
        <f t="shared" si="481"/>
        <v>2.4939599407684514</v>
      </c>
      <c r="FL93" s="102">
        <f t="shared" si="482"/>
        <v>7.175660160734787</v>
      </c>
      <c r="FM93" s="102">
        <f t="shared" si="483"/>
        <v>6.7388012005659661</v>
      </c>
      <c r="FN93" s="102">
        <f t="shared" si="484"/>
        <v>6.7418437616729996</v>
      </c>
      <c r="FO93" s="102">
        <f t="shared" si="493"/>
        <v>5.6203436594597305</v>
      </c>
      <c r="FP93" s="102">
        <f t="shared" si="493"/>
        <v>1</v>
      </c>
      <c r="FQ93" s="102">
        <f t="shared" si="493"/>
        <v>5.3029857436939594</v>
      </c>
      <c r="FR93" s="102">
        <f t="shared" si="493"/>
        <v>4.4672556605011478</v>
      </c>
      <c r="FS93" s="102">
        <f t="shared" si="493"/>
        <v>6.40786545575821</v>
      </c>
      <c r="FT93" s="102">
        <f t="shared" si="493"/>
        <v>4.6553605942720822</v>
      </c>
      <c r="FU93" s="102">
        <f t="shared" si="493"/>
        <v>5.7120619972649607</v>
      </c>
      <c r="FV93" s="102">
        <f t="shared" si="493"/>
        <v>5.0517283876872687</v>
      </c>
      <c r="FW93" s="102">
        <f t="shared" si="493"/>
        <v>6.7388012005659661</v>
      </c>
      <c r="FX93" s="102">
        <f t="shared" si="493"/>
        <v>6.7418437616729996</v>
      </c>
      <c r="FY93" s="102">
        <f t="shared" si="493"/>
        <v>2.4939599407684514</v>
      </c>
      <c r="FZ93" s="102">
        <f t="shared" si="493"/>
        <v>7.175660160734787</v>
      </c>
      <c r="GA93" s="102">
        <f t="shared" si="485"/>
        <v>2.5676626661848334</v>
      </c>
      <c r="GB93" s="102">
        <f t="shared" si="486"/>
        <v>5.0600679028466962</v>
      </c>
      <c r="GC93" s="102">
        <f t="shared" si="487"/>
        <v>1.2081672103419112</v>
      </c>
      <c r="GD93" s="270">
        <f t="shared" si="488"/>
        <v>2.50388101557414</v>
      </c>
      <c r="GE93" s="74">
        <f>+Cas_Hoy!B92</f>
        <v>40</v>
      </c>
      <c r="GF93" s="59">
        <f>+Cas_Hoy!C92</f>
        <v>45</v>
      </c>
      <c r="GG93" s="59">
        <f>+Cas_Hoy!D92</f>
        <v>157</v>
      </c>
      <c r="GH93" s="59">
        <f>+Cas_Hoy!E92</f>
        <v>153</v>
      </c>
      <c r="GI93" s="59">
        <f>+Cas_Hoy!F92</f>
        <v>275</v>
      </c>
      <c r="GJ93" s="59">
        <f>+Cas_Hoy!G92</f>
        <v>338</v>
      </c>
      <c r="GK93" s="59">
        <f>+Cas_Hoy!H92</f>
        <v>310</v>
      </c>
      <c r="GL93" s="59">
        <f>+Cas_Hoy!I92</f>
        <v>344</v>
      </c>
      <c r="GM93" s="59">
        <f>+Cas_Hoy!J92</f>
        <v>256</v>
      </c>
      <c r="GN93" s="59">
        <f>+Cas_Hoy!K92</f>
        <v>323</v>
      </c>
      <c r="GO93" s="59">
        <f>+Cas_Hoy!L92</f>
        <v>227</v>
      </c>
      <c r="GP93" s="59">
        <f>+Cas_Hoy!M92</f>
        <v>241</v>
      </c>
      <c r="GQ93" s="59">
        <f>+Cas_Hoy!N92</f>
        <v>157</v>
      </c>
      <c r="GR93" s="59">
        <f>+Cas_Hoy!O92</f>
        <v>160</v>
      </c>
      <c r="GS93" s="59">
        <f>+Cas_Hoy!P92</f>
        <v>106</v>
      </c>
      <c r="GT93" s="59">
        <f>+Cas_Hoy!Q92</f>
        <v>83</v>
      </c>
      <c r="GU93" s="59">
        <f>+Cas_Hoy!R92</f>
        <v>37</v>
      </c>
      <c r="GV93" s="59">
        <f>+Cas_Hoy!S92</f>
        <v>57</v>
      </c>
      <c r="GW93" s="59">
        <f>+Cas_Hoy!T92</f>
        <v>6</v>
      </c>
      <c r="GX93" s="459">
        <f>+Cas_Hoy!U92</f>
        <v>19</v>
      </c>
      <c r="GY93" s="424">
        <f t="shared" si="489"/>
        <v>0.28113676349486733</v>
      </c>
      <c r="GZ93" s="94">
        <f t="shared" si="490"/>
        <v>0.5451864469842298</v>
      </c>
      <c r="HA93" s="94">
        <f t="shared" si="491"/>
        <v>0.7</v>
      </c>
      <c r="HB93" s="94">
        <f t="shared" si="492"/>
        <v>0.7</v>
      </c>
      <c r="HC93" s="272">
        <f t="shared" si="464"/>
        <v>0.7</v>
      </c>
      <c r="HD93" s="272">
        <f t="shared" si="465"/>
        <v>0.16242301373126999</v>
      </c>
      <c r="HE93" s="272">
        <f t="shared" si="466"/>
        <v>0.7</v>
      </c>
      <c r="HF93" s="272">
        <f t="shared" si="467"/>
        <v>0.7</v>
      </c>
      <c r="HG93" s="272">
        <f t="shared" si="468"/>
        <v>0.7</v>
      </c>
      <c r="HH93" s="272">
        <f t="shared" si="469"/>
        <v>0.7</v>
      </c>
      <c r="HI93" s="272">
        <f t="shared" si="470"/>
        <v>0.7</v>
      </c>
      <c r="HJ93" s="272">
        <f t="shared" si="471"/>
        <v>0.7</v>
      </c>
      <c r="HK93" s="272">
        <f t="shared" si="472"/>
        <v>0.7</v>
      </c>
      <c r="HL93" s="272">
        <f t="shared" si="473"/>
        <v>0.7</v>
      </c>
      <c r="HM93" s="272">
        <f t="shared" si="474"/>
        <v>0.28113676349486733</v>
      </c>
      <c r="HN93" s="272">
        <f t="shared" si="475"/>
        <v>0.5451864469842298</v>
      </c>
      <c r="HO93" s="272">
        <f t="shared" si="476"/>
        <v>0.25800894214976766</v>
      </c>
      <c r="HP93" s="272">
        <f t="shared" si="477"/>
        <v>0.55696782773660602</v>
      </c>
      <c r="HQ93" s="272">
        <f t="shared" si="478"/>
        <v>0.21217909249696856</v>
      </c>
      <c r="HR93" s="276">
        <f t="shared" si="479"/>
        <v>0.30304822144159393</v>
      </c>
      <c r="HS93" s="201">
        <f>+CyF_Tot!B92</f>
        <v>0</v>
      </c>
      <c r="HT93" s="131">
        <f>+CyF_Tot!C92</f>
        <v>3235</v>
      </c>
      <c r="HU93" s="131">
        <f>+CyF_Tot!D92</f>
        <v>3274</v>
      </c>
      <c r="HV93" s="131">
        <f>+CyF_Tot!E92</f>
        <v>3347</v>
      </c>
      <c r="HW93" s="131">
        <f>+CyF_Tot!F92</f>
        <v>0</v>
      </c>
      <c r="HX93" s="131">
        <f>+CyF_Tot!G92</f>
        <v>144</v>
      </c>
      <c r="HY93" s="131">
        <f>+CyF_Tot!H92</f>
        <v>145</v>
      </c>
      <c r="HZ93" s="428">
        <f>+CyF_Tot!I92</f>
        <v>146</v>
      </c>
      <c r="IA93" s="82">
        <f t="shared" si="368"/>
        <v>8.8750680257348932E-2</v>
      </c>
      <c r="IB93" s="79">
        <f t="shared" si="369"/>
        <v>7.8619688036249621E-2</v>
      </c>
      <c r="IC93" s="79">
        <f t="shared" si="370"/>
        <v>8.266148219299134E-2</v>
      </c>
      <c r="ID93" s="79">
        <f t="shared" si="371"/>
        <v>7.4253280420155263E-2</v>
      </c>
      <c r="IE93" s="79">
        <f t="shared" si="372"/>
        <v>6.4865236438918464E-2</v>
      </c>
      <c r="IF93" s="79">
        <f t="shared" si="373"/>
        <v>6.2497699231679874E-2</v>
      </c>
      <c r="IG93" s="79">
        <f t="shared" si="374"/>
        <v>6.8255643927946669E-2</v>
      </c>
      <c r="IH93" s="79">
        <f t="shared" si="375"/>
        <v>6.4015350615344302E-2</v>
      </c>
      <c r="II93" s="79">
        <f t="shared" si="376"/>
        <v>6.7905850272752061E-2</v>
      </c>
      <c r="IJ93" s="79">
        <f t="shared" si="377"/>
        <v>6.2316746914689428E-2</v>
      </c>
      <c r="IK93" s="79">
        <f t="shared" si="378"/>
        <v>5.4405491845804267E-2</v>
      </c>
      <c r="IL93" s="79">
        <f t="shared" si="379"/>
        <v>4.9849944832785098E-2</v>
      </c>
      <c r="IM93" s="79">
        <f t="shared" si="380"/>
        <v>4.3657257036689746E-2</v>
      </c>
      <c r="IN93" s="79">
        <f t="shared" si="381"/>
        <v>4.4544722574648164E-2</v>
      </c>
      <c r="IO93" s="79">
        <f t="shared" si="382"/>
        <v>2.824051365516923E-2</v>
      </c>
      <c r="IP93" s="79">
        <f t="shared" si="383"/>
        <v>3.2808758562928628E-2</v>
      </c>
      <c r="IQ93" s="79">
        <f t="shared" si="384"/>
        <v>1.1058591770723103E-2</v>
      </c>
      <c r="IR93" s="79">
        <f t="shared" si="385"/>
        <v>1.5552348689766909E-2</v>
      </c>
      <c r="IS93" s="79">
        <f t="shared" si="386"/>
        <v>1.0260549065619375E-3</v>
      </c>
      <c r="IT93" s="179">
        <f t="shared" si="387"/>
        <v>4.7146606928649753E-3</v>
      </c>
      <c r="IU93" s="275"/>
      <c r="IV93" s="272"/>
      <c r="IW93" s="272"/>
      <c r="IX93" s="272"/>
      <c r="IY93" s="272"/>
      <c r="IZ93" s="272"/>
      <c r="JA93" s="272"/>
      <c r="JB93" s="272"/>
      <c r="JC93" s="272"/>
      <c r="JD93" s="272"/>
      <c r="JE93" s="272"/>
      <c r="JF93" s="272"/>
      <c r="JG93" s="272"/>
      <c r="JH93" s="272"/>
      <c r="JI93" s="272"/>
      <c r="JJ93" s="272"/>
      <c r="JK93" s="272"/>
      <c r="JL93" s="272"/>
      <c r="JM93" s="272"/>
      <c r="JN93" s="276"/>
      <c r="JP93" s="525">
        <f t="shared" si="230"/>
        <v>0</v>
      </c>
      <c r="JQ93" s="241">
        <f t="shared" si="231"/>
        <v>0</v>
      </c>
      <c r="JR93" s="241">
        <f t="shared" si="232"/>
        <v>0</v>
      </c>
      <c r="JS93" s="241">
        <f t="shared" si="233"/>
        <v>0</v>
      </c>
      <c r="JT93" s="241">
        <f t="shared" si="234"/>
        <v>1656.5892905090859</v>
      </c>
      <c r="JU93" s="241">
        <f t="shared" si="235"/>
        <v>0</v>
      </c>
      <c r="JV93" s="241">
        <f t="shared" si="236"/>
        <v>2835.7094273822559</v>
      </c>
      <c r="JW93" s="241">
        <f t="shared" si="237"/>
        <v>1529.5630965591674</v>
      </c>
      <c r="JX93" s="241">
        <f t="shared" si="238"/>
        <v>7488.9228008800337</v>
      </c>
      <c r="JY93" s="241">
        <f t="shared" si="239"/>
        <v>7039.8296435176426</v>
      </c>
      <c r="JZ93" s="241">
        <f t="shared" si="240"/>
        <v>15166.688633149861</v>
      </c>
      <c r="KA93" s="241">
        <f t="shared" si="241"/>
        <v>16399.74259489424</v>
      </c>
      <c r="KB93" s="241">
        <f t="shared" si="242"/>
        <v>22748.564383715242</v>
      </c>
      <c r="KC93" s="241">
        <f t="shared" si="243"/>
        <v>24430.241044468581</v>
      </c>
      <c r="KD93" s="241">
        <f t="shared" si="244"/>
        <v>16844.62115775263</v>
      </c>
      <c r="KE93" s="241">
        <f t="shared" si="245"/>
        <v>18309.082312652536</v>
      </c>
      <c r="KF93" s="241">
        <f t="shared" si="246"/>
        <v>13072.51115533474</v>
      </c>
      <c r="KG93" s="241">
        <f t="shared" si="247"/>
        <v>19656.651019536541</v>
      </c>
      <c r="KH93" s="241">
        <f t="shared" si="248"/>
        <v>3533.7798744360866</v>
      </c>
      <c r="KI93" s="526">
        <f t="shared" si="249"/>
        <v>5504.0621067835264</v>
      </c>
      <c r="KJ93" s="529">
        <f>(SUM(JP93:KI93)/SUM(JP$4:KI92))*100000</f>
        <v>324.89812935764263</v>
      </c>
      <c r="KK93" s="491">
        <f t="shared" si="433"/>
        <v>0</v>
      </c>
      <c r="KL93" s="492">
        <f t="shared" si="434"/>
        <v>0</v>
      </c>
      <c r="KM93" s="492">
        <f t="shared" si="435"/>
        <v>0</v>
      </c>
      <c r="KN93" s="492">
        <f t="shared" si="436"/>
        <v>0</v>
      </c>
      <c r="KO93" s="492">
        <f t="shared" si="437"/>
        <v>463.00202281963681</v>
      </c>
      <c r="KP93" s="492">
        <f t="shared" si="438"/>
        <v>0</v>
      </c>
      <c r="KQ93" s="492">
        <f t="shared" si="439"/>
        <v>880.00739436571712</v>
      </c>
      <c r="KR93" s="492">
        <f t="shared" si="440"/>
        <v>469.14896807101917</v>
      </c>
      <c r="KS93" s="492">
        <f t="shared" si="441"/>
        <v>2653.6213502603805</v>
      </c>
      <c r="KT93" s="492">
        <f t="shared" si="442"/>
        <v>2409.6841674845105</v>
      </c>
      <c r="KU93" s="492">
        <f t="shared" si="443"/>
        <v>7176.2160513345661</v>
      </c>
      <c r="KV93" s="492">
        <f t="shared" si="444"/>
        <v>7229.5531999405048</v>
      </c>
      <c r="KW93" s="492">
        <f t="shared" si="445"/>
        <v>13758.416226953344</v>
      </c>
      <c r="KX93" s="492">
        <f t="shared" si="446"/>
        <v>12810.091633183307</v>
      </c>
      <c r="KY93" s="492">
        <f t="shared" si="447"/>
        <v>17015.404775484163</v>
      </c>
      <c r="KZ93" s="492">
        <f t="shared" si="448"/>
        <v>13730.816250311254</v>
      </c>
      <c r="LA93" s="492">
        <f t="shared" si="449"/>
        <v>36663.070679481993</v>
      </c>
      <c r="LB93" s="492">
        <f t="shared" si="450"/>
        <v>29931.646489873187</v>
      </c>
      <c r="LC93" s="492">
        <f t="shared" si="451"/>
        <v>58540.211619913636</v>
      </c>
      <c r="LD93" s="493">
        <f t="shared" si="452"/>
        <v>31850.368073511523</v>
      </c>
      <c r="LE93" s="509">
        <f t="shared" si="453"/>
        <v>127.10794948258831</v>
      </c>
      <c r="LF93" s="492">
        <f t="shared" si="454"/>
        <v>0</v>
      </c>
      <c r="LG93" s="492">
        <f t="shared" si="455"/>
        <v>3309.5315322133256</v>
      </c>
      <c r="LH93" s="492">
        <f t="shared" si="456"/>
        <v>3068.3560879650913</v>
      </c>
      <c r="LI93" s="492">
        <f t="shared" si="457"/>
        <v>18416.782179763391</v>
      </c>
      <c r="LJ93" s="512">
        <f t="shared" si="458"/>
        <v>16766.808750303786</v>
      </c>
      <c r="LK93" s="491">
        <f t="shared" si="459"/>
        <v>66.495880098603806</v>
      </c>
      <c r="LL93" s="492">
        <f t="shared" si="460"/>
        <v>3193.6736047371251</v>
      </c>
      <c r="LM93" s="493">
        <f t="shared" si="461"/>
        <v>17529.840349364429</v>
      </c>
      <c r="LO93" s="547" t="e">
        <f>VLOOKUP(A93,#REF!,2,FALSE)</f>
        <v>#REF!</v>
      </c>
      <c r="LP93" s="552" t="e">
        <f>VLOOKUP(A93,#REF!,3,FALSE)</f>
        <v>#REF!</v>
      </c>
      <c r="LQ93" s="544" t="e">
        <f>VLOOKUP(A93,#REF!,4,FALSE)</f>
        <v>#REF!</v>
      </c>
      <c r="LR93" s="564" t="e">
        <f t="shared" si="405"/>
        <v>#REF!</v>
      </c>
      <c r="LS93" s="518" t="e">
        <f t="shared" si="406"/>
        <v>#REF!</v>
      </c>
    </row>
    <row r="94" spans="1:331" ht="14.4">
      <c r="A94" s="391" t="s">
        <v>104</v>
      </c>
      <c r="B94" s="419">
        <v>12584</v>
      </c>
      <c r="C94" s="407">
        <f t="shared" si="330"/>
        <v>1247</v>
      </c>
      <c r="D94" s="398">
        <f t="shared" si="331"/>
        <v>28</v>
      </c>
      <c r="E94" s="376">
        <f t="shared" si="462"/>
        <v>9.8347890785195746E-3</v>
      </c>
      <c r="F94" s="185">
        <f t="shared" si="407"/>
        <v>7.0406865861411316E-2</v>
      </c>
      <c r="G94" s="30">
        <f t="shared" si="253"/>
        <v>3.2133590818572872</v>
      </c>
      <c r="H94" s="29">
        <f t="shared" si="408"/>
        <v>0.22624254184087386</v>
      </c>
      <c r="I94" s="33">
        <f t="shared" si="409"/>
        <v>0.3184248867670087</v>
      </c>
      <c r="J94" s="302">
        <f t="shared" si="410"/>
        <v>0.3029011523908674</v>
      </c>
      <c r="K94" s="452">
        <f t="shared" si="411"/>
        <v>7.3457880963156749E-3</v>
      </c>
      <c r="L94" s="303">
        <f t="shared" si="463"/>
        <v>4.3021536136418463</v>
      </c>
      <c r="M94" s="304">
        <f t="shared" si="412"/>
        <v>0.42495048806077673</v>
      </c>
      <c r="N94" s="675"/>
      <c r="O94" s="310" t="s">
        <v>226</v>
      </c>
      <c r="P94" s="20" t="s">
        <v>229</v>
      </c>
      <c r="Q94" s="20"/>
      <c r="R94" s="20"/>
      <c r="S94" s="148">
        <f t="shared" si="259"/>
        <v>1247</v>
      </c>
      <c r="T94" s="149">
        <f t="shared" si="260"/>
        <v>9909.4087730451374</v>
      </c>
      <c r="U94" s="148">
        <f t="shared" si="261"/>
        <v>109</v>
      </c>
      <c r="V94" s="150">
        <f t="shared" si="262"/>
        <v>9.5782073813708263E-2</v>
      </c>
      <c r="W94" s="149">
        <f t="shared" si="263"/>
        <v>866.17927527018435</v>
      </c>
      <c r="X94" s="148">
        <f t="shared" si="264"/>
        <v>361</v>
      </c>
      <c r="Y94" s="150">
        <f t="shared" si="265"/>
        <v>0.4074492099322799</v>
      </c>
      <c r="Z94" s="149">
        <f t="shared" si="266"/>
        <v>2868.722186904005</v>
      </c>
      <c r="AA94" s="148">
        <f t="shared" si="267"/>
        <v>28</v>
      </c>
      <c r="AB94" s="149">
        <f t="shared" si="268"/>
        <v>2225.047679593134</v>
      </c>
      <c r="AC94" s="151">
        <f t="shared" si="269"/>
        <v>2.2453889334402566E-2</v>
      </c>
      <c r="AD94" s="148">
        <f t="shared" si="270"/>
        <v>0</v>
      </c>
      <c r="AE94" s="150">
        <f t="shared" si="271"/>
        <v>0</v>
      </c>
      <c r="AF94" s="149">
        <f t="shared" si="272"/>
        <v>0</v>
      </c>
      <c r="AG94" s="148">
        <f t="shared" si="273"/>
        <v>1</v>
      </c>
      <c r="AH94" s="150">
        <f t="shared" si="274"/>
        <v>3.7037037037037035E-2</v>
      </c>
      <c r="AI94" s="311">
        <f t="shared" si="275"/>
        <v>79.465988556897642</v>
      </c>
      <c r="AJ94" s="679"/>
      <c r="AK94" s="74">
        <v>934.31866937017276</v>
      </c>
      <c r="AL94" s="59">
        <v>893.87377449915198</v>
      </c>
      <c r="AM94" s="59">
        <v>927.10389557051917</v>
      </c>
      <c r="AN94" s="59">
        <v>796.8445627644744</v>
      </c>
      <c r="AO94" s="59">
        <v>684.36574347668284</v>
      </c>
      <c r="AP94" s="59">
        <v>620.25741207263491</v>
      </c>
      <c r="AQ94" s="59">
        <v>826.46694113442072</v>
      </c>
      <c r="AR94" s="59">
        <v>836.42141138452212</v>
      </c>
      <c r="AS94" s="59">
        <v>831.33761314174092</v>
      </c>
      <c r="AT94" s="59">
        <v>796.14467638802103</v>
      </c>
      <c r="AU94" s="59">
        <v>762.9485447376594</v>
      </c>
      <c r="AV94" s="59">
        <v>714.94576695175783</v>
      </c>
      <c r="AW94" s="59">
        <v>666.22344113841882</v>
      </c>
      <c r="AX94" s="59">
        <v>681.36667952108894</v>
      </c>
      <c r="AY94" s="59">
        <v>471.96356683457577</v>
      </c>
      <c r="AZ94" s="59">
        <v>519.91298542691379</v>
      </c>
      <c r="BA94" s="59">
        <v>170.10207678815843</v>
      </c>
      <c r="BB94" s="59">
        <v>319.14196746660269</v>
      </c>
      <c r="BC94" s="59">
        <v>26.169550275101308</v>
      </c>
      <c r="BD94" s="75">
        <v>104.09091753026337</v>
      </c>
      <c r="BE94" s="213">
        <v>2.0000000000000002E-5</v>
      </c>
      <c r="BF94" s="42">
        <v>2.0000000000000002E-5</v>
      </c>
      <c r="BG94" s="52">
        <v>5.0000000000000002E-5</v>
      </c>
      <c r="BH94" s="52">
        <v>4.0000000000000003E-5</v>
      </c>
      <c r="BI94" s="52">
        <v>1.2518952302791728E-4</v>
      </c>
      <c r="BJ94" s="52">
        <v>1.2406223545552731E-4</v>
      </c>
      <c r="BK94" s="52">
        <v>3.4000000000000002E-4</v>
      </c>
      <c r="BL94" s="52">
        <v>1.8000000000000001E-4</v>
      </c>
      <c r="BM94" s="52">
        <v>8.9999999999999998E-4</v>
      </c>
      <c r="BN94" s="52">
        <v>5.0000000000000001E-4</v>
      </c>
      <c r="BO94" s="52">
        <v>3.8E-3</v>
      </c>
      <c r="BP94" s="52">
        <v>2E-3</v>
      </c>
      <c r="BQ94" s="52">
        <v>1.6199999999999999E-2</v>
      </c>
      <c r="BR94" s="52">
        <v>6.1999999999999998E-3</v>
      </c>
      <c r="BS94" s="52">
        <v>6.1100000000000002E-2</v>
      </c>
      <c r="BT94" s="52">
        <v>2.6800000000000001E-2</v>
      </c>
      <c r="BU94" s="52">
        <v>0.1421</v>
      </c>
      <c r="BV94" s="52">
        <v>5.4699999999999999E-2</v>
      </c>
      <c r="BW94" s="52">
        <v>0.27589999999999998</v>
      </c>
      <c r="BX94" s="584">
        <v>0.1051</v>
      </c>
      <c r="BY94" s="74">
        <f>+Fall_Hoy!B94+(CS94/2)</f>
        <v>0</v>
      </c>
      <c r="BZ94" s="59">
        <f>+Fall_Hoy!C94+(CS94/2)</f>
        <v>0</v>
      </c>
      <c r="CA94" s="59">
        <f>+Fall_Hoy!D94+(CT94/2)</f>
        <v>0</v>
      </c>
      <c r="CB94" s="59">
        <f>+Fall_Hoy!E94+(CT94/2)</f>
        <v>0</v>
      </c>
      <c r="CC94" s="59">
        <f>+Fall_Hoy!F94+(CU94/2)</f>
        <v>0</v>
      </c>
      <c r="CD94" s="59">
        <f>+Fall_Hoy!G94+(CU94/2)</f>
        <v>0</v>
      </c>
      <c r="CE94" s="59">
        <f>+Fall_Hoy!H94+(CV94/2)</f>
        <v>0</v>
      </c>
      <c r="CF94" s="59">
        <f>+Fall_Hoy!I94+(CV94/2)</f>
        <v>0</v>
      </c>
      <c r="CG94" s="59">
        <f>+Fall_Hoy!J94+(CW94/2)</f>
        <v>1</v>
      </c>
      <c r="CH94" s="59">
        <f>+Fall_Hoy!K94+(CW94/2)</f>
        <v>0</v>
      </c>
      <c r="CI94" s="59">
        <f>+Fall_Hoy!L94+(CX94/2)</f>
        <v>5</v>
      </c>
      <c r="CJ94" s="59">
        <f>+Fall_Hoy!M94+(CX94/2)</f>
        <v>2</v>
      </c>
      <c r="CK94" s="59">
        <f>+Fall_Hoy!N94+(CY94/2)</f>
        <v>5</v>
      </c>
      <c r="CL94" s="59">
        <f>+Fall_Hoy!O94+(CY94/2)</f>
        <v>2</v>
      </c>
      <c r="CM94" s="59">
        <f>+Fall_Hoy!P94+(CZ94/2)</f>
        <v>3</v>
      </c>
      <c r="CN94" s="59">
        <f>+Fall_Hoy!Q94+(CZ94/2)</f>
        <v>0</v>
      </c>
      <c r="CO94" s="59">
        <f>+Fall_Hoy!R94+(DA94/2)</f>
        <v>1</v>
      </c>
      <c r="CP94" s="59">
        <f>+Fall_Hoy!S94+(DA94/2)</f>
        <v>7</v>
      </c>
      <c r="CQ94" s="59">
        <f>+Fall_Hoy!T94+(DB94/2)</f>
        <v>1</v>
      </c>
      <c r="CR94" s="75">
        <f>+Fall_Hoy!U94+(DB94/2)</f>
        <v>1</v>
      </c>
      <c r="CS94" s="603">
        <f>+Fall_Hoy!W94</f>
        <v>0</v>
      </c>
      <c r="CT94" s="58">
        <f>+Fall_Hoy!X94</f>
        <v>0</v>
      </c>
      <c r="CU94" s="58">
        <f>+Fall_Hoy!Y94</f>
        <v>0</v>
      </c>
      <c r="CV94" s="58">
        <f>+Fall_Hoy!Z94</f>
        <v>0</v>
      </c>
      <c r="CW94" s="58">
        <f>+Fall_Hoy!AA94</f>
        <v>0</v>
      </c>
      <c r="CX94" s="58">
        <f>+Fall_Hoy!AB94</f>
        <v>0</v>
      </c>
      <c r="CY94" s="58">
        <f>+Fall_Hoy!AC94</f>
        <v>0</v>
      </c>
      <c r="CZ94" s="58">
        <f>+Fall_Hoy!AD94</f>
        <v>0</v>
      </c>
      <c r="DA94" s="58">
        <f>+Fall_Hoy!AE94</f>
        <v>0</v>
      </c>
      <c r="DB94" s="223">
        <f>+Fall_Hoy!AF94</f>
        <v>0</v>
      </c>
      <c r="DC94" s="65">
        <f t="shared" si="276"/>
        <v>0.10403310718068304</v>
      </c>
      <c r="DD94" s="66">
        <f t="shared" si="277"/>
        <v>4.2314773080605481E-2</v>
      </c>
      <c r="DE94" s="66">
        <f t="shared" si="278"/>
        <v>0.46327096323906825</v>
      </c>
      <c r="DF94" s="66">
        <f t="shared" si="279"/>
        <v>0.47343178769472855</v>
      </c>
      <c r="DG94" s="66">
        <f t="shared" ref="DG94:DG125" si="494">IF(MIN(+CC94/(AO94*BI94),0.7)&gt;0,MIN(+CC94/(AO94*BI94),0.7),EA94/AO94)</f>
        <v>7.7443969843890612E-2</v>
      </c>
      <c r="DH94" s="66">
        <f t="shared" ref="DH94:DH125" si="495">IF(MIN(+CD94/(AP94*BJ94),0.7)&gt;0,MIN(+CD94/(AP94*BJ94),0.7),EB94/AP94)</f>
        <v>0.10963190229806863</v>
      </c>
      <c r="DI94" s="66">
        <f t="shared" ref="DI94:DI125" si="496">IF(MIN(+CE94/(AQ94*BK94),0.7)&gt;0,MIN(+CE94/(AQ94*BK94),0.7),EC94/AQ94)</f>
        <v>0.11010724745395388</v>
      </c>
      <c r="DJ94" s="66">
        <f t="shared" ref="DJ94:DJ125" si="497">IF(MIN(+CF94/(AR94*BL94),0.7)&gt;0,MIN(+CF94/(AR94*BL94),0.7),ED94/AR94)</f>
        <v>0.11477468019510872</v>
      </c>
      <c r="DK94" s="66">
        <f t="shared" ref="DK94:DK125" si="498">IF(MIN(+CG94/(AS94*BM94),0.7)&gt;0,MIN(+CG94/(AS94*BM94),0.7),EE94/AS94)</f>
        <v>0.7</v>
      </c>
      <c r="DL94" s="66">
        <f t="shared" ref="DL94:DL125" si="499">IF(MIN(+CH94/(AT94*BN94),0.7)&gt;0,MIN(+CH94/(AT94*BN94),0.7),EF94/AT94)</f>
        <v>0.11932504583337737</v>
      </c>
      <c r="DM94" s="66">
        <f t="shared" ref="DM94:DM125" si="500">IF(MIN(+CI94/(AU94*BO94),0.7)&gt;0,MIN(+CI94/(AU94*BO94),0.7),EG94/AU94)</f>
        <v>0.7</v>
      </c>
      <c r="DN94" s="66">
        <f t="shared" ref="DN94:DN125" si="501">IF(MIN(+CJ94/(AV94*BP94),0.7)&gt;0,MIN(+CJ94/(AV94*BP94),0.7),EH94/AV94)</f>
        <v>0.7</v>
      </c>
      <c r="DO94" s="66">
        <f t="shared" ref="DO94:DO125" si="502">IF(MIN(+CK94/(AW94*BQ94),0.7)&gt;0,MIN(+CK94/(AW94*BQ94),0.7),EI94/AW94)</f>
        <v>0.46327096323906825</v>
      </c>
      <c r="DP94" s="66">
        <f t="shared" ref="DP94:DP125" si="503">IF(MIN(+CL94/(AX94*BR94),0.7)&gt;0,MIN(+CL94/(AX94*BR94),0.7),EJ94/AX94)</f>
        <v>0.47343178769472855</v>
      </c>
      <c r="DQ94" s="66">
        <f t="shared" ref="DQ94:DQ125" si="504">IF(MIN(+CM94/(AY94*BS94),0.7)&gt;0,MIN(+CM94/(AY94*BS94),0.7),EK94/AY94)</f>
        <v>0.10403310718068304</v>
      </c>
      <c r="DR94" s="66">
        <f t="shared" ref="DR94:DR125" si="505">IF(MIN(+CN94/(AZ94*BT94),0.7)&gt;0,MIN(+CN94/(AZ94*BT94),0.7),EL94/AZ94)</f>
        <v>4.2314773080605481E-2</v>
      </c>
      <c r="DS94" s="66">
        <f t="shared" ref="DS94:DS125" si="506">IF(MIN(+CO94/(BA94*BU94),0.7)&gt;0,MIN(+CO94/(BA94*BU94),0.7),EM94/BA94)</f>
        <v>4.1371027388782969E-2</v>
      </c>
      <c r="DT94" s="66">
        <f t="shared" ref="DT94:DT125" si="507">IF(MIN(+CP94/(BB94*BV94),0.7)&gt;0,MIN(+CP94/(BB94*BV94),0.7),EN94/BB94)</f>
        <v>0.40098377082404058</v>
      </c>
      <c r="DU94" s="66">
        <f t="shared" ref="DU94:DU125" si="508">IF(MIN(+CQ94/(BC94*BW94),0.7)&gt;0,MIN(+CQ94/(BC94*BW94),0.7),EO94/BC94)</f>
        <v>0.13850072289833046</v>
      </c>
      <c r="DV94" s="265">
        <f t="shared" si="404"/>
        <v>9.1408050624737905E-2</v>
      </c>
      <c r="DW94" s="74">
        <f>+'Cas_-14'!B93</f>
        <v>17</v>
      </c>
      <c r="DX94" s="59">
        <f>+'Cas_-14'!C93</f>
        <v>17</v>
      </c>
      <c r="DY94" s="59">
        <f>+'Cas_-14'!D93</f>
        <v>31</v>
      </c>
      <c r="DZ94" s="59">
        <f>+'Cas_-14'!E93</f>
        <v>43</v>
      </c>
      <c r="EA94" s="59">
        <f>+'Cas_-14'!F93</f>
        <v>53</v>
      </c>
      <c r="EB94" s="59">
        <f>+'Cas_-14'!G93</f>
        <v>68</v>
      </c>
      <c r="EC94" s="59">
        <f>+'Cas_-14'!H93</f>
        <v>91</v>
      </c>
      <c r="ED94" s="59">
        <f>+'Cas_-14'!I93</f>
        <v>96</v>
      </c>
      <c r="EE94" s="59">
        <f>+'Cas_-14'!J93</f>
        <v>95</v>
      </c>
      <c r="EF94" s="59">
        <f>+'Cas_-14'!K93</f>
        <v>95</v>
      </c>
      <c r="EG94" s="59">
        <f>+'Cas_-14'!L93</f>
        <v>56</v>
      </c>
      <c r="EH94" s="59">
        <f>+'Cas_-14'!M93</f>
        <v>68</v>
      </c>
      <c r="EI94" s="59">
        <f>+'Cas_-14'!N93</f>
        <v>51</v>
      </c>
      <c r="EJ94" s="59">
        <f>+'Cas_-14'!O93</f>
        <v>25</v>
      </c>
      <c r="EK94" s="59">
        <f>+'Cas_-14'!P93</f>
        <v>20</v>
      </c>
      <c r="EL94" s="59">
        <f>+'Cas_-14'!Q93</f>
        <v>22</v>
      </c>
      <c r="EM94" s="59">
        <f>+'Cas_-14'!R93</f>
        <v>8</v>
      </c>
      <c r="EN94" s="59">
        <f>+'Cas_-14'!S93</f>
        <v>18</v>
      </c>
      <c r="EO94" s="59">
        <f>+'Cas_-14'!T93</f>
        <v>1</v>
      </c>
      <c r="EP94" s="75">
        <f>+'Cas_-14'!U93</f>
        <v>1</v>
      </c>
      <c r="EQ94" s="178">
        <f t="shared" si="413"/>
        <v>1.8195076859011877E-2</v>
      </c>
      <c r="ER94" s="79">
        <f t="shared" si="414"/>
        <v>1.9018345190320973E-2</v>
      </c>
      <c r="ES94" s="79">
        <f t="shared" si="415"/>
        <v>3.343746062130748E-2</v>
      </c>
      <c r="ET94" s="79">
        <f t="shared" si="416"/>
        <v>5.396284546489355E-2</v>
      </c>
      <c r="EU94" s="79">
        <f t="shared" si="417"/>
        <v>7.7443969843890612E-2</v>
      </c>
      <c r="EV94" s="79">
        <f t="shared" si="418"/>
        <v>0.10963190229806863</v>
      </c>
      <c r="EW94" s="79">
        <f t="shared" si="419"/>
        <v>0.11010724745395388</v>
      </c>
      <c r="EX94" s="79">
        <f t="shared" si="420"/>
        <v>0.11477468019510872</v>
      </c>
      <c r="EY94" s="79">
        <f t="shared" si="421"/>
        <v>0.11427366992452288</v>
      </c>
      <c r="EZ94" s="79">
        <f t="shared" si="422"/>
        <v>0.11932504583337737</v>
      </c>
      <c r="FA94" s="79">
        <f t="shared" si="423"/>
        <v>7.3399445331212551E-2</v>
      </c>
      <c r="FB94" s="79">
        <f t="shared" si="424"/>
        <v>9.5112109398066289E-2</v>
      </c>
      <c r="FC94" s="79">
        <f t="shared" si="425"/>
        <v>7.6550893965623631E-2</v>
      </c>
      <c r="FD94" s="79">
        <f t="shared" si="426"/>
        <v>3.6690963546341465E-2</v>
      </c>
      <c r="FE94" s="79">
        <f t="shared" si="427"/>
        <v>4.2376152324931561E-2</v>
      </c>
      <c r="FF94" s="79">
        <f t="shared" si="428"/>
        <v>4.2314773080605481E-2</v>
      </c>
      <c r="FG94" s="79">
        <f t="shared" si="429"/>
        <v>4.7030583935568485E-2</v>
      </c>
      <c r="FH94" s="79">
        <f t="shared" si="430"/>
        <v>5.6401231536192899E-2</v>
      </c>
      <c r="FI94" s="79">
        <f t="shared" si="431"/>
        <v>3.8212349447649376E-2</v>
      </c>
      <c r="FJ94" s="87">
        <f t="shared" si="432"/>
        <v>9.6069861206599539E-3</v>
      </c>
      <c r="FK94" s="101">
        <f t="shared" si="481"/>
        <v>2.4549918166939442</v>
      </c>
      <c r="FL94" s="102">
        <f t="shared" si="482"/>
        <v>1</v>
      </c>
      <c r="FM94" s="102">
        <f t="shared" si="483"/>
        <v>6.0518034374243532</v>
      </c>
      <c r="FN94" s="102">
        <f t="shared" si="484"/>
        <v>12.903225806451612</v>
      </c>
      <c r="FO94" s="102">
        <f t="shared" si="493"/>
        <v>1</v>
      </c>
      <c r="FP94" s="102">
        <f t="shared" si="493"/>
        <v>1</v>
      </c>
      <c r="FQ94" s="102">
        <f t="shared" si="493"/>
        <v>1</v>
      </c>
      <c r="FR94" s="102">
        <f t="shared" si="493"/>
        <v>1</v>
      </c>
      <c r="FS94" s="102">
        <f t="shared" si="493"/>
        <v>6.125645570518091</v>
      </c>
      <c r="FT94" s="102">
        <f t="shared" si="493"/>
        <v>1</v>
      </c>
      <c r="FU94" s="102">
        <f t="shared" si="493"/>
        <v>9.5368568092207404</v>
      </c>
      <c r="FV94" s="102">
        <f t="shared" si="493"/>
        <v>7.3597358362680954</v>
      </c>
      <c r="FW94" s="102">
        <f t="shared" si="493"/>
        <v>6.0518034374243532</v>
      </c>
      <c r="FX94" s="102">
        <f t="shared" si="493"/>
        <v>12.903225806451612</v>
      </c>
      <c r="FY94" s="102">
        <f t="shared" si="493"/>
        <v>2.4549918166939442</v>
      </c>
      <c r="FZ94" s="102">
        <f t="shared" si="493"/>
        <v>1</v>
      </c>
      <c r="GA94" s="102">
        <f t="shared" si="485"/>
        <v>0.87966220971147069</v>
      </c>
      <c r="GB94" s="102">
        <f t="shared" si="486"/>
        <v>7.1094860857200901</v>
      </c>
      <c r="GC94" s="102">
        <f t="shared" si="487"/>
        <v>3.6245016310257339</v>
      </c>
      <c r="GD94" s="270">
        <f t="shared" si="488"/>
        <v>9.5147478591817318</v>
      </c>
      <c r="GE94" s="74">
        <f>+Cas_Hoy!B93</f>
        <v>32</v>
      </c>
      <c r="GF94" s="59">
        <f>+Cas_Hoy!C93</f>
        <v>29</v>
      </c>
      <c r="GG94" s="59">
        <f>+Cas_Hoy!D93</f>
        <v>50</v>
      </c>
      <c r="GH94" s="59">
        <f>+Cas_Hoy!E93</f>
        <v>69</v>
      </c>
      <c r="GI94" s="59">
        <f>+Cas_Hoy!F93</f>
        <v>75</v>
      </c>
      <c r="GJ94" s="59">
        <f>+Cas_Hoy!G93</f>
        <v>101</v>
      </c>
      <c r="GK94" s="59">
        <f>+Cas_Hoy!H93</f>
        <v>111</v>
      </c>
      <c r="GL94" s="59">
        <f>+Cas_Hoy!I93</f>
        <v>137</v>
      </c>
      <c r="GM94" s="59">
        <f>+Cas_Hoy!J93</f>
        <v>118</v>
      </c>
      <c r="GN94" s="59">
        <f>+Cas_Hoy!K93</f>
        <v>122</v>
      </c>
      <c r="GO94" s="59">
        <f>+Cas_Hoy!L93</f>
        <v>83</v>
      </c>
      <c r="GP94" s="59">
        <f>+Cas_Hoy!M93</f>
        <v>94</v>
      </c>
      <c r="GQ94" s="59">
        <f>+Cas_Hoy!N93</f>
        <v>63</v>
      </c>
      <c r="GR94" s="59">
        <f>+Cas_Hoy!O93</f>
        <v>42</v>
      </c>
      <c r="GS94" s="59">
        <f>+Cas_Hoy!P93</f>
        <v>35</v>
      </c>
      <c r="GT94" s="59">
        <f>+Cas_Hoy!Q93</f>
        <v>27</v>
      </c>
      <c r="GU94" s="59">
        <f>+Cas_Hoy!R93</f>
        <v>13</v>
      </c>
      <c r="GV94" s="59">
        <f>+Cas_Hoy!S93</f>
        <v>27</v>
      </c>
      <c r="GW94" s="59">
        <f>+Cas_Hoy!T93</f>
        <v>2</v>
      </c>
      <c r="GX94" s="459">
        <f>+Cas_Hoy!U93</f>
        <v>3</v>
      </c>
      <c r="GY94" s="424">
        <f t="shared" si="489"/>
        <v>0.18205793756619532</v>
      </c>
      <c r="GZ94" s="94">
        <f t="shared" si="490"/>
        <v>5.1931766962561271E-2</v>
      </c>
      <c r="HA94" s="94">
        <f t="shared" si="491"/>
        <v>0.57227589576590798</v>
      </c>
      <c r="HB94" s="94">
        <f t="shared" si="492"/>
        <v>0.7</v>
      </c>
      <c r="HC94" s="272">
        <f t="shared" si="464"/>
        <v>0.10959052336399613</v>
      </c>
      <c r="HD94" s="272">
        <f t="shared" si="465"/>
        <v>0.16283561958977841</v>
      </c>
      <c r="HE94" s="272">
        <f t="shared" si="466"/>
        <v>0.13430664249877891</v>
      </c>
      <c r="HF94" s="272">
        <f t="shared" si="467"/>
        <v>0.16379303319510308</v>
      </c>
      <c r="HG94" s="272">
        <f t="shared" si="468"/>
        <v>0.7</v>
      </c>
      <c r="HH94" s="272">
        <f t="shared" si="469"/>
        <v>0.15323847991233724</v>
      </c>
      <c r="HI94" s="272">
        <f t="shared" si="470"/>
        <v>0.7</v>
      </c>
      <c r="HJ94" s="272">
        <f t="shared" si="471"/>
        <v>0.7</v>
      </c>
      <c r="HK94" s="272">
        <f t="shared" si="472"/>
        <v>0.57227589576590798</v>
      </c>
      <c r="HL94" s="272">
        <f t="shared" si="473"/>
        <v>0.7</v>
      </c>
      <c r="HM94" s="272">
        <f t="shared" si="474"/>
        <v>0.18205793756619532</v>
      </c>
      <c r="HN94" s="272">
        <f t="shared" si="475"/>
        <v>5.1931766962561271E-2</v>
      </c>
      <c r="HO94" s="272">
        <f t="shared" si="476"/>
        <v>6.722791950677233E-2</v>
      </c>
      <c r="HP94" s="272">
        <f t="shared" si="477"/>
        <v>0.60147565623606081</v>
      </c>
      <c r="HQ94" s="272">
        <f t="shared" si="478"/>
        <v>0.27700144579666092</v>
      </c>
      <c r="HR94" s="276">
        <f t="shared" si="479"/>
        <v>0.27422415187421373</v>
      </c>
      <c r="HS94" s="201">
        <f>+CyF_Tot!B93</f>
        <v>0</v>
      </c>
      <c r="HT94" s="131">
        <f>+CyF_Tot!C93</f>
        <v>886</v>
      </c>
      <c r="HU94" s="131">
        <f>+CyF_Tot!D93</f>
        <v>1138</v>
      </c>
      <c r="HV94" s="131">
        <f>+CyF_Tot!E93</f>
        <v>1247</v>
      </c>
      <c r="HW94" s="131">
        <f>+CyF_Tot!F93</f>
        <v>0</v>
      </c>
      <c r="HX94" s="131">
        <f>+CyF_Tot!G93</f>
        <v>27</v>
      </c>
      <c r="HY94" s="131">
        <f>+CyF_Tot!H93</f>
        <v>28</v>
      </c>
      <c r="HZ94" s="428">
        <f>+CyF_Tot!I93</f>
        <v>28</v>
      </c>
      <c r="IA94" s="82">
        <f t="shared" si="368"/>
        <v>7.4246556688665991E-2</v>
      </c>
      <c r="IB94" s="79">
        <f t="shared" si="369"/>
        <v>7.1032563135660517E-2</v>
      </c>
      <c r="IC94" s="79">
        <f t="shared" si="370"/>
        <v>7.3673227556462106E-2</v>
      </c>
      <c r="ID94" s="79">
        <f t="shared" si="371"/>
        <v>6.3322040906267835E-2</v>
      </c>
      <c r="IE94" s="79">
        <f t="shared" si="372"/>
        <v>5.4383800339850831E-2</v>
      </c>
      <c r="IF94" s="79">
        <f t="shared" si="373"/>
        <v>4.9289368410094951E-2</v>
      </c>
      <c r="IG94" s="79">
        <f t="shared" si="374"/>
        <v>6.5676012486842072E-2</v>
      </c>
      <c r="IH94" s="79">
        <f t="shared" si="375"/>
        <v>6.6467054305826612E-2</v>
      </c>
      <c r="II94" s="79">
        <f t="shared" si="376"/>
        <v>6.6063065252840183E-2</v>
      </c>
      <c r="IJ94" s="79">
        <f t="shared" si="377"/>
        <v>6.3266423743485456E-2</v>
      </c>
      <c r="IK94" s="79">
        <f t="shared" si="378"/>
        <v>6.0628460325624557E-2</v>
      </c>
      <c r="IL94" s="79">
        <f t="shared" si="379"/>
        <v>5.6813872135390797E-2</v>
      </c>
      <c r="IM94" s="79">
        <f t="shared" si="380"/>
        <v>5.2942104349842561E-2</v>
      </c>
      <c r="IN94" s="79">
        <f t="shared" si="381"/>
        <v>5.4145476757874199E-2</v>
      </c>
      <c r="IO94" s="79">
        <f t="shared" si="382"/>
        <v>3.7505051401348993E-2</v>
      </c>
      <c r="IP94" s="79">
        <f t="shared" si="383"/>
        <v>4.1315399350517625E-2</v>
      </c>
      <c r="IQ94" s="79">
        <f t="shared" si="384"/>
        <v>1.3517329687552322E-2</v>
      </c>
      <c r="IR94" s="79">
        <f t="shared" si="385"/>
        <v>2.5360931934726851E-2</v>
      </c>
      <c r="IS94" s="79">
        <f t="shared" si="386"/>
        <v>2.0795891827003581E-3</v>
      </c>
      <c r="IT94" s="179">
        <f t="shared" si="387"/>
        <v>8.2716876613368861E-3</v>
      </c>
      <c r="IU94" s="275"/>
      <c r="IV94" s="272"/>
      <c r="IW94" s="272"/>
      <c r="IX94" s="272"/>
      <c r="IY94" s="272"/>
      <c r="IZ94" s="272"/>
      <c r="JA94" s="272"/>
      <c r="JB94" s="272"/>
      <c r="JC94" s="272"/>
      <c r="JD94" s="272"/>
      <c r="JE94" s="272"/>
      <c r="JF94" s="272"/>
      <c r="JG94" s="272"/>
      <c r="JH94" s="272"/>
      <c r="JI94" s="272"/>
      <c r="JJ94" s="272"/>
      <c r="JK94" s="272"/>
      <c r="JL94" s="272"/>
      <c r="JM94" s="272"/>
      <c r="JN94" s="276"/>
      <c r="JP94" s="525">
        <f t="shared" si="230"/>
        <v>0</v>
      </c>
      <c r="JQ94" s="241">
        <f t="shared" si="231"/>
        <v>0</v>
      </c>
      <c r="JR94" s="241">
        <f t="shared" si="232"/>
        <v>0</v>
      </c>
      <c r="JS94" s="241">
        <f t="shared" si="233"/>
        <v>0</v>
      </c>
      <c r="JT94" s="241">
        <f t="shared" si="234"/>
        <v>0</v>
      </c>
      <c r="JU94" s="241">
        <f t="shared" si="235"/>
        <v>0</v>
      </c>
      <c r="JV94" s="241">
        <f t="shared" si="236"/>
        <v>0</v>
      </c>
      <c r="JW94" s="241">
        <f t="shared" si="237"/>
        <v>0</v>
      </c>
      <c r="JX94" s="241">
        <f t="shared" si="238"/>
        <v>3394.7122749982327</v>
      </c>
      <c r="JY94" s="241">
        <f t="shared" si="239"/>
        <v>0</v>
      </c>
      <c r="JZ94" s="241">
        <f t="shared" si="240"/>
        <v>13850.645725569326</v>
      </c>
      <c r="KA94" s="241">
        <f t="shared" si="241"/>
        <v>6345.7428657048513</v>
      </c>
      <c r="KB94" s="241">
        <f t="shared" si="242"/>
        <v>12408.967456734032</v>
      </c>
      <c r="KC94" s="241">
        <f t="shared" si="243"/>
        <v>5597.8933438319782</v>
      </c>
      <c r="KD94" s="241">
        <f t="shared" si="244"/>
        <v>6292.6234326069334</v>
      </c>
      <c r="KE94" s="241">
        <f t="shared" si="245"/>
        <v>0</v>
      </c>
      <c r="KF94" s="241">
        <f t="shared" si="246"/>
        <v>2096.1413683623032</v>
      </c>
      <c r="KG94" s="241">
        <f t="shared" si="247"/>
        <v>14404.329322438816</v>
      </c>
      <c r="KH94" s="241">
        <f t="shared" si="248"/>
        <v>2306.6884744073545</v>
      </c>
      <c r="KI94" s="526">
        <f t="shared" si="249"/>
        <v>1660.1832715112464</v>
      </c>
      <c r="KJ94" s="529">
        <f>(SUM(JP94:KI94)/SUM(JP$4:KI93))*100000</f>
        <v>125.62632503092158</v>
      </c>
      <c r="KK94" s="491">
        <f t="shared" si="433"/>
        <v>0</v>
      </c>
      <c r="KL94" s="492">
        <f t="shared" si="434"/>
        <v>0</v>
      </c>
      <c r="KM94" s="492">
        <f t="shared" si="435"/>
        <v>0</v>
      </c>
      <c r="KN94" s="492">
        <f t="shared" si="436"/>
        <v>0</v>
      </c>
      <c r="KO94" s="492">
        <f t="shared" si="437"/>
        <v>0</v>
      </c>
      <c r="KP94" s="492">
        <f t="shared" si="438"/>
        <v>0</v>
      </c>
      <c r="KQ94" s="492">
        <f t="shared" si="439"/>
        <v>0</v>
      </c>
      <c r="KR94" s="492">
        <f t="shared" si="440"/>
        <v>0</v>
      </c>
      <c r="KS94" s="492">
        <f t="shared" si="441"/>
        <v>1202.8807360476094</v>
      </c>
      <c r="KT94" s="492">
        <f t="shared" si="442"/>
        <v>0</v>
      </c>
      <c r="KU94" s="492">
        <f t="shared" si="443"/>
        <v>6553.5219045725489</v>
      </c>
      <c r="KV94" s="492">
        <f t="shared" si="444"/>
        <v>2797.4149822960676</v>
      </c>
      <c r="KW94" s="492">
        <f t="shared" si="445"/>
        <v>7504.9896044729057</v>
      </c>
      <c r="KX94" s="492">
        <f t="shared" si="446"/>
        <v>2935.2770837073172</v>
      </c>
      <c r="KY94" s="492">
        <f t="shared" si="447"/>
        <v>6356.422848739734</v>
      </c>
      <c r="KZ94" s="492">
        <f t="shared" si="448"/>
        <v>0</v>
      </c>
      <c r="LA94" s="492">
        <f t="shared" si="449"/>
        <v>5878.82299194606</v>
      </c>
      <c r="LB94" s="492">
        <f t="shared" si="450"/>
        <v>21933.812264075015</v>
      </c>
      <c r="LC94" s="492">
        <f t="shared" si="451"/>
        <v>38212.349447649372</v>
      </c>
      <c r="LD94" s="493">
        <f t="shared" si="452"/>
        <v>9606.9861206599526</v>
      </c>
      <c r="LE94" s="509">
        <f t="shared" si="453"/>
        <v>0</v>
      </c>
      <c r="LF94" s="492">
        <f t="shared" si="454"/>
        <v>0</v>
      </c>
      <c r="LG94" s="492">
        <f t="shared" si="455"/>
        <v>2478.5675178704969</v>
      </c>
      <c r="LH94" s="492">
        <f t="shared" si="456"/>
        <v>851.96587867066864</v>
      </c>
      <c r="LI94" s="492">
        <f t="shared" si="457"/>
        <v>7493.6755156358377</v>
      </c>
      <c r="LJ94" s="512">
        <f t="shared" si="458"/>
        <v>6155.6926724508039</v>
      </c>
      <c r="LK94" s="491">
        <f t="shared" si="459"/>
        <v>0</v>
      </c>
      <c r="LL94" s="492">
        <f t="shared" si="460"/>
        <v>1677.7591173343528</v>
      </c>
      <c r="LM94" s="493">
        <f t="shared" si="461"/>
        <v>6759.1060370963341</v>
      </c>
      <c r="LO94" s="547" t="e">
        <f>VLOOKUP(A94,#REF!,2,FALSE)</f>
        <v>#REF!</v>
      </c>
      <c r="LP94" s="552" t="e">
        <f>VLOOKUP(A94,#REF!,3,FALSE)</f>
        <v>#REF!</v>
      </c>
      <c r="LQ94" s="544" t="e">
        <f>VLOOKUP(A94,#REF!,4,FALSE)</f>
        <v>#REF!</v>
      </c>
      <c r="LR94" s="564" t="e">
        <f t="shared" si="405"/>
        <v>#REF!</v>
      </c>
      <c r="LS94" s="518" t="e">
        <f t="shared" si="406"/>
        <v>#REF!</v>
      </c>
    </row>
    <row r="95" spans="1:331" ht="14.4">
      <c r="A95" s="391" t="s">
        <v>105</v>
      </c>
      <c r="B95" s="419">
        <v>10262</v>
      </c>
      <c r="C95" s="407">
        <f t="shared" si="330"/>
        <v>1324</v>
      </c>
      <c r="D95" s="398">
        <f t="shared" si="331"/>
        <v>31</v>
      </c>
      <c r="E95" s="376">
        <f t="shared" si="462"/>
        <v>9.2410287049286572E-3</v>
      </c>
      <c r="F95" s="185">
        <f t="shared" si="407"/>
        <v>0.11800818553888132</v>
      </c>
      <c r="G95" s="30">
        <f t="shared" si="253"/>
        <v>2.7701113799393995</v>
      </c>
      <c r="H95" s="29">
        <f t="shared" si="408"/>
        <v>0.32689581768725523</v>
      </c>
      <c r="I95" s="33">
        <f t="shared" si="409"/>
        <v>0.35739889563825422</v>
      </c>
      <c r="J95" s="302">
        <f t="shared" si="410"/>
        <v>0.33358458840103544</v>
      </c>
      <c r="K95" s="452">
        <f t="shared" si="411"/>
        <v>9.0557350063707985E-3</v>
      </c>
      <c r="L95" s="303">
        <f t="shared" si="463"/>
        <v>2.8267919456411441</v>
      </c>
      <c r="M95" s="304">
        <f t="shared" si="412"/>
        <v>0.36388541806586938</v>
      </c>
      <c r="N95" s="675"/>
      <c r="O95" s="310" t="s">
        <v>226</v>
      </c>
      <c r="P95" s="20" t="s">
        <v>228</v>
      </c>
      <c r="Q95" s="20"/>
      <c r="R95" s="20"/>
      <c r="S95" s="148">
        <f t="shared" si="259"/>
        <v>1324</v>
      </c>
      <c r="T95" s="149">
        <f t="shared" si="260"/>
        <v>12901.968427207172</v>
      </c>
      <c r="U95" s="148">
        <f t="shared" si="261"/>
        <v>46</v>
      </c>
      <c r="V95" s="150">
        <f t="shared" si="262"/>
        <v>3.5993740219092331E-2</v>
      </c>
      <c r="W95" s="149">
        <f t="shared" si="263"/>
        <v>448.25570064314951</v>
      </c>
      <c r="X95" s="148">
        <f t="shared" si="264"/>
        <v>113</v>
      </c>
      <c r="Y95" s="150">
        <f t="shared" si="265"/>
        <v>9.331131296449216E-2</v>
      </c>
      <c r="Z95" s="149">
        <f t="shared" si="266"/>
        <v>1101.149873319041</v>
      </c>
      <c r="AA95" s="148">
        <f t="shared" si="267"/>
        <v>31</v>
      </c>
      <c r="AB95" s="149">
        <f t="shared" si="268"/>
        <v>3020.853634769051</v>
      </c>
      <c r="AC95" s="151">
        <f t="shared" si="269"/>
        <v>2.3413897280966767E-2</v>
      </c>
      <c r="AD95" s="148">
        <f t="shared" si="270"/>
        <v>0</v>
      </c>
      <c r="AE95" s="150">
        <f t="shared" si="271"/>
        <v>0</v>
      </c>
      <c r="AF95" s="149">
        <f t="shared" si="272"/>
        <v>0</v>
      </c>
      <c r="AG95" s="148">
        <f t="shared" si="273"/>
        <v>5</v>
      </c>
      <c r="AH95" s="150">
        <f t="shared" si="274"/>
        <v>0.19230769230769232</v>
      </c>
      <c r="AI95" s="311">
        <f t="shared" si="275"/>
        <v>487.23445722081465</v>
      </c>
      <c r="AJ95" s="679"/>
      <c r="AK95" s="74">
        <v>862.34754836741695</v>
      </c>
      <c r="AL95" s="59">
        <v>743.34645511597967</v>
      </c>
      <c r="AM95" s="59">
        <v>801.36168984154131</v>
      </c>
      <c r="AN95" s="59">
        <v>726.41843524234582</v>
      </c>
      <c r="AO95" s="59">
        <v>567.4003749687854</v>
      </c>
      <c r="AP95" s="59">
        <v>550.44525959514567</v>
      </c>
      <c r="AQ95" s="59">
        <v>668.43455955082788</v>
      </c>
      <c r="AR95" s="59">
        <v>691.04488654844602</v>
      </c>
      <c r="AS95" s="59">
        <v>637.07912719117667</v>
      </c>
      <c r="AT95" s="59">
        <v>635.16348626848412</v>
      </c>
      <c r="AU95" s="59">
        <v>517.11562919370897</v>
      </c>
      <c r="AV95" s="59">
        <v>562.20478204428241</v>
      </c>
      <c r="AW95" s="59">
        <v>517.59889703064368</v>
      </c>
      <c r="AX95" s="59">
        <v>538.85192354487253</v>
      </c>
      <c r="AY95" s="59">
        <v>377.871697577585</v>
      </c>
      <c r="AZ95" s="59">
        <v>411.75566261921148</v>
      </c>
      <c r="BA95" s="59">
        <v>133.4071658112195</v>
      </c>
      <c r="BB95" s="59">
        <v>218.12782637993831</v>
      </c>
      <c r="BC95" s="59">
        <v>16.38333615225503</v>
      </c>
      <c r="BD95" s="75">
        <v>85.641377037259502</v>
      </c>
      <c r="BE95" s="213">
        <v>2.0000000000000002E-5</v>
      </c>
      <c r="BF95" s="42">
        <v>2.0000000000000002E-5</v>
      </c>
      <c r="BG95" s="52">
        <v>5.0000000000000002E-5</v>
      </c>
      <c r="BH95" s="52">
        <v>4.0000000000000003E-5</v>
      </c>
      <c r="BI95" s="52">
        <v>1.2518952302791728E-4</v>
      </c>
      <c r="BJ95" s="52">
        <v>1.2406223545552731E-4</v>
      </c>
      <c r="BK95" s="52">
        <v>3.4000000000000002E-4</v>
      </c>
      <c r="BL95" s="52">
        <v>1.8000000000000001E-4</v>
      </c>
      <c r="BM95" s="52">
        <v>8.9999999999999998E-4</v>
      </c>
      <c r="BN95" s="52">
        <v>5.0000000000000001E-4</v>
      </c>
      <c r="BO95" s="52">
        <v>3.8E-3</v>
      </c>
      <c r="BP95" s="52">
        <v>2E-3</v>
      </c>
      <c r="BQ95" s="52">
        <v>1.6199999999999999E-2</v>
      </c>
      <c r="BR95" s="52">
        <v>6.1999999999999998E-3</v>
      </c>
      <c r="BS95" s="52">
        <v>6.1100000000000002E-2</v>
      </c>
      <c r="BT95" s="52">
        <v>2.6800000000000001E-2</v>
      </c>
      <c r="BU95" s="52">
        <v>0.1421</v>
      </c>
      <c r="BV95" s="52">
        <v>5.4699999999999999E-2</v>
      </c>
      <c r="BW95" s="52">
        <v>0.27589999999999998</v>
      </c>
      <c r="BX95" s="584">
        <v>0.1051</v>
      </c>
      <c r="BY95" s="74">
        <f>+Fall_Hoy!B95+(CS95/2)</f>
        <v>0</v>
      </c>
      <c r="BZ95" s="59">
        <f>+Fall_Hoy!C95+(CS95/2)</f>
        <v>0</v>
      </c>
      <c r="CA95" s="59">
        <f>+Fall_Hoy!D95+(CT95/2)</f>
        <v>0</v>
      </c>
      <c r="CB95" s="59">
        <f>+Fall_Hoy!E95+(CT95/2)</f>
        <v>0</v>
      </c>
      <c r="CC95" s="59">
        <f>+Fall_Hoy!F95+(CU95/2)</f>
        <v>0</v>
      </c>
      <c r="CD95" s="59">
        <f>+Fall_Hoy!G95+(CU95/2)</f>
        <v>0</v>
      </c>
      <c r="CE95" s="59">
        <f>+Fall_Hoy!H95+(CV95/2)</f>
        <v>0</v>
      </c>
      <c r="CF95" s="59">
        <f>+Fall_Hoy!I95+(CV95/2)</f>
        <v>0</v>
      </c>
      <c r="CG95" s="59">
        <f>+Fall_Hoy!J95+(CW95/2)</f>
        <v>0</v>
      </c>
      <c r="CH95" s="59">
        <f>+Fall_Hoy!K95+(CW95/2)</f>
        <v>1</v>
      </c>
      <c r="CI95" s="59">
        <f>+Fall_Hoy!L95+(CX95/2)</f>
        <v>1</v>
      </c>
      <c r="CJ95" s="59">
        <f>+Fall_Hoy!M95+(CX95/2)</f>
        <v>4</v>
      </c>
      <c r="CK95" s="59">
        <f>+Fall_Hoy!N95+(CY95/2)</f>
        <v>3</v>
      </c>
      <c r="CL95" s="59">
        <f>+Fall_Hoy!O95+(CY95/2)</f>
        <v>4</v>
      </c>
      <c r="CM95" s="59">
        <f>+Fall_Hoy!P95+(CZ95/2)</f>
        <v>3</v>
      </c>
      <c r="CN95" s="59">
        <f>+Fall_Hoy!Q95+(CZ95/2)</f>
        <v>1</v>
      </c>
      <c r="CO95" s="59">
        <f>+Fall_Hoy!R95+(DA95/2)</f>
        <v>6</v>
      </c>
      <c r="CP95" s="59">
        <f>+Fall_Hoy!S95+(DA95/2)</f>
        <v>4</v>
      </c>
      <c r="CQ95" s="59">
        <f>+Fall_Hoy!T95+(DB95/2)</f>
        <v>1</v>
      </c>
      <c r="CR95" s="75">
        <f>+Fall_Hoy!U95+(DB95/2)</f>
        <v>3</v>
      </c>
      <c r="CS95" s="603">
        <f>+Fall_Hoy!W95</f>
        <v>0</v>
      </c>
      <c r="CT95" s="58">
        <f>+Fall_Hoy!X95</f>
        <v>0</v>
      </c>
      <c r="CU95" s="58">
        <f>+Fall_Hoy!Y95</f>
        <v>0</v>
      </c>
      <c r="CV95" s="58">
        <f>+Fall_Hoy!Z95</f>
        <v>0</v>
      </c>
      <c r="CW95" s="58">
        <f>+Fall_Hoy!AA95</f>
        <v>0</v>
      </c>
      <c r="CX95" s="58">
        <f>+Fall_Hoy!AB95</f>
        <v>0</v>
      </c>
      <c r="CY95" s="58">
        <f>+Fall_Hoy!AC95</f>
        <v>0</v>
      </c>
      <c r="CZ95" s="58">
        <f>+Fall_Hoy!AD95</f>
        <v>0</v>
      </c>
      <c r="DA95" s="58">
        <f>+Fall_Hoy!AE95</f>
        <v>0</v>
      </c>
      <c r="DB95" s="223">
        <f>+Fall_Hoy!AF95</f>
        <v>0</v>
      </c>
      <c r="DC95" s="65">
        <f t="shared" si="276"/>
        <v>0.12993785099186386</v>
      </c>
      <c r="DD95" s="66">
        <f t="shared" si="277"/>
        <v>9.0620327109691937E-2</v>
      </c>
      <c r="DE95" s="66">
        <f t="shared" si="278"/>
        <v>0.3577773952911294</v>
      </c>
      <c r="DF95" s="66">
        <f t="shared" si="279"/>
        <v>0.7</v>
      </c>
      <c r="DG95" s="66">
        <f t="shared" si="494"/>
        <v>0.22382783939292725</v>
      </c>
      <c r="DH95" s="66">
        <f t="shared" si="495"/>
        <v>0.22163875130786195</v>
      </c>
      <c r="DI95" s="66">
        <f t="shared" si="496"/>
        <v>0.13613898129556593</v>
      </c>
      <c r="DJ95" s="66">
        <f t="shared" si="497"/>
        <v>0.16641466023197016</v>
      </c>
      <c r="DK95" s="66">
        <f t="shared" si="498"/>
        <v>0.1506877182168174</v>
      </c>
      <c r="DL95" s="66">
        <f t="shared" si="499"/>
        <v>0.7</v>
      </c>
      <c r="DM95" s="66">
        <f t="shared" si="500"/>
        <v>0.5088956509536563</v>
      </c>
      <c r="DN95" s="66">
        <f t="shared" si="501"/>
        <v>0.7</v>
      </c>
      <c r="DO95" s="66">
        <f t="shared" si="502"/>
        <v>0.3577773952911294</v>
      </c>
      <c r="DP95" s="66">
        <f t="shared" si="503"/>
        <v>0.7</v>
      </c>
      <c r="DQ95" s="66">
        <f t="shared" si="504"/>
        <v>0.12993785099186386</v>
      </c>
      <c r="DR95" s="66">
        <f t="shared" si="505"/>
        <v>9.0620327109691937E-2</v>
      </c>
      <c r="DS95" s="66">
        <f t="shared" si="506"/>
        <v>0.31650313391636109</v>
      </c>
      <c r="DT95" s="66">
        <f t="shared" si="507"/>
        <v>0.3352444473022248</v>
      </c>
      <c r="DU95" s="66">
        <f t="shared" si="508"/>
        <v>0.22123098722642345</v>
      </c>
      <c r="DV95" s="265">
        <f t="shared" ref="DV95:DV126" si="509">IF(MIN(+CR95/(BD95*BX95),0.7)&gt;0,MIN(+CR95/(BD95*BX95),0.7),EP95/BD95)</f>
        <v>0.33329968018994621</v>
      </c>
      <c r="DW95" s="74">
        <f>+'Cas_-14'!B94</f>
        <v>30</v>
      </c>
      <c r="DX95" s="59">
        <f>+'Cas_-14'!C94</f>
        <v>26</v>
      </c>
      <c r="DY95" s="59">
        <f>+'Cas_-14'!D94</f>
        <v>55</v>
      </c>
      <c r="DZ95" s="59">
        <f>+'Cas_-14'!E94</f>
        <v>75</v>
      </c>
      <c r="EA95" s="59">
        <f>+'Cas_-14'!F94</f>
        <v>127</v>
      </c>
      <c r="EB95" s="59">
        <f>+'Cas_-14'!G94</f>
        <v>122</v>
      </c>
      <c r="EC95" s="59">
        <f>+'Cas_-14'!H94</f>
        <v>91</v>
      </c>
      <c r="ED95" s="59">
        <f>+'Cas_-14'!I94</f>
        <v>115</v>
      </c>
      <c r="EE95" s="59">
        <f>+'Cas_-14'!J94</f>
        <v>96</v>
      </c>
      <c r="EF95" s="59">
        <f>+'Cas_-14'!K94</f>
        <v>121</v>
      </c>
      <c r="EG95" s="59">
        <f>+'Cas_-14'!L94</f>
        <v>73</v>
      </c>
      <c r="EH95" s="59">
        <f>+'Cas_-14'!M94</f>
        <v>92</v>
      </c>
      <c r="EI95" s="59">
        <f>+'Cas_-14'!N94</f>
        <v>41</v>
      </c>
      <c r="EJ95" s="59">
        <f>+'Cas_-14'!O94</f>
        <v>41</v>
      </c>
      <c r="EK95" s="59">
        <f>+'Cas_-14'!P94</f>
        <v>30</v>
      </c>
      <c r="EL95" s="59">
        <f>+'Cas_-14'!Q94</f>
        <v>20</v>
      </c>
      <c r="EM95" s="59">
        <f>+'Cas_-14'!R94</f>
        <v>13</v>
      </c>
      <c r="EN95" s="59">
        <f>+'Cas_-14'!S94</f>
        <v>17</v>
      </c>
      <c r="EO95" s="59">
        <f>+'Cas_-14'!T94</f>
        <v>1</v>
      </c>
      <c r="EP95" s="75">
        <f>+'Cas_-14'!U94</f>
        <v>13</v>
      </c>
      <c r="EQ95" s="178">
        <f t="shared" si="413"/>
        <v>3.4788757800489532E-2</v>
      </c>
      <c r="ER95" s="80">
        <f t="shared" si="414"/>
        <v>3.4976961040250582E-2</v>
      </c>
      <c r="ES95" s="80">
        <f t="shared" si="415"/>
        <v>6.863317862234658E-2</v>
      </c>
      <c r="ET95" s="80">
        <f t="shared" si="416"/>
        <v>0.10324627840010517</v>
      </c>
      <c r="EU95" s="80">
        <f t="shared" si="417"/>
        <v>0.22382783939292725</v>
      </c>
      <c r="EV95" s="80">
        <f t="shared" si="418"/>
        <v>0.22163875130786195</v>
      </c>
      <c r="EW95" s="80">
        <f t="shared" si="419"/>
        <v>0.13613898129556593</v>
      </c>
      <c r="EX95" s="80">
        <f t="shared" si="420"/>
        <v>0.16641466023197016</v>
      </c>
      <c r="EY95" s="80">
        <f t="shared" si="421"/>
        <v>0.1506877182168174</v>
      </c>
      <c r="EZ95" s="80">
        <f t="shared" si="422"/>
        <v>0.19050213467222704</v>
      </c>
      <c r="FA95" s="80">
        <f t="shared" si="423"/>
        <v>0.14116765357454428</v>
      </c>
      <c r="FB95" s="80">
        <f t="shared" si="424"/>
        <v>0.16364143980680967</v>
      </c>
      <c r="FC95" s="80">
        <f t="shared" si="425"/>
        <v>7.9211915317456041E-2</v>
      </c>
      <c r="FD95" s="80">
        <f t="shared" si="426"/>
        <v>7.6087693498946479E-2</v>
      </c>
      <c r="FE95" s="80">
        <f t="shared" si="427"/>
        <v>7.939202695602883E-2</v>
      </c>
      <c r="FF95" s="80">
        <f t="shared" si="428"/>
        <v>4.8572495330794878E-2</v>
      </c>
      <c r="FG95" s="80">
        <f t="shared" si="429"/>
        <v>9.7446039880615648E-2</v>
      </c>
      <c r="FH95" s="80">
        <f t="shared" si="430"/>
        <v>7.7935952886584697E-2</v>
      </c>
      <c r="FI95" s="80">
        <f t="shared" si="431"/>
        <v>6.103762937577023E-2</v>
      </c>
      <c r="FJ95" s="88">
        <f t="shared" si="432"/>
        <v>0.15179578434784116</v>
      </c>
      <c r="FK95" s="101">
        <f t="shared" si="481"/>
        <v>1.636661211129296</v>
      </c>
      <c r="FL95" s="102">
        <f t="shared" si="482"/>
        <v>1.8656716417910448</v>
      </c>
      <c r="FM95" s="102">
        <f t="shared" si="483"/>
        <v>4.5167118337850045</v>
      </c>
      <c r="FN95" s="102">
        <f t="shared" si="484"/>
        <v>9.1999108897905053</v>
      </c>
      <c r="FO95" s="102">
        <f t="shared" si="493"/>
        <v>1</v>
      </c>
      <c r="FP95" s="102">
        <f t="shared" si="493"/>
        <v>1</v>
      </c>
      <c r="FQ95" s="102">
        <f t="shared" si="493"/>
        <v>1</v>
      </c>
      <c r="FR95" s="102">
        <f t="shared" si="493"/>
        <v>1</v>
      </c>
      <c r="FS95" s="102">
        <f t="shared" si="493"/>
        <v>1</v>
      </c>
      <c r="FT95" s="102">
        <f t="shared" si="493"/>
        <v>3.674499507338338</v>
      </c>
      <c r="FU95" s="102">
        <f t="shared" si="493"/>
        <v>3.6049026676279734</v>
      </c>
      <c r="FV95" s="102">
        <f t="shared" si="493"/>
        <v>4.2776450807717143</v>
      </c>
      <c r="FW95" s="102">
        <f t="shared" si="493"/>
        <v>4.5167118337850045</v>
      </c>
      <c r="FX95" s="102">
        <f t="shared" si="493"/>
        <v>9.1999108897905053</v>
      </c>
      <c r="FY95" s="102">
        <f t="shared" si="493"/>
        <v>1.636661211129296</v>
      </c>
      <c r="FZ95" s="102">
        <f t="shared" si="493"/>
        <v>1.8656716417910448</v>
      </c>
      <c r="GA95" s="102">
        <f t="shared" si="485"/>
        <v>3.2479835435500459</v>
      </c>
      <c r="GB95" s="102">
        <f t="shared" si="486"/>
        <v>4.3015377997634161</v>
      </c>
      <c r="GC95" s="102">
        <f t="shared" si="487"/>
        <v>3.6245016310257339</v>
      </c>
      <c r="GD95" s="270">
        <f t="shared" si="488"/>
        <v>2.1957110444265537</v>
      </c>
      <c r="GE95" s="74">
        <f>+Cas_Hoy!B94</f>
        <v>30</v>
      </c>
      <c r="GF95" s="59">
        <f>+Cas_Hoy!C94</f>
        <v>29</v>
      </c>
      <c r="GG95" s="59">
        <f>+Cas_Hoy!D94</f>
        <v>65</v>
      </c>
      <c r="GH95" s="59">
        <f>+Cas_Hoy!E94</f>
        <v>88</v>
      </c>
      <c r="GI95" s="59">
        <f>+Cas_Hoy!F94</f>
        <v>132</v>
      </c>
      <c r="GJ95" s="59">
        <f>+Cas_Hoy!G94</f>
        <v>132</v>
      </c>
      <c r="GK95" s="59">
        <f>+Cas_Hoy!H94</f>
        <v>101</v>
      </c>
      <c r="GL95" s="59">
        <f>+Cas_Hoy!I94</f>
        <v>131</v>
      </c>
      <c r="GM95" s="59">
        <f>+Cas_Hoy!J94</f>
        <v>106</v>
      </c>
      <c r="GN95" s="59">
        <f>+Cas_Hoy!K94</f>
        <v>136</v>
      </c>
      <c r="GO95" s="59">
        <f>+Cas_Hoy!L94</f>
        <v>78</v>
      </c>
      <c r="GP95" s="59">
        <f>+Cas_Hoy!M94</f>
        <v>95</v>
      </c>
      <c r="GQ95" s="59">
        <f>+Cas_Hoy!N94</f>
        <v>42</v>
      </c>
      <c r="GR95" s="59">
        <f>+Cas_Hoy!O94</f>
        <v>45</v>
      </c>
      <c r="GS95" s="59">
        <f>+Cas_Hoy!P94</f>
        <v>30</v>
      </c>
      <c r="GT95" s="59">
        <f>+Cas_Hoy!Q94</f>
        <v>22</v>
      </c>
      <c r="GU95" s="59">
        <f>+Cas_Hoy!R94</f>
        <v>14</v>
      </c>
      <c r="GV95" s="59">
        <f>+Cas_Hoy!S94</f>
        <v>18</v>
      </c>
      <c r="GW95" s="59">
        <f>+Cas_Hoy!T94</f>
        <v>1</v>
      </c>
      <c r="GX95" s="459">
        <f>+Cas_Hoy!U94</f>
        <v>14</v>
      </c>
      <c r="GY95" s="424">
        <f t="shared" si="489"/>
        <v>0.12993785099186383</v>
      </c>
      <c r="GZ95" s="94">
        <f t="shared" si="490"/>
        <v>9.9682359820661134E-2</v>
      </c>
      <c r="HA95" s="94">
        <f t="shared" si="491"/>
        <v>0.36650367322505939</v>
      </c>
      <c r="HB95" s="94">
        <f t="shared" si="492"/>
        <v>0.7</v>
      </c>
      <c r="HC95" s="272">
        <f t="shared" si="464"/>
        <v>0.23263995905406612</v>
      </c>
      <c r="HD95" s="272">
        <f t="shared" si="465"/>
        <v>0.23980586207080146</v>
      </c>
      <c r="HE95" s="272">
        <f t="shared" si="466"/>
        <v>0.15109930891046328</v>
      </c>
      <c r="HF95" s="272">
        <f t="shared" si="467"/>
        <v>0.18956800426424425</v>
      </c>
      <c r="HG95" s="272">
        <f t="shared" si="468"/>
        <v>0.1663843555310692</v>
      </c>
      <c r="HH95" s="272">
        <f t="shared" si="469"/>
        <v>0.7</v>
      </c>
      <c r="HI95" s="272">
        <f t="shared" si="470"/>
        <v>0.54375151745733141</v>
      </c>
      <c r="HJ95" s="272">
        <f t="shared" si="471"/>
        <v>0.7</v>
      </c>
      <c r="HK95" s="272">
        <f t="shared" si="472"/>
        <v>0.36650367322505939</v>
      </c>
      <c r="HL95" s="272">
        <f t="shared" si="473"/>
        <v>0.7</v>
      </c>
      <c r="HM95" s="272">
        <f t="shared" si="474"/>
        <v>0.12993785099186383</v>
      </c>
      <c r="HN95" s="272">
        <f t="shared" si="475"/>
        <v>9.9682359820661134E-2</v>
      </c>
      <c r="HO95" s="272">
        <f t="shared" si="476"/>
        <v>0.34084952883300429</v>
      </c>
      <c r="HP95" s="272">
        <f t="shared" si="477"/>
        <v>0.35496470890823806</v>
      </c>
      <c r="HQ95" s="272">
        <f t="shared" si="478"/>
        <v>0.22123098722642345</v>
      </c>
      <c r="HR95" s="276">
        <f t="shared" si="479"/>
        <v>0.3589381171276344</v>
      </c>
      <c r="HS95" s="201">
        <f>+CyF_Tot!B94</f>
        <v>0</v>
      </c>
      <c r="HT95" s="131">
        <f>+CyF_Tot!C94</f>
        <v>1211</v>
      </c>
      <c r="HU95" s="131">
        <f>+CyF_Tot!D94</f>
        <v>1278</v>
      </c>
      <c r="HV95" s="131">
        <f>+CyF_Tot!E94</f>
        <v>1324</v>
      </c>
      <c r="HW95" s="131">
        <f>+CyF_Tot!F94</f>
        <v>0</v>
      </c>
      <c r="HX95" s="131">
        <f>+CyF_Tot!G94</f>
        <v>26</v>
      </c>
      <c r="HY95" s="131">
        <f>+CyF_Tot!H94</f>
        <v>31</v>
      </c>
      <c r="HZ95" s="428">
        <f>+CyF_Tot!I94</f>
        <v>31</v>
      </c>
      <c r="IA95" s="82">
        <f t="shared" si="368"/>
        <v>8.4033087932899722E-2</v>
      </c>
      <c r="IB95" s="79">
        <f t="shared" si="369"/>
        <v>7.2436801317090196E-2</v>
      </c>
      <c r="IC95" s="79">
        <f t="shared" si="370"/>
        <v>7.8090205597499643E-2</v>
      </c>
      <c r="ID95" s="79">
        <f t="shared" si="371"/>
        <v>7.0787218402099575E-2</v>
      </c>
      <c r="IE95" s="79">
        <f t="shared" si="372"/>
        <v>5.5291402744960576E-2</v>
      </c>
      <c r="IF95" s="79">
        <f t="shared" si="373"/>
        <v>5.3639179457722244E-2</v>
      </c>
      <c r="IG95" s="79">
        <f t="shared" si="374"/>
        <v>6.5136869962076391E-2</v>
      </c>
      <c r="IH95" s="79">
        <f t="shared" si="375"/>
        <v>6.7340176042530314E-2</v>
      </c>
      <c r="II95" s="79">
        <f t="shared" si="376"/>
        <v>6.2081380548740663E-2</v>
      </c>
      <c r="IJ95" s="79">
        <f t="shared" si="377"/>
        <v>6.1894707295701047E-2</v>
      </c>
      <c r="IK95" s="79">
        <f t="shared" si="378"/>
        <v>5.0391310582119368E-2</v>
      </c>
      <c r="IL95" s="79">
        <f t="shared" si="379"/>
        <v>5.4785108365258468E-2</v>
      </c>
      <c r="IM95" s="79">
        <f t="shared" si="380"/>
        <v>5.04384035305636E-2</v>
      </c>
      <c r="IN95" s="79">
        <f t="shared" si="381"/>
        <v>5.250944489815558E-2</v>
      </c>
      <c r="IO95" s="79">
        <f t="shared" si="382"/>
        <v>3.6822422293664489E-2</v>
      </c>
      <c r="IP95" s="79">
        <f t="shared" si="383"/>
        <v>4.0124309356773677E-2</v>
      </c>
      <c r="IQ95" s="79">
        <f t="shared" si="384"/>
        <v>1.3000113604679351E-2</v>
      </c>
      <c r="IR95" s="79">
        <f t="shared" si="385"/>
        <v>2.1255878618197069E-2</v>
      </c>
      <c r="IS95" s="79">
        <f t="shared" si="386"/>
        <v>1.596505179522026E-3</v>
      </c>
      <c r="IT95" s="179">
        <f t="shared" si="387"/>
        <v>8.3454859712784549E-3</v>
      </c>
      <c r="IU95" s="275"/>
      <c r="IV95" s="272"/>
      <c r="IW95" s="272"/>
      <c r="IX95" s="272"/>
      <c r="IY95" s="272"/>
      <c r="IZ95" s="272"/>
      <c r="JA95" s="272"/>
      <c r="JB95" s="272"/>
      <c r="JC95" s="272"/>
      <c r="JD95" s="272"/>
      <c r="JE95" s="272"/>
      <c r="JF95" s="272"/>
      <c r="JG95" s="272"/>
      <c r="JH95" s="272"/>
      <c r="JI95" s="272"/>
      <c r="JJ95" s="272"/>
      <c r="JK95" s="272"/>
      <c r="JL95" s="272"/>
      <c r="JM95" s="272"/>
      <c r="JN95" s="276"/>
      <c r="JP95" s="525">
        <f t="shared" si="230"/>
        <v>0</v>
      </c>
      <c r="JQ95" s="241">
        <f t="shared" si="231"/>
        <v>0</v>
      </c>
      <c r="JR95" s="241">
        <f t="shared" si="232"/>
        <v>0</v>
      </c>
      <c r="JS95" s="241">
        <f t="shared" si="233"/>
        <v>0</v>
      </c>
      <c r="JT95" s="241">
        <f t="shared" si="234"/>
        <v>0</v>
      </c>
      <c r="JU95" s="241">
        <f t="shared" si="235"/>
        <v>0</v>
      </c>
      <c r="JV95" s="241">
        <f t="shared" si="236"/>
        <v>0</v>
      </c>
      <c r="JW95" s="241">
        <f t="shared" si="237"/>
        <v>0</v>
      </c>
      <c r="JX95" s="241">
        <f t="shared" si="238"/>
        <v>0</v>
      </c>
      <c r="JY95" s="241">
        <f t="shared" si="239"/>
        <v>4599.5622594166107</v>
      </c>
      <c r="JZ95" s="241">
        <f t="shared" si="240"/>
        <v>4087.0278921859972</v>
      </c>
      <c r="KA95" s="241">
        <f t="shared" si="241"/>
        <v>16139.53543227831</v>
      </c>
      <c r="KB95" s="241">
        <f t="shared" si="242"/>
        <v>9583.2642388848326</v>
      </c>
      <c r="KC95" s="241">
        <f t="shared" si="243"/>
        <v>14156.831713276324</v>
      </c>
      <c r="KD95" s="241">
        <f t="shared" si="244"/>
        <v>7859.5169181471156</v>
      </c>
      <c r="KE95" s="241">
        <f t="shared" si="245"/>
        <v>3238.4011224470901</v>
      </c>
      <c r="KF95" s="241">
        <f t="shared" si="246"/>
        <v>16036.230040501179</v>
      </c>
      <c r="KG95" s="241">
        <f t="shared" si="247"/>
        <v>12042.810143005208</v>
      </c>
      <c r="KH95" s="241">
        <f t="shared" si="248"/>
        <v>3684.5364972683701</v>
      </c>
      <c r="KI95" s="526">
        <f t="shared" si="249"/>
        <v>6053.4991138039459</v>
      </c>
      <c r="KJ95" s="529">
        <f>(SUM(JP95:KI95)/SUM(JP$4:KI94))*100000</f>
        <v>178.92352987482866</v>
      </c>
      <c r="KK95" s="491">
        <f t="shared" si="433"/>
        <v>0</v>
      </c>
      <c r="KL95" s="492">
        <f t="shared" si="434"/>
        <v>0</v>
      </c>
      <c r="KM95" s="492">
        <f t="shared" si="435"/>
        <v>0</v>
      </c>
      <c r="KN95" s="492">
        <f t="shared" si="436"/>
        <v>0</v>
      </c>
      <c r="KO95" s="492">
        <f t="shared" si="437"/>
        <v>0</v>
      </c>
      <c r="KP95" s="492">
        <f t="shared" si="438"/>
        <v>0</v>
      </c>
      <c r="KQ95" s="492">
        <f t="shared" si="439"/>
        <v>0</v>
      </c>
      <c r="KR95" s="492">
        <f t="shared" si="440"/>
        <v>0</v>
      </c>
      <c r="KS95" s="492">
        <f t="shared" si="441"/>
        <v>0</v>
      </c>
      <c r="KT95" s="492">
        <f t="shared" si="442"/>
        <v>1574.3978072084881</v>
      </c>
      <c r="KU95" s="492">
        <f t="shared" si="443"/>
        <v>1933.8034736238942</v>
      </c>
      <c r="KV95" s="492">
        <f t="shared" si="444"/>
        <v>7114.8452089917255</v>
      </c>
      <c r="KW95" s="492">
        <f t="shared" si="445"/>
        <v>5795.9938037162965</v>
      </c>
      <c r="KX95" s="492">
        <f t="shared" si="446"/>
        <v>7423.1896096533146</v>
      </c>
      <c r="KY95" s="492">
        <f t="shared" si="447"/>
        <v>7939.2026956028822</v>
      </c>
      <c r="KZ95" s="492">
        <f t="shared" si="448"/>
        <v>2428.6247665397436</v>
      </c>
      <c r="LA95" s="492">
        <f t="shared" si="449"/>
        <v>44975.095329514916</v>
      </c>
      <c r="LB95" s="492">
        <f t="shared" si="450"/>
        <v>18337.871267431696</v>
      </c>
      <c r="LC95" s="492">
        <f t="shared" si="451"/>
        <v>61037.62937577023</v>
      </c>
      <c r="LD95" s="493">
        <f t="shared" si="452"/>
        <v>35029.796387963346</v>
      </c>
      <c r="LE95" s="509">
        <f t="shared" si="453"/>
        <v>0</v>
      </c>
      <c r="LF95" s="492">
        <f t="shared" si="454"/>
        <v>0</v>
      </c>
      <c r="LG95" s="492">
        <f t="shared" si="455"/>
        <v>548.65791483586077</v>
      </c>
      <c r="LH95" s="492">
        <f t="shared" si="456"/>
        <v>2647.7256775768815</v>
      </c>
      <c r="LI95" s="492">
        <f t="shared" si="457"/>
        <v>12437.083942603447</v>
      </c>
      <c r="LJ95" s="512">
        <f t="shared" si="458"/>
        <v>9566.5035415759467</v>
      </c>
      <c r="LK95" s="491">
        <f t="shared" si="459"/>
        <v>0</v>
      </c>
      <c r="LL95" s="492">
        <f t="shared" si="460"/>
        <v>1616.7963711586231</v>
      </c>
      <c r="LM95" s="493">
        <f t="shared" si="461"/>
        <v>10871.276799940864</v>
      </c>
      <c r="LO95" s="547" t="e">
        <f>VLOOKUP(A95,#REF!,2,FALSE)</f>
        <v>#REF!</v>
      </c>
      <c r="LP95" s="552" t="e">
        <f>VLOOKUP(A95,#REF!,3,FALSE)</f>
        <v>#REF!</v>
      </c>
      <c r="LQ95" s="544" t="e">
        <f>VLOOKUP(A95,#REF!,4,FALSE)</f>
        <v>#REF!</v>
      </c>
      <c r="LR95" s="564" t="e">
        <f t="shared" si="405"/>
        <v>#REF!</v>
      </c>
      <c r="LS95" s="518" t="e">
        <f t="shared" si="406"/>
        <v>#REF!</v>
      </c>
    </row>
    <row r="96" spans="1:331" ht="14.4">
      <c r="A96" s="392" t="s">
        <v>106</v>
      </c>
      <c r="B96" s="420">
        <v>193583</v>
      </c>
      <c r="C96" s="408">
        <f t="shared" si="330"/>
        <v>22477</v>
      </c>
      <c r="D96" s="399">
        <f t="shared" si="331"/>
        <v>681</v>
      </c>
      <c r="E96" s="377">
        <f t="shared" si="462"/>
        <v>6.7754620189775881E-3</v>
      </c>
      <c r="F96" s="186">
        <f t="shared" si="407"/>
        <v>0.1130781111977808</v>
      </c>
      <c r="G96" s="28">
        <f t="shared" si="253"/>
        <v>4.5915829573067297</v>
      </c>
      <c r="H96" s="27">
        <f t="shared" si="408"/>
        <v>0.51920752822016558</v>
      </c>
      <c r="I96" s="34">
        <f t="shared" si="409"/>
        <v>0.53313054416649885</v>
      </c>
      <c r="J96" s="289">
        <f t="shared" si="410"/>
        <v>0.62308869818998913</v>
      </c>
      <c r="K96" s="453">
        <f t="shared" si="411"/>
        <v>5.6458589244870461E-3</v>
      </c>
      <c r="L96" s="290">
        <f t="shared" si="463"/>
        <v>5.5102503180316429</v>
      </c>
      <c r="M96" s="291">
        <f t="shared" si="412"/>
        <v>0.63974045188762019</v>
      </c>
      <c r="N96" s="675"/>
      <c r="O96" s="312" t="s">
        <v>230</v>
      </c>
      <c r="P96" s="21" t="s">
        <v>244</v>
      </c>
      <c r="Q96" s="21" t="s">
        <v>232</v>
      </c>
      <c r="R96" s="21" t="s">
        <v>245</v>
      </c>
      <c r="S96" s="152">
        <f t="shared" si="259"/>
        <v>22477</v>
      </c>
      <c r="T96" s="153">
        <f t="shared" si="260"/>
        <v>11611.040225639648</v>
      </c>
      <c r="U96" s="152">
        <f t="shared" si="261"/>
        <v>281</v>
      </c>
      <c r="V96" s="154">
        <f t="shared" si="262"/>
        <v>1.2659938727698685E-2</v>
      </c>
      <c r="W96" s="153">
        <f t="shared" si="263"/>
        <v>145.15737435621929</v>
      </c>
      <c r="X96" s="152">
        <f t="shared" si="264"/>
        <v>587</v>
      </c>
      <c r="Y96" s="154">
        <f t="shared" si="265"/>
        <v>2.6815897670169026E-2</v>
      </c>
      <c r="Z96" s="153">
        <f t="shared" si="266"/>
        <v>303.22910586156843</v>
      </c>
      <c r="AA96" s="152">
        <f t="shared" si="267"/>
        <v>681</v>
      </c>
      <c r="AB96" s="153">
        <f t="shared" si="268"/>
        <v>3517.870887422966</v>
      </c>
      <c r="AC96" s="155">
        <f t="shared" si="269"/>
        <v>3.0297637585086978E-2</v>
      </c>
      <c r="AD96" s="152">
        <f t="shared" si="270"/>
        <v>2</v>
      </c>
      <c r="AE96" s="154">
        <f t="shared" si="271"/>
        <v>2.9455081001472753E-3</v>
      </c>
      <c r="AF96" s="153">
        <f t="shared" si="272"/>
        <v>10.331485719303865</v>
      </c>
      <c r="AG96" s="152">
        <f t="shared" si="273"/>
        <v>14</v>
      </c>
      <c r="AH96" s="154">
        <f t="shared" si="274"/>
        <v>2.0989505247376312E-2</v>
      </c>
      <c r="AI96" s="313">
        <f t="shared" si="275"/>
        <v>72.320400035127051</v>
      </c>
      <c r="AJ96" s="679"/>
      <c r="AK96" s="74">
        <v>14656.678748751141</v>
      </c>
      <c r="AL96" s="59">
        <v>14178.951733354548</v>
      </c>
      <c r="AM96" s="59">
        <v>13631.164548749548</v>
      </c>
      <c r="AN96" s="59">
        <v>13521.259800535403</v>
      </c>
      <c r="AO96" s="59">
        <v>14500.055210107726</v>
      </c>
      <c r="AP96" s="59">
        <v>14261.05393943279</v>
      </c>
      <c r="AQ96" s="59">
        <v>13691.416765286809</v>
      </c>
      <c r="AR96" s="59">
        <v>13830.497298973167</v>
      </c>
      <c r="AS96" s="59">
        <v>12080.085508597396</v>
      </c>
      <c r="AT96" s="59">
        <v>13003.445514885141</v>
      </c>
      <c r="AU96" s="59">
        <v>9750.9054890796215</v>
      </c>
      <c r="AV96" s="59">
        <v>11265.485894617796</v>
      </c>
      <c r="AW96" s="59">
        <v>7992.0100185943629</v>
      </c>
      <c r="AX96" s="59">
        <v>9564.6272208911359</v>
      </c>
      <c r="AY96" s="59">
        <v>4894.1944244982133</v>
      </c>
      <c r="AZ96" s="59">
        <v>6817.1264711392432</v>
      </c>
      <c r="BA96" s="59">
        <v>1830.5470073192864</v>
      </c>
      <c r="BB96" s="59">
        <v>3248.0979542088671</v>
      </c>
      <c r="BC96" s="59">
        <v>133.94246395019164</v>
      </c>
      <c r="BD96" s="75">
        <v>731.45492400682303</v>
      </c>
      <c r="BE96" s="213">
        <v>2.0000000000000002E-5</v>
      </c>
      <c r="BF96" s="42">
        <v>2.0000000000000002E-5</v>
      </c>
      <c r="BG96" s="52">
        <v>5.0000000000000002E-5</v>
      </c>
      <c r="BH96" s="52">
        <v>4.0000000000000003E-5</v>
      </c>
      <c r="BI96" s="52">
        <v>1.2518952302791728E-4</v>
      </c>
      <c r="BJ96" s="52">
        <v>1.2406223545552731E-4</v>
      </c>
      <c r="BK96" s="52">
        <v>3.4000000000000002E-4</v>
      </c>
      <c r="BL96" s="52">
        <v>1.8000000000000001E-4</v>
      </c>
      <c r="BM96" s="52">
        <v>8.9999999999999998E-4</v>
      </c>
      <c r="BN96" s="52">
        <v>5.0000000000000001E-4</v>
      </c>
      <c r="BO96" s="52">
        <v>3.8E-3</v>
      </c>
      <c r="BP96" s="52">
        <v>2E-3</v>
      </c>
      <c r="BQ96" s="52">
        <v>1.6199999999999999E-2</v>
      </c>
      <c r="BR96" s="52">
        <v>6.1999999999999998E-3</v>
      </c>
      <c r="BS96" s="52">
        <v>6.1100000000000002E-2</v>
      </c>
      <c r="BT96" s="52">
        <v>2.6800000000000001E-2</v>
      </c>
      <c r="BU96" s="52">
        <v>0.1421</v>
      </c>
      <c r="BV96" s="52">
        <v>5.4699999999999999E-2</v>
      </c>
      <c r="BW96" s="52">
        <v>0.27589999999999998</v>
      </c>
      <c r="BX96" s="584">
        <v>0.1051</v>
      </c>
      <c r="BY96" s="74">
        <f>+Fall_Hoy!B96+(CS96/2)</f>
        <v>0</v>
      </c>
      <c r="BZ96" s="59">
        <f>+Fall_Hoy!C96+(CS96/2)</f>
        <v>0</v>
      </c>
      <c r="CA96" s="59">
        <f>+Fall_Hoy!D96+(CT96/2)</f>
        <v>0</v>
      </c>
      <c r="CB96" s="59">
        <f>+Fall_Hoy!E96+(CT96/2)</f>
        <v>0</v>
      </c>
      <c r="CC96" s="59">
        <f>+Fall_Hoy!F96+(CU96/2)</f>
        <v>4</v>
      </c>
      <c r="CD96" s="59">
        <f>+Fall_Hoy!G96+(CU96/2)</f>
        <v>4</v>
      </c>
      <c r="CE96" s="59">
        <f>+Fall_Hoy!H96+(CV96/2)</f>
        <v>7</v>
      </c>
      <c r="CF96" s="59">
        <f>+Fall_Hoy!I96+(CV96/2)</f>
        <v>7</v>
      </c>
      <c r="CG96" s="59">
        <f>+Fall_Hoy!J96+(CW96/2)</f>
        <v>23.5</v>
      </c>
      <c r="CH96" s="59">
        <f>+Fall_Hoy!K96+(CW96/2)</f>
        <v>13.5</v>
      </c>
      <c r="CI96" s="59">
        <f>+Fall_Hoy!L96+(CX96/2)</f>
        <v>47</v>
      </c>
      <c r="CJ96" s="59">
        <f>+Fall_Hoy!M96+(CX96/2)</f>
        <v>28</v>
      </c>
      <c r="CK96" s="59">
        <f>+Fall_Hoy!N96+(CY96/2)</f>
        <v>90</v>
      </c>
      <c r="CL96" s="59">
        <f>+Fall_Hoy!O96+(CY96/2)</f>
        <v>58</v>
      </c>
      <c r="CM96" s="59">
        <f>+Fall_Hoy!P96+(CZ96/2)</f>
        <v>103</v>
      </c>
      <c r="CN96" s="59">
        <f>+Fall_Hoy!Q96+(CZ96/2)</f>
        <v>74</v>
      </c>
      <c r="CO96" s="59">
        <f>+Fall_Hoy!R96+(DA96/2)</f>
        <v>83</v>
      </c>
      <c r="CP96" s="59">
        <f>+Fall_Hoy!S96+(DA96/2)</f>
        <v>82</v>
      </c>
      <c r="CQ96" s="59">
        <f>+Fall_Hoy!T96+(DB96/2)</f>
        <v>16</v>
      </c>
      <c r="CR96" s="75">
        <f>+Fall_Hoy!U96+(DB96/2)</f>
        <v>40</v>
      </c>
      <c r="CS96" s="603">
        <f>+Fall_Hoy!W96</f>
        <v>0</v>
      </c>
      <c r="CT96" s="58">
        <f>+Fall_Hoy!X96</f>
        <v>0</v>
      </c>
      <c r="CU96" s="58">
        <f>+Fall_Hoy!Y96</f>
        <v>0</v>
      </c>
      <c r="CV96" s="58">
        <f>+Fall_Hoy!Z96</f>
        <v>0</v>
      </c>
      <c r="CW96" s="58">
        <f>+Fall_Hoy!AA96</f>
        <v>1</v>
      </c>
      <c r="CX96" s="58">
        <f>+Fall_Hoy!AB96</f>
        <v>0</v>
      </c>
      <c r="CY96" s="58">
        <f>+Fall_Hoy!AC96</f>
        <v>0</v>
      </c>
      <c r="CZ96" s="58">
        <f>+Fall_Hoy!AD96</f>
        <v>2</v>
      </c>
      <c r="DA96" s="58">
        <f>+Fall_Hoy!AE96</f>
        <v>4</v>
      </c>
      <c r="DB96" s="223">
        <f>+Fall_Hoy!AF96</f>
        <v>6</v>
      </c>
      <c r="DC96" s="65">
        <f t="shared" si="276"/>
        <v>0.34444096438526978</v>
      </c>
      <c r="DD96" s="66">
        <f t="shared" si="277"/>
        <v>0.4050378178460447</v>
      </c>
      <c r="DE96" s="66">
        <f t="shared" si="278"/>
        <v>0.69513871261796389</v>
      </c>
      <c r="DF96" s="66">
        <f t="shared" si="279"/>
        <v>0.7</v>
      </c>
      <c r="DG96" s="66">
        <f t="shared" si="494"/>
        <v>0.7</v>
      </c>
      <c r="DH96" s="66">
        <f t="shared" si="495"/>
        <v>0.7</v>
      </c>
      <c r="DI96" s="66">
        <f t="shared" si="496"/>
        <v>0.7</v>
      </c>
      <c r="DJ96" s="66">
        <f t="shared" si="497"/>
        <v>0.7</v>
      </c>
      <c r="DK96" s="66">
        <f t="shared" si="498"/>
        <v>0.7</v>
      </c>
      <c r="DL96" s="66">
        <f t="shared" si="499"/>
        <v>0.7</v>
      </c>
      <c r="DM96" s="66">
        <f t="shared" si="500"/>
        <v>0.7</v>
      </c>
      <c r="DN96" s="66">
        <f t="shared" si="501"/>
        <v>0.7</v>
      </c>
      <c r="DO96" s="66">
        <f t="shared" si="502"/>
        <v>0.69513871261796389</v>
      </c>
      <c r="DP96" s="66">
        <f t="shared" si="503"/>
        <v>0.7</v>
      </c>
      <c r="DQ96" s="66">
        <f t="shared" si="504"/>
        <v>0.34444096438526978</v>
      </c>
      <c r="DR96" s="66">
        <f t="shared" si="505"/>
        <v>0.4050378178460447</v>
      </c>
      <c r="DS96" s="66">
        <f t="shared" si="506"/>
        <v>0.31908260476948125</v>
      </c>
      <c r="DT96" s="66">
        <f t="shared" si="507"/>
        <v>0.46152731363136484</v>
      </c>
      <c r="DU96" s="66">
        <f t="shared" si="508"/>
        <v>0.43296221665727225</v>
      </c>
      <c r="DV96" s="265">
        <f t="shared" si="509"/>
        <v>0.5203190270187027</v>
      </c>
      <c r="DW96" s="74">
        <f>+'Cas_-14'!B95</f>
        <v>158</v>
      </c>
      <c r="DX96" s="59">
        <f>+'Cas_-14'!C95</f>
        <v>138</v>
      </c>
      <c r="DY96" s="59">
        <f>+'Cas_-14'!D95</f>
        <v>563</v>
      </c>
      <c r="DZ96" s="59">
        <f>+'Cas_-14'!E95</f>
        <v>607</v>
      </c>
      <c r="EA96" s="59">
        <f>+'Cas_-14'!F95</f>
        <v>2335</v>
      </c>
      <c r="EB96" s="59">
        <f>+'Cas_-14'!G95</f>
        <v>2285</v>
      </c>
      <c r="EC96" s="59">
        <f>+'Cas_-14'!H95</f>
        <v>2774</v>
      </c>
      <c r="ED96" s="59">
        <f>+'Cas_-14'!I95</f>
        <v>2339</v>
      </c>
      <c r="EE96" s="59">
        <f>+'Cas_-14'!J95</f>
        <v>2331</v>
      </c>
      <c r="EF96" s="59">
        <f>+'Cas_-14'!K95</f>
        <v>2064</v>
      </c>
      <c r="EG96" s="59">
        <f>+'Cas_-14'!L95</f>
        <v>1582</v>
      </c>
      <c r="EH96" s="59">
        <f>+'Cas_-14'!M95</f>
        <v>1488</v>
      </c>
      <c r="EI96" s="59">
        <f>+'Cas_-14'!N95</f>
        <v>894</v>
      </c>
      <c r="EJ96" s="59">
        <f>+'Cas_-14'!O95</f>
        <v>839</v>
      </c>
      <c r="EK96" s="59">
        <f>+'Cas_-14'!P95</f>
        <v>467</v>
      </c>
      <c r="EL96" s="59">
        <f>+'Cas_-14'!Q95</f>
        <v>389</v>
      </c>
      <c r="EM96" s="59">
        <f>+'Cas_-14'!R95</f>
        <v>169</v>
      </c>
      <c r="EN96" s="59">
        <f>+'Cas_-14'!S95</f>
        <v>204</v>
      </c>
      <c r="EO96" s="59">
        <f>+'Cas_-14'!T95</f>
        <v>26</v>
      </c>
      <c r="EP96" s="75">
        <f>+'Cas_-14'!U95</f>
        <v>73</v>
      </c>
      <c r="EQ96" s="178">
        <f t="shared" si="413"/>
        <v>1.0780068439001761E-2</v>
      </c>
      <c r="ER96" s="79">
        <f t="shared" si="414"/>
        <v>9.7327364247505668E-3</v>
      </c>
      <c r="ES96" s="79">
        <f t="shared" si="415"/>
        <v>4.1302413890355882E-2</v>
      </c>
      <c r="ET96" s="79">
        <f t="shared" si="416"/>
        <v>4.4892266619709839E-2</v>
      </c>
      <c r="EU96" s="79">
        <f t="shared" si="417"/>
        <v>0.16103386960708355</v>
      </c>
      <c r="EV96" s="79">
        <f t="shared" si="418"/>
        <v>0.16022658701835624</v>
      </c>
      <c r="EW96" s="79">
        <f t="shared" si="419"/>
        <v>0.20260868890012859</v>
      </c>
      <c r="EX96" s="79">
        <f t="shared" si="420"/>
        <v>0.16911900920393202</v>
      </c>
      <c r="EY96" s="79">
        <f t="shared" si="421"/>
        <v>0.19296221027086499</v>
      </c>
      <c r="EZ96" s="79">
        <f t="shared" si="422"/>
        <v>0.15872716178472265</v>
      </c>
      <c r="FA96" s="79">
        <f t="shared" si="423"/>
        <v>0.16224134279341923</v>
      </c>
      <c r="FB96" s="79">
        <f t="shared" si="424"/>
        <v>0.1320848487068727</v>
      </c>
      <c r="FC96" s="79">
        <f t="shared" si="425"/>
        <v>0.11186172163448276</v>
      </c>
      <c r="FD96" s="79">
        <f t="shared" si="426"/>
        <v>8.7719048596839141E-2</v>
      </c>
      <c r="FE96" s="79">
        <f t="shared" si="427"/>
        <v>9.5419176169708478E-2</v>
      </c>
      <c r="FF96" s="79">
        <f t="shared" si="428"/>
        <v>5.7062165656872769E-2</v>
      </c>
      <c r="FG96" s="79">
        <f t="shared" si="429"/>
        <v>9.2322130666007418E-2</v>
      </c>
      <c r="FH96" s="79">
        <f t="shared" si="430"/>
        <v>6.2805987650605771E-2</v>
      </c>
      <c r="FI96" s="79">
        <f t="shared" si="431"/>
        <v>0.19411319781057979</v>
      </c>
      <c r="FJ96" s="87">
        <f t="shared" si="432"/>
        <v>9.9801091774889814E-2</v>
      </c>
      <c r="FK96" s="101">
        <f t="shared" si="481"/>
        <v>3.6097666969232867</v>
      </c>
      <c r="FL96" s="102">
        <f t="shared" si="482"/>
        <v>7.0981851667114304</v>
      </c>
      <c r="FM96" s="102">
        <f t="shared" si="483"/>
        <v>6.2142679592344017</v>
      </c>
      <c r="FN96" s="102">
        <f t="shared" si="484"/>
        <v>7.9800227111129844</v>
      </c>
      <c r="FO96" s="102">
        <f t="shared" si="493"/>
        <v>4.3469116261564915</v>
      </c>
      <c r="FP96" s="102">
        <f t="shared" si="493"/>
        <v>4.3688130230209854</v>
      </c>
      <c r="FQ96" s="102">
        <f t="shared" si="493"/>
        <v>3.4549357374552145</v>
      </c>
      <c r="FR96" s="102">
        <f t="shared" si="493"/>
        <v>4.1390970967427174</v>
      </c>
      <c r="FS96" s="102">
        <f t="shared" si="493"/>
        <v>3.6276533058851039</v>
      </c>
      <c r="FT96" s="102">
        <f t="shared" si="493"/>
        <v>4.4100832657071694</v>
      </c>
      <c r="FU96" s="102">
        <f t="shared" si="493"/>
        <v>4.3145599509201862</v>
      </c>
      <c r="FV96" s="102">
        <f t="shared" si="493"/>
        <v>5.2996237407476183</v>
      </c>
      <c r="FW96" s="102">
        <f t="shared" si="493"/>
        <v>6.2142679592344017</v>
      </c>
      <c r="FX96" s="102">
        <f t="shared" si="493"/>
        <v>7.9800227111129844</v>
      </c>
      <c r="FY96" s="102">
        <f t="shared" si="493"/>
        <v>3.6097666969232867</v>
      </c>
      <c r="FZ96" s="102">
        <f t="shared" si="493"/>
        <v>7.0981851667114304</v>
      </c>
      <c r="GA96" s="102">
        <f t="shared" si="485"/>
        <v>3.4561876168545358</v>
      </c>
      <c r="GB96" s="102">
        <f t="shared" si="486"/>
        <v>7.3484604079291689</v>
      </c>
      <c r="GC96" s="102">
        <f t="shared" si="487"/>
        <v>2.2304625421696826</v>
      </c>
      <c r="GD96" s="270">
        <f t="shared" si="488"/>
        <v>5.2135604707845111</v>
      </c>
      <c r="GE96" s="74">
        <f>+Cas_Hoy!B95</f>
        <v>166</v>
      </c>
      <c r="GF96" s="59">
        <f>+Cas_Hoy!C95</f>
        <v>145</v>
      </c>
      <c r="GG96" s="59">
        <f>+Cas_Hoy!D95</f>
        <v>586</v>
      </c>
      <c r="GH96" s="59">
        <f>+Cas_Hoy!E95</f>
        <v>640</v>
      </c>
      <c r="GI96" s="59">
        <f>+Cas_Hoy!F95</f>
        <v>2394</v>
      </c>
      <c r="GJ96" s="59">
        <f>+Cas_Hoy!G95</f>
        <v>2338</v>
      </c>
      <c r="GK96" s="59">
        <f>+Cas_Hoy!H95</f>
        <v>2861</v>
      </c>
      <c r="GL96" s="59">
        <f>+Cas_Hoy!I95</f>
        <v>2403</v>
      </c>
      <c r="GM96" s="59">
        <f>+Cas_Hoy!J95</f>
        <v>2394</v>
      </c>
      <c r="GN96" s="59">
        <f>+Cas_Hoy!K95</f>
        <v>2121</v>
      </c>
      <c r="GO96" s="59">
        <f>+Cas_Hoy!L95</f>
        <v>1615</v>
      </c>
      <c r="GP96" s="59">
        <f>+Cas_Hoy!M95</f>
        <v>1522</v>
      </c>
      <c r="GQ96" s="59">
        <f>+Cas_Hoy!N95</f>
        <v>911</v>
      </c>
      <c r="GR96" s="59">
        <f>+Cas_Hoy!O95</f>
        <v>850</v>
      </c>
      <c r="GS96" s="59">
        <f>+Cas_Hoy!P95</f>
        <v>479</v>
      </c>
      <c r="GT96" s="59">
        <f>+Cas_Hoy!Q95</f>
        <v>404</v>
      </c>
      <c r="GU96" s="59">
        <f>+Cas_Hoy!R95</f>
        <v>173</v>
      </c>
      <c r="GV96" s="59">
        <f>+Cas_Hoy!S95</f>
        <v>206</v>
      </c>
      <c r="GW96" s="59">
        <f>+Cas_Hoy!T95</f>
        <v>26</v>
      </c>
      <c r="GX96" s="459">
        <f>+Cas_Hoy!U95</f>
        <v>76</v>
      </c>
      <c r="GY96" s="424">
        <f t="shared" si="489"/>
        <v>0.3532916958041632</v>
      </c>
      <c r="GZ96" s="94">
        <f t="shared" si="490"/>
        <v>0.42065624269871998</v>
      </c>
      <c r="HA96" s="94">
        <f t="shared" si="491"/>
        <v>0.7</v>
      </c>
      <c r="HB96" s="94">
        <f t="shared" si="492"/>
        <v>0.7</v>
      </c>
      <c r="HC96" s="272">
        <f t="shared" si="464"/>
        <v>0.7</v>
      </c>
      <c r="HD96" s="272">
        <f t="shared" si="465"/>
        <v>0.7</v>
      </c>
      <c r="HE96" s="272">
        <f t="shared" si="466"/>
        <v>0.7</v>
      </c>
      <c r="HF96" s="272">
        <f t="shared" si="467"/>
        <v>0.7</v>
      </c>
      <c r="HG96" s="272">
        <f t="shared" si="468"/>
        <v>0.7</v>
      </c>
      <c r="HH96" s="272">
        <f t="shared" si="469"/>
        <v>0.7</v>
      </c>
      <c r="HI96" s="272">
        <f t="shared" si="470"/>
        <v>0.7</v>
      </c>
      <c r="HJ96" s="272">
        <f t="shared" si="471"/>
        <v>0.7</v>
      </c>
      <c r="HK96" s="272">
        <f t="shared" si="472"/>
        <v>0.7</v>
      </c>
      <c r="HL96" s="272">
        <f t="shared" si="473"/>
        <v>0.7</v>
      </c>
      <c r="HM96" s="272">
        <f t="shared" si="474"/>
        <v>0.3532916958041632</v>
      </c>
      <c r="HN96" s="272">
        <f t="shared" si="475"/>
        <v>0.42065624269871998</v>
      </c>
      <c r="HO96" s="272">
        <f t="shared" si="476"/>
        <v>0.32663485576994233</v>
      </c>
      <c r="HP96" s="272">
        <f t="shared" si="477"/>
        <v>0.46605209121598612</v>
      </c>
      <c r="HQ96" s="272">
        <f t="shared" si="478"/>
        <v>0.43296221665727225</v>
      </c>
      <c r="HR96" s="276">
        <f t="shared" si="479"/>
        <v>0.54170200073180008</v>
      </c>
      <c r="HS96" s="201">
        <f>+CyF_Tot!B95</f>
        <v>0</v>
      </c>
      <c r="HT96" s="131">
        <f>+CyF_Tot!C95</f>
        <v>21890</v>
      </c>
      <c r="HU96" s="131">
        <f>+CyF_Tot!D95</f>
        <v>22196</v>
      </c>
      <c r="HV96" s="131">
        <f>+CyF_Tot!E95</f>
        <v>22477</v>
      </c>
      <c r="HW96" s="131">
        <f>+CyF_Tot!F95</f>
        <v>0</v>
      </c>
      <c r="HX96" s="131">
        <f>+CyF_Tot!G95</f>
        <v>667</v>
      </c>
      <c r="HY96" s="131">
        <f>+CyF_Tot!H95</f>
        <v>679</v>
      </c>
      <c r="HZ96" s="428">
        <f>+CyF_Tot!I95</f>
        <v>681</v>
      </c>
      <c r="IA96" s="82">
        <f t="shared" si="368"/>
        <v>7.5712633592573422E-2</v>
      </c>
      <c r="IB96" s="79">
        <f t="shared" si="369"/>
        <v>7.3244818673925641E-2</v>
      </c>
      <c r="IC96" s="79">
        <f t="shared" si="370"/>
        <v>7.0415090936443533E-2</v>
      </c>
      <c r="ID96" s="79">
        <f t="shared" si="371"/>
        <v>6.9847351268114463E-2</v>
      </c>
      <c r="IE96" s="79">
        <f t="shared" si="372"/>
        <v>7.490355666617278E-2</v>
      </c>
      <c r="IF96" s="79">
        <f t="shared" si="373"/>
        <v>7.3668937558735992E-2</v>
      </c>
      <c r="IG96" s="79">
        <f t="shared" si="374"/>
        <v>7.072633839379909E-2</v>
      </c>
      <c r="IH96" s="79">
        <f t="shared" si="375"/>
        <v>7.1444792667605977E-2</v>
      </c>
      <c r="II96" s="79">
        <f t="shared" si="376"/>
        <v>6.2402615460021779E-2</v>
      </c>
      <c r="IJ96" s="79">
        <f t="shared" si="377"/>
        <v>6.7172455819390867E-2</v>
      </c>
      <c r="IK96" s="79">
        <f t="shared" si="378"/>
        <v>5.0370670405353889E-2</v>
      </c>
      <c r="IL96" s="79">
        <f t="shared" si="379"/>
        <v>5.8194603320631436E-2</v>
      </c>
      <c r="IM96" s="79">
        <f t="shared" si="380"/>
        <v>4.1284668687820533E-2</v>
      </c>
      <c r="IN96" s="79">
        <f t="shared" si="381"/>
        <v>4.9408404771550889E-2</v>
      </c>
      <c r="IO96" s="79">
        <f t="shared" si="382"/>
        <v>2.5282149902099944E-2</v>
      </c>
      <c r="IP96" s="79">
        <f t="shared" si="383"/>
        <v>3.5215522391631719E-2</v>
      </c>
      <c r="IQ96" s="79">
        <f t="shared" si="384"/>
        <v>9.4561351323168164E-3</v>
      </c>
      <c r="IR96" s="79">
        <f t="shared" si="385"/>
        <v>1.6778838814404503E-2</v>
      </c>
      <c r="IS96" s="79">
        <f t="shared" si="386"/>
        <v>6.9191232675488881E-4</v>
      </c>
      <c r="IT96" s="179">
        <f t="shared" si="387"/>
        <v>3.7785080508454926E-3</v>
      </c>
      <c r="IU96" s="275"/>
      <c r="IV96" s="272"/>
      <c r="IW96" s="272"/>
      <c r="IX96" s="272"/>
      <c r="IY96" s="272"/>
      <c r="IZ96" s="272"/>
      <c r="JA96" s="272"/>
      <c r="JB96" s="272"/>
      <c r="JC96" s="272"/>
      <c r="JD96" s="272"/>
      <c r="JE96" s="272"/>
      <c r="JF96" s="272"/>
      <c r="JG96" s="272"/>
      <c r="JH96" s="272"/>
      <c r="JI96" s="272"/>
      <c r="JJ96" s="272"/>
      <c r="JK96" s="272"/>
      <c r="JL96" s="272"/>
      <c r="JM96" s="272"/>
      <c r="JN96" s="276"/>
      <c r="JP96" s="525">
        <f t="shared" si="230"/>
        <v>0</v>
      </c>
      <c r="JQ96" s="241">
        <f t="shared" si="231"/>
        <v>0</v>
      </c>
      <c r="JR96" s="241">
        <f t="shared" si="232"/>
        <v>0</v>
      </c>
      <c r="JS96" s="241">
        <f t="shared" si="233"/>
        <v>0</v>
      </c>
      <c r="JT96" s="241">
        <f t="shared" si="234"/>
        <v>987.01169013643187</v>
      </c>
      <c r="JU96" s="241">
        <f t="shared" si="235"/>
        <v>983.39828595850565</v>
      </c>
      <c r="JV96" s="241">
        <f t="shared" si="236"/>
        <v>1647.4986034454762</v>
      </c>
      <c r="JW96" s="241">
        <f t="shared" si="237"/>
        <v>1650.1251189062018</v>
      </c>
      <c r="JX96" s="241">
        <f t="shared" si="238"/>
        <v>5490.0747145208243</v>
      </c>
      <c r="JY96" s="241">
        <f t="shared" si="239"/>
        <v>3033.0345103421132</v>
      </c>
      <c r="JZ96" s="241">
        <f t="shared" si="240"/>
        <v>10187.043871079088</v>
      </c>
      <c r="KA96" s="241">
        <f t="shared" si="241"/>
        <v>5638.1117152119887</v>
      </c>
      <c r="KB96" s="241">
        <f t="shared" si="242"/>
        <v>18619.672604736363</v>
      </c>
      <c r="KC96" s="241">
        <f t="shared" si="243"/>
        <v>11564.729021367364</v>
      </c>
      <c r="KD96" s="241">
        <f t="shared" si="244"/>
        <v>20834.110817012399</v>
      </c>
      <c r="KE96" s="241">
        <f t="shared" si="245"/>
        <v>14474.400675672096</v>
      </c>
      <c r="KF96" s="241">
        <f t="shared" si="246"/>
        <v>16166.923811117471</v>
      </c>
      <c r="KG96" s="241">
        <f t="shared" si="247"/>
        <v>16579.203201128938</v>
      </c>
      <c r="KH96" s="241">
        <f t="shared" si="248"/>
        <v>7210.8573451296288</v>
      </c>
      <c r="KI96" s="526">
        <f t="shared" si="249"/>
        <v>9450.2063943116209</v>
      </c>
      <c r="KJ96" s="529">
        <f>(SUM(JP96:KI96)/SUM(JP$4:KI95))*100000</f>
        <v>264.78129581893836</v>
      </c>
      <c r="KK96" s="491">
        <f t="shared" si="433"/>
        <v>0</v>
      </c>
      <c r="KL96" s="492">
        <f t="shared" si="434"/>
        <v>0</v>
      </c>
      <c r="KM96" s="492">
        <f t="shared" si="435"/>
        <v>0</v>
      </c>
      <c r="KN96" s="492">
        <f t="shared" si="436"/>
        <v>0</v>
      </c>
      <c r="KO96" s="492">
        <f t="shared" si="437"/>
        <v>275.86101859885832</v>
      </c>
      <c r="KP96" s="492">
        <f t="shared" si="438"/>
        <v>280.48417858793215</v>
      </c>
      <c r="KQ96" s="492">
        <f t="shared" si="439"/>
        <v>511.26922217047587</v>
      </c>
      <c r="KR96" s="492">
        <f t="shared" si="440"/>
        <v>506.12785995191285</v>
      </c>
      <c r="KS96" s="492">
        <f t="shared" si="441"/>
        <v>1945.3504681961938</v>
      </c>
      <c r="KT96" s="492">
        <f t="shared" si="442"/>
        <v>1038.186377952401</v>
      </c>
      <c r="KU96" s="492">
        <f t="shared" si="443"/>
        <v>4820.0651778070187</v>
      </c>
      <c r="KV96" s="492">
        <f t="shared" si="444"/>
        <v>2485.4675831938412</v>
      </c>
      <c r="KW96" s="492">
        <f t="shared" si="445"/>
        <v>11261.247144411016</v>
      </c>
      <c r="KX96" s="492">
        <f t="shared" si="446"/>
        <v>6064.0105108661146</v>
      </c>
      <c r="KY96" s="492">
        <f t="shared" si="447"/>
        <v>21045.342923939985</v>
      </c>
      <c r="KZ96" s="492">
        <f t="shared" si="448"/>
        <v>10855.013518273998</v>
      </c>
      <c r="LA96" s="492">
        <f t="shared" si="449"/>
        <v>45341.638137743292</v>
      </c>
      <c r="LB96" s="492">
        <f t="shared" si="450"/>
        <v>25245.544055635655</v>
      </c>
      <c r="LC96" s="492">
        <f t="shared" si="451"/>
        <v>119454.2755757414</v>
      </c>
      <c r="LD96" s="493">
        <f t="shared" si="452"/>
        <v>54685.529739665653</v>
      </c>
      <c r="LE96" s="509">
        <f t="shared" si="453"/>
        <v>93.484376179137016</v>
      </c>
      <c r="LF96" s="492">
        <f t="shared" si="454"/>
        <v>95.3260097110998</v>
      </c>
      <c r="LG96" s="492">
        <f t="shared" si="455"/>
        <v>2181.7214789365325</v>
      </c>
      <c r="LH96" s="492">
        <f t="shared" si="456"/>
        <v>1272.9849670740614</v>
      </c>
      <c r="LI96" s="492">
        <f t="shared" si="457"/>
        <v>19662.380874849747</v>
      </c>
      <c r="LJ96" s="512">
        <f t="shared" si="458"/>
        <v>12474.641503171983</v>
      </c>
      <c r="LK96" s="491">
        <f t="shared" si="459"/>
        <v>94.396211410416115</v>
      </c>
      <c r="LL96" s="492">
        <f t="shared" si="460"/>
        <v>1711.4487499762261</v>
      </c>
      <c r="LM96" s="493">
        <f t="shared" si="461"/>
        <v>15506.077260184853</v>
      </c>
      <c r="LO96" s="547" t="e">
        <f>VLOOKUP(A96,#REF!,2,FALSE)</f>
        <v>#REF!</v>
      </c>
      <c r="LP96" s="552" t="e">
        <f>VLOOKUP(A96,#REF!,3,FALSE)</f>
        <v>#REF!</v>
      </c>
      <c r="LQ96" s="544" t="e">
        <f>VLOOKUP(A96,#REF!,4,FALSE)</f>
        <v>#REF!</v>
      </c>
      <c r="LR96" s="564" t="e">
        <f t="shared" si="405"/>
        <v>#REF!</v>
      </c>
      <c r="LS96" s="518" t="e">
        <f t="shared" si="406"/>
        <v>#REF!</v>
      </c>
    </row>
    <row r="97" spans="1:331" ht="14.4">
      <c r="A97" s="392" t="s">
        <v>107</v>
      </c>
      <c r="B97" s="420">
        <v>180914</v>
      </c>
      <c r="C97" s="408">
        <f t="shared" si="330"/>
        <v>22527</v>
      </c>
      <c r="D97" s="399">
        <f t="shared" si="331"/>
        <v>661</v>
      </c>
      <c r="E97" s="377">
        <f t="shared" si="462"/>
        <v>7.2488450769703549E-3</v>
      </c>
      <c r="F97" s="186">
        <f t="shared" si="407"/>
        <v>0.12106304653039565</v>
      </c>
      <c r="G97" s="28">
        <f t="shared" si="253"/>
        <v>4.1634069878476421</v>
      </c>
      <c r="H97" s="27">
        <f t="shared" si="408"/>
        <v>0.50403473389477349</v>
      </c>
      <c r="I97" s="34">
        <f t="shared" si="409"/>
        <v>0.51841797326488737</v>
      </c>
      <c r="J97" s="289">
        <f t="shared" si="410"/>
        <v>0.56273182249897558</v>
      </c>
      <c r="K97" s="453">
        <f t="shared" si="411"/>
        <v>6.4927369545052576E-3</v>
      </c>
      <c r="L97" s="290">
        <f t="shared" si="463"/>
        <v>4.6482542660752291</v>
      </c>
      <c r="M97" s="291">
        <f t="shared" si="412"/>
        <v>0.57871297461268034</v>
      </c>
      <c r="N97" s="675"/>
      <c r="O97" s="312" t="s">
        <v>230</v>
      </c>
      <c r="P97" s="21" t="s">
        <v>244</v>
      </c>
      <c r="Q97" s="21" t="s">
        <v>232</v>
      </c>
      <c r="R97" s="21" t="s">
        <v>245</v>
      </c>
      <c r="S97" s="152">
        <f t="shared" si="259"/>
        <v>22527</v>
      </c>
      <c r="T97" s="153">
        <f t="shared" si="260"/>
        <v>12451.77266546536</v>
      </c>
      <c r="U97" s="152">
        <f t="shared" si="261"/>
        <v>264</v>
      </c>
      <c r="V97" s="154">
        <f t="shared" si="262"/>
        <v>1.185824012936262E-2</v>
      </c>
      <c r="W97" s="153">
        <f t="shared" si="263"/>
        <v>145.92568844865517</v>
      </c>
      <c r="X97" s="152">
        <f t="shared" si="264"/>
        <v>625</v>
      </c>
      <c r="Y97" s="154">
        <f t="shared" si="265"/>
        <v>2.8536206739110583E-2</v>
      </c>
      <c r="Z97" s="153">
        <f t="shared" si="266"/>
        <v>345.46801242579346</v>
      </c>
      <c r="AA97" s="152">
        <f t="shared" si="267"/>
        <v>661</v>
      </c>
      <c r="AB97" s="153">
        <f t="shared" si="268"/>
        <v>3653.6696994151916</v>
      </c>
      <c r="AC97" s="155">
        <f t="shared" si="269"/>
        <v>2.9342566697740491E-2</v>
      </c>
      <c r="AD97" s="152">
        <f t="shared" si="270"/>
        <v>5</v>
      </c>
      <c r="AE97" s="154">
        <f t="shared" si="271"/>
        <v>7.621951219512195E-3</v>
      </c>
      <c r="AF97" s="153">
        <f t="shared" si="272"/>
        <v>27.637440994063478</v>
      </c>
      <c r="AG97" s="152">
        <f t="shared" si="273"/>
        <v>10</v>
      </c>
      <c r="AH97" s="154">
        <f t="shared" si="274"/>
        <v>1.5360983102918587E-2</v>
      </c>
      <c r="AI97" s="313">
        <f t="shared" si="275"/>
        <v>55.274881988126957</v>
      </c>
      <c r="AJ97" s="679"/>
      <c r="AK97" s="74">
        <v>13373.81014151686</v>
      </c>
      <c r="AL97" s="59">
        <v>12401.144540003568</v>
      </c>
      <c r="AM97" s="59">
        <v>12559.894369621818</v>
      </c>
      <c r="AN97" s="59">
        <v>12031.379563476132</v>
      </c>
      <c r="AO97" s="59">
        <v>12895.547341211062</v>
      </c>
      <c r="AP97" s="59">
        <v>12082.547934232274</v>
      </c>
      <c r="AQ97" s="59">
        <v>12985.638276363145</v>
      </c>
      <c r="AR97" s="59">
        <v>13225.91879293794</v>
      </c>
      <c r="AS97" s="59">
        <v>12631.225995759512</v>
      </c>
      <c r="AT97" s="59">
        <v>12965.513024428412</v>
      </c>
      <c r="AU97" s="59">
        <v>9371.9446903881253</v>
      </c>
      <c r="AV97" s="59">
        <v>10514.267398484988</v>
      </c>
      <c r="AW97" s="59">
        <v>7663.1474570316777</v>
      </c>
      <c r="AX97" s="59">
        <v>8897.4810850980393</v>
      </c>
      <c r="AY97" s="59">
        <v>4781.0059730581288</v>
      </c>
      <c r="AZ97" s="59">
        <v>6359.713388129343</v>
      </c>
      <c r="BA97" s="59">
        <v>1805.056065934773</v>
      </c>
      <c r="BB97" s="59">
        <v>3254.4734035781457</v>
      </c>
      <c r="BC97" s="59">
        <v>186.7299378553214</v>
      </c>
      <c r="BD97" s="75">
        <v>927.56193835110832</v>
      </c>
      <c r="BE97" s="213">
        <v>2.0000000000000002E-5</v>
      </c>
      <c r="BF97" s="42">
        <v>2.0000000000000002E-5</v>
      </c>
      <c r="BG97" s="52">
        <v>5.0000000000000002E-5</v>
      </c>
      <c r="BH97" s="52">
        <v>4.0000000000000003E-5</v>
      </c>
      <c r="BI97" s="52">
        <v>1.2518952302791728E-4</v>
      </c>
      <c r="BJ97" s="52">
        <v>1.2406223545552731E-4</v>
      </c>
      <c r="BK97" s="52">
        <v>3.4000000000000002E-4</v>
      </c>
      <c r="BL97" s="52">
        <v>1.8000000000000001E-4</v>
      </c>
      <c r="BM97" s="52">
        <v>8.9999999999999998E-4</v>
      </c>
      <c r="BN97" s="52">
        <v>5.0000000000000001E-4</v>
      </c>
      <c r="BO97" s="52">
        <v>3.8E-3</v>
      </c>
      <c r="BP97" s="52">
        <v>2E-3</v>
      </c>
      <c r="BQ97" s="52">
        <v>1.6199999999999999E-2</v>
      </c>
      <c r="BR97" s="52">
        <v>6.1999999999999998E-3</v>
      </c>
      <c r="BS97" s="52">
        <v>6.1100000000000002E-2</v>
      </c>
      <c r="BT97" s="52">
        <v>2.6800000000000001E-2</v>
      </c>
      <c r="BU97" s="52">
        <v>0.1421</v>
      </c>
      <c r="BV97" s="52">
        <v>5.4699999999999999E-2</v>
      </c>
      <c r="BW97" s="52">
        <v>0.27589999999999998</v>
      </c>
      <c r="BX97" s="584">
        <v>0.1051</v>
      </c>
      <c r="BY97" s="74">
        <f>+Fall_Hoy!B97+(CS97/2)</f>
        <v>1</v>
      </c>
      <c r="BZ97" s="59">
        <f>+Fall_Hoy!C97+(CS97/2)</f>
        <v>0</v>
      </c>
      <c r="CA97" s="59">
        <f>+Fall_Hoy!D97+(CT97/2)</f>
        <v>0</v>
      </c>
      <c r="CB97" s="59">
        <f>+Fall_Hoy!E97+(CT97/2)</f>
        <v>2</v>
      </c>
      <c r="CC97" s="59">
        <f>+Fall_Hoy!F97+(CU97/2)</f>
        <v>1</v>
      </c>
      <c r="CD97" s="59">
        <f>+Fall_Hoy!G97+(CU97/2)</f>
        <v>0</v>
      </c>
      <c r="CE97" s="59">
        <f>+Fall_Hoy!H97+(CV97/2)</f>
        <v>3</v>
      </c>
      <c r="CF97" s="59">
        <f>+Fall_Hoy!I97+(CV97/2)</f>
        <v>1</v>
      </c>
      <c r="CG97" s="59">
        <f>+Fall_Hoy!J97+(CW97/2)</f>
        <v>17</v>
      </c>
      <c r="CH97" s="59">
        <f>+Fall_Hoy!K97+(CW97/2)</f>
        <v>9</v>
      </c>
      <c r="CI97" s="59">
        <f>+Fall_Hoy!L97+(CX97/2)</f>
        <v>47</v>
      </c>
      <c r="CJ97" s="59">
        <f>+Fall_Hoy!M97+(CX97/2)</f>
        <v>23</v>
      </c>
      <c r="CK97" s="59">
        <f>+Fall_Hoy!N97+(CY97/2)</f>
        <v>81</v>
      </c>
      <c r="CL97" s="59">
        <f>+Fall_Hoy!O97+(CY97/2)</f>
        <v>49</v>
      </c>
      <c r="CM97" s="59">
        <f>+Fall_Hoy!P97+(CZ97/2)</f>
        <v>119.5</v>
      </c>
      <c r="CN97" s="59">
        <f>+Fall_Hoy!Q97+(CZ97/2)</f>
        <v>68.5</v>
      </c>
      <c r="CO97" s="59">
        <f>+Fall_Hoy!R97+(DA97/2)</f>
        <v>88</v>
      </c>
      <c r="CP97" s="59">
        <f>+Fall_Hoy!S97+(DA97/2)</f>
        <v>76</v>
      </c>
      <c r="CQ97" s="59">
        <f>+Fall_Hoy!T97+(DB97/2)</f>
        <v>21</v>
      </c>
      <c r="CR97" s="75">
        <f>+Fall_Hoy!U97+(DB97/2)</f>
        <v>53</v>
      </c>
      <c r="CS97" s="603">
        <f>+Fall_Hoy!W97</f>
        <v>0</v>
      </c>
      <c r="CT97" s="58">
        <f>+Fall_Hoy!X97</f>
        <v>0</v>
      </c>
      <c r="CU97" s="58">
        <f>+Fall_Hoy!Y97</f>
        <v>0</v>
      </c>
      <c r="CV97" s="58">
        <f>+Fall_Hoy!Z97</f>
        <v>0</v>
      </c>
      <c r="CW97" s="58">
        <f>+Fall_Hoy!AA97</f>
        <v>0</v>
      </c>
      <c r="CX97" s="58">
        <f>+Fall_Hoy!AB97</f>
        <v>0</v>
      </c>
      <c r="CY97" s="58">
        <f>+Fall_Hoy!AC97</f>
        <v>2</v>
      </c>
      <c r="CZ97" s="58">
        <f>+Fall_Hoy!AD97</f>
        <v>1</v>
      </c>
      <c r="DA97" s="58">
        <f>+Fall_Hoy!AE97</f>
        <v>12</v>
      </c>
      <c r="DB97" s="223">
        <f>+Fall_Hoy!AF97</f>
        <v>14</v>
      </c>
      <c r="DC97" s="65">
        <f t="shared" si="276"/>
        <v>0.40907921017477672</v>
      </c>
      <c r="DD97" s="66">
        <f t="shared" si="277"/>
        <v>0.40190021047560898</v>
      </c>
      <c r="DE97" s="66">
        <f t="shared" si="278"/>
        <v>0.65247341618253962</v>
      </c>
      <c r="DF97" s="66">
        <f t="shared" si="279"/>
        <v>0.7</v>
      </c>
      <c r="DG97" s="66">
        <f t="shared" si="494"/>
        <v>0.61942999994746406</v>
      </c>
      <c r="DH97" s="66">
        <f t="shared" si="495"/>
        <v>0.18208080050458234</v>
      </c>
      <c r="DI97" s="66">
        <f t="shared" si="496"/>
        <v>0.67948368990267982</v>
      </c>
      <c r="DJ97" s="66">
        <f t="shared" si="497"/>
        <v>0.42005063258984909</v>
      </c>
      <c r="DK97" s="66">
        <f t="shared" si="498"/>
        <v>0.7</v>
      </c>
      <c r="DL97" s="66">
        <f t="shared" si="499"/>
        <v>0.7</v>
      </c>
      <c r="DM97" s="66">
        <f t="shared" si="500"/>
        <v>0.7</v>
      </c>
      <c r="DN97" s="66">
        <f t="shared" si="501"/>
        <v>0.7</v>
      </c>
      <c r="DO97" s="66">
        <f t="shared" si="502"/>
        <v>0.65247341618253962</v>
      </c>
      <c r="DP97" s="66">
        <f t="shared" si="503"/>
        <v>0.7</v>
      </c>
      <c r="DQ97" s="66">
        <f t="shared" si="504"/>
        <v>0.40907921017477672</v>
      </c>
      <c r="DR97" s="66">
        <f t="shared" si="505"/>
        <v>0.40190021047560898</v>
      </c>
      <c r="DS97" s="66">
        <f t="shared" si="506"/>
        <v>0.34308197253483741</v>
      </c>
      <c r="DT97" s="66">
        <f t="shared" si="507"/>
        <v>0.4269190547988515</v>
      </c>
      <c r="DU97" s="66">
        <f t="shared" si="508"/>
        <v>0.40761827013788254</v>
      </c>
      <c r="DV97" s="265">
        <f t="shared" si="509"/>
        <v>0.5436635718721643</v>
      </c>
      <c r="DW97" s="74">
        <f>+'Cas_-14'!B96</f>
        <v>233</v>
      </c>
      <c r="DX97" s="59">
        <f>+'Cas_-14'!C96</f>
        <v>184</v>
      </c>
      <c r="DY97" s="59">
        <f>+'Cas_-14'!D96</f>
        <v>686</v>
      </c>
      <c r="DZ97" s="59">
        <f>+'Cas_-14'!E96</f>
        <v>735</v>
      </c>
      <c r="EA97" s="59">
        <f>+'Cas_-14'!F96</f>
        <v>2167</v>
      </c>
      <c r="EB97" s="59">
        <f>+'Cas_-14'!G96</f>
        <v>2200</v>
      </c>
      <c r="EC97" s="59">
        <f>+'Cas_-14'!H96</f>
        <v>2381</v>
      </c>
      <c r="ED97" s="59">
        <f>+'Cas_-14'!I96</f>
        <v>2349</v>
      </c>
      <c r="EE97" s="59">
        <f>+'Cas_-14'!J96</f>
        <v>2161</v>
      </c>
      <c r="EF97" s="59">
        <f>+'Cas_-14'!K96</f>
        <v>2194</v>
      </c>
      <c r="EG97" s="59">
        <f>+'Cas_-14'!L96</f>
        <v>1663</v>
      </c>
      <c r="EH97" s="59">
        <f>+'Cas_-14'!M96</f>
        <v>1556</v>
      </c>
      <c r="EI97" s="59">
        <f>+'Cas_-14'!N96</f>
        <v>885</v>
      </c>
      <c r="EJ97" s="59">
        <f>+'Cas_-14'!O96</f>
        <v>840</v>
      </c>
      <c r="EK97" s="59">
        <f>+'Cas_-14'!P96</f>
        <v>487</v>
      </c>
      <c r="EL97" s="59">
        <f>+'Cas_-14'!Q96</f>
        <v>397</v>
      </c>
      <c r="EM97" s="59">
        <f>+'Cas_-14'!R96</f>
        <v>166</v>
      </c>
      <c r="EN97" s="59">
        <f>+'Cas_-14'!S96</f>
        <v>218</v>
      </c>
      <c r="EO97" s="59">
        <f>+'Cas_-14'!T96</f>
        <v>26</v>
      </c>
      <c r="EP97" s="75">
        <f>+'Cas_-14'!U96</f>
        <v>99</v>
      </c>
      <c r="EQ97" s="178">
        <f t="shared" si="413"/>
        <v>1.7422110642702236E-2</v>
      </c>
      <c r="ER97" s="80">
        <f t="shared" si="414"/>
        <v>1.4837340166986479E-2</v>
      </c>
      <c r="ES97" s="80">
        <f t="shared" si="415"/>
        <v>5.4618293738138791E-2</v>
      </c>
      <c r="ET97" s="80">
        <f t="shared" si="416"/>
        <v>6.1090251215351256E-2</v>
      </c>
      <c r="EU97" s="80">
        <f t="shared" si="417"/>
        <v>0.16804249890772685</v>
      </c>
      <c r="EV97" s="80">
        <f t="shared" si="418"/>
        <v>0.18208080050458234</v>
      </c>
      <c r="EW97" s="80">
        <f t="shared" si="419"/>
        <v>0.18335640877460516</v>
      </c>
      <c r="EX97" s="80">
        <f t="shared" si="420"/>
        <v>0.17760580847164001</v>
      </c>
      <c r="EY97" s="80">
        <f t="shared" si="421"/>
        <v>0.17108394709472219</v>
      </c>
      <c r="EZ97" s="80">
        <f t="shared" si="422"/>
        <v>0.16921814014349218</v>
      </c>
      <c r="FA97" s="80">
        <f t="shared" si="423"/>
        <v>0.17744449577317439</v>
      </c>
      <c r="FB97" s="80">
        <f t="shared" si="424"/>
        <v>0.14798938823110069</v>
      </c>
      <c r="FC97" s="80">
        <f t="shared" si="425"/>
        <v>0.11548779466430951</v>
      </c>
      <c r="FD97" s="80">
        <f t="shared" si="426"/>
        <v>9.4408742425637224E-2</v>
      </c>
      <c r="FE97" s="80">
        <f t="shared" si="427"/>
        <v>0.10186140798491718</v>
      </c>
      <c r="FF97" s="80">
        <f t="shared" si="428"/>
        <v>6.2424196779215901E-2</v>
      </c>
      <c r="FG97" s="80">
        <f t="shared" si="429"/>
        <v>9.1963902469718931E-2</v>
      </c>
      <c r="FH97" s="80">
        <f t="shared" si="430"/>
        <v>6.6984723169136645E-2</v>
      </c>
      <c r="FI97" s="80">
        <f t="shared" si="431"/>
        <v>0.13923851900033746</v>
      </c>
      <c r="FJ97" s="88">
        <f t="shared" si="432"/>
        <v>0.10673141696174872</v>
      </c>
      <c r="FK97" s="101">
        <f t="shared" si="481"/>
        <v>4.0160372634486841</v>
      </c>
      <c r="FL97" s="102">
        <f t="shared" si="482"/>
        <v>6.4382119628557462</v>
      </c>
      <c r="FM97" s="102">
        <f t="shared" si="483"/>
        <v>5.6497175141242941</v>
      </c>
      <c r="FN97" s="102">
        <f t="shared" si="484"/>
        <v>7.4145675709150325</v>
      </c>
      <c r="FO97" s="102">
        <f t="shared" si="493"/>
        <v>3.6861508485873968</v>
      </c>
      <c r="FP97" s="102">
        <f t="shared" si="493"/>
        <v>1</v>
      </c>
      <c r="FQ97" s="102">
        <f t="shared" si="493"/>
        <v>3.7058082367764404</v>
      </c>
      <c r="FR97" s="102">
        <f t="shared" si="493"/>
        <v>2.3650726077290569</v>
      </c>
      <c r="FS97" s="102">
        <f t="shared" si="493"/>
        <v>4.0915586288901702</v>
      </c>
      <c r="FT97" s="102">
        <f t="shared" si="493"/>
        <v>4.1366723414311242</v>
      </c>
      <c r="FU97" s="102">
        <f t="shared" si="493"/>
        <v>3.9448955401513457</v>
      </c>
      <c r="FV97" s="102">
        <f t="shared" si="493"/>
        <v>4.7300688810665115</v>
      </c>
      <c r="FW97" s="102">
        <f t="shared" si="493"/>
        <v>5.6497175141242941</v>
      </c>
      <c r="FX97" s="102">
        <f t="shared" si="493"/>
        <v>7.4145675709150325</v>
      </c>
      <c r="FY97" s="102">
        <f t="shared" si="493"/>
        <v>4.0160372634486841</v>
      </c>
      <c r="FZ97" s="102">
        <f t="shared" si="493"/>
        <v>6.4382119628557462</v>
      </c>
      <c r="GA97" s="102">
        <f t="shared" si="485"/>
        <v>3.7306156363667196</v>
      </c>
      <c r="GB97" s="102">
        <f t="shared" si="486"/>
        <v>6.3733794005668951</v>
      </c>
      <c r="GC97" s="102">
        <f t="shared" si="487"/>
        <v>2.927482086597708</v>
      </c>
      <c r="GD97" s="270">
        <f t="shared" si="488"/>
        <v>5.0937539044104225</v>
      </c>
      <c r="GE97" s="74">
        <f>+Cas_Hoy!B96</f>
        <v>241</v>
      </c>
      <c r="GF97" s="59">
        <f>+Cas_Hoy!C96</f>
        <v>197</v>
      </c>
      <c r="GG97" s="59">
        <f>+Cas_Hoy!D96</f>
        <v>719</v>
      </c>
      <c r="GH97" s="59">
        <f>+Cas_Hoy!E96</f>
        <v>768</v>
      </c>
      <c r="GI97" s="59">
        <f>+Cas_Hoy!F96</f>
        <v>2233</v>
      </c>
      <c r="GJ97" s="59">
        <f>+Cas_Hoy!G96</f>
        <v>2266</v>
      </c>
      <c r="GK97" s="59">
        <f>+Cas_Hoy!H96</f>
        <v>2429</v>
      </c>
      <c r="GL97" s="59">
        <f>+Cas_Hoy!I96</f>
        <v>2406</v>
      </c>
      <c r="GM97" s="59">
        <f>+Cas_Hoy!J96</f>
        <v>2223</v>
      </c>
      <c r="GN97" s="59">
        <f>+Cas_Hoy!K96</f>
        <v>2264</v>
      </c>
      <c r="GO97" s="59">
        <f>+Cas_Hoy!L96</f>
        <v>1708</v>
      </c>
      <c r="GP97" s="59">
        <f>+Cas_Hoy!M96</f>
        <v>1607</v>
      </c>
      <c r="GQ97" s="59">
        <f>+Cas_Hoy!N96</f>
        <v>906</v>
      </c>
      <c r="GR97" s="59">
        <f>+Cas_Hoy!O96</f>
        <v>858</v>
      </c>
      <c r="GS97" s="59">
        <f>+Cas_Hoy!P96</f>
        <v>500</v>
      </c>
      <c r="GT97" s="59">
        <f>+Cas_Hoy!Q96</f>
        <v>406</v>
      </c>
      <c r="GU97" s="59">
        <f>+Cas_Hoy!R96</f>
        <v>171</v>
      </c>
      <c r="GV97" s="59">
        <f>+Cas_Hoy!S96</f>
        <v>220</v>
      </c>
      <c r="GW97" s="59">
        <f>+Cas_Hoy!T96</f>
        <v>26</v>
      </c>
      <c r="GX97" s="459">
        <f>+Cas_Hoy!U96</f>
        <v>101</v>
      </c>
      <c r="GY97" s="424">
        <f t="shared" si="489"/>
        <v>0.41999918909114653</v>
      </c>
      <c r="GZ97" s="94">
        <f t="shared" si="490"/>
        <v>0.41101129837052203</v>
      </c>
      <c r="HA97" s="94">
        <f t="shared" si="491"/>
        <v>0.66795583622754906</v>
      </c>
      <c r="HB97" s="94">
        <f t="shared" si="492"/>
        <v>0.7</v>
      </c>
      <c r="HC97" s="272">
        <f t="shared" si="464"/>
        <v>0.63829588827073713</v>
      </c>
      <c r="HD97" s="272">
        <f t="shared" si="465"/>
        <v>0.1875432245197198</v>
      </c>
      <c r="HE97" s="272">
        <f t="shared" si="466"/>
        <v>0.69318180712877342</v>
      </c>
      <c r="HF97" s="272">
        <f t="shared" si="467"/>
        <v>0.4302434321035235</v>
      </c>
      <c r="HG97" s="272">
        <f t="shared" si="468"/>
        <v>0.7</v>
      </c>
      <c r="HH97" s="272">
        <f t="shared" si="469"/>
        <v>0.7</v>
      </c>
      <c r="HI97" s="272">
        <f t="shared" si="470"/>
        <v>0.7</v>
      </c>
      <c r="HJ97" s="272">
        <f t="shared" si="471"/>
        <v>0.7</v>
      </c>
      <c r="HK97" s="272">
        <f t="shared" si="472"/>
        <v>0.66795583622754906</v>
      </c>
      <c r="HL97" s="272">
        <f t="shared" si="473"/>
        <v>0.7</v>
      </c>
      <c r="HM97" s="272">
        <f t="shared" si="474"/>
        <v>0.41999918909114653</v>
      </c>
      <c r="HN97" s="272">
        <f t="shared" si="475"/>
        <v>0.41101129837052203</v>
      </c>
      <c r="HO97" s="272">
        <f t="shared" si="476"/>
        <v>0.35341576688829635</v>
      </c>
      <c r="HP97" s="272">
        <f t="shared" si="477"/>
        <v>0.43083574337498776</v>
      </c>
      <c r="HQ97" s="272">
        <f t="shared" si="478"/>
        <v>0.40761827013788249</v>
      </c>
      <c r="HR97" s="276">
        <f t="shared" si="479"/>
        <v>0.55464667433422832</v>
      </c>
      <c r="HS97" s="201">
        <f>+CyF_Tot!B96</f>
        <v>0</v>
      </c>
      <c r="HT97" s="131">
        <f>+CyF_Tot!C96</f>
        <v>21902</v>
      </c>
      <c r="HU97" s="131">
        <f>+CyF_Tot!D96</f>
        <v>22263</v>
      </c>
      <c r="HV97" s="131">
        <f>+CyF_Tot!E96</f>
        <v>22527</v>
      </c>
      <c r="HW97" s="131">
        <f>+CyF_Tot!F96</f>
        <v>0</v>
      </c>
      <c r="HX97" s="131">
        <f>+CyF_Tot!G96</f>
        <v>651</v>
      </c>
      <c r="HY97" s="131">
        <f>+CyF_Tot!H96</f>
        <v>656</v>
      </c>
      <c r="HZ97" s="428">
        <f>+CyF_Tot!I96</f>
        <v>661</v>
      </c>
      <c r="IA97" s="82">
        <f t="shared" si="368"/>
        <v>7.3923577730395998E-2</v>
      </c>
      <c r="IB97" s="79">
        <f t="shared" si="369"/>
        <v>6.8547180096640223E-2</v>
      </c>
      <c r="IC97" s="79">
        <f t="shared" si="370"/>
        <v>6.9424667906418616E-2</v>
      </c>
      <c r="ID97" s="79">
        <f t="shared" si="371"/>
        <v>6.6503308552550558E-2</v>
      </c>
      <c r="IE97" s="79">
        <f t="shared" si="372"/>
        <v>7.1279985745774585E-2</v>
      </c>
      <c r="IF97" s="79">
        <f t="shared" si="373"/>
        <v>6.6786141118057613E-2</v>
      </c>
      <c r="IG97" s="79">
        <f t="shared" si="374"/>
        <v>7.177796232664771E-2</v>
      </c>
      <c r="IH97" s="79">
        <f t="shared" si="375"/>
        <v>7.3106110046419523E-2</v>
      </c>
      <c r="II97" s="79">
        <f t="shared" si="376"/>
        <v>6.9818952628096842E-2</v>
      </c>
      <c r="IJ97" s="79">
        <f t="shared" si="377"/>
        <v>7.1666720234080342E-2</v>
      </c>
      <c r="IK97" s="79">
        <f t="shared" si="378"/>
        <v>5.1803313676045668E-2</v>
      </c>
      <c r="IL97" s="79">
        <f t="shared" si="379"/>
        <v>5.8117488964286833E-2</v>
      </c>
      <c r="IM97" s="79">
        <f t="shared" si="380"/>
        <v>4.2357957134504118E-2</v>
      </c>
      <c r="IN97" s="79">
        <f t="shared" si="381"/>
        <v>4.918072169703859E-2</v>
      </c>
      <c r="IO97" s="79">
        <f t="shared" si="382"/>
        <v>2.6426954094531815E-2</v>
      </c>
      <c r="IP97" s="79">
        <f t="shared" si="383"/>
        <v>3.515324070071605E-2</v>
      </c>
      <c r="IQ97" s="79">
        <f t="shared" si="384"/>
        <v>9.9774261026497283E-3</v>
      </c>
      <c r="IR97" s="79">
        <f t="shared" si="385"/>
        <v>1.7989063331627989E-2</v>
      </c>
      <c r="IS97" s="79">
        <f t="shared" si="386"/>
        <v>1.0321475278603171E-3</v>
      </c>
      <c r="IT97" s="179">
        <f t="shared" si="387"/>
        <v>5.1270876679035803E-3</v>
      </c>
      <c r="IU97" s="275"/>
      <c r="IV97" s="272"/>
      <c r="IW97" s="272"/>
      <c r="IX97" s="272"/>
      <c r="IY97" s="272"/>
      <c r="IZ97" s="272"/>
      <c r="JA97" s="272"/>
      <c r="JB97" s="272"/>
      <c r="JC97" s="272"/>
      <c r="JD97" s="272"/>
      <c r="JE97" s="272"/>
      <c r="JF97" s="272"/>
      <c r="JG97" s="272"/>
      <c r="JH97" s="272"/>
      <c r="JI97" s="272"/>
      <c r="JJ97" s="272"/>
      <c r="JK97" s="272"/>
      <c r="JL97" s="272"/>
      <c r="JM97" s="272"/>
      <c r="JN97" s="276"/>
      <c r="JP97" s="525">
        <f t="shared" si="230"/>
        <v>287.60584749588367</v>
      </c>
      <c r="JQ97" s="241">
        <f t="shared" si="231"/>
        <v>0</v>
      </c>
      <c r="JR97" s="241">
        <f t="shared" si="232"/>
        <v>0</v>
      </c>
      <c r="JS97" s="241">
        <f t="shared" si="233"/>
        <v>573.04883148479166</v>
      </c>
      <c r="JT97" s="241">
        <f t="shared" si="234"/>
        <v>277.45476057195293</v>
      </c>
      <c r="JU97" s="241">
        <f t="shared" si="235"/>
        <v>0</v>
      </c>
      <c r="JV97" s="241">
        <f t="shared" si="236"/>
        <v>744.44627166277758</v>
      </c>
      <c r="JW97" s="241">
        <f t="shared" si="237"/>
        <v>246.50786467408628</v>
      </c>
      <c r="JX97" s="241">
        <f t="shared" si="238"/>
        <v>3798.2523641099006</v>
      </c>
      <c r="JY97" s="241">
        <f t="shared" si="239"/>
        <v>2027.9387287229342</v>
      </c>
      <c r="JZ97" s="241">
        <f t="shared" si="240"/>
        <v>10598.963745686196</v>
      </c>
      <c r="KA97" s="241">
        <f t="shared" si="241"/>
        <v>4962.2014566148282</v>
      </c>
      <c r="KB97" s="241">
        <f t="shared" si="242"/>
        <v>17476.859182333541</v>
      </c>
      <c r="KC97" s="241">
        <f t="shared" si="243"/>
        <v>10502.78613758585</v>
      </c>
      <c r="KD97" s="241">
        <f t="shared" si="244"/>
        <v>24743.867538891624</v>
      </c>
      <c r="KE97" s="241">
        <f t="shared" si="245"/>
        <v>14362.275377140368</v>
      </c>
      <c r="KF97" s="241">
        <f t="shared" si="246"/>
        <v>17382.897180953179</v>
      </c>
      <c r="KG97" s="241">
        <f t="shared" si="247"/>
        <v>15335.988902267753</v>
      </c>
      <c r="KH97" s="241">
        <f t="shared" si="248"/>
        <v>6788.7614303293385</v>
      </c>
      <c r="KI97" s="526">
        <f t="shared" si="249"/>
        <v>9874.1977449845363</v>
      </c>
      <c r="KJ97" s="529">
        <f>(SUM(JP97:KI97)/SUM(JP$4:KI96))*100000</f>
        <v>255.799867705303</v>
      </c>
      <c r="KK97" s="491">
        <f t="shared" si="433"/>
        <v>74.773007050224194</v>
      </c>
      <c r="KL97" s="492">
        <f t="shared" si="434"/>
        <v>0</v>
      </c>
      <c r="KM97" s="492">
        <f t="shared" si="435"/>
        <v>0</v>
      </c>
      <c r="KN97" s="492">
        <f t="shared" si="436"/>
        <v>166.23197609619388</v>
      </c>
      <c r="KO97" s="492">
        <f t="shared" si="437"/>
        <v>77.546146242605843</v>
      </c>
      <c r="KP97" s="492">
        <f t="shared" si="438"/>
        <v>0</v>
      </c>
      <c r="KQ97" s="492">
        <f t="shared" si="439"/>
        <v>231.02445456691117</v>
      </c>
      <c r="KR97" s="492">
        <f t="shared" si="440"/>
        <v>75.609113866172848</v>
      </c>
      <c r="KS97" s="492">
        <f t="shared" si="441"/>
        <v>1345.8709396623217</v>
      </c>
      <c r="KT97" s="492">
        <f t="shared" si="442"/>
        <v>694.14916193775275</v>
      </c>
      <c r="KU97" s="492">
        <f t="shared" si="443"/>
        <v>5014.967709765001</v>
      </c>
      <c r="KV97" s="492">
        <f t="shared" si="444"/>
        <v>2187.5038106139564</v>
      </c>
      <c r="KW97" s="492">
        <f t="shared" si="445"/>
        <v>10570.069342157141</v>
      </c>
      <c r="KX97" s="492">
        <f t="shared" si="446"/>
        <v>5507.1766414955046</v>
      </c>
      <c r="KY97" s="492">
        <f t="shared" si="447"/>
        <v>24994.739741678855</v>
      </c>
      <c r="KZ97" s="492">
        <f t="shared" si="448"/>
        <v>10770.925640746322</v>
      </c>
      <c r="LA97" s="492">
        <f t="shared" si="449"/>
        <v>48751.948297200397</v>
      </c>
      <c r="LB97" s="492">
        <f t="shared" si="450"/>
        <v>23352.472297497177</v>
      </c>
      <c r="LC97" s="492">
        <f t="shared" si="451"/>
        <v>112461.88073104179</v>
      </c>
      <c r="LD97" s="493">
        <f t="shared" si="452"/>
        <v>57139.041403764466</v>
      </c>
      <c r="LE97" s="509">
        <f t="shared" si="453"/>
        <v>51.507559496770746</v>
      </c>
      <c r="LF97" s="492">
        <f t="shared" si="454"/>
        <v>54.771903446731351</v>
      </c>
      <c r="LG97" s="492">
        <f t="shared" si="455"/>
        <v>1914.8979912916734</v>
      </c>
      <c r="LH97" s="492">
        <f t="shared" si="456"/>
        <v>899.04294714399464</v>
      </c>
      <c r="LI97" s="492">
        <f t="shared" si="457"/>
        <v>21439.546862716139</v>
      </c>
      <c r="LJ97" s="512">
        <f t="shared" si="458"/>
        <v>12680.543537162446</v>
      </c>
      <c r="LK97" s="491">
        <f t="shared" si="459"/>
        <v>53.089599766487773</v>
      </c>
      <c r="LL97" s="492">
        <f t="shared" si="460"/>
        <v>1394.8069739347295</v>
      </c>
      <c r="LM97" s="493">
        <f t="shared" si="461"/>
        <v>16413.202127862831</v>
      </c>
      <c r="LO97" s="547" t="e">
        <f>VLOOKUP(A97,#REF!,2,FALSE)</f>
        <v>#REF!</v>
      </c>
      <c r="LP97" s="552" t="e">
        <f>VLOOKUP(A97,#REF!,3,FALSE)</f>
        <v>#REF!</v>
      </c>
      <c r="LQ97" s="544" t="e">
        <f>VLOOKUP(A97,#REF!,4,FALSE)</f>
        <v>#REF!</v>
      </c>
      <c r="LR97" s="564" t="e">
        <f t="shared" si="405"/>
        <v>#REF!</v>
      </c>
      <c r="LS97" s="518" t="e">
        <f t="shared" si="406"/>
        <v>#REF!</v>
      </c>
    </row>
    <row r="98" spans="1:331" ht="14.4">
      <c r="A98" s="392" t="s">
        <v>108</v>
      </c>
      <c r="B98" s="420">
        <v>307443</v>
      </c>
      <c r="C98" s="408">
        <f t="shared" si="330"/>
        <v>32803</v>
      </c>
      <c r="D98" s="399">
        <f t="shared" si="331"/>
        <v>866</v>
      </c>
      <c r="E98" s="377">
        <f t="shared" si="462"/>
        <v>3.9393247604254692E-3</v>
      </c>
      <c r="F98" s="186">
        <f t="shared" si="407"/>
        <v>0.10419492393712006</v>
      </c>
      <c r="G98" s="28">
        <f t="shared" si="253"/>
        <v>6.8625407287896669</v>
      </c>
      <c r="H98" s="27">
        <f t="shared" si="408"/>
        <v>0.71504190925162781</v>
      </c>
      <c r="I98" s="34">
        <f t="shared" si="409"/>
        <v>0.73220702220082234</v>
      </c>
      <c r="J98" s="289">
        <f t="shared" si="410"/>
        <v>0.66091076658438241</v>
      </c>
      <c r="K98" s="453">
        <f t="shared" si="411"/>
        <v>4.2619706627176016E-3</v>
      </c>
      <c r="L98" s="290">
        <f t="shared" si="463"/>
        <v>6.3430226887370385</v>
      </c>
      <c r="M98" s="291">
        <f t="shared" si="412"/>
        <v>0.676611368862297</v>
      </c>
      <c r="N98" s="675"/>
      <c r="O98" s="312" t="s">
        <v>230</v>
      </c>
      <c r="P98" s="21" t="s">
        <v>240</v>
      </c>
      <c r="Q98" s="21" t="s">
        <v>232</v>
      </c>
      <c r="R98" s="21" t="s">
        <v>243</v>
      </c>
      <c r="S98" s="152">
        <f t="shared" si="259"/>
        <v>32803</v>
      </c>
      <c r="T98" s="153">
        <f t="shared" si="260"/>
        <v>10669.620059653334</v>
      </c>
      <c r="U98" s="152">
        <f t="shared" si="261"/>
        <v>364</v>
      </c>
      <c r="V98" s="154">
        <f t="shared" si="262"/>
        <v>1.1221061068466969E-2</v>
      </c>
      <c r="W98" s="153">
        <f t="shared" si="263"/>
        <v>118.39593030252762</v>
      </c>
      <c r="X98" s="152">
        <f t="shared" si="264"/>
        <v>769</v>
      </c>
      <c r="Y98" s="154">
        <f t="shared" si="265"/>
        <v>2.400574389710932E-2</v>
      </c>
      <c r="Z98" s="153">
        <f t="shared" si="266"/>
        <v>250.12766594132896</v>
      </c>
      <c r="AA98" s="152">
        <f t="shared" si="267"/>
        <v>866</v>
      </c>
      <c r="AB98" s="153">
        <f t="shared" si="268"/>
        <v>2816.7822978568383</v>
      </c>
      <c r="AC98" s="155">
        <f t="shared" si="269"/>
        <v>2.6400024388013293E-2</v>
      </c>
      <c r="AD98" s="152">
        <f t="shared" si="270"/>
        <v>2</v>
      </c>
      <c r="AE98" s="154">
        <f t="shared" si="271"/>
        <v>2.3148148148148147E-3</v>
      </c>
      <c r="AF98" s="153">
        <f t="shared" si="272"/>
        <v>6.5052708957432763</v>
      </c>
      <c r="AG98" s="152">
        <f t="shared" si="273"/>
        <v>10</v>
      </c>
      <c r="AH98" s="154">
        <f t="shared" si="274"/>
        <v>1.1682242990654205E-2</v>
      </c>
      <c r="AI98" s="313">
        <f t="shared" si="275"/>
        <v>32.526354478716378</v>
      </c>
      <c r="AJ98" s="679"/>
      <c r="AK98" s="74">
        <v>30298.630437529988</v>
      </c>
      <c r="AL98" s="59">
        <v>29276.225919581011</v>
      </c>
      <c r="AM98" s="59">
        <v>27991.169434081083</v>
      </c>
      <c r="AN98" s="59">
        <v>26811.843630834413</v>
      </c>
      <c r="AO98" s="59">
        <v>24942.779775050894</v>
      </c>
      <c r="AP98" s="59">
        <v>24937.650017516055</v>
      </c>
      <c r="AQ98" s="59">
        <v>22069.914130070763</v>
      </c>
      <c r="AR98" s="59">
        <v>21769.661284450231</v>
      </c>
      <c r="AS98" s="59">
        <v>18039.731796102733</v>
      </c>
      <c r="AT98" s="59">
        <v>18542.044158927034</v>
      </c>
      <c r="AU98" s="59">
        <v>13609.179880212185</v>
      </c>
      <c r="AV98" s="59">
        <v>14265.14347012755</v>
      </c>
      <c r="AW98" s="59">
        <v>9168.4209580293045</v>
      </c>
      <c r="AX98" s="59">
        <v>10289.950105179394</v>
      </c>
      <c r="AY98" s="59">
        <v>4769.2836339133355</v>
      </c>
      <c r="AZ98" s="59">
        <v>6249.6036138836917</v>
      </c>
      <c r="BA98" s="59">
        <v>1404.8747698511063</v>
      </c>
      <c r="BB98" s="59">
        <v>2372.0777343369082</v>
      </c>
      <c r="BC98" s="59">
        <v>98.014518826821373</v>
      </c>
      <c r="BD98" s="75">
        <v>536.7969265745935</v>
      </c>
      <c r="BE98" s="213">
        <v>2.0000000000000002E-5</v>
      </c>
      <c r="BF98" s="42">
        <v>2.0000000000000002E-5</v>
      </c>
      <c r="BG98" s="52">
        <v>5.0000000000000002E-5</v>
      </c>
      <c r="BH98" s="52">
        <v>4.0000000000000003E-5</v>
      </c>
      <c r="BI98" s="52">
        <v>1.2518952302791728E-4</v>
      </c>
      <c r="BJ98" s="52">
        <v>1.2406223545552731E-4</v>
      </c>
      <c r="BK98" s="52">
        <v>3.4000000000000002E-4</v>
      </c>
      <c r="BL98" s="52">
        <v>1.8000000000000001E-4</v>
      </c>
      <c r="BM98" s="52">
        <v>8.9999999999999998E-4</v>
      </c>
      <c r="BN98" s="52">
        <v>5.0000000000000001E-4</v>
      </c>
      <c r="BO98" s="52">
        <v>3.8E-3</v>
      </c>
      <c r="BP98" s="52">
        <v>2E-3</v>
      </c>
      <c r="BQ98" s="52">
        <v>1.6199999999999999E-2</v>
      </c>
      <c r="BR98" s="52">
        <v>6.1999999999999998E-3</v>
      </c>
      <c r="BS98" s="52">
        <v>6.1100000000000002E-2</v>
      </c>
      <c r="BT98" s="52">
        <v>2.6800000000000001E-2</v>
      </c>
      <c r="BU98" s="52">
        <v>0.1421</v>
      </c>
      <c r="BV98" s="52">
        <v>5.4699999999999999E-2</v>
      </c>
      <c r="BW98" s="52">
        <v>0.27589999999999998</v>
      </c>
      <c r="BX98" s="584">
        <v>0.1051</v>
      </c>
      <c r="BY98" s="74">
        <f>+Fall_Hoy!B98+(CS98/2)</f>
        <v>1.5</v>
      </c>
      <c r="BZ98" s="59">
        <f>+Fall_Hoy!C98+(CS98/2)</f>
        <v>1.5</v>
      </c>
      <c r="CA98" s="59">
        <f>+Fall_Hoy!D98+(CT98/2)</f>
        <v>1</v>
      </c>
      <c r="CB98" s="59">
        <f>+Fall_Hoy!E98+(CT98/2)</f>
        <v>1</v>
      </c>
      <c r="CC98" s="59">
        <f>+Fall_Hoy!F98+(CU98/2)</f>
        <v>7</v>
      </c>
      <c r="CD98" s="59">
        <f>+Fall_Hoy!G98+(CU98/2)</f>
        <v>2</v>
      </c>
      <c r="CE98" s="59">
        <f>+Fall_Hoy!H98+(CV98/2)</f>
        <v>13</v>
      </c>
      <c r="CF98" s="59">
        <f>+Fall_Hoy!I98+(CV98/2)</f>
        <v>10</v>
      </c>
      <c r="CG98" s="59">
        <f>+Fall_Hoy!J98+(CW98/2)</f>
        <v>34.5</v>
      </c>
      <c r="CH98" s="59">
        <f>+Fall_Hoy!K98+(CW98/2)</f>
        <v>18.5</v>
      </c>
      <c r="CI98" s="59">
        <f>+Fall_Hoy!L98+(CX98/2)</f>
        <v>75</v>
      </c>
      <c r="CJ98" s="59">
        <f>+Fall_Hoy!M98+(CX98/2)</f>
        <v>46</v>
      </c>
      <c r="CK98" s="59">
        <f>+Fall_Hoy!N98+(CY98/2)</f>
        <v>138</v>
      </c>
      <c r="CL98" s="59">
        <f>+Fall_Hoy!O98+(CY98/2)</f>
        <v>75</v>
      </c>
      <c r="CM98" s="59">
        <f>+Fall_Hoy!P98+(CZ98/2)</f>
        <v>141</v>
      </c>
      <c r="CN98" s="59">
        <f>+Fall_Hoy!Q98+(CZ98/2)</f>
        <v>107</v>
      </c>
      <c r="CO98" s="59">
        <f>+Fall_Hoy!R98+(DA98/2)</f>
        <v>91.5</v>
      </c>
      <c r="CP98" s="59">
        <f>+Fall_Hoy!S98+(DA98/2)</f>
        <v>68.5</v>
      </c>
      <c r="CQ98" s="59">
        <f>+Fall_Hoy!T98+(DB98/2)</f>
        <v>10.5</v>
      </c>
      <c r="CR98" s="75">
        <f>+Fall_Hoy!U98+(DB98/2)</f>
        <v>23.5</v>
      </c>
      <c r="CS98" s="603">
        <f>+Fall_Hoy!W98</f>
        <v>1</v>
      </c>
      <c r="CT98" s="58">
        <f>+Fall_Hoy!X98</f>
        <v>0</v>
      </c>
      <c r="CU98" s="58">
        <f>+Fall_Hoy!Y98</f>
        <v>0</v>
      </c>
      <c r="CV98" s="58">
        <f>+Fall_Hoy!Z98</f>
        <v>2</v>
      </c>
      <c r="CW98" s="58">
        <f>+Fall_Hoy!AA98</f>
        <v>1</v>
      </c>
      <c r="CX98" s="58">
        <f>+Fall_Hoy!AB98</f>
        <v>0</v>
      </c>
      <c r="CY98" s="58">
        <f>+Fall_Hoy!AC98</f>
        <v>2</v>
      </c>
      <c r="CZ98" s="58">
        <f>+Fall_Hoy!AD98</f>
        <v>4</v>
      </c>
      <c r="DA98" s="58">
        <f>+Fall_Hoy!AE98</f>
        <v>7</v>
      </c>
      <c r="DB98" s="223">
        <f>+Fall_Hoy!AF98</f>
        <v>1</v>
      </c>
      <c r="DC98" s="65">
        <f t="shared" si="276"/>
        <v>0.48386560431902409</v>
      </c>
      <c r="DD98" s="66">
        <f t="shared" si="277"/>
        <v>0.63884648692971302</v>
      </c>
      <c r="DE98" s="66">
        <f t="shared" si="278"/>
        <v>0.7</v>
      </c>
      <c r="DF98" s="66">
        <f t="shared" si="279"/>
        <v>0.7</v>
      </c>
      <c r="DG98" s="66">
        <f t="shared" si="494"/>
        <v>0.7</v>
      </c>
      <c r="DH98" s="66">
        <f t="shared" si="495"/>
        <v>0.64644989263813313</v>
      </c>
      <c r="DI98" s="66">
        <f t="shared" si="496"/>
        <v>0.7</v>
      </c>
      <c r="DJ98" s="66">
        <f t="shared" si="497"/>
        <v>0.7</v>
      </c>
      <c r="DK98" s="66">
        <f t="shared" si="498"/>
        <v>0.7</v>
      </c>
      <c r="DL98" s="66">
        <f t="shared" si="499"/>
        <v>0.7</v>
      </c>
      <c r="DM98" s="66">
        <f t="shared" si="500"/>
        <v>0.7</v>
      </c>
      <c r="DN98" s="66">
        <f t="shared" si="501"/>
        <v>0.7</v>
      </c>
      <c r="DO98" s="66">
        <f t="shared" si="502"/>
        <v>0.7</v>
      </c>
      <c r="DP98" s="66">
        <f t="shared" si="503"/>
        <v>0.7</v>
      </c>
      <c r="DQ98" s="66">
        <f t="shared" si="504"/>
        <v>0.48386560431902409</v>
      </c>
      <c r="DR98" s="66">
        <f t="shared" si="505"/>
        <v>0.63884648692971302</v>
      </c>
      <c r="DS98" s="66">
        <f t="shared" si="506"/>
        <v>0.45834173360308889</v>
      </c>
      <c r="DT98" s="66">
        <f t="shared" si="507"/>
        <v>0.52792755221665988</v>
      </c>
      <c r="DU98" s="66">
        <f t="shared" si="508"/>
        <v>0.38828193599575123</v>
      </c>
      <c r="DV98" s="265">
        <f t="shared" si="509"/>
        <v>0.41653847781429065</v>
      </c>
      <c r="DW98" s="74">
        <f>+'Cas_-14'!B97</f>
        <v>243</v>
      </c>
      <c r="DX98" s="59">
        <f>+'Cas_-14'!C97</f>
        <v>226</v>
      </c>
      <c r="DY98" s="59">
        <f>+'Cas_-14'!D97</f>
        <v>728</v>
      </c>
      <c r="DZ98" s="59">
        <f>+'Cas_-14'!E97</f>
        <v>860</v>
      </c>
      <c r="EA98" s="59">
        <f>+'Cas_-14'!F97</f>
        <v>3714</v>
      </c>
      <c r="EB98" s="59">
        <f>+'Cas_-14'!G97</f>
        <v>3312</v>
      </c>
      <c r="EC98" s="59">
        <f>+'Cas_-14'!H97</f>
        <v>4293</v>
      </c>
      <c r="ED98" s="59">
        <f>+'Cas_-14'!I97</f>
        <v>3738</v>
      </c>
      <c r="EE98" s="59">
        <f>+'Cas_-14'!J97</f>
        <v>3483</v>
      </c>
      <c r="EF98" s="59">
        <f>+'Cas_-14'!K97</f>
        <v>2985</v>
      </c>
      <c r="EG98" s="59">
        <f>+'Cas_-14'!L97</f>
        <v>2208</v>
      </c>
      <c r="EH98" s="59">
        <f>+'Cas_-14'!M97</f>
        <v>2053</v>
      </c>
      <c r="EI98" s="59">
        <f>+'Cas_-14'!N97</f>
        <v>1218</v>
      </c>
      <c r="EJ98" s="59">
        <f>+'Cas_-14'!O97</f>
        <v>1060</v>
      </c>
      <c r="EK98" s="59">
        <f>+'Cas_-14'!P97</f>
        <v>475</v>
      </c>
      <c r="EL98" s="59">
        <f>+'Cas_-14'!Q97</f>
        <v>453</v>
      </c>
      <c r="EM98" s="59">
        <f>+'Cas_-14'!R97</f>
        <v>174</v>
      </c>
      <c r="EN98" s="59">
        <f>+'Cas_-14'!S97</f>
        <v>186</v>
      </c>
      <c r="EO98" s="59">
        <f>+'Cas_-14'!T97</f>
        <v>17</v>
      </c>
      <c r="EP98" s="75">
        <f>+'Cas_-14'!U97</f>
        <v>45</v>
      </c>
      <c r="EQ98" s="178">
        <f t="shared" si="413"/>
        <v>8.0201644922868638E-3</v>
      </c>
      <c r="ER98" s="79">
        <f t="shared" si="414"/>
        <v>7.7195742586766598E-3</v>
      </c>
      <c r="ES98" s="79">
        <f t="shared" si="415"/>
        <v>2.6008202398061023E-2</v>
      </c>
      <c r="ET98" s="79">
        <f t="shared" si="416"/>
        <v>3.2075377278829663E-2</v>
      </c>
      <c r="EU98" s="79">
        <f t="shared" si="417"/>
        <v>0.1489008055034404</v>
      </c>
      <c r="EV98" s="79">
        <f t="shared" si="418"/>
        <v>0.13281123111735352</v>
      </c>
      <c r="EW98" s="79">
        <f t="shared" si="419"/>
        <v>0.19451820132597114</v>
      </c>
      <c r="EX98" s="79">
        <f t="shared" si="420"/>
        <v>0.17170685162060845</v>
      </c>
      <c r="EY98" s="79">
        <f t="shared" si="421"/>
        <v>0.19307382389977995</v>
      </c>
      <c r="EZ98" s="79">
        <f t="shared" si="422"/>
        <v>0.16098548651998959</v>
      </c>
      <c r="FA98" s="79">
        <f t="shared" si="423"/>
        <v>0.16224342829140226</v>
      </c>
      <c r="FB98" s="79">
        <f t="shared" si="424"/>
        <v>0.14391723464255093</v>
      </c>
      <c r="FC98" s="79">
        <f t="shared" si="425"/>
        <v>0.13284730332253436</v>
      </c>
      <c r="FD98" s="79">
        <f t="shared" si="426"/>
        <v>0.10301313312165181</v>
      </c>
      <c r="FE98" s="79">
        <f t="shared" si="427"/>
        <v>9.9595670222332469E-2</v>
      </c>
      <c r="FF98" s="79">
        <f t="shared" si="428"/>
        <v>7.2484597102069989E-2</v>
      </c>
      <c r="FG98" s="79">
        <f t="shared" si="429"/>
        <v>0.12385445573803076</v>
      </c>
      <c r="FH98" s="79">
        <f t="shared" si="430"/>
        <v>7.8412270098726145E-2</v>
      </c>
      <c r="FI98" s="79">
        <f t="shared" si="431"/>
        <v>0.17344369184770209</v>
      </c>
      <c r="FJ98" s="87">
        <f t="shared" si="432"/>
        <v>8.3830584290327123E-2</v>
      </c>
      <c r="FK98" s="101">
        <f t="shared" si="481"/>
        <v>4.8582995951417001</v>
      </c>
      <c r="FL98" s="102">
        <f t="shared" si="482"/>
        <v>8.8135481532733664</v>
      </c>
      <c r="FM98" s="102">
        <f t="shared" si="483"/>
        <v>5.2692074471432777</v>
      </c>
      <c r="FN98" s="102">
        <f t="shared" si="484"/>
        <v>6.7952500694580902</v>
      </c>
      <c r="FO98" s="102">
        <f t="shared" si="493"/>
        <v>4.7011162742422252</v>
      </c>
      <c r="FP98" s="102">
        <f t="shared" si="493"/>
        <v>4.8674339300937781</v>
      </c>
      <c r="FQ98" s="102">
        <f t="shared" si="493"/>
        <v>3.5986349618098146</v>
      </c>
      <c r="FR98" s="102">
        <f t="shared" si="493"/>
        <v>4.0767155963389943</v>
      </c>
      <c r="FS98" s="102">
        <f t="shared" si="493"/>
        <v>3.6255562036382174</v>
      </c>
      <c r="FT98" s="102">
        <f t="shared" si="493"/>
        <v>4.3482180607199075</v>
      </c>
      <c r="FU98" s="102">
        <f t="shared" si="493"/>
        <v>4.3145044910092976</v>
      </c>
      <c r="FV98" s="102">
        <f t="shared" si="493"/>
        <v>4.8639066873303873</v>
      </c>
      <c r="FW98" s="102">
        <f t="shared" si="493"/>
        <v>5.2692074471432777</v>
      </c>
      <c r="FX98" s="102">
        <f t="shared" si="493"/>
        <v>6.7952500694580902</v>
      </c>
      <c r="FY98" s="102">
        <f t="shared" si="493"/>
        <v>4.8582995951417001</v>
      </c>
      <c r="FZ98" s="102">
        <f t="shared" si="493"/>
        <v>8.8135481532733664</v>
      </c>
      <c r="GA98" s="102">
        <f t="shared" si="485"/>
        <v>3.7006479167172217</v>
      </c>
      <c r="GB98" s="102">
        <f t="shared" si="486"/>
        <v>6.732716085785615</v>
      </c>
      <c r="GC98" s="102">
        <f t="shared" si="487"/>
        <v>2.2386627721041297</v>
      </c>
      <c r="GD98" s="270">
        <f t="shared" si="488"/>
        <v>4.9688127709060161</v>
      </c>
      <c r="GE98" s="74">
        <f>+Cas_Hoy!B97</f>
        <v>246</v>
      </c>
      <c r="GF98" s="59">
        <f>+Cas_Hoy!C97</f>
        <v>234</v>
      </c>
      <c r="GG98" s="59">
        <f>+Cas_Hoy!D97</f>
        <v>752</v>
      </c>
      <c r="GH98" s="59">
        <f>+Cas_Hoy!E97</f>
        <v>880</v>
      </c>
      <c r="GI98" s="59">
        <f>+Cas_Hoy!F97</f>
        <v>3804</v>
      </c>
      <c r="GJ98" s="59">
        <f>+Cas_Hoy!G97</f>
        <v>3397</v>
      </c>
      <c r="GK98" s="59">
        <f>+Cas_Hoy!H97</f>
        <v>4381</v>
      </c>
      <c r="GL98" s="59">
        <f>+Cas_Hoy!I97</f>
        <v>3832</v>
      </c>
      <c r="GM98" s="59">
        <f>+Cas_Hoy!J97</f>
        <v>3571</v>
      </c>
      <c r="GN98" s="59">
        <f>+Cas_Hoy!K97</f>
        <v>3058</v>
      </c>
      <c r="GO98" s="59">
        <f>+Cas_Hoy!L97</f>
        <v>2263</v>
      </c>
      <c r="GP98" s="59">
        <f>+Cas_Hoy!M97</f>
        <v>2108</v>
      </c>
      <c r="GQ98" s="59">
        <f>+Cas_Hoy!N97</f>
        <v>1248</v>
      </c>
      <c r="GR98" s="59">
        <f>+Cas_Hoy!O97</f>
        <v>1080</v>
      </c>
      <c r="GS98" s="59">
        <f>+Cas_Hoy!P97</f>
        <v>483</v>
      </c>
      <c r="GT98" s="59">
        <f>+Cas_Hoy!Q97</f>
        <v>463</v>
      </c>
      <c r="GU98" s="59">
        <f>+Cas_Hoy!R97</f>
        <v>179</v>
      </c>
      <c r="GV98" s="59">
        <f>+Cas_Hoy!S97</f>
        <v>190</v>
      </c>
      <c r="GW98" s="59">
        <f>+Cas_Hoy!T97</f>
        <v>17</v>
      </c>
      <c r="GX98" s="459">
        <f>+Cas_Hoy!U97</f>
        <v>46</v>
      </c>
      <c r="GY98" s="424">
        <f t="shared" si="489"/>
        <v>0.49201491976018669</v>
      </c>
      <c r="GZ98" s="94">
        <f t="shared" si="490"/>
        <v>0.65294905838511508</v>
      </c>
      <c r="HA98" s="94">
        <f t="shared" si="491"/>
        <v>0.7</v>
      </c>
      <c r="HB98" s="94">
        <f t="shared" si="492"/>
        <v>0.7</v>
      </c>
      <c r="HC98" s="272">
        <f t="shared" si="464"/>
        <v>0.7</v>
      </c>
      <c r="HD98" s="272">
        <f t="shared" si="465"/>
        <v>0.66304054507600796</v>
      </c>
      <c r="HE98" s="272">
        <f t="shared" si="466"/>
        <v>0.7</v>
      </c>
      <c r="HF98" s="272">
        <f t="shared" si="467"/>
        <v>0.7</v>
      </c>
      <c r="HG98" s="272">
        <f t="shared" si="468"/>
        <v>0.7</v>
      </c>
      <c r="HH98" s="272">
        <f t="shared" si="469"/>
        <v>0.7</v>
      </c>
      <c r="HI98" s="272">
        <f t="shared" si="470"/>
        <v>0.7</v>
      </c>
      <c r="HJ98" s="272">
        <f t="shared" si="471"/>
        <v>0.7</v>
      </c>
      <c r="HK98" s="272">
        <f t="shared" si="472"/>
        <v>0.7</v>
      </c>
      <c r="HL98" s="272">
        <f t="shared" si="473"/>
        <v>0.7</v>
      </c>
      <c r="HM98" s="272">
        <f t="shared" si="474"/>
        <v>0.49201491976018669</v>
      </c>
      <c r="HN98" s="272">
        <f t="shared" si="475"/>
        <v>0.65294905838511508</v>
      </c>
      <c r="HO98" s="272">
        <f t="shared" si="476"/>
        <v>0.47151247307444205</v>
      </c>
      <c r="HP98" s="272">
        <f t="shared" si="477"/>
        <v>0.53928083290949136</v>
      </c>
      <c r="HQ98" s="272">
        <f t="shared" si="478"/>
        <v>0.38828193599575117</v>
      </c>
      <c r="HR98" s="276">
        <f t="shared" si="479"/>
        <v>0.425794888432386</v>
      </c>
      <c r="HS98" s="201">
        <f>+CyF_Tot!B97</f>
        <v>0</v>
      </c>
      <c r="HT98" s="131">
        <f>+CyF_Tot!C97</f>
        <v>32034</v>
      </c>
      <c r="HU98" s="131">
        <f>+CyF_Tot!D97</f>
        <v>32439</v>
      </c>
      <c r="HV98" s="131">
        <f>+CyF_Tot!E97</f>
        <v>32803</v>
      </c>
      <c r="HW98" s="131">
        <f>+CyF_Tot!F97</f>
        <v>0</v>
      </c>
      <c r="HX98" s="131">
        <f>+CyF_Tot!G97</f>
        <v>856</v>
      </c>
      <c r="HY98" s="131">
        <f>+CyF_Tot!H97</f>
        <v>864</v>
      </c>
      <c r="HZ98" s="428">
        <f>+CyF_Tot!I97</f>
        <v>866</v>
      </c>
      <c r="IA98" s="82">
        <f t="shared" si="368"/>
        <v>9.8550399383072598E-2</v>
      </c>
      <c r="IB98" s="79">
        <f t="shared" si="369"/>
        <v>9.5224890205927643E-2</v>
      </c>
      <c r="IC98" s="79">
        <f t="shared" si="370"/>
        <v>9.1045069928673228E-2</v>
      </c>
      <c r="ID98" s="79">
        <f t="shared" si="371"/>
        <v>8.7209153016443414E-2</v>
      </c>
      <c r="IE98" s="79">
        <f t="shared" si="372"/>
        <v>8.11297696647863E-2</v>
      </c>
      <c r="IF98" s="79">
        <f t="shared" si="373"/>
        <v>8.11130844335895E-2</v>
      </c>
      <c r="IG98" s="79">
        <f t="shared" si="374"/>
        <v>7.1785385030951304E-2</v>
      </c>
      <c r="IH98" s="79">
        <f t="shared" si="375"/>
        <v>7.080877198196163E-2</v>
      </c>
      <c r="II98" s="79">
        <f t="shared" si="376"/>
        <v>5.8676671110100838E-2</v>
      </c>
      <c r="IJ98" s="79">
        <f t="shared" si="377"/>
        <v>6.0310510107327325E-2</v>
      </c>
      <c r="IK98" s="79">
        <f t="shared" si="378"/>
        <v>4.4265700894839645E-2</v>
      </c>
      <c r="IL98" s="79">
        <f t="shared" si="379"/>
        <v>4.6399311319911499E-2</v>
      </c>
      <c r="IM98" s="79">
        <f t="shared" si="380"/>
        <v>2.9821531009095358E-2</v>
      </c>
      <c r="IN98" s="79">
        <f t="shared" si="381"/>
        <v>3.3469456468936988E-2</v>
      </c>
      <c r="IO98" s="79">
        <f t="shared" si="382"/>
        <v>1.5512741008620575E-2</v>
      </c>
      <c r="IP98" s="79">
        <f t="shared" si="383"/>
        <v>2.0327682249664789E-2</v>
      </c>
      <c r="IQ98" s="79">
        <f t="shared" si="384"/>
        <v>4.5695454762382176E-3</v>
      </c>
      <c r="IR98" s="79">
        <f t="shared" si="385"/>
        <v>7.71550412381127E-3</v>
      </c>
      <c r="IS98" s="79">
        <f t="shared" si="386"/>
        <v>3.1880549834220124E-4</v>
      </c>
      <c r="IT98" s="179">
        <f t="shared" si="387"/>
        <v>1.7460047116850718E-3</v>
      </c>
      <c r="IU98" s="275"/>
      <c r="IV98" s="272"/>
      <c r="IW98" s="272"/>
      <c r="IX98" s="272"/>
      <c r="IY98" s="272"/>
      <c r="IZ98" s="272"/>
      <c r="JA98" s="272"/>
      <c r="JB98" s="272"/>
      <c r="JC98" s="272"/>
      <c r="JD98" s="272"/>
      <c r="JE98" s="272"/>
      <c r="JF98" s="272"/>
      <c r="JG98" s="272"/>
      <c r="JH98" s="272"/>
      <c r="JI98" s="272"/>
      <c r="JJ98" s="272"/>
      <c r="JK98" s="272"/>
      <c r="JL98" s="272"/>
      <c r="JM98" s="272"/>
      <c r="JN98" s="276"/>
      <c r="JP98" s="525">
        <f t="shared" ref="JP98:JP161" si="510">+KK98*JP$4/1000000</f>
        <v>190.42375568413146</v>
      </c>
      <c r="JQ98" s="241">
        <f t="shared" ref="JQ98:JQ161" si="511">+KL98*JQ$4/1000000</f>
        <v>185.98749766984744</v>
      </c>
      <c r="JR98" s="241">
        <f t="shared" ref="JR98:JR161" si="512">+KM98*JR$4/1000000</f>
        <v>129.70204794586445</v>
      </c>
      <c r="JS98" s="241">
        <f t="shared" ref="JS98:JS161" si="513">+KN98*JS$4/1000000</f>
        <v>128.57318010148026</v>
      </c>
      <c r="JT98" s="241">
        <f t="shared" ref="JT98:JT161" si="514">+KO98*JT$4/1000000</f>
        <v>1004.1189164109073</v>
      </c>
      <c r="JU98" s="241">
        <f t="shared" ref="JU98:JU161" si="515">+KP98*JU$4/1000000</f>
        <v>281.18720068148798</v>
      </c>
      <c r="JV98" s="241">
        <f t="shared" ref="JV98:JV161" si="516">+KQ98*JV$4/1000000</f>
        <v>1898.0957403419534</v>
      </c>
      <c r="JW98" s="241">
        <f t="shared" ref="JW98:JW161" si="517">+KR98*JW$4/1000000</f>
        <v>1497.6314777707553</v>
      </c>
      <c r="JX98" s="241">
        <f t="shared" ref="JX98:JX161" si="518">+KS98*JX$4/1000000</f>
        <v>5397.2112834312966</v>
      </c>
      <c r="JY98" s="241">
        <f t="shared" ref="JY98:JY161" si="519">+KT98*JY$4/1000000</f>
        <v>2914.8495460776385</v>
      </c>
      <c r="JZ98" s="241">
        <f t="shared" ref="JZ98:JZ161" si="520">+KU98*JZ$4/1000000</f>
        <v>11647.281569881683</v>
      </c>
      <c r="KA98" s="241">
        <f t="shared" ref="KA98:KA161" si="521">+KV98*KA$4/1000000</f>
        <v>7314.8809346722246</v>
      </c>
      <c r="KB98" s="241">
        <f t="shared" ref="KB98:KB161" si="522">+KW98*KB$4/1000000</f>
        <v>24886.859257937522</v>
      </c>
      <c r="KC98" s="241">
        <f t="shared" ref="KC98:KC161" si="523">+KX98*KC$4/1000000</f>
        <v>13900.278770837282</v>
      </c>
      <c r="KD98" s="241">
        <f t="shared" ref="KD98:KD161" si="524">+KY98*KD$4/1000000</f>
        <v>29267.452664681769</v>
      </c>
      <c r="KE98" s="241">
        <f t="shared" ref="KE98:KE161" si="525">+KZ98*KE$4/1000000</f>
        <v>22829.769504587224</v>
      </c>
      <c r="KF98" s="241">
        <f t="shared" ref="KF98:KF161" si="526">+LA98*KF$4/1000000</f>
        <v>23222.751023892131</v>
      </c>
      <c r="KG98" s="241">
        <f t="shared" ref="KG98:KG161" si="527">+LB98*KG$4/1000000</f>
        <v>18964.46408514314</v>
      </c>
      <c r="KH98" s="241">
        <f t="shared" ref="KH98:KH161" si="528">+LC98*KH$4/1000000</f>
        <v>6466.7205184152135</v>
      </c>
      <c r="KI98" s="526">
        <f t="shared" ref="KI98:KI161" si="529">+LD98*KI$4/1000000</f>
        <v>7565.3097082993027</v>
      </c>
      <c r="KJ98" s="529">
        <f>(SUM(JP98:KI98)/SUM(JP$4:KI97))*100000</f>
        <v>327.52520713901771</v>
      </c>
      <c r="KK98" s="491">
        <f t="shared" si="433"/>
        <v>49.507188223992983</v>
      </c>
      <c r="KL98" s="492">
        <f t="shared" si="434"/>
        <v>51.236112336349514</v>
      </c>
      <c r="KM98" s="492">
        <f t="shared" si="435"/>
        <v>35.725552744589315</v>
      </c>
      <c r="KN98" s="492">
        <f t="shared" si="436"/>
        <v>37.296950324220539</v>
      </c>
      <c r="KO98" s="492">
        <f t="shared" si="437"/>
        <v>280.64233670546116</v>
      </c>
      <c r="KP98" s="492">
        <f t="shared" si="438"/>
        <v>80.200018790672416</v>
      </c>
      <c r="KQ98" s="492">
        <f t="shared" si="439"/>
        <v>589.03718081472744</v>
      </c>
      <c r="KR98" s="492">
        <f t="shared" si="440"/>
        <v>459.35487324935377</v>
      </c>
      <c r="KS98" s="492">
        <f t="shared" si="441"/>
        <v>1912.4452841063473</v>
      </c>
      <c r="KT98" s="492">
        <f t="shared" si="442"/>
        <v>997.73249602003602</v>
      </c>
      <c r="KU98" s="492">
        <f t="shared" si="443"/>
        <v>5510.9860153329573</v>
      </c>
      <c r="KV98" s="492">
        <f t="shared" si="444"/>
        <v>3224.6433480552087</v>
      </c>
      <c r="KW98" s="492">
        <f t="shared" si="445"/>
        <v>15051.664908464483</v>
      </c>
      <c r="KX98" s="492">
        <f t="shared" si="446"/>
        <v>7288.6650793621566</v>
      </c>
      <c r="KY98" s="492">
        <f t="shared" si="447"/>
        <v>29564.188423892378</v>
      </c>
      <c r="KZ98" s="492">
        <f t="shared" si="448"/>
        <v>17121.085849716314</v>
      </c>
      <c r="LA98" s="492">
        <f t="shared" si="449"/>
        <v>65130.360344998939</v>
      </c>
      <c r="LB98" s="492">
        <f t="shared" si="450"/>
        <v>28877.637106251295</v>
      </c>
      <c r="LC98" s="492">
        <f t="shared" si="451"/>
        <v>107126.98614122775</v>
      </c>
      <c r="LD98" s="493">
        <f t="shared" si="452"/>
        <v>43778.194018281945</v>
      </c>
      <c r="LE98" s="509">
        <f t="shared" si="453"/>
        <v>114.13799788891917</v>
      </c>
      <c r="LF98" s="492">
        <f t="shared" si="454"/>
        <v>55.537920847802241</v>
      </c>
      <c r="LG98" s="492">
        <f t="shared" si="455"/>
        <v>2280.392360799482</v>
      </c>
      <c r="LH98" s="492">
        <f t="shared" si="456"/>
        <v>1365.0476618404637</v>
      </c>
      <c r="LI98" s="492">
        <f t="shared" si="457"/>
        <v>24675.216701230103</v>
      </c>
      <c r="LJ98" s="512">
        <f t="shared" si="458"/>
        <v>14088.541996644257</v>
      </c>
      <c r="LK98" s="491">
        <f t="shared" si="459"/>
        <v>85.23161427423436</v>
      </c>
      <c r="LL98" s="492">
        <f t="shared" si="460"/>
        <v>1819.0938881866289</v>
      </c>
      <c r="LM98" s="493">
        <f t="shared" si="461"/>
        <v>18773.813582611605</v>
      </c>
      <c r="LO98" s="547" t="e">
        <f>VLOOKUP(A98,#REF!,2,FALSE)</f>
        <v>#REF!</v>
      </c>
      <c r="LP98" s="552" t="e">
        <f>VLOOKUP(A98,#REF!,3,FALSE)</f>
        <v>#REF!</v>
      </c>
      <c r="LQ98" s="544" t="e">
        <f>VLOOKUP(A98,#REF!,4,FALSE)</f>
        <v>#REF!</v>
      </c>
      <c r="LR98" s="564" t="e">
        <f t="shared" ref="LR98:LR129" si="530">+LP98/B98</f>
        <v>#REF!</v>
      </c>
      <c r="LS98" s="518" t="e">
        <f t="shared" ref="LS98:LS129" si="531">+LQ98/B98</f>
        <v>#REF!</v>
      </c>
    </row>
    <row r="99" spans="1:331" ht="14.4">
      <c r="A99" s="391" t="s">
        <v>109</v>
      </c>
      <c r="B99" s="419">
        <v>93384</v>
      </c>
      <c r="C99" s="407">
        <f t="shared" si="330"/>
        <v>14917</v>
      </c>
      <c r="D99" s="398">
        <f t="shared" si="331"/>
        <v>423</v>
      </c>
      <c r="E99" s="376">
        <f t="shared" si="462"/>
        <v>9.0540826499172899E-3</v>
      </c>
      <c r="F99" s="185">
        <f t="shared" ref="F99:F130" si="532">HT99/B99</f>
        <v>0.15369870641651676</v>
      </c>
      <c r="G99" s="30">
        <f t="shared" si="253"/>
        <v>3.255016751157076</v>
      </c>
      <c r="H99" s="29">
        <f t="shared" ref="H99:H130" si="533">HZ99/(E99*B99)</f>
        <v>0.50029186401693559</v>
      </c>
      <c r="I99" s="33">
        <f t="shared" ref="I99:I130" si="534">(G99*HV99)/B99</f>
        <v>0.51995079325162874</v>
      </c>
      <c r="J99" s="302">
        <f t="shared" ref="J99:J130" si="535">+((DC99*AK99)+(DD99*AL99)+(DE99*AM99)+(DF99*AN99)+(DG99*AO99)+(DH99*AP99)+(DI99*AQ99)+(DJ99*AR99)+(DK99*AS99)+(DL99*AT99)+(DM99*AU99)+(DN99*AV99)+(DO99*AW99)+(DP99*AX99)+(DQ99*AY99)+(DR99*AZ99)+(DS99*BA99)+(DT99*BB99)+(DU99*BC99)+(DV99*BD99))/B99</f>
        <v>0.55461084100939195</v>
      </c>
      <c r="K99" s="452">
        <f t="shared" ref="K99:K130" si="536">HZ99/(B99*J99)</f>
        <v>8.1673194084098504E-3</v>
      </c>
      <c r="L99" s="303">
        <f t="shared" si="463"/>
        <v>3.6084288146604231</v>
      </c>
      <c r="M99" s="304">
        <f t="shared" ref="M99:M130" si="537">((J99*B99)+((GE99+GF99+GG99+GH99+GI99+GJ99+GK99+GL99+GM99+GN99+GO99+GP99+GQ99+GR99+GS99+GT99+GU99+GV99+GW99+GX99)-(DW99+DX99+DY99+DZ99+EA99+EB99+EC99+ED99+EE99+EF99+EG99+EH99+EI99+EJ99+EK99+EL99+EM99+EN99+EO99+EP99))*L99)/B99</f>
        <v>0.57617238558427109</v>
      </c>
      <c r="N99" s="675"/>
      <c r="O99" s="310" t="s">
        <v>226</v>
      </c>
      <c r="P99" s="20" t="s">
        <v>241</v>
      </c>
      <c r="Q99" s="20"/>
      <c r="R99" s="20"/>
      <c r="S99" s="148">
        <f t="shared" ref="S99:S162" si="538">+HV99</f>
        <v>14917</v>
      </c>
      <c r="T99" s="149">
        <f t="shared" ref="T99:T162" si="539">+(S99*100000)/B99</f>
        <v>15973.828493103743</v>
      </c>
      <c r="U99" s="148">
        <f t="shared" ref="U99:U162" si="540">+HV99-HU99</f>
        <v>239</v>
      </c>
      <c r="V99" s="150">
        <f t="shared" ref="V99:V162" si="541">+(HV99-HU99)/HU99</f>
        <v>1.6282872325929964E-2</v>
      </c>
      <c r="W99" s="149">
        <f t="shared" ref="W99:W162" si="542">+(U99*100000)/B99</f>
        <v>255.93249378908592</v>
      </c>
      <c r="X99" s="148">
        <f t="shared" ref="X99:X162" si="543">+HV99-HT99</f>
        <v>564</v>
      </c>
      <c r="Y99" s="150">
        <f t="shared" ref="Y99:Y162" si="544">+(HV99-HT99)/HT99</f>
        <v>3.9294920922455234E-2</v>
      </c>
      <c r="Z99" s="149">
        <f t="shared" ref="Z99:Z162" si="545">+(X99*100000)/B99</f>
        <v>603.95785145206889</v>
      </c>
      <c r="AA99" s="148">
        <f t="shared" ref="AA99:AA162" si="546">+HZ99</f>
        <v>423</v>
      </c>
      <c r="AB99" s="149">
        <f t="shared" ref="AB99:AB162" si="547">+(AA99*1000000)/B99</f>
        <v>4529.6838858905166</v>
      </c>
      <c r="AC99" s="151">
        <f t="shared" ref="AC99:AC162" si="548">+AA99/S99</f>
        <v>2.8356908225514513E-2</v>
      </c>
      <c r="AD99" s="148">
        <f t="shared" ref="AD99:AD162" si="549">+HZ99-HY99</f>
        <v>0</v>
      </c>
      <c r="AE99" s="150">
        <f t="shared" ref="AE99:AE162" si="550">+(HZ99-HY99)/HY99</f>
        <v>0</v>
      </c>
      <c r="AF99" s="149">
        <f t="shared" ref="AF99:AF162" si="551">+(AD99*1000000)/B99</f>
        <v>0</v>
      </c>
      <c r="AG99" s="148">
        <f t="shared" ref="AG99:AG162" si="552">+HZ99-HX99</f>
        <v>6</v>
      </c>
      <c r="AH99" s="150">
        <f t="shared" ref="AH99:AH162" si="553">+(HZ99-HX99)/HX99</f>
        <v>1.4388489208633094E-2</v>
      </c>
      <c r="AI99" s="311">
        <f t="shared" ref="AI99:AI162" si="554">+(AG99*1000000)/B99</f>
        <v>64.250835260858395</v>
      </c>
      <c r="AJ99" s="679"/>
      <c r="AK99" s="74">
        <v>6742.2598764796458</v>
      </c>
      <c r="AL99" s="59">
        <v>6344.950272639574</v>
      </c>
      <c r="AM99" s="59">
        <v>6299.3637133028433</v>
      </c>
      <c r="AN99" s="59">
        <v>6128.1367463739671</v>
      </c>
      <c r="AO99" s="59">
        <v>6868.0107990612232</v>
      </c>
      <c r="AP99" s="59">
        <v>6105.3963919743337</v>
      </c>
      <c r="AQ99" s="59">
        <v>6417.8475153410564</v>
      </c>
      <c r="AR99" s="59">
        <v>6153.2794572415769</v>
      </c>
      <c r="AS99" s="59">
        <v>5802.8727603549341</v>
      </c>
      <c r="AT99" s="59">
        <v>5963.3014207124006</v>
      </c>
      <c r="AU99" s="59">
        <v>4873.973142278528</v>
      </c>
      <c r="AV99" s="59">
        <v>5294.4842488818867</v>
      </c>
      <c r="AW99" s="59">
        <v>3971.4350435204124</v>
      </c>
      <c r="AX99" s="59">
        <v>4871.1877873005897</v>
      </c>
      <c r="AY99" s="59">
        <v>2821.7758887296072</v>
      </c>
      <c r="AZ99" s="59">
        <v>4180.9236596659612</v>
      </c>
      <c r="BA99" s="59">
        <v>1361.8355964488096</v>
      </c>
      <c r="BB99" s="59">
        <v>2453.3102037359822</v>
      </c>
      <c r="BC99" s="59">
        <v>111.62586856137784</v>
      </c>
      <c r="BD99" s="75">
        <v>618.0308916022999</v>
      </c>
      <c r="BE99" s="213">
        <v>2.0000000000000002E-5</v>
      </c>
      <c r="BF99" s="42">
        <v>2.0000000000000002E-5</v>
      </c>
      <c r="BG99" s="52">
        <v>5.0000000000000002E-5</v>
      </c>
      <c r="BH99" s="52">
        <v>4.0000000000000003E-5</v>
      </c>
      <c r="BI99" s="52">
        <v>1.2518952302791728E-4</v>
      </c>
      <c r="BJ99" s="52">
        <v>1.2406223545552731E-4</v>
      </c>
      <c r="BK99" s="52">
        <v>3.4000000000000002E-4</v>
      </c>
      <c r="BL99" s="52">
        <v>1.8000000000000001E-4</v>
      </c>
      <c r="BM99" s="52">
        <v>8.9999999999999998E-4</v>
      </c>
      <c r="BN99" s="52">
        <v>5.0000000000000001E-4</v>
      </c>
      <c r="BO99" s="52">
        <v>3.8E-3</v>
      </c>
      <c r="BP99" s="52">
        <v>2E-3</v>
      </c>
      <c r="BQ99" s="52">
        <v>1.6199999999999999E-2</v>
      </c>
      <c r="BR99" s="52">
        <v>6.1999999999999998E-3</v>
      </c>
      <c r="BS99" s="52">
        <v>6.1100000000000002E-2</v>
      </c>
      <c r="BT99" s="52">
        <v>2.6800000000000001E-2</v>
      </c>
      <c r="BU99" s="52">
        <v>0.1421</v>
      </c>
      <c r="BV99" s="52">
        <v>5.4699999999999999E-2</v>
      </c>
      <c r="BW99" s="52">
        <v>0.27589999999999998</v>
      </c>
      <c r="BX99" s="584">
        <v>0.1051</v>
      </c>
      <c r="BY99" s="74">
        <f>+Fall_Hoy!B99+(CS99/2)</f>
        <v>0</v>
      </c>
      <c r="BZ99" s="59">
        <f>+Fall_Hoy!C99+(CS99/2)</f>
        <v>0</v>
      </c>
      <c r="CA99" s="59">
        <f>+Fall_Hoy!D99+(CT99/2)</f>
        <v>0</v>
      </c>
      <c r="CB99" s="59">
        <f>+Fall_Hoy!E99+(CT99/2)</f>
        <v>0</v>
      </c>
      <c r="CC99" s="59">
        <f>+Fall_Hoy!F99+(CU99/2)</f>
        <v>0</v>
      </c>
      <c r="CD99" s="59">
        <f>+Fall_Hoy!G99+(CU99/2)</f>
        <v>0</v>
      </c>
      <c r="CE99" s="59">
        <f>+Fall_Hoy!H99+(CV99/2)</f>
        <v>6</v>
      </c>
      <c r="CF99" s="59">
        <f>+Fall_Hoy!I99+(CV99/2)</f>
        <v>2</v>
      </c>
      <c r="CG99" s="59">
        <f>+Fall_Hoy!J99+(CW99/2)</f>
        <v>11.5</v>
      </c>
      <c r="CH99" s="59">
        <f>+Fall_Hoy!K99+(CW99/2)</f>
        <v>7.5</v>
      </c>
      <c r="CI99" s="59">
        <f>+Fall_Hoy!L99+(CX99/2)</f>
        <v>24</v>
      </c>
      <c r="CJ99" s="59">
        <f>+Fall_Hoy!M99+(CX99/2)</f>
        <v>11</v>
      </c>
      <c r="CK99" s="59">
        <f>+Fall_Hoy!N99+(CY99/2)</f>
        <v>61</v>
      </c>
      <c r="CL99" s="59">
        <f>+Fall_Hoy!O99+(CY99/2)</f>
        <v>26</v>
      </c>
      <c r="CM99" s="59">
        <f>+Fall_Hoy!P99+(CZ99/2)</f>
        <v>67.5</v>
      </c>
      <c r="CN99" s="59">
        <f>+Fall_Hoy!Q99+(CZ99/2)</f>
        <v>49.5</v>
      </c>
      <c r="CO99" s="59">
        <f>+Fall_Hoy!R99+(DA99/2)</f>
        <v>58</v>
      </c>
      <c r="CP99" s="59">
        <f>+Fall_Hoy!S99+(DA99/2)</f>
        <v>48</v>
      </c>
      <c r="CQ99" s="59">
        <f>+Fall_Hoy!T99+(DB99/2)</f>
        <v>21</v>
      </c>
      <c r="CR99" s="75">
        <f>+Fall_Hoy!U99+(DB99/2)</f>
        <v>30</v>
      </c>
      <c r="CS99" s="603">
        <f>+Fall_Hoy!W99</f>
        <v>0</v>
      </c>
      <c r="CT99" s="58">
        <f>+Fall_Hoy!X99</f>
        <v>0</v>
      </c>
      <c r="CU99" s="58">
        <f>+Fall_Hoy!Y99</f>
        <v>0</v>
      </c>
      <c r="CV99" s="58">
        <f>+Fall_Hoy!Z99</f>
        <v>0</v>
      </c>
      <c r="CW99" s="58">
        <f>+Fall_Hoy!AA99</f>
        <v>1</v>
      </c>
      <c r="CX99" s="58">
        <f>+Fall_Hoy!AB99</f>
        <v>0</v>
      </c>
      <c r="CY99" s="58">
        <f>+Fall_Hoy!AC99</f>
        <v>0</v>
      </c>
      <c r="CZ99" s="58">
        <f>+Fall_Hoy!AD99</f>
        <v>1</v>
      </c>
      <c r="DA99" s="58">
        <f>+Fall_Hoy!AE99</f>
        <v>4</v>
      </c>
      <c r="DB99" s="223">
        <f>+Fall_Hoy!AF99</f>
        <v>4</v>
      </c>
      <c r="DC99" s="65">
        <f t="shared" ref="DC99:DC162" si="555">+DQ99</f>
        <v>0.39150746234834516</v>
      </c>
      <c r="DD99" s="66">
        <f t="shared" ref="DD99:DD162" si="556">+DR99</f>
        <v>0.44177198048162952</v>
      </c>
      <c r="DE99" s="66">
        <f t="shared" ref="DE99:DE162" si="557">+DO99</f>
        <v>0.7</v>
      </c>
      <c r="DF99" s="66">
        <f t="shared" ref="DF99:DF162" si="558">+DP99</f>
        <v>0.7</v>
      </c>
      <c r="DG99" s="66">
        <f t="shared" si="494"/>
        <v>0.18782731095535377</v>
      </c>
      <c r="DH99" s="66">
        <f t="shared" si="495"/>
        <v>0.23208976273230597</v>
      </c>
      <c r="DI99" s="66">
        <f t="shared" si="496"/>
        <v>0.7</v>
      </c>
      <c r="DJ99" s="66">
        <f t="shared" si="497"/>
        <v>0.7</v>
      </c>
      <c r="DK99" s="66">
        <f t="shared" si="498"/>
        <v>0.7</v>
      </c>
      <c r="DL99" s="66">
        <f t="shared" si="499"/>
        <v>0.7</v>
      </c>
      <c r="DM99" s="66">
        <f t="shared" si="500"/>
        <v>0.7</v>
      </c>
      <c r="DN99" s="66">
        <f t="shared" si="501"/>
        <v>0.7</v>
      </c>
      <c r="DO99" s="66">
        <f t="shared" si="502"/>
        <v>0.7</v>
      </c>
      <c r="DP99" s="66">
        <f t="shared" si="503"/>
        <v>0.7</v>
      </c>
      <c r="DQ99" s="66">
        <f t="shared" si="504"/>
        <v>0.39150746234834516</v>
      </c>
      <c r="DR99" s="66">
        <f t="shared" si="505"/>
        <v>0.44177198048162952</v>
      </c>
      <c r="DS99" s="66">
        <f t="shared" si="506"/>
        <v>0.29971552100008936</v>
      </c>
      <c r="DT99" s="66">
        <f t="shared" si="507"/>
        <v>0.35768559141662137</v>
      </c>
      <c r="DU99" s="66">
        <f t="shared" si="508"/>
        <v>0.68187182086461073</v>
      </c>
      <c r="DV99" s="265">
        <f t="shared" si="509"/>
        <v>0.4618578774200382</v>
      </c>
      <c r="DW99" s="74">
        <f>+'Cas_-14'!B98</f>
        <v>199</v>
      </c>
      <c r="DX99" s="59">
        <f>+'Cas_-14'!C98</f>
        <v>194</v>
      </c>
      <c r="DY99" s="59">
        <f>+'Cas_-14'!D98</f>
        <v>501</v>
      </c>
      <c r="DZ99" s="59">
        <f>+'Cas_-14'!E98</f>
        <v>515</v>
      </c>
      <c r="EA99" s="59">
        <f>+'Cas_-14'!F98</f>
        <v>1290</v>
      </c>
      <c r="EB99" s="59">
        <f>+'Cas_-14'!G98</f>
        <v>1417</v>
      </c>
      <c r="EC99" s="59">
        <f>+'Cas_-14'!H98</f>
        <v>1574</v>
      </c>
      <c r="ED99" s="59">
        <f>+'Cas_-14'!I98</f>
        <v>1574</v>
      </c>
      <c r="EE99" s="59">
        <f>+'Cas_-14'!J98</f>
        <v>1364</v>
      </c>
      <c r="EF99" s="59">
        <f>+'Cas_-14'!K98</f>
        <v>1305</v>
      </c>
      <c r="EG99" s="59">
        <f>+'Cas_-14'!L98</f>
        <v>856</v>
      </c>
      <c r="EH99" s="59">
        <f>+'Cas_-14'!M98</f>
        <v>926</v>
      </c>
      <c r="EI99" s="59">
        <f>+'Cas_-14'!N98</f>
        <v>640</v>
      </c>
      <c r="EJ99" s="59">
        <f>+'Cas_-14'!O98</f>
        <v>595</v>
      </c>
      <c r="EK99" s="59">
        <f>+'Cas_-14'!P98</f>
        <v>359</v>
      </c>
      <c r="EL99" s="59">
        <f>+'Cas_-14'!Q98</f>
        <v>363</v>
      </c>
      <c r="EM99" s="59">
        <f>+'Cas_-14'!R98</f>
        <v>143</v>
      </c>
      <c r="EN99" s="59">
        <f>+'Cas_-14'!S98</f>
        <v>214</v>
      </c>
      <c r="EO99" s="59">
        <f>+'Cas_-14'!T98</f>
        <v>27</v>
      </c>
      <c r="EP99" s="75">
        <f>+'Cas_-14'!U98</f>
        <v>96</v>
      </c>
      <c r="EQ99" s="178">
        <f t="shared" ref="EQ99:EQ130" si="559">+DW99/AK99</f>
        <v>2.9515326262372493E-2</v>
      </c>
      <c r="ER99" s="80">
        <f t="shared" ref="ER99:ER130" si="560">+DX99/AL99</f>
        <v>3.0575495735019168E-2</v>
      </c>
      <c r="ES99" s="80">
        <f t="shared" ref="ES99:ES130" si="561">+DY99/AM99</f>
        <v>7.9531842071922335E-2</v>
      </c>
      <c r="ET99" s="80">
        <f t="shared" ref="ET99:ET130" si="562">+DZ99/AN99</f>
        <v>8.4038594651910589E-2</v>
      </c>
      <c r="EU99" s="80">
        <f t="shared" ref="EU99:EU130" si="563">+EA99/AO99</f>
        <v>0.18782731095535377</v>
      </c>
      <c r="EV99" s="80">
        <f t="shared" ref="EV99:EV130" si="564">+EB99/AP99</f>
        <v>0.23208976273230597</v>
      </c>
      <c r="EW99" s="80">
        <f t="shared" ref="EW99:EW130" si="565">+EC99/AQ99</f>
        <v>0.24525356768566894</v>
      </c>
      <c r="EX99" s="80">
        <f t="shared" ref="EX99:EX130" si="566">+ED99/AR99</f>
        <v>0.255798556028138</v>
      </c>
      <c r="EY99" s="80">
        <f t="shared" ref="EY99:EY130" si="567">+EE99/AS99</f>
        <v>0.23505598973646472</v>
      </c>
      <c r="EZ99" s="80">
        <f t="shared" ref="EZ99:EZ130" si="568">+EF99/AT99</f>
        <v>0.21883851040420815</v>
      </c>
      <c r="FA99" s="80">
        <f t="shared" ref="FA99:FA130" si="569">+EG99/AU99</f>
        <v>0.17562673716331345</v>
      </c>
      <c r="FB99" s="80">
        <f t="shared" ref="FB99:FB130" si="570">+EH99/AV99</f>
        <v>0.17489899987813862</v>
      </c>
      <c r="FC99" s="80">
        <f t="shared" ref="FC99:FC130" si="571">+EI99/AW99</f>
        <v>0.16115081651510096</v>
      </c>
      <c r="FD99" s="80">
        <f t="shared" ref="FD99:FD130" si="572">+EJ99/AX99</f>
        <v>0.12214679991422057</v>
      </c>
      <c r="FE99" s="80">
        <f t="shared" ref="FE99:FE130" si="573">+EK99/AY99</f>
        <v>0.12722484497577358</v>
      </c>
      <c r="FF99" s="80">
        <f t="shared" ref="FF99:FF130" si="574">+EL99/AZ99</f>
        <v>8.6822919897322937E-2</v>
      </c>
      <c r="FG99" s="80">
        <f t="shared" ref="FG99:FG130" si="575">+EM99/BA99</f>
        <v>0.10500533278238132</v>
      </c>
      <c r="FH99" s="80">
        <f t="shared" ref="FH99:FH130" si="576">+EN99/BB99</f>
        <v>8.7229083250097636E-2</v>
      </c>
      <c r="FI99" s="80">
        <f t="shared" ref="FI99:FI130" si="577">+EO99/BC99</f>
        <v>0.24187941691270212</v>
      </c>
      <c r="FJ99" s="88">
        <f t="shared" ref="FJ99:FJ130" si="578">+EP99/BD99</f>
        <v>0.15533204133390724</v>
      </c>
      <c r="FK99" s="101">
        <f t="shared" si="481"/>
        <v>3.0772877925133009</v>
      </c>
      <c r="FL99" s="102">
        <f t="shared" si="482"/>
        <v>5.0881953867028482</v>
      </c>
      <c r="FM99" s="102">
        <f t="shared" si="483"/>
        <v>4.3437570788504507</v>
      </c>
      <c r="FN99" s="102">
        <f t="shared" si="484"/>
        <v>5.7308091615301056</v>
      </c>
      <c r="FO99" s="102">
        <f t="shared" si="493"/>
        <v>1</v>
      </c>
      <c r="FP99" s="102">
        <f t="shared" si="493"/>
        <v>1</v>
      </c>
      <c r="FQ99" s="102">
        <f t="shared" si="493"/>
        <v>2.8541888568861111</v>
      </c>
      <c r="FR99" s="102">
        <f t="shared" si="493"/>
        <v>2.7365283482014635</v>
      </c>
      <c r="FS99" s="102">
        <f t="shared" si="493"/>
        <v>2.9780138799475466</v>
      </c>
      <c r="FT99" s="102">
        <f t="shared" si="493"/>
        <v>3.1987057429108661</v>
      </c>
      <c r="FU99" s="102">
        <f t="shared" si="493"/>
        <v>3.9857257004614128</v>
      </c>
      <c r="FV99" s="102">
        <f t="shared" si="493"/>
        <v>4.0023099073621173</v>
      </c>
      <c r="FW99" s="102">
        <f t="shared" si="493"/>
        <v>4.3437570788504507</v>
      </c>
      <c r="FX99" s="102">
        <f t="shared" si="493"/>
        <v>5.7308091615301056</v>
      </c>
      <c r="FY99" s="102">
        <f t="shared" si="493"/>
        <v>3.0772877925133009</v>
      </c>
      <c r="FZ99" s="102">
        <f t="shared" si="493"/>
        <v>5.0881953867028482</v>
      </c>
      <c r="GA99" s="102">
        <f t="shared" si="485"/>
        <v>2.8542885685742827</v>
      </c>
      <c r="GB99" s="102">
        <f t="shared" si="486"/>
        <v>4.1005313605221341</v>
      </c>
      <c r="GC99" s="102">
        <f t="shared" si="487"/>
        <v>2.8190568241311267</v>
      </c>
      <c r="GD99" s="270">
        <f t="shared" si="488"/>
        <v>2.9733587059942912</v>
      </c>
      <c r="GE99" s="74">
        <f>+Cas_Hoy!B98</f>
        <v>213</v>
      </c>
      <c r="GF99" s="59">
        <f>+Cas_Hoy!C98</f>
        <v>207</v>
      </c>
      <c r="GG99" s="59">
        <f>+Cas_Hoy!D98</f>
        <v>534</v>
      </c>
      <c r="GH99" s="59">
        <f>+Cas_Hoy!E98</f>
        <v>550</v>
      </c>
      <c r="GI99" s="59">
        <f>+Cas_Hoy!F98</f>
        <v>1346</v>
      </c>
      <c r="GJ99" s="59">
        <f>+Cas_Hoy!G98</f>
        <v>1500</v>
      </c>
      <c r="GK99" s="59">
        <f>+Cas_Hoy!H98</f>
        <v>1618</v>
      </c>
      <c r="GL99" s="59">
        <f>+Cas_Hoy!I98</f>
        <v>1622</v>
      </c>
      <c r="GM99" s="59">
        <f>+Cas_Hoy!J98</f>
        <v>1407</v>
      </c>
      <c r="GN99" s="59">
        <f>+Cas_Hoy!K98</f>
        <v>1348</v>
      </c>
      <c r="GO99" s="59">
        <f>+Cas_Hoy!L98</f>
        <v>881</v>
      </c>
      <c r="GP99" s="59">
        <f>+Cas_Hoy!M98</f>
        <v>958</v>
      </c>
      <c r="GQ99" s="59">
        <f>+Cas_Hoy!N98</f>
        <v>658</v>
      </c>
      <c r="GR99" s="59">
        <f>+Cas_Hoy!O98</f>
        <v>618</v>
      </c>
      <c r="GS99" s="59">
        <f>+Cas_Hoy!P98</f>
        <v>375</v>
      </c>
      <c r="GT99" s="59">
        <f>+Cas_Hoy!Q98</f>
        <v>376</v>
      </c>
      <c r="GU99" s="59">
        <f>+Cas_Hoy!R98</f>
        <v>147</v>
      </c>
      <c r="GV99" s="59">
        <f>+Cas_Hoy!S98</f>
        <v>224</v>
      </c>
      <c r="GW99" s="59">
        <f>+Cas_Hoy!T98</f>
        <v>30</v>
      </c>
      <c r="GX99" s="459">
        <f>+Cas_Hoy!U98</f>
        <v>98</v>
      </c>
      <c r="GY99" s="424">
        <f t="shared" si="489"/>
        <v>0.4089562628986893</v>
      </c>
      <c r="GZ99" s="94">
        <f t="shared" si="490"/>
        <v>0.45759301559529669</v>
      </c>
      <c r="HA99" s="94">
        <f t="shared" si="491"/>
        <v>0.7</v>
      </c>
      <c r="HB99" s="94">
        <f t="shared" si="492"/>
        <v>0.7</v>
      </c>
      <c r="HC99" s="272">
        <f t="shared" si="464"/>
        <v>0.19598105468674895</v>
      </c>
      <c r="HD99" s="272">
        <f t="shared" si="465"/>
        <v>0.24568429364746575</v>
      </c>
      <c r="HE99" s="272">
        <f t="shared" si="466"/>
        <v>0.7</v>
      </c>
      <c r="HF99" s="272">
        <f t="shared" si="467"/>
        <v>0.7</v>
      </c>
      <c r="HG99" s="272">
        <f t="shared" si="468"/>
        <v>0.7</v>
      </c>
      <c r="HH99" s="272">
        <f t="shared" si="469"/>
        <v>0.7</v>
      </c>
      <c r="HI99" s="272">
        <f t="shared" si="470"/>
        <v>0.7</v>
      </c>
      <c r="HJ99" s="272">
        <f t="shared" si="471"/>
        <v>0.7</v>
      </c>
      <c r="HK99" s="272">
        <f t="shared" si="472"/>
        <v>0.7</v>
      </c>
      <c r="HL99" s="272">
        <f t="shared" si="473"/>
        <v>0.7</v>
      </c>
      <c r="HM99" s="272">
        <f t="shared" si="474"/>
        <v>0.4089562628986893</v>
      </c>
      <c r="HN99" s="272">
        <f t="shared" si="475"/>
        <v>0.45759301559529669</v>
      </c>
      <c r="HO99" s="272">
        <f t="shared" si="476"/>
        <v>0.3080991719371548</v>
      </c>
      <c r="HP99" s="272">
        <f t="shared" si="477"/>
        <v>0.37439987138936071</v>
      </c>
      <c r="HQ99" s="272">
        <f t="shared" si="478"/>
        <v>0.7</v>
      </c>
      <c r="HR99" s="276">
        <f t="shared" si="479"/>
        <v>0.47147991653295562</v>
      </c>
      <c r="HS99" s="201">
        <f>+CyF_Tot!B98</f>
        <v>0</v>
      </c>
      <c r="HT99" s="131">
        <f>+CyF_Tot!C98</f>
        <v>14353</v>
      </c>
      <c r="HU99" s="131">
        <f>+CyF_Tot!D98</f>
        <v>14678</v>
      </c>
      <c r="HV99" s="131">
        <f>+CyF_Tot!E98</f>
        <v>14917</v>
      </c>
      <c r="HW99" s="131">
        <f>+CyF_Tot!F98</f>
        <v>0</v>
      </c>
      <c r="HX99" s="131">
        <f>+CyF_Tot!G98</f>
        <v>417</v>
      </c>
      <c r="HY99" s="131">
        <f>+CyF_Tot!H98</f>
        <v>423</v>
      </c>
      <c r="HZ99" s="428">
        <f>+CyF_Tot!I98</f>
        <v>423</v>
      </c>
      <c r="IA99" s="82">
        <f t="shared" si="368"/>
        <v>7.219930476826486E-2</v>
      </c>
      <c r="IB99" s="79">
        <f t="shared" si="369"/>
        <v>6.7944725784283969E-2</v>
      </c>
      <c r="IC99" s="79">
        <f t="shared" si="370"/>
        <v>6.745656336527503E-2</v>
      </c>
      <c r="ID99" s="79">
        <f t="shared" si="371"/>
        <v>6.562298409121442E-2</v>
      </c>
      <c r="IE99" s="79">
        <f t="shared" si="372"/>
        <v>7.3545905070046505E-2</v>
      </c>
      <c r="IF99" s="79">
        <f t="shared" si="373"/>
        <v>6.5379469630497025E-2</v>
      </c>
      <c r="IG99" s="79">
        <f t="shared" si="374"/>
        <v>6.8725343906247932E-2</v>
      </c>
      <c r="IH99" s="79">
        <f t="shared" si="375"/>
        <v>6.5892224120208787E-2</v>
      </c>
      <c r="II99" s="79">
        <f t="shared" si="376"/>
        <v>6.2139903627547913E-2</v>
      </c>
      <c r="IJ99" s="79">
        <f t="shared" si="377"/>
        <v>6.3857849532172536E-2</v>
      </c>
      <c r="IK99" s="79">
        <f t="shared" si="378"/>
        <v>5.2192807571731004E-2</v>
      </c>
      <c r="IL99" s="79">
        <f t="shared" si="379"/>
        <v>5.6695839211019949E-2</v>
      </c>
      <c r="IM99" s="79">
        <f t="shared" si="380"/>
        <v>4.2528003121738329E-2</v>
      </c>
      <c r="IN99" s="79">
        <f t="shared" si="381"/>
        <v>5.2162980674425916E-2</v>
      </c>
      <c r="IO99" s="79">
        <f t="shared" si="382"/>
        <v>3.021690962830471E-2</v>
      </c>
      <c r="IP99" s="79">
        <f t="shared" si="383"/>
        <v>4.4771306215903806E-2</v>
      </c>
      <c r="IQ99" s="79">
        <f t="shared" si="384"/>
        <v>1.4583179093300883E-2</v>
      </c>
      <c r="IR99" s="79">
        <f t="shared" si="385"/>
        <v>2.6271204957337254E-2</v>
      </c>
      <c r="IS99" s="79">
        <f t="shared" si="386"/>
        <v>1.1953425486312199E-3</v>
      </c>
      <c r="IT99" s="179">
        <f t="shared" si="387"/>
        <v>6.6181668337434666E-3</v>
      </c>
      <c r="IU99" s="275"/>
      <c r="IV99" s="272"/>
      <c r="IW99" s="272"/>
      <c r="IX99" s="272"/>
      <c r="IY99" s="272"/>
      <c r="IZ99" s="272"/>
      <c r="JA99" s="272"/>
      <c r="JB99" s="272"/>
      <c r="JC99" s="272"/>
      <c r="JD99" s="272"/>
      <c r="JE99" s="272"/>
      <c r="JF99" s="272"/>
      <c r="JG99" s="272"/>
      <c r="JH99" s="272"/>
      <c r="JI99" s="272"/>
      <c r="JJ99" s="272"/>
      <c r="JK99" s="272"/>
      <c r="JL99" s="272"/>
      <c r="JM99" s="272"/>
      <c r="JN99" s="276"/>
      <c r="JP99" s="525">
        <f t="shared" si="510"/>
        <v>0</v>
      </c>
      <c r="JQ99" s="241">
        <f t="shared" si="511"/>
        <v>0</v>
      </c>
      <c r="JR99" s="241">
        <f t="shared" si="512"/>
        <v>0</v>
      </c>
      <c r="JS99" s="241">
        <f t="shared" si="513"/>
        <v>0</v>
      </c>
      <c r="JT99" s="241">
        <f t="shared" si="514"/>
        <v>0</v>
      </c>
      <c r="JU99" s="241">
        <f t="shared" si="515"/>
        <v>0</v>
      </c>
      <c r="JV99" s="241">
        <f t="shared" si="516"/>
        <v>3012.5707963275818</v>
      </c>
      <c r="JW99" s="241">
        <f t="shared" si="517"/>
        <v>1059.6928102015834</v>
      </c>
      <c r="JX99" s="241">
        <f t="shared" si="518"/>
        <v>5592.8760357679976</v>
      </c>
      <c r="JY99" s="241">
        <f t="shared" si="519"/>
        <v>3674.3161973828946</v>
      </c>
      <c r="JZ99" s="241">
        <f t="shared" si="520"/>
        <v>10406.947785577555</v>
      </c>
      <c r="KA99" s="241">
        <f t="shared" si="521"/>
        <v>4712.9691631946271</v>
      </c>
      <c r="KB99" s="241">
        <f t="shared" si="522"/>
        <v>25396.15224591337</v>
      </c>
      <c r="KC99" s="241">
        <f t="shared" si="523"/>
        <v>10179.208062819902</v>
      </c>
      <c r="KD99" s="241">
        <f t="shared" si="524"/>
        <v>23681.009809068924</v>
      </c>
      <c r="KE99" s="241">
        <f t="shared" si="525"/>
        <v>15787.129919821</v>
      </c>
      <c r="KF99" s="241">
        <f t="shared" si="526"/>
        <v>15185.653873292156</v>
      </c>
      <c r="KG99" s="241">
        <f t="shared" si="527"/>
        <v>12848.95157244956</v>
      </c>
      <c r="KH99" s="241">
        <f t="shared" si="528"/>
        <v>11356.373001505206</v>
      </c>
      <c r="KI99" s="526">
        <f t="shared" si="529"/>
        <v>8388.4156446601592</v>
      </c>
      <c r="KJ99" s="529">
        <f>(SUM(JP99:KI99)/SUM(JP$4:KI98))*100000</f>
        <v>274.84014475329599</v>
      </c>
      <c r="KK99" s="491">
        <f t="shared" ref="KK99:KK130" si="579">+(BY99*1000000)/AK99</f>
        <v>0</v>
      </c>
      <c r="KL99" s="492">
        <f t="shared" ref="KL99:KL130" si="580">+(BZ99*1000000)/AL99</f>
        <v>0</v>
      </c>
      <c r="KM99" s="492">
        <f t="shared" ref="KM99:KM130" si="581">+(CA99*1000000)/AM99</f>
        <v>0</v>
      </c>
      <c r="KN99" s="492">
        <f t="shared" ref="KN99:KN130" si="582">+(CB99*1000000)/AN99</f>
        <v>0</v>
      </c>
      <c r="KO99" s="492">
        <f t="shared" ref="KO99:KO130" si="583">+(CC99*1000000)/AO99</f>
        <v>0</v>
      </c>
      <c r="KP99" s="492">
        <f t="shared" ref="KP99:KP130" si="584">+(CD99*1000000)/AP99</f>
        <v>0</v>
      </c>
      <c r="KQ99" s="492">
        <f t="shared" ref="KQ99:KQ130" si="585">+(CE99*1000000)/AQ99</f>
        <v>934.89288825540893</v>
      </c>
      <c r="KR99" s="492">
        <f t="shared" ref="KR99:KR130" si="586">+(CF99*1000000)/AR99</f>
        <v>325.02993142075985</v>
      </c>
      <c r="KS99" s="492">
        <f t="shared" ref="KS99:KS130" si="587">+(CG99*1000000)/AS99</f>
        <v>1981.7770395669679</v>
      </c>
      <c r="KT99" s="492">
        <f t="shared" ref="KT99:KT130" si="588">+(CH99*1000000)/AT99</f>
        <v>1257.692588529932</v>
      </c>
      <c r="KU99" s="492">
        <f t="shared" ref="KU99:KU130" si="589">+(CI99*1000000)/AU99</f>
        <v>4924.1141260742088</v>
      </c>
      <c r="KV99" s="492">
        <f t="shared" ref="KV99:KV130" si="590">+(CJ99*1000000)/AV99</f>
        <v>2077.6339078396595</v>
      </c>
      <c r="KW99" s="492">
        <f t="shared" ref="KW99:KW130" si="591">+(CK99*1000000)/AW99</f>
        <v>15359.687199095561</v>
      </c>
      <c r="KX99" s="492">
        <f t="shared" ref="KX99:KX130" si="592">+(CL99*1000000)/AX99</f>
        <v>5337.5072231424119</v>
      </c>
      <c r="KY99" s="492">
        <f t="shared" ref="KY99:KY130" si="593">+(CM99*1000000)/AY99</f>
        <v>23921.105949483892</v>
      </c>
      <c r="KZ99" s="492">
        <f t="shared" ref="KZ99:KZ130" si="594">+(CN99*1000000)/AZ99</f>
        <v>11839.489076907674</v>
      </c>
      <c r="LA99" s="492">
        <f t="shared" ref="LA99:LA130" si="595">+(CO99*1000000)/BA99</f>
        <v>42589.575534112701</v>
      </c>
      <c r="LB99" s="492">
        <f t="shared" ref="LB99:LB130" si="596">+(CP99*1000000)/BB99</f>
        <v>19565.40185048919</v>
      </c>
      <c r="LC99" s="492">
        <f t="shared" ref="LC99:LC130" si="597">+(CQ99*1000000)/BC99</f>
        <v>188128.43537654608</v>
      </c>
      <c r="LD99" s="493">
        <f t="shared" ref="LD99:LD130" si="598">+(CR99*1000000)/BD99</f>
        <v>48541.262916846019</v>
      </c>
      <c r="LE99" s="509">
        <f t="shared" ref="LE99:LE130" si="599">((+BY99+CA99+CC99)*1000000)/(AK99+AM99+AO99)</f>
        <v>0</v>
      </c>
      <c r="LF99" s="492">
        <f t="shared" ref="LF99:LF130" si="600">((+BZ99+CB99+CD99)*1000000)/(AL99+AN99+AP99)</f>
        <v>0</v>
      </c>
      <c r="LG99" s="492">
        <f t="shared" ref="LG99:LG130" si="601">((+CE99+CG99+CI99)*1000000)/(AQ99+AS99+AU99)</f>
        <v>2427.6539499891874</v>
      </c>
      <c r="LH99" s="492">
        <f t="shared" ref="LH99:LH130" si="602">((+CF99+CH99+CJ99)*1000000)/(AR99+AT99+AV99)</f>
        <v>1177.4121715507874</v>
      </c>
      <c r="LI99" s="492">
        <f t="shared" ref="LI99:LI130" si="603">((+CK99+CM99+CO99+CQ99)*1000000)/(AW99+AY99+BA99+BC99)</f>
        <v>25100.789051320211</v>
      </c>
      <c r="LJ99" s="512">
        <f t="shared" ref="LJ99:LJ130" si="604">((+CL99+CN99+CP99+CR99)*1000000)/(AX99+AZ99+BB99+BD99)</f>
        <v>12661.409731622338</v>
      </c>
      <c r="LK99" s="491">
        <f t="shared" ref="LK99:LK130" si="605">+(SUM(BY99:CD99)*1000000)/SUM(AK99:AP99)</f>
        <v>0</v>
      </c>
      <c r="LL99" s="492">
        <f t="shared" ref="LL99:LL130" si="606">+(SUM(CE99:CJ99)*1000000)/SUM(AQ99:AV99)</f>
        <v>1796.801537328462</v>
      </c>
      <c r="LM99" s="493">
        <f t="shared" ref="LM99:LM130" si="607">+(SUM(CK99:CR99)*1000000)/SUM(AW99:BD99)</f>
        <v>17704.64874884189</v>
      </c>
      <c r="LO99" s="547" t="e">
        <f>VLOOKUP(A99,#REF!,2,FALSE)</f>
        <v>#REF!</v>
      </c>
      <c r="LP99" s="552" t="e">
        <f>VLOOKUP(A99,#REF!,3,FALSE)</f>
        <v>#REF!</v>
      </c>
      <c r="LQ99" s="544" t="e">
        <f>VLOOKUP(A99,#REF!,4,FALSE)</f>
        <v>#REF!</v>
      </c>
      <c r="LR99" s="564" t="e">
        <f t="shared" si="530"/>
        <v>#REF!</v>
      </c>
      <c r="LS99" s="518" t="e">
        <f t="shared" si="531"/>
        <v>#REF!</v>
      </c>
    </row>
    <row r="100" spans="1:331" ht="14.4">
      <c r="A100" s="391" t="s">
        <v>110</v>
      </c>
      <c r="B100" s="419">
        <v>78554</v>
      </c>
      <c r="C100" s="407">
        <f t="shared" ref="C100:C163" si="608">+S100</f>
        <v>8381</v>
      </c>
      <c r="D100" s="398">
        <f t="shared" ref="D100:D163" si="609">+AA100</f>
        <v>221</v>
      </c>
      <c r="E100" s="376">
        <f t="shared" ref="E100:E131" si="610">(IA100*BE100)+(IB100*BF100)+(IC100*BG100)+(ID100*BH100)+(IE100*BI100)+(IF100*BJ100)+(IG100*BK100)+(IH100*BL100)+(II100*BM100)+(IJ100*BN100)+(IK100*BO100)+(IL100*BP100)+(IM100*BQ100)+(IN100*BR100)+(IO100*BS100)+(IP100*BT100)+(IQ100*BU100)+(IR100*BV100)+(IS100*BW100)+(IT100*BX100)</f>
        <v>7.4163862182559598E-3</v>
      </c>
      <c r="F100" s="185">
        <f t="shared" si="532"/>
        <v>0.10157343992667464</v>
      </c>
      <c r="G100" s="30">
        <f t="shared" si="253"/>
        <v>3.7346634417890545</v>
      </c>
      <c r="H100" s="29">
        <f t="shared" si="533"/>
        <v>0.37934261275090847</v>
      </c>
      <c r="I100" s="33">
        <f t="shared" si="534"/>
        <v>0.3984547483977145</v>
      </c>
      <c r="J100" s="302">
        <f t="shared" si="535"/>
        <v>0.42839926477906209</v>
      </c>
      <c r="K100" s="452">
        <f t="shared" si="536"/>
        <v>6.5671245412943736E-3</v>
      </c>
      <c r="L100" s="303">
        <f t="shared" ref="L100:L131" si="611">+(J100*B100)/HT100</f>
        <v>4.2176307614305601</v>
      </c>
      <c r="M100" s="304">
        <f t="shared" si="537"/>
        <v>0.44987560340691324</v>
      </c>
      <c r="N100" s="675"/>
      <c r="O100" s="310" t="s">
        <v>226</v>
      </c>
      <c r="P100" s="20" t="s">
        <v>236</v>
      </c>
      <c r="Q100" s="20"/>
      <c r="R100" s="20"/>
      <c r="S100" s="148">
        <f t="shared" si="538"/>
        <v>8381</v>
      </c>
      <c r="T100" s="149">
        <f t="shared" si="539"/>
        <v>10669.093871731548</v>
      </c>
      <c r="U100" s="148">
        <f t="shared" si="540"/>
        <v>195</v>
      </c>
      <c r="V100" s="150">
        <f t="shared" si="541"/>
        <v>2.3821158074761789E-2</v>
      </c>
      <c r="W100" s="149">
        <f t="shared" si="542"/>
        <v>248.23688163556281</v>
      </c>
      <c r="X100" s="148">
        <f t="shared" si="543"/>
        <v>402</v>
      </c>
      <c r="Y100" s="150">
        <f t="shared" si="544"/>
        <v>5.0382253415214941E-2</v>
      </c>
      <c r="Z100" s="149">
        <f t="shared" si="545"/>
        <v>511.7498790640833</v>
      </c>
      <c r="AA100" s="148">
        <f t="shared" si="546"/>
        <v>221</v>
      </c>
      <c r="AB100" s="149">
        <f t="shared" si="547"/>
        <v>2813.3513252030452</v>
      </c>
      <c r="AC100" s="151">
        <f t="shared" si="548"/>
        <v>2.6369168356997971E-2</v>
      </c>
      <c r="AD100" s="148">
        <f t="shared" si="549"/>
        <v>0</v>
      </c>
      <c r="AE100" s="150">
        <f t="shared" si="550"/>
        <v>0</v>
      </c>
      <c r="AF100" s="149">
        <f t="shared" si="551"/>
        <v>0</v>
      </c>
      <c r="AG100" s="148">
        <f t="shared" si="552"/>
        <v>8</v>
      </c>
      <c r="AH100" s="150">
        <f t="shared" si="553"/>
        <v>3.7558685446009391E-2</v>
      </c>
      <c r="AI100" s="311">
        <f t="shared" si="554"/>
        <v>101.8407719530514</v>
      </c>
      <c r="AJ100" s="679"/>
      <c r="AK100" s="74">
        <v>6320.6122895890903</v>
      </c>
      <c r="AL100" s="59">
        <v>5950.0894396950171</v>
      </c>
      <c r="AM100" s="59">
        <v>5948.026633010365</v>
      </c>
      <c r="AN100" s="59">
        <v>5735.6205447620005</v>
      </c>
      <c r="AO100" s="59">
        <v>4781.9784473924501</v>
      </c>
      <c r="AP100" s="59">
        <v>4598.7671676474074</v>
      </c>
      <c r="AQ100" s="59">
        <v>4933.9106001434629</v>
      </c>
      <c r="AR100" s="59">
        <v>5175.0583847217476</v>
      </c>
      <c r="AS100" s="59">
        <v>5016.1175216769379</v>
      </c>
      <c r="AT100" s="59">
        <v>5144.4302644979834</v>
      </c>
      <c r="AU100" s="59">
        <v>4331.6109790484234</v>
      </c>
      <c r="AV100" s="59">
        <v>4539.0314855825854</v>
      </c>
      <c r="AW100" s="59">
        <v>4029.9212012346616</v>
      </c>
      <c r="AX100" s="59">
        <v>4279.78744326997</v>
      </c>
      <c r="AY100" s="59">
        <v>2627.6898261150882</v>
      </c>
      <c r="AZ100" s="59">
        <v>3013.4477215082361</v>
      </c>
      <c r="BA100" s="59">
        <v>843.41898487802348</v>
      </c>
      <c r="BB100" s="59">
        <v>1023.2652727610944</v>
      </c>
      <c r="BC100" s="59">
        <v>52.713686554876467</v>
      </c>
      <c r="BD100" s="75">
        <v>208.50259701343398</v>
      </c>
      <c r="BE100" s="213">
        <v>2.0000000000000002E-5</v>
      </c>
      <c r="BF100" s="42">
        <v>2.0000000000000002E-5</v>
      </c>
      <c r="BG100" s="52">
        <v>5.0000000000000002E-5</v>
      </c>
      <c r="BH100" s="52">
        <v>4.0000000000000003E-5</v>
      </c>
      <c r="BI100" s="52">
        <v>1.2518952302791728E-4</v>
      </c>
      <c r="BJ100" s="52">
        <v>1.2406223545552731E-4</v>
      </c>
      <c r="BK100" s="52">
        <v>3.4000000000000002E-4</v>
      </c>
      <c r="BL100" s="52">
        <v>1.8000000000000001E-4</v>
      </c>
      <c r="BM100" s="52">
        <v>8.9999999999999998E-4</v>
      </c>
      <c r="BN100" s="52">
        <v>5.0000000000000001E-4</v>
      </c>
      <c r="BO100" s="52">
        <v>3.8E-3</v>
      </c>
      <c r="BP100" s="52">
        <v>2E-3</v>
      </c>
      <c r="BQ100" s="52">
        <v>1.6199999999999999E-2</v>
      </c>
      <c r="BR100" s="52">
        <v>6.1999999999999998E-3</v>
      </c>
      <c r="BS100" s="52">
        <v>6.1100000000000002E-2</v>
      </c>
      <c r="BT100" s="52">
        <v>2.6800000000000001E-2</v>
      </c>
      <c r="BU100" s="52">
        <v>0.1421</v>
      </c>
      <c r="BV100" s="52">
        <v>5.4699999999999999E-2</v>
      </c>
      <c r="BW100" s="52">
        <v>0.27589999999999998</v>
      </c>
      <c r="BX100" s="584">
        <v>0.1051</v>
      </c>
      <c r="BY100" s="74">
        <f>+Fall_Hoy!B100+(CS100/2)</f>
        <v>2</v>
      </c>
      <c r="BZ100" s="59">
        <f>+Fall_Hoy!C100+(CS100/2)</f>
        <v>0</v>
      </c>
      <c r="CA100" s="59">
        <f>+Fall_Hoy!D100+(CT100/2)</f>
        <v>0</v>
      </c>
      <c r="CB100" s="59">
        <f>+Fall_Hoy!E100+(CT100/2)</f>
        <v>0</v>
      </c>
      <c r="CC100" s="59">
        <f>+Fall_Hoy!F100+(CU100/2)</f>
        <v>0</v>
      </c>
      <c r="CD100" s="59">
        <f>+Fall_Hoy!G100+(CU100/2)</f>
        <v>0</v>
      </c>
      <c r="CE100" s="59">
        <f>+Fall_Hoy!H100+(CV100/2)</f>
        <v>0</v>
      </c>
      <c r="CF100" s="59">
        <f>+Fall_Hoy!I100+(CV100/2)</f>
        <v>0</v>
      </c>
      <c r="CG100" s="59">
        <f>+Fall_Hoy!J100+(CW100/2)</f>
        <v>6</v>
      </c>
      <c r="CH100" s="59">
        <f>+Fall_Hoy!K100+(CW100/2)</f>
        <v>5</v>
      </c>
      <c r="CI100" s="59">
        <f>+Fall_Hoy!L100+(CX100/2)</f>
        <v>14</v>
      </c>
      <c r="CJ100" s="59">
        <f>+Fall_Hoy!M100+(CX100/2)</f>
        <v>6</v>
      </c>
      <c r="CK100" s="59">
        <f>+Fall_Hoy!N100+(CY100/2)</f>
        <v>32</v>
      </c>
      <c r="CL100" s="59">
        <f>+Fall_Hoy!O100+(CY100/2)</f>
        <v>15</v>
      </c>
      <c r="CM100" s="59">
        <f>+Fall_Hoy!P100+(CZ100/2)</f>
        <v>50</v>
      </c>
      <c r="CN100" s="59">
        <f>+Fall_Hoy!Q100+(CZ100/2)</f>
        <v>29</v>
      </c>
      <c r="CO100" s="59">
        <f>+Fall_Hoy!R100+(DA100/2)</f>
        <v>27</v>
      </c>
      <c r="CP100" s="59">
        <f>+Fall_Hoy!S100+(DA100/2)</f>
        <v>22</v>
      </c>
      <c r="CQ100" s="59">
        <f>+Fall_Hoy!T100+(DB100/2)</f>
        <v>1.5</v>
      </c>
      <c r="CR100" s="75">
        <f>+Fall_Hoy!U100+(DB100/2)</f>
        <v>11.5</v>
      </c>
      <c r="CS100" s="603">
        <f>+Fall_Hoy!W100</f>
        <v>0</v>
      </c>
      <c r="CT100" s="58">
        <f>+Fall_Hoy!X100</f>
        <v>0</v>
      </c>
      <c r="CU100" s="58">
        <f>+Fall_Hoy!Y100</f>
        <v>0</v>
      </c>
      <c r="CV100" s="58">
        <f>+Fall_Hoy!Z100</f>
        <v>0</v>
      </c>
      <c r="CW100" s="58">
        <f>+Fall_Hoy!AA100</f>
        <v>0</v>
      </c>
      <c r="CX100" s="58">
        <f>+Fall_Hoy!AB100</f>
        <v>0</v>
      </c>
      <c r="CY100" s="58">
        <f>+Fall_Hoy!AC100</f>
        <v>0</v>
      </c>
      <c r="CZ100" s="58">
        <f>+Fall_Hoy!AD100</f>
        <v>0</v>
      </c>
      <c r="DA100" s="58">
        <f>+Fall_Hoy!AE100</f>
        <v>0</v>
      </c>
      <c r="DB100" s="223">
        <f>+Fall_Hoy!AF100</f>
        <v>1</v>
      </c>
      <c r="DC100" s="65">
        <f t="shared" si="555"/>
        <v>0.31142587585175918</v>
      </c>
      <c r="DD100" s="66">
        <f t="shared" si="556"/>
        <v>0.35908688394209742</v>
      </c>
      <c r="DE100" s="66">
        <f t="shared" si="557"/>
        <v>0.49016061191720728</v>
      </c>
      <c r="DF100" s="66">
        <f t="shared" si="558"/>
        <v>0.56529789639767025</v>
      </c>
      <c r="DG100" s="66">
        <f t="shared" si="494"/>
        <v>0.14826499278486049</v>
      </c>
      <c r="DH100" s="66">
        <f t="shared" si="495"/>
        <v>0.18570194333993234</v>
      </c>
      <c r="DI100" s="66">
        <f t="shared" si="496"/>
        <v>0.14795566015703118</v>
      </c>
      <c r="DJ100" s="66">
        <f t="shared" si="497"/>
        <v>0.18357280814544463</v>
      </c>
      <c r="DK100" s="66">
        <f t="shared" si="498"/>
        <v>0.7</v>
      </c>
      <c r="DL100" s="66">
        <f t="shared" si="499"/>
        <v>0.7</v>
      </c>
      <c r="DM100" s="66">
        <f t="shared" si="500"/>
        <v>0.7</v>
      </c>
      <c r="DN100" s="66">
        <f t="shared" si="501"/>
        <v>0.66093394803031413</v>
      </c>
      <c r="DO100" s="66">
        <f t="shared" si="502"/>
        <v>0.49016061191720728</v>
      </c>
      <c r="DP100" s="66">
        <f t="shared" si="503"/>
        <v>0.56529789639767025</v>
      </c>
      <c r="DQ100" s="66">
        <f t="shared" si="504"/>
        <v>0.31142587585175918</v>
      </c>
      <c r="DR100" s="66">
        <f t="shared" si="505"/>
        <v>0.35908688394209742</v>
      </c>
      <c r="DS100" s="66">
        <f t="shared" si="506"/>
        <v>0.2252819069814474</v>
      </c>
      <c r="DT100" s="66">
        <f t="shared" si="507"/>
        <v>0.39304938316985283</v>
      </c>
      <c r="DU100" s="66">
        <f t="shared" si="508"/>
        <v>0.10313739755004206</v>
      </c>
      <c r="DV100" s="265">
        <f t="shared" si="509"/>
        <v>0.52478770983145084</v>
      </c>
      <c r="DW100" s="74">
        <f>+'Cas_-14'!B99</f>
        <v>65</v>
      </c>
      <c r="DX100" s="59">
        <f>+'Cas_-14'!C99</f>
        <v>78</v>
      </c>
      <c r="DY100" s="59">
        <f>+'Cas_-14'!D99</f>
        <v>230</v>
      </c>
      <c r="DZ100" s="59">
        <f>+'Cas_-14'!E99</f>
        <v>336</v>
      </c>
      <c r="EA100" s="59">
        <f>+'Cas_-14'!F99</f>
        <v>709</v>
      </c>
      <c r="EB100" s="59">
        <f>+'Cas_-14'!G99</f>
        <v>854</v>
      </c>
      <c r="EC100" s="59">
        <f>+'Cas_-14'!H99</f>
        <v>730</v>
      </c>
      <c r="ED100" s="59">
        <f>+'Cas_-14'!I99</f>
        <v>950</v>
      </c>
      <c r="EE100" s="59">
        <f>+'Cas_-14'!J99</f>
        <v>703</v>
      </c>
      <c r="EF100" s="59">
        <f>+'Cas_-14'!K99</f>
        <v>824</v>
      </c>
      <c r="EG100" s="59">
        <f>+'Cas_-14'!L99</f>
        <v>535</v>
      </c>
      <c r="EH100" s="59">
        <f>+'Cas_-14'!M99</f>
        <v>603</v>
      </c>
      <c r="EI100" s="59">
        <f>+'Cas_-14'!N99</f>
        <v>370</v>
      </c>
      <c r="EJ100" s="59">
        <f>+'Cas_-14'!O99</f>
        <v>347</v>
      </c>
      <c r="EK100" s="59">
        <f>+'Cas_-14'!P99</f>
        <v>204</v>
      </c>
      <c r="EL100" s="59">
        <f>+'Cas_-14'!Q99</f>
        <v>214</v>
      </c>
      <c r="EM100" s="59">
        <f>+'Cas_-14'!R99</f>
        <v>78</v>
      </c>
      <c r="EN100" s="59">
        <f>+'Cas_-14'!S99</f>
        <v>91</v>
      </c>
      <c r="EO100" s="59">
        <f>+'Cas_-14'!T99</f>
        <v>2</v>
      </c>
      <c r="EP100" s="75">
        <f>+'Cas_-14'!U99</f>
        <v>21</v>
      </c>
      <c r="EQ100" s="178">
        <f t="shared" si="559"/>
        <v>1.0283813817699886E-2</v>
      </c>
      <c r="ER100" s="79">
        <f t="shared" si="560"/>
        <v>1.3109046643843061E-2</v>
      </c>
      <c r="ES100" s="79">
        <f t="shared" si="561"/>
        <v>3.86682868438325E-2</v>
      </c>
      <c r="ET100" s="79">
        <f t="shared" si="562"/>
        <v>5.8581281201882981E-2</v>
      </c>
      <c r="EU100" s="79">
        <f t="shared" si="563"/>
        <v>0.14826499278486049</v>
      </c>
      <c r="EV100" s="79">
        <f t="shared" si="564"/>
        <v>0.18570194333993234</v>
      </c>
      <c r="EW100" s="79">
        <f t="shared" si="565"/>
        <v>0.14795566015703118</v>
      </c>
      <c r="EX100" s="79">
        <f t="shared" si="566"/>
        <v>0.18357280814544463</v>
      </c>
      <c r="EY100" s="79">
        <f t="shared" si="567"/>
        <v>0.14014823156794384</v>
      </c>
      <c r="EZ100" s="79">
        <f t="shared" si="568"/>
        <v>0.16017322767235714</v>
      </c>
      <c r="FA100" s="79">
        <f t="shared" si="569"/>
        <v>0.12351062978363996</v>
      </c>
      <c r="FB100" s="79">
        <f t="shared" si="570"/>
        <v>0.13284772355409313</v>
      </c>
      <c r="FC100" s="79">
        <f t="shared" si="571"/>
        <v>9.181320961974189E-2</v>
      </c>
      <c r="FD100" s="79">
        <f t="shared" si="572"/>
        <v>8.1078792953996517E-2</v>
      </c>
      <c r="FE100" s="79">
        <f t="shared" si="573"/>
        <v>7.7634733739333342E-2</v>
      </c>
      <c r="FF100" s="79">
        <f t="shared" si="574"/>
        <v>7.1015003337404042E-2</v>
      </c>
      <c r="FG100" s="79">
        <f t="shared" si="575"/>
        <v>9.2480725948183962E-2</v>
      </c>
      <c r="FH100" s="79">
        <f t="shared" si="576"/>
        <v>8.8930996118389838E-2</v>
      </c>
      <c r="FI100" s="79">
        <f t="shared" si="577"/>
        <v>3.7940810645408801E-2</v>
      </c>
      <c r="FJ100" s="87">
        <f t="shared" si="578"/>
        <v>0.10071816994513001</v>
      </c>
      <c r="FK100" s="101">
        <f t="shared" si="481"/>
        <v>4.0114245370816084</v>
      </c>
      <c r="FL100" s="102">
        <f t="shared" si="482"/>
        <v>5.0564932347607749</v>
      </c>
      <c r="FM100" s="102">
        <f t="shared" si="483"/>
        <v>5.3386720053386716</v>
      </c>
      <c r="FN100" s="102">
        <f t="shared" si="484"/>
        <v>6.9722041461373987</v>
      </c>
      <c r="FO100" s="102">
        <f t="shared" si="493"/>
        <v>1</v>
      </c>
      <c r="FP100" s="102">
        <f t="shared" si="493"/>
        <v>1</v>
      </c>
      <c r="FQ100" s="102">
        <f t="shared" si="493"/>
        <v>1</v>
      </c>
      <c r="FR100" s="102">
        <f t="shared" si="493"/>
        <v>1</v>
      </c>
      <c r="FS100" s="102">
        <f t="shared" si="493"/>
        <v>4.994711614756552</v>
      </c>
      <c r="FT100" s="102">
        <f t="shared" si="493"/>
        <v>4.3702684285783837</v>
      </c>
      <c r="FU100" s="102">
        <f t="shared" si="493"/>
        <v>5.6675283838016748</v>
      </c>
      <c r="FV100" s="102">
        <f t="shared" si="493"/>
        <v>4.9751243781094532</v>
      </c>
      <c r="FW100" s="102">
        <f t="shared" si="493"/>
        <v>5.3386720053386716</v>
      </c>
      <c r="FX100" s="102">
        <f t="shared" si="493"/>
        <v>6.9722041461373987</v>
      </c>
      <c r="FY100" s="102">
        <f t="shared" si="493"/>
        <v>4.0114245370816084</v>
      </c>
      <c r="FZ100" s="102">
        <f t="shared" si="493"/>
        <v>5.0564932347607749</v>
      </c>
      <c r="GA100" s="102">
        <f t="shared" si="485"/>
        <v>2.4359876576625341</v>
      </c>
      <c r="GB100" s="102">
        <f t="shared" si="486"/>
        <v>4.4197119151415309</v>
      </c>
      <c r="GC100" s="102">
        <f t="shared" si="487"/>
        <v>2.718376223269301</v>
      </c>
      <c r="GD100" s="270">
        <f t="shared" si="488"/>
        <v>5.2104571609804724</v>
      </c>
      <c r="GE100" s="74">
        <f>+Cas_Hoy!B99</f>
        <v>78</v>
      </c>
      <c r="GF100" s="59">
        <f>+Cas_Hoy!C99</f>
        <v>87</v>
      </c>
      <c r="GG100" s="59">
        <f>+Cas_Hoy!D99</f>
        <v>256</v>
      </c>
      <c r="GH100" s="59">
        <f>+Cas_Hoy!E99</f>
        <v>351</v>
      </c>
      <c r="GI100" s="59">
        <f>+Cas_Hoy!F99</f>
        <v>744</v>
      </c>
      <c r="GJ100" s="59">
        <f>+Cas_Hoy!G99</f>
        <v>899</v>
      </c>
      <c r="GK100" s="59">
        <f>+Cas_Hoy!H99</f>
        <v>776</v>
      </c>
      <c r="GL100" s="59">
        <f>+Cas_Hoy!I99</f>
        <v>1003</v>
      </c>
      <c r="GM100" s="59">
        <f>+Cas_Hoy!J99</f>
        <v>734</v>
      </c>
      <c r="GN100" s="59">
        <f>+Cas_Hoy!K99</f>
        <v>860</v>
      </c>
      <c r="GO100" s="59">
        <f>+Cas_Hoy!L99</f>
        <v>552</v>
      </c>
      <c r="GP100" s="59">
        <f>+Cas_Hoy!M99</f>
        <v>624</v>
      </c>
      <c r="GQ100" s="59">
        <f>+Cas_Hoy!N99</f>
        <v>384</v>
      </c>
      <c r="GR100" s="59">
        <f>+Cas_Hoy!O99</f>
        <v>363</v>
      </c>
      <c r="GS100" s="59">
        <f>+Cas_Hoy!P99</f>
        <v>210</v>
      </c>
      <c r="GT100" s="59">
        <f>+Cas_Hoy!Q99</f>
        <v>221</v>
      </c>
      <c r="GU100" s="59">
        <f>+Cas_Hoy!R99</f>
        <v>82</v>
      </c>
      <c r="GV100" s="59">
        <f>+Cas_Hoy!S99</f>
        <v>96</v>
      </c>
      <c r="GW100" s="59">
        <f>+Cas_Hoy!T99</f>
        <v>2</v>
      </c>
      <c r="GX100" s="459">
        <f>+Cas_Hoy!U99</f>
        <v>22</v>
      </c>
      <c r="GY100" s="424">
        <f t="shared" si="489"/>
        <v>0.32058546043563441</v>
      </c>
      <c r="GZ100" s="94">
        <f t="shared" si="490"/>
        <v>0.37083271659440903</v>
      </c>
      <c r="HA100" s="94">
        <f t="shared" si="491"/>
        <v>0.50870722966542581</v>
      </c>
      <c r="HB100" s="94">
        <f t="shared" si="492"/>
        <v>0.59136350545347061</v>
      </c>
      <c r="HC100" s="272">
        <f t="shared" ref="HC100:HC131" si="612">MIN(+(GI100*FO100)/AO100,0.7)</f>
        <v>0.15558413911415545</v>
      </c>
      <c r="HD100" s="272">
        <f t="shared" ref="HD100:HD131" si="613">MIN(+(GJ100*FP100)/AP100,0.7)</f>
        <v>0.19548717454636905</v>
      </c>
      <c r="HE100" s="272">
        <f t="shared" ref="HE100:HE131" si="614">MIN(+(GK100*FQ100)/AQ100,0.7)</f>
        <v>0.15727889353678931</v>
      </c>
      <c r="HF100" s="272">
        <f t="shared" ref="HF100:HF131" si="615">MIN(+(GL100*FR100)/AR100,0.7)</f>
        <v>0.19381423849461155</v>
      </c>
      <c r="HG100" s="272">
        <f t="shared" ref="HG100:HG131" si="616">MIN(+(GM100*FS100)/AS100,0.7)</f>
        <v>0.7</v>
      </c>
      <c r="HH100" s="272">
        <f t="shared" ref="HH100:HH131" si="617">MIN(+(GN100*FT100)/AT100,0.7)</f>
        <v>0.7</v>
      </c>
      <c r="HI100" s="272">
        <f t="shared" ref="HI100:HI131" si="618">MIN(+(GO100*FU100)/AU100,0.7)</f>
        <v>0.7</v>
      </c>
      <c r="HJ100" s="272">
        <f t="shared" ref="HJ100:HJ131" si="619">MIN(+(GP100*FV100)/AV100,0.7)</f>
        <v>0.68395154821047432</v>
      </c>
      <c r="HK100" s="272">
        <f t="shared" ref="HK100:HK131" si="620">MIN(+(GQ100*FW100)/AW100,0.7)</f>
        <v>0.50870722966542581</v>
      </c>
      <c r="HL100" s="272">
        <f t="shared" ref="HL100:HL131" si="621">MIN(+(GR100*FX100)/AX100,0.7)</f>
        <v>0.59136350545347061</v>
      </c>
      <c r="HM100" s="272">
        <f t="shared" ref="HM100:HM131" si="622">MIN(+(GS100*FY100)/AY100,0.7)</f>
        <v>0.32058546043563441</v>
      </c>
      <c r="HN100" s="272">
        <f t="shared" ref="HN100:HN131" si="623">MIN(+(GT100*FZ100)/AZ100,0.7)</f>
        <v>0.37083271659440903</v>
      </c>
      <c r="HO100" s="272">
        <f t="shared" ref="HO100:HO131" si="624">MIN(+(GU100*GA100)/BA100,0.7)</f>
        <v>0.23683482528818825</v>
      </c>
      <c r="HP100" s="272">
        <f t="shared" ref="HP100:HP131" si="625">MIN(+(GV100*GB100)/BB100,0.7)</f>
        <v>0.41464550312424037</v>
      </c>
      <c r="HQ100" s="272">
        <f t="shared" ref="HQ100:HQ131" si="626">MIN(+(GW100*GC100)/BC100,0.7)</f>
        <v>0.10313739755004207</v>
      </c>
      <c r="HR100" s="276">
        <f t="shared" ref="HR100:HR131" si="627">MIN(+(GX100*GD100)/BD100,0.7)</f>
        <v>0.54977760077580562</v>
      </c>
      <c r="HS100" s="201">
        <f>+CyF_Tot!B99</f>
        <v>0</v>
      </c>
      <c r="HT100" s="131">
        <f>+CyF_Tot!C99</f>
        <v>7979</v>
      </c>
      <c r="HU100" s="131">
        <f>+CyF_Tot!D99</f>
        <v>8186</v>
      </c>
      <c r="HV100" s="131">
        <f>+CyF_Tot!E99</f>
        <v>8381</v>
      </c>
      <c r="HW100" s="131">
        <f>+CyF_Tot!F99</f>
        <v>0</v>
      </c>
      <c r="HX100" s="131">
        <f>+CyF_Tot!G99</f>
        <v>213</v>
      </c>
      <c r="HY100" s="131">
        <f>+CyF_Tot!H99</f>
        <v>221</v>
      </c>
      <c r="HZ100" s="428">
        <f>+CyF_Tot!I99</f>
        <v>221</v>
      </c>
      <c r="IA100" s="82">
        <f t="shared" si="368"/>
        <v>8.0462004348462082E-2</v>
      </c>
      <c r="IB100" s="79">
        <f t="shared" si="369"/>
        <v>7.574521271602995E-2</v>
      </c>
      <c r="IC100" s="79">
        <f t="shared" si="370"/>
        <v>7.5718952987885599E-2</v>
      </c>
      <c r="ID100" s="79">
        <f t="shared" si="371"/>
        <v>7.3015002988542924E-2</v>
      </c>
      <c r="IE100" s="79">
        <f t="shared" si="372"/>
        <v>6.0875047068162665E-2</v>
      </c>
      <c r="IF100" s="79">
        <f t="shared" si="373"/>
        <v>5.8542749798194967E-2</v>
      </c>
      <c r="IG100" s="79">
        <f t="shared" si="374"/>
        <v>6.2809158033244175E-2</v>
      </c>
      <c r="IH100" s="79">
        <f t="shared" si="375"/>
        <v>6.587899260027176E-2</v>
      </c>
      <c r="II100" s="79">
        <f t="shared" si="376"/>
        <v>6.3855660076850798E-2</v>
      </c>
      <c r="IJ100" s="79">
        <f t="shared" si="377"/>
        <v>6.5489093674389376E-2</v>
      </c>
      <c r="IK100" s="79">
        <f t="shared" si="378"/>
        <v>5.5141825738325524E-2</v>
      </c>
      <c r="IL100" s="79">
        <f t="shared" si="379"/>
        <v>5.7782308801367026E-2</v>
      </c>
      <c r="IM100" s="79">
        <f t="shared" si="380"/>
        <v>5.130128575546327E-2</v>
      </c>
      <c r="IN100" s="79">
        <f t="shared" si="381"/>
        <v>5.4482107127198739E-2</v>
      </c>
      <c r="IO100" s="79">
        <f t="shared" si="382"/>
        <v>3.3450745043092499E-2</v>
      </c>
      <c r="IP100" s="79">
        <f t="shared" si="383"/>
        <v>3.836148027482033E-2</v>
      </c>
      <c r="IQ100" s="79">
        <f t="shared" si="384"/>
        <v>1.0736805062479612E-2</v>
      </c>
      <c r="IR100" s="79">
        <f t="shared" si="385"/>
        <v>1.3026265661342445E-2</v>
      </c>
      <c r="IS100" s="79">
        <f t="shared" si="386"/>
        <v>6.7105031640497575E-4</v>
      </c>
      <c r="IT100" s="179">
        <f t="shared" si="387"/>
        <v>2.6542581792580134E-3</v>
      </c>
      <c r="IU100" s="275"/>
      <c r="IV100" s="272"/>
      <c r="IW100" s="272"/>
      <c r="IX100" s="272"/>
      <c r="IY100" s="272"/>
      <c r="IZ100" s="272"/>
      <c r="JA100" s="272"/>
      <c r="JB100" s="272"/>
      <c r="JC100" s="272"/>
      <c r="JD100" s="272"/>
      <c r="JE100" s="272"/>
      <c r="JF100" s="272"/>
      <c r="JG100" s="272"/>
      <c r="JH100" s="272"/>
      <c r="JI100" s="272"/>
      <c r="JJ100" s="272"/>
      <c r="JK100" s="272"/>
      <c r="JL100" s="272"/>
      <c r="JM100" s="272"/>
      <c r="JN100" s="276"/>
      <c r="JP100" s="525">
        <f t="shared" si="510"/>
        <v>1217.0928460002274</v>
      </c>
      <c r="JQ100" s="241">
        <f t="shared" si="511"/>
        <v>0</v>
      </c>
      <c r="JR100" s="241">
        <f t="shared" si="512"/>
        <v>0</v>
      </c>
      <c r="JS100" s="241">
        <f t="shared" si="513"/>
        <v>0</v>
      </c>
      <c r="JT100" s="241">
        <f t="shared" si="514"/>
        <v>0</v>
      </c>
      <c r="JU100" s="241">
        <f t="shared" si="515"/>
        <v>0</v>
      </c>
      <c r="JV100" s="241">
        <f t="shared" si="516"/>
        <v>0</v>
      </c>
      <c r="JW100" s="241">
        <f t="shared" si="517"/>
        <v>0</v>
      </c>
      <c r="JX100" s="241">
        <f t="shared" si="518"/>
        <v>3375.700813791771</v>
      </c>
      <c r="JY100" s="241">
        <f t="shared" si="519"/>
        <v>2839.4533989130578</v>
      </c>
      <c r="JZ100" s="241">
        <f t="shared" si="520"/>
        <v>6830.8359506698043</v>
      </c>
      <c r="KA100" s="241">
        <f t="shared" si="521"/>
        <v>2998.5661133287072</v>
      </c>
      <c r="KB100" s="241">
        <f t="shared" si="522"/>
        <v>13129.221480506829</v>
      </c>
      <c r="KC100" s="241">
        <f t="shared" si="523"/>
        <v>6684.1251765865991</v>
      </c>
      <c r="KD100" s="241">
        <f t="shared" si="524"/>
        <v>18837.135763919523</v>
      </c>
      <c r="KE100" s="241">
        <f t="shared" si="525"/>
        <v>12832.301593951614</v>
      </c>
      <c r="KF100" s="241">
        <f t="shared" si="526"/>
        <v>11414.334005526662</v>
      </c>
      <c r="KG100" s="241">
        <f t="shared" si="527"/>
        <v>14119.306483464705</v>
      </c>
      <c r="KH100" s="241">
        <f t="shared" si="528"/>
        <v>1717.7227759575767</v>
      </c>
      <c r="KI100" s="526">
        <f t="shared" si="529"/>
        <v>9531.368090690763</v>
      </c>
      <c r="KJ100" s="529">
        <f>(SUM(JP100:KI100)/SUM(JP$4:KI99))*100000</f>
        <v>191.18967522981637</v>
      </c>
      <c r="KK100" s="491">
        <f t="shared" si="579"/>
        <v>316.42504054461187</v>
      </c>
      <c r="KL100" s="492">
        <f t="shared" si="580"/>
        <v>0</v>
      </c>
      <c r="KM100" s="492">
        <f t="shared" si="581"/>
        <v>0</v>
      </c>
      <c r="KN100" s="492">
        <f t="shared" si="582"/>
        <v>0</v>
      </c>
      <c r="KO100" s="492">
        <f t="shared" si="583"/>
        <v>0</v>
      </c>
      <c r="KP100" s="492">
        <f t="shared" si="584"/>
        <v>0</v>
      </c>
      <c r="KQ100" s="492">
        <f t="shared" si="585"/>
        <v>0</v>
      </c>
      <c r="KR100" s="492">
        <f t="shared" si="586"/>
        <v>0</v>
      </c>
      <c r="KS100" s="492">
        <f t="shared" si="587"/>
        <v>1196.1442239084822</v>
      </c>
      <c r="KT100" s="492">
        <f t="shared" si="588"/>
        <v>971.92492519634186</v>
      </c>
      <c r="KU100" s="492">
        <f t="shared" si="589"/>
        <v>3232.0538634971203</v>
      </c>
      <c r="KV100" s="492">
        <f t="shared" si="590"/>
        <v>1321.8678960606283</v>
      </c>
      <c r="KW100" s="492">
        <f t="shared" si="591"/>
        <v>7940.6019130587574</v>
      </c>
      <c r="KX100" s="492">
        <f t="shared" si="592"/>
        <v>3504.8469576655552</v>
      </c>
      <c r="KY100" s="492">
        <f t="shared" si="593"/>
        <v>19028.121014542485</v>
      </c>
      <c r="KZ100" s="492">
        <f t="shared" si="594"/>
        <v>9623.5284896482117</v>
      </c>
      <c r="LA100" s="492">
        <f t="shared" si="595"/>
        <v>32012.558982063678</v>
      </c>
      <c r="LB100" s="492">
        <f t="shared" si="596"/>
        <v>21499.801259390948</v>
      </c>
      <c r="LC100" s="492">
        <f t="shared" si="597"/>
        <v>28455.607984056602</v>
      </c>
      <c r="LD100" s="493">
        <f t="shared" si="598"/>
        <v>55155.188303285482</v>
      </c>
      <c r="LE100" s="509">
        <f t="shared" si="599"/>
        <v>117.29780550467831</v>
      </c>
      <c r="LF100" s="492">
        <f t="shared" si="600"/>
        <v>0</v>
      </c>
      <c r="LG100" s="492">
        <f t="shared" si="601"/>
        <v>1400.3994820722855</v>
      </c>
      <c r="LH100" s="492">
        <f t="shared" si="602"/>
        <v>740.31598707029298</v>
      </c>
      <c r="LI100" s="492">
        <f t="shared" si="603"/>
        <v>14628.507983108828</v>
      </c>
      <c r="LJ100" s="512">
        <f t="shared" si="604"/>
        <v>9090.905854916924</v>
      </c>
      <c r="LK100" s="491">
        <f t="shared" si="605"/>
        <v>59.996830027714189</v>
      </c>
      <c r="LL100" s="492">
        <f t="shared" si="606"/>
        <v>1063.8239739627841</v>
      </c>
      <c r="LM100" s="493">
        <f t="shared" si="607"/>
        <v>11692.453592183747</v>
      </c>
      <c r="LO100" s="547" t="e">
        <f>VLOOKUP(A100,#REF!,2,FALSE)</f>
        <v>#REF!</v>
      </c>
      <c r="LP100" s="552" t="e">
        <f>VLOOKUP(A100,#REF!,3,FALSE)</f>
        <v>#REF!</v>
      </c>
      <c r="LQ100" s="544" t="e">
        <f>VLOOKUP(A100,#REF!,4,FALSE)</f>
        <v>#REF!</v>
      </c>
      <c r="LR100" s="564" t="e">
        <f t="shared" si="530"/>
        <v>#REF!</v>
      </c>
      <c r="LS100" s="518" t="e">
        <f t="shared" si="531"/>
        <v>#REF!</v>
      </c>
    </row>
    <row r="101" spans="1:331" ht="14.4">
      <c r="A101" s="392" t="s">
        <v>111</v>
      </c>
      <c r="B101" s="420">
        <v>2281194</v>
      </c>
      <c r="C101" s="408">
        <f t="shared" si="608"/>
        <v>163238</v>
      </c>
      <c r="D101" s="399">
        <f t="shared" si="609"/>
        <v>4587</v>
      </c>
      <c r="E101" s="377">
        <f t="shared" si="610"/>
        <v>4.850372226225955E-3</v>
      </c>
      <c r="F101" s="186">
        <f t="shared" si="532"/>
        <v>6.9816508372369912E-2</v>
      </c>
      <c r="G101" s="28">
        <f t="shared" si="253"/>
        <v>5.9379061033646368</v>
      </c>
      <c r="H101" s="27">
        <f t="shared" si="533"/>
        <v>0.41456387117990356</v>
      </c>
      <c r="I101" s="34">
        <f t="shared" si="534"/>
        <v>0.42490551724274067</v>
      </c>
      <c r="J101" s="289">
        <f t="shared" si="535"/>
        <v>0.58659480446082679</v>
      </c>
      <c r="K101" s="453">
        <f t="shared" si="536"/>
        <v>3.4279012897428431E-3</v>
      </c>
      <c r="L101" s="290">
        <f t="shared" si="611"/>
        <v>8.4019498845773484</v>
      </c>
      <c r="M101" s="291">
        <f t="shared" si="537"/>
        <v>0.60112109654504808</v>
      </c>
      <c r="N101" s="675"/>
      <c r="O101" s="312" t="s">
        <v>230</v>
      </c>
      <c r="P101" s="21" t="s">
        <v>246</v>
      </c>
      <c r="Q101" s="21" t="s">
        <v>247</v>
      </c>
      <c r="R101" s="21" t="s">
        <v>245</v>
      </c>
      <c r="S101" s="152">
        <f t="shared" si="538"/>
        <v>163238</v>
      </c>
      <c r="T101" s="153">
        <f t="shared" si="539"/>
        <v>7155.814016694766</v>
      </c>
      <c r="U101" s="152">
        <f t="shared" si="540"/>
        <v>1844</v>
      </c>
      <c r="V101" s="154">
        <f t="shared" si="541"/>
        <v>1.142545571706507E-2</v>
      </c>
      <c r="W101" s="153">
        <f t="shared" si="542"/>
        <v>80.834861042068326</v>
      </c>
      <c r="X101" s="152">
        <f t="shared" si="543"/>
        <v>3973</v>
      </c>
      <c r="Y101" s="154">
        <f t="shared" si="544"/>
        <v>2.4945844975355541E-2</v>
      </c>
      <c r="Z101" s="153">
        <f t="shared" si="545"/>
        <v>174.16317945777519</v>
      </c>
      <c r="AA101" s="152">
        <f t="shared" si="546"/>
        <v>4587</v>
      </c>
      <c r="AB101" s="153">
        <f t="shared" si="547"/>
        <v>2010.789086767719</v>
      </c>
      <c r="AC101" s="155">
        <f t="shared" si="548"/>
        <v>2.8100074737499849E-2</v>
      </c>
      <c r="AD101" s="152">
        <f t="shared" si="549"/>
        <v>19</v>
      </c>
      <c r="AE101" s="154">
        <f t="shared" si="550"/>
        <v>4.159369527145359E-3</v>
      </c>
      <c r="AF101" s="153">
        <f t="shared" si="551"/>
        <v>8.3289715824256945</v>
      </c>
      <c r="AG101" s="152">
        <f t="shared" si="552"/>
        <v>78</v>
      </c>
      <c r="AH101" s="154">
        <f t="shared" si="553"/>
        <v>1.7298735861610112E-2</v>
      </c>
      <c r="AI101" s="313">
        <f t="shared" si="554"/>
        <v>34.192620180484433</v>
      </c>
      <c r="AJ101" s="679"/>
      <c r="AK101" s="74">
        <v>206791.77237772199</v>
      </c>
      <c r="AL101" s="59">
        <v>195193.93840402534</v>
      </c>
      <c r="AM101" s="59">
        <v>193014.86022216472</v>
      </c>
      <c r="AN101" s="59">
        <v>184819.69010896041</v>
      </c>
      <c r="AO101" s="59">
        <v>177925.9812814797</v>
      </c>
      <c r="AP101" s="59">
        <v>179432.2213196095</v>
      </c>
      <c r="AQ101" s="59">
        <v>166355.89280967228</v>
      </c>
      <c r="AR101" s="59">
        <v>167804.01736359025</v>
      </c>
      <c r="AS101" s="59">
        <v>145295.19239698819</v>
      </c>
      <c r="AT101" s="59">
        <v>147860.50568038775</v>
      </c>
      <c r="AU101" s="59">
        <v>102015.65169693247</v>
      </c>
      <c r="AV101" s="59">
        <v>108375.82442499811</v>
      </c>
      <c r="AW101" s="59">
        <v>75763.353266198828</v>
      </c>
      <c r="AX101" s="59">
        <v>86033.73299717535</v>
      </c>
      <c r="AY101" s="59">
        <v>42300.411120971687</v>
      </c>
      <c r="AZ101" s="59">
        <v>57066.933869590866</v>
      </c>
      <c r="BA101" s="59">
        <v>14321.330844098244</v>
      </c>
      <c r="BB101" s="59">
        <v>24365.015467342295</v>
      </c>
      <c r="BC101" s="59">
        <v>1041.5513341162359</v>
      </c>
      <c r="BD101" s="75">
        <v>5416.1073208477737</v>
      </c>
      <c r="BE101" s="213">
        <v>2.0000000000000002E-5</v>
      </c>
      <c r="BF101" s="42">
        <v>2.0000000000000002E-5</v>
      </c>
      <c r="BG101" s="52">
        <v>5.0000000000000002E-5</v>
      </c>
      <c r="BH101" s="52">
        <v>4.0000000000000003E-5</v>
      </c>
      <c r="BI101" s="52">
        <v>1.2518952302791728E-4</v>
      </c>
      <c r="BJ101" s="52">
        <v>1.2406223545552731E-4</v>
      </c>
      <c r="BK101" s="52">
        <v>3.4000000000000002E-4</v>
      </c>
      <c r="BL101" s="52">
        <v>1.8000000000000001E-4</v>
      </c>
      <c r="BM101" s="52">
        <v>8.9999999999999998E-4</v>
      </c>
      <c r="BN101" s="52">
        <v>5.0000000000000001E-4</v>
      </c>
      <c r="BO101" s="52">
        <v>3.8E-3</v>
      </c>
      <c r="BP101" s="52">
        <v>2E-3</v>
      </c>
      <c r="BQ101" s="52">
        <v>1.6199999999999999E-2</v>
      </c>
      <c r="BR101" s="52">
        <v>6.1999999999999998E-3</v>
      </c>
      <c r="BS101" s="52">
        <v>6.1100000000000002E-2</v>
      </c>
      <c r="BT101" s="52">
        <v>2.6800000000000001E-2</v>
      </c>
      <c r="BU101" s="52">
        <v>0.1421</v>
      </c>
      <c r="BV101" s="52">
        <v>5.4699999999999999E-2</v>
      </c>
      <c r="BW101" s="52">
        <v>0.27589999999999998</v>
      </c>
      <c r="BX101" s="584">
        <v>0.1051</v>
      </c>
      <c r="BY101" s="74">
        <f>+Fall_Hoy!B101+(CS101/2)</f>
        <v>8</v>
      </c>
      <c r="BZ101" s="59">
        <f>+Fall_Hoy!C101+(CS101/2)</f>
        <v>6</v>
      </c>
      <c r="CA101" s="59">
        <f>+Fall_Hoy!D101+(CT101/2)</f>
        <v>1</v>
      </c>
      <c r="CB101" s="59">
        <f>+Fall_Hoy!E101+(CT101/2)</f>
        <v>4</v>
      </c>
      <c r="CC101" s="59">
        <f>+Fall_Hoy!F101+(CU101/2)</f>
        <v>20</v>
      </c>
      <c r="CD101" s="59">
        <f>+Fall_Hoy!G101+(CU101/2)</f>
        <v>17</v>
      </c>
      <c r="CE101" s="59">
        <f>+Fall_Hoy!H101+(CV101/2)</f>
        <v>53</v>
      </c>
      <c r="CF101" s="59">
        <f>+Fall_Hoy!I101+(CV101/2)</f>
        <v>42</v>
      </c>
      <c r="CG101" s="59">
        <f>+Fall_Hoy!J101+(CW101/2)</f>
        <v>201</v>
      </c>
      <c r="CH101" s="59">
        <f>+Fall_Hoy!K101+(CW101/2)</f>
        <v>77</v>
      </c>
      <c r="CI101" s="59">
        <f>+Fall_Hoy!L101+(CX101/2)</f>
        <v>412</v>
      </c>
      <c r="CJ101" s="59">
        <f>+Fall_Hoy!M101+(CX101/2)</f>
        <v>200</v>
      </c>
      <c r="CK101" s="59">
        <f>+Fall_Hoy!N101+(CY101/2)</f>
        <v>654.5</v>
      </c>
      <c r="CL101" s="59">
        <f>+Fall_Hoy!O101+(CY101/2)</f>
        <v>364.5</v>
      </c>
      <c r="CM101" s="59">
        <f>+Fall_Hoy!P101+(CZ101/2)</f>
        <v>731.5</v>
      </c>
      <c r="CN101" s="59">
        <f>+Fall_Hoy!Q101+(CZ101/2)</f>
        <v>535.5</v>
      </c>
      <c r="CO101" s="59">
        <f>+Fall_Hoy!R101+(DA101/2)</f>
        <v>464</v>
      </c>
      <c r="CP101" s="59">
        <f>+Fall_Hoy!S101+(DA101/2)</f>
        <v>480</v>
      </c>
      <c r="CQ101" s="59">
        <f>+Fall_Hoy!T101+(DB101/2)</f>
        <v>118</v>
      </c>
      <c r="CR101" s="75">
        <f>+Fall_Hoy!U101+(DB101/2)</f>
        <v>198</v>
      </c>
      <c r="CS101" s="603">
        <f>+Fall_Hoy!W101</f>
        <v>4</v>
      </c>
      <c r="CT101" s="58">
        <f>+Fall_Hoy!X101</f>
        <v>0</v>
      </c>
      <c r="CU101" s="58">
        <f>+Fall_Hoy!Y101</f>
        <v>0</v>
      </c>
      <c r="CV101" s="58">
        <f>+Fall_Hoy!Z101</f>
        <v>2</v>
      </c>
      <c r="CW101" s="58">
        <f>+Fall_Hoy!AA101</f>
        <v>4</v>
      </c>
      <c r="CX101" s="58">
        <f>+Fall_Hoy!AB101</f>
        <v>6</v>
      </c>
      <c r="CY101" s="58">
        <f>+Fall_Hoy!AC101</f>
        <v>15</v>
      </c>
      <c r="CZ101" s="58">
        <f>+Fall_Hoy!AD101</f>
        <v>15</v>
      </c>
      <c r="DA101" s="58">
        <f>+Fall_Hoy!AE101</f>
        <v>36</v>
      </c>
      <c r="DB101" s="223">
        <f>+Fall_Hoy!AF101</f>
        <v>20</v>
      </c>
      <c r="DC101" s="65">
        <f t="shared" si="555"/>
        <v>0.2830274326453352</v>
      </c>
      <c r="DD101" s="66">
        <f t="shared" si="556"/>
        <v>0.35013872182520578</v>
      </c>
      <c r="DE101" s="66">
        <f t="shared" si="557"/>
        <v>0.53325562856159781</v>
      </c>
      <c r="DF101" s="66">
        <f t="shared" si="558"/>
        <v>0.68334036583737878</v>
      </c>
      <c r="DG101" s="66">
        <f t="shared" si="494"/>
        <v>0.7</v>
      </c>
      <c r="DH101" s="66">
        <f t="shared" si="495"/>
        <v>0.7</v>
      </c>
      <c r="DI101" s="66">
        <f t="shared" si="496"/>
        <v>0.7</v>
      </c>
      <c r="DJ101" s="66">
        <f t="shared" si="497"/>
        <v>0.7</v>
      </c>
      <c r="DK101" s="66">
        <f t="shared" si="498"/>
        <v>0.7</v>
      </c>
      <c r="DL101" s="66">
        <f t="shared" si="499"/>
        <v>0.7</v>
      </c>
      <c r="DM101" s="66">
        <f t="shared" si="500"/>
        <v>0.7</v>
      </c>
      <c r="DN101" s="66">
        <f t="shared" si="501"/>
        <v>0.7</v>
      </c>
      <c r="DO101" s="66">
        <f t="shared" si="502"/>
        <v>0.53325562856159781</v>
      </c>
      <c r="DP101" s="66">
        <f t="shared" si="503"/>
        <v>0.68334036583737878</v>
      </c>
      <c r="DQ101" s="66">
        <f t="shared" si="504"/>
        <v>0.2830274326453352</v>
      </c>
      <c r="DR101" s="66">
        <f t="shared" si="505"/>
        <v>0.35013872182520578</v>
      </c>
      <c r="DS101" s="66">
        <f t="shared" si="506"/>
        <v>0.22800298086784285</v>
      </c>
      <c r="DT101" s="66">
        <f t="shared" si="507"/>
        <v>0.36015315168911516</v>
      </c>
      <c r="DU101" s="66">
        <f t="shared" si="508"/>
        <v>0.41062900929788138</v>
      </c>
      <c r="DV101" s="265">
        <f t="shared" si="509"/>
        <v>0.34783654837605699</v>
      </c>
      <c r="DW101" s="74">
        <f>+'Cas_-14'!B100</f>
        <v>1498</v>
      </c>
      <c r="DX101" s="59">
        <f>+'Cas_-14'!C100</f>
        <v>1318</v>
      </c>
      <c r="DY101" s="59">
        <f>+'Cas_-14'!D100</f>
        <v>4165</v>
      </c>
      <c r="DZ101" s="59">
        <f>+'Cas_-14'!E100</f>
        <v>4656</v>
      </c>
      <c r="EA101" s="59">
        <f>+'Cas_-14'!F100</f>
        <v>17064</v>
      </c>
      <c r="EB101" s="59">
        <f>+'Cas_-14'!G100</f>
        <v>16474</v>
      </c>
      <c r="EC101" s="59">
        <f>+'Cas_-14'!H100</f>
        <v>19773</v>
      </c>
      <c r="ED101" s="59">
        <f>+'Cas_-14'!I100</f>
        <v>17983</v>
      </c>
      <c r="EE101" s="59">
        <f>+'Cas_-14'!J100</f>
        <v>16787</v>
      </c>
      <c r="EF101" s="59">
        <f>+'Cas_-14'!K100</f>
        <v>15719</v>
      </c>
      <c r="EG101" s="59">
        <f>+'Cas_-14'!L100</f>
        <v>11198</v>
      </c>
      <c r="EH101" s="59">
        <f>+'Cas_-14'!M100</f>
        <v>11025</v>
      </c>
      <c r="EI101" s="59">
        <f>+'Cas_-14'!N100</f>
        <v>5878</v>
      </c>
      <c r="EJ101" s="59">
        <f>+'Cas_-14'!O100</f>
        <v>5581</v>
      </c>
      <c r="EK101" s="59">
        <f>+'Cas_-14'!P100</f>
        <v>2677</v>
      </c>
      <c r="EL101" s="59">
        <f>+'Cas_-14'!Q100</f>
        <v>2741</v>
      </c>
      <c r="EM101" s="59">
        <f>+'Cas_-14'!R100</f>
        <v>919</v>
      </c>
      <c r="EN101" s="59">
        <f>+'Cas_-14'!S100</f>
        <v>1307</v>
      </c>
      <c r="EO101" s="59">
        <f>+'Cas_-14'!T100</f>
        <v>178</v>
      </c>
      <c r="EP101" s="75">
        <f>+'Cas_-14'!U100</f>
        <v>399</v>
      </c>
      <c r="EQ101" s="178">
        <f t="shared" si="559"/>
        <v>7.24400193864474E-3</v>
      </c>
      <c r="ER101" s="80">
        <f t="shared" si="560"/>
        <v>6.7522588599647822E-3</v>
      </c>
      <c r="ES101" s="80">
        <f t="shared" si="561"/>
        <v>2.1578649411791329E-2</v>
      </c>
      <c r="ET101" s="80">
        <f t="shared" si="562"/>
        <v>2.5192121019438223E-2</v>
      </c>
      <c r="EU101" s="80">
        <f t="shared" si="563"/>
        <v>9.5905049263180261E-2</v>
      </c>
      <c r="EV101" s="80">
        <f t="shared" si="564"/>
        <v>9.1811826654344703E-2</v>
      </c>
      <c r="EW101" s="80">
        <f t="shared" si="565"/>
        <v>0.11885963079541932</v>
      </c>
      <c r="EX101" s="80">
        <f t="shared" si="566"/>
        <v>0.10716668338777158</v>
      </c>
      <c r="EY101" s="80">
        <f t="shared" si="567"/>
        <v>0.11553720204405039</v>
      </c>
      <c r="EZ101" s="80">
        <f t="shared" si="568"/>
        <v>0.10630965941627353</v>
      </c>
      <c r="FA101" s="80">
        <f t="shared" si="569"/>
        <v>0.10976747012573086</v>
      </c>
      <c r="FB101" s="80">
        <f t="shared" si="570"/>
        <v>0.10172932993584646</v>
      </c>
      <c r="FC101" s="80">
        <f t="shared" si="571"/>
        <v>7.7583683226735159E-2</v>
      </c>
      <c r="FD101" s="80">
        <f t="shared" si="572"/>
        <v>6.4869903996647854E-2</v>
      </c>
      <c r="FE101" s="80">
        <f t="shared" si="573"/>
        <v>6.3285436927415534E-2</v>
      </c>
      <c r="FF101" s="80">
        <f t="shared" si="574"/>
        <v>4.8031317159315454E-2</v>
      </c>
      <c r="FG101" s="80">
        <f t="shared" si="575"/>
        <v>6.4170013946623944E-2</v>
      </c>
      <c r="FH101" s="80">
        <f t="shared" si="576"/>
        <v>5.364248595498905E-2</v>
      </c>
      <c r="FI101" s="80">
        <f t="shared" si="577"/>
        <v>0.17089892180017641</v>
      </c>
      <c r="FJ101" s="88">
        <f t="shared" si="578"/>
        <v>7.3669145820682375E-2</v>
      </c>
      <c r="FK101" s="101">
        <f t="shared" si="481"/>
        <v>4.4722363688497575</v>
      </c>
      <c r="FL101" s="102">
        <f t="shared" si="482"/>
        <v>7.2898005412557794</v>
      </c>
      <c r="FM101" s="102">
        <f t="shared" si="483"/>
        <v>6.8732961156688051</v>
      </c>
      <c r="FN101" s="102">
        <f t="shared" si="484"/>
        <v>10.53401228823601</v>
      </c>
      <c r="FO101" s="102">
        <f t="shared" si="493"/>
        <v>7.2988857769008311</v>
      </c>
      <c r="FP101" s="102">
        <f t="shared" si="493"/>
        <v>7.6242900888507119</v>
      </c>
      <c r="FQ101" s="102">
        <f t="shared" si="493"/>
        <v>5.8892998010807966</v>
      </c>
      <c r="FR101" s="102">
        <f t="shared" si="493"/>
        <v>6.5318807848808964</v>
      </c>
      <c r="FS101" s="102">
        <f t="shared" si="493"/>
        <v>6.0586545945012054</v>
      </c>
      <c r="FT101" s="102">
        <f t="shared" si="493"/>
        <v>6.5845380734316068</v>
      </c>
      <c r="FU101" s="102">
        <f t="shared" si="493"/>
        <v>6.3771170019514845</v>
      </c>
      <c r="FV101" s="102">
        <f t="shared" si="493"/>
        <v>6.8810047253967044</v>
      </c>
      <c r="FW101" s="102">
        <f t="shared" si="493"/>
        <v>6.8732961156688051</v>
      </c>
      <c r="FX101" s="102">
        <f t="shared" si="493"/>
        <v>10.53401228823601</v>
      </c>
      <c r="FY101" s="102">
        <f t="shared" si="493"/>
        <v>4.4722363688497575</v>
      </c>
      <c r="FZ101" s="102">
        <f t="shared" si="493"/>
        <v>7.2898005412557794</v>
      </c>
      <c r="GA101" s="102">
        <f t="shared" si="485"/>
        <v>3.5531078590304457</v>
      </c>
      <c r="GB101" s="102">
        <f t="shared" si="486"/>
        <v>6.7139534135557506</v>
      </c>
      <c r="GC101" s="102">
        <f t="shared" si="487"/>
        <v>2.4027595082080704</v>
      </c>
      <c r="GD101" s="270">
        <f t="shared" si="488"/>
        <v>4.7216042007969499</v>
      </c>
      <c r="GE101" s="74">
        <f>+Cas_Hoy!B100</f>
        <v>1564</v>
      </c>
      <c r="GF101" s="59">
        <f>+Cas_Hoy!C100</f>
        <v>1385</v>
      </c>
      <c r="GG101" s="59">
        <f>+Cas_Hoy!D100</f>
        <v>4329</v>
      </c>
      <c r="GH101" s="59">
        <f>+Cas_Hoy!E100</f>
        <v>4832</v>
      </c>
      <c r="GI101" s="59">
        <f>+Cas_Hoy!F100</f>
        <v>17472</v>
      </c>
      <c r="GJ101" s="59">
        <f>+Cas_Hoy!G100</f>
        <v>16903</v>
      </c>
      <c r="GK101" s="59">
        <f>+Cas_Hoy!H100</f>
        <v>20238</v>
      </c>
      <c r="GL101" s="59">
        <f>+Cas_Hoy!I100</f>
        <v>18477</v>
      </c>
      <c r="GM101" s="59">
        <f>+Cas_Hoy!J100</f>
        <v>17193</v>
      </c>
      <c r="GN101" s="59">
        <f>+Cas_Hoy!K100</f>
        <v>16103</v>
      </c>
      <c r="GO101" s="59">
        <f>+Cas_Hoy!L100</f>
        <v>11425</v>
      </c>
      <c r="GP101" s="59">
        <f>+Cas_Hoy!M100</f>
        <v>11268</v>
      </c>
      <c r="GQ101" s="59">
        <f>+Cas_Hoy!N100</f>
        <v>5993</v>
      </c>
      <c r="GR101" s="59">
        <f>+Cas_Hoy!O100</f>
        <v>5723</v>
      </c>
      <c r="GS101" s="59">
        <f>+Cas_Hoy!P100</f>
        <v>2728</v>
      </c>
      <c r="GT101" s="59">
        <f>+Cas_Hoy!Q100</f>
        <v>2803</v>
      </c>
      <c r="GU101" s="59">
        <f>+Cas_Hoy!R100</f>
        <v>931</v>
      </c>
      <c r="GV101" s="59">
        <f>+Cas_Hoy!S100</f>
        <v>1333</v>
      </c>
      <c r="GW101" s="59">
        <f>+Cas_Hoy!T100</f>
        <v>179</v>
      </c>
      <c r="GX101" s="459">
        <f>+Cas_Hoy!U100</f>
        <v>405</v>
      </c>
      <c r="GY101" s="424">
        <f t="shared" si="489"/>
        <v>0.28841943827287048</v>
      </c>
      <c r="GZ101" s="94">
        <f t="shared" si="490"/>
        <v>0.35805867832033994</v>
      </c>
      <c r="HA101" s="94">
        <f t="shared" si="491"/>
        <v>0.54368849642219386</v>
      </c>
      <c r="HB101" s="94">
        <f t="shared" si="492"/>
        <v>0.7</v>
      </c>
      <c r="HC101" s="272">
        <f t="shared" si="612"/>
        <v>0.7</v>
      </c>
      <c r="HD101" s="272">
        <f t="shared" si="613"/>
        <v>0.7</v>
      </c>
      <c r="HE101" s="272">
        <f t="shared" si="614"/>
        <v>0.7</v>
      </c>
      <c r="HF101" s="272">
        <f t="shared" si="615"/>
        <v>0.7</v>
      </c>
      <c r="HG101" s="272">
        <f t="shared" si="616"/>
        <v>0.7</v>
      </c>
      <c r="HH101" s="272">
        <f t="shared" si="617"/>
        <v>0.7</v>
      </c>
      <c r="HI101" s="272">
        <f t="shared" si="618"/>
        <v>0.7</v>
      </c>
      <c r="HJ101" s="272">
        <f t="shared" si="619"/>
        <v>0.7</v>
      </c>
      <c r="HK101" s="272">
        <f t="shared" si="620"/>
        <v>0.54368849642219386</v>
      </c>
      <c r="HL101" s="272">
        <f t="shared" si="621"/>
        <v>0.7</v>
      </c>
      <c r="HM101" s="272">
        <f t="shared" si="622"/>
        <v>0.28841943827287048</v>
      </c>
      <c r="HN101" s="272">
        <f t="shared" si="623"/>
        <v>0.35805867832033994</v>
      </c>
      <c r="HO101" s="272">
        <f t="shared" si="624"/>
        <v>0.23098016886611719</v>
      </c>
      <c r="HP101" s="272">
        <f t="shared" si="625"/>
        <v>0.36731763672654205</v>
      </c>
      <c r="HQ101" s="272">
        <f t="shared" si="626"/>
        <v>0.41293591384449863</v>
      </c>
      <c r="HR101" s="276">
        <f t="shared" si="627"/>
        <v>0.35306717316366687</v>
      </c>
      <c r="HS101" s="201">
        <f>+CyF_Tot!B100</f>
        <v>0</v>
      </c>
      <c r="HT101" s="131">
        <f>+CyF_Tot!C100</f>
        <v>159265</v>
      </c>
      <c r="HU101" s="131">
        <f>+CyF_Tot!D100</f>
        <v>161394</v>
      </c>
      <c r="HV101" s="131">
        <f>+CyF_Tot!E100</f>
        <v>163238</v>
      </c>
      <c r="HW101" s="131">
        <f>+CyF_Tot!F100</f>
        <v>0</v>
      </c>
      <c r="HX101" s="131">
        <f>+CyF_Tot!G100</f>
        <v>4509</v>
      </c>
      <c r="HY101" s="131">
        <f>+CyF_Tot!H100</f>
        <v>4568</v>
      </c>
      <c r="HZ101" s="428">
        <f>+CyF_Tot!I100</f>
        <v>4587</v>
      </c>
      <c r="IA101" s="82">
        <f t="shared" ref="IA101:IA164" si="628">+AK101/$B101</f>
        <v>9.0650673453341532E-2</v>
      </c>
      <c r="IB101" s="79">
        <f t="shared" si="369"/>
        <v>8.5566566633098862E-2</v>
      </c>
      <c r="IC101" s="79">
        <f t="shared" si="370"/>
        <v>8.46113308303304E-2</v>
      </c>
      <c r="ID101" s="79">
        <f t="shared" si="371"/>
        <v>8.1018839304750234E-2</v>
      </c>
      <c r="IE101" s="79">
        <f t="shared" si="372"/>
        <v>7.7996865361507919E-2</v>
      </c>
      <c r="IF101" s="79">
        <f t="shared" si="373"/>
        <v>7.8657151175923437E-2</v>
      </c>
      <c r="IG101" s="79">
        <f t="shared" si="374"/>
        <v>7.2924921251621866E-2</v>
      </c>
      <c r="IH101" s="79">
        <f t="shared" si="375"/>
        <v>7.3559731159905842E-2</v>
      </c>
      <c r="II101" s="79">
        <f t="shared" si="376"/>
        <v>6.3692606765136231E-2</v>
      </c>
      <c r="IJ101" s="79">
        <f t="shared" si="377"/>
        <v>6.4817155261844353E-2</v>
      </c>
      <c r="IK101" s="79">
        <f t="shared" si="378"/>
        <v>4.4720287576125693E-2</v>
      </c>
      <c r="IL101" s="79">
        <f t="shared" si="379"/>
        <v>4.7508376939882406E-2</v>
      </c>
      <c r="IM101" s="79">
        <f t="shared" si="380"/>
        <v>3.3212148228602578E-2</v>
      </c>
      <c r="IN101" s="79">
        <f t="shared" si="381"/>
        <v>3.7714343013867016E-2</v>
      </c>
      <c r="IO101" s="79">
        <f t="shared" si="382"/>
        <v>1.8543101165868263E-2</v>
      </c>
      <c r="IP101" s="79">
        <f t="shared" si="383"/>
        <v>2.5016256341894142E-2</v>
      </c>
      <c r="IQ101" s="79">
        <f t="shared" si="384"/>
        <v>6.2779977696321501E-3</v>
      </c>
      <c r="IR101" s="79">
        <f t="shared" si="385"/>
        <v>1.0680816917518762E-2</v>
      </c>
      <c r="IS101" s="79">
        <f t="shared" si="386"/>
        <v>4.565816559732473E-4</v>
      </c>
      <c r="IT101" s="179">
        <f t="shared" si="387"/>
        <v>2.3742423138267826E-3</v>
      </c>
      <c r="IU101" s="275"/>
      <c r="IV101" s="272"/>
      <c r="IW101" s="272"/>
      <c r="IX101" s="272"/>
      <c r="IY101" s="272"/>
      <c r="IZ101" s="272"/>
      <c r="JA101" s="272"/>
      <c r="JB101" s="272"/>
      <c r="JC101" s="272"/>
      <c r="JD101" s="272"/>
      <c r="JE101" s="272"/>
      <c r="JF101" s="272"/>
      <c r="JG101" s="272"/>
      <c r="JH101" s="272"/>
      <c r="JI101" s="272"/>
      <c r="JJ101" s="272"/>
      <c r="JK101" s="272"/>
      <c r="JL101" s="272"/>
      <c r="JM101" s="272"/>
      <c r="JN101" s="276"/>
      <c r="JP101" s="525">
        <f t="shared" si="510"/>
        <v>148.80228379586643</v>
      </c>
      <c r="JQ101" s="241">
        <f t="shared" si="511"/>
        <v>111.5815797256891</v>
      </c>
      <c r="JR101" s="241">
        <f t="shared" si="512"/>
        <v>18.809494749892281</v>
      </c>
      <c r="JS101" s="241">
        <f t="shared" si="513"/>
        <v>74.608587385200252</v>
      </c>
      <c r="JT101" s="241">
        <f t="shared" si="514"/>
        <v>402.18196063673213</v>
      </c>
      <c r="JU101" s="241">
        <f t="shared" si="515"/>
        <v>332.17700567744225</v>
      </c>
      <c r="JV101" s="241">
        <f t="shared" si="516"/>
        <v>1026.6279547752226</v>
      </c>
      <c r="JW101" s="241">
        <f t="shared" si="517"/>
        <v>816.02519505418752</v>
      </c>
      <c r="JX101" s="241">
        <f t="shared" si="518"/>
        <v>3904.1384827799611</v>
      </c>
      <c r="JY101" s="241">
        <f t="shared" si="519"/>
        <v>1521.3900220675214</v>
      </c>
      <c r="JZ101" s="241">
        <f t="shared" si="520"/>
        <v>8535.4352740578797</v>
      </c>
      <c r="KA101" s="241">
        <f t="shared" si="521"/>
        <v>4186.2306691283829</v>
      </c>
      <c r="KB101" s="241">
        <f t="shared" si="522"/>
        <v>14283.545194966977</v>
      </c>
      <c r="KC101" s="241">
        <f t="shared" si="523"/>
        <v>8079.8682828608962</v>
      </c>
      <c r="KD101" s="241">
        <f t="shared" si="524"/>
        <v>17119.406533166701</v>
      </c>
      <c r="KE101" s="241">
        <f t="shared" si="525"/>
        <v>12512.530752602695</v>
      </c>
      <c r="KF101" s="241">
        <f t="shared" si="526"/>
        <v>11552.202361708463</v>
      </c>
      <c r="KG101" s="241">
        <f t="shared" si="527"/>
        <v>12937.592443662188</v>
      </c>
      <c r="KH101" s="241">
        <f t="shared" si="528"/>
        <v>6838.9043983549573</v>
      </c>
      <c r="KI101" s="526">
        <f t="shared" si="529"/>
        <v>6317.5225255034602</v>
      </c>
      <c r="KJ101" s="529">
        <f>(SUM(JP101:KI101)/SUM(JP$4:KI100))*100000</f>
        <v>200.21428787766277</v>
      </c>
      <c r="KK101" s="491">
        <f t="shared" si="579"/>
        <v>38.686258684351081</v>
      </c>
      <c r="KL101" s="492">
        <f t="shared" si="580"/>
        <v>30.738659453557428</v>
      </c>
      <c r="KM101" s="492">
        <f t="shared" si="581"/>
        <v>5.1809482381251684</v>
      </c>
      <c r="KN101" s="492">
        <f t="shared" si="582"/>
        <v>21.642715652438337</v>
      </c>
      <c r="KO101" s="492">
        <f t="shared" si="583"/>
        <v>112.40629308858446</v>
      </c>
      <c r="KP101" s="492">
        <f t="shared" si="584"/>
        <v>94.743295685556632</v>
      </c>
      <c r="KQ101" s="492">
        <f t="shared" si="585"/>
        <v>318.5940642369506</v>
      </c>
      <c r="KR101" s="492">
        <f t="shared" si="586"/>
        <v>250.29198144282969</v>
      </c>
      <c r="KS101" s="492">
        <f t="shared" si="587"/>
        <v>1383.3905766875637</v>
      </c>
      <c r="KT101" s="492">
        <f t="shared" si="588"/>
        <v>520.76110280889759</v>
      </c>
      <c r="KU101" s="492">
        <f t="shared" si="589"/>
        <v>4038.5959717629144</v>
      </c>
      <c r="KV101" s="492">
        <f t="shared" si="590"/>
        <v>1845.430021511954</v>
      </c>
      <c r="KW101" s="492">
        <f t="shared" si="591"/>
        <v>8638.7411826978823</v>
      </c>
      <c r="KX101" s="492">
        <f t="shared" si="592"/>
        <v>4236.7102681917477</v>
      </c>
      <c r="KY101" s="492">
        <f t="shared" si="593"/>
        <v>17292.976134629982</v>
      </c>
      <c r="KZ101" s="492">
        <f t="shared" si="594"/>
        <v>9383.7177449155151</v>
      </c>
      <c r="LA101" s="492">
        <f t="shared" si="595"/>
        <v>32399.223581320468</v>
      </c>
      <c r="LB101" s="492">
        <f t="shared" si="596"/>
        <v>19700.377397394601</v>
      </c>
      <c r="LC101" s="492">
        <f t="shared" si="597"/>
        <v>113292.54366528547</v>
      </c>
      <c r="LD101" s="493">
        <f t="shared" si="598"/>
        <v>36557.621234323589</v>
      </c>
      <c r="LE101" s="509">
        <f t="shared" si="599"/>
        <v>50.196231445495229</v>
      </c>
      <c r="LF101" s="492">
        <f t="shared" si="600"/>
        <v>48.262043606328106</v>
      </c>
      <c r="LG101" s="492">
        <f t="shared" si="601"/>
        <v>1609.9916686199851</v>
      </c>
      <c r="LH101" s="492">
        <f t="shared" si="602"/>
        <v>752.28690360258429</v>
      </c>
      <c r="LI101" s="492">
        <f t="shared" si="603"/>
        <v>14749.677449441049</v>
      </c>
      <c r="LJ101" s="512">
        <f t="shared" si="604"/>
        <v>9127.6241595452557</v>
      </c>
      <c r="LK101" s="491">
        <f t="shared" si="605"/>
        <v>49.24468919074242</v>
      </c>
      <c r="LL101" s="492">
        <f t="shared" si="606"/>
        <v>1175.8286618021755</v>
      </c>
      <c r="LM101" s="493">
        <f t="shared" si="607"/>
        <v>11576.566560671559</v>
      </c>
      <c r="LO101" s="547" t="e">
        <f>VLOOKUP(A101,#REF!,2,FALSE)</f>
        <v>#REF!</v>
      </c>
      <c r="LP101" s="552" t="e">
        <f>VLOOKUP(A101,#REF!,3,FALSE)</f>
        <v>#REF!</v>
      </c>
      <c r="LQ101" s="544" t="e">
        <f>VLOOKUP(A101,#REF!,4,FALSE)</f>
        <v>#REF!</v>
      </c>
      <c r="LR101" s="564" t="e">
        <f t="shared" si="530"/>
        <v>#REF!</v>
      </c>
      <c r="LS101" s="518" t="e">
        <f t="shared" si="531"/>
        <v>#REF!</v>
      </c>
    </row>
    <row r="102" spans="1:331" ht="14.4">
      <c r="A102" s="392" t="s">
        <v>112</v>
      </c>
      <c r="B102" s="420">
        <v>713947</v>
      </c>
      <c r="C102" s="408">
        <f t="shared" si="608"/>
        <v>77292</v>
      </c>
      <c r="D102" s="399">
        <f t="shared" si="609"/>
        <v>2439</v>
      </c>
      <c r="E102" s="377">
        <f t="shared" si="610"/>
        <v>6.7677248381460726E-3</v>
      </c>
      <c r="F102" s="186">
        <f t="shared" si="532"/>
        <v>0.1047458704917872</v>
      </c>
      <c r="G102" s="28">
        <f t="shared" si="253"/>
        <v>4.8191031708816041</v>
      </c>
      <c r="H102" s="27">
        <f t="shared" si="533"/>
        <v>0.50478115662372558</v>
      </c>
      <c r="I102" s="34">
        <f t="shared" si="534"/>
        <v>0.52171676928929034</v>
      </c>
      <c r="J102" s="289">
        <f t="shared" si="535"/>
        <v>0.59290341342425845</v>
      </c>
      <c r="K102" s="453">
        <f t="shared" si="536"/>
        <v>5.7618490535927772E-3</v>
      </c>
      <c r="L102" s="290">
        <f t="shared" si="611"/>
        <v>5.6603989316289667</v>
      </c>
      <c r="M102" s="291">
        <f t="shared" si="537"/>
        <v>0.6126290688887297</v>
      </c>
      <c r="N102" s="675"/>
      <c r="O102" s="312" t="s">
        <v>230</v>
      </c>
      <c r="P102" s="21" t="s">
        <v>238</v>
      </c>
      <c r="Q102" s="21"/>
      <c r="R102" s="21" t="s">
        <v>239</v>
      </c>
      <c r="S102" s="152">
        <f t="shared" si="538"/>
        <v>77292</v>
      </c>
      <c r="T102" s="153">
        <f t="shared" si="539"/>
        <v>10826.013695694499</v>
      </c>
      <c r="U102" s="152">
        <f t="shared" si="540"/>
        <v>1251</v>
      </c>
      <c r="V102" s="154">
        <f t="shared" si="541"/>
        <v>1.6451651082968397E-2</v>
      </c>
      <c r="W102" s="153">
        <f t="shared" si="542"/>
        <v>175.22309078965245</v>
      </c>
      <c r="X102" s="152">
        <f t="shared" si="543"/>
        <v>2509</v>
      </c>
      <c r="Y102" s="154">
        <f t="shared" si="544"/>
        <v>3.3550405840899668E-2</v>
      </c>
      <c r="Z102" s="153">
        <f t="shared" si="545"/>
        <v>351.4266465157778</v>
      </c>
      <c r="AA102" s="152">
        <f t="shared" si="546"/>
        <v>2439</v>
      </c>
      <c r="AB102" s="153">
        <f t="shared" si="547"/>
        <v>3416.2199715104903</v>
      </c>
      <c r="AC102" s="155">
        <f t="shared" si="548"/>
        <v>3.1555659059152308E-2</v>
      </c>
      <c r="AD102" s="152">
        <f t="shared" si="549"/>
        <v>8</v>
      </c>
      <c r="AE102" s="154">
        <f t="shared" si="550"/>
        <v>3.2908268202385851E-3</v>
      </c>
      <c r="AF102" s="153">
        <f t="shared" si="551"/>
        <v>11.205313559690005</v>
      </c>
      <c r="AG102" s="152">
        <f t="shared" si="552"/>
        <v>41</v>
      </c>
      <c r="AH102" s="154">
        <f t="shared" si="553"/>
        <v>1.7097581317764805E-2</v>
      </c>
      <c r="AI102" s="313">
        <f t="shared" si="554"/>
        <v>57.427231993411276</v>
      </c>
      <c r="AJ102" s="679"/>
      <c r="AK102" s="74">
        <v>53983.777437082324</v>
      </c>
      <c r="AL102" s="59">
        <v>51018.776196409417</v>
      </c>
      <c r="AM102" s="59">
        <v>49889.086429007053</v>
      </c>
      <c r="AN102" s="59">
        <v>47847.517611816023</v>
      </c>
      <c r="AO102" s="59">
        <v>60093.18698172296</v>
      </c>
      <c r="AP102" s="59">
        <v>59235.024475507584</v>
      </c>
      <c r="AQ102" s="59">
        <v>53457.667975743985</v>
      </c>
      <c r="AR102" s="59">
        <v>54000.541549970083</v>
      </c>
      <c r="AS102" s="59">
        <v>45171.383507366569</v>
      </c>
      <c r="AT102" s="59">
        <v>46200.086856830661</v>
      </c>
      <c r="AU102" s="59">
        <v>32967.550951010693</v>
      </c>
      <c r="AV102" s="59">
        <v>37389.454362074241</v>
      </c>
      <c r="AW102" s="59">
        <v>26090.336316661036</v>
      </c>
      <c r="AX102" s="59">
        <v>32076.045552530675</v>
      </c>
      <c r="AY102" s="59">
        <v>16274.759063169015</v>
      </c>
      <c r="AZ102" s="59">
        <v>23696.614566419412</v>
      </c>
      <c r="BA102" s="59">
        <v>6906.6588019288292</v>
      </c>
      <c r="BB102" s="59">
        <v>13279.376884490557</v>
      </c>
      <c r="BC102" s="59">
        <v>589.59282455489983</v>
      </c>
      <c r="BD102" s="75">
        <v>3779.5642712907038</v>
      </c>
      <c r="BE102" s="213">
        <v>2.0000000000000002E-5</v>
      </c>
      <c r="BF102" s="42">
        <v>2.0000000000000002E-5</v>
      </c>
      <c r="BG102" s="52">
        <v>5.0000000000000002E-5</v>
      </c>
      <c r="BH102" s="52">
        <v>4.0000000000000003E-5</v>
      </c>
      <c r="BI102" s="52">
        <v>1.2518952302791728E-4</v>
      </c>
      <c r="BJ102" s="52">
        <v>1.2406223545552731E-4</v>
      </c>
      <c r="BK102" s="52">
        <v>3.4000000000000002E-4</v>
      </c>
      <c r="BL102" s="52">
        <v>1.8000000000000001E-4</v>
      </c>
      <c r="BM102" s="52">
        <v>8.9999999999999998E-4</v>
      </c>
      <c r="BN102" s="52">
        <v>5.0000000000000001E-4</v>
      </c>
      <c r="BO102" s="52">
        <v>3.8E-3</v>
      </c>
      <c r="BP102" s="52">
        <v>2E-3</v>
      </c>
      <c r="BQ102" s="52">
        <v>1.6199999999999999E-2</v>
      </c>
      <c r="BR102" s="52">
        <v>6.1999999999999998E-3</v>
      </c>
      <c r="BS102" s="52">
        <v>6.1100000000000002E-2</v>
      </c>
      <c r="BT102" s="52">
        <v>2.6800000000000001E-2</v>
      </c>
      <c r="BU102" s="52">
        <v>0.1421</v>
      </c>
      <c r="BV102" s="52">
        <v>5.4699999999999999E-2</v>
      </c>
      <c r="BW102" s="52">
        <v>0.27589999999999998</v>
      </c>
      <c r="BX102" s="584">
        <v>0.1051</v>
      </c>
      <c r="BY102" s="74">
        <f>+Fall_Hoy!B102+(CS102/2)</f>
        <v>0</v>
      </c>
      <c r="BZ102" s="59">
        <f>+Fall_Hoy!C102+(CS102/2)</f>
        <v>2</v>
      </c>
      <c r="CA102" s="59">
        <f>+Fall_Hoy!D102+(CT102/2)</f>
        <v>5</v>
      </c>
      <c r="CB102" s="59">
        <f>+Fall_Hoy!E102+(CT102/2)</f>
        <v>0</v>
      </c>
      <c r="CC102" s="59">
        <f>+Fall_Hoy!F102+(CU102/2)</f>
        <v>8</v>
      </c>
      <c r="CD102" s="59">
        <f>+Fall_Hoy!G102+(CU102/2)</f>
        <v>2</v>
      </c>
      <c r="CE102" s="59">
        <f>+Fall_Hoy!H102+(CV102/2)</f>
        <v>32</v>
      </c>
      <c r="CF102" s="59">
        <f>+Fall_Hoy!I102+(CV102/2)</f>
        <v>9</v>
      </c>
      <c r="CG102" s="59">
        <f>+Fall_Hoy!J102+(CW102/2)</f>
        <v>67.5</v>
      </c>
      <c r="CH102" s="59">
        <f>+Fall_Hoy!K102+(CW102/2)</f>
        <v>30.5</v>
      </c>
      <c r="CI102" s="59">
        <f>+Fall_Hoy!L102+(CX102/2)</f>
        <v>158.5</v>
      </c>
      <c r="CJ102" s="59">
        <f>+Fall_Hoy!M102+(CX102/2)</f>
        <v>86.5</v>
      </c>
      <c r="CK102" s="59">
        <f>+Fall_Hoy!N102+(CY102/2)</f>
        <v>308</v>
      </c>
      <c r="CL102" s="59">
        <f>+Fall_Hoy!O102+(CY102/2)</f>
        <v>193</v>
      </c>
      <c r="CM102" s="59">
        <f>+Fall_Hoy!P102+(CZ102/2)</f>
        <v>381.5</v>
      </c>
      <c r="CN102" s="59">
        <f>+Fall_Hoy!Q102+(CZ102/2)</f>
        <v>260.5</v>
      </c>
      <c r="CO102" s="59">
        <f>+Fall_Hoy!R102+(DA102/2)</f>
        <v>275</v>
      </c>
      <c r="CP102" s="59">
        <f>+Fall_Hoy!S102+(DA102/2)</f>
        <v>307</v>
      </c>
      <c r="CQ102" s="59">
        <f>+Fall_Hoy!T102+(DB102/2)</f>
        <v>94.5</v>
      </c>
      <c r="CR102" s="75">
        <f>+Fall_Hoy!U102+(DB102/2)</f>
        <v>216.5</v>
      </c>
      <c r="CS102" s="603">
        <f>+Fall_Hoy!W102</f>
        <v>0</v>
      </c>
      <c r="CT102" s="58">
        <f>+Fall_Hoy!X102</f>
        <v>0</v>
      </c>
      <c r="CU102" s="58">
        <f>+Fall_Hoy!Y102</f>
        <v>0</v>
      </c>
      <c r="CV102" s="58">
        <f>+Fall_Hoy!Z102</f>
        <v>0</v>
      </c>
      <c r="CW102" s="58">
        <f>+Fall_Hoy!AA102</f>
        <v>1</v>
      </c>
      <c r="CX102" s="58">
        <f>+Fall_Hoy!AB102</f>
        <v>3</v>
      </c>
      <c r="CY102" s="58">
        <f>+Fall_Hoy!AC102</f>
        <v>0</v>
      </c>
      <c r="CZ102" s="58">
        <f>+Fall_Hoy!AD102</f>
        <v>5</v>
      </c>
      <c r="DA102" s="58">
        <f>+Fall_Hoy!AE102</f>
        <v>18</v>
      </c>
      <c r="DB102" s="223">
        <f>+Fall_Hoy!AF102</f>
        <v>17</v>
      </c>
      <c r="DC102" s="65">
        <f t="shared" si="555"/>
        <v>0.38365314633680742</v>
      </c>
      <c r="DD102" s="66">
        <f t="shared" si="556"/>
        <v>0.41019147382790339</v>
      </c>
      <c r="DE102" s="66">
        <f t="shared" si="557"/>
        <v>0.7</v>
      </c>
      <c r="DF102" s="66">
        <f t="shared" si="558"/>
        <v>0.7</v>
      </c>
      <c r="DG102" s="66">
        <f t="shared" si="494"/>
        <v>0.7</v>
      </c>
      <c r="DH102" s="66">
        <f t="shared" si="495"/>
        <v>0.27215218224711391</v>
      </c>
      <c r="DI102" s="66">
        <f t="shared" si="496"/>
        <v>0.7</v>
      </c>
      <c r="DJ102" s="66">
        <f t="shared" si="497"/>
        <v>0.7</v>
      </c>
      <c r="DK102" s="66">
        <f t="shared" si="498"/>
        <v>0.7</v>
      </c>
      <c r="DL102" s="66">
        <f t="shared" si="499"/>
        <v>0.7</v>
      </c>
      <c r="DM102" s="66">
        <f t="shared" si="500"/>
        <v>0.7</v>
      </c>
      <c r="DN102" s="66">
        <f t="shared" si="501"/>
        <v>0.7</v>
      </c>
      <c r="DO102" s="66">
        <f t="shared" si="502"/>
        <v>0.7</v>
      </c>
      <c r="DP102" s="66">
        <f t="shared" si="503"/>
        <v>0.7</v>
      </c>
      <c r="DQ102" s="66">
        <f t="shared" si="504"/>
        <v>0.38365314633680742</v>
      </c>
      <c r="DR102" s="66">
        <f t="shared" si="505"/>
        <v>0.41019147382790339</v>
      </c>
      <c r="DS102" s="66">
        <f t="shared" si="506"/>
        <v>0.28020160208649292</v>
      </c>
      <c r="DT102" s="66">
        <f t="shared" si="507"/>
        <v>0.42264268068152117</v>
      </c>
      <c r="DU102" s="66">
        <f t="shared" si="508"/>
        <v>0.58093550305756581</v>
      </c>
      <c r="DV102" s="265">
        <f t="shared" si="509"/>
        <v>0.5450212679699673</v>
      </c>
      <c r="DW102" s="74">
        <f>+'Cas_-14'!B101</f>
        <v>448</v>
      </c>
      <c r="DX102" s="59">
        <f>+'Cas_-14'!C101</f>
        <v>378</v>
      </c>
      <c r="DY102" s="59">
        <f>+'Cas_-14'!D101</f>
        <v>1898</v>
      </c>
      <c r="DZ102" s="59">
        <f>+'Cas_-14'!E101</f>
        <v>2118</v>
      </c>
      <c r="EA102" s="59">
        <f>+'Cas_-14'!F101</f>
        <v>8194</v>
      </c>
      <c r="EB102" s="59">
        <f>+'Cas_-14'!G101</f>
        <v>8612</v>
      </c>
      <c r="EC102" s="59">
        <f>+'Cas_-14'!H101</f>
        <v>8810</v>
      </c>
      <c r="ED102" s="59">
        <f>+'Cas_-14'!I101</f>
        <v>8922</v>
      </c>
      <c r="EE102" s="59">
        <f>+'Cas_-14'!J101</f>
        <v>7164</v>
      </c>
      <c r="EF102" s="59">
        <f>+'Cas_-14'!K101</f>
        <v>7440</v>
      </c>
      <c r="EG102" s="59">
        <f>+'Cas_-14'!L101</f>
        <v>4644</v>
      </c>
      <c r="EH102" s="59">
        <f>+'Cas_-14'!M101</f>
        <v>4743</v>
      </c>
      <c r="EI102" s="59">
        <f>+'Cas_-14'!N101</f>
        <v>2693</v>
      </c>
      <c r="EJ102" s="59">
        <f>+'Cas_-14'!O101</f>
        <v>2649</v>
      </c>
      <c r="EK102" s="59">
        <f>+'Cas_-14'!P101</f>
        <v>1481</v>
      </c>
      <c r="EL102" s="59">
        <f>+'Cas_-14'!Q101</f>
        <v>1502</v>
      </c>
      <c r="EM102" s="59">
        <f>+'Cas_-14'!R101</f>
        <v>615</v>
      </c>
      <c r="EN102" s="59">
        <f>+'Cas_-14'!S101</f>
        <v>968</v>
      </c>
      <c r="EO102" s="59">
        <f>+'Cas_-14'!T101</f>
        <v>147</v>
      </c>
      <c r="EP102" s="75">
        <f>+'Cas_-14'!U101</f>
        <v>522</v>
      </c>
      <c r="EQ102" s="178">
        <f t="shared" si="559"/>
        <v>8.2987894006146673E-3</v>
      </c>
      <c r="ER102" s="79">
        <f t="shared" si="560"/>
        <v>7.4090369895348993E-3</v>
      </c>
      <c r="ES102" s="79">
        <f t="shared" si="561"/>
        <v>3.8044392789210194E-2</v>
      </c>
      <c r="ET102" s="79">
        <f t="shared" si="562"/>
        <v>4.4265619319756651E-2</v>
      </c>
      <c r="EU102" s="79">
        <f t="shared" si="563"/>
        <v>0.13635489165339432</v>
      </c>
      <c r="EV102" s="79">
        <f t="shared" si="564"/>
        <v>0.14538695773749327</v>
      </c>
      <c r="EW102" s="79">
        <f t="shared" si="565"/>
        <v>0.16480329826578802</v>
      </c>
      <c r="EX102" s="79">
        <f t="shared" si="566"/>
        <v>0.16522056527421886</v>
      </c>
      <c r="EY102" s="79">
        <f t="shared" si="567"/>
        <v>0.15859598364596675</v>
      </c>
      <c r="EZ102" s="79">
        <f t="shared" si="568"/>
        <v>0.16103865828338804</v>
      </c>
      <c r="FA102" s="79">
        <f t="shared" si="569"/>
        <v>0.14086578669131103</v>
      </c>
      <c r="FB102" s="79">
        <f t="shared" si="570"/>
        <v>0.1268539506907336</v>
      </c>
      <c r="FC102" s="79">
        <f t="shared" si="571"/>
        <v>0.10321829382782913</v>
      </c>
      <c r="FD102" s="79">
        <f t="shared" si="572"/>
        <v>8.2584993080327018E-2</v>
      </c>
      <c r="FE102" s="79">
        <f t="shared" si="573"/>
        <v>9.0999811072571435E-2</v>
      </c>
      <c r="FF102" s="79">
        <f t="shared" si="574"/>
        <v>6.3384581615657937E-2</v>
      </c>
      <c r="FG102" s="79">
        <f t="shared" si="575"/>
        <v>8.9044502940879081E-2</v>
      </c>
      <c r="FH102" s="79">
        <f t="shared" si="576"/>
        <v>7.2894986596137704E-2</v>
      </c>
      <c r="FI102" s="79">
        <f t="shared" si="577"/>
        <v>0.24932460823446151</v>
      </c>
      <c r="FJ102" s="87">
        <f t="shared" si="578"/>
        <v>0.13811115846476646</v>
      </c>
      <c r="FK102" s="101">
        <f t="shared" si="481"/>
        <v>4.2159773939623664</v>
      </c>
      <c r="FL102" s="102">
        <f t="shared" si="482"/>
        <v>6.4714708746546892</v>
      </c>
      <c r="FM102" s="102">
        <f t="shared" si="483"/>
        <v>6.7817435654150477</v>
      </c>
      <c r="FN102" s="102">
        <f t="shared" si="484"/>
        <v>8.4761162275467985</v>
      </c>
      <c r="FO102" s="102">
        <f t="shared" si="493"/>
        <v>5.1336625442038164</v>
      </c>
      <c r="FP102" s="102">
        <f t="shared" si="493"/>
        <v>1.8719160678669986</v>
      </c>
      <c r="FQ102" s="102">
        <f t="shared" si="493"/>
        <v>4.247487807380339</v>
      </c>
      <c r="FR102" s="102">
        <f t="shared" si="493"/>
        <v>4.2367607134027185</v>
      </c>
      <c r="FS102" s="102">
        <f t="shared" si="493"/>
        <v>4.4137309401391116</v>
      </c>
      <c r="FT102" s="102">
        <f t="shared" si="493"/>
        <v>4.3467823655620244</v>
      </c>
      <c r="FU102" s="102">
        <f t="shared" si="493"/>
        <v>4.9692690925296041</v>
      </c>
      <c r="FV102" s="102">
        <f t="shared" si="493"/>
        <v>5.5181568740147515</v>
      </c>
      <c r="FW102" s="102">
        <f t="shared" si="493"/>
        <v>6.7817435654150477</v>
      </c>
      <c r="FX102" s="102">
        <f t="shared" si="493"/>
        <v>8.4761162275467985</v>
      </c>
      <c r="FY102" s="102">
        <f t="shared" si="493"/>
        <v>4.2159773939623664</v>
      </c>
      <c r="FZ102" s="102">
        <f t="shared" si="493"/>
        <v>6.4714708746546892</v>
      </c>
      <c r="GA102" s="102">
        <f t="shared" si="485"/>
        <v>3.146759124171115</v>
      </c>
      <c r="GB102" s="102">
        <f t="shared" si="486"/>
        <v>5.7979663680178879</v>
      </c>
      <c r="GC102" s="102">
        <f t="shared" si="487"/>
        <v>2.3300367628022576</v>
      </c>
      <c r="GD102" s="270">
        <f t="shared" si="488"/>
        <v>3.9462507883387836</v>
      </c>
      <c r="GE102" s="74">
        <f>+Cas_Hoy!B101</f>
        <v>478</v>
      </c>
      <c r="GF102" s="59">
        <f>+Cas_Hoy!C101</f>
        <v>404</v>
      </c>
      <c r="GG102" s="59">
        <f>+Cas_Hoy!D101</f>
        <v>2015</v>
      </c>
      <c r="GH102" s="59">
        <f>+Cas_Hoy!E101</f>
        <v>2233</v>
      </c>
      <c r="GI102" s="59">
        <f>+Cas_Hoy!F101</f>
        <v>8455</v>
      </c>
      <c r="GJ102" s="59">
        <f>+Cas_Hoy!G101</f>
        <v>8906</v>
      </c>
      <c r="GK102" s="59">
        <f>+Cas_Hoy!H101</f>
        <v>9042</v>
      </c>
      <c r="GL102" s="59">
        <f>+Cas_Hoy!I101</f>
        <v>9232</v>
      </c>
      <c r="GM102" s="59">
        <f>+Cas_Hoy!J101</f>
        <v>7411</v>
      </c>
      <c r="GN102" s="59">
        <f>+Cas_Hoy!K101</f>
        <v>7676</v>
      </c>
      <c r="GO102" s="59">
        <f>+Cas_Hoy!L101</f>
        <v>4796</v>
      </c>
      <c r="GP102" s="59">
        <f>+Cas_Hoy!M101</f>
        <v>4906</v>
      </c>
      <c r="GQ102" s="59">
        <f>+Cas_Hoy!N101</f>
        <v>2764</v>
      </c>
      <c r="GR102" s="59">
        <f>+Cas_Hoy!O101</f>
        <v>2723</v>
      </c>
      <c r="GS102" s="59">
        <f>+Cas_Hoy!P101</f>
        <v>1531</v>
      </c>
      <c r="GT102" s="59">
        <f>+Cas_Hoy!Q101</f>
        <v>1550</v>
      </c>
      <c r="GU102" s="59">
        <f>+Cas_Hoy!R101</f>
        <v>629</v>
      </c>
      <c r="GV102" s="59">
        <f>+Cas_Hoy!S101</f>
        <v>993</v>
      </c>
      <c r="GW102" s="59">
        <f>+Cas_Hoy!T101</f>
        <v>154</v>
      </c>
      <c r="GX102" s="459">
        <f>+Cas_Hoy!U101</f>
        <v>538</v>
      </c>
      <c r="GY102" s="424">
        <f t="shared" si="489"/>
        <v>0.39660564958923172</v>
      </c>
      <c r="GZ102" s="94">
        <f t="shared" si="490"/>
        <v>0.42330012279177787</v>
      </c>
      <c r="HA102" s="94">
        <f t="shared" si="491"/>
        <v>0.7</v>
      </c>
      <c r="HB102" s="94">
        <f t="shared" si="492"/>
        <v>0.7</v>
      </c>
      <c r="HC102" s="272">
        <f t="shared" si="612"/>
        <v>0.7</v>
      </c>
      <c r="HD102" s="272">
        <f t="shared" si="613"/>
        <v>0.28144302544040828</v>
      </c>
      <c r="HE102" s="272">
        <f t="shared" si="614"/>
        <v>0.7</v>
      </c>
      <c r="HF102" s="272">
        <f t="shared" si="615"/>
        <v>0.7</v>
      </c>
      <c r="HG102" s="272">
        <f t="shared" si="616"/>
        <v>0.7</v>
      </c>
      <c r="HH102" s="272">
        <f t="shared" si="617"/>
        <v>0.7</v>
      </c>
      <c r="HI102" s="272">
        <f t="shared" si="618"/>
        <v>0.7</v>
      </c>
      <c r="HJ102" s="272">
        <f t="shared" si="619"/>
        <v>0.7</v>
      </c>
      <c r="HK102" s="272">
        <f t="shared" si="620"/>
        <v>0.7</v>
      </c>
      <c r="HL102" s="272">
        <f t="shared" si="621"/>
        <v>0.7</v>
      </c>
      <c r="HM102" s="272">
        <f t="shared" si="622"/>
        <v>0.39660564958923172</v>
      </c>
      <c r="HN102" s="272">
        <f t="shared" si="623"/>
        <v>0.42330012279177787</v>
      </c>
      <c r="HO102" s="272">
        <f t="shared" si="624"/>
        <v>0.28658017514212042</v>
      </c>
      <c r="HP102" s="272">
        <f t="shared" si="625"/>
        <v>0.43355803917019681</v>
      </c>
      <c r="HQ102" s="272">
        <f t="shared" si="626"/>
        <v>0.60859909844125937</v>
      </c>
      <c r="HR102" s="276">
        <f t="shared" si="627"/>
        <v>0.5617269007046789</v>
      </c>
      <c r="HS102" s="201">
        <f>+CyF_Tot!B101</f>
        <v>0</v>
      </c>
      <c r="HT102" s="131">
        <f>+CyF_Tot!C101</f>
        <v>74783</v>
      </c>
      <c r="HU102" s="131">
        <f>+CyF_Tot!D101</f>
        <v>76041</v>
      </c>
      <c r="HV102" s="131">
        <f>+CyF_Tot!E101</f>
        <v>77292</v>
      </c>
      <c r="HW102" s="131">
        <f>+CyF_Tot!F101</f>
        <v>0</v>
      </c>
      <c r="HX102" s="131">
        <f>+CyF_Tot!G101</f>
        <v>2398</v>
      </c>
      <c r="HY102" s="131">
        <f>+CyF_Tot!H101</f>
        <v>2431</v>
      </c>
      <c r="HZ102" s="428">
        <f>+CyF_Tot!I101</f>
        <v>2439</v>
      </c>
      <c r="IA102" s="82">
        <f t="shared" si="628"/>
        <v>7.5613144164878243E-2</v>
      </c>
      <c r="IB102" s="79">
        <f t="shared" ref="IB102:IB165" si="629">+AL102/$B102</f>
        <v>7.1460173089052018E-2</v>
      </c>
      <c r="IC102" s="79">
        <f t="shared" ref="IC102:IC165" si="630">+AM102/$B102</f>
        <v>6.9877857080437422E-2</v>
      </c>
      <c r="ID102" s="79">
        <f t="shared" ref="ID102:ID165" si="631">+AN102/$B102</f>
        <v>6.7018304736648548E-2</v>
      </c>
      <c r="IE102" s="79">
        <f t="shared" ref="IE102:IE165" si="632">+AO102/$B102</f>
        <v>8.4170375366410893E-2</v>
      </c>
      <c r="IF102" s="79">
        <f t="shared" ref="IF102:IF165" si="633">+AP102/$B102</f>
        <v>8.2968377870496809E-2</v>
      </c>
      <c r="IG102" s="79">
        <f t="shared" ref="IG102:IG165" si="634">+AQ102/$B102</f>
        <v>7.4876241479751277E-2</v>
      </c>
      <c r="IH102" s="79">
        <f t="shared" ref="IH102:IH165" si="635">+AR102/$B102</f>
        <v>7.5636625057560414E-2</v>
      </c>
      <c r="II102" s="79">
        <f t="shared" ref="II102:II165" si="636">+AS102/$B102</f>
        <v>6.3269939515631507E-2</v>
      </c>
      <c r="IJ102" s="79">
        <f t="shared" ref="IJ102:IJ165" si="637">+AT102/$B102</f>
        <v>6.4710807464462575E-2</v>
      </c>
      <c r="IK102" s="79">
        <f t="shared" ref="IK102:IK165" si="638">+AU102/$B102</f>
        <v>4.6176468212641403E-2</v>
      </c>
      <c r="IL102" s="79">
        <f t="shared" ref="IL102:IL165" si="639">+AV102/$B102</f>
        <v>5.2370069994095138E-2</v>
      </c>
      <c r="IM102" s="79">
        <f t="shared" ref="IM102:IM165" si="640">+AW102/$B102</f>
        <v>3.6543799913244308E-2</v>
      </c>
      <c r="IN102" s="79">
        <f t="shared" ref="IN102:IN165" si="641">+AX102/$B102</f>
        <v>4.4927768521375783E-2</v>
      </c>
      <c r="IO102" s="79">
        <f t="shared" ref="IO102:IO165" si="642">+AY102/$B102</f>
        <v>2.2795472301401946E-2</v>
      </c>
      <c r="IP102" s="79">
        <f t="shared" ref="IP102:IP165" si="643">+AZ102/$B102</f>
        <v>3.3190999564980887E-2</v>
      </c>
      <c r="IQ102" s="79">
        <f t="shared" ref="IQ102:IQ165" si="644">+BA102/$B102</f>
        <v>9.6739096906756795E-3</v>
      </c>
      <c r="IR102" s="79">
        <f t="shared" ref="IR102:IR165" si="645">+BB102/$B102</f>
        <v>1.8599947733502008E-2</v>
      </c>
      <c r="IS102" s="79">
        <f t="shared" ref="IS102:IS165" si="646">+BC102/$B102</f>
        <v>8.2582155896011866E-4</v>
      </c>
      <c r="IT102" s="179">
        <f t="shared" ref="IT102:IT165" si="647">+BD102/$B102</f>
        <v>5.2939003473516993E-3</v>
      </c>
      <c r="IU102" s="275"/>
      <c r="IV102" s="272"/>
      <c r="IW102" s="272"/>
      <c r="IX102" s="272"/>
      <c r="IY102" s="272"/>
      <c r="IZ102" s="272"/>
      <c r="JA102" s="272"/>
      <c r="JB102" s="272"/>
      <c r="JC102" s="272"/>
      <c r="JD102" s="272"/>
      <c r="JE102" s="272"/>
      <c r="JF102" s="272"/>
      <c r="JG102" s="272"/>
      <c r="JH102" s="272"/>
      <c r="JI102" s="272"/>
      <c r="JJ102" s="272"/>
      <c r="JK102" s="272"/>
      <c r="JL102" s="272"/>
      <c r="JM102" s="272"/>
      <c r="JN102" s="276"/>
      <c r="JP102" s="525">
        <f t="shared" si="510"/>
        <v>0</v>
      </c>
      <c r="JQ102" s="241">
        <f t="shared" si="511"/>
        <v>142.30086531379681</v>
      </c>
      <c r="JR102" s="241">
        <f t="shared" si="512"/>
        <v>363.85833654884368</v>
      </c>
      <c r="JS102" s="241">
        <f t="shared" si="513"/>
        <v>0</v>
      </c>
      <c r="JT102" s="241">
        <f t="shared" si="514"/>
        <v>476.31768986899755</v>
      </c>
      <c r="JU102" s="241">
        <f t="shared" si="515"/>
        <v>118.37840976835204</v>
      </c>
      <c r="JV102" s="241">
        <f t="shared" si="516"/>
        <v>1928.9251459077498</v>
      </c>
      <c r="JW102" s="241">
        <f t="shared" si="517"/>
        <v>543.37671730287036</v>
      </c>
      <c r="JX102" s="241">
        <f t="shared" si="518"/>
        <v>4217.1668257389983</v>
      </c>
      <c r="JY102" s="241">
        <f t="shared" si="519"/>
        <v>1928.6750969998636</v>
      </c>
      <c r="JZ102" s="241">
        <f t="shared" si="520"/>
        <v>10161.032631686288</v>
      </c>
      <c r="KA102" s="241">
        <f t="shared" si="521"/>
        <v>5247.9846215416774</v>
      </c>
      <c r="KB102" s="241">
        <f t="shared" si="522"/>
        <v>19518.956207352294</v>
      </c>
      <c r="KC102" s="241">
        <f t="shared" si="523"/>
        <v>11474.981739791194</v>
      </c>
      <c r="KD102" s="241">
        <f t="shared" si="524"/>
        <v>23205.92784409922</v>
      </c>
      <c r="KE102" s="241">
        <f t="shared" si="525"/>
        <v>14658.571334161947</v>
      </c>
      <c r="KF102" s="241">
        <f t="shared" si="526"/>
        <v>14196.944255102993</v>
      </c>
      <c r="KG102" s="241">
        <f t="shared" si="527"/>
        <v>15182.370961657856</v>
      </c>
      <c r="KH102" s="241">
        <f t="shared" si="528"/>
        <v>9675.3085560471027</v>
      </c>
      <c r="KI102" s="526">
        <f t="shared" si="529"/>
        <v>9898.8566709102452</v>
      </c>
      <c r="KJ102" s="529">
        <f>(SUM(JP102:KI102)/SUM(JP$4:KI101))*100000</f>
        <v>257.96189570696913</v>
      </c>
      <c r="KK102" s="491">
        <f t="shared" si="579"/>
        <v>0</v>
      </c>
      <c r="KL102" s="492">
        <f t="shared" si="580"/>
        <v>39.201253912883061</v>
      </c>
      <c r="KM102" s="492">
        <f t="shared" si="581"/>
        <v>100.22232030877289</v>
      </c>
      <c r="KN102" s="492">
        <f t="shared" si="582"/>
        <v>0</v>
      </c>
      <c r="KO102" s="492">
        <f t="shared" si="583"/>
        <v>133.12657227570838</v>
      </c>
      <c r="KP102" s="492">
        <f t="shared" si="584"/>
        <v>33.763808113677023</v>
      </c>
      <c r="KQ102" s="492">
        <f t="shared" si="585"/>
        <v>598.60448859310065</v>
      </c>
      <c r="KR102" s="492">
        <f t="shared" si="586"/>
        <v>166.66499523290403</v>
      </c>
      <c r="KS102" s="492">
        <f t="shared" si="587"/>
        <v>1494.3088911366212</v>
      </c>
      <c r="KT102" s="492">
        <f t="shared" si="588"/>
        <v>660.17191903808271</v>
      </c>
      <c r="KU102" s="492">
        <f t="shared" si="589"/>
        <v>4807.757792974332</v>
      </c>
      <c r="KV102" s="492">
        <f t="shared" si="590"/>
        <v>2313.4865559241948</v>
      </c>
      <c r="KW102" s="492">
        <f t="shared" si="591"/>
        <v>11805.137207193231</v>
      </c>
      <c r="KX102" s="492">
        <f t="shared" si="592"/>
        <v>6016.9511757278651</v>
      </c>
      <c r="KY102" s="492">
        <f t="shared" si="593"/>
        <v>23441.207241178934</v>
      </c>
      <c r="KZ102" s="492">
        <f t="shared" si="594"/>
        <v>10993.131498587813</v>
      </c>
      <c r="LA102" s="492">
        <f t="shared" si="595"/>
        <v>39816.647656490648</v>
      </c>
      <c r="LB102" s="492">
        <f t="shared" si="596"/>
        <v>23118.554633279211</v>
      </c>
      <c r="LC102" s="492">
        <f t="shared" si="597"/>
        <v>160280.1052935824</v>
      </c>
      <c r="LD102" s="493">
        <f t="shared" si="598"/>
        <v>57281.735263643568</v>
      </c>
      <c r="LE102" s="509">
        <f t="shared" si="599"/>
        <v>79.28470517391527</v>
      </c>
      <c r="LF102" s="492">
        <f t="shared" si="600"/>
        <v>25.30023179706502</v>
      </c>
      <c r="LG102" s="492">
        <f t="shared" si="601"/>
        <v>1960.536938095782</v>
      </c>
      <c r="LH102" s="492">
        <f t="shared" si="602"/>
        <v>915.76367616302628</v>
      </c>
      <c r="LI102" s="492">
        <f t="shared" si="603"/>
        <v>21238.89673229049</v>
      </c>
      <c r="LJ102" s="512">
        <f t="shared" si="604"/>
        <v>13414.506655079773</v>
      </c>
      <c r="LK102" s="491">
        <f t="shared" si="605"/>
        <v>52.78398754223533</v>
      </c>
      <c r="LL102" s="492">
        <f t="shared" si="606"/>
        <v>1426.5192935171438</v>
      </c>
      <c r="LM102" s="493">
        <f t="shared" si="607"/>
        <v>16594.270726433773</v>
      </c>
      <c r="LO102" s="547" t="e">
        <f>VLOOKUP(A102,#REF!,2,FALSE)</f>
        <v>#REF!</v>
      </c>
      <c r="LP102" s="552" t="e">
        <f>VLOOKUP(A102,#REF!,3,FALSE)</f>
        <v>#REF!</v>
      </c>
      <c r="LQ102" s="544" t="e">
        <f>VLOOKUP(A102,#REF!,4,FALSE)</f>
        <v>#REF!</v>
      </c>
      <c r="LR102" s="564" t="e">
        <f t="shared" si="530"/>
        <v>#REF!</v>
      </c>
      <c r="LS102" s="518" t="e">
        <f t="shared" si="531"/>
        <v>#REF!</v>
      </c>
    </row>
    <row r="103" spans="1:331" ht="14.4">
      <c r="A103" s="392" t="s">
        <v>113</v>
      </c>
      <c r="B103" s="420">
        <v>462827</v>
      </c>
      <c r="C103" s="408">
        <f t="shared" si="608"/>
        <v>61511</v>
      </c>
      <c r="D103" s="399">
        <f t="shared" si="609"/>
        <v>1472</v>
      </c>
      <c r="E103" s="377">
        <f t="shared" si="610"/>
        <v>8.0810909196454769E-3</v>
      </c>
      <c r="F103" s="186">
        <f t="shared" si="532"/>
        <v>0.12952139784411887</v>
      </c>
      <c r="G103" s="28">
        <f t="shared" si="253"/>
        <v>3.038628505408711</v>
      </c>
      <c r="H103" s="27">
        <f t="shared" si="533"/>
        <v>0.39356741154952196</v>
      </c>
      <c r="I103" s="34">
        <f t="shared" si="534"/>
        <v>0.40384220885167726</v>
      </c>
      <c r="J103" s="289">
        <f t="shared" si="535"/>
        <v>0.59139596930245453</v>
      </c>
      <c r="K103" s="453">
        <f t="shared" si="536"/>
        <v>5.3778757394855594E-3</v>
      </c>
      <c r="L103" s="290">
        <f t="shared" si="611"/>
        <v>4.5660097802079722</v>
      </c>
      <c r="M103" s="291">
        <f t="shared" si="537"/>
        <v>0.60669732633024798</v>
      </c>
      <c r="N103" s="675"/>
      <c r="O103" s="312" t="s">
        <v>230</v>
      </c>
      <c r="P103" s="21" t="s">
        <v>231</v>
      </c>
      <c r="Q103" s="21" t="s">
        <v>235</v>
      </c>
      <c r="R103" s="21" t="s">
        <v>233</v>
      </c>
      <c r="S103" s="152">
        <f t="shared" si="538"/>
        <v>61511</v>
      </c>
      <c r="T103" s="153">
        <f t="shared" si="539"/>
        <v>13290.279089162905</v>
      </c>
      <c r="U103" s="152">
        <f t="shared" si="540"/>
        <v>792</v>
      </c>
      <c r="V103" s="154">
        <f t="shared" si="541"/>
        <v>1.3043693077949241E-2</v>
      </c>
      <c r="W103" s="153">
        <f t="shared" si="542"/>
        <v>171.12225518390241</v>
      </c>
      <c r="X103" s="152">
        <f t="shared" si="543"/>
        <v>1565</v>
      </c>
      <c r="Y103" s="154">
        <f t="shared" si="544"/>
        <v>2.6106829479865212E-2</v>
      </c>
      <c r="Z103" s="153">
        <f t="shared" si="545"/>
        <v>338.13930475101927</v>
      </c>
      <c r="AA103" s="152">
        <f t="shared" si="546"/>
        <v>1472</v>
      </c>
      <c r="AB103" s="153">
        <f t="shared" si="547"/>
        <v>3180.4540357412166</v>
      </c>
      <c r="AC103" s="155">
        <f t="shared" si="548"/>
        <v>2.3930679065532996E-2</v>
      </c>
      <c r="AD103" s="152">
        <f t="shared" si="549"/>
        <v>7</v>
      </c>
      <c r="AE103" s="154">
        <f t="shared" si="550"/>
        <v>4.7781569965870303E-3</v>
      </c>
      <c r="AF103" s="153">
        <f t="shared" si="551"/>
        <v>15.12444174605198</v>
      </c>
      <c r="AG103" s="152">
        <f t="shared" si="552"/>
        <v>26</v>
      </c>
      <c r="AH103" s="154">
        <f t="shared" si="553"/>
        <v>1.7980636237897647E-2</v>
      </c>
      <c r="AI103" s="313">
        <f t="shared" si="554"/>
        <v>56.176497913907355</v>
      </c>
      <c r="AJ103" s="679"/>
      <c r="AK103" s="74">
        <v>32826.189603263861</v>
      </c>
      <c r="AL103" s="59">
        <v>30480.292973316944</v>
      </c>
      <c r="AM103" s="59">
        <v>30309.281663392168</v>
      </c>
      <c r="AN103" s="59">
        <v>29010.078290784906</v>
      </c>
      <c r="AO103" s="59">
        <v>32739.655588443246</v>
      </c>
      <c r="AP103" s="59">
        <v>32625.786800849601</v>
      </c>
      <c r="AQ103" s="59">
        <v>33070.892656141186</v>
      </c>
      <c r="AR103" s="59">
        <v>33243.410955515123</v>
      </c>
      <c r="AS103" s="59">
        <v>29351.867771270518</v>
      </c>
      <c r="AT103" s="59">
        <v>31146.108378735276</v>
      </c>
      <c r="AU103" s="59">
        <v>24529.27546152212</v>
      </c>
      <c r="AV103" s="59">
        <v>27855.921755375966</v>
      </c>
      <c r="AW103" s="59">
        <v>19709.499863423247</v>
      </c>
      <c r="AX103" s="59">
        <v>24387.679748676615</v>
      </c>
      <c r="AY103" s="59">
        <v>13130.456003586889</v>
      </c>
      <c r="AZ103" s="59">
        <v>19783.033147704929</v>
      </c>
      <c r="BA103" s="59">
        <v>5515.6054509712667</v>
      </c>
      <c r="BB103" s="59">
        <v>10356.135130213364</v>
      </c>
      <c r="BC103" s="59">
        <v>451.27680962492178</v>
      </c>
      <c r="BD103" s="75">
        <v>2304.5573451757004</v>
      </c>
      <c r="BE103" s="213">
        <v>2.0000000000000002E-5</v>
      </c>
      <c r="BF103" s="42">
        <v>2.0000000000000002E-5</v>
      </c>
      <c r="BG103" s="52">
        <v>5.0000000000000002E-5</v>
      </c>
      <c r="BH103" s="52">
        <v>4.0000000000000003E-5</v>
      </c>
      <c r="BI103" s="52">
        <v>1.2518952302791728E-4</v>
      </c>
      <c r="BJ103" s="52">
        <v>1.2406223545552731E-4</v>
      </c>
      <c r="BK103" s="52">
        <v>3.4000000000000002E-4</v>
      </c>
      <c r="BL103" s="52">
        <v>1.8000000000000001E-4</v>
      </c>
      <c r="BM103" s="52">
        <v>8.9999999999999998E-4</v>
      </c>
      <c r="BN103" s="52">
        <v>5.0000000000000001E-4</v>
      </c>
      <c r="BO103" s="52">
        <v>3.8E-3</v>
      </c>
      <c r="BP103" s="52">
        <v>2E-3</v>
      </c>
      <c r="BQ103" s="52">
        <v>1.6199999999999999E-2</v>
      </c>
      <c r="BR103" s="52">
        <v>6.1999999999999998E-3</v>
      </c>
      <c r="BS103" s="52">
        <v>6.1100000000000002E-2</v>
      </c>
      <c r="BT103" s="52">
        <v>2.6800000000000001E-2</v>
      </c>
      <c r="BU103" s="52">
        <v>0.1421</v>
      </c>
      <c r="BV103" s="52">
        <v>5.4699999999999999E-2</v>
      </c>
      <c r="BW103" s="52">
        <v>0.27589999999999998</v>
      </c>
      <c r="BX103" s="584">
        <v>0.1051</v>
      </c>
      <c r="BY103" s="74">
        <f>+Fall_Hoy!B103+(CS103/2)</f>
        <v>0</v>
      </c>
      <c r="BZ103" s="59">
        <f>+Fall_Hoy!C103+(CS103/2)</f>
        <v>1</v>
      </c>
      <c r="CA103" s="59">
        <f>+Fall_Hoy!D103+(CT103/2)</f>
        <v>4</v>
      </c>
      <c r="CB103" s="59">
        <f>+Fall_Hoy!E103+(CT103/2)</f>
        <v>0</v>
      </c>
      <c r="CC103" s="59">
        <f>+Fall_Hoy!F103+(CU103/2)</f>
        <v>7</v>
      </c>
      <c r="CD103" s="59">
        <f>+Fall_Hoy!G103+(CU103/2)</f>
        <v>3</v>
      </c>
      <c r="CE103" s="59">
        <f>+Fall_Hoy!H103+(CV103/2)</f>
        <v>9</v>
      </c>
      <c r="CF103" s="59">
        <f>+Fall_Hoy!I103+(CV103/2)</f>
        <v>12</v>
      </c>
      <c r="CG103" s="59">
        <f>+Fall_Hoy!J103+(CW103/2)</f>
        <v>39</v>
      </c>
      <c r="CH103" s="59">
        <f>+Fall_Hoy!K103+(CW103/2)</f>
        <v>23</v>
      </c>
      <c r="CI103" s="59">
        <f>+Fall_Hoy!L103+(CX103/2)</f>
        <v>114</v>
      </c>
      <c r="CJ103" s="59">
        <f>+Fall_Hoy!M103+(CX103/2)</f>
        <v>64</v>
      </c>
      <c r="CK103" s="59">
        <f>+Fall_Hoy!N103+(CY103/2)</f>
        <v>194.5</v>
      </c>
      <c r="CL103" s="59">
        <f>+Fall_Hoy!O103+(CY103/2)</f>
        <v>131.5</v>
      </c>
      <c r="CM103" s="59">
        <f>+Fall_Hoy!P103+(CZ103/2)</f>
        <v>234</v>
      </c>
      <c r="CN103" s="59">
        <f>+Fall_Hoy!Q103+(CZ103/2)</f>
        <v>166</v>
      </c>
      <c r="CO103" s="59">
        <f>+Fall_Hoy!R103+(DA103/2)</f>
        <v>157</v>
      </c>
      <c r="CP103" s="59">
        <f>+Fall_Hoy!S103+(DA103/2)</f>
        <v>191</v>
      </c>
      <c r="CQ103" s="59">
        <f>+Fall_Hoy!T103+(DB103/2)</f>
        <v>38.5</v>
      </c>
      <c r="CR103" s="75">
        <f>+Fall_Hoy!U103+(DB103/2)</f>
        <v>83.5</v>
      </c>
      <c r="CS103" s="603">
        <f>+Fall_Hoy!W103</f>
        <v>0</v>
      </c>
      <c r="CT103" s="58">
        <f>+Fall_Hoy!X103</f>
        <v>0</v>
      </c>
      <c r="CU103" s="58">
        <f>+Fall_Hoy!Y103</f>
        <v>0</v>
      </c>
      <c r="CV103" s="58">
        <f>+Fall_Hoy!Z103</f>
        <v>0</v>
      </c>
      <c r="CW103" s="58">
        <f>+Fall_Hoy!AA103</f>
        <v>0</v>
      </c>
      <c r="CX103" s="58">
        <f>+Fall_Hoy!AB103</f>
        <v>2</v>
      </c>
      <c r="CY103" s="58">
        <f>+Fall_Hoy!AC103</f>
        <v>1</v>
      </c>
      <c r="CZ103" s="58">
        <f>+Fall_Hoy!AD103</f>
        <v>2</v>
      </c>
      <c r="DA103" s="58">
        <f>+Fall_Hoy!AE103</f>
        <v>16</v>
      </c>
      <c r="DB103" s="223">
        <f>+Fall_Hoy!AF103</f>
        <v>19</v>
      </c>
      <c r="DC103" s="65">
        <f t="shared" si="555"/>
        <v>0.29167206630115194</v>
      </c>
      <c r="DD103" s="66">
        <f t="shared" si="556"/>
        <v>0.31309808786651355</v>
      </c>
      <c r="DE103" s="66">
        <f t="shared" si="557"/>
        <v>0.60915664642445577</v>
      </c>
      <c r="DF103" s="66">
        <f t="shared" si="558"/>
        <v>0.7</v>
      </c>
      <c r="DG103" s="66">
        <f t="shared" si="494"/>
        <v>0.7</v>
      </c>
      <c r="DH103" s="66">
        <f t="shared" si="495"/>
        <v>0.7</v>
      </c>
      <c r="DI103" s="66">
        <f t="shared" si="496"/>
        <v>0.7</v>
      </c>
      <c r="DJ103" s="66">
        <f t="shared" si="497"/>
        <v>0.7</v>
      </c>
      <c r="DK103" s="66">
        <f t="shared" si="498"/>
        <v>0.7</v>
      </c>
      <c r="DL103" s="66">
        <f t="shared" si="499"/>
        <v>0.7</v>
      </c>
      <c r="DM103" s="66">
        <f t="shared" si="500"/>
        <v>0.7</v>
      </c>
      <c r="DN103" s="66">
        <f t="shared" si="501"/>
        <v>0.7</v>
      </c>
      <c r="DO103" s="66">
        <f t="shared" si="502"/>
        <v>0.60915664642445577</v>
      </c>
      <c r="DP103" s="66">
        <f t="shared" si="503"/>
        <v>0.7</v>
      </c>
      <c r="DQ103" s="66">
        <f t="shared" si="504"/>
        <v>0.29167206630115194</v>
      </c>
      <c r="DR103" s="66">
        <f t="shared" si="505"/>
        <v>0.31309808786651355</v>
      </c>
      <c r="DS103" s="66">
        <f t="shared" si="506"/>
        <v>0.2003144976954522</v>
      </c>
      <c r="DT103" s="66">
        <f t="shared" si="507"/>
        <v>0.33716953912381142</v>
      </c>
      <c r="DU103" s="66">
        <f t="shared" si="508"/>
        <v>0.30921888698528971</v>
      </c>
      <c r="DV103" s="265">
        <f t="shared" si="509"/>
        <v>0.34474362198225234</v>
      </c>
      <c r="DW103" s="74">
        <f>+'Cas_-14'!B102</f>
        <v>859</v>
      </c>
      <c r="DX103" s="59">
        <f>+'Cas_-14'!C102</f>
        <v>811</v>
      </c>
      <c r="DY103" s="59">
        <f>+'Cas_-14'!D102</f>
        <v>1922</v>
      </c>
      <c r="DZ103" s="59">
        <f>+'Cas_-14'!E102</f>
        <v>2189</v>
      </c>
      <c r="EA103" s="59">
        <f>+'Cas_-14'!F102</f>
        <v>5819</v>
      </c>
      <c r="EB103" s="59">
        <f>+'Cas_-14'!G102</f>
        <v>5919</v>
      </c>
      <c r="EC103" s="59">
        <f>+'Cas_-14'!H102</f>
        <v>6696</v>
      </c>
      <c r="ED103" s="59">
        <f>+'Cas_-14'!I102</f>
        <v>6453</v>
      </c>
      <c r="EE103" s="59">
        <f>+'Cas_-14'!J102</f>
        <v>6004</v>
      </c>
      <c r="EF103" s="59">
        <f>+'Cas_-14'!K102</f>
        <v>5663</v>
      </c>
      <c r="EG103" s="59">
        <f>+'Cas_-14'!L102</f>
        <v>4144</v>
      </c>
      <c r="EH103" s="59">
        <f>+'Cas_-14'!M102</f>
        <v>4150</v>
      </c>
      <c r="EI103" s="59">
        <f>+'Cas_-14'!N102</f>
        <v>2436</v>
      </c>
      <c r="EJ103" s="59">
        <f>+'Cas_-14'!O102</f>
        <v>2372</v>
      </c>
      <c r="EK103" s="59">
        <f>+'Cas_-14'!P102</f>
        <v>1142</v>
      </c>
      <c r="EL103" s="59">
        <f>+'Cas_-14'!Q102</f>
        <v>1176</v>
      </c>
      <c r="EM103" s="59">
        <f>+'Cas_-14'!R102</f>
        <v>438</v>
      </c>
      <c r="EN103" s="59">
        <f>+'Cas_-14'!S102</f>
        <v>677</v>
      </c>
      <c r="EO103" s="59">
        <f>+'Cas_-14'!T102</f>
        <v>73</v>
      </c>
      <c r="EP103" s="75">
        <f>+'Cas_-14'!U102</f>
        <v>244</v>
      </c>
      <c r="EQ103" s="178">
        <f t="shared" si="559"/>
        <v>2.6168130093131212E-2</v>
      </c>
      <c r="ER103" s="80">
        <f t="shared" si="560"/>
        <v>2.6607355799039254E-2</v>
      </c>
      <c r="ES103" s="80">
        <f t="shared" si="561"/>
        <v>6.3412918238884217E-2</v>
      </c>
      <c r="ET103" s="80">
        <f t="shared" si="562"/>
        <v>7.5456535417049844E-2</v>
      </c>
      <c r="EU103" s="80">
        <f t="shared" si="563"/>
        <v>0.17773552883842939</v>
      </c>
      <c r="EV103" s="80">
        <f t="shared" si="564"/>
        <v>0.18142091211868841</v>
      </c>
      <c r="EW103" s="80">
        <f t="shared" si="565"/>
        <v>0.20247412338162479</v>
      </c>
      <c r="EX103" s="80">
        <f t="shared" si="566"/>
        <v>0.19411365484231213</v>
      </c>
      <c r="EY103" s="80">
        <f t="shared" si="567"/>
        <v>0.20455257044584704</v>
      </c>
      <c r="EZ103" s="80">
        <f t="shared" si="568"/>
        <v>0.181820467942196</v>
      </c>
      <c r="FA103" s="80">
        <f t="shared" si="569"/>
        <v>0.16894098672015367</v>
      </c>
      <c r="FB103" s="80">
        <f t="shared" si="570"/>
        <v>0.14898088946559751</v>
      </c>
      <c r="FC103" s="80">
        <f t="shared" si="571"/>
        <v>0.12359522143536031</v>
      </c>
      <c r="FD103" s="80">
        <f t="shared" si="572"/>
        <v>9.7262225207328926E-2</v>
      </c>
      <c r="FE103" s="80">
        <f t="shared" si="573"/>
        <v>8.6973369370266826E-2</v>
      </c>
      <c r="FF103" s="80">
        <f t="shared" si="574"/>
        <v>5.9444878407658643E-2</v>
      </c>
      <c r="FG103" s="80">
        <f t="shared" si="575"/>
        <v>7.9411046329079013E-2</v>
      </c>
      <c r="FH103" s="80">
        <f t="shared" si="576"/>
        <v>6.5371877779471579E-2</v>
      </c>
      <c r="FI103" s="80">
        <f t="shared" si="577"/>
        <v>0.16176324252219801</v>
      </c>
      <c r="FJ103" s="88">
        <f t="shared" si="578"/>
        <v>0.10587716574325354</v>
      </c>
      <c r="FK103" s="101">
        <f t="shared" si="481"/>
        <v>3.3535790140477699</v>
      </c>
      <c r="FL103" s="102">
        <f t="shared" si="482"/>
        <v>5.2670321860087315</v>
      </c>
      <c r="FM103" s="102">
        <f t="shared" si="483"/>
        <v>4.9286423807496611</v>
      </c>
      <c r="FN103" s="102">
        <f t="shared" si="484"/>
        <v>7.1970387116667922</v>
      </c>
      <c r="FO103" s="102">
        <f t="shared" si="493"/>
        <v>3.9384359704262364</v>
      </c>
      <c r="FP103" s="102">
        <f t="shared" si="493"/>
        <v>3.8584306066218481</v>
      </c>
      <c r="FQ103" s="102">
        <f t="shared" si="493"/>
        <v>3.4572319084974357</v>
      </c>
      <c r="FR103" s="102">
        <f t="shared" si="493"/>
        <v>3.6061347696979054</v>
      </c>
      <c r="FS103" s="102">
        <f t="shared" si="493"/>
        <v>3.4221031712007597</v>
      </c>
      <c r="FT103" s="102">
        <f t="shared" si="493"/>
        <v>3.8499515919326672</v>
      </c>
      <c r="FU103" s="102">
        <f t="shared" si="493"/>
        <v>4.1434586928246819</v>
      </c>
      <c r="FV103" s="102">
        <f t="shared" si="493"/>
        <v>4.6985892117501633</v>
      </c>
      <c r="FW103" s="102">
        <f t="shared" si="493"/>
        <v>4.9286423807496611</v>
      </c>
      <c r="FX103" s="102">
        <f t="shared" si="493"/>
        <v>7.1970387116667922</v>
      </c>
      <c r="FY103" s="102">
        <f t="shared" si="493"/>
        <v>3.3535790140477699</v>
      </c>
      <c r="FZ103" s="102">
        <f t="shared" si="493"/>
        <v>5.2670321860087315</v>
      </c>
      <c r="GA103" s="102">
        <f t="shared" si="485"/>
        <v>2.5225016789899715</v>
      </c>
      <c r="GB103" s="102">
        <f t="shared" si="486"/>
        <v>5.15771537512253</v>
      </c>
      <c r="GC103" s="102">
        <f t="shared" si="487"/>
        <v>1.9115522300615175</v>
      </c>
      <c r="GD103" s="270">
        <f t="shared" si="488"/>
        <v>3.2560715009904704</v>
      </c>
      <c r="GE103" s="74">
        <f>+Cas_Hoy!B102</f>
        <v>883</v>
      </c>
      <c r="GF103" s="59">
        <f>+Cas_Hoy!C102</f>
        <v>831</v>
      </c>
      <c r="GG103" s="59">
        <f>+Cas_Hoy!D102</f>
        <v>2012</v>
      </c>
      <c r="GH103" s="59">
        <f>+Cas_Hoy!E102</f>
        <v>2264</v>
      </c>
      <c r="GI103" s="59">
        <f>+Cas_Hoy!F102</f>
        <v>5980</v>
      </c>
      <c r="GJ103" s="59">
        <f>+Cas_Hoy!G102</f>
        <v>6096</v>
      </c>
      <c r="GK103" s="59">
        <f>+Cas_Hoy!H102</f>
        <v>6841</v>
      </c>
      <c r="GL103" s="59">
        <f>+Cas_Hoy!I102</f>
        <v>6643</v>
      </c>
      <c r="GM103" s="59">
        <f>+Cas_Hoy!J102</f>
        <v>6164</v>
      </c>
      <c r="GN103" s="59">
        <f>+Cas_Hoy!K102</f>
        <v>5814</v>
      </c>
      <c r="GO103" s="59">
        <f>+Cas_Hoy!L102</f>
        <v>4230</v>
      </c>
      <c r="GP103" s="59">
        <f>+Cas_Hoy!M102</f>
        <v>4234</v>
      </c>
      <c r="GQ103" s="59">
        <f>+Cas_Hoy!N102</f>
        <v>2489</v>
      </c>
      <c r="GR103" s="59">
        <f>+Cas_Hoy!O102</f>
        <v>2426</v>
      </c>
      <c r="GS103" s="59">
        <f>+Cas_Hoy!P102</f>
        <v>1168</v>
      </c>
      <c r="GT103" s="59">
        <f>+Cas_Hoy!Q102</f>
        <v>1202</v>
      </c>
      <c r="GU103" s="59">
        <f>+Cas_Hoy!R102</f>
        <v>450</v>
      </c>
      <c r="GV103" s="59">
        <f>+Cas_Hoy!S102</f>
        <v>689</v>
      </c>
      <c r="GW103" s="59">
        <f>+Cas_Hoy!T102</f>
        <v>73</v>
      </c>
      <c r="GX103" s="459">
        <f>+Cas_Hoy!U102</f>
        <v>249</v>
      </c>
      <c r="GY103" s="424">
        <f t="shared" si="489"/>
        <v>0.29831258619942685</v>
      </c>
      <c r="GZ103" s="94">
        <f t="shared" si="490"/>
        <v>0.32002032450301809</v>
      </c>
      <c r="HA103" s="94">
        <f t="shared" si="491"/>
        <v>0.62241005457736887</v>
      </c>
      <c r="HB103" s="94">
        <f t="shared" si="492"/>
        <v>0.7</v>
      </c>
      <c r="HC103" s="272">
        <f t="shared" si="612"/>
        <v>0.7</v>
      </c>
      <c r="HD103" s="272">
        <f t="shared" si="613"/>
        <v>0.7</v>
      </c>
      <c r="HE103" s="272">
        <f t="shared" si="614"/>
        <v>0.7</v>
      </c>
      <c r="HF103" s="272">
        <f t="shared" si="615"/>
        <v>0.7</v>
      </c>
      <c r="HG103" s="272">
        <f t="shared" si="616"/>
        <v>0.7</v>
      </c>
      <c r="HH103" s="272">
        <f t="shared" si="617"/>
        <v>0.7</v>
      </c>
      <c r="HI103" s="272">
        <f t="shared" si="618"/>
        <v>0.7</v>
      </c>
      <c r="HJ103" s="272">
        <f t="shared" si="619"/>
        <v>0.7</v>
      </c>
      <c r="HK103" s="272">
        <f t="shared" si="620"/>
        <v>0.62241005457736887</v>
      </c>
      <c r="HL103" s="272">
        <f t="shared" si="621"/>
        <v>0.7</v>
      </c>
      <c r="HM103" s="272">
        <f t="shared" si="622"/>
        <v>0.29831258619942685</v>
      </c>
      <c r="HN103" s="272">
        <f t="shared" si="623"/>
        <v>0.32002032450301809</v>
      </c>
      <c r="HO103" s="272">
        <f t="shared" si="624"/>
        <v>0.20580256612546463</v>
      </c>
      <c r="HP103" s="272">
        <f t="shared" si="625"/>
        <v>0.34314595636086564</v>
      </c>
      <c r="HQ103" s="272">
        <f t="shared" si="626"/>
        <v>0.30921888698528971</v>
      </c>
      <c r="HR103" s="276">
        <f t="shared" si="627"/>
        <v>0.35180804046549524</v>
      </c>
      <c r="HS103" s="201">
        <f>+CyF_Tot!B102</f>
        <v>0</v>
      </c>
      <c r="HT103" s="131">
        <f>+CyF_Tot!C102</f>
        <v>59946</v>
      </c>
      <c r="HU103" s="131">
        <f>+CyF_Tot!D102</f>
        <v>60719</v>
      </c>
      <c r="HV103" s="131">
        <f>+CyF_Tot!E102</f>
        <v>61511</v>
      </c>
      <c r="HW103" s="131">
        <f>+CyF_Tot!F102</f>
        <v>0</v>
      </c>
      <c r="HX103" s="131">
        <f>+CyF_Tot!G102</f>
        <v>1446</v>
      </c>
      <c r="HY103" s="131">
        <f>+CyF_Tot!H102</f>
        <v>1465</v>
      </c>
      <c r="HZ103" s="428">
        <f>+CyF_Tot!I102</f>
        <v>1472</v>
      </c>
      <c r="IA103" s="82">
        <f t="shared" si="628"/>
        <v>7.0925398914203061E-2</v>
      </c>
      <c r="IB103" s="79">
        <f t="shared" si="629"/>
        <v>6.5856773639647093E-2</v>
      </c>
      <c r="IC103" s="79">
        <f t="shared" si="630"/>
        <v>6.5487280697522327E-2</v>
      </c>
      <c r="ID103" s="79">
        <f t="shared" si="631"/>
        <v>6.2680177022483366E-2</v>
      </c>
      <c r="IE103" s="79">
        <f t="shared" si="632"/>
        <v>7.0738430533316438E-2</v>
      </c>
      <c r="IF103" s="79">
        <f t="shared" si="633"/>
        <v>7.0492401698365917E-2</v>
      </c>
      <c r="IG103" s="79">
        <f t="shared" si="634"/>
        <v>7.1454112781106513E-2</v>
      </c>
      <c r="IH103" s="79">
        <f t="shared" si="635"/>
        <v>7.1826861776679241E-2</v>
      </c>
      <c r="II103" s="79">
        <f t="shared" si="636"/>
        <v>6.3418659177771647E-2</v>
      </c>
      <c r="IJ103" s="79">
        <f t="shared" si="637"/>
        <v>6.7295357398629033E-2</v>
      </c>
      <c r="IK103" s="79">
        <f t="shared" si="638"/>
        <v>5.2998799684379087E-2</v>
      </c>
      <c r="IL103" s="79">
        <f t="shared" si="639"/>
        <v>6.0186466553109406E-2</v>
      </c>
      <c r="IM103" s="79">
        <f t="shared" si="640"/>
        <v>4.2585026075452052E-2</v>
      </c>
      <c r="IN103" s="79">
        <f t="shared" si="641"/>
        <v>5.2692863097175871E-2</v>
      </c>
      <c r="IO103" s="79">
        <f t="shared" si="642"/>
        <v>2.83701167036212E-2</v>
      </c>
      <c r="IP103" s="79">
        <f t="shared" si="643"/>
        <v>4.2743904628954076E-2</v>
      </c>
      <c r="IQ103" s="79">
        <f t="shared" si="644"/>
        <v>1.191720761963167E-2</v>
      </c>
      <c r="IR103" s="79">
        <f t="shared" si="645"/>
        <v>2.2375823213022068E-2</v>
      </c>
      <c r="IS103" s="79">
        <f t="shared" si="646"/>
        <v>9.7504425978804557E-4</v>
      </c>
      <c r="IT103" s="179">
        <f t="shared" si="647"/>
        <v>4.9793061882208696E-3</v>
      </c>
      <c r="IU103" s="275"/>
      <c r="IV103" s="272"/>
      <c r="IW103" s="272"/>
      <c r="IX103" s="272"/>
      <c r="IY103" s="272"/>
      <c r="IZ103" s="272"/>
      <c r="JA103" s="272"/>
      <c r="JB103" s="272"/>
      <c r="JC103" s="272"/>
      <c r="JD103" s="272"/>
      <c r="JE103" s="272"/>
      <c r="JF103" s="272"/>
      <c r="JG103" s="272"/>
      <c r="JH103" s="272"/>
      <c r="JI103" s="272"/>
      <c r="JJ103" s="272"/>
      <c r="JK103" s="272"/>
      <c r="JL103" s="272"/>
      <c r="JM103" s="272"/>
      <c r="JN103" s="276"/>
      <c r="JP103" s="525">
        <f t="shared" si="510"/>
        <v>0</v>
      </c>
      <c r="JQ103" s="241">
        <f t="shared" si="511"/>
        <v>119.09360593015892</v>
      </c>
      <c r="JR103" s="241">
        <f t="shared" si="512"/>
        <v>479.12874218790432</v>
      </c>
      <c r="JS103" s="241">
        <f t="shared" si="513"/>
        <v>0</v>
      </c>
      <c r="JT103" s="241">
        <f t="shared" si="514"/>
        <v>764.99024042393421</v>
      </c>
      <c r="JU103" s="241">
        <f t="shared" si="515"/>
        <v>322.38983428059726</v>
      </c>
      <c r="JV103" s="241">
        <f t="shared" si="516"/>
        <v>876.94427548554609</v>
      </c>
      <c r="JW103" s="241">
        <f t="shared" si="517"/>
        <v>1176.8803162934569</v>
      </c>
      <c r="JX103" s="241">
        <f t="shared" si="518"/>
        <v>3749.8100242782534</v>
      </c>
      <c r="JY103" s="241">
        <f t="shared" si="519"/>
        <v>2157.377133057048</v>
      </c>
      <c r="JZ103" s="241">
        <f t="shared" si="520"/>
        <v>9822.3498031135587</v>
      </c>
      <c r="KA103" s="241">
        <f t="shared" si="521"/>
        <v>5211.8032666422732</v>
      </c>
      <c r="KB103" s="241">
        <f t="shared" si="522"/>
        <v>16316.595688803251</v>
      </c>
      <c r="KC103" s="241">
        <f t="shared" si="523"/>
        <v>10283.25925567432</v>
      </c>
      <c r="KD103" s="241">
        <f t="shared" si="524"/>
        <v>17642.292235450088</v>
      </c>
      <c r="KE103" s="241">
        <f t="shared" si="525"/>
        <v>11188.849472543052</v>
      </c>
      <c r="KF103" s="241">
        <f t="shared" si="526"/>
        <v>10149.312980706825</v>
      </c>
      <c r="KG103" s="241">
        <f t="shared" si="527"/>
        <v>12111.964205068822</v>
      </c>
      <c r="KH103" s="241">
        <f t="shared" si="528"/>
        <v>5149.9488793400078</v>
      </c>
      <c r="KI103" s="526">
        <f t="shared" si="529"/>
        <v>6261.3477725805415</v>
      </c>
      <c r="KJ103" s="529">
        <f>(SUM(JP103:KI103)/SUM(JP$4:KI102))*100000</f>
        <v>204.81680972328888</v>
      </c>
      <c r="KK103" s="491">
        <f t="shared" si="579"/>
        <v>0</v>
      </c>
      <c r="KL103" s="492">
        <f t="shared" si="580"/>
        <v>32.808083599308574</v>
      </c>
      <c r="KM103" s="492">
        <f t="shared" si="581"/>
        <v>131.97277469070596</v>
      </c>
      <c r="KN103" s="492">
        <f t="shared" si="582"/>
        <v>0</v>
      </c>
      <c r="KO103" s="492">
        <f t="shared" si="583"/>
        <v>213.80799138494683</v>
      </c>
      <c r="KP103" s="492">
        <f t="shared" si="584"/>
        <v>91.951805432685461</v>
      </c>
      <c r="KQ103" s="492">
        <f t="shared" si="585"/>
        <v>272.14263895379679</v>
      </c>
      <c r="KR103" s="492">
        <f t="shared" si="586"/>
        <v>360.97378864214249</v>
      </c>
      <c r="KS103" s="492">
        <f t="shared" si="587"/>
        <v>1328.705903962031</v>
      </c>
      <c r="KT103" s="492">
        <f t="shared" si="588"/>
        <v>738.45501724713199</v>
      </c>
      <c r="KU103" s="492">
        <f t="shared" si="589"/>
        <v>4647.5078393092472</v>
      </c>
      <c r="KV103" s="492">
        <f t="shared" si="590"/>
        <v>2297.5366086260824</v>
      </c>
      <c r="KW103" s="492">
        <f t="shared" si="591"/>
        <v>9868.3376720761826</v>
      </c>
      <c r="KX103" s="492">
        <f t="shared" si="592"/>
        <v>5392.0668696305875</v>
      </c>
      <c r="KY103" s="492">
        <f t="shared" si="593"/>
        <v>17821.16325100038</v>
      </c>
      <c r="KZ103" s="492">
        <f t="shared" si="594"/>
        <v>8391.0287548225642</v>
      </c>
      <c r="LA103" s="492">
        <f t="shared" si="595"/>
        <v>28464.690122523756</v>
      </c>
      <c r="LB103" s="492">
        <f t="shared" si="596"/>
        <v>18443.173790072484</v>
      </c>
      <c r="LC103" s="492">
        <f t="shared" si="597"/>
        <v>85313.490919241405</v>
      </c>
      <c r="LD103" s="493">
        <f t="shared" si="598"/>
        <v>36232.554670334714</v>
      </c>
      <c r="LE103" s="509">
        <f t="shared" si="599"/>
        <v>114.73257309609438</v>
      </c>
      <c r="LF103" s="492">
        <f t="shared" si="600"/>
        <v>43.423434976300086</v>
      </c>
      <c r="LG103" s="492">
        <f t="shared" si="601"/>
        <v>1863.0961120556965</v>
      </c>
      <c r="LH103" s="492">
        <f t="shared" si="602"/>
        <v>1073.2237694414714</v>
      </c>
      <c r="LI103" s="492">
        <f t="shared" si="603"/>
        <v>16079.640344522171</v>
      </c>
      <c r="LJ103" s="512">
        <f t="shared" si="604"/>
        <v>10064.857559973781</v>
      </c>
      <c r="LK103" s="491">
        <f t="shared" si="605"/>
        <v>79.790932895528783</v>
      </c>
      <c r="LL103" s="492">
        <f t="shared" si="606"/>
        <v>1456.4937207861856</v>
      </c>
      <c r="LM103" s="493">
        <f t="shared" si="607"/>
        <v>12505.457610247637</v>
      </c>
      <c r="LO103" s="547" t="e">
        <f>VLOOKUP(A103,#REF!,2,FALSE)</f>
        <v>#REF!</v>
      </c>
      <c r="LP103" s="552" t="e">
        <f>VLOOKUP(A103,#REF!,3,FALSE)</f>
        <v>#REF!</v>
      </c>
      <c r="LQ103" s="544" t="e">
        <f>VLOOKUP(A103,#REF!,4,FALSE)</f>
        <v>#REF!</v>
      </c>
      <c r="LR103" s="564" t="e">
        <f t="shared" si="530"/>
        <v>#REF!</v>
      </c>
      <c r="LS103" s="518" t="e">
        <f t="shared" si="531"/>
        <v>#REF!</v>
      </c>
    </row>
    <row r="104" spans="1:331" ht="14.4">
      <c r="A104" s="391" t="s">
        <v>114</v>
      </c>
      <c r="B104" s="419">
        <v>10905</v>
      </c>
      <c r="C104" s="407">
        <f t="shared" si="608"/>
        <v>1675</v>
      </c>
      <c r="D104" s="398">
        <f t="shared" si="609"/>
        <v>25</v>
      </c>
      <c r="E104" s="376">
        <f t="shared" si="610"/>
        <v>7.6878048993410586E-3</v>
      </c>
      <c r="F104" s="185">
        <f t="shared" si="532"/>
        <v>0.14846400733608436</v>
      </c>
      <c r="G104" s="30">
        <f t="shared" si="253"/>
        <v>2.0085877358202371</v>
      </c>
      <c r="H104" s="29">
        <f t="shared" si="533"/>
        <v>0.29820298434598475</v>
      </c>
      <c r="I104" s="33">
        <f t="shared" si="534"/>
        <v>0.30851760270508</v>
      </c>
      <c r="J104" s="302">
        <f t="shared" si="535"/>
        <v>0.39255427301148649</v>
      </c>
      <c r="K104" s="452">
        <f t="shared" si="536"/>
        <v>5.8400239703571008E-3</v>
      </c>
      <c r="L104" s="303">
        <f t="shared" si="611"/>
        <v>2.6441039822052255</v>
      </c>
      <c r="M104" s="304">
        <f t="shared" si="537"/>
        <v>0.40613243192973431</v>
      </c>
      <c r="N104" s="675"/>
      <c r="O104" s="310" t="s">
        <v>226</v>
      </c>
      <c r="P104" s="20" t="s">
        <v>237</v>
      </c>
      <c r="Q104" s="20"/>
      <c r="R104" s="20"/>
      <c r="S104" s="148">
        <f t="shared" si="538"/>
        <v>1675</v>
      </c>
      <c r="T104" s="149">
        <f t="shared" si="539"/>
        <v>15359.926639156351</v>
      </c>
      <c r="U104" s="148">
        <f t="shared" si="540"/>
        <v>12</v>
      </c>
      <c r="V104" s="150">
        <f t="shared" si="541"/>
        <v>7.2158749248346366E-3</v>
      </c>
      <c r="W104" s="149">
        <f t="shared" si="542"/>
        <v>110.04126547455296</v>
      </c>
      <c r="X104" s="148">
        <f t="shared" si="543"/>
        <v>56</v>
      </c>
      <c r="Y104" s="150">
        <f t="shared" si="544"/>
        <v>3.4589252625077206E-2</v>
      </c>
      <c r="Z104" s="149">
        <f t="shared" si="545"/>
        <v>513.52590554791379</v>
      </c>
      <c r="AA104" s="148">
        <f t="shared" si="546"/>
        <v>25</v>
      </c>
      <c r="AB104" s="149">
        <f t="shared" si="547"/>
        <v>2292.5263640531866</v>
      </c>
      <c r="AC104" s="151">
        <f t="shared" si="548"/>
        <v>1.4925373134328358E-2</v>
      </c>
      <c r="AD104" s="148">
        <f t="shared" si="549"/>
        <v>0</v>
      </c>
      <c r="AE104" s="150">
        <f t="shared" si="550"/>
        <v>0</v>
      </c>
      <c r="AF104" s="149">
        <f t="shared" si="551"/>
        <v>0</v>
      </c>
      <c r="AG104" s="148">
        <f t="shared" si="552"/>
        <v>0</v>
      </c>
      <c r="AH104" s="150">
        <f t="shared" si="553"/>
        <v>0</v>
      </c>
      <c r="AI104" s="311">
        <f t="shared" si="554"/>
        <v>0</v>
      </c>
      <c r="AJ104" s="679"/>
      <c r="AK104" s="74">
        <v>912.27374250343655</v>
      </c>
      <c r="AL104" s="59">
        <v>889.48188660932828</v>
      </c>
      <c r="AM104" s="59">
        <v>893.6102038299631</v>
      </c>
      <c r="AN104" s="59">
        <v>911.61804072464054</v>
      </c>
      <c r="AO104" s="59">
        <v>543.58652293426303</v>
      </c>
      <c r="AP104" s="59">
        <v>617.70986842093043</v>
      </c>
      <c r="AQ104" s="59">
        <v>712.51544330951333</v>
      </c>
      <c r="AR104" s="59">
        <v>675.01608746400416</v>
      </c>
      <c r="AS104" s="59">
        <v>722.4722182823275</v>
      </c>
      <c r="AT104" s="59">
        <v>742.27535367209998</v>
      </c>
      <c r="AU104" s="59">
        <v>548.89363588596007</v>
      </c>
      <c r="AV104" s="59">
        <v>556.24020499793914</v>
      </c>
      <c r="AW104" s="59">
        <v>494.56718355736018</v>
      </c>
      <c r="AX104" s="59">
        <v>562.02313332580025</v>
      </c>
      <c r="AY104" s="59">
        <v>323.79962264175765</v>
      </c>
      <c r="AZ104" s="59">
        <v>402.21048066717589</v>
      </c>
      <c r="BA104" s="59">
        <v>123.98803078210213</v>
      </c>
      <c r="BB104" s="59">
        <v>210.25394521823483</v>
      </c>
      <c r="BC104" s="59">
        <v>7.2934135754177705</v>
      </c>
      <c r="BD104" s="75">
        <v>55.171044943363086</v>
      </c>
      <c r="BE104" s="213">
        <v>2.0000000000000002E-5</v>
      </c>
      <c r="BF104" s="42">
        <v>2.0000000000000002E-5</v>
      </c>
      <c r="BG104" s="52">
        <v>5.0000000000000002E-5</v>
      </c>
      <c r="BH104" s="52">
        <v>4.0000000000000003E-5</v>
      </c>
      <c r="BI104" s="52">
        <v>1.2518952302791728E-4</v>
      </c>
      <c r="BJ104" s="52">
        <v>1.2406223545552731E-4</v>
      </c>
      <c r="BK104" s="52">
        <v>3.4000000000000002E-4</v>
      </c>
      <c r="BL104" s="52">
        <v>1.8000000000000001E-4</v>
      </c>
      <c r="BM104" s="52">
        <v>8.9999999999999998E-4</v>
      </c>
      <c r="BN104" s="52">
        <v>5.0000000000000001E-4</v>
      </c>
      <c r="BO104" s="52">
        <v>3.8E-3</v>
      </c>
      <c r="BP104" s="52">
        <v>2E-3</v>
      </c>
      <c r="BQ104" s="52">
        <v>1.6199999999999999E-2</v>
      </c>
      <c r="BR104" s="52">
        <v>6.1999999999999998E-3</v>
      </c>
      <c r="BS104" s="52">
        <v>6.1100000000000002E-2</v>
      </c>
      <c r="BT104" s="52">
        <v>2.6800000000000001E-2</v>
      </c>
      <c r="BU104" s="52">
        <v>0.1421</v>
      </c>
      <c r="BV104" s="52">
        <v>5.4699999999999999E-2</v>
      </c>
      <c r="BW104" s="52">
        <v>0.27589999999999998</v>
      </c>
      <c r="BX104" s="584">
        <v>0.1051</v>
      </c>
      <c r="BY104" s="74">
        <f>+Fall_Hoy!B104+(CS104/2)</f>
        <v>0</v>
      </c>
      <c r="BZ104" s="59">
        <f>+Fall_Hoy!C104+(CS104/2)</f>
        <v>0</v>
      </c>
      <c r="CA104" s="59">
        <f>+Fall_Hoy!D104+(CT104/2)</f>
        <v>0</v>
      </c>
      <c r="CB104" s="59">
        <f>+Fall_Hoy!E104+(CT104/2)</f>
        <v>0</v>
      </c>
      <c r="CC104" s="59">
        <f>+Fall_Hoy!F104+(CU104/2)</f>
        <v>0</v>
      </c>
      <c r="CD104" s="59">
        <f>+Fall_Hoy!G104+(CU104/2)</f>
        <v>0</v>
      </c>
      <c r="CE104" s="59">
        <f>+Fall_Hoy!H104+(CV104/2)</f>
        <v>1</v>
      </c>
      <c r="CF104" s="59">
        <f>+Fall_Hoy!I104+(CV104/2)</f>
        <v>0</v>
      </c>
      <c r="CG104" s="59">
        <f>+Fall_Hoy!J104+(CW104/2)</f>
        <v>3</v>
      </c>
      <c r="CH104" s="59">
        <f>+Fall_Hoy!K104+(CW104/2)</f>
        <v>0</v>
      </c>
      <c r="CI104" s="59">
        <f>+Fall_Hoy!L104+(CX104/2)</f>
        <v>1</v>
      </c>
      <c r="CJ104" s="59">
        <f>+Fall_Hoy!M104+(CX104/2)</f>
        <v>0</v>
      </c>
      <c r="CK104" s="59">
        <f>+Fall_Hoy!N104+(CY104/2)</f>
        <v>4</v>
      </c>
      <c r="CL104" s="59">
        <f>+Fall_Hoy!O104+(CY104/2)</f>
        <v>2</v>
      </c>
      <c r="CM104" s="59">
        <f>+Fall_Hoy!P104+(CZ104/2)</f>
        <v>2.5</v>
      </c>
      <c r="CN104" s="59">
        <f>+Fall_Hoy!Q104+(CZ104/2)</f>
        <v>3.5</v>
      </c>
      <c r="CO104" s="59">
        <f>+Fall_Hoy!R104+(DA104/2)</f>
        <v>2.5</v>
      </c>
      <c r="CP104" s="59">
        <f>+Fall_Hoy!S104+(DA104/2)</f>
        <v>3.5</v>
      </c>
      <c r="CQ104" s="59">
        <f>+Fall_Hoy!T104+(DB104/2)</f>
        <v>2</v>
      </c>
      <c r="CR104" s="75">
        <f>+Fall_Hoy!U104+(DB104/2)</f>
        <v>0</v>
      </c>
      <c r="CS104" s="603">
        <f>+Fall_Hoy!W104</f>
        <v>0</v>
      </c>
      <c r="CT104" s="58">
        <f>+Fall_Hoy!X104</f>
        <v>0</v>
      </c>
      <c r="CU104" s="58">
        <f>+Fall_Hoy!Y104</f>
        <v>0</v>
      </c>
      <c r="CV104" s="58">
        <f>+Fall_Hoy!Z104</f>
        <v>0</v>
      </c>
      <c r="CW104" s="58">
        <f>+Fall_Hoy!AA104</f>
        <v>0</v>
      </c>
      <c r="CX104" s="58">
        <f>+Fall_Hoy!AB104</f>
        <v>0</v>
      </c>
      <c r="CY104" s="58">
        <f>+Fall_Hoy!AC104</f>
        <v>0</v>
      </c>
      <c r="CZ104" s="58">
        <f>+Fall_Hoy!AD104</f>
        <v>1</v>
      </c>
      <c r="DA104" s="58">
        <f>+Fall_Hoy!AE104</f>
        <v>1</v>
      </c>
      <c r="DB104" s="223">
        <f>+Fall_Hoy!AF104</f>
        <v>0</v>
      </c>
      <c r="DC104" s="65">
        <f t="shared" si="555"/>
        <v>0.12636373675920323</v>
      </c>
      <c r="DD104" s="66">
        <f t="shared" si="556"/>
        <v>0.32469818963628777</v>
      </c>
      <c r="DE104" s="66">
        <f t="shared" si="557"/>
        <v>0.49925184778920217</v>
      </c>
      <c r="DF104" s="66">
        <f t="shared" si="558"/>
        <v>0.57396328733374924</v>
      </c>
      <c r="DG104" s="66">
        <f t="shared" si="494"/>
        <v>0.26490722989726184</v>
      </c>
      <c r="DH104" s="66">
        <f t="shared" si="495"/>
        <v>0.33510877935163974</v>
      </c>
      <c r="DI104" s="66">
        <f t="shared" si="496"/>
        <v>0.7</v>
      </c>
      <c r="DJ104" s="66">
        <f t="shared" si="497"/>
        <v>0.27554898831936153</v>
      </c>
      <c r="DK104" s="66">
        <f t="shared" si="498"/>
        <v>0.7</v>
      </c>
      <c r="DL104" s="66">
        <f t="shared" si="499"/>
        <v>0.19534529778292184</v>
      </c>
      <c r="DM104" s="66">
        <f t="shared" si="500"/>
        <v>0.47943331372768305</v>
      </c>
      <c r="DN104" s="66">
        <f t="shared" si="501"/>
        <v>0.21393635147326484</v>
      </c>
      <c r="DO104" s="66">
        <f t="shared" si="502"/>
        <v>0.49925184778920217</v>
      </c>
      <c r="DP104" s="66">
        <f t="shared" si="503"/>
        <v>0.57396328733374924</v>
      </c>
      <c r="DQ104" s="66">
        <f t="shared" si="504"/>
        <v>0.12636373675920323</v>
      </c>
      <c r="DR104" s="66">
        <f t="shared" si="505"/>
        <v>0.32469818963628777</v>
      </c>
      <c r="DS104" s="66">
        <f t="shared" si="506"/>
        <v>0.14189469808701108</v>
      </c>
      <c r="DT104" s="66">
        <f t="shared" si="507"/>
        <v>0.30432425277474179</v>
      </c>
      <c r="DU104" s="66">
        <f t="shared" si="508"/>
        <v>0.7</v>
      </c>
      <c r="DV104" s="265">
        <f t="shared" si="509"/>
        <v>0.19937994669653739</v>
      </c>
      <c r="DW104" s="74">
        <f>+'Cas_-14'!B103</f>
        <v>13</v>
      </c>
      <c r="DX104" s="59">
        <f>+'Cas_-14'!C103</f>
        <v>17</v>
      </c>
      <c r="DY104" s="59">
        <f>+'Cas_-14'!D103</f>
        <v>59</v>
      </c>
      <c r="DZ104" s="59">
        <f>+'Cas_-14'!E103</f>
        <v>85</v>
      </c>
      <c r="EA104" s="59">
        <f>+'Cas_-14'!F103</f>
        <v>144</v>
      </c>
      <c r="EB104" s="59">
        <f>+'Cas_-14'!G103</f>
        <v>207</v>
      </c>
      <c r="EC104" s="59">
        <f>+'Cas_-14'!H103</f>
        <v>132</v>
      </c>
      <c r="ED104" s="59">
        <f>+'Cas_-14'!I103</f>
        <v>186</v>
      </c>
      <c r="EE104" s="59">
        <f>+'Cas_-14'!J103</f>
        <v>128</v>
      </c>
      <c r="EF104" s="59">
        <f>+'Cas_-14'!K103</f>
        <v>145</v>
      </c>
      <c r="EG104" s="59">
        <f>+'Cas_-14'!L103</f>
        <v>104</v>
      </c>
      <c r="EH104" s="59">
        <f>+'Cas_-14'!M103</f>
        <v>119</v>
      </c>
      <c r="EI104" s="59">
        <f>+'Cas_-14'!N103</f>
        <v>60</v>
      </c>
      <c r="EJ104" s="59">
        <f>+'Cas_-14'!O103</f>
        <v>51</v>
      </c>
      <c r="EK104" s="59">
        <f>+'Cas_-14'!P103</f>
        <v>37</v>
      </c>
      <c r="EL104" s="59">
        <f>+'Cas_-14'!Q103</f>
        <v>42</v>
      </c>
      <c r="EM104" s="59">
        <f>+'Cas_-14'!R103</f>
        <v>20</v>
      </c>
      <c r="EN104" s="59">
        <f>+'Cas_-14'!S103</f>
        <v>28</v>
      </c>
      <c r="EO104" s="59">
        <f>+'Cas_-14'!T103</f>
        <v>7</v>
      </c>
      <c r="EP104" s="75">
        <f>+'Cas_-14'!U103</f>
        <v>11</v>
      </c>
      <c r="EQ104" s="178">
        <f t="shared" si="559"/>
        <v>1.4250108705667399E-2</v>
      </c>
      <c r="ER104" s="79">
        <f t="shared" si="560"/>
        <v>1.9112249789372739E-2</v>
      </c>
      <c r="ES104" s="79">
        <f t="shared" si="561"/>
        <v>6.6024313226426143E-2</v>
      </c>
      <c r="ET104" s="79">
        <f t="shared" si="562"/>
        <v>9.3240805033250482E-2</v>
      </c>
      <c r="EU104" s="79">
        <f t="shared" si="563"/>
        <v>0.26490722989726184</v>
      </c>
      <c r="EV104" s="79">
        <f t="shared" si="564"/>
        <v>0.33510877935163974</v>
      </c>
      <c r="EW104" s="79">
        <f t="shared" si="565"/>
        <v>0.18525914243610273</v>
      </c>
      <c r="EX104" s="79">
        <f t="shared" si="566"/>
        <v>0.27554898831936153</v>
      </c>
      <c r="EY104" s="79">
        <f t="shared" si="567"/>
        <v>0.17716944231339313</v>
      </c>
      <c r="EZ104" s="79">
        <f t="shared" si="568"/>
        <v>0.19534529778292184</v>
      </c>
      <c r="FA104" s="79">
        <f t="shared" si="569"/>
        <v>0.18947204558518033</v>
      </c>
      <c r="FB104" s="79">
        <f t="shared" si="570"/>
        <v>0.21393635147326484</v>
      </c>
      <c r="FC104" s="79">
        <f t="shared" si="571"/>
        <v>0.12131819901277612</v>
      </c>
      <c r="FD104" s="79">
        <f t="shared" si="572"/>
        <v>9.0743595727465751E-2</v>
      </c>
      <c r="FE104" s="79">
        <f t="shared" si="573"/>
        <v>0.1142681998766123</v>
      </c>
      <c r="FF104" s="79">
        <f t="shared" si="574"/>
        <v>0.10442293778703014</v>
      </c>
      <c r="FG104" s="79">
        <f t="shared" si="575"/>
        <v>0.16130589278531418</v>
      </c>
      <c r="FH104" s="79">
        <f t="shared" si="576"/>
        <v>0.13317229301422701</v>
      </c>
      <c r="FI104" s="79">
        <f t="shared" si="577"/>
        <v>0.95977006207261961</v>
      </c>
      <c r="FJ104" s="87">
        <f t="shared" si="578"/>
        <v>0.19937994669653739</v>
      </c>
      <c r="FK104" s="101">
        <f t="shared" si="481"/>
        <v>1.105852169681957</v>
      </c>
      <c r="FL104" s="102">
        <f t="shared" si="482"/>
        <v>3.1094527363184081</v>
      </c>
      <c r="FM104" s="102">
        <f t="shared" si="483"/>
        <v>4.1152263374485605</v>
      </c>
      <c r="FN104" s="102">
        <f t="shared" si="484"/>
        <v>6.3251106894370652</v>
      </c>
      <c r="FO104" s="102">
        <f t="shared" si="493"/>
        <v>1</v>
      </c>
      <c r="FP104" s="102">
        <f t="shared" si="493"/>
        <v>1</v>
      </c>
      <c r="FQ104" s="102">
        <f t="shared" si="493"/>
        <v>3.7784909872474186</v>
      </c>
      <c r="FR104" s="102">
        <f t="shared" si="493"/>
        <v>1</v>
      </c>
      <c r="FS104" s="102">
        <f t="shared" si="493"/>
        <v>3.9510199437314788</v>
      </c>
      <c r="FT104" s="102">
        <f t="shared" si="493"/>
        <v>1</v>
      </c>
      <c r="FU104" s="102">
        <f t="shared" si="493"/>
        <v>2.5303643724696356</v>
      </c>
      <c r="FV104" s="102">
        <f t="shared" si="493"/>
        <v>1</v>
      </c>
      <c r="FW104" s="102">
        <f t="shared" si="493"/>
        <v>4.1152263374485605</v>
      </c>
      <c r="FX104" s="102">
        <f t="shared" si="493"/>
        <v>6.3251106894370652</v>
      </c>
      <c r="FY104" s="102">
        <f t="shared" si="493"/>
        <v>1.105852169681957</v>
      </c>
      <c r="FZ104" s="102">
        <f t="shared" si="493"/>
        <v>3.1094527363184081</v>
      </c>
      <c r="GA104" s="102">
        <f t="shared" si="485"/>
        <v>0.87966220971147091</v>
      </c>
      <c r="GB104" s="102">
        <f t="shared" si="486"/>
        <v>2.2851919561243146</v>
      </c>
      <c r="GC104" s="102">
        <f t="shared" si="487"/>
        <v>0.72934135754177698</v>
      </c>
      <c r="GD104" s="270">
        <f t="shared" si="488"/>
        <v>1</v>
      </c>
      <c r="GE104" s="74">
        <f>+Cas_Hoy!B103</f>
        <v>13</v>
      </c>
      <c r="GF104" s="59">
        <f>+Cas_Hoy!C103</f>
        <v>17</v>
      </c>
      <c r="GG104" s="59">
        <f>+Cas_Hoy!D103</f>
        <v>59</v>
      </c>
      <c r="GH104" s="59">
        <f>+Cas_Hoy!E103</f>
        <v>89</v>
      </c>
      <c r="GI104" s="59">
        <f>+Cas_Hoy!F103</f>
        <v>146</v>
      </c>
      <c r="GJ104" s="59">
        <f>+Cas_Hoy!G103</f>
        <v>214</v>
      </c>
      <c r="GK104" s="59">
        <f>+Cas_Hoy!H103</f>
        <v>136</v>
      </c>
      <c r="GL104" s="59">
        <f>+Cas_Hoy!I103</f>
        <v>194</v>
      </c>
      <c r="GM104" s="59">
        <f>+Cas_Hoy!J103</f>
        <v>131</v>
      </c>
      <c r="GN104" s="59">
        <f>+Cas_Hoy!K103</f>
        <v>153</v>
      </c>
      <c r="GO104" s="59">
        <f>+Cas_Hoy!L103</f>
        <v>110</v>
      </c>
      <c r="GP104" s="59">
        <f>+Cas_Hoy!M103</f>
        <v>124</v>
      </c>
      <c r="GQ104" s="59">
        <f>+Cas_Hoy!N103</f>
        <v>62</v>
      </c>
      <c r="GR104" s="59">
        <f>+Cas_Hoy!O103</f>
        <v>54</v>
      </c>
      <c r="GS104" s="59">
        <f>+Cas_Hoy!P103</f>
        <v>37</v>
      </c>
      <c r="GT104" s="59">
        <f>+Cas_Hoy!Q103</f>
        <v>45</v>
      </c>
      <c r="GU104" s="59">
        <f>+Cas_Hoy!R103</f>
        <v>20</v>
      </c>
      <c r="GV104" s="59">
        <f>+Cas_Hoy!S103</f>
        <v>28</v>
      </c>
      <c r="GW104" s="59">
        <f>+Cas_Hoy!T103</f>
        <v>7</v>
      </c>
      <c r="GX104" s="459">
        <f>+Cas_Hoy!U103</f>
        <v>12</v>
      </c>
      <c r="GY104" s="424">
        <f t="shared" si="489"/>
        <v>0.12636373675920323</v>
      </c>
      <c r="GZ104" s="94">
        <f t="shared" si="490"/>
        <v>0.34789091746745121</v>
      </c>
      <c r="HA104" s="94">
        <f t="shared" si="491"/>
        <v>0.51589357604884234</v>
      </c>
      <c r="HB104" s="94">
        <f t="shared" si="492"/>
        <v>0.60772583364749921</v>
      </c>
      <c r="HC104" s="272">
        <f t="shared" si="612"/>
        <v>0.26858649697916825</v>
      </c>
      <c r="HD104" s="272">
        <f t="shared" si="613"/>
        <v>0.3464409602958981</v>
      </c>
      <c r="HE104" s="272">
        <f t="shared" si="614"/>
        <v>0.7</v>
      </c>
      <c r="HF104" s="272">
        <f t="shared" si="615"/>
        <v>0.28740055770944162</v>
      </c>
      <c r="HG104" s="272">
        <f t="shared" si="616"/>
        <v>0.7</v>
      </c>
      <c r="HH104" s="272">
        <f t="shared" si="617"/>
        <v>0.20612296938473823</v>
      </c>
      <c r="HI104" s="272">
        <f t="shared" si="618"/>
        <v>0.5070929279812032</v>
      </c>
      <c r="HJ104" s="272">
        <f t="shared" si="619"/>
        <v>0.22292527380407429</v>
      </c>
      <c r="HK104" s="272">
        <f t="shared" si="620"/>
        <v>0.51589357604884234</v>
      </c>
      <c r="HL104" s="272">
        <f t="shared" si="621"/>
        <v>0.60772583364749921</v>
      </c>
      <c r="HM104" s="272">
        <f t="shared" si="622"/>
        <v>0.12636373675920323</v>
      </c>
      <c r="HN104" s="272">
        <f t="shared" si="623"/>
        <v>0.34789091746745121</v>
      </c>
      <c r="HO104" s="272">
        <f t="shared" si="624"/>
        <v>0.14189469808701108</v>
      </c>
      <c r="HP104" s="272">
        <f t="shared" si="625"/>
        <v>0.30432425277474179</v>
      </c>
      <c r="HQ104" s="272">
        <f t="shared" si="626"/>
        <v>0.69999999999999984</v>
      </c>
      <c r="HR104" s="276">
        <f t="shared" si="627"/>
        <v>0.2175053963962226</v>
      </c>
      <c r="HS104" s="201">
        <f>+CyF_Tot!B103</f>
        <v>0</v>
      </c>
      <c r="HT104" s="131">
        <f>+CyF_Tot!C103</f>
        <v>1619</v>
      </c>
      <c r="HU104" s="131">
        <f>+CyF_Tot!D103</f>
        <v>1663</v>
      </c>
      <c r="HV104" s="131">
        <f>+CyF_Tot!E103</f>
        <v>1675</v>
      </c>
      <c r="HW104" s="131">
        <f>+CyF_Tot!F103</f>
        <v>0</v>
      </c>
      <c r="HX104" s="131">
        <f>+CyF_Tot!G103</f>
        <v>25</v>
      </c>
      <c r="HY104" s="131">
        <f>+CyF_Tot!H103</f>
        <v>25</v>
      </c>
      <c r="HZ104" s="428">
        <f>+CyF_Tot!I103</f>
        <v>25</v>
      </c>
      <c r="IA104" s="82">
        <f t="shared" si="628"/>
        <v>8.3656464236903857E-2</v>
      </c>
      <c r="IB104" s="79">
        <f t="shared" si="629"/>
        <v>8.1566427015986084E-2</v>
      </c>
      <c r="IC104" s="79">
        <f t="shared" si="630"/>
        <v>8.1944998058685298E-2</v>
      </c>
      <c r="ID104" s="79">
        <f t="shared" si="631"/>
        <v>8.3596335692309995E-2</v>
      </c>
      <c r="IE104" s="79">
        <f t="shared" si="632"/>
        <v>4.9847457398832007E-2</v>
      </c>
      <c r="IF104" s="79">
        <f t="shared" si="633"/>
        <v>5.6644646347632319E-2</v>
      </c>
      <c r="IG104" s="79">
        <f t="shared" si="634"/>
        <v>6.5338417543284122E-2</v>
      </c>
      <c r="IH104" s="79">
        <f t="shared" si="635"/>
        <v>6.1899687066850451E-2</v>
      </c>
      <c r="II104" s="79">
        <f t="shared" si="636"/>
        <v>6.6251464308328983E-2</v>
      </c>
      <c r="IJ104" s="79">
        <f t="shared" si="637"/>
        <v>6.8067432707207706E-2</v>
      </c>
      <c r="IK104" s="79">
        <f t="shared" si="638"/>
        <v>5.0334125253182947E-2</v>
      </c>
      <c r="IL104" s="79">
        <f t="shared" si="639"/>
        <v>5.1007813388164985E-2</v>
      </c>
      <c r="IM104" s="79">
        <f t="shared" si="640"/>
        <v>4.5352332284031197E-2</v>
      </c>
      <c r="IN104" s="79">
        <f t="shared" si="641"/>
        <v>5.1538114014287047E-2</v>
      </c>
      <c r="IO104" s="79">
        <f t="shared" si="642"/>
        <v>2.9692766863068102E-2</v>
      </c>
      <c r="IP104" s="79">
        <f t="shared" si="643"/>
        <v>3.6883125233120206E-2</v>
      </c>
      <c r="IQ104" s="79">
        <f t="shared" si="644"/>
        <v>1.1369833175800287E-2</v>
      </c>
      <c r="IR104" s="79">
        <f t="shared" si="645"/>
        <v>1.9280508502359912E-2</v>
      </c>
      <c r="IS104" s="79">
        <f t="shared" si="646"/>
        <v>6.6881371622354616E-4</v>
      </c>
      <c r="IT104" s="179">
        <f t="shared" si="647"/>
        <v>5.0592430026009253E-3</v>
      </c>
      <c r="IU104" s="275"/>
      <c r="IV104" s="272"/>
      <c r="IW104" s="272"/>
      <c r="IX104" s="272"/>
      <c r="IY104" s="272"/>
      <c r="IZ104" s="272"/>
      <c r="JA104" s="272"/>
      <c r="JB104" s="272"/>
      <c r="JC104" s="272"/>
      <c r="JD104" s="272"/>
      <c r="JE104" s="272"/>
      <c r="JF104" s="272"/>
      <c r="JG104" s="272"/>
      <c r="JH104" s="272"/>
      <c r="JI104" s="272"/>
      <c r="JJ104" s="272"/>
      <c r="JK104" s="272"/>
      <c r="JL104" s="272"/>
      <c r="JM104" s="272"/>
      <c r="JN104" s="276"/>
      <c r="JP104" s="525">
        <f t="shared" si="510"/>
        <v>0</v>
      </c>
      <c r="JQ104" s="241">
        <f t="shared" si="511"/>
        <v>0</v>
      </c>
      <c r="JR104" s="241">
        <f t="shared" si="512"/>
        <v>0</v>
      </c>
      <c r="JS104" s="241">
        <f t="shared" si="513"/>
        <v>0</v>
      </c>
      <c r="JT104" s="241">
        <f t="shared" si="514"/>
        <v>0</v>
      </c>
      <c r="JU104" s="241">
        <f t="shared" si="515"/>
        <v>0</v>
      </c>
      <c r="JV104" s="241">
        <f t="shared" si="516"/>
        <v>4522.5265364532142</v>
      </c>
      <c r="JW104" s="241">
        <f t="shared" si="517"/>
        <v>0</v>
      </c>
      <c r="JX104" s="241">
        <f t="shared" si="518"/>
        <v>11718.72881164751</v>
      </c>
      <c r="JY104" s="241">
        <f t="shared" si="519"/>
        <v>0</v>
      </c>
      <c r="JZ104" s="241">
        <f t="shared" si="520"/>
        <v>3850.4108297570069</v>
      </c>
      <c r="KA104" s="241">
        <f t="shared" si="521"/>
        <v>0</v>
      </c>
      <c r="KB104" s="241">
        <f t="shared" si="522"/>
        <v>13372.735231699693</v>
      </c>
      <c r="KC104" s="241">
        <f t="shared" si="523"/>
        <v>6786.5854158514312</v>
      </c>
      <c r="KD104" s="241">
        <f t="shared" si="524"/>
        <v>7643.3304023277524</v>
      </c>
      <c r="KE104" s="241">
        <f t="shared" si="525"/>
        <v>11603.389827779967</v>
      </c>
      <c r="KF104" s="241">
        <f t="shared" si="526"/>
        <v>7189.3633149682573</v>
      </c>
      <c r="KG104" s="241">
        <f t="shared" si="527"/>
        <v>10932.080240464642</v>
      </c>
      <c r="KH104" s="241">
        <f t="shared" si="528"/>
        <v>16553.291370575338</v>
      </c>
      <c r="KI104" s="526">
        <f t="shared" si="529"/>
        <v>0</v>
      </c>
      <c r="KJ104" s="529">
        <f>(SUM(JP104:KI104)/SUM(JP$4:KI103))*100000</f>
        <v>169.16805065578984</v>
      </c>
      <c r="KK104" s="491">
        <f t="shared" si="579"/>
        <v>0</v>
      </c>
      <c r="KL104" s="492">
        <f t="shared" si="580"/>
        <v>0</v>
      </c>
      <c r="KM104" s="492">
        <f t="shared" si="581"/>
        <v>0</v>
      </c>
      <c r="KN104" s="492">
        <f t="shared" si="582"/>
        <v>0</v>
      </c>
      <c r="KO104" s="492">
        <f t="shared" si="583"/>
        <v>0</v>
      </c>
      <c r="KP104" s="492">
        <f t="shared" si="584"/>
        <v>0</v>
      </c>
      <c r="KQ104" s="492">
        <f t="shared" si="585"/>
        <v>1403.4783517886569</v>
      </c>
      <c r="KR104" s="492">
        <f t="shared" si="586"/>
        <v>0</v>
      </c>
      <c r="KS104" s="492">
        <f t="shared" si="587"/>
        <v>4152.408804220152</v>
      </c>
      <c r="KT104" s="492">
        <f t="shared" si="588"/>
        <v>0</v>
      </c>
      <c r="KU104" s="492">
        <f t="shared" si="589"/>
        <v>1821.8465921651955</v>
      </c>
      <c r="KV104" s="492">
        <f t="shared" si="590"/>
        <v>0</v>
      </c>
      <c r="KW104" s="492">
        <f t="shared" si="591"/>
        <v>8087.8799341850745</v>
      </c>
      <c r="KX104" s="492">
        <f t="shared" si="592"/>
        <v>3558.5723814692451</v>
      </c>
      <c r="KY104" s="492">
        <f t="shared" si="593"/>
        <v>7720.8243159873173</v>
      </c>
      <c r="KZ104" s="492">
        <f t="shared" si="594"/>
        <v>8701.9114822525116</v>
      </c>
      <c r="LA104" s="492">
        <f t="shared" si="595"/>
        <v>20163.236598164272</v>
      </c>
      <c r="LB104" s="492">
        <f t="shared" si="596"/>
        <v>16646.536626778376</v>
      </c>
      <c r="LC104" s="492">
        <f t="shared" si="597"/>
        <v>274220.01773503417</v>
      </c>
      <c r="LD104" s="493">
        <f t="shared" si="598"/>
        <v>0</v>
      </c>
      <c r="LE104" s="509">
        <f t="shared" si="599"/>
        <v>0</v>
      </c>
      <c r="LF104" s="492">
        <f t="shared" si="600"/>
        <v>0</v>
      </c>
      <c r="LG104" s="492">
        <f t="shared" si="601"/>
        <v>2520.3120803430775</v>
      </c>
      <c r="LH104" s="492">
        <f t="shared" si="602"/>
        <v>0</v>
      </c>
      <c r="LI104" s="492">
        <f t="shared" si="603"/>
        <v>11583.236207250773</v>
      </c>
      <c r="LJ104" s="512">
        <f t="shared" si="604"/>
        <v>7319.1046438354824</v>
      </c>
      <c r="LK104" s="491">
        <f t="shared" si="605"/>
        <v>0</v>
      </c>
      <c r="LL104" s="492">
        <f t="shared" si="606"/>
        <v>1263.4516718987149</v>
      </c>
      <c r="LM104" s="493">
        <f t="shared" si="607"/>
        <v>9177.2298870001359</v>
      </c>
      <c r="LO104" s="547" t="e">
        <f>VLOOKUP(A104,#REF!,2,FALSE)</f>
        <v>#REF!</v>
      </c>
      <c r="LP104" s="552" t="e">
        <f>VLOOKUP(A104,#REF!,3,FALSE)</f>
        <v>#REF!</v>
      </c>
      <c r="LQ104" s="544" t="e">
        <f>VLOOKUP(A104,#REF!,4,FALSE)</f>
        <v>#REF!</v>
      </c>
      <c r="LR104" s="564" t="e">
        <f t="shared" si="530"/>
        <v>#REF!</v>
      </c>
      <c r="LS104" s="518" t="e">
        <f t="shared" si="531"/>
        <v>#REF!</v>
      </c>
    </row>
    <row r="105" spans="1:331" ht="14.4">
      <c r="A105" s="391" t="s">
        <v>115</v>
      </c>
      <c r="B105" s="419">
        <v>24382</v>
      </c>
      <c r="C105" s="407">
        <f t="shared" si="608"/>
        <v>2224</v>
      </c>
      <c r="D105" s="398">
        <f t="shared" si="609"/>
        <v>67</v>
      </c>
      <c r="E105" s="376">
        <f t="shared" si="610"/>
        <v>9.6981204979712816E-3</v>
      </c>
      <c r="F105" s="185">
        <f t="shared" si="532"/>
        <v>8.895906816503979E-2</v>
      </c>
      <c r="G105" s="30">
        <f t="shared" si="253"/>
        <v>3.185133756510889</v>
      </c>
      <c r="H105" s="29">
        <f t="shared" si="533"/>
        <v>0.28334653096022144</v>
      </c>
      <c r="I105" s="33">
        <f t="shared" si="534"/>
        <v>0.29053143607908366</v>
      </c>
      <c r="J105" s="302">
        <f t="shared" si="535"/>
        <v>0.36362342129906305</v>
      </c>
      <c r="K105" s="452">
        <f t="shared" si="536"/>
        <v>7.5570731668418469E-3</v>
      </c>
      <c r="L105" s="303">
        <f t="shared" si="611"/>
        <v>4.0875363107947242</v>
      </c>
      <c r="M105" s="304">
        <f t="shared" si="537"/>
        <v>0.37284393221259399</v>
      </c>
      <c r="N105" s="675"/>
      <c r="O105" s="310" t="s">
        <v>226</v>
      </c>
      <c r="P105" s="20" t="s">
        <v>237</v>
      </c>
      <c r="Q105" s="20"/>
      <c r="R105" s="20"/>
      <c r="S105" s="148">
        <f t="shared" si="538"/>
        <v>2224</v>
      </c>
      <c r="T105" s="149">
        <f t="shared" si="539"/>
        <v>9121.4830612747101</v>
      </c>
      <c r="U105" s="148">
        <f t="shared" si="540"/>
        <v>28</v>
      </c>
      <c r="V105" s="150">
        <f t="shared" si="541"/>
        <v>1.2750455373406194E-2</v>
      </c>
      <c r="W105" s="149">
        <f t="shared" si="542"/>
        <v>114.83881551964564</v>
      </c>
      <c r="X105" s="148">
        <f t="shared" si="543"/>
        <v>55</v>
      </c>
      <c r="Y105" s="150">
        <f t="shared" si="544"/>
        <v>2.5357307514983864E-2</v>
      </c>
      <c r="Z105" s="149">
        <f t="shared" si="545"/>
        <v>225.5762447707325</v>
      </c>
      <c r="AA105" s="148">
        <f t="shared" si="546"/>
        <v>67</v>
      </c>
      <c r="AB105" s="149">
        <f t="shared" si="547"/>
        <v>2747.9287999343778</v>
      </c>
      <c r="AC105" s="151">
        <f t="shared" si="548"/>
        <v>3.012589928057554E-2</v>
      </c>
      <c r="AD105" s="148">
        <f t="shared" si="549"/>
        <v>0</v>
      </c>
      <c r="AE105" s="150">
        <f t="shared" si="550"/>
        <v>0</v>
      </c>
      <c r="AF105" s="149">
        <f t="shared" si="551"/>
        <v>0</v>
      </c>
      <c r="AG105" s="148">
        <f t="shared" si="552"/>
        <v>2</v>
      </c>
      <c r="AH105" s="150">
        <f t="shared" si="553"/>
        <v>3.0769230769230771E-2</v>
      </c>
      <c r="AI105" s="311">
        <f t="shared" si="554"/>
        <v>82.027725371175464</v>
      </c>
      <c r="AJ105" s="679"/>
      <c r="AK105" s="74">
        <v>1882.0932135143532</v>
      </c>
      <c r="AL105" s="59">
        <v>1796.0491216926232</v>
      </c>
      <c r="AM105" s="59">
        <v>1716.4843430965886</v>
      </c>
      <c r="AN105" s="59">
        <v>1695.8991784752375</v>
      </c>
      <c r="AO105" s="59">
        <v>1476.872874449627</v>
      </c>
      <c r="AP105" s="59">
        <v>1372.7807768547127</v>
      </c>
      <c r="AQ105" s="59">
        <v>1501.7929111070862</v>
      </c>
      <c r="AR105" s="59">
        <v>1522.8121617922175</v>
      </c>
      <c r="AS105" s="59">
        <v>1493.0767132573937</v>
      </c>
      <c r="AT105" s="59">
        <v>1649.7425910566431</v>
      </c>
      <c r="AU105" s="59">
        <v>1262.5964194847243</v>
      </c>
      <c r="AV105" s="59">
        <v>1401.9844600390891</v>
      </c>
      <c r="AW105" s="59">
        <v>1169.3746261583299</v>
      </c>
      <c r="AX105" s="59">
        <v>1322.8089817730033</v>
      </c>
      <c r="AY105" s="59">
        <v>814.47989423625017</v>
      </c>
      <c r="AZ105" s="59">
        <v>1045.9096893568621</v>
      </c>
      <c r="BA105" s="59">
        <v>362.01366206052546</v>
      </c>
      <c r="BB105" s="59">
        <v>648.83133267828839</v>
      </c>
      <c r="BC105" s="59">
        <v>44.21540910662906</v>
      </c>
      <c r="BD105" s="75">
        <v>202.18199586287491</v>
      </c>
      <c r="BE105" s="213">
        <v>2.0000000000000002E-5</v>
      </c>
      <c r="BF105" s="42">
        <v>2.0000000000000002E-5</v>
      </c>
      <c r="BG105" s="52">
        <v>5.0000000000000002E-5</v>
      </c>
      <c r="BH105" s="52">
        <v>4.0000000000000003E-5</v>
      </c>
      <c r="BI105" s="52">
        <v>1.2518952302791728E-4</v>
      </c>
      <c r="BJ105" s="52">
        <v>1.2406223545552731E-4</v>
      </c>
      <c r="BK105" s="52">
        <v>3.4000000000000002E-4</v>
      </c>
      <c r="BL105" s="52">
        <v>1.8000000000000001E-4</v>
      </c>
      <c r="BM105" s="52">
        <v>8.9999999999999998E-4</v>
      </c>
      <c r="BN105" s="52">
        <v>5.0000000000000001E-4</v>
      </c>
      <c r="BO105" s="52">
        <v>3.8E-3</v>
      </c>
      <c r="BP105" s="52">
        <v>2E-3</v>
      </c>
      <c r="BQ105" s="52">
        <v>1.6199999999999999E-2</v>
      </c>
      <c r="BR105" s="52">
        <v>6.1999999999999998E-3</v>
      </c>
      <c r="BS105" s="52">
        <v>6.1100000000000002E-2</v>
      </c>
      <c r="BT105" s="52">
        <v>2.6800000000000001E-2</v>
      </c>
      <c r="BU105" s="52">
        <v>0.1421</v>
      </c>
      <c r="BV105" s="52">
        <v>5.4699999999999999E-2</v>
      </c>
      <c r="BW105" s="52">
        <v>0.27589999999999998</v>
      </c>
      <c r="BX105" s="584">
        <v>0.1051</v>
      </c>
      <c r="BY105" s="74">
        <f>+Fall_Hoy!B105+(CS105/2)</f>
        <v>0</v>
      </c>
      <c r="BZ105" s="59">
        <f>+Fall_Hoy!C105+(CS105/2)</f>
        <v>0</v>
      </c>
      <c r="CA105" s="59">
        <f>+Fall_Hoy!D105+(CT105/2)</f>
        <v>0</v>
      </c>
      <c r="CB105" s="59">
        <f>+Fall_Hoy!E105+(CT105/2)</f>
        <v>0</v>
      </c>
      <c r="CC105" s="59">
        <f>+Fall_Hoy!F105+(CU105/2)</f>
        <v>0</v>
      </c>
      <c r="CD105" s="59">
        <f>+Fall_Hoy!G105+(CU105/2)</f>
        <v>0</v>
      </c>
      <c r="CE105" s="59">
        <f>+Fall_Hoy!H105+(CV105/2)</f>
        <v>1</v>
      </c>
      <c r="CF105" s="59">
        <f>+Fall_Hoy!I105+(CV105/2)</f>
        <v>0</v>
      </c>
      <c r="CG105" s="59">
        <f>+Fall_Hoy!J105+(CW105/2)</f>
        <v>1</v>
      </c>
      <c r="CH105" s="59">
        <f>+Fall_Hoy!K105+(CW105/2)</f>
        <v>0</v>
      </c>
      <c r="CI105" s="59">
        <f>+Fall_Hoy!L105+(CX105/2)</f>
        <v>4</v>
      </c>
      <c r="CJ105" s="59">
        <f>+Fall_Hoy!M105+(CX105/2)</f>
        <v>6</v>
      </c>
      <c r="CK105" s="59">
        <f>+Fall_Hoy!N105+(CY105/2)</f>
        <v>10</v>
      </c>
      <c r="CL105" s="59">
        <f>+Fall_Hoy!O105+(CY105/2)</f>
        <v>3</v>
      </c>
      <c r="CM105" s="59">
        <f>+Fall_Hoy!P105+(CZ105/2)</f>
        <v>13</v>
      </c>
      <c r="CN105" s="59">
        <f>+Fall_Hoy!Q105+(CZ105/2)</f>
        <v>5</v>
      </c>
      <c r="CO105" s="59">
        <f>+Fall_Hoy!R105+(DA105/2)</f>
        <v>9.5</v>
      </c>
      <c r="CP105" s="59">
        <f>+Fall_Hoy!S105+(DA105/2)</f>
        <v>6.5</v>
      </c>
      <c r="CQ105" s="59">
        <f>+Fall_Hoy!T105+(DB105/2)</f>
        <v>4.5</v>
      </c>
      <c r="CR105" s="75">
        <f>+Fall_Hoy!U105+(DB105/2)</f>
        <v>3.5</v>
      </c>
      <c r="CS105" s="603">
        <f>+Fall_Hoy!W105</f>
        <v>0</v>
      </c>
      <c r="CT105" s="58">
        <f>+Fall_Hoy!X105</f>
        <v>0</v>
      </c>
      <c r="CU105" s="58">
        <f>+Fall_Hoy!Y105</f>
        <v>0</v>
      </c>
      <c r="CV105" s="58">
        <f>+Fall_Hoy!Z105</f>
        <v>0</v>
      </c>
      <c r="CW105" s="58">
        <f>+Fall_Hoy!AA105</f>
        <v>0</v>
      </c>
      <c r="CX105" s="58">
        <f>+Fall_Hoy!AB105</f>
        <v>0</v>
      </c>
      <c r="CY105" s="58">
        <f>+Fall_Hoy!AC105</f>
        <v>0</v>
      </c>
      <c r="CZ105" s="58">
        <f>+Fall_Hoy!AD105</f>
        <v>0</v>
      </c>
      <c r="DA105" s="58">
        <f>+Fall_Hoy!AE105</f>
        <v>1</v>
      </c>
      <c r="DB105" s="223">
        <f>+Fall_Hoy!AF105</f>
        <v>1</v>
      </c>
      <c r="DC105" s="65">
        <f t="shared" si="555"/>
        <v>0.26122923224068323</v>
      </c>
      <c r="DD105" s="66">
        <f t="shared" si="556"/>
        <v>0.1783778906320545</v>
      </c>
      <c r="DE105" s="66">
        <f t="shared" si="557"/>
        <v>0.52787527350854757</v>
      </c>
      <c r="DF105" s="66">
        <f t="shared" si="558"/>
        <v>0.36579050672409841</v>
      </c>
      <c r="DG105" s="66">
        <f t="shared" si="494"/>
        <v>0.10833701584479691</v>
      </c>
      <c r="DH105" s="66">
        <f t="shared" si="495"/>
        <v>0.16900003548385464</v>
      </c>
      <c r="DI105" s="66">
        <f t="shared" si="496"/>
        <v>0.7</v>
      </c>
      <c r="DJ105" s="66">
        <f t="shared" si="497"/>
        <v>0.13790275995225063</v>
      </c>
      <c r="DK105" s="66">
        <f t="shared" si="498"/>
        <v>0.7</v>
      </c>
      <c r="DL105" s="66">
        <f t="shared" si="499"/>
        <v>0.13820337865798105</v>
      </c>
      <c r="DM105" s="66">
        <f t="shared" si="500"/>
        <v>0.7</v>
      </c>
      <c r="DN105" s="66">
        <f t="shared" si="501"/>
        <v>0.7</v>
      </c>
      <c r="DO105" s="66">
        <f t="shared" si="502"/>
        <v>0.52787527350854757</v>
      </c>
      <c r="DP105" s="66">
        <f t="shared" si="503"/>
        <v>0.36579050672409841</v>
      </c>
      <c r="DQ105" s="66">
        <f t="shared" si="504"/>
        <v>0.26122923224068323</v>
      </c>
      <c r="DR105" s="66">
        <f t="shared" si="505"/>
        <v>0.1783778906320545</v>
      </c>
      <c r="DS105" s="66">
        <f t="shared" si="506"/>
        <v>0.18467349424755777</v>
      </c>
      <c r="DT105" s="66">
        <f t="shared" si="507"/>
        <v>0.1831446413476214</v>
      </c>
      <c r="DU105" s="66">
        <f t="shared" si="508"/>
        <v>0.36888174663910245</v>
      </c>
      <c r="DV105" s="265">
        <f t="shared" si="509"/>
        <v>0.16471109291908506</v>
      </c>
      <c r="DW105" s="74">
        <f>+'Cas_-14'!B104</f>
        <v>8</v>
      </c>
      <c r="DX105" s="59">
        <f>+'Cas_-14'!C104</f>
        <v>5</v>
      </c>
      <c r="DY105" s="59">
        <f>+'Cas_-14'!D104</f>
        <v>35</v>
      </c>
      <c r="DZ105" s="59">
        <f>+'Cas_-14'!E104</f>
        <v>49</v>
      </c>
      <c r="EA105" s="59">
        <f>+'Cas_-14'!F104</f>
        <v>160</v>
      </c>
      <c r="EB105" s="59">
        <f>+'Cas_-14'!G104</f>
        <v>232</v>
      </c>
      <c r="EC105" s="59">
        <f>+'Cas_-14'!H104</f>
        <v>230</v>
      </c>
      <c r="ED105" s="59">
        <f>+'Cas_-14'!I104</f>
        <v>210</v>
      </c>
      <c r="EE105" s="59">
        <f>+'Cas_-14'!J104</f>
        <v>214</v>
      </c>
      <c r="EF105" s="59">
        <f>+'Cas_-14'!K104</f>
        <v>228</v>
      </c>
      <c r="EG105" s="59">
        <f>+'Cas_-14'!L104</f>
        <v>169</v>
      </c>
      <c r="EH105" s="59">
        <f>+'Cas_-14'!M104</f>
        <v>161</v>
      </c>
      <c r="EI105" s="59">
        <f>+'Cas_-14'!N104</f>
        <v>122</v>
      </c>
      <c r="EJ105" s="59">
        <f>+'Cas_-14'!O104</f>
        <v>111</v>
      </c>
      <c r="EK105" s="59">
        <f>+'Cas_-14'!P104</f>
        <v>63</v>
      </c>
      <c r="EL105" s="59">
        <f>+'Cas_-14'!Q104</f>
        <v>68</v>
      </c>
      <c r="EM105" s="59">
        <f>+'Cas_-14'!R104</f>
        <v>35</v>
      </c>
      <c r="EN105" s="59">
        <f>+'Cas_-14'!S104</f>
        <v>36</v>
      </c>
      <c r="EO105" s="59">
        <f>+'Cas_-14'!T104</f>
        <v>7</v>
      </c>
      <c r="EP105" s="75">
        <f>+'Cas_-14'!U104</f>
        <v>10</v>
      </c>
      <c r="EQ105" s="178">
        <f t="shared" si="559"/>
        <v>4.2505864972872077E-3</v>
      </c>
      <c r="ER105" s="80">
        <f t="shared" si="560"/>
        <v>2.7838882242195726E-3</v>
      </c>
      <c r="ES105" s="80">
        <f t="shared" si="561"/>
        <v>2.0390515148456852E-2</v>
      </c>
      <c r="ET105" s="80">
        <f t="shared" si="562"/>
        <v>2.8893227039625852E-2</v>
      </c>
      <c r="EU105" s="80">
        <f t="shared" si="563"/>
        <v>0.10833701584479691</v>
      </c>
      <c r="EV105" s="80">
        <f t="shared" si="564"/>
        <v>0.16900003548385464</v>
      </c>
      <c r="EW105" s="80">
        <f t="shared" si="565"/>
        <v>0.1531502767784737</v>
      </c>
      <c r="EX105" s="80">
        <f t="shared" si="566"/>
        <v>0.13790275995225063</v>
      </c>
      <c r="EY105" s="80">
        <f t="shared" si="567"/>
        <v>0.14332820149148506</v>
      </c>
      <c r="EZ105" s="80">
        <f t="shared" si="568"/>
        <v>0.13820337865798105</v>
      </c>
      <c r="FA105" s="80">
        <f t="shared" si="569"/>
        <v>0.13385116367506433</v>
      </c>
      <c r="FB105" s="80">
        <f t="shared" si="570"/>
        <v>0.1148372215163577</v>
      </c>
      <c r="FC105" s="80">
        <f t="shared" si="571"/>
        <v>0.10432926905622934</v>
      </c>
      <c r="FD105" s="80">
        <f t="shared" si="572"/>
        <v>8.3912342242508167E-2</v>
      </c>
      <c r="FE105" s="80">
        <f t="shared" si="573"/>
        <v>7.73499756664663E-2</v>
      </c>
      <c r="FF105" s="80">
        <f t="shared" si="574"/>
        <v>6.5015173577571236E-2</v>
      </c>
      <c r="FG105" s="80">
        <f t="shared" si="575"/>
        <v>9.6681434067392491E-2</v>
      </c>
      <c r="FH105" s="80">
        <f t="shared" si="576"/>
        <v>5.5484373498728624E-2</v>
      </c>
      <c r="FI105" s="80">
        <f t="shared" si="577"/>
        <v>0.15831584828535522</v>
      </c>
      <c r="FJ105" s="88">
        <f t="shared" si="578"/>
        <v>4.9460388187988112E-2</v>
      </c>
      <c r="FK105" s="101">
        <f t="shared" si="481"/>
        <v>3.3772374197906116</v>
      </c>
      <c r="FL105" s="102">
        <f t="shared" si="482"/>
        <v>2.7436347673397714</v>
      </c>
      <c r="FM105" s="102">
        <f t="shared" si="483"/>
        <v>5.0597045132564258</v>
      </c>
      <c r="FN105" s="102">
        <f t="shared" si="484"/>
        <v>4.3591979075850045</v>
      </c>
      <c r="FO105" s="102">
        <f t="shared" si="493"/>
        <v>1</v>
      </c>
      <c r="FP105" s="102">
        <f t="shared" si="493"/>
        <v>1</v>
      </c>
      <c r="FQ105" s="102">
        <f t="shared" si="493"/>
        <v>4.5706740772824359</v>
      </c>
      <c r="FR105" s="102">
        <f t="shared" si="493"/>
        <v>1</v>
      </c>
      <c r="FS105" s="102">
        <f t="shared" si="493"/>
        <v>4.8838957910288574</v>
      </c>
      <c r="FT105" s="102">
        <f t="shared" si="493"/>
        <v>1</v>
      </c>
      <c r="FU105" s="102">
        <f t="shared" si="493"/>
        <v>5.2296893114751883</v>
      </c>
      <c r="FV105" s="102">
        <f t="shared" si="493"/>
        <v>6.0955846088656038</v>
      </c>
      <c r="FW105" s="102">
        <f t="shared" si="493"/>
        <v>5.0597045132564258</v>
      </c>
      <c r="FX105" s="102">
        <f t="shared" si="493"/>
        <v>4.3591979075850045</v>
      </c>
      <c r="FY105" s="102">
        <f t="shared" si="493"/>
        <v>3.3772374197906116</v>
      </c>
      <c r="FZ105" s="102">
        <f t="shared" si="493"/>
        <v>2.7436347673397714</v>
      </c>
      <c r="GA105" s="102">
        <f t="shared" si="485"/>
        <v>1.9101236553734793</v>
      </c>
      <c r="GB105" s="102">
        <f t="shared" si="486"/>
        <v>3.3008328255128987</v>
      </c>
      <c r="GC105" s="102">
        <f t="shared" si="487"/>
        <v>2.3300367628022576</v>
      </c>
      <c r="GD105" s="270">
        <f t="shared" si="488"/>
        <v>3.3301617507136063</v>
      </c>
      <c r="GE105" s="74">
        <f>+Cas_Hoy!B104</f>
        <v>8</v>
      </c>
      <c r="GF105" s="59">
        <f>+Cas_Hoy!C104</f>
        <v>5</v>
      </c>
      <c r="GG105" s="59">
        <f>+Cas_Hoy!D104</f>
        <v>37</v>
      </c>
      <c r="GH105" s="59">
        <f>+Cas_Hoy!E104</f>
        <v>49</v>
      </c>
      <c r="GI105" s="59">
        <f>+Cas_Hoy!F104</f>
        <v>166</v>
      </c>
      <c r="GJ105" s="59">
        <f>+Cas_Hoy!G104</f>
        <v>244</v>
      </c>
      <c r="GK105" s="59">
        <f>+Cas_Hoy!H104</f>
        <v>237</v>
      </c>
      <c r="GL105" s="59">
        <f>+Cas_Hoy!I104</f>
        <v>212</v>
      </c>
      <c r="GM105" s="59">
        <f>+Cas_Hoy!J104</f>
        <v>221</v>
      </c>
      <c r="GN105" s="59">
        <f>+Cas_Hoy!K104</f>
        <v>232</v>
      </c>
      <c r="GO105" s="59">
        <f>+Cas_Hoy!L104</f>
        <v>171</v>
      </c>
      <c r="GP105" s="59">
        <f>+Cas_Hoy!M104</f>
        <v>162</v>
      </c>
      <c r="GQ105" s="59">
        <f>+Cas_Hoy!N104</f>
        <v>128</v>
      </c>
      <c r="GR105" s="59">
        <f>+Cas_Hoy!O104</f>
        <v>113</v>
      </c>
      <c r="GS105" s="59">
        <f>+Cas_Hoy!P104</f>
        <v>64</v>
      </c>
      <c r="GT105" s="59">
        <f>+Cas_Hoy!Q104</f>
        <v>69</v>
      </c>
      <c r="GU105" s="59">
        <f>+Cas_Hoy!R104</f>
        <v>35</v>
      </c>
      <c r="GV105" s="59">
        <f>+Cas_Hoy!S104</f>
        <v>37</v>
      </c>
      <c r="GW105" s="59">
        <f>+Cas_Hoy!T104</f>
        <v>8</v>
      </c>
      <c r="GX105" s="459">
        <f>+Cas_Hoy!U104</f>
        <v>10</v>
      </c>
      <c r="GY105" s="424">
        <f t="shared" si="489"/>
        <v>0.26537572799053538</v>
      </c>
      <c r="GZ105" s="94">
        <f t="shared" si="490"/>
        <v>0.18100109490605532</v>
      </c>
      <c r="HA105" s="94">
        <f t="shared" si="491"/>
        <v>0.55383635253355812</v>
      </c>
      <c r="HB105" s="94">
        <f t="shared" si="492"/>
        <v>0.37238132666507312</v>
      </c>
      <c r="HC105" s="272">
        <f t="shared" si="612"/>
        <v>0.11239965393897679</v>
      </c>
      <c r="HD105" s="272">
        <f t="shared" si="613"/>
        <v>0.17774141662957127</v>
      </c>
      <c r="HE105" s="272">
        <f t="shared" si="614"/>
        <v>0.7</v>
      </c>
      <c r="HF105" s="272">
        <f t="shared" si="615"/>
        <v>0.13921611957084348</v>
      </c>
      <c r="HG105" s="272">
        <f t="shared" si="616"/>
        <v>0.7</v>
      </c>
      <c r="HH105" s="272">
        <f t="shared" si="617"/>
        <v>0.14062799933619122</v>
      </c>
      <c r="HI105" s="272">
        <f t="shared" si="618"/>
        <v>0.7</v>
      </c>
      <c r="HJ105" s="272">
        <f t="shared" si="619"/>
        <v>0.7</v>
      </c>
      <c r="HK105" s="272">
        <f t="shared" si="620"/>
        <v>0.55383635253355812</v>
      </c>
      <c r="HL105" s="272">
        <f t="shared" si="621"/>
        <v>0.37238132666507312</v>
      </c>
      <c r="HM105" s="272">
        <f t="shared" si="622"/>
        <v>0.26537572799053538</v>
      </c>
      <c r="HN105" s="272">
        <f t="shared" si="623"/>
        <v>0.18100109490605532</v>
      </c>
      <c r="HO105" s="272">
        <f t="shared" si="624"/>
        <v>0.18467349424755777</v>
      </c>
      <c r="HP105" s="272">
        <f t="shared" si="625"/>
        <v>0.18823199249616643</v>
      </c>
      <c r="HQ105" s="272">
        <f t="shared" si="626"/>
        <v>0.42157913901611704</v>
      </c>
      <c r="HR105" s="276">
        <f t="shared" si="627"/>
        <v>0.16471109291908509</v>
      </c>
      <c r="HS105" s="201">
        <f>+CyF_Tot!B104</f>
        <v>0</v>
      </c>
      <c r="HT105" s="131">
        <f>+CyF_Tot!C104</f>
        <v>2169</v>
      </c>
      <c r="HU105" s="131">
        <f>+CyF_Tot!D104</f>
        <v>2196</v>
      </c>
      <c r="HV105" s="131">
        <f>+CyF_Tot!E104</f>
        <v>2224</v>
      </c>
      <c r="HW105" s="131">
        <f>+CyF_Tot!F104</f>
        <v>0</v>
      </c>
      <c r="HX105" s="131">
        <f>+CyF_Tot!G104</f>
        <v>65</v>
      </c>
      <c r="HY105" s="131">
        <f>+CyF_Tot!H104</f>
        <v>67</v>
      </c>
      <c r="HZ105" s="428">
        <f>+CyF_Tot!I104</f>
        <v>67</v>
      </c>
      <c r="IA105" s="82">
        <f t="shared" si="628"/>
        <v>7.7191912620554234E-2</v>
      </c>
      <c r="IB105" s="79">
        <f t="shared" si="629"/>
        <v>7.3662912053671689E-2</v>
      </c>
      <c r="IC105" s="79">
        <f t="shared" si="630"/>
        <v>7.0399653149724739E-2</v>
      </c>
      <c r="ID105" s="79">
        <f t="shared" si="631"/>
        <v>6.9555376034584421E-2</v>
      </c>
      <c r="IE105" s="79">
        <f t="shared" si="632"/>
        <v>6.0572261276746246E-2</v>
      </c>
      <c r="IF105" s="79">
        <f t="shared" si="633"/>
        <v>5.6303042279333637E-2</v>
      </c>
      <c r="IG105" s="79">
        <f t="shared" si="634"/>
        <v>6.1594328238335092E-2</v>
      </c>
      <c r="IH105" s="79">
        <f t="shared" si="635"/>
        <v>6.2456408899689009E-2</v>
      </c>
      <c r="II105" s="79">
        <f t="shared" si="636"/>
        <v>6.1236843296587393E-2</v>
      </c>
      <c r="IJ105" s="79">
        <f t="shared" si="637"/>
        <v>6.7662316096162869E-2</v>
      </c>
      <c r="IK105" s="79">
        <f t="shared" si="638"/>
        <v>5.1783956176061206E-2</v>
      </c>
      <c r="IL105" s="79">
        <f t="shared" si="639"/>
        <v>5.7500798131371059E-2</v>
      </c>
      <c r="IM105" s="79">
        <f t="shared" si="640"/>
        <v>4.7960570345268225E-2</v>
      </c>
      <c r="IN105" s="79">
        <f t="shared" si="641"/>
        <v>5.4253505937700078E-2</v>
      </c>
      <c r="IO105" s="79">
        <f t="shared" si="642"/>
        <v>3.3404966542377582E-2</v>
      </c>
      <c r="IP105" s="79">
        <f t="shared" si="643"/>
        <v>4.289679638080806E-2</v>
      </c>
      <c r="IQ105" s="79">
        <f t="shared" si="644"/>
        <v>1.4847578626057151E-2</v>
      </c>
      <c r="IR105" s="79">
        <f t="shared" si="645"/>
        <v>2.6611079184574209E-2</v>
      </c>
      <c r="IS105" s="79">
        <f t="shared" si="646"/>
        <v>1.8134447176863695E-3</v>
      </c>
      <c r="IT105" s="179">
        <f t="shared" si="647"/>
        <v>8.2922646158180187E-3</v>
      </c>
      <c r="IU105" s="275"/>
      <c r="IV105" s="272"/>
      <c r="IW105" s="272"/>
      <c r="IX105" s="272"/>
      <c r="IY105" s="272"/>
      <c r="IZ105" s="272"/>
      <c r="JA105" s="272"/>
      <c r="JB105" s="272"/>
      <c r="JC105" s="272"/>
      <c r="JD105" s="272"/>
      <c r="JE105" s="272"/>
      <c r="JF105" s="272"/>
      <c r="JG105" s="272"/>
      <c r="JH105" s="272"/>
      <c r="JI105" s="272"/>
      <c r="JJ105" s="272"/>
      <c r="JK105" s="272"/>
      <c r="JL105" s="272"/>
      <c r="JM105" s="272"/>
      <c r="JN105" s="276"/>
      <c r="JP105" s="525">
        <f t="shared" si="510"/>
        <v>0</v>
      </c>
      <c r="JQ105" s="241">
        <f t="shared" si="511"/>
        <v>0</v>
      </c>
      <c r="JR105" s="241">
        <f t="shared" si="512"/>
        <v>0</v>
      </c>
      <c r="JS105" s="241">
        <f t="shared" si="513"/>
        <v>0</v>
      </c>
      <c r="JT105" s="241">
        <f t="shared" si="514"/>
        <v>0</v>
      </c>
      <c r="JU105" s="241">
        <f t="shared" si="515"/>
        <v>0</v>
      </c>
      <c r="JV105" s="241">
        <f t="shared" si="516"/>
        <v>2145.6819886202188</v>
      </c>
      <c r="JW105" s="241">
        <f t="shared" si="517"/>
        <v>0</v>
      </c>
      <c r="JX105" s="241">
        <f t="shared" si="518"/>
        <v>1890.1587406336337</v>
      </c>
      <c r="JY105" s="241">
        <f t="shared" si="519"/>
        <v>0</v>
      </c>
      <c r="JZ105" s="241">
        <f t="shared" si="520"/>
        <v>6695.6185440871832</v>
      </c>
      <c r="KA105" s="241">
        <f t="shared" si="521"/>
        <v>9708.0862077604779</v>
      </c>
      <c r="KB105" s="241">
        <f t="shared" si="522"/>
        <v>14139.429426751822</v>
      </c>
      <c r="KC105" s="241">
        <f t="shared" si="523"/>
        <v>4325.1346784261495</v>
      </c>
      <c r="KD105" s="241">
        <f t="shared" si="524"/>
        <v>15800.90446808136</v>
      </c>
      <c r="KE105" s="241">
        <f t="shared" si="525"/>
        <v>6374.4987429074135</v>
      </c>
      <c r="KF105" s="241">
        <f t="shared" si="526"/>
        <v>9356.831951368933</v>
      </c>
      <c r="KG105" s="241">
        <f t="shared" si="527"/>
        <v>6579.0087269360392</v>
      </c>
      <c r="KH105" s="241">
        <f t="shared" si="528"/>
        <v>6143.6161168363724</v>
      </c>
      <c r="KI105" s="526">
        <f t="shared" si="529"/>
        <v>2991.5373889681791</v>
      </c>
      <c r="KJ105" s="529">
        <f>(SUM(JP105:KI105)/SUM(JP$4:KI104))*100000</f>
        <v>154.49637128194155</v>
      </c>
      <c r="KK105" s="491">
        <f t="shared" si="579"/>
        <v>0</v>
      </c>
      <c r="KL105" s="492">
        <f t="shared" si="580"/>
        <v>0</v>
      </c>
      <c r="KM105" s="492">
        <f t="shared" si="581"/>
        <v>0</v>
      </c>
      <c r="KN105" s="492">
        <f t="shared" si="582"/>
        <v>0</v>
      </c>
      <c r="KO105" s="492">
        <f t="shared" si="583"/>
        <v>0</v>
      </c>
      <c r="KP105" s="492">
        <f t="shared" si="584"/>
        <v>0</v>
      </c>
      <c r="KQ105" s="492">
        <f t="shared" si="585"/>
        <v>665.87076860205957</v>
      </c>
      <c r="KR105" s="492">
        <f t="shared" si="586"/>
        <v>0</v>
      </c>
      <c r="KS105" s="492">
        <f t="shared" si="587"/>
        <v>669.75795089479004</v>
      </c>
      <c r="KT105" s="492">
        <f t="shared" si="588"/>
        <v>0</v>
      </c>
      <c r="KU105" s="492">
        <f t="shared" si="589"/>
        <v>3168.0748798831792</v>
      </c>
      <c r="KV105" s="492">
        <f t="shared" si="590"/>
        <v>4279.6480068207838</v>
      </c>
      <c r="KW105" s="492">
        <f t="shared" si="591"/>
        <v>8551.5794308384702</v>
      </c>
      <c r="KX105" s="492">
        <f t="shared" si="592"/>
        <v>2267.90114168941</v>
      </c>
      <c r="KY105" s="492">
        <f t="shared" si="593"/>
        <v>15961.106089905745</v>
      </c>
      <c r="KZ105" s="492">
        <f t="shared" si="594"/>
        <v>4780.5274689390617</v>
      </c>
      <c r="LA105" s="492">
        <f t="shared" si="595"/>
        <v>26242.103532577963</v>
      </c>
      <c r="LB105" s="492">
        <f t="shared" si="596"/>
        <v>10018.01188171489</v>
      </c>
      <c r="LC105" s="492">
        <f t="shared" si="597"/>
        <v>101774.47389772836</v>
      </c>
      <c r="LD105" s="493">
        <f t="shared" si="598"/>
        <v>17311.135865795841</v>
      </c>
      <c r="LE105" s="509">
        <f t="shared" si="599"/>
        <v>0</v>
      </c>
      <c r="LF105" s="492">
        <f t="shared" si="600"/>
        <v>0</v>
      </c>
      <c r="LG105" s="492">
        <f t="shared" si="601"/>
        <v>1409.2889850920239</v>
      </c>
      <c r="LH105" s="492">
        <f t="shared" si="602"/>
        <v>1311.6075129700646</v>
      </c>
      <c r="LI105" s="492">
        <f t="shared" si="603"/>
        <v>15480.630104582813</v>
      </c>
      <c r="LJ105" s="512">
        <f t="shared" si="604"/>
        <v>5590.5274109270968</v>
      </c>
      <c r="LK105" s="491">
        <f t="shared" si="605"/>
        <v>0</v>
      </c>
      <c r="LL105" s="492">
        <f t="shared" si="606"/>
        <v>1358.6948434893948</v>
      </c>
      <c r="LM105" s="493">
        <f t="shared" si="607"/>
        <v>9804.2438482213438</v>
      </c>
      <c r="LO105" s="547" t="e">
        <f>VLOOKUP(A105,#REF!,2,FALSE)</f>
        <v>#REF!</v>
      </c>
      <c r="LP105" s="552" t="e">
        <f>VLOOKUP(A105,#REF!,3,FALSE)</f>
        <v>#REF!</v>
      </c>
      <c r="LQ105" s="544" t="e">
        <f>VLOOKUP(A105,#REF!,4,FALSE)</f>
        <v>#REF!</v>
      </c>
      <c r="LR105" s="564" t="e">
        <f t="shared" si="530"/>
        <v>#REF!</v>
      </c>
      <c r="LS105" s="518" t="e">
        <f t="shared" si="531"/>
        <v>#REF!</v>
      </c>
    </row>
    <row r="106" spans="1:331" ht="14.4">
      <c r="A106" s="391" t="s">
        <v>116</v>
      </c>
      <c r="B106" s="419">
        <v>17442</v>
      </c>
      <c r="C106" s="407">
        <f t="shared" si="608"/>
        <v>2385</v>
      </c>
      <c r="D106" s="398">
        <f t="shared" si="609"/>
        <v>98</v>
      </c>
      <c r="E106" s="376">
        <f t="shared" si="610"/>
        <v>9.4264143678550009E-3</v>
      </c>
      <c r="F106" s="185">
        <f t="shared" si="532"/>
        <v>0.13220960898979475</v>
      </c>
      <c r="G106" s="30">
        <f t="shared" si="253"/>
        <v>4.5083772137367708</v>
      </c>
      <c r="H106" s="29">
        <f t="shared" si="533"/>
        <v>0.59605078860663885</v>
      </c>
      <c r="I106" s="33">
        <f t="shared" si="534"/>
        <v>0.61647056844181858</v>
      </c>
      <c r="J106" s="302">
        <f t="shared" si="535"/>
        <v>0.56836494513857283</v>
      </c>
      <c r="K106" s="452">
        <f t="shared" si="536"/>
        <v>9.8855880640616421E-3</v>
      </c>
      <c r="L106" s="303">
        <f t="shared" si="611"/>
        <v>4.2989685052502109</v>
      </c>
      <c r="M106" s="304">
        <f t="shared" si="537"/>
        <v>0.58783625071790813</v>
      </c>
      <c r="N106" s="675"/>
      <c r="O106" s="310" t="s">
        <v>226</v>
      </c>
      <c r="P106" s="20" t="s">
        <v>241</v>
      </c>
      <c r="Q106" s="20"/>
      <c r="R106" s="20"/>
      <c r="S106" s="148">
        <f t="shared" si="538"/>
        <v>2385</v>
      </c>
      <c r="T106" s="149">
        <f t="shared" si="539"/>
        <v>13673.890608875128</v>
      </c>
      <c r="U106" s="148">
        <f t="shared" si="540"/>
        <v>37</v>
      </c>
      <c r="V106" s="150">
        <f t="shared" si="541"/>
        <v>1.5758091993185688E-2</v>
      </c>
      <c r="W106" s="149">
        <f t="shared" si="542"/>
        <v>212.1316362802431</v>
      </c>
      <c r="X106" s="148">
        <f t="shared" si="543"/>
        <v>79</v>
      </c>
      <c r="Y106" s="150">
        <f t="shared" si="544"/>
        <v>3.4258456201214225E-2</v>
      </c>
      <c r="Z106" s="149">
        <f t="shared" si="545"/>
        <v>452.92970989565418</v>
      </c>
      <c r="AA106" s="148">
        <f t="shared" si="546"/>
        <v>98</v>
      </c>
      <c r="AB106" s="149">
        <f t="shared" si="547"/>
        <v>5618.6217176929249</v>
      </c>
      <c r="AC106" s="151">
        <f t="shared" si="548"/>
        <v>4.1090146750524109E-2</v>
      </c>
      <c r="AD106" s="148">
        <f t="shared" si="549"/>
        <v>0</v>
      </c>
      <c r="AE106" s="150">
        <f t="shared" si="550"/>
        <v>0</v>
      </c>
      <c r="AF106" s="149">
        <f t="shared" si="551"/>
        <v>0</v>
      </c>
      <c r="AG106" s="148">
        <f t="shared" si="552"/>
        <v>2</v>
      </c>
      <c r="AH106" s="150">
        <f t="shared" si="553"/>
        <v>2.0833333333333332E-2</v>
      </c>
      <c r="AI106" s="311">
        <f t="shared" si="554"/>
        <v>114.66574934067194</v>
      </c>
      <c r="AJ106" s="679"/>
      <c r="AK106" s="74">
        <v>1445.4648700655061</v>
      </c>
      <c r="AL106" s="59">
        <v>1310.9559540124646</v>
      </c>
      <c r="AM106" s="59">
        <v>1414.0768736193065</v>
      </c>
      <c r="AN106" s="59">
        <v>1308.0990687398755</v>
      </c>
      <c r="AO106" s="59">
        <v>1009.8249788876028</v>
      </c>
      <c r="AP106" s="59">
        <v>1051.1980887582947</v>
      </c>
      <c r="AQ106" s="59">
        <v>1103.6547082090212</v>
      </c>
      <c r="AR106" s="59">
        <v>1092.4522424611523</v>
      </c>
      <c r="AS106" s="59">
        <v>1023.6181970130991</v>
      </c>
      <c r="AT106" s="59">
        <v>1024.3355920226031</v>
      </c>
      <c r="AU106" s="59">
        <v>873.25433957955283</v>
      </c>
      <c r="AV106" s="59">
        <v>886.59579784681796</v>
      </c>
      <c r="AW106" s="59">
        <v>823.92015738759505</v>
      </c>
      <c r="AX106" s="59">
        <v>894.51948875749486</v>
      </c>
      <c r="AY106" s="59">
        <v>591.59845626707943</v>
      </c>
      <c r="AZ106" s="59">
        <v>791.77940590312937</v>
      </c>
      <c r="BA106" s="59">
        <v>270.31146452829364</v>
      </c>
      <c r="BB106" s="59">
        <v>369.41674847872525</v>
      </c>
      <c r="BC106" s="59">
        <v>32.275995764572379</v>
      </c>
      <c r="BD106" s="75">
        <v>124.6477621913881</v>
      </c>
      <c r="BE106" s="213">
        <v>2.0000000000000002E-5</v>
      </c>
      <c r="BF106" s="42">
        <v>2.0000000000000002E-5</v>
      </c>
      <c r="BG106" s="52">
        <v>5.0000000000000002E-5</v>
      </c>
      <c r="BH106" s="52">
        <v>4.0000000000000003E-5</v>
      </c>
      <c r="BI106" s="52">
        <v>1.2518952302791728E-4</v>
      </c>
      <c r="BJ106" s="52">
        <v>1.2406223545552731E-4</v>
      </c>
      <c r="BK106" s="52">
        <v>3.4000000000000002E-4</v>
      </c>
      <c r="BL106" s="52">
        <v>1.8000000000000001E-4</v>
      </c>
      <c r="BM106" s="52">
        <v>8.9999999999999998E-4</v>
      </c>
      <c r="BN106" s="52">
        <v>5.0000000000000001E-4</v>
      </c>
      <c r="BO106" s="52">
        <v>3.8E-3</v>
      </c>
      <c r="BP106" s="52">
        <v>2E-3</v>
      </c>
      <c r="BQ106" s="52">
        <v>1.6199999999999999E-2</v>
      </c>
      <c r="BR106" s="52">
        <v>6.1999999999999998E-3</v>
      </c>
      <c r="BS106" s="52">
        <v>6.1100000000000002E-2</v>
      </c>
      <c r="BT106" s="52">
        <v>2.6800000000000001E-2</v>
      </c>
      <c r="BU106" s="52">
        <v>0.1421</v>
      </c>
      <c r="BV106" s="52">
        <v>5.4699999999999999E-2</v>
      </c>
      <c r="BW106" s="52">
        <v>0.27589999999999998</v>
      </c>
      <c r="BX106" s="584">
        <v>0.1051</v>
      </c>
      <c r="BY106" s="74">
        <f>+Fall_Hoy!B106+(CS106/2)</f>
        <v>0</v>
      </c>
      <c r="BZ106" s="59">
        <f>+Fall_Hoy!C106+(CS106/2)</f>
        <v>0</v>
      </c>
      <c r="CA106" s="59">
        <f>+Fall_Hoy!D106+(CT106/2)</f>
        <v>0</v>
      </c>
      <c r="CB106" s="59">
        <f>+Fall_Hoy!E106+(CT106/2)</f>
        <v>0</v>
      </c>
      <c r="CC106" s="59">
        <f>+Fall_Hoy!F106+(CU106/2)</f>
        <v>0</v>
      </c>
      <c r="CD106" s="59">
        <f>+Fall_Hoy!G106+(CU106/2)</f>
        <v>2</v>
      </c>
      <c r="CE106" s="59">
        <f>+Fall_Hoy!H106+(CV106/2)</f>
        <v>2</v>
      </c>
      <c r="CF106" s="59">
        <f>+Fall_Hoy!I106+(CV106/2)</f>
        <v>1</v>
      </c>
      <c r="CG106" s="59">
        <f>+Fall_Hoy!J106+(CW106/2)</f>
        <v>2</v>
      </c>
      <c r="CH106" s="59">
        <f>+Fall_Hoy!K106+(CW106/2)</f>
        <v>3</v>
      </c>
      <c r="CI106" s="59">
        <f>+Fall_Hoy!L106+(CX106/2)</f>
        <v>6</v>
      </c>
      <c r="CJ106" s="59">
        <f>+Fall_Hoy!M106+(CX106/2)</f>
        <v>5</v>
      </c>
      <c r="CK106" s="59">
        <f>+Fall_Hoy!N106+(CY106/2)</f>
        <v>10</v>
      </c>
      <c r="CL106" s="59">
        <f>+Fall_Hoy!O106+(CY106/2)</f>
        <v>14</v>
      </c>
      <c r="CM106" s="59">
        <f>+Fall_Hoy!P106+(CZ106/2)</f>
        <v>9</v>
      </c>
      <c r="CN106" s="59">
        <f>+Fall_Hoy!Q106+(CZ106/2)</f>
        <v>8</v>
      </c>
      <c r="CO106" s="59">
        <f>+Fall_Hoy!R106+(DA106/2)</f>
        <v>13.5</v>
      </c>
      <c r="CP106" s="59">
        <f>+Fall_Hoy!S106+(DA106/2)</f>
        <v>10.5</v>
      </c>
      <c r="CQ106" s="59">
        <f>+Fall_Hoy!T106+(DB106/2)</f>
        <v>3</v>
      </c>
      <c r="CR106" s="75">
        <f>+Fall_Hoy!U106+(DB106/2)</f>
        <v>9</v>
      </c>
      <c r="CS106" s="603">
        <f>+Fall_Hoy!W106</f>
        <v>0</v>
      </c>
      <c r="CT106" s="58">
        <f>+Fall_Hoy!X106</f>
        <v>0</v>
      </c>
      <c r="CU106" s="58">
        <f>+Fall_Hoy!Y106</f>
        <v>0</v>
      </c>
      <c r="CV106" s="58">
        <f>+Fall_Hoy!Z106</f>
        <v>0</v>
      </c>
      <c r="CW106" s="58">
        <f>+Fall_Hoy!AA106</f>
        <v>0</v>
      </c>
      <c r="CX106" s="58">
        <f>+Fall_Hoy!AB106</f>
        <v>0</v>
      </c>
      <c r="CY106" s="58">
        <f>+Fall_Hoy!AC106</f>
        <v>0</v>
      </c>
      <c r="CZ106" s="58">
        <f>+Fall_Hoy!AD106</f>
        <v>0</v>
      </c>
      <c r="DA106" s="58">
        <f>+Fall_Hoy!AE106</f>
        <v>3</v>
      </c>
      <c r="DB106" s="223">
        <f>+Fall_Hoy!AF106</f>
        <v>0</v>
      </c>
      <c r="DC106" s="65">
        <f t="shared" si="555"/>
        <v>0.24898562097521382</v>
      </c>
      <c r="DD106" s="66">
        <f t="shared" si="556"/>
        <v>0.37700836932741366</v>
      </c>
      <c r="DE106" s="66">
        <f t="shared" si="557"/>
        <v>0.7</v>
      </c>
      <c r="DF106" s="66">
        <f t="shared" si="558"/>
        <v>0.7</v>
      </c>
      <c r="DG106" s="66">
        <f t="shared" si="494"/>
        <v>0.18121952202211128</v>
      </c>
      <c r="DH106" s="66">
        <f t="shared" si="495"/>
        <v>0.7</v>
      </c>
      <c r="DI106" s="66">
        <f t="shared" si="496"/>
        <v>0.7</v>
      </c>
      <c r="DJ106" s="66">
        <f t="shared" si="497"/>
        <v>0.7</v>
      </c>
      <c r="DK106" s="66">
        <f t="shared" si="498"/>
        <v>0.7</v>
      </c>
      <c r="DL106" s="66">
        <f t="shared" si="499"/>
        <v>0.7</v>
      </c>
      <c r="DM106" s="66">
        <f t="shared" si="500"/>
        <v>0.7</v>
      </c>
      <c r="DN106" s="66">
        <f t="shared" si="501"/>
        <v>0.7</v>
      </c>
      <c r="DO106" s="66">
        <f t="shared" si="502"/>
        <v>0.7</v>
      </c>
      <c r="DP106" s="66">
        <f t="shared" si="503"/>
        <v>0.7</v>
      </c>
      <c r="DQ106" s="66">
        <f t="shared" si="504"/>
        <v>0.24898562097521382</v>
      </c>
      <c r="DR106" s="66">
        <f t="shared" si="505"/>
        <v>0.37700836932741366</v>
      </c>
      <c r="DS106" s="66">
        <f t="shared" si="506"/>
        <v>0.35145944998901357</v>
      </c>
      <c r="DT106" s="66">
        <f t="shared" si="507"/>
        <v>0.51961944092932</v>
      </c>
      <c r="DU106" s="66">
        <f t="shared" si="508"/>
        <v>0.33689138430896881</v>
      </c>
      <c r="DV106" s="265">
        <f t="shared" si="509"/>
        <v>0.68699773848448553</v>
      </c>
      <c r="DW106" s="74">
        <f>+'Cas_-14'!B105</f>
        <v>37</v>
      </c>
      <c r="DX106" s="59">
        <f>+'Cas_-14'!C105</f>
        <v>47</v>
      </c>
      <c r="DY106" s="59">
        <f>+'Cas_-14'!D105</f>
        <v>78</v>
      </c>
      <c r="DZ106" s="59">
        <f>+'Cas_-14'!E105</f>
        <v>122</v>
      </c>
      <c r="EA106" s="59">
        <f>+'Cas_-14'!F105</f>
        <v>183</v>
      </c>
      <c r="EB106" s="59">
        <f>+'Cas_-14'!G105</f>
        <v>239</v>
      </c>
      <c r="EC106" s="59">
        <f>+'Cas_-14'!H105</f>
        <v>190</v>
      </c>
      <c r="ED106" s="59">
        <f>+'Cas_-14'!I105</f>
        <v>226</v>
      </c>
      <c r="EE106" s="59">
        <f>+'Cas_-14'!J105</f>
        <v>174</v>
      </c>
      <c r="EF106" s="59">
        <f>+'Cas_-14'!K105</f>
        <v>237</v>
      </c>
      <c r="EG106" s="59">
        <f>+'Cas_-14'!L105</f>
        <v>115</v>
      </c>
      <c r="EH106" s="59">
        <f>+'Cas_-14'!M105</f>
        <v>166</v>
      </c>
      <c r="EI106" s="59">
        <f>+'Cas_-14'!N105</f>
        <v>113</v>
      </c>
      <c r="EJ106" s="59">
        <f>+'Cas_-14'!O105</f>
        <v>109</v>
      </c>
      <c r="EK106" s="59">
        <f>+'Cas_-14'!P105</f>
        <v>59</v>
      </c>
      <c r="EL106" s="59">
        <f>+'Cas_-14'!Q105</f>
        <v>74</v>
      </c>
      <c r="EM106" s="59">
        <f>+'Cas_-14'!R105</f>
        <v>35</v>
      </c>
      <c r="EN106" s="59">
        <f>+'Cas_-14'!S105</f>
        <v>38</v>
      </c>
      <c r="EO106" s="59">
        <f>+'Cas_-14'!T105</f>
        <v>7</v>
      </c>
      <c r="EP106" s="75">
        <f>+'Cas_-14'!U105</f>
        <v>18</v>
      </c>
      <c r="EQ106" s="178">
        <f t="shared" si="559"/>
        <v>2.5597301440001941E-2</v>
      </c>
      <c r="ER106" s="79">
        <f t="shared" si="560"/>
        <v>3.5851700323070598E-2</v>
      </c>
      <c r="ES106" s="79">
        <f t="shared" si="561"/>
        <v>5.5159660309244914E-2</v>
      </c>
      <c r="ET106" s="79">
        <f t="shared" si="562"/>
        <v>9.3265107296135949E-2</v>
      </c>
      <c r="EU106" s="79">
        <f t="shared" si="563"/>
        <v>0.18121952202211128</v>
      </c>
      <c r="EV106" s="79">
        <f t="shared" si="564"/>
        <v>0.2273596218980132</v>
      </c>
      <c r="EW106" s="79">
        <f t="shared" si="565"/>
        <v>0.17215529330575363</v>
      </c>
      <c r="EX106" s="79">
        <f t="shared" si="566"/>
        <v>0.20687403184861564</v>
      </c>
      <c r="EY106" s="79">
        <f t="shared" si="567"/>
        <v>0.1699852547636698</v>
      </c>
      <c r="EZ106" s="79">
        <f t="shared" si="568"/>
        <v>0.23136948656839246</v>
      </c>
      <c r="FA106" s="79">
        <f t="shared" si="569"/>
        <v>0.13169130090480768</v>
      </c>
      <c r="FB106" s="79">
        <f t="shared" si="570"/>
        <v>0.18723301013059926</v>
      </c>
      <c r="FC106" s="79">
        <f t="shared" si="571"/>
        <v>0.13714921159143537</v>
      </c>
      <c r="FD106" s="79">
        <f t="shared" si="572"/>
        <v>0.12185313050183305</v>
      </c>
      <c r="FE106" s="79">
        <f t="shared" si="573"/>
        <v>9.972980722817204E-2</v>
      </c>
      <c r="FF106" s="79">
        <f t="shared" si="574"/>
        <v>9.346037475626584E-2</v>
      </c>
      <c r="FG106" s="79">
        <f t="shared" si="575"/>
        <v>0.12948026477928587</v>
      </c>
      <c r="FH106" s="79">
        <f t="shared" si="576"/>
        <v>0.10286485427768423</v>
      </c>
      <c r="FI106" s="79">
        <f t="shared" si="577"/>
        <v>0.2168794435053038</v>
      </c>
      <c r="FJ106" s="87">
        <f t="shared" si="578"/>
        <v>0.14440692462943885</v>
      </c>
      <c r="FK106" s="101">
        <f t="shared" si="481"/>
        <v>2.4966018474853668</v>
      </c>
      <c r="FL106" s="102">
        <f t="shared" si="482"/>
        <v>4.0338846308995562</v>
      </c>
      <c r="FM106" s="102">
        <f t="shared" si="483"/>
        <v>5.103930178507226</v>
      </c>
      <c r="FN106" s="102">
        <f t="shared" si="484"/>
        <v>5.7446205700022599</v>
      </c>
      <c r="FO106" s="102">
        <f t="shared" si="493"/>
        <v>1</v>
      </c>
      <c r="FP106" s="102">
        <f t="shared" si="493"/>
        <v>3.0788228541037919</v>
      </c>
      <c r="FQ106" s="102">
        <f t="shared" si="493"/>
        <v>4.0660962934016567</v>
      </c>
      <c r="FR106" s="102">
        <f t="shared" si="493"/>
        <v>3.3837016359416219</v>
      </c>
      <c r="FS106" s="102">
        <f t="shared" si="493"/>
        <v>4.118004240857295</v>
      </c>
      <c r="FT106" s="102">
        <f t="shared" si="493"/>
        <v>3.0254637739064223</v>
      </c>
      <c r="FU106" s="102">
        <f t="shared" si="493"/>
        <v>5.3154611974407562</v>
      </c>
      <c r="FV106" s="102">
        <f t="shared" si="493"/>
        <v>3.7386569788721236</v>
      </c>
      <c r="FW106" s="102">
        <f t="shared" si="493"/>
        <v>5.103930178507226</v>
      </c>
      <c r="FX106" s="102">
        <f t="shared" si="493"/>
        <v>5.7446205700022599</v>
      </c>
      <c r="FY106" s="102">
        <f t="shared" si="493"/>
        <v>2.4966018474853668</v>
      </c>
      <c r="FZ106" s="102">
        <f t="shared" si="493"/>
        <v>4.0338846308995562</v>
      </c>
      <c r="GA106" s="102">
        <f t="shared" si="485"/>
        <v>2.7143862471096809</v>
      </c>
      <c r="GB106" s="102">
        <f t="shared" si="486"/>
        <v>5.0514769556432224</v>
      </c>
      <c r="GC106" s="102">
        <f t="shared" si="487"/>
        <v>1.5533578418681717</v>
      </c>
      <c r="GD106" s="270">
        <f t="shared" si="488"/>
        <v>4.7573739295908659</v>
      </c>
      <c r="GE106" s="74">
        <f>+Cas_Hoy!B105</f>
        <v>38</v>
      </c>
      <c r="GF106" s="59">
        <f>+Cas_Hoy!C105</f>
        <v>48</v>
      </c>
      <c r="GG106" s="59">
        <f>+Cas_Hoy!D105</f>
        <v>88</v>
      </c>
      <c r="GH106" s="59">
        <f>+Cas_Hoy!E105</f>
        <v>127</v>
      </c>
      <c r="GI106" s="59">
        <f>+Cas_Hoy!F105</f>
        <v>189</v>
      </c>
      <c r="GJ106" s="59">
        <f>+Cas_Hoy!G105</f>
        <v>249</v>
      </c>
      <c r="GK106" s="59">
        <f>+Cas_Hoy!H105</f>
        <v>194</v>
      </c>
      <c r="GL106" s="59">
        <f>+Cas_Hoy!I105</f>
        <v>233</v>
      </c>
      <c r="GM106" s="59">
        <f>+Cas_Hoy!J105</f>
        <v>180</v>
      </c>
      <c r="GN106" s="59">
        <f>+Cas_Hoy!K105</f>
        <v>244</v>
      </c>
      <c r="GO106" s="59">
        <f>+Cas_Hoy!L105</f>
        <v>120</v>
      </c>
      <c r="GP106" s="59">
        <f>+Cas_Hoy!M105</f>
        <v>172</v>
      </c>
      <c r="GQ106" s="59">
        <f>+Cas_Hoy!N105</f>
        <v>115</v>
      </c>
      <c r="GR106" s="59">
        <f>+Cas_Hoy!O105</f>
        <v>113</v>
      </c>
      <c r="GS106" s="59">
        <f>+Cas_Hoy!P105</f>
        <v>60</v>
      </c>
      <c r="GT106" s="59">
        <f>+Cas_Hoy!Q105</f>
        <v>77</v>
      </c>
      <c r="GU106" s="59">
        <f>+Cas_Hoy!R105</f>
        <v>35</v>
      </c>
      <c r="GV106" s="59">
        <f>+Cas_Hoy!S105</f>
        <v>38</v>
      </c>
      <c r="GW106" s="59">
        <f>+Cas_Hoy!T105</f>
        <v>8</v>
      </c>
      <c r="GX106" s="459">
        <f>+Cas_Hoy!U105</f>
        <v>18</v>
      </c>
      <c r="GY106" s="424">
        <f t="shared" si="489"/>
        <v>0.25320571624598015</v>
      </c>
      <c r="GZ106" s="94">
        <f t="shared" si="490"/>
        <v>0.39229249240825476</v>
      </c>
      <c r="HA106" s="94">
        <f t="shared" si="491"/>
        <v>0.7</v>
      </c>
      <c r="HB106" s="94">
        <f t="shared" si="492"/>
        <v>0.7</v>
      </c>
      <c r="HC106" s="272">
        <f t="shared" si="612"/>
        <v>0.18716114569496739</v>
      </c>
      <c r="HD106" s="272">
        <f t="shared" si="613"/>
        <v>0.7</v>
      </c>
      <c r="HE106" s="272">
        <f t="shared" si="614"/>
        <v>0.7</v>
      </c>
      <c r="HF106" s="272">
        <f t="shared" si="615"/>
        <v>0.7</v>
      </c>
      <c r="HG106" s="272">
        <f t="shared" si="616"/>
        <v>0.7</v>
      </c>
      <c r="HH106" s="272">
        <f t="shared" si="617"/>
        <v>0.7</v>
      </c>
      <c r="HI106" s="272">
        <f t="shared" si="618"/>
        <v>0.7</v>
      </c>
      <c r="HJ106" s="272">
        <f t="shared" si="619"/>
        <v>0.7</v>
      </c>
      <c r="HK106" s="272">
        <f t="shared" si="620"/>
        <v>0.7</v>
      </c>
      <c r="HL106" s="272">
        <f t="shared" si="621"/>
        <v>0.7</v>
      </c>
      <c r="HM106" s="272">
        <f t="shared" si="622"/>
        <v>0.25320571624598015</v>
      </c>
      <c r="HN106" s="272">
        <f t="shared" si="623"/>
        <v>0.39229249240825476</v>
      </c>
      <c r="HO106" s="272">
        <f t="shared" si="624"/>
        <v>0.35145944998901357</v>
      </c>
      <c r="HP106" s="272">
        <f t="shared" si="625"/>
        <v>0.51961944092932011</v>
      </c>
      <c r="HQ106" s="272">
        <f t="shared" si="626"/>
        <v>0.38501872492453576</v>
      </c>
      <c r="HR106" s="276">
        <f t="shared" si="627"/>
        <v>0.68699773848448564</v>
      </c>
      <c r="HS106" s="201">
        <f>+CyF_Tot!B105</f>
        <v>0</v>
      </c>
      <c r="HT106" s="131">
        <f>+CyF_Tot!C105</f>
        <v>2306</v>
      </c>
      <c r="HU106" s="131">
        <f>+CyF_Tot!D105</f>
        <v>2348</v>
      </c>
      <c r="HV106" s="131">
        <f>+CyF_Tot!E105</f>
        <v>2385</v>
      </c>
      <c r="HW106" s="131">
        <f>+CyF_Tot!F105</f>
        <v>0</v>
      </c>
      <c r="HX106" s="131">
        <f>+CyF_Tot!G105</f>
        <v>96</v>
      </c>
      <c r="HY106" s="131">
        <f>+CyF_Tot!H105</f>
        <v>98</v>
      </c>
      <c r="HZ106" s="428">
        <f>+CyF_Tot!I105</f>
        <v>98</v>
      </c>
      <c r="IA106" s="82">
        <f t="shared" si="628"/>
        <v>8.2872656235839129E-2</v>
      </c>
      <c r="IB106" s="79">
        <f t="shared" si="629"/>
        <v>7.5160873409727366E-2</v>
      </c>
      <c r="IC106" s="79">
        <f t="shared" si="630"/>
        <v>8.1073092169436214E-2</v>
      </c>
      <c r="ID106" s="79">
        <f t="shared" si="631"/>
        <v>7.4997079964446475E-2</v>
      </c>
      <c r="IE106" s="79">
        <f t="shared" si="632"/>
        <v>5.7896168953537601E-2</v>
      </c>
      <c r="IF106" s="79">
        <f t="shared" si="633"/>
        <v>6.0268208276476019E-2</v>
      </c>
      <c r="IG106" s="79">
        <f t="shared" si="634"/>
        <v>6.3275697065074035E-2</v>
      </c>
      <c r="IH106" s="79">
        <f t="shared" si="635"/>
        <v>6.2633427500352723E-2</v>
      </c>
      <c r="II106" s="79">
        <f t="shared" si="636"/>
        <v>5.8686973799627284E-2</v>
      </c>
      <c r="IJ106" s="79">
        <f t="shared" si="637"/>
        <v>5.8728104117796304E-2</v>
      </c>
      <c r="IK106" s="79">
        <f t="shared" si="638"/>
        <v>5.0066181606441509E-2</v>
      </c>
      <c r="IL106" s="79">
        <f t="shared" si="639"/>
        <v>5.0831085761198137E-2</v>
      </c>
      <c r="IM106" s="79">
        <f t="shared" si="640"/>
        <v>4.7237711121866477E-2</v>
      </c>
      <c r="IN106" s="79">
        <f t="shared" si="641"/>
        <v>5.1285373739106459E-2</v>
      </c>
      <c r="IO106" s="79">
        <f t="shared" si="642"/>
        <v>3.3918040148324703E-2</v>
      </c>
      <c r="IP106" s="79">
        <f t="shared" si="643"/>
        <v>4.5394989445197188E-2</v>
      </c>
      <c r="IQ106" s="79">
        <f t="shared" si="644"/>
        <v>1.5497733317755627E-2</v>
      </c>
      <c r="IR106" s="79">
        <f t="shared" si="645"/>
        <v>2.1179724141653783E-2</v>
      </c>
      <c r="IS106" s="79">
        <f t="shared" si="646"/>
        <v>1.8504756200305229E-3</v>
      </c>
      <c r="IT106" s="179">
        <f t="shared" si="647"/>
        <v>7.1464145276566964E-3</v>
      </c>
      <c r="IU106" s="275"/>
      <c r="IV106" s="272"/>
      <c r="IW106" s="272"/>
      <c r="IX106" s="272"/>
      <c r="IY106" s="272"/>
      <c r="IZ106" s="272"/>
      <c r="JA106" s="272"/>
      <c r="JB106" s="272"/>
      <c r="JC106" s="272"/>
      <c r="JD106" s="272"/>
      <c r="JE106" s="272"/>
      <c r="JF106" s="272"/>
      <c r="JG106" s="272"/>
      <c r="JH106" s="272"/>
      <c r="JI106" s="272"/>
      <c r="JJ106" s="272"/>
      <c r="JK106" s="272"/>
      <c r="JL106" s="272"/>
      <c r="JM106" s="272"/>
      <c r="JN106" s="276"/>
      <c r="JP106" s="525">
        <f t="shared" si="510"/>
        <v>0</v>
      </c>
      <c r="JQ106" s="241">
        <f t="shared" si="511"/>
        <v>0</v>
      </c>
      <c r="JR106" s="241">
        <f t="shared" si="512"/>
        <v>0</v>
      </c>
      <c r="JS106" s="241">
        <f t="shared" si="513"/>
        <v>0</v>
      </c>
      <c r="JT106" s="241">
        <f t="shared" si="514"/>
        <v>0</v>
      </c>
      <c r="JU106" s="241">
        <f t="shared" si="515"/>
        <v>6670.6247613929272</v>
      </c>
      <c r="JV106" s="241">
        <f t="shared" si="516"/>
        <v>5839.4531841016988</v>
      </c>
      <c r="JW106" s="241">
        <f t="shared" si="517"/>
        <v>2984.3803447691093</v>
      </c>
      <c r="JX106" s="241">
        <f t="shared" si="518"/>
        <v>5514.0715712850597</v>
      </c>
      <c r="JY106" s="241">
        <f t="shared" si="519"/>
        <v>8556.2017645937685</v>
      </c>
      <c r="JZ106" s="241">
        <f t="shared" si="520"/>
        <v>14521.308884769405</v>
      </c>
      <c r="KA106" s="241">
        <f t="shared" si="521"/>
        <v>12792.926638661609</v>
      </c>
      <c r="KB106" s="241">
        <f t="shared" si="522"/>
        <v>20067.830422337647</v>
      </c>
      <c r="KC106" s="241">
        <f t="shared" si="523"/>
        <v>29847.897486376922</v>
      </c>
      <c r="KD106" s="241">
        <f t="shared" si="524"/>
        <v>15060.328345376371</v>
      </c>
      <c r="KE106" s="241">
        <f t="shared" si="525"/>
        <v>13472.742433648385</v>
      </c>
      <c r="KF106" s="241">
        <f t="shared" si="526"/>
        <v>17807.357924680862</v>
      </c>
      <c r="KG106" s="241">
        <f t="shared" si="527"/>
        <v>18666.016168449696</v>
      </c>
      <c r="KH106" s="241">
        <f t="shared" si="528"/>
        <v>5610.8261173704268</v>
      </c>
      <c r="KI106" s="526">
        <f t="shared" si="529"/>
        <v>12477.480322606667</v>
      </c>
      <c r="KJ106" s="529">
        <f>(SUM(JP106:KI106)/SUM(JP$4:KI105))*100000</f>
        <v>340.00932085373779</v>
      </c>
      <c r="KK106" s="491">
        <f t="shared" si="579"/>
        <v>0</v>
      </c>
      <c r="KL106" s="492">
        <f t="shared" si="580"/>
        <v>0</v>
      </c>
      <c r="KM106" s="492">
        <f t="shared" si="581"/>
        <v>0</v>
      </c>
      <c r="KN106" s="492">
        <f t="shared" si="582"/>
        <v>0</v>
      </c>
      <c r="KO106" s="492">
        <f t="shared" si="583"/>
        <v>0</v>
      </c>
      <c r="KP106" s="492">
        <f t="shared" si="584"/>
        <v>1902.5909782260519</v>
      </c>
      <c r="KQ106" s="492">
        <f t="shared" si="585"/>
        <v>1812.1609821658278</v>
      </c>
      <c r="KR106" s="492">
        <f t="shared" si="586"/>
        <v>915.37182233900728</v>
      </c>
      <c r="KS106" s="492">
        <f t="shared" si="587"/>
        <v>1953.8535030306873</v>
      </c>
      <c r="KT106" s="492">
        <f t="shared" si="588"/>
        <v>2928.727678080917</v>
      </c>
      <c r="KU106" s="492">
        <f t="shared" si="589"/>
        <v>6870.8504819899663</v>
      </c>
      <c r="KV106" s="492">
        <f t="shared" si="590"/>
        <v>5639.5484979096163</v>
      </c>
      <c r="KW106" s="492">
        <f t="shared" si="591"/>
        <v>12137.098370923484</v>
      </c>
      <c r="KX106" s="492">
        <f t="shared" si="592"/>
        <v>15650.860798400576</v>
      </c>
      <c r="KY106" s="492">
        <f t="shared" si="593"/>
        <v>15213.021441585566</v>
      </c>
      <c r="KZ106" s="492">
        <f t="shared" si="594"/>
        <v>10103.824297974686</v>
      </c>
      <c r="LA106" s="492">
        <f t="shared" si="595"/>
        <v>49942.387843438832</v>
      </c>
      <c r="LB106" s="492">
        <f t="shared" si="596"/>
        <v>28423.1834188338</v>
      </c>
      <c r="LC106" s="492">
        <f t="shared" si="597"/>
        <v>92948.332930844481</v>
      </c>
      <c r="LD106" s="493">
        <f t="shared" si="598"/>
        <v>72203.462314719436</v>
      </c>
      <c r="LE106" s="509">
        <f t="shared" si="599"/>
        <v>0</v>
      </c>
      <c r="LF106" s="492">
        <f t="shared" si="600"/>
        <v>544.9215460720153</v>
      </c>
      <c r="LG106" s="492">
        <f t="shared" si="601"/>
        <v>3332.7476087160053</v>
      </c>
      <c r="LH106" s="492">
        <f t="shared" si="602"/>
        <v>2996.6201796925147</v>
      </c>
      <c r="LI106" s="492">
        <f t="shared" si="603"/>
        <v>20662.286536497009</v>
      </c>
      <c r="LJ106" s="512">
        <f t="shared" si="604"/>
        <v>19033.52436503808</v>
      </c>
      <c r="LK106" s="491">
        <f t="shared" si="605"/>
        <v>265.26536403850855</v>
      </c>
      <c r="LL106" s="492">
        <f t="shared" si="606"/>
        <v>3164.6039371382717</v>
      </c>
      <c r="LM106" s="493">
        <f t="shared" si="607"/>
        <v>19751.340983758317</v>
      </c>
      <c r="LO106" s="547" t="e">
        <f>VLOOKUP(A106,#REF!,2,FALSE)</f>
        <v>#REF!</v>
      </c>
      <c r="LP106" s="552" t="e">
        <f>VLOOKUP(A106,#REF!,3,FALSE)</f>
        <v>#REF!</v>
      </c>
      <c r="LQ106" s="544" t="e">
        <f>VLOOKUP(A106,#REF!,4,FALSE)</f>
        <v>#REF!</v>
      </c>
      <c r="LR106" s="564" t="e">
        <f t="shared" si="530"/>
        <v>#REF!</v>
      </c>
      <c r="LS106" s="518" t="e">
        <f t="shared" si="531"/>
        <v>#REF!</v>
      </c>
    </row>
    <row r="107" spans="1:331" ht="14.4">
      <c r="A107" s="391" t="s">
        <v>117</v>
      </c>
      <c r="B107" s="419">
        <v>42312</v>
      </c>
      <c r="C107" s="407">
        <f t="shared" si="608"/>
        <v>6519</v>
      </c>
      <c r="D107" s="398">
        <f t="shared" si="609"/>
        <v>118</v>
      </c>
      <c r="E107" s="376">
        <f t="shared" si="610"/>
        <v>8.8806176096913655E-3</v>
      </c>
      <c r="F107" s="185">
        <f t="shared" si="532"/>
        <v>0.14738135753450557</v>
      </c>
      <c r="G107" s="30">
        <f t="shared" si="253"/>
        <v>2.1307511455413679</v>
      </c>
      <c r="H107" s="29">
        <f t="shared" si="533"/>
        <v>0.31403299639808968</v>
      </c>
      <c r="I107" s="33">
        <f t="shared" si="534"/>
        <v>0.32828433347003633</v>
      </c>
      <c r="J107" s="302">
        <f t="shared" si="535"/>
        <v>0.34650765066525863</v>
      </c>
      <c r="K107" s="452">
        <f t="shared" si="536"/>
        <v>8.0483272230289903E-3</v>
      </c>
      <c r="L107" s="303">
        <f t="shared" si="611"/>
        <v>2.3510955283753083</v>
      </c>
      <c r="M107" s="304">
        <f t="shared" si="537"/>
        <v>0.36217717559912693</v>
      </c>
      <c r="N107" s="675"/>
      <c r="O107" s="310" t="s">
        <v>226</v>
      </c>
      <c r="P107" s="20" t="s">
        <v>241</v>
      </c>
      <c r="Q107" s="20"/>
      <c r="R107" s="20"/>
      <c r="S107" s="148">
        <f t="shared" si="538"/>
        <v>6519</v>
      </c>
      <c r="T107" s="149">
        <f t="shared" si="539"/>
        <v>15406.976744186046</v>
      </c>
      <c r="U107" s="148">
        <f t="shared" si="540"/>
        <v>117</v>
      </c>
      <c r="V107" s="150">
        <f t="shared" si="541"/>
        <v>1.8275538894095594E-2</v>
      </c>
      <c r="W107" s="149">
        <f t="shared" si="542"/>
        <v>276.51730005672152</v>
      </c>
      <c r="X107" s="148">
        <f t="shared" si="543"/>
        <v>283</v>
      </c>
      <c r="Y107" s="150">
        <f t="shared" si="544"/>
        <v>4.5381654906991663E-2</v>
      </c>
      <c r="Z107" s="149">
        <f t="shared" si="545"/>
        <v>668.84099073548873</v>
      </c>
      <c r="AA107" s="148">
        <f t="shared" si="546"/>
        <v>118</v>
      </c>
      <c r="AB107" s="149">
        <f t="shared" si="547"/>
        <v>2788.80695783702</v>
      </c>
      <c r="AC107" s="151">
        <f t="shared" si="548"/>
        <v>1.8100935726338394E-2</v>
      </c>
      <c r="AD107" s="148">
        <f t="shared" si="549"/>
        <v>0</v>
      </c>
      <c r="AE107" s="150">
        <f t="shared" si="550"/>
        <v>0</v>
      </c>
      <c r="AF107" s="149">
        <f t="shared" si="551"/>
        <v>0</v>
      </c>
      <c r="AG107" s="148">
        <f t="shared" si="552"/>
        <v>3</v>
      </c>
      <c r="AH107" s="150">
        <f t="shared" si="553"/>
        <v>2.6086956521739129E-2</v>
      </c>
      <c r="AI107" s="311">
        <f t="shared" si="554"/>
        <v>70.901871809415766</v>
      </c>
      <c r="AJ107" s="679"/>
      <c r="AK107" s="74">
        <v>3209.1187186778484</v>
      </c>
      <c r="AL107" s="59">
        <v>3014.0709799297429</v>
      </c>
      <c r="AM107" s="59">
        <v>3211.9095983627385</v>
      </c>
      <c r="AN107" s="59">
        <v>2873.6250951543793</v>
      </c>
      <c r="AO107" s="59">
        <v>2570.7694000446882</v>
      </c>
      <c r="AP107" s="59">
        <v>2460.9453651599515</v>
      </c>
      <c r="AQ107" s="59">
        <v>2794.223394692126</v>
      </c>
      <c r="AR107" s="59">
        <v>2782.1282122706557</v>
      </c>
      <c r="AS107" s="59">
        <v>2761.9830930459611</v>
      </c>
      <c r="AT107" s="59">
        <v>2825.7840458446826</v>
      </c>
      <c r="AU107" s="59">
        <v>2244.4875255129323</v>
      </c>
      <c r="AV107" s="59">
        <v>2322.6066664828536</v>
      </c>
      <c r="AW107" s="59">
        <v>2041.591526508339</v>
      </c>
      <c r="AX107" s="59">
        <v>2248.8197326705031</v>
      </c>
      <c r="AY107" s="59">
        <v>1394.3864947670722</v>
      </c>
      <c r="AZ107" s="59">
        <v>1699.9921006229993</v>
      </c>
      <c r="BA107" s="59">
        <v>537.16401901325241</v>
      </c>
      <c r="BB107" s="59">
        <v>955.13347409822723</v>
      </c>
      <c r="BC107" s="59">
        <v>68.36632969259577</v>
      </c>
      <c r="BD107" s="75">
        <v>294.89472673777237</v>
      </c>
      <c r="BE107" s="213">
        <v>2.0000000000000002E-5</v>
      </c>
      <c r="BF107" s="42">
        <v>2.0000000000000002E-5</v>
      </c>
      <c r="BG107" s="52">
        <v>5.0000000000000002E-5</v>
      </c>
      <c r="BH107" s="52">
        <v>4.0000000000000003E-5</v>
      </c>
      <c r="BI107" s="52">
        <v>1.2518952302791728E-4</v>
      </c>
      <c r="BJ107" s="52">
        <v>1.2406223545552731E-4</v>
      </c>
      <c r="BK107" s="52">
        <v>3.4000000000000002E-4</v>
      </c>
      <c r="BL107" s="52">
        <v>1.8000000000000001E-4</v>
      </c>
      <c r="BM107" s="52">
        <v>8.9999999999999998E-4</v>
      </c>
      <c r="BN107" s="52">
        <v>5.0000000000000001E-4</v>
      </c>
      <c r="BO107" s="52">
        <v>3.8E-3</v>
      </c>
      <c r="BP107" s="52">
        <v>2E-3</v>
      </c>
      <c r="BQ107" s="52">
        <v>1.6199999999999999E-2</v>
      </c>
      <c r="BR107" s="52">
        <v>6.1999999999999998E-3</v>
      </c>
      <c r="BS107" s="52">
        <v>6.1100000000000002E-2</v>
      </c>
      <c r="BT107" s="52">
        <v>2.6800000000000001E-2</v>
      </c>
      <c r="BU107" s="52">
        <v>0.1421</v>
      </c>
      <c r="BV107" s="52">
        <v>5.4699999999999999E-2</v>
      </c>
      <c r="BW107" s="52">
        <v>0.27589999999999998</v>
      </c>
      <c r="BX107" s="584">
        <v>0.1051</v>
      </c>
      <c r="BY107" s="74">
        <f>+Fall_Hoy!B107+(CS107/2)</f>
        <v>0</v>
      </c>
      <c r="BZ107" s="59">
        <f>+Fall_Hoy!C107+(CS107/2)</f>
        <v>0</v>
      </c>
      <c r="CA107" s="59">
        <f>+Fall_Hoy!D107+(CT107/2)</f>
        <v>0</v>
      </c>
      <c r="CB107" s="59">
        <f>+Fall_Hoy!E107+(CT107/2)</f>
        <v>0</v>
      </c>
      <c r="CC107" s="59">
        <f>+Fall_Hoy!F107+(CU107/2)</f>
        <v>0</v>
      </c>
      <c r="CD107" s="59">
        <f>+Fall_Hoy!G107+(CU107/2)</f>
        <v>0</v>
      </c>
      <c r="CE107" s="59">
        <f>+Fall_Hoy!H107+(CV107/2)</f>
        <v>0</v>
      </c>
      <c r="CF107" s="59">
        <f>+Fall_Hoy!I107+(CV107/2)</f>
        <v>0</v>
      </c>
      <c r="CG107" s="59">
        <f>+Fall_Hoy!J107+(CW107/2)</f>
        <v>1</v>
      </c>
      <c r="CH107" s="59">
        <f>+Fall_Hoy!K107+(CW107/2)</f>
        <v>2</v>
      </c>
      <c r="CI107" s="59">
        <f>+Fall_Hoy!L107+(CX107/2)</f>
        <v>3</v>
      </c>
      <c r="CJ107" s="59">
        <f>+Fall_Hoy!M107+(CX107/2)</f>
        <v>2</v>
      </c>
      <c r="CK107" s="59">
        <f>+Fall_Hoy!N107+(CY107/2)</f>
        <v>12</v>
      </c>
      <c r="CL107" s="59">
        <f>+Fall_Hoy!O107+(CY107/2)</f>
        <v>6</v>
      </c>
      <c r="CM107" s="59">
        <f>+Fall_Hoy!P107+(CZ107/2)</f>
        <v>26</v>
      </c>
      <c r="CN107" s="59">
        <f>+Fall_Hoy!Q107+(CZ107/2)</f>
        <v>14</v>
      </c>
      <c r="CO107" s="59">
        <f>+Fall_Hoy!R107+(DA107/2)</f>
        <v>27</v>
      </c>
      <c r="CP107" s="59">
        <f>+Fall_Hoy!S107+(DA107/2)</f>
        <v>14</v>
      </c>
      <c r="CQ107" s="59">
        <f>+Fall_Hoy!T107+(DB107/2)</f>
        <v>2.5</v>
      </c>
      <c r="CR107" s="75">
        <f>+Fall_Hoy!U107+(DB107/2)</f>
        <v>8.5</v>
      </c>
      <c r="CS107" s="603">
        <f>+Fall_Hoy!W107</f>
        <v>0</v>
      </c>
      <c r="CT107" s="58">
        <f>+Fall_Hoy!X107</f>
        <v>0</v>
      </c>
      <c r="CU107" s="58">
        <f>+Fall_Hoy!Y107</f>
        <v>0</v>
      </c>
      <c r="CV107" s="58">
        <f>+Fall_Hoy!Z107</f>
        <v>0</v>
      </c>
      <c r="CW107" s="58">
        <f>+Fall_Hoy!AA107</f>
        <v>0</v>
      </c>
      <c r="CX107" s="58">
        <f>+Fall_Hoy!AB107</f>
        <v>0</v>
      </c>
      <c r="CY107" s="58">
        <f>+Fall_Hoy!AC107</f>
        <v>0</v>
      </c>
      <c r="CZ107" s="58">
        <f>+Fall_Hoy!AD107</f>
        <v>0</v>
      </c>
      <c r="DA107" s="58">
        <f>+Fall_Hoy!AE107</f>
        <v>2</v>
      </c>
      <c r="DB107" s="223">
        <f>+Fall_Hoy!AF107</f>
        <v>3</v>
      </c>
      <c r="DC107" s="65">
        <f t="shared" si="555"/>
        <v>0.30517501172779271</v>
      </c>
      <c r="DD107" s="66">
        <f t="shared" si="556"/>
        <v>0.307288521817279</v>
      </c>
      <c r="DE107" s="66">
        <f t="shared" si="557"/>
        <v>0.36282514456141146</v>
      </c>
      <c r="DF107" s="66">
        <f t="shared" si="558"/>
        <v>0.430333263900466</v>
      </c>
      <c r="DG107" s="66">
        <f t="shared" si="494"/>
        <v>0.20966485752889016</v>
      </c>
      <c r="DH107" s="66">
        <f t="shared" si="495"/>
        <v>0.23771352598149914</v>
      </c>
      <c r="DI107" s="66">
        <f t="shared" si="496"/>
        <v>0.1878876259490504</v>
      </c>
      <c r="DJ107" s="66">
        <f t="shared" si="497"/>
        <v>0.22788309942141594</v>
      </c>
      <c r="DK107" s="66">
        <f t="shared" si="498"/>
        <v>0.40228744118985871</v>
      </c>
      <c r="DL107" s="66">
        <f t="shared" si="499"/>
        <v>0.7</v>
      </c>
      <c r="DM107" s="66">
        <f t="shared" si="500"/>
        <v>0.35173894942013906</v>
      </c>
      <c r="DN107" s="66">
        <f t="shared" si="501"/>
        <v>0.43055073182680126</v>
      </c>
      <c r="DO107" s="66">
        <f t="shared" si="502"/>
        <v>0.36282514456141146</v>
      </c>
      <c r="DP107" s="66">
        <f t="shared" si="503"/>
        <v>0.430333263900466</v>
      </c>
      <c r="DQ107" s="66">
        <f t="shared" si="504"/>
        <v>0.30517501172779271</v>
      </c>
      <c r="DR107" s="66">
        <f t="shared" si="505"/>
        <v>0.307288521817279</v>
      </c>
      <c r="DS107" s="66">
        <f t="shared" si="506"/>
        <v>0.35372256996422169</v>
      </c>
      <c r="DT107" s="66">
        <f t="shared" si="507"/>
        <v>0.26796411813287768</v>
      </c>
      <c r="DU107" s="66">
        <f t="shared" si="508"/>
        <v>0.13253971828395067</v>
      </c>
      <c r="DV107" s="265">
        <f t="shared" si="509"/>
        <v>0.27425162090118033</v>
      </c>
      <c r="DW107" s="74">
        <f>+'Cas_-14'!B106</f>
        <v>85</v>
      </c>
      <c r="DX107" s="59">
        <f>+'Cas_-14'!C106</f>
        <v>80</v>
      </c>
      <c r="DY107" s="59">
        <f>+'Cas_-14'!D106</f>
        <v>224</v>
      </c>
      <c r="DZ107" s="59">
        <f>+'Cas_-14'!E106</f>
        <v>262</v>
      </c>
      <c r="EA107" s="59">
        <f>+'Cas_-14'!F106</f>
        <v>539</v>
      </c>
      <c r="EB107" s="59">
        <f>+'Cas_-14'!G106</f>
        <v>585</v>
      </c>
      <c r="EC107" s="59">
        <f>+'Cas_-14'!H106</f>
        <v>525</v>
      </c>
      <c r="ED107" s="59">
        <f>+'Cas_-14'!I106</f>
        <v>634</v>
      </c>
      <c r="EE107" s="59">
        <f>+'Cas_-14'!J106</f>
        <v>493</v>
      </c>
      <c r="EF107" s="59">
        <f>+'Cas_-14'!K106</f>
        <v>652</v>
      </c>
      <c r="EG107" s="59">
        <f>+'Cas_-14'!L106</f>
        <v>439</v>
      </c>
      <c r="EH107" s="59">
        <f>+'Cas_-14'!M106</f>
        <v>468</v>
      </c>
      <c r="EI107" s="59">
        <f>+'Cas_-14'!N106</f>
        <v>288</v>
      </c>
      <c r="EJ107" s="59">
        <f>+'Cas_-14'!O106</f>
        <v>316</v>
      </c>
      <c r="EK107" s="59">
        <f>+'Cas_-14'!P106</f>
        <v>183</v>
      </c>
      <c r="EL107" s="59">
        <f>+'Cas_-14'!Q106</f>
        <v>196</v>
      </c>
      <c r="EM107" s="59">
        <f>+'Cas_-14'!R106</f>
        <v>81</v>
      </c>
      <c r="EN107" s="59">
        <f>+'Cas_-14'!S106</f>
        <v>104</v>
      </c>
      <c r="EO107" s="59">
        <f>+'Cas_-14'!T106</f>
        <v>7</v>
      </c>
      <c r="EP107" s="75">
        <f>+'Cas_-14'!U106</f>
        <v>34</v>
      </c>
      <c r="EQ107" s="178">
        <f t="shared" si="559"/>
        <v>2.6487022591367346E-2</v>
      </c>
      <c r="ER107" s="80">
        <f t="shared" si="560"/>
        <v>2.6542175195178971E-2</v>
      </c>
      <c r="ES107" s="80">
        <f t="shared" si="561"/>
        <v>6.9740443539937538E-2</v>
      </c>
      <c r="ET107" s="80">
        <f t="shared" si="562"/>
        <v>9.1174036739098227E-2</v>
      </c>
      <c r="EU107" s="80">
        <f t="shared" si="563"/>
        <v>0.20966485752889016</v>
      </c>
      <c r="EV107" s="80">
        <f t="shared" si="564"/>
        <v>0.23771352598149914</v>
      </c>
      <c r="EW107" s="80">
        <f t="shared" si="565"/>
        <v>0.1878876259490504</v>
      </c>
      <c r="EX107" s="80">
        <f t="shared" si="566"/>
        <v>0.22788309942141594</v>
      </c>
      <c r="EY107" s="80">
        <f t="shared" si="567"/>
        <v>0.17849493765594029</v>
      </c>
      <c r="EZ107" s="80">
        <f t="shared" si="568"/>
        <v>0.23073242308051334</v>
      </c>
      <c r="FA107" s="80">
        <f t="shared" si="569"/>
        <v>0.19559030514089198</v>
      </c>
      <c r="FB107" s="80">
        <f t="shared" si="570"/>
        <v>0.20149774249494301</v>
      </c>
      <c r="FC107" s="80">
        <f t="shared" si="571"/>
        <v>0.14106641620547677</v>
      </c>
      <c r="FD107" s="80">
        <f t="shared" si="572"/>
        <v>0.14051815510563215</v>
      </c>
      <c r="FE107" s="80">
        <f t="shared" si="573"/>
        <v>0.13124051379353724</v>
      </c>
      <c r="FF107" s="80">
        <f t="shared" si="574"/>
        <v>0.11529465338584309</v>
      </c>
      <c r="FG107" s="80">
        <f t="shared" si="575"/>
        <v>0.15079193157574772</v>
      </c>
      <c r="FH107" s="80">
        <f t="shared" si="576"/>
        <v>0.10888530537387961</v>
      </c>
      <c r="FI107" s="80">
        <f t="shared" si="577"/>
        <v>0.10238958316871757</v>
      </c>
      <c r="FJ107" s="88">
        <f t="shared" si="578"/>
        <v>0.11529538142685622</v>
      </c>
      <c r="FK107" s="101">
        <f t="shared" si="481"/>
        <v>2.3253110103476344</v>
      </c>
      <c r="FL107" s="102">
        <f t="shared" si="482"/>
        <v>2.6652452025586353</v>
      </c>
      <c r="FM107" s="102">
        <f t="shared" si="483"/>
        <v>2.57201646090535</v>
      </c>
      <c r="FN107" s="102">
        <f t="shared" si="484"/>
        <v>3.0624744793793388</v>
      </c>
      <c r="FO107" s="102">
        <f t="shared" si="493"/>
        <v>1</v>
      </c>
      <c r="FP107" s="102">
        <f t="shared" si="493"/>
        <v>1</v>
      </c>
      <c r="FQ107" s="102">
        <f t="shared" si="493"/>
        <v>1</v>
      </c>
      <c r="FR107" s="102">
        <f t="shared" si="493"/>
        <v>1</v>
      </c>
      <c r="FS107" s="102">
        <f t="shared" si="493"/>
        <v>2.2537750732476902</v>
      </c>
      <c r="FT107" s="102">
        <f t="shared" si="493"/>
        <v>3.0338172271338615</v>
      </c>
      <c r="FU107" s="102">
        <f t="shared" si="493"/>
        <v>1.79834552211965</v>
      </c>
      <c r="FV107" s="102">
        <f t="shared" si="493"/>
        <v>2.1367521367521367</v>
      </c>
      <c r="FW107" s="102">
        <f t="shared" si="493"/>
        <v>2.57201646090535</v>
      </c>
      <c r="FX107" s="102">
        <f t="shared" si="493"/>
        <v>3.0624744793793388</v>
      </c>
      <c r="FY107" s="102">
        <f t="shared" si="493"/>
        <v>2.3253110103476344</v>
      </c>
      <c r="FZ107" s="102">
        <f t="shared" si="493"/>
        <v>2.6652452025586353</v>
      </c>
      <c r="GA107" s="102">
        <f t="shared" si="485"/>
        <v>2.345765892563922</v>
      </c>
      <c r="GB107" s="102">
        <f t="shared" si="486"/>
        <v>2.4609759527492616</v>
      </c>
      <c r="GC107" s="102">
        <f t="shared" si="487"/>
        <v>1.2944648682234763</v>
      </c>
      <c r="GD107" s="270">
        <f t="shared" si="488"/>
        <v>2.3786869647954325</v>
      </c>
      <c r="GE107" s="74">
        <f>+Cas_Hoy!B106</f>
        <v>88</v>
      </c>
      <c r="GF107" s="59">
        <f>+Cas_Hoy!C106</f>
        <v>84</v>
      </c>
      <c r="GG107" s="59">
        <f>+Cas_Hoy!D106</f>
        <v>244</v>
      </c>
      <c r="GH107" s="59">
        <f>+Cas_Hoy!E106</f>
        <v>278</v>
      </c>
      <c r="GI107" s="59">
        <f>+Cas_Hoy!F106</f>
        <v>559</v>
      </c>
      <c r="GJ107" s="59">
        <f>+Cas_Hoy!G106</f>
        <v>610</v>
      </c>
      <c r="GK107" s="59">
        <f>+Cas_Hoy!H106</f>
        <v>547</v>
      </c>
      <c r="GL107" s="59">
        <f>+Cas_Hoy!I106</f>
        <v>659</v>
      </c>
      <c r="GM107" s="59">
        <f>+Cas_Hoy!J106</f>
        <v>519</v>
      </c>
      <c r="GN107" s="59">
        <f>+Cas_Hoy!K106</f>
        <v>679</v>
      </c>
      <c r="GO107" s="59">
        <f>+Cas_Hoy!L106</f>
        <v>453</v>
      </c>
      <c r="GP107" s="59">
        <f>+Cas_Hoy!M106</f>
        <v>494</v>
      </c>
      <c r="GQ107" s="59">
        <f>+Cas_Hoy!N106</f>
        <v>300</v>
      </c>
      <c r="GR107" s="59">
        <f>+Cas_Hoy!O106</f>
        <v>326</v>
      </c>
      <c r="GS107" s="59">
        <f>+Cas_Hoy!P106</f>
        <v>195</v>
      </c>
      <c r="GT107" s="59">
        <f>+Cas_Hoy!Q106</f>
        <v>209</v>
      </c>
      <c r="GU107" s="59">
        <f>+Cas_Hoy!R106</f>
        <v>85</v>
      </c>
      <c r="GV107" s="59">
        <f>+Cas_Hoy!S106</f>
        <v>106</v>
      </c>
      <c r="GW107" s="59">
        <f>+Cas_Hoy!T106</f>
        <v>7</v>
      </c>
      <c r="GX107" s="459">
        <f>+Cas_Hoy!U106</f>
        <v>35</v>
      </c>
      <c r="GY107" s="424">
        <f t="shared" si="489"/>
        <v>0.32518648790666443</v>
      </c>
      <c r="GZ107" s="94">
        <f t="shared" si="490"/>
        <v>0.32766990336638424</v>
      </c>
      <c r="HA107" s="94">
        <f t="shared" si="491"/>
        <v>0.37794285891813689</v>
      </c>
      <c r="HB107" s="94">
        <f t="shared" si="492"/>
        <v>0.44395140516313902</v>
      </c>
      <c r="HC107" s="272">
        <f t="shared" si="612"/>
        <v>0.21744462960788424</v>
      </c>
      <c r="HD107" s="272">
        <f t="shared" si="613"/>
        <v>0.2478722236730162</v>
      </c>
      <c r="HE107" s="272">
        <f t="shared" si="614"/>
        <v>0.19576101217929631</v>
      </c>
      <c r="HF107" s="272">
        <f t="shared" si="615"/>
        <v>0.23686902605475252</v>
      </c>
      <c r="HG107" s="272">
        <f t="shared" si="616"/>
        <v>0.42350341171914135</v>
      </c>
      <c r="HH107" s="272">
        <f t="shared" si="617"/>
        <v>0.7</v>
      </c>
      <c r="HI107" s="272">
        <f t="shared" si="618"/>
        <v>0.36295613687317307</v>
      </c>
      <c r="HJ107" s="272">
        <f t="shared" si="619"/>
        <v>0.4544702169282902</v>
      </c>
      <c r="HK107" s="272">
        <f t="shared" si="620"/>
        <v>0.37794285891813689</v>
      </c>
      <c r="HL107" s="272">
        <f t="shared" si="621"/>
        <v>0.44395140516313902</v>
      </c>
      <c r="HM107" s="272">
        <f t="shared" si="622"/>
        <v>0.32518648790666443</v>
      </c>
      <c r="HN107" s="272">
        <f t="shared" si="623"/>
        <v>0.32766990336638424</v>
      </c>
      <c r="HO107" s="272">
        <f t="shared" si="624"/>
        <v>0.37119035119702276</v>
      </c>
      <c r="HP107" s="272">
        <f t="shared" si="625"/>
        <v>0.27311727425081767</v>
      </c>
      <c r="HQ107" s="272">
        <f t="shared" si="626"/>
        <v>0.13253971828395064</v>
      </c>
      <c r="HR107" s="276">
        <f t="shared" si="627"/>
        <v>0.28231784504533269</v>
      </c>
      <c r="HS107" s="201">
        <f>+CyF_Tot!B106</f>
        <v>0</v>
      </c>
      <c r="HT107" s="131">
        <f>+CyF_Tot!C106</f>
        <v>6236</v>
      </c>
      <c r="HU107" s="131">
        <f>+CyF_Tot!D106</f>
        <v>6402</v>
      </c>
      <c r="HV107" s="131">
        <f>+CyF_Tot!E106</f>
        <v>6519</v>
      </c>
      <c r="HW107" s="131">
        <f>+CyF_Tot!F106</f>
        <v>0</v>
      </c>
      <c r="HX107" s="131">
        <f>+CyF_Tot!G106</f>
        <v>115</v>
      </c>
      <c r="HY107" s="131">
        <f>+CyF_Tot!H106</f>
        <v>118</v>
      </c>
      <c r="HZ107" s="428">
        <f>+CyF_Tot!I106</f>
        <v>118</v>
      </c>
      <c r="IA107" s="82">
        <f t="shared" si="628"/>
        <v>7.5844174670964465E-2</v>
      </c>
      <c r="IB107" s="79">
        <f t="shared" si="629"/>
        <v>7.1234424747819602E-2</v>
      </c>
      <c r="IC107" s="79">
        <f t="shared" si="630"/>
        <v>7.5910134202182331E-2</v>
      </c>
      <c r="ID107" s="79">
        <f t="shared" si="631"/>
        <v>6.7915132708318671E-2</v>
      </c>
      <c r="IE107" s="79">
        <f t="shared" si="632"/>
        <v>6.0757454151179058E-2</v>
      </c>
      <c r="IF107" s="79">
        <f t="shared" si="633"/>
        <v>5.8161877603515585E-2</v>
      </c>
      <c r="IG107" s="79">
        <f t="shared" si="634"/>
        <v>6.6038556312443888E-2</v>
      </c>
      <c r="IH107" s="79">
        <f t="shared" si="635"/>
        <v>6.5752699287924363E-2</v>
      </c>
      <c r="II107" s="79">
        <f t="shared" si="636"/>
        <v>6.5276590400972806E-2</v>
      </c>
      <c r="IJ107" s="79">
        <f t="shared" si="637"/>
        <v>6.6784459393190651E-2</v>
      </c>
      <c r="IK107" s="79">
        <f t="shared" si="638"/>
        <v>5.3046122270583577E-2</v>
      </c>
      <c r="IL107" s="79">
        <f t="shared" si="639"/>
        <v>5.4892386710220592E-2</v>
      </c>
      <c r="IM107" s="79">
        <f t="shared" si="640"/>
        <v>4.8250886899894568E-2</v>
      </c>
      <c r="IN107" s="79">
        <f t="shared" si="641"/>
        <v>5.3148509469429547E-2</v>
      </c>
      <c r="IO107" s="79">
        <f t="shared" si="642"/>
        <v>3.2954870834918513E-2</v>
      </c>
      <c r="IP107" s="79">
        <f t="shared" si="643"/>
        <v>4.0177540665130441E-2</v>
      </c>
      <c r="IQ107" s="79">
        <f t="shared" si="644"/>
        <v>1.2695311472236065E-2</v>
      </c>
      <c r="IR107" s="79">
        <f t="shared" si="645"/>
        <v>2.2573583713798147E-2</v>
      </c>
      <c r="IS107" s="79">
        <f t="shared" si="646"/>
        <v>1.6157669146482268E-3</v>
      </c>
      <c r="IT107" s="179">
        <f t="shared" si="647"/>
        <v>6.9695293708114097E-3</v>
      </c>
      <c r="IU107" s="275"/>
      <c r="IV107" s="272"/>
      <c r="IW107" s="272"/>
      <c r="IX107" s="272"/>
      <c r="IY107" s="272"/>
      <c r="IZ107" s="272"/>
      <c r="JA107" s="272"/>
      <c r="JB107" s="272"/>
      <c r="JC107" s="272"/>
      <c r="JD107" s="272"/>
      <c r="JE107" s="272"/>
      <c r="JF107" s="272"/>
      <c r="JG107" s="272"/>
      <c r="JH107" s="272"/>
      <c r="JI107" s="272"/>
      <c r="JJ107" s="272"/>
      <c r="JK107" s="272"/>
      <c r="JL107" s="272"/>
      <c r="JM107" s="272"/>
      <c r="JN107" s="276"/>
      <c r="JP107" s="525">
        <f t="shared" si="510"/>
        <v>0</v>
      </c>
      <c r="JQ107" s="241">
        <f t="shared" si="511"/>
        <v>0</v>
      </c>
      <c r="JR107" s="241">
        <f t="shared" si="512"/>
        <v>0</v>
      </c>
      <c r="JS107" s="241">
        <f t="shared" si="513"/>
        <v>0</v>
      </c>
      <c r="JT107" s="241">
        <f t="shared" si="514"/>
        <v>0</v>
      </c>
      <c r="JU107" s="241">
        <f t="shared" si="515"/>
        <v>0</v>
      </c>
      <c r="JV107" s="241">
        <f t="shared" si="516"/>
        <v>0</v>
      </c>
      <c r="JW107" s="241">
        <f t="shared" si="517"/>
        <v>0</v>
      </c>
      <c r="JX107" s="241">
        <f t="shared" si="518"/>
        <v>1021.7846760559579</v>
      </c>
      <c r="JY107" s="241">
        <f t="shared" si="519"/>
        <v>2067.7263036402442</v>
      </c>
      <c r="JZ107" s="241">
        <f t="shared" si="520"/>
        <v>2824.8755798056977</v>
      </c>
      <c r="KA107" s="241">
        <f t="shared" si="521"/>
        <v>1953.3492542972051</v>
      </c>
      <c r="KB107" s="241">
        <f t="shared" si="522"/>
        <v>9718.4709783418839</v>
      </c>
      <c r="KC107" s="241">
        <f t="shared" si="523"/>
        <v>5088.2931316205131</v>
      </c>
      <c r="KD107" s="241">
        <f t="shared" si="524"/>
        <v>18459.04137525344</v>
      </c>
      <c r="KE107" s="241">
        <f t="shared" si="525"/>
        <v>10981.239261734627</v>
      </c>
      <c r="KF107" s="241">
        <f t="shared" si="526"/>
        <v>17922.023179595151</v>
      </c>
      <c r="KG107" s="241">
        <f t="shared" si="527"/>
        <v>9625.9342273396996</v>
      </c>
      <c r="KH107" s="241">
        <f t="shared" si="528"/>
        <v>2207.4097099927271</v>
      </c>
      <c r="KI107" s="526">
        <f t="shared" si="529"/>
        <v>4981.0487160937555</v>
      </c>
      <c r="KJ107" s="529">
        <f>(SUM(JP107:KI107)/SUM(JP$4:KI106))*100000</f>
        <v>154.98571198674293</v>
      </c>
      <c r="KK107" s="491">
        <f t="shared" si="579"/>
        <v>0</v>
      </c>
      <c r="KL107" s="492">
        <f t="shared" si="580"/>
        <v>0</v>
      </c>
      <c r="KM107" s="492">
        <f t="shared" si="581"/>
        <v>0</v>
      </c>
      <c r="KN107" s="492">
        <f t="shared" si="582"/>
        <v>0</v>
      </c>
      <c r="KO107" s="492">
        <f t="shared" si="583"/>
        <v>0</v>
      </c>
      <c r="KP107" s="492">
        <f t="shared" si="584"/>
        <v>0</v>
      </c>
      <c r="KQ107" s="492">
        <f t="shared" si="585"/>
        <v>0</v>
      </c>
      <c r="KR107" s="492">
        <f t="shared" si="586"/>
        <v>0</v>
      </c>
      <c r="KS107" s="492">
        <f t="shared" si="587"/>
        <v>362.05869707087282</v>
      </c>
      <c r="KT107" s="492">
        <f t="shared" si="588"/>
        <v>707.76816895862987</v>
      </c>
      <c r="KU107" s="492">
        <f t="shared" si="589"/>
        <v>1336.6080077965285</v>
      </c>
      <c r="KV107" s="492">
        <f t="shared" si="590"/>
        <v>861.10146365360254</v>
      </c>
      <c r="KW107" s="492">
        <f t="shared" si="591"/>
        <v>5877.7673418948652</v>
      </c>
      <c r="KX107" s="492">
        <f t="shared" si="592"/>
        <v>2668.066236182889</v>
      </c>
      <c r="KY107" s="492">
        <f t="shared" si="593"/>
        <v>18646.193216568136</v>
      </c>
      <c r="KZ107" s="492">
        <f t="shared" si="594"/>
        <v>8235.3323847030788</v>
      </c>
      <c r="LA107" s="492">
        <f t="shared" si="595"/>
        <v>50263.977191915903</v>
      </c>
      <c r="LB107" s="492">
        <f t="shared" si="596"/>
        <v>14657.637261868409</v>
      </c>
      <c r="LC107" s="492">
        <f t="shared" si="597"/>
        <v>36567.70827454199</v>
      </c>
      <c r="LD107" s="493">
        <f t="shared" si="598"/>
        <v>28823.845356714053</v>
      </c>
      <c r="LE107" s="509">
        <f t="shared" si="599"/>
        <v>0</v>
      </c>
      <c r="LF107" s="492">
        <f t="shared" si="600"/>
        <v>0</v>
      </c>
      <c r="LG107" s="492">
        <f t="shared" si="601"/>
        <v>512.77488813241621</v>
      </c>
      <c r="LH107" s="492">
        <f t="shared" si="602"/>
        <v>504.3806134291097</v>
      </c>
      <c r="LI107" s="492">
        <f t="shared" si="603"/>
        <v>16701.685069209198</v>
      </c>
      <c r="LJ107" s="512">
        <f t="shared" si="604"/>
        <v>8174.9005010723004</v>
      </c>
      <c r="LK107" s="491">
        <f t="shared" si="605"/>
        <v>0</v>
      </c>
      <c r="LL107" s="492">
        <f t="shared" si="606"/>
        <v>508.54311308392784</v>
      </c>
      <c r="LM107" s="493">
        <f t="shared" si="607"/>
        <v>11904.313039870254</v>
      </c>
      <c r="LO107" s="547" t="e">
        <f>VLOOKUP(A107,#REF!,2,FALSE)</f>
        <v>#REF!</v>
      </c>
      <c r="LP107" s="552" t="e">
        <f>VLOOKUP(A107,#REF!,3,FALSE)</f>
        <v>#REF!</v>
      </c>
      <c r="LQ107" s="544" t="e">
        <f>VLOOKUP(A107,#REF!,4,FALSE)</f>
        <v>#REF!</v>
      </c>
      <c r="LR107" s="564" t="e">
        <f t="shared" si="530"/>
        <v>#REF!</v>
      </c>
      <c r="LS107" s="518" t="e">
        <f t="shared" si="531"/>
        <v>#REF!</v>
      </c>
    </row>
    <row r="108" spans="1:331" ht="14.4">
      <c r="A108" s="391" t="s">
        <v>118</v>
      </c>
      <c r="B108" s="419">
        <v>18281</v>
      </c>
      <c r="C108" s="407">
        <f t="shared" si="608"/>
        <v>3368</v>
      </c>
      <c r="D108" s="398">
        <f t="shared" si="609"/>
        <v>60</v>
      </c>
      <c r="E108" s="376">
        <f t="shared" si="610"/>
        <v>9.3227508484814113E-3</v>
      </c>
      <c r="F108" s="185">
        <f t="shared" si="532"/>
        <v>0.17909304742628959</v>
      </c>
      <c r="G108" s="30">
        <f t="shared" si="253"/>
        <v>1.9657509648286684</v>
      </c>
      <c r="H108" s="29">
        <f t="shared" si="533"/>
        <v>0.35205233077233522</v>
      </c>
      <c r="I108" s="33">
        <f t="shared" si="534"/>
        <v>0.36216012524166918</v>
      </c>
      <c r="J108" s="302">
        <f t="shared" si="535"/>
        <v>0.39512977272981659</v>
      </c>
      <c r="K108" s="452">
        <f t="shared" si="536"/>
        <v>8.3063752517122807E-3</v>
      </c>
      <c r="L108" s="303">
        <f t="shared" si="611"/>
        <v>2.2062820327653565</v>
      </c>
      <c r="M108" s="304">
        <f t="shared" si="537"/>
        <v>0.40635367891914853</v>
      </c>
      <c r="N108" s="675"/>
      <c r="O108" s="310" t="s">
        <v>226</v>
      </c>
      <c r="P108" s="20" t="s">
        <v>236</v>
      </c>
      <c r="Q108" s="20"/>
      <c r="R108" s="20"/>
      <c r="S108" s="148">
        <f t="shared" si="538"/>
        <v>3368</v>
      </c>
      <c r="T108" s="149">
        <f t="shared" si="539"/>
        <v>18423.499808544391</v>
      </c>
      <c r="U108" s="148">
        <f t="shared" si="540"/>
        <v>52</v>
      </c>
      <c r="V108" s="150">
        <f t="shared" si="541"/>
        <v>1.5681544028950542E-2</v>
      </c>
      <c r="W108" s="149">
        <f t="shared" si="542"/>
        <v>284.44833433619607</v>
      </c>
      <c r="X108" s="148">
        <f t="shared" si="543"/>
        <v>94</v>
      </c>
      <c r="Y108" s="150">
        <f t="shared" si="544"/>
        <v>2.8711056811240074E-2</v>
      </c>
      <c r="Z108" s="149">
        <f t="shared" si="545"/>
        <v>514.19506591543131</v>
      </c>
      <c r="AA108" s="148">
        <f t="shared" si="546"/>
        <v>60</v>
      </c>
      <c r="AB108" s="149">
        <f t="shared" si="547"/>
        <v>3282.0961654176467</v>
      </c>
      <c r="AC108" s="151">
        <f t="shared" si="548"/>
        <v>1.7814726840855107E-2</v>
      </c>
      <c r="AD108" s="148">
        <f t="shared" si="549"/>
        <v>1</v>
      </c>
      <c r="AE108" s="150">
        <f t="shared" si="550"/>
        <v>1.6949152542372881E-2</v>
      </c>
      <c r="AF108" s="149">
        <f t="shared" si="551"/>
        <v>54.701602756960781</v>
      </c>
      <c r="AG108" s="148">
        <f t="shared" si="552"/>
        <v>2</v>
      </c>
      <c r="AH108" s="150">
        <f t="shared" si="553"/>
        <v>3.4482758620689655E-2</v>
      </c>
      <c r="AI108" s="311">
        <f t="shared" si="554"/>
        <v>109.40320551392156</v>
      </c>
      <c r="AJ108" s="679"/>
      <c r="AK108" s="74">
        <v>1404.480410257886</v>
      </c>
      <c r="AL108" s="59">
        <v>1300.8582623331226</v>
      </c>
      <c r="AM108" s="59">
        <v>1425.5872345354542</v>
      </c>
      <c r="AN108" s="59">
        <v>1296.190691853245</v>
      </c>
      <c r="AO108" s="59">
        <v>1139.9400620646538</v>
      </c>
      <c r="AP108" s="59">
        <v>1042.1969530658498</v>
      </c>
      <c r="AQ108" s="59">
        <v>1129.0611784340279</v>
      </c>
      <c r="AR108" s="59">
        <v>1093.4250293213754</v>
      </c>
      <c r="AS108" s="59">
        <v>1309.6151968259448</v>
      </c>
      <c r="AT108" s="59">
        <v>1267.5065804838482</v>
      </c>
      <c r="AU108" s="59">
        <v>1040.6098830153071</v>
      </c>
      <c r="AV108" s="59">
        <v>941.32146242438944</v>
      </c>
      <c r="AW108" s="59">
        <v>858.93287590491559</v>
      </c>
      <c r="AX108" s="59">
        <v>838.25206478686289</v>
      </c>
      <c r="AY108" s="59">
        <v>608.18063515198378</v>
      </c>
      <c r="AZ108" s="59">
        <v>730.05828555769415</v>
      </c>
      <c r="BA108" s="59">
        <v>293.09590065857361</v>
      </c>
      <c r="BB108" s="59">
        <v>406.56518160972905</v>
      </c>
      <c r="BC108" s="59">
        <v>33.496674360979853</v>
      </c>
      <c r="BD108" s="75">
        <v>121.62563541641597</v>
      </c>
      <c r="BE108" s="213">
        <v>2.0000000000000002E-5</v>
      </c>
      <c r="BF108" s="42">
        <v>2.0000000000000002E-5</v>
      </c>
      <c r="BG108" s="52">
        <v>5.0000000000000002E-5</v>
      </c>
      <c r="BH108" s="52">
        <v>4.0000000000000003E-5</v>
      </c>
      <c r="BI108" s="52">
        <v>1.2518952302791728E-4</v>
      </c>
      <c r="BJ108" s="52">
        <v>1.2406223545552731E-4</v>
      </c>
      <c r="BK108" s="52">
        <v>3.4000000000000002E-4</v>
      </c>
      <c r="BL108" s="52">
        <v>1.8000000000000001E-4</v>
      </c>
      <c r="BM108" s="52">
        <v>8.9999999999999998E-4</v>
      </c>
      <c r="BN108" s="52">
        <v>5.0000000000000001E-4</v>
      </c>
      <c r="BO108" s="52">
        <v>3.8E-3</v>
      </c>
      <c r="BP108" s="52">
        <v>2E-3</v>
      </c>
      <c r="BQ108" s="52">
        <v>1.6199999999999999E-2</v>
      </c>
      <c r="BR108" s="52">
        <v>6.1999999999999998E-3</v>
      </c>
      <c r="BS108" s="52">
        <v>6.1100000000000002E-2</v>
      </c>
      <c r="BT108" s="52">
        <v>2.6800000000000001E-2</v>
      </c>
      <c r="BU108" s="52">
        <v>0.1421</v>
      </c>
      <c r="BV108" s="52">
        <v>5.4699999999999999E-2</v>
      </c>
      <c r="BW108" s="52">
        <v>0.27589999999999998</v>
      </c>
      <c r="BX108" s="584">
        <v>0.1051</v>
      </c>
      <c r="BY108" s="74">
        <f>+Fall_Hoy!B108+(CS108/2)</f>
        <v>0</v>
      </c>
      <c r="BZ108" s="59">
        <f>+Fall_Hoy!C108+(CS108/2)</f>
        <v>0</v>
      </c>
      <c r="CA108" s="59">
        <f>+Fall_Hoy!D108+(CT108/2)</f>
        <v>0</v>
      </c>
      <c r="CB108" s="59">
        <f>+Fall_Hoy!E108+(CT108/2)</f>
        <v>0</v>
      </c>
      <c r="CC108" s="59">
        <f>+Fall_Hoy!F108+(CU108/2)</f>
        <v>0</v>
      </c>
      <c r="CD108" s="59">
        <f>+Fall_Hoy!G108+(CU108/2)</f>
        <v>0</v>
      </c>
      <c r="CE108" s="59">
        <f>+Fall_Hoy!H108+(CV108/2)</f>
        <v>2</v>
      </c>
      <c r="CF108" s="59">
        <f>+Fall_Hoy!I108+(CV108/2)</f>
        <v>0</v>
      </c>
      <c r="CG108" s="59">
        <f>+Fall_Hoy!J108+(CW108/2)</f>
        <v>0</v>
      </c>
      <c r="CH108" s="59">
        <f>+Fall_Hoy!K108+(CW108/2)</f>
        <v>1</v>
      </c>
      <c r="CI108" s="59">
        <f>+Fall_Hoy!L108+(CX108/2)</f>
        <v>8</v>
      </c>
      <c r="CJ108" s="59">
        <f>+Fall_Hoy!M108+(CX108/2)</f>
        <v>0</v>
      </c>
      <c r="CK108" s="59">
        <f>+Fall_Hoy!N108+(CY108/2)</f>
        <v>4</v>
      </c>
      <c r="CL108" s="59">
        <f>+Fall_Hoy!O108+(CY108/2)</f>
        <v>3</v>
      </c>
      <c r="CM108" s="59">
        <f>+Fall_Hoy!P108+(CZ108/2)</f>
        <v>13</v>
      </c>
      <c r="CN108" s="59">
        <f>+Fall_Hoy!Q108+(CZ108/2)</f>
        <v>6</v>
      </c>
      <c r="CO108" s="59">
        <f>+Fall_Hoy!R108+(DA108/2)</f>
        <v>8.5</v>
      </c>
      <c r="CP108" s="59">
        <f>+Fall_Hoy!S108+(DA108/2)</f>
        <v>8.5</v>
      </c>
      <c r="CQ108" s="59">
        <f>+Fall_Hoy!T108+(DB108/2)</f>
        <v>3</v>
      </c>
      <c r="CR108" s="75">
        <f>+Fall_Hoy!U108+(DB108/2)</f>
        <v>3</v>
      </c>
      <c r="CS108" s="603">
        <f>+Fall_Hoy!W108</f>
        <v>0</v>
      </c>
      <c r="CT108" s="58">
        <f>+Fall_Hoy!X108</f>
        <v>0</v>
      </c>
      <c r="CU108" s="58">
        <f>+Fall_Hoy!Y108</f>
        <v>0</v>
      </c>
      <c r="CV108" s="58">
        <f>+Fall_Hoy!Z108</f>
        <v>0</v>
      </c>
      <c r="CW108" s="58">
        <f>+Fall_Hoy!AA108</f>
        <v>0</v>
      </c>
      <c r="CX108" s="58">
        <f>+Fall_Hoy!AB108</f>
        <v>0</v>
      </c>
      <c r="CY108" s="58">
        <f>+Fall_Hoy!AC108</f>
        <v>0</v>
      </c>
      <c r="CZ108" s="58">
        <f>+Fall_Hoy!AD108</f>
        <v>0</v>
      </c>
      <c r="DA108" s="58">
        <f>+Fall_Hoy!AE108</f>
        <v>3</v>
      </c>
      <c r="DB108" s="223">
        <f>+Fall_Hoy!AF108</f>
        <v>0</v>
      </c>
      <c r="DC108" s="65">
        <f t="shared" si="555"/>
        <v>0.34984007242131027</v>
      </c>
      <c r="DD108" s="66">
        <f t="shared" si="556"/>
        <v>0.30666126450972631</v>
      </c>
      <c r="DE108" s="66">
        <f t="shared" si="557"/>
        <v>0.28746551351498983</v>
      </c>
      <c r="DF108" s="66">
        <f t="shared" si="558"/>
        <v>0.57723802668468982</v>
      </c>
      <c r="DG108" s="66">
        <f t="shared" si="494"/>
        <v>0.21229186345261941</v>
      </c>
      <c r="DH108" s="66">
        <f t="shared" si="495"/>
        <v>0.32239587633756045</v>
      </c>
      <c r="DI108" s="66">
        <f t="shared" si="496"/>
        <v>0.7</v>
      </c>
      <c r="DJ108" s="66">
        <f t="shared" si="497"/>
        <v>0.28442736507780458</v>
      </c>
      <c r="DK108" s="66">
        <f t="shared" si="498"/>
        <v>0.16493394435518879</v>
      </c>
      <c r="DL108" s="66">
        <f t="shared" si="499"/>
        <v>0.7</v>
      </c>
      <c r="DM108" s="66">
        <f t="shared" si="500"/>
        <v>0.7</v>
      </c>
      <c r="DN108" s="66">
        <f t="shared" si="501"/>
        <v>0.25708539501131195</v>
      </c>
      <c r="DO108" s="66">
        <f t="shared" si="502"/>
        <v>0.28746551351498983</v>
      </c>
      <c r="DP108" s="66">
        <f t="shared" si="503"/>
        <v>0.57723802668468982</v>
      </c>
      <c r="DQ108" s="66">
        <f t="shared" si="504"/>
        <v>0.34984007242131027</v>
      </c>
      <c r="DR108" s="66">
        <f t="shared" si="505"/>
        <v>0.30666126450972631</v>
      </c>
      <c r="DS108" s="66">
        <f t="shared" si="506"/>
        <v>0.20408688803212113</v>
      </c>
      <c r="DT108" s="66">
        <f t="shared" si="507"/>
        <v>0.38220944646858285</v>
      </c>
      <c r="DU108" s="66">
        <f t="shared" si="508"/>
        <v>0.32461446100284236</v>
      </c>
      <c r="DV108" s="265">
        <f t="shared" si="509"/>
        <v>0.23468936856787462</v>
      </c>
      <c r="DW108" s="74">
        <f>+'Cas_-14'!B107</f>
        <v>110</v>
      </c>
      <c r="DX108" s="59">
        <f>+'Cas_-14'!C107</f>
        <v>109</v>
      </c>
      <c r="DY108" s="59">
        <f>+'Cas_-14'!D107</f>
        <v>182</v>
      </c>
      <c r="DZ108" s="59">
        <f>+'Cas_-14'!E107</f>
        <v>224</v>
      </c>
      <c r="EA108" s="59">
        <f>+'Cas_-14'!F107</f>
        <v>242</v>
      </c>
      <c r="EB108" s="59">
        <f>+'Cas_-14'!G107</f>
        <v>336</v>
      </c>
      <c r="EC108" s="59">
        <f>+'Cas_-14'!H107</f>
        <v>233</v>
      </c>
      <c r="ED108" s="59">
        <f>+'Cas_-14'!I107</f>
        <v>311</v>
      </c>
      <c r="EE108" s="59">
        <f>+'Cas_-14'!J107</f>
        <v>216</v>
      </c>
      <c r="EF108" s="59">
        <f>+'Cas_-14'!K107</f>
        <v>276</v>
      </c>
      <c r="EG108" s="59">
        <f>+'Cas_-14'!L107</f>
        <v>242</v>
      </c>
      <c r="EH108" s="59">
        <f>+'Cas_-14'!M107</f>
        <v>242</v>
      </c>
      <c r="EI108" s="59">
        <f>+'Cas_-14'!N107</f>
        <v>141</v>
      </c>
      <c r="EJ108" s="59">
        <f>+'Cas_-14'!O107</f>
        <v>128</v>
      </c>
      <c r="EK108" s="59">
        <f>+'Cas_-14'!P107</f>
        <v>85</v>
      </c>
      <c r="EL108" s="59">
        <f>+'Cas_-14'!Q107</f>
        <v>74</v>
      </c>
      <c r="EM108" s="59">
        <f>+'Cas_-14'!R107</f>
        <v>26</v>
      </c>
      <c r="EN108" s="59">
        <f>+'Cas_-14'!S107</f>
        <v>55</v>
      </c>
      <c r="EO108" s="59">
        <f>+'Cas_-14'!T107</f>
        <v>8</v>
      </c>
      <c r="EP108" s="75">
        <f>+'Cas_-14'!U107</f>
        <v>12</v>
      </c>
      <c r="EQ108" s="178">
        <f t="shared" si="559"/>
        <v>7.832077912699556E-2</v>
      </c>
      <c r="ER108" s="79">
        <f t="shared" si="560"/>
        <v>8.3790834986515517E-2</v>
      </c>
      <c r="ES108" s="79">
        <f t="shared" si="561"/>
        <v>0.12766668751723709</v>
      </c>
      <c r="ET108" s="79">
        <f t="shared" si="562"/>
        <v>0.17281407852091052</v>
      </c>
      <c r="EU108" s="79">
        <f t="shared" si="563"/>
        <v>0.21229186345261941</v>
      </c>
      <c r="EV108" s="79">
        <f t="shared" si="564"/>
        <v>0.32239587633756045</v>
      </c>
      <c r="EW108" s="79">
        <f t="shared" si="565"/>
        <v>0.20636614246463034</v>
      </c>
      <c r="EX108" s="79">
        <f t="shared" si="566"/>
        <v>0.28442736507780458</v>
      </c>
      <c r="EY108" s="79">
        <f t="shared" si="567"/>
        <v>0.16493394435518879</v>
      </c>
      <c r="EZ108" s="79">
        <f t="shared" si="568"/>
        <v>0.21775034879475094</v>
      </c>
      <c r="FA108" s="79">
        <f t="shared" si="569"/>
        <v>0.23255593085352261</v>
      </c>
      <c r="FB108" s="79">
        <f t="shared" si="570"/>
        <v>0.25708539501131195</v>
      </c>
      <c r="FC108" s="79">
        <f t="shared" si="571"/>
        <v>0.16415718149273492</v>
      </c>
      <c r="FD108" s="79">
        <f t="shared" si="572"/>
        <v>0.15269869932565661</v>
      </c>
      <c r="FE108" s="79">
        <f t="shared" si="573"/>
        <v>0.13976110893231347</v>
      </c>
      <c r="FF108" s="79">
        <f t="shared" si="574"/>
        <v>0.10136176996261488</v>
      </c>
      <c r="FG108" s="79">
        <f t="shared" si="575"/>
        <v>8.8708166649820563E-2</v>
      </c>
      <c r="FH108" s="79">
        <f t="shared" si="576"/>
        <v>0.13527966114126252</v>
      </c>
      <c r="FI108" s="79">
        <f t="shared" si="577"/>
        <v>0.23882967944182451</v>
      </c>
      <c r="FJ108" s="87">
        <f t="shared" si="578"/>
        <v>9.8663410545934499E-2</v>
      </c>
      <c r="FK108" s="101">
        <f t="shared" si="481"/>
        <v>2.5031289111389232</v>
      </c>
      <c r="FL108" s="102">
        <f t="shared" si="482"/>
        <v>3.0254134731746669</v>
      </c>
      <c r="FM108" s="102">
        <f t="shared" si="483"/>
        <v>1.7511601435951321</v>
      </c>
      <c r="FN108" s="102">
        <f t="shared" si="484"/>
        <v>3.780241935483871</v>
      </c>
      <c r="FO108" s="102">
        <f t="shared" si="493"/>
        <v>1</v>
      </c>
      <c r="FP108" s="102">
        <f t="shared" si="493"/>
        <v>1</v>
      </c>
      <c r="FQ108" s="102">
        <f t="shared" si="493"/>
        <v>3.3920292914327015</v>
      </c>
      <c r="FR108" s="102">
        <f t="shared" si="493"/>
        <v>1</v>
      </c>
      <c r="FS108" s="102">
        <f t="shared" si="493"/>
        <v>1</v>
      </c>
      <c r="FT108" s="102">
        <f t="shared" si="493"/>
        <v>3.2146906026764261</v>
      </c>
      <c r="FU108" s="102">
        <f t="shared" si="493"/>
        <v>3.0100285872343591</v>
      </c>
      <c r="FV108" s="102">
        <f t="shared" si="493"/>
        <v>1</v>
      </c>
      <c r="FW108" s="102">
        <f t="shared" si="493"/>
        <v>1.7511601435951321</v>
      </c>
      <c r="FX108" s="102">
        <f t="shared" si="493"/>
        <v>3.780241935483871</v>
      </c>
      <c r="FY108" s="102">
        <f t="shared" si="493"/>
        <v>2.5031289111389232</v>
      </c>
      <c r="FZ108" s="102">
        <f t="shared" si="493"/>
        <v>3.0254134731746669</v>
      </c>
      <c r="GA108" s="102">
        <f t="shared" si="485"/>
        <v>2.3006550100146157</v>
      </c>
      <c r="GB108" s="102">
        <f t="shared" si="486"/>
        <v>2.8253282366627888</v>
      </c>
      <c r="GC108" s="102">
        <f t="shared" si="487"/>
        <v>1.3591881116346505</v>
      </c>
      <c r="GD108" s="270">
        <f t="shared" si="488"/>
        <v>2.3786869647954325</v>
      </c>
      <c r="GE108" s="74">
        <f>+Cas_Hoy!B107</f>
        <v>111</v>
      </c>
      <c r="GF108" s="59">
        <f>+Cas_Hoy!C107</f>
        <v>112</v>
      </c>
      <c r="GG108" s="59">
        <f>+Cas_Hoy!D107</f>
        <v>199</v>
      </c>
      <c r="GH108" s="59">
        <f>+Cas_Hoy!E107</f>
        <v>227</v>
      </c>
      <c r="GI108" s="59">
        <f>+Cas_Hoy!F107</f>
        <v>247</v>
      </c>
      <c r="GJ108" s="59">
        <f>+Cas_Hoy!G107</f>
        <v>340</v>
      </c>
      <c r="GK108" s="59">
        <f>+Cas_Hoy!H107</f>
        <v>242</v>
      </c>
      <c r="GL108" s="59">
        <f>+Cas_Hoy!I107</f>
        <v>319</v>
      </c>
      <c r="GM108" s="59">
        <f>+Cas_Hoy!J107</f>
        <v>225</v>
      </c>
      <c r="GN108" s="59">
        <f>+Cas_Hoy!K107</f>
        <v>286</v>
      </c>
      <c r="GO108" s="59">
        <f>+Cas_Hoy!L107</f>
        <v>250</v>
      </c>
      <c r="GP108" s="59">
        <f>+Cas_Hoy!M107</f>
        <v>246</v>
      </c>
      <c r="GQ108" s="59">
        <f>+Cas_Hoy!N107</f>
        <v>141</v>
      </c>
      <c r="GR108" s="59">
        <f>+Cas_Hoy!O107</f>
        <v>131</v>
      </c>
      <c r="GS108" s="59">
        <f>+Cas_Hoy!P107</f>
        <v>90</v>
      </c>
      <c r="GT108" s="59">
        <f>+Cas_Hoy!Q107</f>
        <v>75</v>
      </c>
      <c r="GU108" s="59">
        <f>+Cas_Hoy!R107</f>
        <v>28</v>
      </c>
      <c r="GV108" s="59">
        <f>+Cas_Hoy!S107</f>
        <v>56</v>
      </c>
      <c r="GW108" s="59">
        <f>+Cas_Hoy!T107</f>
        <v>8</v>
      </c>
      <c r="GX108" s="459">
        <f>+Cas_Hoy!U107</f>
        <v>12</v>
      </c>
      <c r="GY108" s="424">
        <f t="shared" si="489"/>
        <v>0.3704189002107991</v>
      </c>
      <c r="GZ108" s="94">
        <f t="shared" si="490"/>
        <v>0.31080533565174961</v>
      </c>
      <c r="HA108" s="94">
        <f t="shared" si="491"/>
        <v>0.28746551351498989</v>
      </c>
      <c r="HB108" s="94">
        <f t="shared" si="492"/>
        <v>0.59076704293511217</v>
      </c>
      <c r="HC108" s="272">
        <f t="shared" si="612"/>
        <v>0.21667805897849998</v>
      </c>
      <c r="HD108" s="272">
        <f t="shared" si="613"/>
        <v>0.32623392248443617</v>
      </c>
      <c r="HE108" s="272">
        <f t="shared" si="614"/>
        <v>0.7</v>
      </c>
      <c r="HF108" s="272">
        <f t="shared" si="615"/>
        <v>0.29174382462964521</v>
      </c>
      <c r="HG108" s="272">
        <f t="shared" si="616"/>
        <v>0.17180619203665498</v>
      </c>
      <c r="HH108" s="272">
        <f t="shared" si="617"/>
        <v>0.7</v>
      </c>
      <c r="HI108" s="272">
        <f t="shared" si="618"/>
        <v>0.7</v>
      </c>
      <c r="HJ108" s="272">
        <f t="shared" si="619"/>
        <v>0.26133474038339977</v>
      </c>
      <c r="HK108" s="272">
        <f t="shared" si="620"/>
        <v>0.28746551351498989</v>
      </c>
      <c r="HL108" s="272">
        <f t="shared" si="621"/>
        <v>0.59076704293511217</v>
      </c>
      <c r="HM108" s="272">
        <f t="shared" si="622"/>
        <v>0.3704189002107991</v>
      </c>
      <c r="HN108" s="272">
        <f t="shared" si="623"/>
        <v>0.31080533565174961</v>
      </c>
      <c r="HO108" s="272">
        <f t="shared" si="624"/>
        <v>0.21978587941920735</v>
      </c>
      <c r="HP108" s="272">
        <f t="shared" si="625"/>
        <v>0.38915870913164796</v>
      </c>
      <c r="HQ108" s="272">
        <f t="shared" si="626"/>
        <v>0.32461446100284236</v>
      </c>
      <c r="HR108" s="276">
        <f t="shared" si="627"/>
        <v>0.23468936856787459</v>
      </c>
      <c r="HS108" s="201">
        <f>+CyF_Tot!B107</f>
        <v>0</v>
      </c>
      <c r="HT108" s="131">
        <f>+CyF_Tot!C107</f>
        <v>3274</v>
      </c>
      <c r="HU108" s="131">
        <f>+CyF_Tot!D107</f>
        <v>3316</v>
      </c>
      <c r="HV108" s="131">
        <f>+CyF_Tot!E107</f>
        <v>3368</v>
      </c>
      <c r="HW108" s="131">
        <f>+CyF_Tot!F107</f>
        <v>0</v>
      </c>
      <c r="HX108" s="131">
        <f>+CyF_Tot!G107</f>
        <v>58</v>
      </c>
      <c r="HY108" s="131">
        <f>+CyF_Tot!H107</f>
        <v>59</v>
      </c>
      <c r="HZ108" s="428">
        <f>+CyF_Tot!I107</f>
        <v>60</v>
      </c>
      <c r="IA108" s="82">
        <f t="shared" si="628"/>
        <v>7.6827329481860177E-2</v>
      </c>
      <c r="IB108" s="79">
        <f t="shared" si="629"/>
        <v>7.1159031909256751E-2</v>
      </c>
      <c r="IC108" s="79">
        <f t="shared" si="630"/>
        <v>7.7981906598952697E-2</v>
      </c>
      <c r="ID108" s="79">
        <f t="shared" si="631"/>
        <v>7.0903708323026365E-2</v>
      </c>
      <c r="IE108" s="79">
        <f t="shared" si="632"/>
        <v>6.2356548441805909E-2</v>
      </c>
      <c r="IF108" s="79">
        <f t="shared" si="633"/>
        <v>5.7009843721123013E-2</v>
      </c>
      <c r="IG108" s="79">
        <f t="shared" si="634"/>
        <v>6.1761456071004202E-2</v>
      </c>
      <c r="IH108" s="79">
        <f t="shared" si="635"/>
        <v>5.9812101598456069E-2</v>
      </c>
      <c r="II108" s="79">
        <f t="shared" si="636"/>
        <v>7.1638050261251834E-2</v>
      </c>
      <c r="IJ108" s="79">
        <f t="shared" si="637"/>
        <v>6.9334641457461196E-2</v>
      </c>
      <c r="IK108" s="79">
        <f t="shared" si="638"/>
        <v>5.6923028445670758E-2</v>
      </c>
      <c r="IL108" s="79">
        <f t="shared" si="639"/>
        <v>5.1491792704140331E-2</v>
      </c>
      <c r="IM108" s="79">
        <f t="shared" si="640"/>
        <v>4.698500497264458E-2</v>
      </c>
      <c r="IN108" s="79">
        <f t="shared" si="641"/>
        <v>4.5853731458173126E-2</v>
      </c>
      <c r="IO108" s="79">
        <f t="shared" si="642"/>
        <v>3.3268455508559912E-2</v>
      </c>
      <c r="IP108" s="79">
        <f t="shared" si="643"/>
        <v>3.9935358326004824E-2</v>
      </c>
      <c r="IQ108" s="79">
        <f t="shared" si="644"/>
        <v>1.6032815527518934E-2</v>
      </c>
      <c r="IR108" s="79">
        <f t="shared" si="645"/>
        <v>2.2239767059227016E-2</v>
      </c>
      <c r="IS108" s="79">
        <f t="shared" si="646"/>
        <v>1.832321774573593E-3</v>
      </c>
      <c r="IT108" s="179">
        <f t="shared" si="647"/>
        <v>6.6531171936117265E-3</v>
      </c>
      <c r="IU108" s="275"/>
      <c r="IV108" s="272"/>
      <c r="IW108" s="272"/>
      <c r="IX108" s="272"/>
      <c r="IY108" s="272"/>
      <c r="IZ108" s="272"/>
      <c r="JA108" s="272"/>
      <c r="JB108" s="272"/>
      <c r="JC108" s="272"/>
      <c r="JD108" s="272"/>
      <c r="JE108" s="272"/>
      <c r="JF108" s="272"/>
      <c r="JG108" s="272"/>
      <c r="JH108" s="272"/>
      <c r="JI108" s="272"/>
      <c r="JJ108" s="272"/>
      <c r="JK108" s="272"/>
      <c r="JL108" s="272"/>
      <c r="JM108" s="272"/>
      <c r="JN108" s="276"/>
      <c r="JP108" s="525">
        <f t="shared" si="510"/>
        <v>0</v>
      </c>
      <c r="JQ108" s="241">
        <f t="shared" si="511"/>
        <v>0</v>
      </c>
      <c r="JR108" s="241">
        <f t="shared" si="512"/>
        <v>0</v>
      </c>
      <c r="JS108" s="241">
        <f t="shared" si="513"/>
        <v>0</v>
      </c>
      <c r="JT108" s="241">
        <f t="shared" si="514"/>
        <v>0</v>
      </c>
      <c r="JU108" s="241">
        <f t="shared" si="515"/>
        <v>0</v>
      </c>
      <c r="JV108" s="241">
        <f t="shared" si="516"/>
        <v>5708.0520729077316</v>
      </c>
      <c r="JW108" s="241">
        <f t="shared" si="517"/>
        <v>0</v>
      </c>
      <c r="JX108" s="241">
        <f t="shared" si="518"/>
        <v>0</v>
      </c>
      <c r="JY108" s="241">
        <f t="shared" si="519"/>
        <v>2304.8984872999863</v>
      </c>
      <c r="JZ108" s="241">
        <f t="shared" si="520"/>
        <v>16247.902577099867</v>
      </c>
      <c r="KA108" s="241">
        <f t="shared" si="521"/>
        <v>0</v>
      </c>
      <c r="KB108" s="241">
        <f t="shared" si="522"/>
        <v>7699.9218280383329</v>
      </c>
      <c r="KC108" s="241">
        <f t="shared" si="523"/>
        <v>6825.306182162195</v>
      </c>
      <c r="KD108" s="241">
        <f t="shared" si="524"/>
        <v>21160.685257240919</v>
      </c>
      <c r="KE108" s="241">
        <f t="shared" si="525"/>
        <v>10958.82364226348</v>
      </c>
      <c r="KF108" s="241">
        <f t="shared" si="526"/>
        <v>10340.448273722197</v>
      </c>
      <c r="KG108" s="241">
        <f t="shared" si="527"/>
        <v>13729.909132647725</v>
      </c>
      <c r="KH108" s="241">
        <f t="shared" si="528"/>
        <v>5406.3575998146516</v>
      </c>
      <c r="KI108" s="526">
        <f t="shared" si="529"/>
        <v>4262.5059941107356</v>
      </c>
      <c r="KJ108" s="529">
        <f>(SUM(JP108:KI108)/SUM(JP$4:KI107))*100000</f>
        <v>186.44939660674203</v>
      </c>
      <c r="KK108" s="491">
        <f t="shared" si="579"/>
        <v>0</v>
      </c>
      <c r="KL108" s="492">
        <f t="shared" si="580"/>
        <v>0</v>
      </c>
      <c r="KM108" s="492">
        <f t="shared" si="581"/>
        <v>0</v>
      </c>
      <c r="KN108" s="492">
        <f t="shared" si="582"/>
        <v>0</v>
      </c>
      <c r="KO108" s="492">
        <f t="shared" si="583"/>
        <v>0</v>
      </c>
      <c r="KP108" s="492">
        <f t="shared" si="584"/>
        <v>0</v>
      </c>
      <c r="KQ108" s="492">
        <f t="shared" si="585"/>
        <v>1771.3831971212903</v>
      </c>
      <c r="KR108" s="492">
        <f t="shared" si="586"/>
        <v>0</v>
      </c>
      <c r="KS108" s="492">
        <f t="shared" si="587"/>
        <v>0</v>
      </c>
      <c r="KT108" s="492">
        <f t="shared" si="588"/>
        <v>788.95053911141645</v>
      </c>
      <c r="KU108" s="492">
        <f t="shared" si="589"/>
        <v>7687.7993670585984</v>
      </c>
      <c r="KV108" s="492">
        <f t="shared" si="590"/>
        <v>0</v>
      </c>
      <c r="KW108" s="492">
        <f t="shared" si="591"/>
        <v>4656.9413189428351</v>
      </c>
      <c r="KX108" s="492">
        <f t="shared" si="592"/>
        <v>3578.8757654450769</v>
      </c>
      <c r="KY108" s="492">
        <f t="shared" si="593"/>
        <v>21375.228424942059</v>
      </c>
      <c r="KZ108" s="492">
        <f t="shared" si="594"/>
        <v>8218.5218888606669</v>
      </c>
      <c r="LA108" s="492">
        <f t="shared" si="595"/>
        <v>29000.746789364413</v>
      </c>
      <c r="LB108" s="492">
        <f t="shared" si="596"/>
        <v>20906.856721831478</v>
      </c>
      <c r="LC108" s="492">
        <f t="shared" si="597"/>
        <v>89561.129790684194</v>
      </c>
      <c r="LD108" s="493">
        <f t="shared" si="598"/>
        <v>24665.852636483625</v>
      </c>
      <c r="LE108" s="509">
        <f t="shared" si="599"/>
        <v>0</v>
      </c>
      <c r="LF108" s="492">
        <f t="shared" si="600"/>
        <v>0</v>
      </c>
      <c r="LG108" s="492">
        <f t="shared" si="601"/>
        <v>2874.1527019271794</v>
      </c>
      <c r="LH108" s="492">
        <f t="shared" si="602"/>
        <v>302.82355050541918</v>
      </c>
      <c r="LI108" s="492">
        <f t="shared" si="603"/>
        <v>15888.890728101846</v>
      </c>
      <c r="LJ108" s="512">
        <f t="shared" si="604"/>
        <v>9778.1963201622202</v>
      </c>
      <c r="LK108" s="491">
        <f t="shared" si="605"/>
        <v>0</v>
      </c>
      <c r="LL108" s="492">
        <f t="shared" si="606"/>
        <v>1622.0506088521113</v>
      </c>
      <c r="LM108" s="493">
        <f t="shared" si="607"/>
        <v>12595.729946413669</v>
      </c>
      <c r="LO108" s="547" t="e">
        <f>VLOOKUP(A108,#REF!,2,FALSE)</f>
        <v>#REF!</v>
      </c>
      <c r="LP108" s="552" t="e">
        <f>VLOOKUP(A108,#REF!,3,FALSE)</f>
        <v>#REF!</v>
      </c>
      <c r="LQ108" s="544" t="e">
        <f>VLOOKUP(A108,#REF!,4,FALSE)</f>
        <v>#REF!</v>
      </c>
      <c r="LR108" s="564" t="e">
        <f t="shared" si="530"/>
        <v>#REF!</v>
      </c>
      <c r="LS108" s="518" t="e">
        <f t="shared" si="531"/>
        <v>#REF!</v>
      </c>
    </row>
    <row r="109" spans="1:331" ht="14.4">
      <c r="A109" s="391" t="s">
        <v>119</v>
      </c>
      <c r="B109" s="419">
        <v>39901</v>
      </c>
      <c r="C109" s="407">
        <f t="shared" si="608"/>
        <v>4040</v>
      </c>
      <c r="D109" s="398">
        <f t="shared" si="609"/>
        <v>94</v>
      </c>
      <c r="E109" s="376">
        <f t="shared" si="610"/>
        <v>8.0920338150465634E-3</v>
      </c>
      <c r="F109" s="185">
        <f t="shared" si="532"/>
        <v>9.7992531515500858E-2</v>
      </c>
      <c r="G109" s="30">
        <f t="shared" si="253"/>
        <v>2.9709367589900757</v>
      </c>
      <c r="H109" s="29">
        <f t="shared" si="533"/>
        <v>0.29112961398589499</v>
      </c>
      <c r="I109" s="33">
        <f t="shared" si="534"/>
        <v>0.30080911521816261</v>
      </c>
      <c r="J109" s="302">
        <f t="shared" si="535"/>
        <v>0.39297114649014281</v>
      </c>
      <c r="K109" s="452">
        <f t="shared" si="536"/>
        <v>5.994920242813318E-3</v>
      </c>
      <c r="L109" s="303">
        <f t="shared" si="611"/>
        <v>4.0102152726606617</v>
      </c>
      <c r="M109" s="304">
        <f t="shared" si="537"/>
        <v>0.4059361792004314</v>
      </c>
      <c r="N109" s="675"/>
      <c r="O109" s="310" t="s">
        <v>226</v>
      </c>
      <c r="P109" s="20" t="s">
        <v>227</v>
      </c>
      <c r="Q109" s="20"/>
      <c r="R109" s="20"/>
      <c r="S109" s="148">
        <f t="shared" si="538"/>
        <v>4040</v>
      </c>
      <c r="T109" s="149">
        <f t="shared" si="539"/>
        <v>10125.059522317737</v>
      </c>
      <c r="U109" s="148">
        <f t="shared" si="540"/>
        <v>56</v>
      </c>
      <c r="V109" s="150">
        <f t="shared" si="541"/>
        <v>1.4056224899598393E-2</v>
      </c>
      <c r="W109" s="149">
        <f t="shared" si="542"/>
        <v>140.34735971529537</v>
      </c>
      <c r="X109" s="148">
        <f t="shared" si="543"/>
        <v>130</v>
      </c>
      <c r="Y109" s="150">
        <f t="shared" si="544"/>
        <v>3.3248081841432228E-2</v>
      </c>
      <c r="Z109" s="149">
        <f t="shared" si="545"/>
        <v>325.80637076764992</v>
      </c>
      <c r="AA109" s="148">
        <f t="shared" si="546"/>
        <v>94</v>
      </c>
      <c r="AB109" s="149">
        <f t="shared" si="547"/>
        <v>2355.8306809353148</v>
      </c>
      <c r="AC109" s="151">
        <f t="shared" si="548"/>
        <v>2.3267326732673267E-2</v>
      </c>
      <c r="AD109" s="148">
        <f t="shared" si="549"/>
        <v>0</v>
      </c>
      <c r="AE109" s="150">
        <f t="shared" si="550"/>
        <v>0</v>
      </c>
      <c r="AF109" s="149">
        <f t="shared" si="551"/>
        <v>0</v>
      </c>
      <c r="AG109" s="148">
        <f t="shared" si="552"/>
        <v>3</v>
      </c>
      <c r="AH109" s="150">
        <f t="shared" si="553"/>
        <v>3.2967032967032968E-2</v>
      </c>
      <c r="AI109" s="311">
        <f t="shared" si="554"/>
        <v>75.186085561765367</v>
      </c>
      <c r="AJ109" s="679"/>
      <c r="AK109" s="74">
        <v>3234.6144910092844</v>
      </c>
      <c r="AL109" s="59">
        <v>3284.1205632667679</v>
      </c>
      <c r="AM109" s="59">
        <v>2952.2977339533713</v>
      </c>
      <c r="AN109" s="59">
        <v>2778.0350964123809</v>
      </c>
      <c r="AO109" s="59">
        <v>2615.1506453658276</v>
      </c>
      <c r="AP109" s="59">
        <v>2581.6515776874858</v>
      </c>
      <c r="AQ109" s="59">
        <v>2691.9746945465213</v>
      </c>
      <c r="AR109" s="59">
        <v>2655.7650767071927</v>
      </c>
      <c r="AS109" s="59">
        <v>2420.9273795230665</v>
      </c>
      <c r="AT109" s="59">
        <v>2491.9660976318137</v>
      </c>
      <c r="AU109" s="59">
        <v>1995.5006323051657</v>
      </c>
      <c r="AV109" s="59">
        <v>2134.3233167403605</v>
      </c>
      <c r="AW109" s="59">
        <v>1859.5434060716652</v>
      </c>
      <c r="AX109" s="59">
        <v>1962.8007318988784</v>
      </c>
      <c r="AY109" s="59">
        <v>1106.4400995990679</v>
      </c>
      <c r="AZ109" s="59">
        <v>1521.9825368442607</v>
      </c>
      <c r="BA109" s="59">
        <v>468.91957270122714</v>
      </c>
      <c r="BB109" s="59">
        <v>829.67107683561255</v>
      </c>
      <c r="BC109" s="59">
        <v>54.631406528298314</v>
      </c>
      <c r="BD109" s="75">
        <v>260.68416236104019</v>
      </c>
      <c r="BE109" s="213">
        <v>2.0000000000000002E-5</v>
      </c>
      <c r="BF109" s="42">
        <v>2.0000000000000002E-5</v>
      </c>
      <c r="BG109" s="52">
        <v>5.0000000000000002E-5</v>
      </c>
      <c r="BH109" s="52">
        <v>4.0000000000000003E-5</v>
      </c>
      <c r="BI109" s="52">
        <v>1.2518952302791728E-4</v>
      </c>
      <c r="BJ109" s="52">
        <v>1.2406223545552731E-4</v>
      </c>
      <c r="BK109" s="52">
        <v>3.4000000000000002E-4</v>
      </c>
      <c r="BL109" s="52">
        <v>1.8000000000000001E-4</v>
      </c>
      <c r="BM109" s="52">
        <v>8.9999999999999998E-4</v>
      </c>
      <c r="BN109" s="52">
        <v>5.0000000000000001E-4</v>
      </c>
      <c r="BO109" s="52">
        <v>3.8E-3</v>
      </c>
      <c r="BP109" s="52">
        <v>2E-3</v>
      </c>
      <c r="BQ109" s="52">
        <v>1.6199999999999999E-2</v>
      </c>
      <c r="BR109" s="52">
        <v>6.1999999999999998E-3</v>
      </c>
      <c r="BS109" s="52">
        <v>6.1100000000000002E-2</v>
      </c>
      <c r="BT109" s="52">
        <v>2.6800000000000001E-2</v>
      </c>
      <c r="BU109" s="52">
        <v>0.1421</v>
      </c>
      <c r="BV109" s="52">
        <v>5.4699999999999999E-2</v>
      </c>
      <c r="BW109" s="52">
        <v>0.27589999999999998</v>
      </c>
      <c r="BX109" s="584">
        <v>0.1051</v>
      </c>
      <c r="BY109" s="74">
        <f>+Fall_Hoy!B109+(CS109/2)</f>
        <v>0</v>
      </c>
      <c r="BZ109" s="59">
        <f>+Fall_Hoy!C109+(CS109/2)</f>
        <v>0</v>
      </c>
      <c r="CA109" s="59">
        <f>+Fall_Hoy!D109+(CT109/2)</f>
        <v>1</v>
      </c>
      <c r="CB109" s="59">
        <f>+Fall_Hoy!E109+(CT109/2)</f>
        <v>0</v>
      </c>
      <c r="CC109" s="59">
        <f>+Fall_Hoy!F109+(CU109/2)</f>
        <v>1</v>
      </c>
      <c r="CD109" s="59">
        <f>+Fall_Hoy!G109+(CU109/2)</f>
        <v>0</v>
      </c>
      <c r="CE109" s="59">
        <f>+Fall_Hoy!H109+(CV109/2)</f>
        <v>0</v>
      </c>
      <c r="CF109" s="59">
        <f>+Fall_Hoy!I109+(CV109/2)</f>
        <v>0</v>
      </c>
      <c r="CG109" s="59">
        <f>+Fall_Hoy!J109+(CW109/2)</f>
        <v>4</v>
      </c>
      <c r="CH109" s="59">
        <f>+Fall_Hoy!K109+(CW109/2)</f>
        <v>1</v>
      </c>
      <c r="CI109" s="59">
        <f>+Fall_Hoy!L109+(CX109/2)</f>
        <v>4</v>
      </c>
      <c r="CJ109" s="59">
        <f>+Fall_Hoy!M109+(CX109/2)</f>
        <v>3</v>
      </c>
      <c r="CK109" s="59">
        <f>+Fall_Hoy!N109+(CY109/2)</f>
        <v>18</v>
      </c>
      <c r="CL109" s="59">
        <f>+Fall_Hoy!O109+(CY109/2)</f>
        <v>4</v>
      </c>
      <c r="CM109" s="59">
        <f>+Fall_Hoy!P109+(CZ109/2)</f>
        <v>14</v>
      </c>
      <c r="CN109" s="59">
        <f>+Fall_Hoy!Q109+(CZ109/2)</f>
        <v>8</v>
      </c>
      <c r="CO109" s="59">
        <f>+Fall_Hoy!R109+(DA109/2)</f>
        <v>15.5</v>
      </c>
      <c r="CP109" s="59">
        <f>+Fall_Hoy!S109+(DA109/2)</f>
        <v>13.5</v>
      </c>
      <c r="CQ109" s="59">
        <f>+Fall_Hoy!T109+(DB109/2)</f>
        <v>1</v>
      </c>
      <c r="CR109" s="75">
        <f>+Fall_Hoy!U109+(DB109/2)</f>
        <v>6</v>
      </c>
      <c r="CS109" s="603">
        <f>+Fall_Hoy!W109</f>
        <v>0</v>
      </c>
      <c r="CT109" s="58">
        <f>+Fall_Hoy!X109</f>
        <v>0</v>
      </c>
      <c r="CU109" s="58">
        <f>+Fall_Hoy!Y109</f>
        <v>0</v>
      </c>
      <c r="CV109" s="58">
        <f>+Fall_Hoy!Z109</f>
        <v>0</v>
      </c>
      <c r="CW109" s="58">
        <f>+Fall_Hoy!AA109</f>
        <v>0</v>
      </c>
      <c r="CX109" s="58">
        <f>+Fall_Hoy!AB109</f>
        <v>0</v>
      </c>
      <c r="CY109" s="58">
        <f>+Fall_Hoy!AC109</f>
        <v>0</v>
      </c>
      <c r="CZ109" s="58">
        <f>+Fall_Hoy!AD109</f>
        <v>0</v>
      </c>
      <c r="DA109" s="58">
        <f>+Fall_Hoy!AE109</f>
        <v>1</v>
      </c>
      <c r="DB109" s="223">
        <f>+Fall_Hoy!AF109</f>
        <v>0</v>
      </c>
      <c r="DC109" s="65">
        <f t="shared" si="555"/>
        <v>0.20708989997843574</v>
      </c>
      <c r="DD109" s="66">
        <f t="shared" si="556"/>
        <v>0.19613067526090308</v>
      </c>
      <c r="DE109" s="66">
        <f t="shared" si="557"/>
        <v>0.59751824425457367</v>
      </c>
      <c r="DF109" s="66">
        <f t="shared" si="558"/>
        <v>0.32869423769698225</v>
      </c>
      <c r="DG109" s="66">
        <f t="shared" si="494"/>
        <v>0.7</v>
      </c>
      <c r="DH109" s="66">
        <f t="shared" si="495"/>
        <v>0.13828357129422658</v>
      </c>
      <c r="DI109" s="66">
        <f t="shared" si="496"/>
        <v>0.14078884202284256</v>
      </c>
      <c r="DJ109" s="66">
        <f t="shared" si="497"/>
        <v>0.16417114744975259</v>
      </c>
      <c r="DK109" s="66">
        <f t="shared" si="498"/>
        <v>0.7</v>
      </c>
      <c r="DL109" s="66">
        <f t="shared" si="499"/>
        <v>0.7</v>
      </c>
      <c r="DM109" s="66">
        <f t="shared" si="500"/>
        <v>0.52750250333490889</v>
      </c>
      <c r="DN109" s="66">
        <f t="shared" si="501"/>
        <v>0.7</v>
      </c>
      <c r="DO109" s="66">
        <f t="shared" si="502"/>
        <v>0.59751824425457367</v>
      </c>
      <c r="DP109" s="66">
        <f t="shared" si="503"/>
        <v>0.32869423769698225</v>
      </c>
      <c r="DQ109" s="66">
        <f t="shared" si="504"/>
        <v>0.20708989997843574</v>
      </c>
      <c r="DR109" s="66">
        <f t="shared" si="505"/>
        <v>0.19613067526090308</v>
      </c>
      <c r="DS109" s="66">
        <f t="shared" si="506"/>
        <v>0.23261582658167626</v>
      </c>
      <c r="DT109" s="66">
        <f t="shared" si="507"/>
        <v>0.29746816316983171</v>
      </c>
      <c r="DU109" s="66">
        <f t="shared" si="508"/>
        <v>6.6344651572320265E-2</v>
      </c>
      <c r="DV109" s="265">
        <f t="shared" si="509"/>
        <v>0.21899484279380368</v>
      </c>
      <c r="DW109" s="74">
        <f>+'Cas_-14'!B108</f>
        <v>38</v>
      </c>
      <c r="DX109" s="59">
        <f>+'Cas_-14'!C108</f>
        <v>36</v>
      </c>
      <c r="DY109" s="59">
        <f>+'Cas_-14'!D108</f>
        <v>119</v>
      </c>
      <c r="DZ109" s="59">
        <f>+'Cas_-14'!E108</f>
        <v>164</v>
      </c>
      <c r="EA109" s="59">
        <f>+'Cas_-14'!F108</f>
        <v>324</v>
      </c>
      <c r="EB109" s="59">
        <f>+'Cas_-14'!G108</f>
        <v>357</v>
      </c>
      <c r="EC109" s="59">
        <f>+'Cas_-14'!H108</f>
        <v>379</v>
      </c>
      <c r="ED109" s="59">
        <f>+'Cas_-14'!I108</f>
        <v>436</v>
      </c>
      <c r="EE109" s="59">
        <f>+'Cas_-14'!J108</f>
        <v>342</v>
      </c>
      <c r="EF109" s="59">
        <f>+'Cas_-14'!K108</f>
        <v>421</v>
      </c>
      <c r="EG109" s="59">
        <f>+'Cas_-14'!L108</f>
        <v>252</v>
      </c>
      <c r="EH109" s="59">
        <f>+'Cas_-14'!M108</f>
        <v>283</v>
      </c>
      <c r="EI109" s="59">
        <f>+'Cas_-14'!N108</f>
        <v>184</v>
      </c>
      <c r="EJ109" s="59">
        <f>+'Cas_-14'!O108</f>
        <v>167</v>
      </c>
      <c r="EK109" s="59">
        <f>+'Cas_-14'!P108</f>
        <v>122</v>
      </c>
      <c r="EL109" s="59">
        <f>+'Cas_-14'!Q108</f>
        <v>124</v>
      </c>
      <c r="EM109" s="59">
        <f>+'Cas_-14'!R108</f>
        <v>48</v>
      </c>
      <c r="EN109" s="59">
        <f>+'Cas_-14'!S108</f>
        <v>51</v>
      </c>
      <c r="EO109" s="59">
        <f>+'Cas_-14'!T108</f>
        <v>5</v>
      </c>
      <c r="EP109" s="75">
        <f>+'Cas_-14'!U108</f>
        <v>22</v>
      </c>
      <c r="EQ109" s="178">
        <f t="shared" si="559"/>
        <v>1.1747922389398251E-2</v>
      </c>
      <c r="ER109" s="80">
        <f t="shared" si="560"/>
        <v>1.0961838734747978E-2</v>
      </c>
      <c r="ES109" s="80">
        <f t="shared" si="561"/>
        <v>4.0307587758314993E-2</v>
      </c>
      <c r="ET109" s="80">
        <f t="shared" si="562"/>
        <v>5.9034531353399172E-2</v>
      </c>
      <c r="EU109" s="80">
        <f t="shared" si="563"/>
        <v>0.12389343633956366</v>
      </c>
      <c r="EV109" s="80">
        <f t="shared" si="564"/>
        <v>0.13828357129422658</v>
      </c>
      <c r="EW109" s="80">
        <f t="shared" si="565"/>
        <v>0.14078884202284256</v>
      </c>
      <c r="EX109" s="80">
        <f t="shared" si="566"/>
        <v>0.16417114744975259</v>
      </c>
      <c r="EY109" s="80">
        <f t="shared" si="567"/>
        <v>0.14126817801010436</v>
      </c>
      <c r="EZ109" s="80">
        <f t="shared" si="568"/>
        <v>0.16894290833253642</v>
      </c>
      <c r="FA109" s="80">
        <f t="shared" si="569"/>
        <v>0.12628409929837719</v>
      </c>
      <c r="FB109" s="80">
        <f t="shared" si="570"/>
        <v>0.13259471879462525</v>
      </c>
      <c r="FC109" s="80">
        <f t="shared" si="571"/>
        <v>9.8949021248557395E-2</v>
      </c>
      <c r="FD109" s="80">
        <f t="shared" si="572"/>
        <v>8.5082503427863845E-2</v>
      </c>
      <c r="FE109" s="80">
        <f t="shared" si="573"/>
        <v>0.11026353802994684</v>
      </c>
      <c r="FF109" s="80">
        <f t="shared" si="574"/>
        <v>8.1472682503379135E-2</v>
      </c>
      <c r="FG109" s="80">
        <f t="shared" si="575"/>
        <v>0.1023629696740837</v>
      </c>
      <c r="FH109" s="80">
        <f t="shared" si="576"/>
        <v>6.1470143318139221E-2</v>
      </c>
      <c r="FI109" s="80">
        <f t="shared" si="577"/>
        <v>9.1522446844015795E-2</v>
      </c>
      <c r="FJ109" s="88">
        <f t="shared" si="578"/>
        <v>8.4393312584638808E-2</v>
      </c>
      <c r="FK109" s="101">
        <f t="shared" si="481"/>
        <v>1.8781358160500119</v>
      </c>
      <c r="FL109" s="102">
        <f t="shared" si="482"/>
        <v>2.407318247472316</v>
      </c>
      <c r="FM109" s="102">
        <f t="shared" si="483"/>
        <v>6.0386473429951693</v>
      </c>
      <c r="FN109" s="102">
        <f t="shared" si="484"/>
        <v>3.8632412594166512</v>
      </c>
      <c r="FO109" s="102">
        <f t="shared" si="493"/>
        <v>5.6500168264076516</v>
      </c>
      <c r="FP109" s="102">
        <f t="shared" si="493"/>
        <v>1</v>
      </c>
      <c r="FQ109" s="102">
        <f t="shared" si="493"/>
        <v>1</v>
      </c>
      <c r="FR109" s="102">
        <f t="shared" si="493"/>
        <v>1</v>
      </c>
      <c r="FS109" s="102">
        <f t="shared" si="493"/>
        <v>4.9551145194916559</v>
      </c>
      <c r="FT109" s="102">
        <f t="shared" si="493"/>
        <v>4.1434115637583595</v>
      </c>
      <c r="FU109" s="102">
        <f t="shared" si="493"/>
        <v>4.1771094402673352</v>
      </c>
      <c r="FV109" s="102">
        <f t="shared" si="493"/>
        <v>5.2792449530680292</v>
      </c>
      <c r="FW109" s="102">
        <f t="shared" si="493"/>
        <v>6.0386473429951693</v>
      </c>
      <c r="FX109" s="102">
        <f t="shared" si="493"/>
        <v>3.8632412594166512</v>
      </c>
      <c r="FY109" s="102">
        <f t="shared" si="493"/>
        <v>1.8781358160500119</v>
      </c>
      <c r="FZ109" s="102">
        <f t="shared" si="493"/>
        <v>2.407318247472316</v>
      </c>
      <c r="GA109" s="102">
        <f t="shared" si="485"/>
        <v>2.2724607084212995</v>
      </c>
      <c r="GB109" s="102">
        <f t="shared" si="486"/>
        <v>4.8392300247338422</v>
      </c>
      <c r="GC109" s="102">
        <f t="shared" si="487"/>
        <v>0.72490032620514688</v>
      </c>
      <c r="GD109" s="270">
        <f t="shared" si="488"/>
        <v>2.5949312343222908</v>
      </c>
      <c r="GE109" s="74">
        <f>+Cas_Hoy!B108</f>
        <v>40</v>
      </c>
      <c r="GF109" s="59">
        <f>+Cas_Hoy!C108</f>
        <v>38</v>
      </c>
      <c r="GG109" s="59">
        <f>+Cas_Hoy!D108</f>
        <v>122</v>
      </c>
      <c r="GH109" s="59">
        <f>+Cas_Hoy!E108</f>
        <v>167</v>
      </c>
      <c r="GI109" s="59">
        <f>+Cas_Hoy!F108</f>
        <v>334</v>
      </c>
      <c r="GJ109" s="59">
        <f>+Cas_Hoy!G108</f>
        <v>374</v>
      </c>
      <c r="GK109" s="59">
        <f>+Cas_Hoy!H108</f>
        <v>391</v>
      </c>
      <c r="GL109" s="59">
        <f>+Cas_Hoy!I108</f>
        <v>444</v>
      </c>
      <c r="GM109" s="59">
        <f>+Cas_Hoy!J108</f>
        <v>354</v>
      </c>
      <c r="GN109" s="59">
        <f>+Cas_Hoy!K108</f>
        <v>433</v>
      </c>
      <c r="GO109" s="59">
        <f>+Cas_Hoy!L108</f>
        <v>263</v>
      </c>
      <c r="GP109" s="59">
        <f>+Cas_Hoy!M108</f>
        <v>293</v>
      </c>
      <c r="GQ109" s="59">
        <f>+Cas_Hoy!N108</f>
        <v>192</v>
      </c>
      <c r="GR109" s="59">
        <f>+Cas_Hoy!O108</f>
        <v>173</v>
      </c>
      <c r="GS109" s="59">
        <f>+Cas_Hoy!P108</f>
        <v>124</v>
      </c>
      <c r="GT109" s="59">
        <f>+Cas_Hoy!Q108</f>
        <v>127</v>
      </c>
      <c r="GU109" s="59">
        <f>+Cas_Hoy!R108</f>
        <v>51</v>
      </c>
      <c r="GV109" s="59">
        <f>+Cas_Hoy!S108</f>
        <v>56</v>
      </c>
      <c r="GW109" s="59">
        <f>+Cas_Hoy!T108</f>
        <v>5</v>
      </c>
      <c r="GX109" s="459">
        <f>+Cas_Hoy!U108</f>
        <v>22</v>
      </c>
      <c r="GY109" s="424">
        <f t="shared" si="489"/>
        <v>0.21048481637152486</v>
      </c>
      <c r="GZ109" s="94">
        <f t="shared" si="490"/>
        <v>0.20087577224302175</v>
      </c>
      <c r="HA109" s="94">
        <f t="shared" si="491"/>
        <v>0.62349729835259859</v>
      </c>
      <c r="HB109" s="94">
        <f t="shared" si="492"/>
        <v>0.3405036115064547</v>
      </c>
      <c r="HC109" s="272">
        <f t="shared" si="612"/>
        <v>0.7</v>
      </c>
      <c r="HD109" s="272">
        <f t="shared" si="613"/>
        <v>0.14486850326061834</v>
      </c>
      <c r="HE109" s="272">
        <f t="shared" si="614"/>
        <v>0.14524653622937053</v>
      </c>
      <c r="HF109" s="272">
        <f t="shared" si="615"/>
        <v>0.16718346208185814</v>
      </c>
      <c r="HG109" s="272">
        <f t="shared" si="616"/>
        <v>0.7</v>
      </c>
      <c r="HH109" s="272">
        <f t="shared" si="617"/>
        <v>0.7</v>
      </c>
      <c r="HI109" s="272">
        <f t="shared" si="618"/>
        <v>0.55052840625825805</v>
      </c>
      <c r="HJ109" s="272">
        <f t="shared" si="619"/>
        <v>0.7</v>
      </c>
      <c r="HK109" s="272">
        <f t="shared" si="620"/>
        <v>0.62349729835259859</v>
      </c>
      <c r="HL109" s="272">
        <f t="shared" si="621"/>
        <v>0.3405036115064547</v>
      </c>
      <c r="HM109" s="272">
        <f t="shared" si="622"/>
        <v>0.21048481637152486</v>
      </c>
      <c r="HN109" s="272">
        <f t="shared" si="623"/>
        <v>0.20087577224302175</v>
      </c>
      <c r="HO109" s="272">
        <f t="shared" si="624"/>
        <v>0.24715431574303101</v>
      </c>
      <c r="HP109" s="272">
        <f t="shared" si="625"/>
        <v>0.32663170857863871</v>
      </c>
      <c r="HQ109" s="272">
        <f t="shared" si="626"/>
        <v>6.6344651572320265E-2</v>
      </c>
      <c r="HR109" s="276">
        <f t="shared" si="627"/>
        <v>0.21899484279380371</v>
      </c>
      <c r="HS109" s="201">
        <f>+CyF_Tot!B108</f>
        <v>0</v>
      </c>
      <c r="HT109" s="131">
        <f>+CyF_Tot!C108</f>
        <v>3910</v>
      </c>
      <c r="HU109" s="131">
        <f>+CyF_Tot!D108</f>
        <v>3984</v>
      </c>
      <c r="HV109" s="131">
        <f>+CyF_Tot!E108</f>
        <v>4040</v>
      </c>
      <c r="HW109" s="131">
        <f>+CyF_Tot!F108</f>
        <v>0</v>
      </c>
      <c r="HX109" s="131">
        <f>+CyF_Tot!G108</f>
        <v>91</v>
      </c>
      <c r="HY109" s="131">
        <f>+CyF_Tot!H108</f>
        <v>94</v>
      </c>
      <c r="HZ109" s="428">
        <f>+CyF_Tot!I108</f>
        <v>94</v>
      </c>
      <c r="IA109" s="82">
        <f t="shared" si="628"/>
        <v>8.1066000626783402E-2</v>
      </c>
      <c r="IB109" s="79">
        <f t="shared" si="629"/>
        <v>8.2306723221642758E-2</v>
      </c>
      <c r="IC109" s="79">
        <f t="shared" si="630"/>
        <v>7.399057000960807E-2</v>
      </c>
      <c r="ID109" s="79">
        <f t="shared" si="631"/>
        <v>6.9623194817482789E-2</v>
      </c>
      <c r="IE109" s="79">
        <f t="shared" si="632"/>
        <v>6.5540980059793683E-2</v>
      </c>
      <c r="IF109" s="79">
        <f t="shared" si="633"/>
        <v>6.4701425470225948E-2</v>
      </c>
      <c r="IG109" s="79">
        <f t="shared" si="634"/>
        <v>6.7466346571427319E-2</v>
      </c>
      <c r="IH109" s="79">
        <f t="shared" si="635"/>
        <v>6.6558860096418454E-2</v>
      </c>
      <c r="II109" s="79">
        <f t="shared" si="636"/>
        <v>6.0673351031880568E-2</v>
      </c>
      <c r="IJ109" s="79">
        <f t="shared" si="637"/>
        <v>6.245372541118803E-2</v>
      </c>
      <c r="IK109" s="79">
        <f t="shared" si="638"/>
        <v>5.0011293759684362E-2</v>
      </c>
      <c r="IL109" s="79">
        <f t="shared" si="639"/>
        <v>5.3490471836303864E-2</v>
      </c>
      <c r="IM109" s="79">
        <f t="shared" si="640"/>
        <v>4.6603929878240274E-2</v>
      </c>
      <c r="IN109" s="79">
        <f t="shared" si="641"/>
        <v>4.9191767923081588E-2</v>
      </c>
      <c r="IO109" s="79">
        <f t="shared" si="642"/>
        <v>2.7729633332474572E-2</v>
      </c>
      <c r="IP109" s="79">
        <f t="shared" si="643"/>
        <v>3.8143969746228433E-2</v>
      </c>
      <c r="IQ109" s="79">
        <f t="shared" si="644"/>
        <v>1.1752075704900307E-2</v>
      </c>
      <c r="IR109" s="79">
        <f t="shared" si="645"/>
        <v>2.0793240190361457E-2</v>
      </c>
      <c r="IS109" s="79">
        <f t="shared" si="646"/>
        <v>1.3691738685320748E-3</v>
      </c>
      <c r="IT109" s="179">
        <f t="shared" si="647"/>
        <v>6.5332739119581011E-3</v>
      </c>
      <c r="IU109" s="275"/>
      <c r="IV109" s="272"/>
      <c r="IW109" s="272"/>
      <c r="IX109" s="272"/>
      <c r="IY109" s="272"/>
      <c r="IZ109" s="272"/>
      <c r="JA109" s="272"/>
      <c r="JB109" s="272"/>
      <c r="JC109" s="272"/>
      <c r="JD109" s="272"/>
      <c r="JE109" s="272"/>
      <c r="JF109" s="272"/>
      <c r="JG109" s="272"/>
      <c r="JH109" s="272"/>
      <c r="JI109" s="272"/>
      <c r="JJ109" s="272"/>
      <c r="JK109" s="272"/>
      <c r="JL109" s="272"/>
      <c r="JM109" s="272"/>
      <c r="JN109" s="276"/>
      <c r="JP109" s="525">
        <f t="shared" si="510"/>
        <v>0</v>
      </c>
      <c r="JQ109" s="241">
        <f t="shared" si="511"/>
        <v>0</v>
      </c>
      <c r="JR109" s="241">
        <f t="shared" si="512"/>
        <v>1229.7242104841655</v>
      </c>
      <c r="JS109" s="241">
        <f t="shared" si="513"/>
        <v>0</v>
      </c>
      <c r="JT109" s="241">
        <f t="shared" si="514"/>
        <v>1368.1548351106524</v>
      </c>
      <c r="JU109" s="241">
        <f t="shared" si="515"/>
        <v>0</v>
      </c>
      <c r="JV109" s="241">
        <f t="shared" si="516"/>
        <v>0</v>
      </c>
      <c r="JW109" s="241">
        <f t="shared" si="517"/>
        <v>0</v>
      </c>
      <c r="JX109" s="241">
        <f t="shared" si="518"/>
        <v>4662.9271474569823</v>
      </c>
      <c r="JY109" s="241">
        <f t="shared" si="519"/>
        <v>1172.3570408025853</v>
      </c>
      <c r="JZ109" s="241">
        <f t="shared" si="520"/>
        <v>4236.462701710223</v>
      </c>
      <c r="KA109" s="241">
        <f t="shared" si="521"/>
        <v>3188.5014545937515</v>
      </c>
      <c r="KB109" s="241">
        <f t="shared" si="522"/>
        <v>16004.854687889447</v>
      </c>
      <c r="KC109" s="241">
        <f t="shared" si="523"/>
        <v>3886.5055815523351</v>
      </c>
      <c r="KD109" s="241">
        <f t="shared" si="524"/>
        <v>12526.192791658717</v>
      </c>
      <c r="KE109" s="241">
        <f t="shared" si="525"/>
        <v>7008.9109051923133</v>
      </c>
      <c r="KF109" s="241">
        <f t="shared" si="526"/>
        <v>11785.920916381356</v>
      </c>
      <c r="KG109" s="241">
        <f t="shared" si="527"/>
        <v>10685.792535776936</v>
      </c>
      <c r="KH109" s="241">
        <f t="shared" si="528"/>
        <v>1104.9505007478028</v>
      </c>
      <c r="KI109" s="526">
        <f t="shared" si="529"/>
        <v>3977.4568221140271</v>
      </c>
      <c r="KJ109" s="529">
        <f>(SUM(JP109:KI109)/SUM(JP$4:KI108))*100000</f>
        <v>147.32201049431669</v>
      </c>
      <c r="KK109" s="491">
        <f t="shared" si="579"/>
        <v>0</v>
      </c>
      <c r="KL109" s="492">
        <f t="shared" si="580"/>
        <v>0</v>
      </c>
      <c r="KM109" s="492">
        <f t="shared" si="581"/>
        <v>338.71922485978985</v>
      </c>
      <c r="KN109" s="492">
        <f t="shared" si="582"/>
        <v>0</v>
      </c>
      <c r="KO109" s="492">
        <f t="shared" si="583"/>
        <v>382.38714919618417</v>
      </c>
      <c r="KP109" s="492">
        <f t="shared" si="584"/>
        <v>0</v>
      </c>
      <c r="KQ109" s="492">
        <f t="shared" si="585"/>
        <v>0</v>
      </c>
      <c r="KR109" s="492">
        <f t="shared" si="586"/>
        <v>0</v>
      </c>
      <c r="KS109" s="492">
        <f t="shared" si="587"/>
        <v>1652.259391931045</v>
      </c>
      <c r="KT109" s="492">
        <f t="shared" si="588"/>
        <v>401.28956848583471</v>
      </c>
      <c r="KU109" s="492">
        <f t="shared" si="589"/>
        <v>2004.5095126726537</v>
      </c>
      <c r="KV109" s="492">
        <f t="shared" si="590"/>
        <v>1405.5977257380769</v>
      </c>
      <c r="KW109" s="492">
        <f t="shared" si="591"/>
        <v>9679.795556924093</v>
      </c>
      <c r="KX109" s="492">
        <f t="shared" si="592"/>
        <v>2037.9042737212899</v>
      </c>
      <c r="KY109" s="492">
        <f t="shared" si="593"/>
        <v>12653.192888682424</v>
      </c>
      <c r="KZ109" s="492">
        <f t="shared" si="594"/>
        <v>5256.3020969922027</v>
      </c>
      <c r="LA109" s="492">
        <f t="shared" si="595"/>
        <v>33054.708957256196</v>
      </c>
      <c r="LB109" s="492">
        <f t="shared" si="596"/>
        <v>16271.508525389794</v>
      </c>
      <c r="LC109" s="492">
        <f t="shared" si="597"/>
        <v>18304.489368803159</v>
      </c>
      <c r="LD109" s="493">
        <f t="shared" si="598"/>
        <v>23016.357977628766</v>
      </c>
      <c r="LE109" s="509">
        <f t="shared" si="599"/>
        <v>227.21946314902453</v>
      </c>
      <c r="LF109" s="492">
        <f t="shared" si="600"/>
        <v>0</v>
      </c>
      <c r="LG109" s="492">
        <f t="shared" si="601"/>
        <v>1125.4286413494369</v>
      </c>
      <c r="LH109" s="492">
        <f t="shared" si="602"/>
        <v>549.29553258631393</v>
      </c>
      <c r="LI109" s="492">
        <f t="shared" si="603"/>
        <v>13898.70202167848</v>
      </c>
      <c r="LJ109" s="512">
        <f t="shared" si="604"/>
        <v>6885.0374574090465</v>
      </c>
      <c r="LK109" s="491">
        <f t="shared" si="605"/>
        <v>114.64031244379318</v>
      </c>
      <c r="LL109" s="492">
        <f t="shared" si="606"/>
        <v>833.88594506385607</v>
      </c>
      <c r="LM109" s="493">
        <f t="shared" si="607"/>
        <v>9919.8070487204277</v>
      </c>
      <c r="LO109" s="547" t="e">
        <f>VLOOKUP(A109,#REF!,2,FALSE)</f>
        <v>#REF!</v>
      </c>
      <c r="LP109" s="552" t="e">
        <f>VLOOKUP(A109,#REF!,3,FALSE)</f>
        <v>#REF!</v>
      </c>
      <c r="LQ109" s="544" t="e">
        <f>VLOOKUP(A109,#REF!,4,FALSE)</f>
        <v>#REF!</v>
      </c>
      <c r="LR109" s="564" t="e">
        <f t="shared" si="530"/>
        <v>#REF!</v>
      </c>
      <c r="LS109" s="518" t="e">
        <f t="shared" si="531"/>
        <v>#REF!</v>
      </c>
    </row>
    <row r="110" spans="1:331" ht="14.4">
      <c r="A110" s="392" t="s">
        <v>120</v>
      </c>
      <c r="B110" s="420">
        <v>648312</v>
      </c>
      <c r="C110" s="408">
        <f t="shared" si="608"/>
        <v>66520</v>
      </c>
      <c r="D110" s="399">
        <f t="shared" si="609"/>
        <v>1441</v>
      </c>
      <c r="E110" s="377">
        <f t="shared" si="610"/>
        <v>6.4755299671702812E-3</v>
      </c>
      <c r="F110" s="186">
        <f t="shared" si="532"/>
        <v>9.9941077752686971E-2</v>
      </c>
      <c r="G110" s="28">
        <f t="shared" si="253"/>
        <v>3.4344767005962078</v>
      </c>
      <c r="H110" s="27">
        <f t="shared" si="533"/>
        <v>0.3432453029740774</v>
      </c>
      <c r="I110" s="34">
        <f t="shared" si="534"/>
        <v>0.35239420236500285</v>
      </c>
      <c r="J110" s="289">
        <f t="shared" si="535"/>
        <v>0.56745531857059039</v>
      </c>
      <c r="K110" s="453">
        <f t="shared" si="536"/>
        <v>3.9169520009046874E-3</v>
      </c>
      <c r="L110" s="290">
        <f t="shared" si="611"/>
        <v>5.677898731238507</v>
      </c>
      <c r="M110" s="291">
        <f t="shared" si="537"/>
        <v>0.58244020968651777</v>
      </c>
      <c r="N110" s="675"/>
      <c r="O110" s="312" t="s">
        <v>230</v>
      </c>
      <c r="P110" s="21" t="s">
        <v>231</v>
      </c>
      <c r="Q110" s="21" t="s">
        <v>235</v>
      </c>
      <c r="R110" s="21" t="s">
        <v>233</v>
      </c>
      <c r="S110" s="152">
        <f t="shared" si="538"/>
        <v>66520</v>
      </c>
      <c r="T110" s="153">
        <f t="shared" si="539"/>
        <v>10260.491861943015</v>
      </c>
      <c r="U110" s="152">
        <f t="shared" si="540"/>
        <v>801</v>
      </c>
      <c r="V110" s="154">
        <f t="shared" si="541"/>
        <v>1.2188256059891356E-2</v>
      </c>
      <c r="W110" s="153">
        <f t="shared" si="542"/>
        <v>123.5516232924888</v>
      </c>
      <c r="X110" s="152">
        <f t="shared" si="543"/>
        <v>1727</v>
      </c>
      <c r="Y110" s="154">
        <f t="shared" si="544"/>
        <v>2.6654113870325499E-2</v>
      </c>
      <c r="Z110" s="153">
        <f t="shared" si="545"/>
        <v>266.3840866743173</v>
      </c>
      <c r="AA110" s="152">
        <f t="shared" si="546"/>
        <v>1441</v>
      </c>
      <c r="AB110" s="153">
        <f t="shared" si="547"/>
        <v>2222.6952454990806</v>
      </c>
      <c r="AC110" s="155">
        <f t="shared" si="548"/>
        <v>2.166265784726398E-2</v>
      </c>
      <c r="AD110" s="152">
        <f t="shared" si="549"/>
        <v>9</v>
      </c>
      <c r="AE110" s="154">
        <f t="shared" si="550"/>
        <v>6.2849162011173187E-3</v>
      </c>
      <c r="AF110" s="153">
        <f t="shared" si="551"/>
        <v>13.882204864324585</v>
      </c>
      <c r="AG110" s="152">
        <f t="shared" si="552"/>
        <v>31</v>
      </c>
      <c r="AH110" s="154">
        <f t="shared" si="553"/>
        <v>2.198581560283688E-2</v>
      </c>
      <c r="AI110" s="313">
        <f t="shared" si="554"/>
        <v>47.816483421562459</v>
      </c>
      <c r="AJ110" s="679"/>
      <c r="AK110" s="74">
        <v>52553.400351090953</v>
      </c>
      <c r="AL110" s="59">
        <v>49255.786067949681</v>
      </c>
      <c r="AM110" s="59">
        <v>48659.748391271387</v>
      </c>
      <c r="AN110" s="59">
        <v>45869.757886482592</v>
      </c>
      <c r="AO110" s="59">
        <v>49960.465771988442</v>
      </c>
      <c r="AP110" s="59">
        <v>49061.10359046665</v>
      </c>
      <c r="AQ110" s="59">
        <v>46909.041086537225</v>
      </c>
      <c r="AR110" s="59">
        <v>46905.255819383005</v>
      </c>
      <c r="AS110" s="59">
        <v>39941.327886166066</v>
      </c>
      <c r="AT110" s="59">
        <v>42429.646988007065</v>
      </c>
      <c r="AU110" s="59">
        <v>31404.121106302853</v>
      </c>
      <c r="AV110" s="59">
        <v>34876.826893630183</v>
      </c>
      <c r="AW110" s="59">
        <v>24121.647627033526</v>
      </c>
      <c r="AX110" s="59">
        <v>29850.467388425983</v>
      </c>
      <c r="AY110" s="59">
        <v>15306.140866070997</v>
      </c>
      <c r="AZ110" s="59">
        <v>21615.65711402709</v>
      </c>
      <c r="BA110" s="59">
        <v>5882.7138097092693</v>
      </c>
      <c r="BB110" s="59">
        <v>10644.939363287565</v>
      </c>
      <c r="BC110" s="59">
        <v>458.3932838734496</v>
      </c>
      <c r="BD110" s="75">
        <v>2605.5602612385683</v>
      </c>
      <c r="BE110" s="213">
        <v>2.0000000000000002E-5</v>
      </c>
      <c r="BF110" s="42">
        <v>2.0000000000000002E-5</v>
      </c>
      <c r="BG110" s="52">
        <v>5.0000000000000002E-5</v>
      </c>
      <c r="BH110" s="52">
        <v>4.0000000000000003E-5</v>
      </c>
      <c r="BI110" s="52">
        <v>1.2518952302791728E-4</v>
      </c>
      <c r="BJ110" s="52">
        <v>1.2406223545552731E-4</v>
      </c>
      <c r="BK110" s="52">
        <v>3.4000000000000002E-4</v>
      </c>
      <c r="BL110" s="52">
        <v>1.8000000000000001E-4</v>
      </c>
      <c r="BM110" s="52">
        <v>8.9999999999999998E-4</v>
      </c>
      <c r="BN110" s="52">
        <v>5.0000000000000001E-4</v>
      </c>
      <c r="BO110" s="52">
        <v>3.8E-3</v>
      </c>
      <c r="BP110" s="52">
        <v>2E-3</v>
      </c>
      <c r="BQ110" s="52">
        <v>1.6199999999999999E-2</v>
      </c>
      <c r="BR110" s="52">
        <v>6.1999999999999998E-3</v>
      </c>
      <c r="BS110" s="52">
        <v>6.1100000000000002E-2</v>
      </c>
      <c r="BT110" s="52">
        <v>2.6800000000000001E-2</v>
      </c>
      <c r="BU110" s="52">
        <v>0.1421</v>
      </c>
      <c r="BV110" s="52">
        <v>5.4699999999999999E-2</v>
      </c>
      <c r="BW110" s="52">
        <v>0.27589999999999998</v>
      </c>
      <c r="BX110" s="584">
        <v>0.1051</v>
      </c>
      <c r="BY110" s="74">
        <f>+Fall_Hoy!B110+(CS110/2)</f>
        <v>0.5</v>
      </c>
      <c r="BZ110" s="59">
        <f>+Fall_Hoy!C110+(CS110/2)</f>
        <v>0.5</v>
      </c>
      <c r="CA110" s="59">
        <f>+Fall_Hoy!D110+(CT110/2)</f>
        <v>1</v>
      </c>
      <c r="CB110" s="59">
        <f>+Fall_Hoy!E110+(CT110/2)</f>
        <v>2</v>
      </c>
      <c r="CC110" s="59">
        <f>+Fall_Hoy!F110+(CU110/2)</f>
        <v>7</v>
      </c>
      <c r="CD110" s="59">
        <f>+Fall_Hoy!G110+(CU110/2)</f>
        <v>8</v>
      </c>
      <c r="CE110" s="59">
        <f>+Fall_Hoy!H110+(CV110/2)</f>
        <v>18.5</v>
      </c>
      <c r="CF110" s="59">
        <f>+Fall_Hoy!I110+(CV110/2)</f>
        <v>10.5</v>
      </c>
      <c r="CG110" s="59">
        <f>+Fall_Hoy!J110+(CW110/2)</f>
        <v>53.5</v>
      </c>
      <c r="CH110" s="59">
        <f>+Fall_Hoy!K110+(CW110/2)</f>
        <v>38.5</v>
      </c>
      <c r="CI110" s="59">
        <f>+Fall_Hoy!L110+(CX110/2)</f>
        <v>121.5</v>
      </c>
      <c r="CJ110" s="59">
        <f>+Fall_Hoy!M110+(CX110/2)</f>
        <v>86.5</v>
      </c>
      <c r="CK110" s="59">
        <f>+Fall_Hoy!N110+(CY110/2)</f>
        <v>185</v>
      </c>
      <c r="CL110" s="59">
        <f>+Fall_Hoy!O110+(CY110/2)</f>
        <v>131</v>
      </c>
      <c r="CM110" s="59">
        <f>+Fall_Hoy!P110+(CZ110/2)</f>
        <v>242</v>
      </c>
      <c r="CN110" s="59">
        <f>+Fall_Hoy!Q110+(CZ110/2)</f>
        <v>159</v>
      </c>
      <c r="CO110" s="59">
        <f>+Fall_Hoy!R110+(DA110/2)</f>
        <v>133.5</v>
      </c>
      <c r="CP110" s="59">
        <f>+Fall_Hoy!S110+(DA110/2)</f>
        <v>148.5</v>
      </c>
      <c r="CQ110" s="59">
        <f>+Fall_Hoy!T110+(DB110/2)</f>
        <v>28</v>
      </c>
      <c r="CR110" s="75">
        <f>+Fall_Hoy!U110+(DB110/2)</f>
        <v>65</v>
      </c>
      <c r="CS110" s="603">
        <f>+Fall_Hoy!W110</f>
        <v>1</v>
      </c>
      <c r="CT110" s="58">
        <f>+Fall_Hoy!X110</f>
        <v>0</v>
      </c>
      <c r="CU110" s="58">
        <f>+Fall_Hoy!Y110</f>
        <v>0</v>
      </c>
      <c r="CV110" s="58">
        <f>+Fall_Hoy!Z110</f>
        <v>1</v>
      </c>
      <c r="CW110" s="58">
        <f>+Fall_Hoy!AA110</f>
        <v>1</v>
      </c>
      <c r="CX110" s="58">
        <f>+Fall_Hoy!AB110</f>
        <v>1</v>
      </c>
      <c r="CY110" s="58">
        <f>+Fall_Hoy!AC110</f>
        <v>4</v>
      </c>
      <c r="CZ110" s="58">
        <f>+Fall_Hoy!AD110</f>
        <v>8</v>
      </c>
      <c r="DA110" s="58">
        <f>+Fall_Hoy!AE110</f>
        <v>11</v>
      </c>
      <c r="DB110" s="223">
        <f>+Fall_Hoy!AF110</f>
        <v>6</v>
      </c>
      <c r="DC110" s="65">
        <f t="shared" si="555"/>
        <v>0.25876673719321336</v>
      </c>
      <c r="DD110" s="66">
        <f t="shared" si="556"/>
        <v>0.27446937141899402</v>
      </c>
      <c r="DE110" s="66">
        <f t="shared" si="557"/>
        <v>0.47342342708055518</v>
      </c>
      <c r="DF110" s="66">
        <f t="shared" si="558"/>
        <v>0.7</v>
      </c>
      <c r="DG110" s="66">
        <f t="shared" si="494"/>
        <v>0.7</v>
      </c>
      <c r="DH110" s="66">
        <f t="shared" si="495"/>
        <v>0.7</v>
      </c>
      <c r="DI110" s="66">
        <f t="shared" si="496"/>
        <v>0.7</v>
      </c>
      <c r="DJ110" s="66">
        <f t="shared" si="497"/>
        <v>0.7</v>
      </c>
      <c r="DK110" s="66">
        <f t="shared" si="498"/>
        <v>0.7</v>
      </c>
      <c r="DL110" s="66">
        <f t="shared" si="499"/>
        <v>0.7</v>
      </c>
      <c r="DM110" s="66">
        <f t="shared" si="500"/>
        <v>0.7</v>
      </c>
      <c r="DN110" s="66">
        <f t="shared" si="501"/>
        <v>0.7</v>
      </c>
      <c r="DO110" s="66">
        <f t="shared" si="502"/>
        <v>0.47342342708055518</v>
      </c>
      <c r="DP110" s="66">
        <f t="shared" si="503"/>
        <v>0.7</v>
      </c>
      <c r="DQ110" s="66">
        <f t="shared" si="504"/>
        <v>0.25876673719321336</v>
      </c>
      <c r="DR110" s="66">
        <f t="shared" si="505"/>
        <v>0.27446937141899402</v>
      </c>
      <c r="DS110" s="66">
        <f t="shared" si="506"/>
        <v>0.15970167347275407</v>
      </c>
      <c r="DT110" s="66">
        <f t="shared" si="507"/>
        <v>0.25503273914725699</v>
      </c>
      <c r="DU110" s="66">
        <f t="shared" si="508"/>
        <v>0.22139514089551582</v>
      </c>
      <c r="DV110" s="265">
        <f t="shared" si="509"/>
        <v>0.23736108507919315</v>
      </c>
      <c r="DW110" s="74">
        <f>+'Cas_-14'!B109</f>
        <v>788</v>
      </c>
      <c r="DX110" s="59">
        <f>+'Cas_-14'!C109</f>
        <v>640</v>
      </c>
      <c r="DY110" s="59">
        <f>+'Cas_-14'!D109</f>
        <v>1892</v>
      </c>
      <c r="DZ110" s="59">
        <f>+'Cas_-14'!E109</f>
        <v>1948</v>
      </c>
      <c r="EA110" s="59">
        <f>+'Cas_-14'!F109</f>
        <v>6502</v>
      </c>
      <c r="EB110" s="59">
        <f>+'Cas_-14'!G109</f>
        <v>6191</v>
      </c>
      <c r="EC110" s="59">
        <f>+'Cas_-14'!H109</f>
        <v>8080</v>
      </c>
      <c r="ED110" s="59">
        <f>+'Cas_-14'!I109</f>
        <v>7229</v>
      </c>
      <c r="EE110" s="59">
        <f>+'Cas_-14'!J109</f>
        <v>6886</v>
      </c>
      <c r="EF110" s="59">
        <f>+'Cas_-14'!K109</f>
        <v>6235</v>
      </c>
      <c r="EG110" s="59">
        <f>+'Cas_-14'!L109</f>
        <v>4638</v>
      </c>
      <c r="EH110" s="59">
        <f>+'Cas_-14'!M109</f>
        <v>4462</v>
      </c>
      <c r="EI110" s="59">
        <f>+'Cas_-14'!N109</f>
        <v>2490</v>
      </c>
      <c r="EJ110" s="59">
        <f>+'Cas_-14'!O109</f>
        <v>2311</v>
      </c>
      <c r="EK110" s="59">
        <f>+'Cas_-14'!P109</f>
        <v>1226</v>
      </c>
      <c r="EL110" s="59">
        <f>+'Cas_-14'!Q109</f>
        <v>1173</v>
      </c>
      <c r="EM110" s="59">
        <f>+'Cas_-14'!R109</f>
        <v>389</v>
      </c>
      <c r="EN110" s="59">
        <f>+'Cas_-14'!S109</f>
        <v>613</v>
      </c>
      <c r="EO110" s="59">
        <f>+'Cas_-14'!T109</f>
        <v>59</v>
      </c>
      <c r="EP110" s="75">
        <f>+'Cas_-14'!U109</f>
        <v>228</v>
      </c>
      <c r="EQ110" s="178">
        <f t="shared" si="559"/>
        <v>1.4994272392188642E-2</v>
      </c>
      <c r="ER110" s="79">
        <f t="shared" si="560"/>
        <v>1.2993397346600108E-2</v>
      </c>
      <c r="ES110" s="79">
        <f t="shared" si="561"/>
        <v>3.8882239685797224E-2</v>
      </c>
      <c r="ET110" s="79">
        <f t="shared" si="562"/>
        <v>4.2468068063948906E-2</v>
      </c>
      <c r="EU110" s="79">
        <f t="shared" si="563"/>
        <v>0.13014290198322181</v>
      </c>
      <c r="EV110" s="79">
        <f t="shared" si="564"/>
        <v>0.12618957885005688</v>
      </c>
      <c r="EW110" s="79">
        <f t="shared" si="565"/>
        <v>0.17224824496186386</v>
      </c>
      <c r="EX110" s="79">
        <f t="shared" si="566"/>
        <v>0.15411918928310603</v>
      </c>
      <c r="EY110" s="79">
        <f t="shared" si="567"/>
        <v>0.17240288103653684</v>
      </c>
      <c r="EZ110" s="79">
        <f t="shared" si="568"/>
        <v>0.14694913680904184</v>
      </c>
      <c r="FA110" s="79">
        <f t="shared" si="569"/>
        <v>0.14768762304477123</v>
      </c>
      <c r="FB110" s="79">
        <f t="shared" si="570"/>
        <v>0.12793595052693651</v>
      </c>
      <c r="FC110" s="79">
        <f t="shared" si="571"/>
        <v>0.10322677946797532</v>
      </c>
      <c r="FD110" s="79">
        <f t="shared" si="572"/>
        <v>7.7419223288143602E-2</v>
      </c>
      <c r="FE110" s="79">
        <f t="shared" si="573"/>
        <v>8.0098570288064233E-2</v>
      </c>
      <c r="FF110" s="79">
        <f t="shared" si="574"/>
        <v>5.4266219796704811E-2</v>
      </c>
      <c r="FG110" s="79">
        <f t="shared" si="575"/>
        <v>6.6125943328734671E-2</v>
      </c>
      <c r="FH110" s="79">
        <f t="shared" si="576"/>
        <v>5.7586049021014066E-2</v>
      </c>
      <c r="FI110" s="79">
        <f t="shared" si="577"/>
        <v>0.12871043725040343</v>
      </c>
      <c r="FJ110" s="87">
        <f t="shared" si="578"/>
        <v>8.7505172454395222E-2</v>
      </c>
      <c r="FK110" s="101">
        <f t="shared" si="481"/>
        <v>3.2306036957038309</v>
      </c>
      <c r="FL110" s="102">
        <f t="shared" si="482"/>
        <v>5.0578310493567962</v>
      </c>
      <c r="FM110" s="102">
        <f t="shared" si="483"/>
        <v>4.5862462194456839</v>
      </c>
      <c r="FN110" s="102">
        <f t="shared" si="484"/>
        <v>9.0416820302458625</v>
      </c>
      <c r="FO110" s="102">
        <f t="shared" si="493"/>
        <v>5.378702866870487</v>
      </c>
      <c r="FP110" s="102">
        <f t="shared" si="493"/>
        <v>5.5472092575232841</v>
      </c>
      <c r="FQ110" s="102">
        <f t="shared" si="493"/>
        <v>4.0639020743287197</v>
      </c>
      <c r="FR110" s="102">
        <f t="shared" si="493"/>
        <v>4.541939282551958</v>
      </c>
      <c r="FS110" s="102">
        <f t="shared" si="493"/>
        <v>4.0602569736154877</v>
      </c>
      <c r="FT110" s="102">
        <f t="shared" si="493"/>
        <v>4.7635529898323883</v>
      </c>
      <c r="FU110" s="102">
        <f t="shared" si="493"/>
        <v>4.7397336727925818</v>
      </c>
      <c r="FV110" s="102">
        <f t="shared" si="493"/>
        <v>5.4714878587048696</v>
      </c>
      <c r="FW110" s="102">
        <f t="shared" si="493"/>
        <v>4.5862462194456839</v>
      </c>
      <c r="FX110" s="102">
        <f t="shared" si="493"/>
        <v>9.0416820302458625</v>
      </c>
      <c r="FY110" s="102">
        <f t="shared" si="493"/>
        <v>3.2306036957038309</v>
      </c>
      <c r="FZ110" s="102">
        <f t="shared" si="493"/>
        <v>5.0578310493567962</v>
      </c>
      <c r="GA110" s="102">
        <f t="shared" si="485"/>
        <v>2.4151137274340639</v>
      </c>
      <c r="GB110" s="102">
        <f t="shared" si="486"/>
        <v>4.4287243782637615</v>
      </c>
      <c r="GC110" s="102">
        <f t="shared" si="487"/>
        <v>1.7201024689613653</v>
      </c>
      <c r="GD110" s="270">
        <f t="shared" si="488"/>
        <v>2.7125377668719852</v>
      </c>
      <c r="GE110" s="74">
        <f>+Cas_Hoy!B109</f>
        <v>817</v>
      </c>
      <c r="GF110" s="59">
        <f>+Cas_Hoy!C109</f>
        <v>661</v>
      </c>
      <c r="GG110" s="59">
        <f>+Cas_Hoy!D109</f>
        <v>1982</v>
      </c>
      <c r="GH110" s="59">
        <f>+Cas_Hoy!E109</f>
        <v>2021</v>
      </c>
      <c r="GI110" s="59">
        <f>+Cas_Hoy!F109</f>
        <v>6676</v>
      </c>
      <c r="GJ110" s="59">
        <f>+Cas_Hoy!G109</f>
        <v>6363</v>
      </c>
      <c r="GK110" s="59">
        <f>+Cas_Hoy!H109</f>
        <v>8264</v>
      </c>
      <c r="GL110" s="59">
        <f>+Cas_Hoy!I109</f>
        <v>7425</v>
      </c>
      <c r="GM110" s="59">
        <f>+Cas_Hoy!J109</f>
        <v>7068</v>
      </c>
      <c r="GN110" s="59">
        <f>+Cas_Hoy!K109</f>
        <v>6404</v>
      </c>
      <c r="GO110" s="59">
        <f>+Cas_Hoy!L109</f>
        <v>4746</v>
      </c>
      <c r="GP110" s="59">
        <f>+Cas_Hoy!M109</f>
        <v>4580</v>
      </c>
      <c r="GQ110" s="59">
        <f>+Cas_Hoy!N109</f>
        <v>2541</v>
      </c>
      <c r="GR110" s="59">
        <f>+Cas_Hoy!O109</f>
        <v>2366</v>
      </c>
      <c r="GS110" s="59">
        <f>+Cas_Hoy!P109</f>
        <v>1257</v>
      </c>
      <c r="GT110" s="59">
        <f>+Cas_Hoy!Q109</f>
        <v>1207</v>
      </c>
      <c r="GU110" s="59">
        <f>+Cas_Hoy!R109</f>
        <v>396</v>
      </c>
      <c r="GV110" s="59">
        <f>+Cas_Hoy!S109</f>
        <v>628</v>
      </c>
      <c r="GW110" s="59">
        <f>+Cas_Hoy!T109</f>
        <v>60</v>
      </c>
      <c r="GX110" s="459">
        <f>+Cas_Hoy!U109</f>
        <v>229</v>
      </c>
      <c r="GY110" s="424">
        <f t="shared" si="489"/>
        <v>0.26530977867199773</v>
      </c>
      <c r="GZ110" s="94">
        <f t="shared" si="490"/>
        <v>0.28242500537316778</v>
      </c>
      <c r="HA110" s="94">
        <f t="shared" si="491"/>
        <v>0.48312005149063886</v>
      </c>
      <c r="HB110" s="94">
        <f t="shared" si="492"/>
        <v>0.7</v>
      </c>
      <c r="HC110" s="272">
        <f t="shared" si="612"/>
        <v>0.7</v>
      </c>
      <c r="HD110" s="272">
        <f t="shared" si="613"/>
        <v>0.7</v>
      </c>
      <c r="HE110" s="272">
        <f t="shared" si="614"/>
        <v>0.7</v>
      </c>
      <c r="HF110" s="272">
        <f t="shared" si="615"/>
        <v>0.7</v>
      </c>
      <c r="HG110" s="272">
        <f t="shared" si="616"/>
        <v>0.7</v>
      </c>
      <c r="HH110" s="272">
        <f t="shared" si="617"/>
        <v>0.7</v>
      </c>
      <c r="HI110" s="272">
        <f t="shared" si="618"/>
        <v>0.7</v>
      </c>
      <c r="HJ110" s="272">
        <f t="shared" si="619"/>
        <v>0.7</v>
      </c>
      <c r="HK110" s="272">
        <f t="shared" si="620"/>
        <v>0.48312005149063886</v>
      </c>
      <c r="HL110" s="272">
        <f t="shared" si="621"/>
        <v>0.7</v>
      </c>
      <c r="HM110" s="272">
        <f t="shared" si="622"/>
        <v>0.26530977867199773</v>
      </c>
      <c r="HN110" s="272">
        <f t="shared" si="623"/>
        <v>0.28242500537316778</v>
      </c>
      <c r="HO110" s="272">
        <f t="shared" si="624"/>
        <v>0.16257548250696816</v>
      </c>
      <c r="HP110" s="272">
        <f t="shared" si="625"/>
        <v>0.26127334450975109</v>
      </c>
      <c r="HQ110" s="272">
        <f t="shared" si="626"/>
        <v>0.22514760091069405</v>
      </c>
      <c r="HR110" s="276">
        <f t="shared" si="627"/>
        <v>0.23840214246989141</v>
      </c>
      <c r="HS110" s="201">
        <f>+CyF_Tot!B109</f>
        <v>0</v>
      </c>
      <c r="HT110" s="131">
        <f>+CyF_Tot!C109</f>
        <v>64793</v>
      </c>
      <c r="HU110" s="131">
        <f>+CyF_Tot!D109</f>
        <v>65719</v>
      </c>
      <c r="HV110" s="131">
        <f>+CyF_Tot!E109</f>
        <v>66520</v>
      </c>
      <c r="HW110" s="131">
        <f>+CyF_Tot!F109</f>
        <v>0</v>
      </c>
      <c r="HX110" s="131">
        <f>+CyF_Tot!G109</f>
        <v>1410</v>
      </c>
      <c r="HY110" s="131">
        <f>+CyF_Tot!H109</f>
        <v>1432</v>
      </c>
      <c r="HZ110" s="428">
        <f>+CyF_Tot!I109</f>
        <v>1441</v>
      </c>
      <c r="IA110" s="82">
        <f t="shared" si="628"/>
        <v>8.1061896665634681E-2</v>
      </c>
      <c r="IB110" s="79">
        <f t="shared" si="629"/>
        <v>7.5975434772069125E-2</v>
      </c>
      <c r="IC110" s="79">
        <f t="shared" si="630"/>
        <v>7.5056066201568669E-2</v>
      </c>
      <c r="ID110" s="79">
        <f t="shared" si="631"/>
        <v>7.0752597339679951E-2</v>
      </c>
      <c r="IE110" s="79">
        <f t="shared" si="632"/>
        <v>7.70623801070911E-2</v>
      </c>
      <c r="IF110" s="79">
        <f t="shared" si="633"/>
        <v>7.5675143434745379E-2</v>
      </c>
      <c r="IG110" s="79">
        <f t="shared" si="634"/>
        <v>7.2355657594703207E-2</v>
      </c>
      <c r="IH110" s="79">
        <f t="shared" si="635"/>
        <v>7.2349818944247524E-2</v>
      </c>
      <c r="II110" s="79">
        <f t="shared" si="636"/>
        <v>6.1608188474324192E-2</v>
      </c>
      <c r="IJ110" s="79">
        <f t="shared" si="637"/>
        <v>6.5446339089831843E-2</v>
      </c>
      <c r="IK110" s="79">
        <f t="shared" si="638"/>
        <v>4.8439826975750645E-2</v>
      </c>
      <c r="IL110" s="79">
        <f t="shared" si="639"/>
        <v>5.379636177277327E-2</v>
      </c>
      <c r="IM110" s="79">
        <f t="shared" si="640"/>
        <v>3.7206850447058709E-2</v>
      </c>
      <c r="IN110" s="79">
        <f t="shared" si="641"/>
        <v>4.6043367064663283E-2</v>
      </c>
      <c r="IO110" s="79">
        <f t="shared" si="642"/>
        <v>2.3609220353889789E-2</v>
      </c>
      <c r="IP110" s="79">
        <f t="shared" si="643"/>
        <v>3.3341442259324353E-2</v>
      </c>
      <c r="IQ110" s="79">
        <f t="shared" si="644"/>
        <v>9.0738931405083805E-3</v>
      </c>
      <c r="IR110" s="79">
        <f t="shared" si="645"/>
        <v>1.641946988994121E-2</v>
      </c>
      <c r="IS110" s="79">
        <f t="shared" si="646"/>
        <v>7.0705660835130245E-4</v>
      </c>
      <c r="IT110" s="179">
        <f t="shared" si="647"/>
        <v>4.0189912592063209E-3</v>
      </c>
      <c r="IU110" s="275"/>
      <c r="IV110" s="272"/>
      <c r="IW110" s="272"/>
      <c r="IX110" s="272"/>
      <c r="IY110" s="272"/>
      <c r="IZ110" s="272"/>
      <c r="JA110" s="272"/>
      <c r="JB110" s="272"/>
      <c r="JC110" s="272"/>
      <c r="JD110" s="272"/>
      <c r="JE110" s="272"/>
      <c r="JF110" s="272"/>
      <c r="JG110" s="272"/>
      <c r="JH110" s="272"/>
      <c r="JI110" s="272"/>
      <c r="JJ110" s="272"/>
      <c r="JK110" s="272"/>
      <c r="JL110" s="272"/>
      <c r="JM110" s="272"/>
      <c r="JN110" s="276"/>
      <c r="JP110" s="525">
        <f t="shared" si="510"/>
        <v>36.595025006028486</v>
      </c>
      <c r="JQ110" s="241">
        <f t="shared" si="511"/>
        <v>36.848543996357165</v>
      </c>
      <c r="JR110" s="241">
        <f t="shared" si="512"/>
        <v>74.610167952517472</v>
      </c>
      <c r="JS110" s="241">
        <f t="shared" si="513"/>
        <v>150.30748618866738</v>
      </c>
      <c r="JT110" s="241">
        <f t="shared" si="514"/>
        <v>501.30671547987015</v>
      </c>
      <c r="JU110" s="241">
        <f t="shared" si="515"/>
        <v>571.70731898192128</v>
      </c>
      <c r="JV110" s="241">
        <f t="shared" si="516"/>
        <v>1270.8391307770521</v>
      </c>
      <c r="JW110" s="241">
        <f t="shared" si="517"/>
        <v>729.83455482729971</v>
      </c>
      <c r="JX110" s="241">
        <f t="shared" si="518"/>
        <v>3780.1730686148439</v>
      </c>
      <c r="JY110" s="241">
        <f t="shared" si="519"/>
        <v>2650.8999481374917</v>
      </c>
      <c r="JZ110" s="241">
        <f t="shared" si="520"/>
        <v>8176.8287076329825</v>
      </c>
      <c r="KA110" s="241">
        <f t="shared" si="521"/>
        <v>5626.064610133355</v>
      </c>
      <c r="KB110" s="241">
        <f t="shared" si="522"/>
        <v>12680.90678255288</v>
      </c>
      <c r="KC110" s="241">
        <f t="shared" si="523"/>
        <v>8369.4260377600622</v>
      </c>
      <c r="KD110" s="241">
        <f t="shared" si="524"/>
        <v>15651.956172117512</v>
      </c>
      <c r="KE110" s="241">
        <f t="shared" si="525"/>
        <v>9808.4165973569434</v>
      </c>
      <c r="KF110" s="241">
        <f t="shared" si="526"/>
        <v>8091.5874101229601</v>
      </c>
      <c r="KG110" s="241">
        <f t="shared" si="527"/>
        <v>9161.4070941857644</v>
      </c>
      <c r="KH110" s="241">
        <f t="shared" si="528"/>
        <v>3687.2704279555405</v>
      </c>
      <c r="KI110" s="526">
        <f t="shared" si="529"/>
        <v>4311.0305937274679</v>
      </c>
      <c r="KJ110" s="529">
        <f>(SUM(JP110:KI110)/SUM(JP$4:KI109))*100000</f>
        <v>169.35487696530078</v>
      </c>
      <c r="KK110" s="491">
        <f t="shared" si="579"/>
        <v>9.5141322285460923</v>
      </c>
      <c r="KL110" s="492">
        <f t="shared" si="580"/>
        <v>10.151091677031335</v>
      </c>
      <c r="KM110" s="492">
        <f t="shared" si="581"/>
        <v>20.550866641541873</v>
      </c>
      <c r="KN110" s="492">
        <f t="shared" si="582"/>
        <v>43.601712591323313</v>
      </c>
      <c r="KO110" s="492">
        <f t="shared" si="583"/>
        <v>140.11078343318252</v>
      </c>
      <c r="KP110" s="492">
        <f t="shared" si="584"/>
        <v>163.061965886037</v>
      </c>
      <c r="KQ110" s="492">
        <f t="shared" si="585"/>
        <v>394.38026383595064</v>
      </c>
      <c r="KR110" s="492">
        <f t="shared" si="586"/>
        <v>223.85551078608569</v>
      </c>
      <c r="KS110" s="492">
        <f t="shared" si="587"/>
        <v>1339.4647306788734</v>
      </c>
      <c r="KT110" s="492">
        <f t="shared" si="588"/>
        <v>907.38440531645722</v>
      </c>
      <c r="KU110" s="492">
        <f t="shared" si="589"/>
        <v>3868.9189736825583</v>
      </c>
      <c r="KV110" s="492">
        <f t="shared" si="590"/>
        <v>2480.1568177005847</v>
      </c>
      <c r="KW110" s="492">
        <f t="shared" si="591"/>
        <v>7669.4595187049936</v>
      </c>
      <c r="KX110" s="492">
        <f t="shared" si="592"/>
        <v>4388.5409998904424</v>
      </c>
      <c r="KY110" s="492">
        <f t="shared" si="593"/>
        <v>15810.647642505337</v>
      </c>
      <c r="KZ110" s="492">
        <f t="shared" si="594"/>
        <v>7355.7791540290409</v>
      </c>
      <c r="LA110" s="492">
        <f t="shared" si="595"/>
        <v>22693.607800478352</v>
      </c>
      <c r="LB110" s="492">
        <f t="shared" si="596"/>
        <v>13950.290831354958</v>
      </c>
      <c r="LC110" s="492">
        <f t="shared" si="597"/>
        <v>61082.919373072815</v>
      </c>
      <c r="LD110" s="493">
        <f t="shared" si="598"/>
        <v>24946.650041823203</v>
      </c>
      <c r="LE110" s="509">
        <f t="shared" si="599"/>
        <v>56.226743187337782</v>
      </c>
      <c r="LF110" s="492">
        <f t="shared" si="600"/>
        <v>72.822277088662872</v>
      </c>
      <c r="LG110" s="492">
        <f t="shared" si="601"/>
        <v>1636.3015042449731</v>
      </c>
      <c r="LH110" s="492">
        <f t="shared" si="602"/>
        <v>1090.8792617746392</v>
      </c>
      <c r="LI110" s="492">
        <f t="shared" si="603"/>
        <v>12858.077357041941</v>
      </c>
      <c r="LJ110" s="512">
        <f t="shared" si="604"/>
        <v>7780.0720725495912</v>
      </c>
      <c r="LK110" s="491">
        <f t="shared" si="605"/>
        <v>64.328220280995581</v>
      </c>
      <c r="LL110" s="492">
        <f t="shared" si="606"/>
        <v>1356.8900455431688</v>
      </c>
      <c r="LM110" s="493">
        <f t="shared" si="607"/>
        <v>9883.6481271936827</v>
      </c>
      <c r="LO110" s="547" t="e">
        <f>VLOOKUP(A110,#REF!,2,FALSE)</f>
        <v>#REF!</v>
      </c>
      <c r="LP110" s="552" t="e">
        <f>VLOOKUP(A110,#REF!,3,FALSE)</f>
        <v>#REF!</v>
      </c>
      <c r="LQ110" s="544" t="e">
        <f>VLOOKUP(A110,#REF!,4,FALSE)</f>
        <v>#REF!</v>
      </c>
      <c r="LR110" s="564" t="e">
        <f t="shared" si="530"/>
        <v>#REF!</v>
      </c>
      <c r="LS110" s="518" t="e">
        <f t="shared" si="531"/>
        <v>#REF!</v>
      </c>
    </row>
    <row r="111" spans="1:331" ht="14.4">
      <c r="A111" s="392" t="s">
        <v>121</v>
      </c>
      <c r="B111" s="420">
        <v>119805</v>
      </c>
      <c r="C111" s="408">
        <f t="shared" si="608"/>
        <v>15053</v>
      </c>
      <c r="D111" s="399">
        <f t="shared" si="609"/>
        <v>386</v>
      </c>
      <c r="E111" s="377">
        <f t="shared" si="610"/>
        <v>6.6927251006875755E-3</v>
      </c>
      <c r="F111" s="186">
        <f t="shared" si="532"/>
        <v>0.12163098368181628</v>
      </c>
      <c r="G111" s="28">
        <f t="shared" si="253"/>
        <v>3.9579030797526911</v>
      </c>
      <c r="H111" s="27">
        <f t="shared" si="533"/>
        <v>0.48140364490760995</v>
      </c>
      <c r="I111" s="34">
        <f t="shared" si="534"/>
        <v>0.49729406167953971</v>
      </c>
      <c r="J111" s="289">
        <f t="shared" si="535"/>
        <v>0.54818827264377368</v>
      </c>
      <c r="K111" s="453">
        <f t="shared" si="536"/>
        <v>5.8773644359395505E-3</v>
      </c>
      <c r="L111" s="290">
        <f t="shared" si="611"/>
        <v>4.5069788638544681</v>
      </c>
      <c r="M111" s="291">
        <f t="shared" si="537"/>
        <v>0.56617029256716955</v>
      </c>
      <c r="N111" s="675"/>
      <c r="O111" s="312" t="s">
        <v>230</v>
      </c>
      <c r="P111" s="21" t="s">
        <v>244</v>
      </c>
      <c r="Q111" s="21"/>
      <c r="R111" s="21"/>
      <c r="S111" s="152">
        <f t="shared" si="538"/>
        <v>15053</v>
      </c>
      <c r="T111" s="153">
        <f t="shared" si="539"/>
        <v>12564.58411585493</v>
      </c>
      <c r="U111" s="152">
        <f t="shared" si="540"/>
        <v>225</v>
      </c>
      <c r="V111" s="154">
        <f t="shared" si="541"/>
        <v>1.5173995144321554E-2</v>
      </c>
      <c r="W111" s="153">
        <f t="shared" si="542"/>
        <v>187.80518342306249</v>
      </c>
      <c r="X111" s="152">
        <f t="shared" si="543"/>
        <v>481</v>
      </c>
      <c r="Y111" s="154">
        <f t="shared" si="544"/>
        <v>3.3008509470216857E-2</v>
      </c>
      <c r="Z111" s="153">
        <f t="shared" si="545"/>
        <v>401.48574767330246</v>
      </c>
      <c r="AA111" s="152">
        <f t="shared" si="546"/>
        <v>386</v>
      </c>
      <c r="AB111" s="153">
        <f t="shared" si="547"/>
        <v>3221.9022578356494</v>
      </c>
      <c r="AC111" s="155">
        <f t="shared" si="548"/>
        <v>2.5642729024114793E-2</v>
      </c>
      <c r="AD111" s="152">
        <f t="shared" si="549"/>
        <v>2</v>
      </c>
      <c r="AE111" s="154">
        <f t="shared" si="550"/>
        <v>5.208333333333333E-3</v>
      </c>
      <c r="AF111" s="153">
        <f t="shared" si="551"/>
        <v>16.693794082049997</v>
      </c>
      <c r="AG111" s="152">
        <f t="shared" si="552"/>
        <v>14</v>
      </c>
      <c r="AH111" s="154">
        <f t="shared" si="553"/>
        <v>3.7634408602150539E-2</v>
      </c>
      <c r="AI111" s="313">
        <f t="shared" si="554"/>
        <v>116.85655857434999</v>
      </c>
      <c r="AJ111" s="679"/>
      <c r="AK111" s="74">
        <v>9770.0472461310674</v>
      </c>
      <c r="AL111" s="59">
        <v>9259.5490107437781</v>
      </c>
      <c r="AM111" s="59">
        <v>9070.447321698106</v>
      </c>
      <c r="AN111" s="59">
        <v>8611.9668465550567</v>
      </c>
      <c r="AO111" s="59">
        <v>8811.2441922451435</v>
      </c>
      <c r="AP111" s="59">
        <v>8459.2564908392378</v>
      </c>
      <c r="AQ111" s="59">
        <v>8678.879681692024</v>
      </c>
      <c r="AR111" s="59">
        <v>8533.5632303529965</v>
      </c>
      <c r="AS111" s="59">
        <v>8017.9874390957448</v>
      </c>
      <c r="AT111" s="59">
        <v>7960.9848862475483</v>
      </c>
      <c r="AU111" s="59">
        <v>5875.0754920447844</v>
      </c>
      <c r="AV111" s="59">
        <v>6063.9632318311042</v>
      </c>
      <c r="AW111" s="59">
        <v>4714.5330736252563</v>
      </c>
      <c r="AX111" s="59">
        <v>5284.0475529793239</v>
      </c>
      <c r="AY111" s="59">
        <v>2867.9805662447225</v>
      </c>
      <c r="AZ111" s="59">
        <v>3929.6109789377183</v>
      </c>
      <c r="BA111" s="59">
        <v>1232.9829165864487</v>
      </c>
      <c r="BB111" s="59">
        <v>2071.4778258045062</v>
      </c>
      <c r="BC111" s="59">
        <v>46.822136072903113</v>
      </c>
      <c r="BD111" s="75">
        <v>544.58019728178238</v>
      </c>
      <c r="BE111" s="213">
        <v>2.0000000000000002E-5</v>
      </c>
      <c r="BF111" s="42">
        <v>2.0000000000000002E-5</v>
      </c>
      <c r="BG111" s="52">
        <v>5.0000000000000002E-5</v>
      </c>
      <c r="BH111" s="52">
        <v>4.0000000000000003E-5</v>
      </c>
      <c r="BI111" s="52">
        <v>1.2518952302791728E-4</v>
      </c>
      <c r="BJ111" s="52">
        <v>1.2406223545552731E-4</v>
      </c>
      <c r="BK111" s="52">
        <v>3.4000000000000002E-4</v>
      </c>
      <c r="BL111" s="52">
        <v>1.8000000000000001E-4</v>
      </c>
      <c r="BM111" s="52">
        <v>8.9999999999999998E-4</v>
      </c>
      <c r="BN111" s="52">
        <v>5.0000000000000001E-4</v>
      </c>
      <c r="BO111" s="52">
        <v>3.8E-3</v>
      </c>
      <c r="BP111" s="52">
        <v>2E-3</v>
      </c>
      <c r="BQ111" s="52">
        <v>1.6199999999999999E-2</v>
      </c>
      <c r="BR111" s="52">
        <v>6.1999999999999998E-3</v>
      </c>
      <c r="BS111" s="52">
        <v>6.1100000000000002E-2</v>
      </c>
      <c r="BT111" s="52">
        <v>2.6800000000000001E-2</v>
      </c>
      <c r="BU111" s="52">
        <v>0.1421</v>
      </c>
      <c r="BV111" s="52">
        <v>5.4699999999999999E-2</v>
      </c>
      <c r="BW111" s="52">
        <v>0.27589999999999998</v>
      </c>
      <c r="BX111" s="584">
        <v>0.1051</v>
      </c>
      <c r="BY111" s="74">
        <f>+Fall_Hoy!B111+(CS111/2)</f>
        <v>0.5</v>
      </c>
      <c r="BZ111" s="59">
        <f>+Fall_Hoy!C111+(CS111/2)</f>
        <v>0.5</v>
      </c>
      <c r="CA111" s="59">
        <f>+Fall_Hoy!D111+(CT111/2)</f>
        <v>0</v>
      </c>
      <c r="CB111" s="59">
        <f>+Fall_Hoy!E111+(CT111/2)</f>
        <v>0</v>
      </c>
      <c r="CC111" s="59">
        <f>+Fall_Hoy!F111+(CU111/2)</f>
        <v>1</v>
      </c>
      <c r="CD111" s="59">
        <f>+Fall_Hoy!G111+(CU111/2)</f>
        <v>0</v>
      </c>
      <c r="CE111" s="59">
        <f>+Fall_Hoy!H111+(CV111/2)</f>
        <v>4</v>
      </c>
      <c r="CF111" s="59">
        <f>+Fall_Hoy!I111+(CV111/2)</f>
        <v>1</v>
      </c>
      <c r="CG111" s="59">
        <f>+Fall_Hoy!J111+(CW111/2)</f>
        <v>10</v>
      </c>
      <c r="CH111" s="59">
        <f>+Fall_Hoy!K111+(CW111/2)</f>
        <v>2</v>
      </c>
      <c r="CI111" s="59">
        <f>+Fall_Hoy!L111+(CX111/2)</f>
        <v>37</v>
      </c>
      <c r="CJ111" s="59">
        <f>+Fall_Hoy!M111+(CX111/2)</f>
        <v>9</v>
      </c>
      <c r="CK111" s="59">
        <f>+Fall_Hoy!N111+(CY111/2)</f>
        <v>51.5</v>
      </c>
      <c r="CL111" s="59">
        <f>+Fall_Hoy!O111+(CY111/2)</f>
        <v>17.5</v>
      </c>
      <c r="CM111" s="59">
        <f>+Fall_Hoy!P111+(CZ111/2)</f>
        <v>62</v>
      </c>
      <c r="CN111" s="59">
        <f>+Fall_Hoy!Q111+(CZ111/2)</f>
        <v>46</v>
      </c>
      <c r="CO111" s="59">
        <f>+Fall_Hoy!R111+(DA111/2)</f>
        <v>39.5</v>
      </c>
      <c r="CP111" s="59">
        <f>+Fall_Hoy!S111+(DA111/2)</f>
        <v>49.5</v>
      </c>
      <c r="CQ111" s="59">
        <f>+Fall_Hoy!T111+(DB111/2)</f>
        <v>22</v>
      </c>
      <c r="CR111" s="75">
        <f>+Fall_Hoy!U111+(DB111/2)</f>
        <v>33</v>
      </c>
      <c r="CS111" s="603">
        <f>+Fall_Hoy!W111</f>
        <v>1</v>
      </c>
      <c r="CT111" s="58">
        <f>+Fall_Hoy!X111</f>
        <v>0</v>
      </c>
      <c r="CU111" s="58">
        <f>+Fall_Hoy!Y111</f>
        <v>0</v>
      </c>
      <c r="CV111" s="58">
        <f>+Fall_Hoy!Z111</f>
        <v>0</v>
      </c>
      <c r="CW111" s="58">
        <f>+Fall_Hoy!AA111</f>
        <v>0</v>
      </c>
      <c r="CX111" s="58">
        <f>+Fall_Hoy!AB111</f>
        <v>0</v>
      </c>
      <c r="CY111" s="58">
        <f>+Fall_Hoy!AC111</f>
        <v>1</v>
      </c>
      <c r="CZ111" s="58">
        <f>+Fall_Hoy!AD111</f>
        <v>0</v>
      </c>
      <c r="DA111" s="58">
        <f>+Fall_Hoy!AE111</f>
        <v>11</v>
      </c>
      <c r="DB111" s="223">
        <f>+Fall_Hoy!AF111</f>
        <v>14</v>
      </c>
      <c r="DC111" s="65">
        <f t="shared" si="555"/>
        <v>0.35381339847390642</v>
      </c>
      <c r="DD111" s="66">
        <f t="shared" si="556"/>
        <v>0.43679079676018112</v>
      </c>
      <c r="DE111" s="66">
        <f t="shared" si="557"/>
        <v>0.67430057145287992</v>
      </c>
      <c r="DF111" s="66">
        <f t="shared" si="558"/>
        <v>0.53417018239546776</v>
      </c>
      <c r="DG111" s="66">
        <f t="shared" si="494"/>
        <v>0.7</v>
      </c>
      <c r="DH111" s="66">
        <f t="shared" si="495"/>
        <v>0.1686909483765314</v>
      </c>
      <c r="DI111" s="66">
        <f t="shared" si="496"/>
        <v>0.7</v>
      </c>
      <c r="DJ111" s="66">
        <f t="shared" si="497"/>
        <v>0.65102412738854765</v>
      </c>
      <c r="DK111" s="66">
        <f t="shared" si="498"/>
        <v>0.7</v>
      </c>
      <c r="DL111" s="66">
        <f t="shared" si="499"/>
        <v>0.50245039491406707</v>
      </c>
      <c r="DM111" s="66">
        <f t="shared" si="500"/>
        <v>0.7</v>
      </c>
      <c r="DN111" s="66">
        <f t="shared" si="501"/>
        <v>0.7</v>
      </c>
      <c r="DO111" s="66">
        <f t="shared" si="502"/>
        <v>0.67430057145287992</v>
      </c>
      <c r="DP111" s="66">
        <f t="shared" si="503"/>
        <v>0.53417018239546776</v>
      </c>
      <c r="DQ111" s="66">
        <f t="shared" si="504"/>
        <v>0.35381339847390642</v>
      </c>
      <c r="DR111" s="66">
        <f t="shared" si="505"/>
        <v>0.43679079676018112</v>
      </c>
      <c r="DS111" s="66">
        <f t="shared" si="506"/>
        <v>0.22544777752347317</v>
      </c>
      <c r="DT111" s="66">
        <f t="shared" si="507"/>
        <v>0.43685527469924795</v>
      </c>
      <c r="DU111" s="66">
        <f t="shared" si="508"/>
        <v>0.7</v>
      </c>
      <c r="DV111" s="265">
        <f t="shared" si="509"/>
        <v>0.57656646517855459</v>
      </c>
      <c r="DW111" s="74">
        <f>+'Cas_-14'!B110</f>
        <v>210</v>
      </c>
      <c r="DX111" s="59">
        <f>+'Cas_-14'!C110</f>
        <v>196</v>
      </c>
      <c r="DY111" s="59">
        <f>+'Cas_-14'!D110</f>
        <v>490</v>
      </c>
      <c r="DZ111" s="59">
        <f>+'Cas_-14'!E110</f>
        <v>524</v>
      </c>
      <c r="EA111" s="59">
        <f>+'Cas_-14'!F110</f>
        <v>1485</v>
      </c>
      <c r="EB111" s="59">
        <f>+'Cas_-14'!G110</f>
        <v>1427</v>
      </c>
      <c r="EC111" s="59">
        <f>+'Cas_-14'!H110</f>
        <v>1617</v>
      </c>
      <c r="ED111" s="59">
        <f>+'Cas_-14'!I110</f>
        <v>1551</v>
      </c>
      <c r="EE111" s="59">
        <f>+'Cas_-14'!J110</f>
        <v>1374</v>
      </c>
      <c r="EF111" s="59">
        <f>+'Cas_-14'!K110</f>
        <v>1384</v>
      </c>
      <c r="EG111" s="59">
        <f>+'Cas_-14'!L110</f>
        <v>1056</v>
      </c>
      <c r="EH111" s="59">
        <f>+'Cas_-14'!M110</f>
        <v>1018</v>
      </c>
      <c r="EI111" s="59">
        <f>+'Cas_-14'!N110</f>
        <v>598</v>
      </c>
      <c r="EJ111" s="59">
        <f>+'Cas_-14'!O110</f>
        <v>509</v>
      </c>
      <c r="EK111" s="59">
        <f>+'Cas_-14'!P110</f>
        <v>296</v>
      </c>
      <c r="EL111" s="59">
        <f>+'Cas_-14'!Q110</f>
        <v>263</v>
      </c>
      <c r="EM111" s="59">
        <f>+'Cas_-14'!R110</f>
        <v>111</v>
      </c>
      <c r="EN111" s="59">
        <f>+'Cas_-14'!S110</f>
        <v>166</v>
      </c>
      <c r="EO111" s="59">
        <f>+'Cas_-14'!T110</f>
        <v>23</v>
      </c>
      <c r="EP111" s="75">
        <f>+'Cas_-14'!U110</f>
        <v>55</v>
      </c>
      <c r="EQ111" s="178">
        <f t="shared" si="559"/>
        <v>2.149426657922866E-2</v>
      </c>
      <c r="ER111" s="80">
        <f t="shared" si="560"/>
        <v>2.1167337607110544E-2</v>
      </c>
      <c r="ES111" s="80">
        <f t="shared" si="561"/>
        <v>5.4021591507161258E-2</v>
      </c>
      <c r="ET111" s="80">
        <f t="shared" si="562"/>
        <v>6.0845566330716833E-2</v>
      </c>
      <c r="EU111" s="80">
        <f t="shared" si="563"/>
        <v>0.16853465499310097</v>
      </c>
      <c r="EV111" s="80">
        <f t="shared" si="564"/>
        <v>0.1686909483765314</v>
      </c>
      <c r="EW111" s="80">
        <f t="shared" si="565"/>
        <v>0.18631436997692674</v>
      </c>
      <c r="EX111" s="80">
        <f t="shared" si="566"/>
        <v>0.18175291588433473</v>
      </c>
      <c r="EY111" s="80">
        <f t="shared" si="567"/>
        <v>0.17136469849034303</v>
      </c>
      <c r="EZ111" s="80">
        <f t="shared" si="568"/>
        <v>0.17384783664026721</v>
      </c>
      <c r="FA111" s="80">
        <f t="shared" si="569"/>
        <v>0.17974237121376385</v>
      </c>
      <c r="FB111" s="80">
        <f t="shared" si="570"/>
        <v>0.16787700734336408</v>
      </c>
      <c r="FC111" s="80">
        <f t="shared" si="571"/>
        <v>0.12684182943702754</v>
      </c>
      <c r="FD111" s="80">
        <f t="shared" si="572"/>
        <v>9.6327672091635258E-2</v>
      </c>
      <c r="FE111" s="80">
        <f t="shared" si="573"/>
        <v>0.10320850966838195</v>
      </c>
      <c r="FF111" s="80">
        <f t="shared" si="574"/>
        <v>6.692774460618392E-2</v>
      </c>
      <c r="FG111" s="80">
        <f t="shared" si="575"/>
        <v>9.0025578219126448E-2</v>
      </c>
      <c r="FH111" s="80">
        <f t="shared" si="576"/>
        <v>8.0136025562103266E-2</v>
      </c>
      <c r="FI111" s="80">
        <f t="shared" si="577"/>
        <v>0.49122064751997829</v>
      </c>
      <c r="FJ111" s="88">
        <f t="shared" si="578"/>
        <v>0.10099522581711014</v>
      </c>
      <c r="FK111" s="101">
        <f t="shared" si="481"/>
        <v>3.4281417260140667</v>
      </c>
      <c r="FL111" s="102">
        <f t="shared" si="482"/>
        <v>6.5263038420066968</v>
      </c>
      <c r="FM111" s="102">
        <f t="shared" si="483"/>
        <v>5.3160741566538681</v>
      </c>
      <c r="FN111" s="102">
        <f t="shared" si="484"/>
        <v>5.5453450789023391</v>
      </c>
      <c r="FO111" s="102">
        <f t="shared" si="493"/>
        <v>4.1534484407889565</v>
      </c>
      <c r="FP111" s="102">
        <f t="shared" si="493"/>
        <v>1</v>
      </c>
      <c r="FQ111" s="102">
        <f t="shared" si="493"/>
        <v>3.7570907712952484</v>
      </c>
      <c r="FR111" s="102">
        <f t="shared" si="493"/>
        <v>3.5819184755354967</v>
      </c>
      <c r="FS111" s="102">
        <f t="shared" si="493"/>
        <v>4.0848553183166096</v>
      </c>
      <c r="FT111" s="102">
        <f t="shared" si="493"/>
        <v>2.8901734104046244</v>
      </c>
      <c r="FU111" s="102">
        <f t="shared" si="493"/>
        <v>3.8944629208630199</v>
      </c>
      <c r="FV111" s="102">
        <f t="shared" si="493"/>
        <v>4.1697193146186367</v>
      </c>
      <c r="FW111" s="102">
        <f t="shared" si="493"/>
        <v>5.3160741566538681</v>
      </c>
      <c r="FX111" s="102">
        <f t="shared" si="493"/>
        <v>5.5453450789023391</v>
      </c>
      <c r="FY111" s="102">
        <f t="shared" si="493"/>
        <v>3.4281417260140667</v>
      </c>
      <c r="FZ111" s="102">
        <f t="shared" si="493"/>
        <v>6.5263038420066968</v>
      </c>
      <c r="GA111" s="102">
        <f t="shared" si="485"/>
        <v>2.5042635880074302</v>
      </c>
      <c r="GB111" s="102">
        <f t="shared" si="486"/>
        <v>5.4514217748507736</v>
      </c>
      <c r="GC111" s="102">
        <f t="shared" si="487"/>
        <v>1.4250215326535729</v>
      </c>
      <c r="GD111" s="270">
        <f t="shared" si="488"/>
        <v>5.7088487155090393</v>
      </c>
      <c r="GE111" s="74">
        <f>+Cas_Hoy!B110</f>
        <v>215</v>
      </c>
      <c r="GF111" s="59">
        <f>+Cas_Hoy!C110</f>
        <v>202</v>
      </c>
      <c r="GG111" s="59">
        <f>+Cas_Hoy!D110</f>
        <v>516</v>
      </c>
      <c r="GH111" s="59">
        <f>+Cas_Hoy!E110</f>
        <v>546</v>
      </c>
      <c r="GI111" s="59">
        <f>+Cas_Hoy!F110</f>
        <v>1540</v>
      </c>
      <c r="GJ111" s="59">
        <f>+Cas_Hoy!G110</f>
        <v>1466</v>
      </c>
      <c r="GK111" s="59">
        <f>+Cas_Hoy!H110</f>
        <v>1673</v>
      </c>
      <c r="GL111" s="59">
        <f>+Cas_Hoy!I110</f>
        <v>1612</v>
      </c>
      <c r="GM111" s="59">
        <f>+Cas_Hoy!J110</f>
        <v>1427</v>
      </c>
      <c r="GN111" s="59">
        <f>+Cas_Hoy!K110</f>
        <v>1431</v>
      </c>
      <c r="GO111" s="59">
        <f>+Cas_Hoy!L110</f>
        <v>1089</v>
      </c>
      <c r="GP111" s="59">
        <f>+Cas_Hoy!M110</f>
        <v>1040</v>
      </c>
      <c r="GQ111" s="59">
        <f>+Cas_Hoy!N110</f>
        <v>611</v>
      </c>
      <c r="GR111" s="59">
        <f>+Cas_Hoy!O110</f>
        <v>528</v>
      </c>
      <c r="GS111" s="59">
        <f>+Cas_Hoy!P110</f>
        <v>301</v>
      </c>
      <c r="GT111" s="59">
        <f>+Cas_Hoy!Q110</f>
        <v>270</v>
      </c>
      <c r="GU111" s="59">
        <f>+Cas_Hoy!R110</f>
        <v>111</v>
      </c>
      <c r="GV111" s="59">
        <f>+Cas_Hoy!S110</f>
        <v>173</v>
      </c>
      <c r="GW111" s="59">
        <f>+Cas_Hoy!T110</f>
        <v>23</v>
      </c>
      <c r="GX111" s="459">
        <f>+Cas_Hoy!U110</f>
        <v>57</v>
      </c>
      <c r="GY111" s="424">
        <f t="shared" si="489"/>
        <v>0.35978997615083047</v>
      </c>
      <c r="GZ111" s="94">
        <f t="shared" si="490"/>
        <v>0.44841640732033805</v>
      </c>
      <c r="HA111" s="94">
        <f t="shared" si="491"/>
        <v>0.68895927952794256</v>
      </c>
      <c r="HB111" s="94">
        <f t="shared" si="492"/>
        <v>0.55410973733753821</v>
      </c>
      <c r="HC111" s="272">
        <f t="shared" si="612"/>
        <v>0.7</v>
      </c>
      <c r="HD111" s="272">
        <f t="shared" si="613"/>
        <v>0.17330128263489492</v>
      </c>
      <c r="HE111" s="272">
        <f t="shared" si="614"/>
        <v>0.7</v>
      </c>
      <c r="HF111" s="272">
        <f t="shared" si="615"/>
        <v>0.67662855793058596</v>
      </c>
      <c r="HG111" s="272">
        <f t="shared" si="616"/>
        <v>0.7</v>
      </c>
      <c r="HH111" s="272">
        <f t="shared" si="617"/>
        <v>0.5195133779783454</v>
      </c>
      <c r="HI111" s="272">
        <f t="shared" si="618"/>
        <v>0.7</v>
      </c>
      <c r="HJ111" s="272">
        <f t="shared" si="619"/>
        <v>0.7</v>
      </c>
      <c r="HK111" s="272">
        <f t="shared" si="620"/>
        <v>0.68895927952794256</v>
      </c>
      <c r="HL111" s="272">
        <f t="shared" si="621"/>
        <v>0.55410973733753821</v>
      </c>
      <c r="HM111" s="272">
        <f t="shared" si="622"/>
        <v>0.35978997615083047</v>
      </c>
      <c r="HN111" s="272">
        <f t="shared" si="623"/>
        <v>0.44841640732033805</v>
      </c>
      <c r="HO111" s="272">
        <f t="shared" si="624"/>
        <v>0.22544777752347314</v>
      </c>
      <c r="HP111" s="272">
        <f t="shared" si="625"/>
        <v>0.45527688266849337</v>
      </c>
      <c r="HQ111" s="272">
        <f t="shared" si="626"/>
        <v>0.7</v>
      </c>
      <c r="HR111" s="276">
        <f t="shared" si="627"/>
        <v>0.59753251845777478</v>
      </c>
      <c r="HS111" s="201">
        <f>+CyF_Tot!B110</f>
        <v>0</v>
      </c>
      <c r="HT111" s="131">
        <f>+CyF_Tot!C110</f>
        <v>14572</v>
      </c>
      <c r="HU111" s="131">
        <f>+CyF_Tot!D110</f>
        <v>14828</v>
      </c>
      <c r="HV111" s="131">
        <f>+CyF_Tot!E110</f>
        <v>15053</v>
      </c>
      <c r="HW111" s="131">
        <f>+CyF_Tot!F110</f>
        <v>0</v>
      </c>
      <c r="HX111" s="131">
        <f>+CyF_Tot!G110</f>
        <v>372</v>
      </c>
      <c r="HY111" s="131">
        <f>+CyF_Tot!H110</f>
        <v>384</v>
      </c>
      <c r="HZ111" s="428">
        <f>+CyF_Tot!I110</f>
        <v>386</v>
      </c>
      <c r="IA111" s="82">
        <f t="shared" si="628"/>
        <v>8.1549578449405843E-2</v>
      </c>
      <c r="IB111" s="79">
        <f t="shared" si="629"/>
        <v>7.7288502239003201E-2</v>
      </c>
      <c r="IC111" s="79">
        <f t="shared" si="630"/>
        <v>7.5710089910255046E-2</v>
      </c>
      <c r="ID111" s="79">
        <f t="shared" si="631"/>
        <v>7.1883200588915799E-2</v>
      </c>
      <c r="IE111" s="79">
        <f t="shared" si="632"/>
        <v>7.3546548075999696E-2</v>
      </c>
      <c r="IF111" s="79">
        <f t="shared" si="633"/>
        <v>7.0608542972657548E-2</v>
      </c>
      <c r="IG111" s="79">
        <f t="shared" si="634"/>
        <v>7.2441715134527143E-2</v>
      </c>
      <c r="IH111" s="79">
        <f t="shared" si="635"/>
        <v>7.1228773676833154E-2</v>
      </c>
      <c r="II111" s="79">
        <f t="shared" si="636"/>
        <v>6.6925315630363885E-2</v>
      </c>
      <c r="IJ111" s="79">
        <f t="shared" si="637"/>
        <v>6.6449521190664398E-2</v>
      </c>
      <c r="IK111" s="79">
        <f t="shared" si="638"/>
        <v>4.9038650240347099E-2</v>
      </c>
      <c r="IL111" s="79">
        <f t="shared" si="639"/>
        <v>5.0615276756655433E-2</v>
      </c>
      <c r="IM111" s="79">
        <f t="shared" si="640"/>
        <v>3.9351722162057144E-2</v>
      </c>
      <c r="IN111" s="79">
        <f t="shared" si="641"/>
        <v>4.4105400884598502E-2</v>
      </c>
      <c r="IO111" s="79">
        <f t="shared" si="642"/>
        <v>2.3938738502105275E-2</v>
      </c>
      <c r="IP111" s="79">
        <f t="shared" si="643"/>
        <v>3.280005825247459E-2</v>
      </c>
      <c r="IQ111" s="79">
        <f t="shared" si="644"/>
        <v>1.0291581458089802E-2</v>
      </c>
      <c r="IR111" s="79">
        <f t="shared" si="645"/>
        <v>1.729041213475653E-2</v>
      </c>
      <c r="IS111" s="79">
        <f t="shared" si="646"/>
        <v>3.9081954904138488E-4</v>
      </c>
      <c r="IT111" s="179">
        <f t="shared" si="647"/>
        <v>4.5455548372921196E-3</v>
      </c>
      <c r="IU111" s="275"/>
      <c r="IV111" s="272"/>
      <c r="IW111" s="272"/>
      <c r="IX111" s="272"/>
      <c r="IY111" s="272"/>
      <c r="IZ111" s="272"/>
      <c r="JA111" s="272"/>
      <c r="JB111" s="272"/>
      <c r="JC111" s="272"/>
      <c r="JD111" s="272"/>
      <c r="JE111" s="272"/>
      <c r="JF111" s="272"/>
      <c r="JG111" s="272"/>
      <c r="JH111" s="272"/>
      <c r="JI111" s="272"/>
      <c r="JJ111" s="272"/>
      <c r="JK111" s="272"/>
      <c r="JL111" s="272"/>
      <c r="JM111" s="272"/>
      <c r="JN111" s="276"/>
      <c r="JP111" s="525">
        <f t="shared" si="510"/>
        <v>196.84582393003097</v>
      </c>
      <c r="JQ111" s="241">
        <f t="shared" si="511"/>
        <v>196.0142980931432</v>
      </c>
      <c r="JR111" s="241">
        <f t="shared" si="512"/>
        <v>0</v>
      </c>
      <c r="JS111" s="241">
        <f t="shared" si="513"/>
        <v>0</v>
      </c>
      <c r="JT111" s="241">
        <f t="shared" si="514"/>
        <v>406.06421998257292</v>
      </c>
      <c r="JU111" s="241">
        <f t="shared" si="515"/>
        <v>0</v>
      </c>
      <c r="JV111" s="241">
        <f t="shared" si="516"/>
        <v>1485.1548209834248</v>
      </c>
      <c r="JW111" s="241">
        <f t="shared" si="517"/>
        <v>382.05529296407826</v>
      </c>
      <c r="JX111" s="241">
        <f t="shared" si="518"/>
        <v>3519.7760303778646</v>
      </c>
      <c r="JY111" s="241">
        <f t="shared" si="519"/>
        <v>733.94788251558964</v>
      </c>
      <c r="JZ111" s="241">
        <f t="shared" si="520"/>
        <v>13310.168032033846</v>
      </c>
      <c r="KA111" s="241">
        <f t="shared" si="521"/>
        <v>3366.7550774108377</v>
      </c>
      <c r="KB111" s="241">
        <f t="shared" si="522"/>
        <v>18061.511536819573</v>
      </c>
      <c r="KC111" s="241">
        <f t="shared" si="523"/>
        <v>6316.0687267438361</v>
      </c>
      <c r="KD111" s="241">
        <f t="shared" si="524"/>
        <v>21401.018794338197</v>
      </c>
      <c r="KE111" s="241">
        <f t="shared" si="525"/>
        <v>15609.122716921278</v>
      </c>
      <c r="KF111" s="241">
        <f t="shared" si="526"/>
        <v>11422.738150332287</v>
      </c>
      <c r="KG111" s="241">
        <f t="shared" si="527"/>
        <v>15692.922509259757</v>
      </c>
      <c r="KH111" s="241">
        <f t="shared" si="528"/>
        <v>28363.29376199812</v>
      </c>
      <c r="KI111" s="526">
        <f t="shared" si="529"/>
        <v>10471.790984072883</v>
      </c>
      <c r="KJ111" s="529">
        <f>(SUM(JP111:KI111)/SUM(JP$4:KI110))*100000</f>
        <v>267.5782172051567</v>
      </c>
      <c r="KK111" s="491">
        <f t="shared" si="579"/>
        <v>51.176825188639668</v>
      </c>
      <c r="KL111" s="492">
        <f t="shared" si="580"/>
        <v>53.998310222220773</v>
      </c>
      <c r="KM111" s="492">
        <f t="shared" si="581"/>
        <v>0</v>
      </c>
      <c r="KN111" s="492">
        <f t="shared" si="582"/>
        <v>0</v>
      </c>
      <c r="KO111" s="492">
        <f t="shared" si="583"/>
        <v>113.49135016370437</v>
      </c>
      <c r="KP111" s="492">
        <f t="shared" si="584"/>
        <v>0</v>
      </c>
      <c r="KQ111" s="492">
        <f t="shared" si="585"/>
        <v>460.88897953476004</v>
      </c>
      <c r="KR111" s="492">
        <f t="shared" si="586"/>
        <v>117.18434292993858</v>
      </c>
      <c r="KS111" s="492">
        <f t="shared" si="587"/>
        <v>1247.1957677608664</v>
      </c>
      <c r="KT111" s="492">
        <f t="shared" si="588"/>
        <v>251.22519745703354</v>
      </c>
      <c r="KU111" s="492">
        <f t="shared" si="589"/>
        <v>6297.791415633772</v>
      </c>
      <c r="KV111" s="492">
        <f t="shared" si="590"/>
        <v>1484.1778645287591</v>
      </c>
      <c r="KW111" s="492">
        <f t="shared" si="591"/>
        <v>10923.669257536654</v>
      </c>
      <c r="KX111" s="492">
        <f t="shared" si="592"/>
        <v>3311.8551308519</v>
      </c>
      <c r="KY111" s="492">
        <f t="shared" si="593"/>
        <v>21617.998646755681</v>
      </c>
      <c r="KZ111" s="492">
        <f t="shared" si="594"/>
        <v>11705.993353172853</v>
      </c>
      <c r="LA111" s="492">
        <f t="shared" si="595"/>
        <v>32036.129186085538</v>
      </c>
      <c r="LB111" s="492">
        <f t="shared" si="596"/>
        <v>23895.983526048865</v>
      </c>
      <c r="LC111" s="492">
        <f t="shared" si="597"/>
        <v>469863.22806258791</v>
      </c>
      <c r="LD111" s="493">
        <f t="shared" si="598"/>
        <v>60597.135490266082</v>
      </c>
      <c r="LE111" s="509">
        <f t="shared" si="599"/>
        <v>54.246136672092895</v>
      </c>
      <c r="LF111" s="492">
        <f t="shared" si="600"/>
        <v>18.98918852015203</v>
      </c>
      <c r="LG111" s="492">
        <f t="shared" si="601"/>
        <v>2259.4422143801476</v>
      </c>
      <c r="LH111" s="492">
        <f t="shared" si="602"/>
        <v>531.94999504407826</v>
      </c>
      <c r="LI111" s="492">
        <f t="shared" si="603"/>
        <v>19746.525268552996</v>
      </c>
      <c r="LJ111" s="512">
        <f t="shared" si="604"/>
        <v>12341.800356852158</v>
      </c>
      <c r="LK111" s="491">
        <f t="shared" si="605"/>
        <v>37.049036047819918</v>
      </c>
      <c r="LL111" s="492">
        <f t="shared" si="606"/>
        <v>1395.9531640003745</v>
      </c>
      <c r="LM111" s="493">
        <f t="shared" si="607"/>
        <v>15513.215406796502</v>
      </c>
      <c r="LO111" s="547" t="e">
        <f>VLOOKUP(A111,#REF!,2,FALSE)</f>
        <v>#REF!</v>
      </c>
      <c r="LP111" s="552" t="e">
        <f>VLOOKUP(A111,#REF!,3,FALSE)</f>
        <v>#REF!</v>
      </c>
      <c r="LQ111" s="544" t="e">
        <f>VLOOKUP(A111,#REF!,4,FALSE)</f>
        <v>#REF!</v>
      </c>
      <c r="LR111" s="564" t="e">
        <f t="shared" si="530"/>
        <v>#REF!</v>
      </c>
      <c r="LS111" s="518" t="e">
        <f t="shared" si="531"/>
        <v>#REF!</v>
      </c>
    </row>
    <row r="112" spans="1:331" ht="14.4">
      <c r="A112" s="391" t="s">
        <v>122</v>
      </c>
      <c r="B112" s="419">
        <v>20613</v>
      </c>
      <c r="C112" s="407">
        <f t="shared" si="608"/>
        <v>2099</v>
      </c>
      <c r="D112" s="398">
        <f t="shared" si="609"/>
        <v>41</v>
      </c>
      <c r="E112" s="376">
        <f t="shared" si="610"/>
        <v>6.1339978541136595E-3</v>
      </c>
      <c r="F112" s="185">
        <f t="shared" si="532"/>
        <v>9.7559792364042108E-2</v>
      </c>
      <c r="G112" s="30">
        <f t="shared" si="253"/>
        <v>3.323748592330515</v>
      </c>
      <c r="H112" s="29">
        <f t="shared" si="533"/>
        <v>0.32426422253804227</v>
      </c>
      <c r="I112" s="33">
        <f t="shared" si="534"/>
        <v>0.33845380562275024</v>
      </c>
      <c r="J112" s="302">
        <f t="shared" si="535"/>
        <v>0.35917094561459217</v>
      </c>
      <c r="K112" s="452">
        <f t="shared" si="536"/>
        <v>5.537853407966125E-3</v>
      </c>
      <c r="L112" s="303">
        <f t="shared" si="611"/>
        <v>3.6815468433384329</v>
      </c>
      <c r="M112" s="304">
        <f t="shared" si="537"/>
        <v>0.37488802329439536</v>
      </c>
      <c r="N112" s="675"/>
      <c r="O112" s="310" t="s">
        <v>226</v>
      </c>
      <c r="P112" s="20" t="s">
        <v>238</v>
      </c>
      <c r="Q112" s="20"/>
      <c r="R112" s="20"/>
      <c r="S112" s="148">
        <f t="shared" si="538"/>
        <v>2099</v>
      </c>
      <c r="T112" s="149">
        <f t="shared" si="539"/>
        <v>10182.894290011158</v>
      </c>
      <c r="U112" s="148">
        <f t="shared" si="540"/>
        <v>42</v>
      </c>
      <c r="V112" s="150">
        <f t="shared" si="541"/>
        <v>2.0418084589207585E-2</v>
      </c>
      <c r="W112" s="149">
        <f t="shared" si="542"/>
        <v>203.7549119487702</v>
      </c>
      <c r="X112" s="148">
        <f t="shared" si="543"/>
        <v>88</v>
      </c>
      <c r="Y112" s="150">
        <f t="shared" si="544"/>
        <v>4.3759323719542519E-2</v>
      </c>
      <c r="Z112" s="149">
        <f t="shared" si="545"/>
        <v>426.91505360694708</v>
      </c>
      <c r="AA112" s="148">
        <f t="shared" si="546"/>
        <v>41</v>
      </c>
      <c r="AB112" s="149">
        <f t="shared" si="547"/>
        <v>1989.0360452141852</v>
      </c>
      <c r="AC112" s="151">
        <f t="shared" si="548"/>
        <v>1.9533111005240592E-2</v>
      </c>
      <c r="AD112" s="148">
        <f t="shared" si="549"/>
        <v>1</v>
      </c>
      <c r="AE112" s="150">
        <f t="shared" si="550"/>
        <v>2.5000000000000001E-2</v>
      </c>
      <c r="AF112" s="149">
        <f t="shared" si="551"/>
        <v>48.513074273516715</v>
      </c>
      <c r="AG112" s="148">
        <f t="shared" si="552"/>
        <v>4</v>
      </c>
      <c r="AH112" s="150">
        <f t="shared" si="553"/>
        <v>0.10810810810810811</v>
      </c>
      <c r="AI112" s="311">
        <f t="shared" si="554"/>
        <v>194.05229709406686</v>
      </c>
      <c r="AJ112" s="679"/>
      <c r="AK112" s="74">
        <v>1712.263434626781</v>
      </c>
      <c r="AL112" s="59">
        <v>1515.0670943784964</v>
      </c>
      <c r="AM112" s="59">
        <v>1519.1414822050906</v>
      </c>
      <c r="AN112" s="59">
        <v>1343.0984270665056</v>
      </c>
      <c r="AO112" s="59">
        <v>2594.9394484155559</v>
      </c>
      <c r="AP112" s="59">
        <v>1286.6136567808512</v>
      </c>
      <c r="AQ112" s="59">
        <v>2117.4737649924168</v>
      </c>
      <c r="AR112" s="59">
        <v>1241.4118088283183</v>
      </c>
      <c r="AS112" s="59">
        <v>1347.9891974904276</v>
      </c>
      <c r="AT112" s="59">
        <v>1013.3567334244746</v>
      </c>
      <c r="AU112" s="59">
        <v>956.96013201943242</v>
      </c>
      <c r="AV112" s="59">
        <v>844.31473673490837</v>
      </c>
      <c r="AW112" s="59">
        <v>779.74073310657309</v>
      </c>
      <c r="AX112" s="59">
        <v>712.38619560318102</v>
      </c>
      <c r="AY112" s="59">
        <v>525.95858068943812</v>
      </c>
      <c r="AZ112" s="59">
        <v>533.34221149301436</v>
      </c>
      <c r="BA112" s="59">
        <v>186.57211766607716</v>
      </c>
      <c r="BB112" s="59">
        <v>303.59424533804344</v>
      </c>
      <c r="BC112" s="59">
        <v>16.961101606007016</v>
      </c>
      <c r="BD112" s="75">
        <v>61.814871654473741</v>
      </c>
      <c r="BE112" s="213">
        <v>2.0000000000000002E-5</v>
      </c>
      <c r="BF112" s="42">
        <v>2.0000000000000002E-5</v>
      </c>
      <c r="BG112" s="52">
        <v>5.0000000000000002E-5</v>
      </c>
      <c r="BH112" s="52">
        <v>4.0000000000000003E-5</v>
      </c>
      <c r="BI112" s="52">
        <v>1.2518952302791728E-4</v>
      </c>
      <c r="BJ112" s="52">
        <v>1.2406223545552731E-4</v>
      </c>
      <c r="BK112" s="52">
        <v>3.4000000000000002E-4</v>
      </c>
      <c r="BL112" s="52">
        <v>1.8000000000000001E-4</v>
      </c>
      <c r="BM112" s="52">
        <v>8.9999999999999998E-4</v>
      </c>
      <c r="BN112" s="52">
        <v>5.0000000000000001E-4</v>
      </c>
      <c r="BO112" s="52">
        <v>3.8E-3</v>
      </c>
      <c r="BP112" s="52">
        <v>2E-3</v>
      </c>
      <c r="BQ112" s="52">
        <v>1.6199999999999999E-2</v>
      </c>
      <c r="BR112" s="52">
        <v>6.1999999999999998E-3</v>
      </c>
      <c r="BS112" s="52">
        <v>6.1100000000000002E-2</v>
      </c>
      <c r="BT112" s="52">
        <v>2.6800000000000001E-2</v>
      </c>
      <c r="BU112" s="52">
        <v>0.1421</v>
      </c>
      <c r="BV112" s="52">
        <v>5.4699999999999999E-2</v>
      </c>
      <c r="BW112" s="52">
        <v>0.27589999999999998</v>
      </c>
      <c r="BX112" s="584">
        <v>0.1051</v>
      </c>
      <c r="BY112" s="74">
        <f>+Fall_Hoy!B112+(CS112/2)</f>
        <v>0</v>
      </c>
      <c r="BZ112" s="59">
        <f>+Fall_Hoy!C112+(CS112/2)</f>
        <v>0</v>
      </c>
      <c r="CA112" s="59">
        <f>+Fall_Hoy!D112+(CT112/2)</f>
        <v>0</v>
      </c>
      <c r="CB112" s="59">
        <f>+Fall_Hoy!E112+(CT112/2)</f>
        <v>0</v>
      </c>
      <c r="CC112" s="59">
        <f>+Fall_Hoy!F112+(CU112/2)</f>
        <v>0</v>
      </c>
      <c r="CD112" s="59">
        <f>+Fall_Hoy!G112+(CU112/2)</f>
        <v>0</v>
      </c>
      <c r="CE112" s="59">
        <f>+Fall_Hoy!H112+(CV112/2)</f>
        <v>3</v>
      </c>
      <c r="CF112" s="59">
        <f>+Fall_Hoy!I112+(CV112/2)</f>
        <v>0</v>
      </c>
      <c r="CG112" s="59">
        <f>+Fall_Hoy!J112+(CW112/2)</f>
        <v>0</v>
      </c>
      <c r="CH112" s="59">
        <f>+Fall_Hoy!K112+(CW112/2)</f>
        <v>1</v>
      </c>
      <c r="CI112" s="59">
        <f>+Fall_Hoy!L112+(CX112/2)</f>
        <v>4</v>
      </c>
      <c r="CJ112" s="59">
        <f>+Fall_Hoy!M112+(CX112/2)</f>
        <v>1</v>
      </c>
      <c r="CK112" s="59">
        <f>+Fall_Hoy!N112+(CY112/2)</f>
        <v>3</v>
      </c>
      <c r="CL112" s="59">
        <f>+Fall_Hoy!O112+(CY112/2)</f>
        <v>5</v>
      </c>
      <c r="CM112" s="59">
        <f>+Fall_Hoy!P112+(CZ112/2)</f>
        <v>7</v>
      </c>
      <c r="CN112" s="59">
        <f>+Fall_Hoy!Q112+(CZ112/2)</f>
        <v>4</v>
      </c>
      <c r="CO112" s="59">
        <f>+Fall_Hoy!R112+(DA112/2)</f>
        <v>4</v>
      </c>
      <c r="CP112" s="59">
        <f>+Fall_Hoy!S112+(DA112/2)</f>
        <v>4</v>
      </c>
      <c r="CQ112" s="59">
        <f>+Fall_Hoy!T112+(DB112/2)</f>
        <v>0</v>
      </c>
      <c r="CR112" s="75">
        <f>+Fall_Hoy!U112+(DB112/2)</f>
        <v>5</v>
      </c>
      <c r="CS112" s="603">
        <f>+Fall_Hoy!W112</f>
        <v>0</v>
      </c>
      <c r="CT112" s="58">
        <f>+Fall_Hoy!X112</f>
        <v>0</v>
      </c>
      <c r="CU112" s="58">
        <f>+Fall_Hoy!Y112</f>
        <v>0</v>
      </c>
      <c r="CV112" s="58">
        <f>+Fall_Hoy!Z112</f>
        <v>0</v>
      </c>
      <c r="CW112" s="58">
        <f>+Fall_Hoy!AA112</f>
        <v>0</v>
      </c>
      <c r="CX112" s="58">
        <f>+Fall_Hoy!AB112</f>
        <v>0</v>
      </c>
      <c r="CY112" s="58">
        <f>+Fall_Hoy!AC112</f>
        <v>0</v>
      </c>
      <c r="CZ112" s="58">
        <f>+Fall_Hoy!AD112</f>
        <v>0</v>
      </c>
      <c r="DA112" s="58">
        <f>+Fall_Hoy!AE112</f>
        <v>0</v>
      </c>
      <c r="DB112" s="223">
        <f>+Fall_Hoy!AF112</f>
        <v>0</v>
      </c>
      <c r="DC112" s="65">
        <f t="shared" si="555"/>
        <v>0.21782377735690653</v>
      </c>
      <c r="DD112" s="66">
        <f t="shared" si="556"/>
        <v>0.27984608779693126</v>
      </c>
      <c r="DE112" s="66">
        <f t="shared" si="557"/>
        <v>0.23749584614797153</v>
      </c>
      <c r="DF112" s="66">
        <f t="shared" si="558"/>
        <v>0.7</v>
      </c>
      <c r="DG112" s="66">
        <f t="shared" si="494"/>
        <v>7.8229185703716425E-2</v>
      </c>
      <c r="DH112" s="66">
        <f t="shared" si="495"/>
        <v>0.17565490526927818</v>
      </c>
      <c r="DI112" s="66">
        <f t="shared" si="496"/>
        <v>0.7</v>
      </c>
      <c r="DJ112" s="66">
        <f t="shared" si="497"/>
        <v>0.19252273766074077</v>
      </c>
      <c r="DK112" s="66">
        <f t="shared" si="498"/>
        <v>0.13649961019165113</v>
      </c>
      <c r="DL112" s="66">
        <f t="shared" si="499"/>
        <v>0.7</v>
      </c>
      <c r="DM112" s="66">
        <f t="shared" si="500"/>
        <v>0.7</v>
      </c>
      <c r="DN112" s="66">
        <f t="shared" si="501"/>
        <v>0.5921962252294386</v>
      </c>
      <c r="DO112" s="66">
        <f t="shared" si="502"/>
        <v>0.23749584614797153</v>
      </c>
      <c r="DP112" s="66">
        <f t="shared" si="503"/>
        <v>0.7</v>
      </c>
      <c r="DQ112" s="66">
        <f t="shared" si="504"/>
        <v>0.21782377735690653</v>
      </c>
      <c r="DR112" s="66">
        <f t="shared" si="505"/>
        <v>0.27984608779693126</v>
      </c>
      <c r="DS112" s="66">
        <f t="shared" si="506"/>
        <v>0.15087565635690481</v>
      </c>
      <c r="DT112" s="66">
        <f t="shared" si="507"/>
        <v>0.24086801287868356</v>
      </c>
      <c r="DU112" s="66">
        <f t="shared" si="508"/>
        <v>0</v>
      </c>
      <c r="DV112" s="265">
        <f t="shared" si="509"/>
        <v>0.7</v>
      </c>
      <c r="DW112" s="74">
        <f>+'Cas_-14'!B111</f>
        <v>42</v>
      </c>
      <c r="DX112" s="59">
        <f>+'Cas_-14'!C111</f>
        <v>49</v>
      </c>
      <c r="DY112" s="59">
        <f>+'Cas_-14'!D111</f>
        <v>87</v>
      </c>
      <c r="DZ112" s="59">
        <f>+'Cas_-14'!E111</f>
        <v>115</v>
      </c>
      <c r="EA112" s="59">
        <f>+'Cas_-14'!F111</f>
        <v>203</v>
      </c>
      <c r="EB112" s="59">
        <f>+'Cas_-14'!G111</f>
        <v>226</v>
      </c>
      <c r="EC112" s="59">
        <f>+'Cas_-14'!H111</f>
        <v>223</v>
      </c>
      <c r="ED112" s="59">
        <f>+'Cas_-14'!I111</f>
        <v>239</v>
      </c>
      <c r="EE112" s="59">
        <f>+'Cas_-14'!J111</f>
        <v>184</v>
      </c>
      <c r="EF112" s="59">
        <f>+'Cas_-14'!K111</f>
        <v>215</v>
      </c>
      <c r="EG112" s="59">
        <f>+'Cas_-14'!L111</f>
        <v>110</v>
      </c>
      <c r="EH112" s="59">
        <f>+'Cas_-14'!M111</f>
        <v>106</v>
      </c>
      <c r="EI112" s="59">
        <f>+'Cas_-14'!N111</f>
        <v>49</v>
      </c>
      <c r="EJ112" s="59">
        <f>+'Cas_-14'!O111</f>
        <v>61</v>
      </c>
      <c r="EK112" s="59">
        <f>+'Cas_-14'!P111</f>
        <v>26</v>
      </c>
      <c r="EL112" s="59">
        <f>+'Cas_-14'!Q111</f>
        <v>32</v>
      </c>
      <c r="EM112" s="59">
        <f>+'Cas_-14'!R111</f>
        <v>14</v>
      </c>
      <c r="EN112" s="59">
        <f>+'Cas_-14'!S111</f>
        <v>11</v>
      </c>
      <c r="EO112" s="59">
        <f>+'Cas_-14'!T111</f>
        <v>0</v>
      </c>
      <c r="EP112" s="75">
        <f>+'Cas_-14'!U111</f>
        <v>8</v>
      </c>
      <c r="EQ112" s="178">
        <f t="shared" si="559"/>
        <v>2.4528935881384786E-2</v>
      </c>
      <c r="ER112" s="79">
        <f t="shared" si="560"/>
        <v>3.2341802011151555E-2</v>
      </c>
      <c r="ES112" s="79">
        <f t="shared" si="561"/>
        <v>5.7269188564133114E-2</v>
      </c>
      <c r="ET112" s="79">
        <f t="shared" si="562"/>
        <v>8.5622913170387921E-2</v>
      </c>
      <c r="EU112" s="79">
        <f t="shared" si="563"/>
        <v>7.8229185703716425E-2</v>
      </c>
      <c r="EV112" s="79">
        <f t="shared" si="564"/>
        <v>0.17565490526927818</v>
      </c>
      <c r="EW112" s="79">
        <f t="shared" si="565"/>
        <v>0.10531417375119102</v>
      </c>
      <c r="EX112" s="79">
        <f t="shared" si="566"/>
        <v>0.19252273766074077</v>
      </c>
      <c r="EY112" s="79">
        <f t="shared" si="567"/>
        <v>0.13649961019165113</v>
      </c>
      <c r="EZ112" s="79">
        <f t="shared" si="568"/>
        <v>0.21216615324935217</v>
      </c>
      <c r="FA112" s="79">
        <f t="shared" si="569"/>
        <v>0.11494731736406998</v>
      </c>
      <c r="FB112" s="79">
        <f t="shared" si="570"/>
        <v>0.12554559974864099</v>
      </c>
      <c r="FC112" s="79">
        <f t="shared" si="571"/>
        <v>6.2841400890753255E-2</v>
      </c>
      <c r="FD112" s="79">
        <f t="shared" si="572"/>
        <v>8.562771201419897E-2</v>
      </c>
      <c r="FE112" s="79">
        <f t="shared" si="573"/>
        <v>4.943355038702596E-2</v>
      </c>
      <c r="FF112" s="79">
        <f t="shared" si="574"/>
        <v>5.9999001223662064E-2</v>
      </c>
      <c r="FG112" s="79">
        <f t="shared" si="575"/>
        <v>7.5038007689106609E-2</v>
      </c>
      <c r="FH112" s="79">
        <f t="shared" si="576"/>
        <v>3.6232570837275976E-2</v>
      </c>
      <c r="FI112" s="79">
        <f t="shared" si="577"/>
        <v>0</v>
      </c>
      <c r="FJ112" s="87">
        <f t="shared" si="578"/>
        <v>0.1294186946584239</v>
      </c>
      <c r="FK112" s="101">
        <f t="shared" si="481"/>
        <v>4.4063955684250287</v>
      </c>
      <c r="FL112" s="102">
        <f t="shared" si="482"/>
        <v>4.6641791044776122</v>
      </c>
      <c r="FM112" s="102">
        <f t="shared" si="483"/>
        <v>3.7792894935752086</v>
      </c>
      <c r="FN112" s="102">
        <f t="shared" si="484"/>
        <v>8.1749235561020761</v>
      </c>
      <c r="FO112" s="102">
        <f t="shared" si="493"/>
        <v>1</v>
      </c>
      <c r="FP112" s="102">
        <f t="shared" si="493"/>
        <v>1</v>
      </c>
      <c r="FQ112" s="102">
        <f t="shared" si="493"/>
        <v>6.6467786345053437</v>
      </c>
      <c r="FR112" s="102">
        <f t="shared" ref="FO112:FZ133" si="648">+DJ112/EX112</f>
        <v>1</v>
      </c>
      <c r="FS112" s="102">
        <f t="shared" si="648"/>
        <v>1</v>
      </c>
      <c r="FT112" s="102">
        <f t="shared" si="648"/>
        <v>3.2993009925448007</v>
      </c>
      <c r="FU112" s="102">
        <f t="shared" si="648"/>
        <v>6.0897462946691148</v>
      </c>
      <c r="FV112" s="102">
        <f t="shared" si="648"/>
        <v>4.7169811320754711</v>
      </c>
      <c r="FW112" s="102">
        <f t="shared" si="648"/>
        <v>3.7792894935752086</v>
      </c>
      <c r="FX112" s="102">
        <f t="shared" si="648"/>
        <v>8.1749235561020761</v>
      </c>
      <c r="FY112" s="102">
        <f t="shared" si="648"/>
        <v>4.4063955684250287</v>
      </c>
      <c r="FZ112" s="102">
        <f t="shared" si="648"/>
        <v>4.6641791044776122</v>
      </c>
      <c r="GA112" s="102">
        <f t="shared" si="485"/>
        <v>2.0106564793405046</v>
      </c>
      <c r="GB112" s="102">
        <f t="shared" si="486"/>
        <v>6.6478311450889143</v>
      </c>
      <c r="GC112" s="102" t="e">
        <f t="shared" si="487"/>
        <v>#DIV/0!</v>
      </c>
      <c r="GD112" s="270">
        <f t="shared" si="488"/>
        <v>5.4088012697664523</v>
      </c>
      <c r="GE112" s="74">
        <f>+Cas_Hoy!B111</f>
        <v>44</v>
      </c>
      <c r="GF112" s="59">
        <f>+Cas_Hoy!C111</f>
        <v>49</v>
      </c>
      <c r="GG112" s="59">
        <f>+Cas_Hoy!D111</f>
        <v>95</v>
      </c>
      <c r="GH112" s="59">
        <f>+Cas_Hoy!E111</f>
        <v>120</v>
      </c>
      <c r="GI112" s="59">
        <f>+Cas_Hoy!F111</f>
        <v>213</v>
      </c>
      <c r="GJ112" s="59">
        <f>+Cas_Hoy!G111</f>
        <v>233</v>
      </c>
      <c r="GK112" s="59">
        <f>+Cas_Hoy!H111</f>
        <v>233</v>
      </c>
      <c r="GL112" s="59">
        <f>+Cas_Hoy!I111</f>
        <v>251</v>
      </c>
      <c r="GM112" s="59">
        <f>+Cas_Hoy!J111</f>
        <v>191</v>
      </c>
      <c r="GN112" s="59">
        <f>+Cas_Hoy!K111</f>
        <v>227</v>
      </c>
      <c r="GO112" s="59">
        <f>+Cas_Hoy!L111</f>
        <v>113</v>
      </c>
      <c r="GP112" s="59">
        <f>+Cas_Hoy!M111</f>
        <v>109</v>
      </c>
      <c r="GQ112" s="59">
        <f>+Cas_Hoy!N111</f>
        <v>51</v>
      </c>
      <c r="GR112" s="59">
        <f>+Cas_Hoy!O111</f>
        <v>64</v>
      </c>
      <c r="GS112" s="59">
        <f>+Cas_Hoy!P111</f>
        <v>26</v>
      </c>
      <c r="GT112" s="59">
        <f>+Cas_Hoy!Q111</f>
        <v>35</v>
      </c>
      <c r="GU112" s="59">
        <f>+Cas_Hoy!R111</f>
        <v>15</v>
      </c>
      <c r="GV112" s="59">
        <f>+Cas_Hoy!S111</f>
        <v>11</v>
      </c>
      <c r="GW112" s="59">
        <f>+Cas_Hoy!T111</f>
        <v>0</v>
      </c>
      <c r="GX112" s="459">
        <f>+Cas_Hoy!U111</f>
        <v>8</v>
      </c>
      <c r="GY112" s="424">
        <f t="shared" si="489"/>
        <v>0.21782377735690656</v>
      </c>
      <c r="GZ112" s="94">
        <f t="shared" si="490"/>
        <v>0.3060816585278936</v>
      </c>
      <c r="HA112" s="94">
        <f t="shared" si="491"/>
        <v>0.2471895541540112</v>
      </c>
      <c r="HB112" s="94">
        <f t="shared" si="492"/>
        <v>0.7</v>
      </c>
      <c r="HC112" s="272">
        <f t="shared" si="612"/>
        <v>8.2082840171879792E-2</v>
      </c>
      <c r="HD112" s="272">
        <f t="shared" si="613"/>
        <v>0.18109554392806113</v>
      </c>
      <c r="HE112" s="272">
        <f t="shared" si="614"/>
        <v>0.7</v>
      </c>
      <c r="HF112" s="272">
        <f t="shared" si="615"/>
        <v>0.2021891512671378</v>
      </c>
      <c r="HG112" s="272">
        <f t="shared" si="616"/>
        <v>0.14169253014459438</v>
      </c>
      <c r="HH112" s="272">
        <f t="shared" si="617"/>
        <v>0.7</v>
      </c>
      <c r="HI112" s="272">
        <f t="shared" si="618"/>
        <v>0.7</v>
      </c>
      <c r="HJ112" s="272">
        <f t="shared" si="619"/>
        <v>0.60895649575480004</v>
      </c>
      <c r="HK112" s="272">
        <f t="shared" si="620"/>
        <v>0.2471895541540112</v>
      </c>
      <c r="HL112" s="272">
        <f t="shared" si="621"/>
        <v>0.7</v>
      </c>
      <c r="HM112" s="272">
        <f t="shared" si="622"/>
        <v>0.21782377735690656</v>
      </c>
      <c r="HN112" s="272">
        <f t="shared" si="623"/>
        <v>0.3060816585278936</v>
      </c>
      <c r="HO112" s="272">
        <f t="shared" si="624"/>
        <v>0.16165248895382658</v>
      </c>
      <c r="HP112" s="272">
        <f t="shared" si="625"/>
        <v>0.24086801287868354</v>
      </c>
      <c r="HQ112" s="272" t="e">
        <f t="shared" si="626"/>
        <v>#DIV/0!</v>
      </c>
      <c r="HR112" s="276">
        <f t="shared" si="627"/>
        <v>0.7</v>
      </c>
      <c r="HS112" s="201">
        <f>+CyF_Tot!B111</f>
        <v>0</v>
      </c>
      <c r="HT112" s="131">
        <f>+CyF_Tot!C111</f>
        <v>2011</v>
      </c>
      <c r="HU112" s="131">
        <f>+CyF_Tot!D111</f>
        <v>2057</v>
      </c>
      <c r="HV112" s="131">
        <f>+CyF_Tot!E111</f>
        <v>2099</v>
      </c>
      <c r="HW112" s="131">
        <f>+CyF_Tot!F111</f>
        <v>0</v>
      </c>
      <c r="HX112" s="131">
        <f>+CyF_Tot!G111</f>
        <v>37</v>
      </c>
      <c r="HY112" s="131">
        <f>+CyF_Tot!H111</f>
        <v>40</v>
      </c>
      <c r="HZ112" s="428">
        <f>+CyF_Tot!I111</f>
        <v>41</v>
      </c>
      <c r="IA112" s="82">
        <f t="shared" si="628"/>
        <v>8.306716317987585E-2</v>
      </c>
      <c r="IB112" s="79">
        <f t="shared" si="629"/>
        <v>7.3500562478945153E-2</v>
      </c>
      <c r="IC112" s="79">
        <f t="shared" si="630"/>
        <v>7.369822355819583E-2</v>
      </c>
      <c r="ID112" s="79">
        <f t="shared" si="631"/>
        <v>6.5157833748920854E-2</v>
      </c>
      <c r="IE112" s="79">
        <f t="shared" si="632"/>
        <v>0.12588849019626236</v>
      </c>
      <c r="IF112" s="79">
        <f t="shared" si="633"/>
        <v>6.2417583892730374E-2</v>
      </c>
      <c r="IG112" s="79">
        <f t="shared" si="634"/>
        <v>0.10272516203330019</v>
      </c>
      <c r="IH112" s="79">
        <f t="shared" si="635"/>
        <v>6.0224703285708933E-2</v>
      </c>
      <c r="II112" s="79">
        <f t="shared" si="636"/>
        <v>6.5395100057751301E-2</v>
      </c>
      <c r="IJ112" s="79">
        <f t="shared" si="637"/>
        <v>4.916105047418981E-2</v>
      </c>
      <c r="IK112" s="79">
        <f t="shared" si="638"/>
        <v>4.6425077961453086E-2</v>
      </c>
      <c r="IL112" s="79">
        <f t="shared" si="639"/>
        <v>4.0960303533445319E-2</v>
      </c>
      <c r="IM112" s="79">
        <f t="shared" si="640"/>
        <v>3.7827620099285551E-2</v>
      </c>
      <c r="IN112" s="79">
        <f t="shared" si="641"/>
        <v>3.4560044418725129E-2</v>
      </c>
      <c r="IO112" s="79">
        <f t="shared" si="642"/>
        <v>2.5515867689780144E-2</v>
      </c>
      <c r="IP112" s="79">
        <f t="shared" si="643"/>
        <v>2.5874070319362265E-2</v>
      </c>
      <c r="IQ112" s="79">
        <f t="shared" si="644"/>
        <v>9.0511870017017017E-3</v>
      </c>
      <c r="IR112" s="79">
        <f t="shared" si="645"/>
        <v>1.4728290173096755E-2</v>
      </c>
      <c r="IS112" s="79">
        <f t="shared" si="646"/>
        <v>8.2283518197288203E-4</v>
      </c>
      <c r="IT112" s="179">
        <f t="shared" si="647"/>
        <v>2.9988294597813876E-3</v>
      </c>
      <c r="IU112" s="275"/>
      <c r="IV112" s="272"/>
      <c r="IW112" s="272"/>
      <c r="IX112" s="272"/>
      <c r="IY112" s="272"/>
      <c r="IZ112" s="272"/>
      <c r="JA112" s="272"/>
      <c r="JB112" s="272"/>
      <c r="JC112" s="272"/>
      <c r="JD112" s="272"/>
      <c r="JE112" s="272"/>
      <c r="JF112" s="272"/>
      <c r="JG112" s="272"/>
      <c r="JH112" s="272"/>
      <c r="JI112" s="272"/>
      <c r="JJ112" s="272"/>
      <c r="JK112" s="272"/>
      <c r="JL112" s="272"/>
      <c r="JM112" s="272"/>
      <c r="JN112" s="276"/>
      <c r="JP112" s="525">
        <f t="shared" si="510"/>
        <v>0</v>
      </c>
      <c r="JQ112" s="241">
        <f t="shared" si="511"/>
        <v>0</v>
      </c>
      <c r="JR112" s="241">
        <f t="shared" si="512"/>
        <v>0</v>
      </c>
      <c r="JS112" s="241">
        <f t="shared" si="513"/>
        <v>0</v>
      </c>
      <c r="JT112" s="241">
        <f t="shared" si="514"/>
        <v>0</v>
      </c>
      <c r="JU112" s="241">
        <f t="shared" si="515"/>
        <v>0</v>
      </c>
      <c r="JV112" s="241">
        <f t="shared" si="516"/>
        <v>4565.3977677662615</v>
      </c>
      <c r="JW112" s="241">
        <f t="shared" si="517"/>
        <v>0</v>
      </c>
      <c r="JX112" s="241">
        <f t="shared" si="518"/>
        <v>0</v>
      </c>
      <c r="JY112" s="241">
        <f t="shared" si="519"/>
        <v>2882.9669785953392</v>
      </c>
      <c r="JZ112" s="241">
        <f t="shared" si="520"/>
        <v>8834.0817105516926</v>
      </c>
      <c r="KA112" s="241">
        <f t="shared" si="521"/>
        <v>2686.7125507868818</v>
      </c>
      <c r="KB112" s="241">
        <f t="shared" si="522"/>
        <v>6361.4568142896287</v>
      </c>
      <c r="KC112" s="241">
        <f t="shared" si="523"/>
        <v>13385.359035384181</v>
      </c>
      <c r="KD112" s="241">
        <f t="shared" si="524"/>
        <v>13175.450034328449</v>
      </c>
      <c r="KE112" s="241">
        <f t="shared" si="525"/>
        <v>10000.558525208462</v>
      </c>
      <c r="KF112" s="241">
        <f t="shared" si="526"/>
        <v>7644.4005558892777</v>
      </c>
      <c r="KG112" s="241">
        <f t="shared" si="527"/>
        <v>8652.5750745869827</v>
      </c>
      <c r="KH112" s="241">
        <f t="shared" si="528"/>
        <v>0</v>
      </c>
      <c r="KI112" s="526">
        <f t="shared" si="529"/>
        <v>13978.027889951398</v>
      </c>
      <c r="KJ112" s="529">
        <f>(SUM(JP112:KI112)/SUM(JP$4:KI111))*100000</f>
        <v>162.95772232109201</v>
      </c>
      <c r="KK112" s="491">
        <f t="shared" si="579"/>
        <v>0</v>
      </c>
      <c r="KL112" s="492">
        <f t="shared" si="580"/>
        <v>0</v>
      </c>
      <c r="KM112" s="492">
        <f t="shared" si="581"/>
        <v>0</v>
      </c>
      <c r="KN112" s="492">
        <f t="shared" si="582"/>
        <v>0</v>
      </c>
      <c r="KO112" s="492">
        <f t="shared" si="583"/>
        <v>0</v>
      </c>
      <c r="KP112" s="492">
        <f t="shared" si="584"/>
        <v>0</v>
      </c>
      <c r="KQ112" s="492">
        <f t="shared" si="585"/>
        <v>1416.7826065182649</v>
      </c>
      <c r="KR112" s="492">
        <f t="shared" si="586"/>
        <v>0</v>
      </c>
      <c r="KS112" s="492">
        <f t="shared" si="587"/>
        <v>0</v>
      </c>
      <c r="KT112" s="492">
        <f t="shared" si="588"/>
        <v>986.81931743884741</v>
      </c>
      <c r="KU112" s="492">
        <f t="shared" si="589"/>
        <v>4179.9024496025449</v>
      </c>
      <c r="KV112" s="492">
        <f t="shared" si="590"/>
        <v>1184.3924504588774</v>
      </c>
      <c r="KW112" s="492">
        <f t="shared" si="591"/>
        <v>3847.4327075971382</v>
      </c>
      <c r="KX112" s="492">
        <f t="shared" si="592"/>
        <v>7018.6649191966371</v>
      </c>
      <c r="KY112" s="492">
        <f t="shared" si="593"/>
        <v>13309.03279650699</v>
      </c>
      <c r="KZ112" s="492">
        <f t="shared" si="594"/>
        <v>7499.8751529577576</v>
      </c>
      <c r="LA112" s="492">
        <f t="shared" si="595"/>
        <v>21439.430768316171</v>
      </c>
      <c r="LB112" s="492">
        <f t="shared" si="596"/>
        <v>13175.48030446399</v>
      </c>
      <c r="LC112" s="492">
        <f t="shared" si="597"/>
        <v>0</v>
      </c>
      <c r="LD112" s="493">
        <f t="shared" si="598"/>
        <v>80886.684161514946</v>
      </c>
      <c r="LE112" s="509">
        <f t="shared" si="599"/>
        <v>0</v>
      </c>
      <c r="LF112" s="492">
        <f t="shared" si="600"/>
        <v>0</v>
      </c>
      <c r="LG112" s="492">
        <f t="shared" si="601"/>
        <v>1582.8426748001632</v>
      </c>
      <c r="LH112" s="492">
        <f t="shared" si="602"/>
        <v>645.35213156752889</v>
      </c>
      <c r="LI112" s="492">
        <f t="shared" si="603"/>
        <v>9276.2378846549345</v>
      </c>
      <c r="LJ112" s="512">
        <f t="shared" si="604"/>
        <v>11172.230632627783</v>
      </c>
      <c r="LK112" s="491">
        <f t="shared" si="605"/>
        <v>0</v>
      </c>
      <c r="LL112" s="492">
        <f t="shared" si="606"/>
        <v>1196.5688192090172</v>
      </c>
      <c r="LM112" s="493">
        <f t="shared" si="607"/>
        <v>10255.193907724355</v>
      </c>
      <c r="LO112" s="547" t="e">
        <f>VLOOKUP(A112,#REF!,2,FALSE)</f>
        <v>#REF!</v>
      </c>
      <c r="LP112" s="552" t="e">
        <f>VLOOKUP(A112,#REF!,3,FALSE)</f>
        <v>#REF!</v>
      </c>
      <c r="LQ112" s="544" t="e">
        <f>VLOOKUP(A112,#REF!,4,FALSE)</f>
        <v>#REF!</v>
      </c>
      <c r="LR112" s="564" t="e">
        <f t="shared" si="530"/>
        <v>#REF!</v>
      </c>
      <c r="LS112" s="518" t="e">
        <f t="shared" si="531"/>
        <v>#REF!</v>
      </c>
    </row>
    <row r="113" spans="1:331" ht="14.4">
      <c r="A113" s="391" t="s">
        <v>123</v>
      </c>
      <c r="B113" s="419">
        <v>10388</v>
      </c>
      <c r="C113" s="407">
        <f t="shared" si="608"/>
        <v>1141</v>
      </c>
      <c r="D113" s="398">
        <f t="shared" si="609"/>
        <v>29</v>
      </c>
      <c r="E113" s="376">
        <f t="shared" si="610"/>
        <v>9.124662068281152E-3</v>
      </c>
      <c r="F113" s="185">
        <f t="shared" si="532"/>
        <v>0.10386984982672315</v>
      </c>
      <c r="G113" s="30">
        <f t="shared" si="253"/>
        <v>2.9455049972249645</v>
      </c>
      <c r="H113" s="29">
        <f t="shared" si="533"/>
        <v>0.30594916172561964</v>
      </c>
      <c r="I113" s="33">
        <f t="shared" si="534"/>
        <v>0.3235291877005857</v>
      </c>
      <c r="J113" s="302">
        <f t="shared" si="535"/>
        <v>0.26564073987699005</v>
      </c>
      <c r="K113" s="452">
        <f t="shared" si="536"/>
        <v>1.0509241587389489E-2</v>
      </c>
      <c r="L113" s="303">
        <f t="shared" si="611"/>
        <v>2.5574383742744882</v>
      </c>
      <c r="M113" s="304">
        <f t="shared" si="537"/>
        <v>0.28065842767355759</v>
      </c>
      <c r="N113" s="675"/>
      <c r="O113" s="310" t="s">
        <v>226</v>
      </c>
      <c r="P113" s="20" t="s">
        <v>236</v>
      </c>
      <c r="Q113" s="20"/>
      <c r="R113" s="20"/>
      <c r="S113" s="148">
        <f t="shared" si="538"/>
        <v>1141</v>
      </c>
      <c r="T113" s="149">
        <f t="shared" si="539"/>
        <v>10983.827493261455</v>
      </c>
      <c r="U113" s="148">
        <f t="shared" si="540"/>
        <v>28</v>
      </c>
      <c r="V113" s="150">
        <f t="shared" si="541"/>
        <v>2.5157232704402517E-2</v>
      </c>
      <c r="W113" s="149">
        <f t="shared" si="542"/>
        <v>269.54177897574124</v>
      </c>
      <c r="X113" s="148">
        <f t="shared" si="543"/>
        <v>62</v>
      </c>
      <c r="Y113" s="150">
        <f t="shared" si="544"/>
        <v>5.7460611677479144E-2</v>
      </c>
      <c r="Z113" s="149">
        <f t="shared" si="545"/>
        <v>596.84251058914128</v>
      </c>
      <c r="AA113" s="148">
        <f t="shared" si="546"/>
        <v>29</v>
      </c>
      <c r="AB113" s="149">
        <f t="shared" si="547"/>
        <v>2791.6827108201769</v>
      </c>
      <c r="AC113" s="151">
        <f t="shared" si="548"/>
        <v>2.5416301489921123E-2</v>
      </c>
      <c r="AD113" s="148">
        <f t="shared" si="549"/>
        <v>0</v>
      </c>
      <c r="AE113" s="150">
        <f t="shared" si="550"/>
        <v>0</v>
      </c>
      <c r="AF113" s="149">
        <f t="shared" si="551"/>
        <v>0</v>
      </c>
      <c r="AG113" s="148">
        <f t="shared" si="552"/>
        <v>2</v>
      </c>
      <c r="AH113" s="150">
        <f t="shared" si="553"/>
        <v>7.407407407407407E-2</v>
      </c>
      <c r="AI113" s="311">
        <f t="shared" si="554"/>
        <v>192.52984212552946</v>
      </c>
      <c r="AJ113" s="679"/>
      <c r="AK113" s="74">
        <v>830.24771490934552</v>
      </c>
      <c r="AL113" s="59">
        <v>744.08297392986015</v>
      </c>
      <c r="AM113" s="59">
        <v>766.1991233857583</v>
      </c>
      <c r="AN113" s="59">
        <v>749.35626859808201</v>
      </c>
      <c r="AO113" s="59">
        <v>614.89321079642605</v>
      </c>
      <c r="AP113" s="59">
        <v>673.54570945586602</v>
      </c>
      <c r="AQ113" s="59">
        <v>635.33522307709836</v>
      </c>
      <c r="AR113" s="59">
        <v>645.54870222796285</v>
      </c>
      <c r="AS113" s="59">
        <v>576.74934283215714</v>
      </c>
      <c r="AT113" s="59">
        <v>706.41459471546295</v>
      </c>
      <c r="AU113" s="59">
        <v>518.25310859608294</v>
      </c>
      <c r="AV113" s="59">
        <v>586.56587236880182</v>
      </c>
      <c r="AW113" s="59">
        <v>550.24131464527613</v>
      </c>
      <c r="AX113" s="59">
        <v>590.37923751539495</v>
      </c>
      <c r="AY113" s="59">
        <v>290.41420048928353</v>
      </c>
      <c r="AZ113" s="59">
        <v>409.75730336472009</v>
      </c>
      <c r="BA113" s="59">
        <v>151.08343760423503</v>
      </c>
      <c r="BB113" s="59">
        <v>256.91669520595462</v>
      </c>
      <c r="BC113" s="59">
        <v>21.583348229176433</v>
      </c>
      <c r="BD113" s="75">
        <v>70.432745263679877</v>
      </c>
      <c r="BE113" s="213">
        <v>2.0000000000000002E-5</v>
      </c>
      <c r="BF113" s="42">
        <v>2.0000000000000002E-5</v>
      </c>
      <c r="BG113" s="52">
        <v>5.0000000000000002E-5</v>
      </c>
      <c r="BH113" s="52">
        <v>4.0000000000000003E-5</v>
      </c>
      <c r="BI113" s="52">
        <v>1.2518952302791728E-4</v>
      </c>
      <c r="BJ113" s="52">
        <v>1.2406223545552731E-4</v>
      </c>
      <c r="BK113" s="52">
        <v>3.4000000000000002E-4</v>
      </c>
      <c r="BL113" s="52">
        <v>1.8000000000000001E-4</v>
      </c>
      <c r="BM113" s="52">
        <v>8.9999999999999998E-4</v>
      </c>
      <c r="BN113" s="52">
        <v>5.0000000000000001E-4</v>
      </c>
      <c r="BO113" s="52">
        <v>3.8E-3</v>
      </c>
      <c r="BP113" s="52">
        <v>2E-3</v>
      </c>
      <c r="BQ113" s="52">
        <v>1.6199999999999999E-2</v>
      </c>
      <c r="BR113" s="52">
        <v>6.1999999999999998E-3</v>
      </c>
      <c r="BS113" s="52">
        <v>6.1100000000000002E-2</v>
      </c>
      <c r="BT113" s="52">
        <v>2.6800000000000001E-2</v>
      </c>
      <c r="BU113" s="52">
        <v>0.1421</v>
      </c>
      <c r="BV113" s="52">
        <v>5.4699999999999999E-2</v>
      </c>
      <c r="BW113" s="52">
        <v>0.27589999999999998</v>
      </c>
      <c r="BX113" s="584">
        <v>0.1051</v>
      </c>
      <c r="BY113" s="74">
        <f>+Fall_Hoy!B113+(CS113/2)</f>
        <v>0</v>
      </c>
      <c r="BZ113" s="59">
        <f>+Fall_Hoy!C113+(CS113/2)</f>
        <v>0</v>
      </c>
      <c r="CA113" s="59">
        <f>+Fall_Hoy!D113+(CT113/2)</f>
        <v>0</v>
      </c>
      <c r="CB113" s="59">
        <f>+Fall_Hoy!E113+(CT113/2)</f>
        <v>0</v>
      </c>
      <c r="CC113" s="59">
        <f>+Fall_Hoy!F113+(CU113/2)</f>
        <v>0</v>
      </c>
      <c r="CD113" s="59">
        <f>+Fall_Hoy!G113+(CU113/2)</f>
        <v>0</v>
      </c>
      <c r="CE113" s="59">
        <f>+Fall_Hoy!H113+(CV113/2)</f>
        <v>0</v>
      </c>
      <c r="CF113" s="59">
        <f>+Fall_Hoy!I113+(CV113/2)</f>
        <v>0</v>
      </c>
      <c r="CG113" s="59">
        <f>+Fall_Hoy!J113+(CW113/2)</f>
        <v>0</v>
      </c>
      <c r="CH113" s="59">
        <f>+Fall_Hoy!K113+(CW113/2)</f>
        <v>0</v>
      </c>
      <c r="CI113" s="59">
        <f>+Fall_Hoy!L113+(CX113/2)</f>
        <v>1</v>
      </c>
      <c r="CJ113" s="59">
        <f>+Fall_Hoy!M113+(CX113/2)</f>
        <v>2</v>
      </c>
      <c r="CK113" s="59">
        <f>+Fall_Hoy!N113+(CY113/2)</f>
        <v>2</v>
      </c>
      <c r="CL113" s="59">
        <f>+Fall_Hoy!O113+(CY113/2)</f>
        <v>1</v>
      </c>
      <c r="CM113" s="59">
        <f>+Fall_Hoy!P113+(CZ113/2)</f>
        <v>7</v>
      </c>
      <c r="CN113" s="59">
        <f>+Fall_Hoy!Q113+(CZ113/2)</f>
        <v>2</v>
      </c>
      <c r="CO113" s="59">
        <f>+Fall_Hoy!R113+(DA113/2)</f>
        <v>5</v>
      </c>
      <c r="CP113" s="59">
        <f>+Fall_Hoy!S113+(DA113/2)</f>
        <v>4</v>
      </c>
      <c r="CQ113" s="59">
        <f>+Fall_Hoy!T113+(DB113/2)</f>
        <v>2</v>
      </c>
      <c r="CR113" s="75">
        <f>+Fall_Hoy!U113+(DB113/2)</f>
        <v>3</v>
      </c>
      <c r="CS113" s="603">
        <f>+Fall_Hoy!W113</f>
        <v>0</v>
      </c>
      <c r="CT113" s="58">
        <f>+Fall_Hoy!X113</f>
        <v>0</v>
      </c>
      <c r="CU113" s="58">
        <f>+Fall_Hoy!Y113</f>
        <v>0</v>
      </c>
      <c r="CV113" s="58">
        <f>+Fall_Hoy!Z113</f>
        <v>0</v>
      </c>
      <c r="CW113" s="58">
        <f>+Fall_Hoy!AA113</f>
        <v>0</v>
      </c>
      <c r="CX113" s="58">
        <f>+Fall_Hoy!AB113</f>
        <v>0</v>
      </c>
      <c r="CY113" s="58">
        <f>+Fall_Hoy!AC113</f>
        <v>0</v>
      </c>
      <c r="CZ113" s="58">
        <f>+Fall_Hoy!AD113</f>
        <v>0</v>
      </c>
      <c r="DA113" s="58">
        <f>+Fall_Hoy!AE113</f>
        <v>0</v>
      </c>
      <c r="DB113" s="223">
        <f>+Fall_Hoy!AF113</f>
        <v>0</v>
      </c>
      <c r="DC113" s="65">
        <f t="shared" si="555"/>
        <v>0.3944927093304389</v>
      </c>
      <c r="DD113" s="66">
        <f t="shared" si="556"/>
        <v>0.18212455289715068</v>
      </c>
      <c r="DE113" s="66">
        <f t="shared" si="557"/>
        <v>0.22436844860158425</v>
      </c>
      <c r="DF113" s="66">
        <f t="shared" si="558"/>
        <v>0.27319782324905917</v>
      </c>
      <c r="DG113" s="66">
        <f t="shared" si="494"/>
        <v>0.14474058005084303</v>
      </c>
      <c r="DH113" s="66">
        <f t="shared" si="495"/>
        <v>0.14846802317364102</v>
      </c>
      <c r="DI113" s="66">
        <f t="shared" si="496"/>
        <v>0.17785886236986953</v>
      </c>
      <c r="DJ113" s="66">
        <f t="shared" si="497"/>
        <v>0.20757535339708658</v>
      </c>
      <c r="DK113" s="66">
        <f t="shared" si="498"/>
        <v>0.1595147027792512</v>
      </c>
      <c r="DL113" s="66">
        <f t="shared" si="499"/>
        <v>0.14155992918051055</v>
      </c>
      <c r="DM113" s="66">
        <f t="shared" si="500"/>
        <v>0.50777870961492411</v>
      </c>
      <c r="DN113" s="66">
        <f t="shared" si="501"/>
        <v>0.7</v>
      </c>
      <c r="DO113" s="66">
        <f t="shared" si="502"/>
        <v>0.22436844860158425</v>
      </c>
      <c r="DP113" s="66">
        <f t="shared" si="503"/>
        <v>0.27319782324905917</v>
      </c>
      <c r="DQ113" s="66">
        <f t="shared" si="504"/>
        <v>0.3944927093304389</v>
      </c>
      <c r="DR113" s="66">
        <f t="shared" si="505"/>
        <v>0.18212455289715068</v>
      </c>
      <c r="DS113" s="66">
        <f t="shared" si="506"/>
        <v>0.23289441216336554</v>
      </c>
      <c r="DT113" s="66">
        <f t="shared" si="507"/>
        <v>0.28462978062736344</v>
      </c>
      <c r="DU113" s="66">
        <f t="shared" si="508"/>
        <v>0.33586092320246425</v>
      </c>
      <c r="DV113" s="265">
        <f t="shared" si="509"/>
        <v>0.40526950171662035</v>
      </c>
      <c r="DW113" s="74">
        <f>+'Cas_-14'!B112</f>
        <v>15</v>
      </c>
      <c r="DX113" s="59">
        <f>+'Cas_-14'!C112</f>
        <v>5</v>
      </c>
      <c r="DY113" s="59">
        <f>+'Cas_-14'!D112</f>
        <v>36</v>
      </c>
      <c r="DZ113" s="59">
        <f>+'Cas_-14'!E112</f>
        <v>38</v>
      </c>
      <c r="EA113" s="59">
        <f>+'Cas_-14'!F112</f>
        <v>89</v>
      </c>
      <c r="EB113" s="59">
        <f>+'Cas_-14'!G112</f>
        <v>100</v>
      </c>
      <c r="EC113" s="59">
        <f>+'Cas_-14'!H112</f>
        <v>113</v>
      </c>
      <c r="ED113" s="59">
        <f>+'Cas_-14'!I112</f>
        <v>134</v>
      </c>
      <c r="EE113" s="59">
        <f>+'Cas_-14'!J112</f>
        <v>92</v>
      </c>
      <c r="EF113" s="59">
        <f>+'Cas_-14'!K112</f>
        <v>100</v>
      </c>
      <c r="EG113" s="59">
        <f>+'Cas_-14'!L112</f>
        <v>61</v>
      </c>
      <c r="EH113" s="59">
        <f>+'Cas_-14'!M112</f>
        <v>67</v>
      </c>
      <c r="EI113" s="59">
        <f>+'Cas_-14'!N112</f>
        <v>41</v>
      </c>
      <c r="EJ113" s="59">
        <f>+'Cas_-14'!O112</f>
        <v>49</v>
      </c>
      <c r="EK113" s="59">
        <f>+'Cas_-14'!P112</f>
        <v>38</v>
      </c>
      <c r="EL113" s="59">
        <f>+'Cas_-14'!Q112</f>
        <v>39</v>
      </c>
      <c r="EM113" s="59">
        <f>+'Cas_-14'!R112</f>
        <v>10</v>
      </c>
      <c r="EN113" s="59">
        <f>+'Cas_-14'!S112</f>
        <v>17</v>
      </c>
      <c r="EO113" s="59">
        <f>+'Cas_-14'!T112</f>
        <v>7</v>
      </c>
      <c r="EP113" s="75">
        <f>+'Cas_-14'!U112</f>
        <v>16</v>
      </c>
      <c r="EQ113" s="178">
        <f t="shared" si="559"/>
        <v>1.8066897060521083E-2</v>
      </c>
      <c r="ER113" s="80">
        <f t="shared" si="560"/>
        <v>6.7196807011892703E-3</v>
      </c>
      <c r="ES113" s="80">
        <f t="shared" si="561"/>
        <v>4.6985175134264777E-2</v>
      </c>
      <c r="ET113" s="80">
        <f t="shared" si="562"/>
        <v>5.0710191657022542E-2</v>
      </c>
      <c r="EU113" s="80">
        <f t="shared" si="563"/>
        <v>0.14474058005084303</v>
      </c>
      <c r="EV113" s="80">
        <f t="shared" si="564"/>
        <v>0.14846802317364102</v>
      </c>
      <c r="EW113" s="80">
        <f t="shared" si="565"/>
        <v>0.17785886236986953</v>
      </c>
      <c r="EX113" s="80">
        <f t="shared" si="566"/>
        <v>0.20757535339708658</v>
      </c>
      <c r="EY113" s="80">
        <f t="shared" si="567"/>
        <v>0.1595147027792512</v>
      </c>
      <c r="EZ113" s="80">
        <f t="shared" si="568"/>
        <v>0.14155992918051055</v>
      </c>
      <c r="FA113" s="80">
        <f t="shared" si="569"/>
        <v>0.1177031048887394</v>
      </c>
      <c r="FB113" s="80">
        <f t="shared" si="570"/>
        <v>0.11422417013357013</v>
      </c>
      <c r="FC113" s="80">
        <f t="shared" si="571"/>
        <v>7.4512761780586134E-2</v>
      </c>
      <c r="FD113" s="80">
        <f t="shared" si="572"/>
        <v>8.2997498703064165E-2</v>
      </c>
      <c r="FE113" s="80">
        <f t="shared" si="573"/>
        <v>0.13084759607477328</v>
      </c>
      <c r="FF113" s="80">
        <f t="shared" si="574"/>
        <v>9.5178291344050953E-2</v>
      </c>
      <c r="FG113" s="80">
        <f t="shared" si="575"/>
        <v>6.6188591936828481E-2</v>
      </c>
      <c r="FH113" s="80">
        <f t="shared" si="576"/>
        <v>6.6169308251346315E-2</v>
      </c>
      <c r="FI113" s="80">
        <f t="shared" si="577"/>
        <v>0.32432410049045957</v>
      </c>
      <c r="FJ113" s="88">
        <f t="shared" si="578"/>
        <v>0.22716706469555625</v>
      </c>
      <c r="FK113" s="101">
        <f t="shared" si="481"/>
        <v>3.014902231027651</v>
      </c>
      <c r="FL113" s="102">
        <f t="shared" si="482"/>
        <v>1.9135093761959432</v>
      </c>
      <c r="FM113" s="102">
        <f t="shared" si="483"/>
        <v>3.011141222523336</v>
      </c>
      <c r="FN113" s="102">
        <f t="shared" si="484"/>
        <v>3.2916392363396976</v>
      </c>
      <c r="FO113" s="102">
        <f t="shared" si="648"/>
        <v>1</v>
      </c>
      <c r="FP113" s="102">
        <f t="shared" si="648"/>
        <v>1</v>
      </c>
      <c r="FQ113" s="102">
        <f t="shared" si="648"/>
        <v>1</v>
      </c>
      <c r="FR113" s="102">
        <f t="shared" si="648"/>
        <v>1</v>
      </c>
      <c r="FS113" s="102">
        <f t="shared" si="648"/>
        <v>1</v>
      </c>
      <c r="FT113" s="102">
        <f t="shared" si="648"/>
        <v>1</v>
      </c>
      <c r="FU113" s="102">
        <f t="shared" si="648"/>
        <v>4.3140638481449525</v>
      </c>
      <c r="FV113" s="102">
        <f t="shared" si="648"/>
        <v>6.1283001590770336</v>
      </c>
      <c r="FW113" s="102">
        <f t="shared" si="648"/>
        <v>3.011141222523336</v>
      </c>
      <c r="FX113" s="102">
        <f t="shared" si="648"/>
        <v>3.2916392363396976</v>
      </c>
      <c r="FY113" s="102">
        <f t="shared" si="648"/>
        <v>3.014902231027651</v>
      </c>
      <c r="FZ113" s="102">
        <f t="shared" si="648"/>
        <v>1.9135093761959432</v>
      </c>
      <c r="GA113" s="102">
        <f t="shared" si="485"/>
        <v>3.5186488388458836</v>
      </c>
      <c r="GB113" s="102">
        <f t="shared" si="486"/>
        <v>4.3015377997634152</v>
      </c>
      <c r="GC113" s="102">
        <f t="shared" si="487"/>
        <v>1.0355718945787813</v>
      </c>
      <c r="GD113" s="270">
        <f t="shared" si="488"/>
        <v>1.7840152235965747</v>
      </c>
      <c r="GE113" s="74">
        <f>+Cas_Hoy!B112</f>
        <v>16</v>
      </c>
      <c r="GF113" s="59">
        <f>+Cas_Hoy!C112</f>
        <v>5</v>
      </c>
      <c r="GG113" s="59">
        <f>+Cas_Hoy!D112</f>
        <v>39</v>
      </c>
      <c r="GH113" s="59">
        <f>+Cas_Hoy!E112</f>
        <v>38</v>
      </c>
      <c r="GI113" s="59">
        <f>+Cas_Hoy!F112</f>
        <v>93</v>
      </c>
      <c r="GJ113" s="59">
        <f>+Cas_Hoy!G112</f>
        <v>102</v>
      </c>
      <c r="GK113" s="59">
        <f>+Cas_Hoy!H112</f>
        <v>120</v>
      </c>
      <c r="GL113" s="59">
        <f>+Cas_Hoy!I112</f>
        <v>147</v>
      </c>
      <c r="GM113" s="59">
        <f>+Cas_Hoy!J112</f>
        <v>99</v>
      </c>
      <c r="GN113" s="59">
        <f>+Cas_Hoy!K112</f>
        <v>105</v>
      </c>
      <c r="GO113" s="59">
        <f>+Cas_Hoy!L112</f>
        <v>64</v>
      </c>
      <c r="GP113" s="59">
        <f>+Cas_Hoy!M112</f>
        <v>73</v>
      </c>
      <c r="GQ113" s="59">
        <f>+Cas_Hoy!N112</f>
        <v>43</v>
      </c>
      <c r="GR113" s="59">
        <f>+Cas_Hoy!O112</f>
        <v>52</v>
      </c>
      <c r="GS113" s="59">
        <f>+Cas_Hoy!P112</f>
        <v>40</v>
      </c>
      <c r="GT113" s="59">
        <f>+Cas_Hoy!Q112</f>
        <v>39</v>
      </c>
      <c r="GU113" s="59">
        <f>+Cas_Hoy!R112</f>
        <v>12</v>
      </c>
      <c r="GV113" s="59">
        <f>+Cas_Hoy!S112</f>
        <v>18</v>
      </c>
      <c r="GW113" s="59">
        <f>+Cas_Hoy!T112</f>
        <v>7</v>
      </c>
      <c r="GX113" s="459">
        <f>+Cas_Hoy!U112</f>
        <v>16</v>
      </c>
      <c r="GY113" s="424">
        <f t="shared" si="489"/>
        <v>0.41525548350572516</v>
      </c>
      <c r="GZ113" s="94">
        <f t="shared" si="490"/>
        <v>0.18212455289715068</v>
      </c>
      <c r="HA113" s="94">
        <f t="shared" si="491"/>
        <v>0.23531325097239322</v>
      </c>
      <c r="HB113" s="94">
        <f t="shared" si="492"/>
        <v>0.28992422059083828</v>
      </c>
      <c r="HC113" s="272">
        <f t="shared" si="612"/>
        <v>0.15124577465986969</v>
      </c>
      <c r="HD113" s="272">
        <f t="shared" si="613"/>
        <v>0.15143738363711384</v>
      </c>
      <c r="HE113" s="272">
        <f t="shared" si="614"/>
        <v>0.18887666800340128</v>
      </c>
      <c r="HF113" s="272">
        <f t="shared" si="615"/>
        <v>0.22771326081620691</v>
      </c>
      <c r="HG113" s="272">
        <f t="shared" si="616"/>
        <v>0.17165169103419423</v>
      </c>
      <c r="HH113" s="272">
        <f t="shared" si="617"/>
        <v>0.14863792563953607</v>
      </c>
      <c r="HI113" s="272">
        <f t="shared" si="618"/>
        <v>0.53275143303860883</v>
      </c>
      <c r="HJ113" s="272">
        <f t="shared" si="619"/>
        <v>0.7</v>
      </c>
      <c r="HK113" s="272">
        <f t="shared" si="620"/>
        <v>0.23531325097239322</v>
      </c>
      <c r="HL113" s="272">
        <f t="shared" si="621"/>
        <v>0.28992422059083828</v>
      </c>
      <c r="HM113" s="272">
        <f t="shared" si="622"/>
        <v>0.41525548350572516</v>
      </c>
      <c r="HN113" s="272">
        <f t="shared" si="623"/>
        <v>0.18212455289715068</v>
      </c>
      <c r="HO113" s="272">
        <f t="shared" si="624"/>
        <v>0.27947329459603865</v>
      </c>
      <c r="HP113" s="272">
        <f t="shared" si="625"/>
        <v>0.3013727088995613</v>
      </c>
      <c r="HQ113" s="272">
        <f t="shared" si="626"/>
        <v>0.33586092320246425</v>
      </c>
      <c r="HR113" s="276">
        <f t="shared" si="627"/>
        <v>0.40526950171662035</v>
      </c>
      <c r="HS113" s="201">
        <f>+CyF_Tot!B112</f>
        <v>0</v>
      </c>
      <c r="HT113" s="131">
        <f>+CyF_Tot!C112</f>
        <v>1079</v>
      </c>
      <c r="HU113" s="131">
        <f>+CyF_Tot!D112</f>
        <v>1113</v>
      </c>
      <c r="HV113" s="131">
        <f>+CyF_Tot!E112</f>
        <v>1141</v>
      </c>
      <c r="HW113" s="131">
        <f>+CyF_Tot!F112</f>
        <v>0</v>
      </c>
      <c r="HX113" s="131">
        <f>+CyF_Tot!G112</f>
        <v>27</v>
      </c>
      <c r="HY113" s="131">
        <f>+CyF_Tot!H112</f>
        <v>29</v>
      </c>
      <c r="HZ113" s="428">
        <f>+CyF_Tot!I112</f>
        <v>29</v>
      </c>
      <c r="IA113" s="82">
        <f t="shared" si="628"/>
        <v>7.9923730738288942E-2</v>
      </c>
      <c r="IB113" s="79">
        <f t="shared" si="629"/>
        <v>7.1629088749505215E-2</v>
      </c>
      <c r="IC113" s="79">
        <f t="shared" si="630"/>
        <v>7.375809813108955E-2</v>
      </c>
      <c r="ID113" s="79">
        <f t="shared" si="631"/>
        <v>7.2136722044482293E-2</v>
      </c>
      <c r="IE113" s="79">
        <f t="shared" si="632"/>
        <v>5.9192646399347904E-2</v>
      </c>
      <c r="IF113" s="79">
        <f t="shared" si="633"/>
        <v>6.4838824552932814E-2</v>
      </c>
      <c r="IG113" s="79">
        <f t="shared" si="634"/>
        <v>6.1160495097910897E-2</v>
      </c>
      <c r="IH113" s="79">
        <f t="shared" si="635"/>
        <v>6.2143694862145056E-2</v>
      </c>
      <c r="II113" s="79">
        <f t="shared" si="636"/>
        <v>5.5520729960739042E-2</v>
      </c>
      <c r="IJ113" s="79">
        <f t="shared" si="637"/>
        <v>6.800294519786898E-2</v>
      </c>
      <c r="IK113" s="79">
        <f t="shared" si="638"/>
        <v>4.9889594589534361E-2</v>
      </c>
      <c r="IL113" s="79">
        <f t="shared" si="639"/>
        <v>5.646571740169444E-2</v>
      </c>
      <c r="IM113" s="79">
        <f t="shared" si="640"/>
        <v>5.2968936719799395E-2</v>
      </c>
      <c r="IN113" s="79">
        <f t="shared" si="641"/>
        <v>5.6832810696514725E-2</v>
      </c>
      <c r="IO113" s="79">
        <f t="shared" si="642"/>
        <v>2.7956700085606807E-2</v>
      </c>
      <c r="IP113" s="79">
        <f t="shared" si="643"/>
        <v>3.9445254463296123E-2</v>
      </c>
      <c r="IQ113" s="79">
        <f t="shared" si="644"/>
        <v>1.4544035194862826E-2</v>
      </c>
      <c r="IR113" s="79">
        <f t="shared" si="645"/>
        <v>2.4732065383707608E-2</v>
      </c>
      <c r="IS113" s="79">
        <f t="shared" si="646"/>
        <v>2.0777193135518321E-3</v>
      </c>
      <c r="IT113" s="179">
        <f t="shared" si="647"/>
        <v>6.7802026630419598E-3</v>
      </c>
      <c r="IU113" s="275"/>
      <c r="IV113" s="272"/>
      <c r="IW113" s="272"/>
      <c r="IX113" s="272"/>
      <c r="IY113" s="272"/>
      <c r="IZ113" s="272"/>
      <c r="JA113" s="272"/>
      <c r="JB113" s="272"/>
      <c r="JC113" s="272"/>
      <c r="JD113" s="272"/>
      <c r="JE113" s="272"/>
      <c r="JF113" s="272"/>
      <c r="JG113" s="272"/>
      <c r="JH113" s="272"/>
      <c r="JI113" s="272"/>
      <c r="JJ113" s="272"/>
      <c r="JK113" s="272"/>
      <c r="JL113" s="272"/>
      <c r="JM113" s="272"/>
      <c r="JN113" s="276"/>
      <c r="JP113" s="525">
        <f t="shared" si="510"/>
        <v>0</v>
      </c>
      <c r="JQ113" s="241">
        <f t="shared" si="511"/>
        <v>0</v>
      </c>
      <c r="JR113" s="241">
        <f t="shared" si="512"/>
        <v>0</v>
      </c>
      <c r="JS113" s="241">
        <f t="shared" si="513"/>
        <v>0</v>
      </c>
      <c r="JT113" s="241">
        <f t="shared" si="514"/>
        <v>0</v>
      </c>
      <c r="JU113" s="241">
        <f t="shared" si="515"/>
        <v>0</v>
      </c>
      <c r="JV113" s="241">
        <f t="shared" si="516"/>
        <v>0</v>
      </c>
      <c r="JW113" s="241">
        <f t="shared" si="517"/>
        <v>0</v>
      </c>
      <c r="JX113" s="241">
        <f t="shared" si="518"/>
        <v>0</v>
      </c>
      <c r="JY113" s="241">
        <f t="shared" si="519"/>
        <v>0</v>
      </c>
      <c r="JZ113" s="241">
        <f t="shared" si="520"/>
        <v>4078.0575455210569</v>
      </c>
      <c r="KA113" s="241">
        <f t="shared" si="521"/>
        <v>7734.6163725452125</v>
      </c>
      <c r="KB113" s="241">
        <f t="shared" si="522"/>
        <v>6009.8322535664756</v>
      </c>
      <c r="KC113" s="241">
        <f t="shared" si="523"/>
        <v>3230.3117704918777</v>
      </c>
      <c r="KD113" s="241">
        <f t="shared" si="524"/>
        <v>23861.577665020934</v>
      </c>
      <c r="KE113" s="241">
        <f t="shared" si="525"/>
        <v>6508.3891808665567</v>
      </c>
      <c r="KF113" s="241">
        <f t="shared" si="526"/>
        <v>11800.035981905845</v>
      </c>
      <c r="KG113" s="241">
        <f t="shared" si="527"/>
        <v>10224.606064990036</v>
      </c>
      <c r="KH113" s="241">
        <f t="shared" si="528"/>
        <v>5593.6640931733118</v>
      </c>
      <c r="KI113" s="526">
        <f t="shared" si="529"/>
        <v>7360.6388343823273</v>
      </c>
      <c r="KJ113" s="529">
        <f>(SUM(JP113:KI113)/SUM(JP$4:KI112))*100000</f>
        <v>152.51580542531246</v>
      </c>
      <c r="KK113" s="491">
        <f t="shared" si="579"/>
        <v>0</v>
      </c>
      <c r="KL113" s="492">
        <f t="shared" si="580"/>
        <v>0</v>
      </c>
      <c r="KM113" s="492">
        <f t="shared" si="581"/>
        <v>0</v>
      </c>
      <c r="KN113" s="492">
        <f t="shared" si="582"/>
        <v>0</v>
      </c>
      <c r="KO113" s="492">
        <f t="shared" si="583"/>
        <v>0</v>
      </c>
      <c r="KP113" s="492">
        <f t="shared" si="584"/>
        <v>0</v>
      </c>
      <c r="KQ113" s="492">
        <f t="shared" si="585"/>
        <v>0</v>
      </c>
      <c r="KR113" s="492">
        <f t="shared" si="586"/>
        <v>0</v>
      </c>
      <c r="KS113" s="492">
        <f t="shared" si="587"/>
        <v>0</v>
      </c>
      <c r="KT113" s="492">
        <f t="shared" si="588"/>
        <v>0</v>
      </c>
      <c r="KU113" s="492">
        <f t="shared" si="589"/>
        <v>1929.5590965367114</v>
      </c>
      <c r="KV113" s="492">
        <f t="shared" si="590"/>
        <v>3409.6767204050784</v>
      </c>
      <c r="KW113" s="492">
        <f t="shared" si="591"/>
        <v>3634.7688673456651</v>
      </c>
      <c r="KX113" s="492">
        <f t="shared" si="592"/>
        <v>1693.8265041441666</v>
      </c>
      <c r="KY113" s="492">
        <f t="shared" si="593"/>
        <v>24103.504540089816</v>
      </c>
      <c r="KZ113" s="492">
        <f t="shared" si="594"/>
        <v>4880.9380176436389</v>
      </c>
      <c r="LA113" s="492">
        <f t="shared" si="595"/>
        <v>33094.295968414241</v>
      </c>
      <c r="LB113" s="492">
        <f t="shared" si="596"/>
        <v>15569.24900031678</v>
      </c>
      <c r="LC113" s="492">
        <f t="shared" si="597"/>
        <v>92664.028711559877</v>
      </c>
      <c r="LD113" s="493">
        <f t="shared" si="598"/>
        <v>42593.824630416799</v>
      </c>
      <c r="LE113" s="509">
        <f t="shared" si="599"/>
        <v>0</v>
      </c>
      <c r="LF113" s="492">
        <f t="shared" si="600"/>
        <v>0</v>
      </c>
      <c r="LG113" s="492">
        <f t="shared" si="601"/>
        <v>577.92187891064418</v>
      </c>
      <c r="LH113" s="492">
        <f t="shared" si="602"/>
        <v>1031.7100364858486</v>
      </c>
      <c r="LI113" s="492">
        <f t="shared" si="603"/>
        <v>15789.645589281987</v>
      </c>
      <c r="LJ113" s="512">
        <f t="shared" si="604"/>
        <v>7533.0362357817794</v>
      </c>
      <c r="LK113" s="491">
        <f t="shared" si="605"/>
        <v>0</v>
      </c>
      <c r="LL113" s="492">
        <f t="shared" si="606"/>
        <v>817.6911639775974</v>
      </c>
      <c r="LM113" s="493">
        <f t="shared" si="607"/>
        <v>11107.274438663741</v>
      </c>
      <c r="LO113" s="547" t="e">
        <f>VLOOKUP(A113,#REF!,2,FALSE)</f>
        <v>#REF!</v>
      </c>
      <c r="LP113" s="552" t="e">
        <f>VLOOKUP(A113,#REF!,3,FALSE)</f>
        <v>#REF!</v>
      </c>
      <c r="LQ113" s="544" t="e">
        <f>VLOOKUP(A113,#REF!,4,FALSE)</f>
        <v>#REF!</v>
      </c>
      <c r="LR113" s="564" t="e">
        <f t="shared" si="530"/>
        <v>#REF!</v>
      </c>
      <c r="LS113" s="518" t="e">
        <f t="shared" si="531"/>
        <v>#REF!</v>
      </c>
    </row>
    <row r="114" spans="1:331" ht="14.4">
      <c r="A114" s="392" t="s">
        <v>124</v>
      </c>
      <c r="B114" s="420">
        <v>359953</v>
      </c>
      <c r="C114" s="408">
        <f t="shared" si="608"/>
        <v>39444</v>
      </c>
      <c r="D114" s="399">
        <f t="shared" si="609"/>
        <v>1118</v>
      </c>
      <c r="E114" s="377">
        <f t="shared" si="610"/>
        <v>4.4285912762606844E-3</v>
      </c>
      <c r="F114" s="186">
        <f t="shared" si="532"/>
        <v>0.10664170044422466</v>
      </c>
      <c r="G114" s="28">
        <f t="shared" si="253"/>
        <v>6.5766290180467655</v>
      </c>
      <c r="H114" s="27">
        <f t="shared" si="533"/>
        <v>0.70134290167533853</v>
      </c>
      <c r="I114" s="34">
        <f t="shared" si="534"/>
        <v>0.72067340732772511</v>
      </c>
      <c r="J114" s="289">
        <f t="shared" si="535"/>
        <v>0.65963865393958154</v>
      </c>
      <c r="K114" s="453">
        <f t="shared" si="536"/>
        <v>4.7085795192215105E-3</v>
      </c>
      <c r="L114" s="290">
        <f t="shared" si="611"/>
        <v>6.1855601625987129</v>
      </c>
      <c r="M114" s="291">
        <f t="shared" si="537"/>
        <v>0.67771659547932106</v>
      </c>
      <c r="N114" s="675"/>
      <c r="O114" s="312" t="s">
        <v>230</v>
      </c>
      <c r="P114" s="21" t="s">
        <v>240</v>
      </c>
      <c r="Q114" s="21" t="s">
        <v>232</v>
      </c>
      <c r="R114" s="21" t="s">
        <v>243</v>
      </c>
      <c r="S114" s="152">
        <f t="shared" si="538"/>
        <v>39444</v>
      </c>
      <c r="T114" s="153">
        <f t="shared" si="539"/>
        <v>10958.097307148433</v>
      </c>
      <c r="U114" s="152">
        <f t="shared" si="540"/>
        <v>496</v>
      </c>
      <c r="V114" s="154">
        <f t="shared" si="541"/>
        <v>1.273492862277909E-2</v>
      </c>
      <c r="W114" s="153">
        <f t="shared" si="542"/>
        <v>137.7957677807936</v>
      </c>
      <c r="X114" s="152">
        <f t="shared" si="543"/>
        <v>1058</v>
      </c>
      <c r="Y114" s="154">
        <f t="shared" si="544"/>
        <v>2.7562132027301619E-2</v>
      </c>
      <c r="Z114" s="153">
        <f t="shared" si="545"/>
        <v>293.92726272596701</v>
      </c>
      <c r="AA114" s="152">
        <f t="shared" si="546"/>
        <v>1118</v>
      </c>
      <c r="AB114" s="153">
        <f t="shared" si="547"/>
        <v>3105.9610560267593</v>
      </c>
      <c r="AC114" s="155">
        <f t="shared" si="548"/>
        <v>2.8343981340634823E-2</v>
      </c>
      <c r="AD114" s="152">
        <f t="shared" si="549"/>
        <v>0</v>
      </c>
      <c r="AE114" s="154">
        <f t="shared" si="550"/>
        <v>0</v>
      </c>
      <c r="AF114" s="153">
        <f t="shared" si="551"/>
        <v>0</v>
      </c>
      <c r="AG114" s="152">
        <f t="shared" si="552"/>
        <v>19</v>
      </c>
      <c r="AH114" s="154">
        <f t="shared" si="553"/>
        <v>1.7288444040036398E-2</v>
      </c>
      <c r="AI114" s="313">
        <f t="shared" si="554"/>
        <v>52.784669109578196</v>
      </c>
      <c r="AJ114" s="679"/>
      <c r="AK114" s="74">
        <v>33309.234862574674</v>
      </c>
      <c r="AL114" s="59">
        <v>31255.641023165488</v>
      </c>
      <c r="AM114" s="59">
        <v>31340.915446163664</v>
      </c>
      <c r="AN114" s="59">
        <v>29166.796494435035</v>
      </c>
      <c r="AO114" s="59">
        <v>28323.155496809788</v>
      </c>
      <c r="AP114" s="59">
        <v>28017.939703335338</v>
      </c>
      <c r="AQ114" s="59">
        <v>26494.029671317025</v>
      </c>
      <c r="AR114" s="59">
        <v>26519.126859270571</v>
      </c>
      <c r="AS114" s="59">
        <v>22583.221035103044</v>
      </c>
      <c r="AT114" s="59">
        <v>22840.223783387901</v>
      </c>
      <c r="AU114" s="59">
        <v>16413.46046110148</v>
      </c>
      <c r="AV114" s="59">
        <v>17354.926338197554</v>
      </c>
      <c r="AW114" s="59">
        <v>12231.058096882203</v>
      </c>
      <c r="AX114" s="59">
        <v>13621.19300811892</v>
      </c>
      <c r="AY114" s="59">
        <v>6350.5748987406005</v>
      </c>
      <c r="AZ114" s="59">
        <v>8368.2939666374459</v>
      </c>
      <c r="BA114" s="59">
        <v>1740.0214378435953</v>
      </c>
      <c r="BB114" s="59">
        <v>3156.8603670963421</v>
      </c>
      <c r="BC114" s="59">
        <v>202.32807416785988</v>
      </c>
      <c r="BD114" s="75">
        <v>663.99597792685177</v>
      </c>
      <c r="BE114" s="213">
        <v>2.0000000000000002E-5</v>
      </c>
      <c r="BF114" s="42">
        <v>2.0000000000000002E-5</v>
      </c>
      <c r="BG114" s="52">
        <v>5.0000000000000002E-5</v>
      </c>
      <c r="BH114" s="52">
        <v>4.0000000000000003E-5</v>
      </c>
      <c r="BI114" s="52">
        <v>1.2518952302791728E-4</v>
      </c>
      <c r="BJ114" s="52">
        <v>1.2406223545552731E-4</v>
      </c>
      <c r="BK114" s="52">
        <v>3.4000000000000002E-4</v>
      </c>
      <c r="BL114" s="52">
        <v>1.8000000000000001E-4</v>
      </c>
      <c r="BM114" s="52">
        <v>8.9999999999999998E-4</v>
      </c>
      <c r="BN114" s="52">
        <v>5.0000000000000001E-4</v>
      </c>
      <c r="BO114" s="52">
        <v>3.8E-3</v>
      </c>
      <c r="BP114" s="52">
        <v>2E-3</v>
      </c>
      <c r="BQ114" s="52">
        <v>1.6199999999999999E-2</v>
      </c>
      <c r="BR114" s="52">
        <v>6.1999999999999998E-3</v>
      </c>
      <c r="BS114" s="52">
        <v>6.1100000000000002E-2</v>
      </c>
      <c r="BT114" s="52">
        <v>2.6800000000000001E-2</v>
      </c>
      <c r="BU114" s="52">
        <v>0.1421</v>
      </c>
      <c r="BV114" s="52">
        <v>5.4699999999999999E-2</v>
      </c>
      <c r="BW114" s="52">
        <v>0.27589999999999998</v>
      </c>
      <c r="BX114" s="584">
        <v>0.1051</v>
      </c>
      <c r="BY114" s="74">
        <f>+Fall_Hoy!B114+(CS114/2)</f>
        <v>0</v>
      </c>
      <c r="BZ114" s="59">
        <f>+Fall_Hoy!C114+(CS114/2)</f>
        <v>1</v>
      </c>
      <c r="CA114" s="59">
        <f>+Fall_Hoy!D114+(CT114/2)</f>
        <v>0</v>
      </c>
      <c r="CB114" s="59">
        <f>+Fall_Hoy!E114+(CT114/2)</f>
        <v>2</v>
      </c>
      <c r="CC114" s="59">
        <f>+Fall_Hoy!F114+(CU114/2)</f>
        <v>5</v>
      </c>
      <c r="CD114" s="59">
        <f>+Fall_Hoy!G114+(CU114/2)</f>
        <v>6</v>
      </c>
      <c r="CE114" s="59">
        <f>+Fall_Hoy!H114+(CV114/2)</f>
        <v>12.5</v>
      </c>
      <c r="CF114" s="59">
        <f>+Fall_Hoy!I114+(CV114/2)</f>
        <v>15.5</v>
      </c>
      <c r="CG114" s="59">
        <f>+Fall_Hoy!J114+(CW114/2)</f>
        <v>42.5</v>
      </c>
      <c r="CH114" s="59">
        <f>+Fall_Hoy!K114+(CW114/2)</f>
        <v>27.5</v>
      </c>
      <c r="CI114" s="59">
        <f>+Fall_Hoy!L114+(CX114/2)</f>
        <v>97.5</v>
      </c>
      <c r="CJ114" s="59">
        <f>+Fall_Hoy!M114+(CX114/2)</f>
        <v>52.5</v>
      </c>
      <c r="CK114" s="59">
        <f>+Fall_Hoy!N114+(CY114/2)</f>
        <v>189</v>
      </c>
      <c r="CL114" s="59">
        <f>+Fall_Hoy!O114+(CY114/2)</f>
        <v>101</v>
      </c>
      <c r="CM114" s="59">
        <f>+Fall_Hoy!P114+(CZ114/2)</f>
        <v>212.5</v>
      </c>
      <c r="CN114" s="59">
        <f>+Fall_Hoy!Q114+(CZ114/2)</f>
        <v>116.5</v>
      </c>
      <c r="CO114" s="59">
        <f>+Fall_Hoy!R114+(DA114/2)</f>
        <v>93</v>
      </c>
      <c r="CP114" s="59">
        <f>+Fall_Hoy!S114+(DA114/2)</f>
        <v>89</v>
      </c>
      <c r="CQ114" s="59">
        <f>+Fall_Hoy!T114+(DB114/2)</f>
        <v>17.5</v>
      </c>
      <c r="CR114" s="75">
        <f>+Fall_Hoy!U114+(DB114/2)</f>
        <v>37.5</v>
      </c>
      <c r="CS114" s="603">
        <f>+Fall_Hoy!W114</f>
        <v>0</v>
      </c>
      <c r="CT114" s="58">
        <f>+Fall_Hoy!X114</f>
        <v>0</v>
      </c>
      <c r="CU114" s="58">
        <f>+Fall_Hoy!Y114</f>
        <v>0</v>
      </c>
      <c r="CV114" s="58">
        <f>+Fall_Hoy!Z114</f>
        <v>1</v>
      </c>
      <c r="CW114" s="58">
        <f>+Fall_Hoy!AA114</f>
        <v>1</v>
      </c>
      <c r="CX114" s="58">
        <f>+Fall_Hoy!AB114</f>
        <v>1</v>
      </c>
      <c r="CY114" s="58">
        <f>+Fall_Hoy!AC114</f>
        <v>0</v>
      </c>
      <c r="CZ114" s="58">
        <f>+Fall_Hoy!AD114</f>
        <v>5</v>
      </c>
      <c r="DA114" s="58">
        <f>+Fall_Hoy!AE114</f>
        <v>14</v>
      </c>
      <c r="DB114" s="223">
        <f>+Fall_Hoy!AF114</f>
        <v>7</v>
      </c>
      <c r="DC114" s="65">
        <f t="shared" si="555"/>
        <v>0.54765200459874386</v>
      </c>
      <c r="DD114" s="66">
        <f t="shared" si="556"/>
        <v>0.51946250247705572</v>
      </c>
      <c r="DE114" s="66">
        <f t="shared" si="557"/>
        <v>0.7</v>
      </c>
      <c r="DF114" s="66">
        <f t="shared" si="558"/>
        <v>0.7</v>
      </c>
      <c r="DG114" s="66">
        <f t="shared" si="494"/>
        <v>0.7</v>
      </c>
      <c r="DH114" s="66">
        <f t="shared" si="495"/>
        <v>0.7</v>
      </c>
      <c r="DI114" s="66">
        <f t="shared" si="496"/>
        <v>0.7</v>
      </c>
      <c r="DJ114" s="66">
        <f t="shared" si="497"/>
        <v>0.7</v>
      </c>
      <c r="DK114" s="66">
        <f t="shared" si="498"/>
        <v>0.7</v>
      </c>
      <c r="DL114" s="66">
        <f t="shared" si="499"/>
        <v>0.7</v>
      </c>
      <c r="DM114" s="66">
        <f t="shared" si="500"/>
        <v>0.7</v>
      </c>
      <c r="DN114" s="66">
        <f t="shared" si="501"/>
        <v>0.7</v>
      </c>
      <c r="DO114" s="66">
        <f t="shared" si="502"/>
        <v>0.7</v>
      </c>
      <c r="DP114" s="66">
        <f t="shared" si="503"/>
        <v>0.7</v>
      </c>
      <c r="DQ114" s="66">
        <f t="shared" si="504"/>
        <v>0.54765200459874386</v>
      </c>
      <c r="DR114" s="66">
        <f t="shared" si="505"/>
        <v>0.51946250247705572</v>
      </c>
      <c r="DS114" s="66">
        <f t="shared" si="506"/>
        <v>0.37612679349308242</v>
      </c>
      <c r="DT114" s="66">
        <f t="shared" si="507"/>
        <v>0.5154034336517288</v>
      </c>
      <c r="DU114" s="66">
        <f t="shared" si="508"/>
        <v>0.31349469817187686</v>
      </c>
      <c r="DV114" s="265">
        <f t="shared" si="509"/>
        <v>0.5373572379660132</v>
      </c>
      <c r="DW114" s="74">
        <f>+'Cas_-14'!B113</f>
        <v>451</v>
      </c>
      <c r="DX114" s="59">
        <f>+'Cas_-14'!C113</f>
        <v>404</v>
      </c>
      <c r="DY114" s="59">
        <f>+'Cas_-14'!D113</f>
        <v>1078</v>
      </c>
      <c r="DZ114" s="59">
        <f>+'Cas_-14'!E113</f>
        <v>1265</v>
      </c>
      <c r="EA114" s="59">
        <f>+'Cas_-14'!F113</f>
        <v>4425</v>
      </c>
      <c r="EB114" s="59">
        <f>+'Cas_-14'!G113</f>
        <v>4103</v>
      </c>
      <c r="EC114" s="59">
        <f>+'Cas_-14'!H113</f>
        <v>5010</v>
      </c>
      <c r="ED114" s="59">
        <f>+'Cas_-14'!I113</f>
        <v>4466</v>
      </c>
      <c r="EE114" s="59">
        <f>+'Cas_-14'!J113</f>
        <v>4070</v>
      </c>
      <c r="EF114" s="59">
        <f>+'Cas_-14'!K113</f>
        <v>3691</v>
      </c>
      <c r="EG114" s="59">
        <f>+'Cas_-14'!L113</f>
        <v>2621</v>
      </c>
      <c r="EH114" s="59">
        <f>+'Cas_-14'!M113</f>
        <v>2498</v>
      </c>
      <c r="EI114" s="59">
        <f>+'Cas_-14'!N113</f>
        <v>1306</v>
      </c>
      <c r="EJ114" s="59">
        <f>+'Cas_-14'!O113</f>
        <v>1134</v>
      </c>
      <c r="EK114" s="59">
        <f>+'Cas_-14'!P113</f>
        <v>613</v>
      </c>
      <c r="EL114" s="59">
        <f>+'Cas_-14'!Q113</f>
        <v>520</v>
      </c>
      <c r="EM114" s="59">
        <f>+'Cas_-14'!R113</f>
        <v>178</v>
      </c>
      <c r="EN114" s="59">
        <f>+'Cas_-14'!S113</f>
        <v>211</v>
      </c>
      <c r="EO114" s="59">
        <f>+'Cas_-14'!T113</f>
        <v>18</v>
      </c>
      <c r="EP114" s="75">
        <f>+'Cas_-14'!U113</f>
        <v>53</v>
      </c>
      <c r="EQ114" s="178">
        <f t="shared" si="559"/>
        <v>1.3539788646022939E-2</v>
      </c>
      <c r="ER114" s="79">
        <f t="shared" si="560"/>
        <v>1.2925666752461439E-2</v>
      </c>
      <c r="ES114" s="79">
        <f t="shared" si="561"/>
        <v>3.4395932111547636E-2</v>
      </c>
      <c r="ET114" s="79">
        <f t="shared" si="562"/>
        <v>4.33712355157468E-2</v>
      </c>
      <c r="EU114" s="79">
        <f t="shared" si="563"/>
        <v>0.15623259210995805</v>
      </c>
      <c r="EV114" s="79">
        <f t="shared" si="564"/>
        <v>0.14644188842734809</v>
      </c>
      <c r="EW114" s="79">
        <f t="shared" si="565"/>
        <v>0.18909920695921648</v>
      </c>
      <c r="EX114" s="79">
        <f t="shared" si="566"/>
        <v>0.16840675123656168</v>
      </c>
      <c r="EY114" s="79">
        <f t="shared" si="567"/>
        <v>0.18022229839019194</v>
      </c>
      <c r="EZ114" s="79">
        <f t="shared" si="568"/>
        <v>0.16160086849431526</v>
      </c>
      <c r="FA114" s="79">
        <f t="shared" si="569"/>
        <v>0.15968600930995322</v>
      </c>
      <c r="FB114" s="79">
        <f t="shared" si="570"/>
        <v>0.14393607620805593</v>
      </c>
      <c r="FC114" s="79">
        <f t="shared" si="571"/>
        <v>0.10677735234802867</v>
      </c>
      <c r="FD114" s="79">
        <f t="shared" si="572"/>
        <v>8.3252619599772107E-2</v>
      </c>
      <c r="FE114" s="79">
        <f t="shared" si="573"/>
        <v>9.6526694003965796E-2</v>
      </c>
      <c r="FF114" s="79">
        <f t="shared" si="574"/>
        <v>6.2139308450817582E-2</v>
      </c>
      <c r="FG114" s="79">
        <f t="shared" si="575"/>
        <v>0.10229759020704653</v>
      </c>
      <c r="FH114" s="79">
        <f t="shared" si="576"/>
        <v>6.6838559664923136E-2</v>
      </c>
      <c r="FI114" s="79">
        <f t="shared" si="577"/>
        <v>8.8964421146352848E-2</v>
      </c>
      <c r="FJ114" s="87">
        <f t="shared" si="578"/>
        <v>7.9819760603788883E-2</v>
      </c>
      <c r="FK114" s="101">
        <f t="shared" si="481"/>
        <v>5.6735808705542485</v>
      </c>
      <c r="FL114" s="102">
        <f t="shared" si="482"/>
        <v>8.3596440872560276</v>
      </c>
      <c r="FM114" s="102">
        <f t="shared" si="483"/>
        <v>6.5556972954192512</v>
      </c>
      <c r="FN114" s="102">
        <f t="shared" si="484"/>
        <v>8.408143832172172</v>
      </c>
      <c r="FO114" s="102">
        <f t="shared" si="648"/>
        <v>4.4804991746365763</v>
      </c>
      <c r="FP114" s="102">
        <f t="shared" si="648"/>
        <v>4.7800530812417099</v>
      </c>
      <c r="FQ114" s="102">
        <f t="shared" si="648"/>
        <v>3.7017606327189454</v>
      </c>
      <c r="FR114" s="102">
        <f t="shared" si="648"/>
        <v>4.1566029559985216</v>
      </c>
      <c r="FS114" s="102">
        <f t="shared" si="648"/>
        <v>3.8840920699194421</v>
      </c>
      <c r="FT114" s="102">
        <f t="shared" si="648"/>
        <v>4.3316598884777919</v>
      </c>
      <c r="FU114" s="102">
        <f t="shared" si="648"/>
        <v>4.383602564964149</v>
      </c>
      <c r="FV114" s="102">
        <f t="shared" si="648"/>
        <v>4.8632699906878649</v>
      </c>
      <c r="FW114" s="102">
        <f t="shared" si="648"/>
        <v>6.5556972954192512</v>
      </c>
      <c r="FX114" s="102">
        <f t="shared" si="648"/>
        <v>8.408143832172172</v>
      </c>
      <c r="FY114" s="102">
        <f t="shared" si="648"/>
        <v>5.6735808705542485</v>
      </c>
      <c r="FZ114" s="102">
        <f t="shared" si="648"/>
        <v>8.3596440872560276</v>
      </c>
      <c r="GA114" s="102">
        <f t="shared" si="485"/>
        <v>3.6767903596928897</v>
      </c>
      <c r="GB114" s="102">
        <f t="shared" si="486"/>
        <v>7.711169065215695</v>
      </c>
      <c r="GC114" s="102">
        <f t="shared" si="487"/>
        <v>3.5238210301639081</v>
      </c>
      <c r="GD114" s="270">
        <f t="shared" si="488"/>
        <v>6.7321329192323578</v>
      </c>
      <c r="GE114" s="74">
        <f>+Cas_Hoy!B113</f>
        <v>468</v>
      </c>
      <c r="GF114" s="59">
        <f>+Cas_Hoy!C113</f>
        <v>421</v>
      </c>
      <c r="GG114" s="59">
        <f>+Cas_Hoy!D113</f>
        <v>1115</v>
      </c>
      <c r="GH114" s="59">
        <f>+Cas_Hoy!E113</f>
        <v>1310</v>
      </c>
      <c r="GI114" s="59">
        <f>+Cas_Hoy!F113</f>
        <v>4547</v>
      </c>
      <c r="GJ114" s="59">
        <f>+Cas_Hoy!G113</f>
        <v>4197</v>
      </c>
      <c r="GK114" s="59">
        <f>+Cas_Hoy!H113</f>
        <v>5128</v>
      </c>
      <c r="GL114" s="59">
        <f>+Cas_Hoy!I113</f>
        <v>4592</v>
      </c>
      <c r="GM114" s="59">
        <f>+Cas_Hoy!J113</f>
        <v>4173</v>
      </c>
      <c r="GN114" s="59">
        <f>+Cas_Hoy!K113</f>
        <v>3795</v>
      </c>
      <c r="GO114" s="59">
        <f>+Cas_Hoy!L113</f>
        <v>2695</v>
      </c>
      <c r="GP114" s="59">
        <f>+Cas_Hoy!M113</f>
        <v>2570</v>
      </c>
      <c r="GQ114" s="59">
        <f>+Cas_Hoy!N113</f>
        <v>1342</v>
      </c>
      <c r="GR114" s="59">
        <f>+Cas_Hoy!O113</f>
        <v>1185</v>
      </c>
      <c r="GS114" s="59">
        <f>+Cas_Hoy!P113</f>
        <v>626</v>
      </c>
      <c r="GT114" s="59">
        <f>+Cas_Hoy!Q113</f>
        <v>533</v>
      </c>
      <c r="GU114" s="59">
        <f>+Cas_Hoy!R113</f>
        <v>182</v>
      </c>
      <c r="GV114" s="59">
        <f>+Cas_Hoy!S113</f>
        <v>215</v>
      </c>
      <c r="GW114" s="59">
        <f>+Cas_Hoy!T113</f>
        <v>18</v>
      </c>
      <c r="GX114" s="459">
        <f>+Cas_Hoy!U113</f>
        <v>55</v>
      </c>
      <c r="GY114" s="424">
        <f t="shared" si="489"/>
        <v>0.55926615804047897</v>
      </c>
      <c r="GZ114" s="94">
        <f t="shared" si="490"/>
        <v>0.53244906503898215</v>
      </c>
      <c r="HA114" s="94">
        <f t="shared" si="491"/>
        <v>0.7</v>
      </c>
      <c r="HB114" s="94">
        <f t="shared" si="492"/>
        <v>0.7</v>
      </c>
      <c r="HC114" s="272">
        <f t="shared" si="612"/>
        <v>0.7</v>
      </c>
      <c r="HD114" s="272">
        <f t="shared" si="613"/>
        <v>0.7</v>
      </c>
      <c r="HE114" s="272">
        <f t="shared" si="614"/>
        <v>0.7</v>
      </c>
      <c r="HF114" s="272">
        <f t="shared" si="615"/>
        <v>0.7</v>
      </c>
      <c r="HG114" s="272">
        <f t="shared" si="616"/>
        <v>0.7</v>
      </c>
      <c r="HH114" s="272">
        <f t="shared" si="617"/>
        <v>0.7</v>
      </c>
      <c r="HI114" s="272">
        <f t="shared" si="618"/>
        <v>0.7</v>
      </c>
      <c r="HJ114" s="272">
        <f t="shared" si="619"/>
        <v>0.7</v>
      </c>
      <c r="HK114" s="272">
        <f t="shared" si="620"/>
        <v>0.7</v>
      </c>
      <c r="HL114" s="272">
        <f t="shared" si="621"/>
        <v>0.7</v>
      </c>
      <c r="HM114" s="272">
        <f t="shared" si="622"/>
        <v>0.55926615804047897</v>
      </c>
      <c r="HN114" s="272">
        <f t="shared" si="623"/>
        <v>0.53244906503898215</v>
      </c>
      <c r="HO114" s="272">
        <f t="shared" si="624"/>
        <v>0.38457908098730903</v>
      </c>
      <c r="HP114" s="272">
        <f t="shared" si="625"/>
        <v>0.5251741148583966</v>
      </c>
      <c r="HQ114" s="272">
        <f t="shared" si="626"/>
        <v>0.31349469817187686</v>
      </c>
      <c r="HR114" s="276">
        <f t="shared" si="627"/>
        <v>0.55763486958737229</v>
      </c>
      <c r="HS114" s="201">
        <f>+CyF_Tot!B113</f>
        <v>0</v>
      </c>
      <c r="HT114" s="131">
        <f>+CyF_Tot!C113</f>
        <v>38386</v>
      </c>
      <c r="HU114" s="131">
        <f>+CyF_Tot!D113</f>
        <v>38948</v>
      </c>
      <c r="HV114" s="131">
        <f>+CyF_Tot!E113</f>
        <v>39444</v>
      </c>
      <c r="HW114" s="131">
        <f>+CyF_Tot!F113</f>
        <v>0</v>
      </c>
      <c r="HX114" s="131">
        <f>+CyF_Tot!G113</f>
        <v>1099</v>
      </c>
      <c r="HY114" s="131">
        <f>+CyF_Tot!H113</f>
        <v>1118</v>
      </c>
      <c r="HZ114" s="428">
        <f>+CyF_Tot!I113</f>
        <v>1118</v>
      </c>
      <c r="IA114" s="82">
        <f t="shared" si="628"/>
        <v>9.2537733711275286E-2</v>
      </c>
      <c r="IB114" s="79">
        <f t="shared" si="629"/>
        <v>8.6832561537660433E-2</v>
      </c>
      <c r="IC114" s="79">
        <f t="shared" si="630"/>
        <v>8.7069465864053536E-2</v>
      </c>
      <c r="ID114" s="79">
        <f t="shared" si="631"/>
        <v>8.1029457997113613E-2</v>
      </c>
      <c r="IE114" s="79">
        <f t="shared" si="632"/>
        <v>7.868570479148608E-2</v>
      </c>
      <c r="IF114" s="79">
        <f t="shared" si="633"/>
        <v>7.7837772440666808E-2</v>
      </c>
      <c r="IG114" s="79">
        <f t="shared" si="634"/>
        <v>7.3604136293674516E-2</v>
      </c>
      <c r="IH114" s="79">
        <f t="shared" si="635"/>
        <v>7.3673859807448672E-2</v>
      </c>
      <c r="II114" s="79">
        <f t="shared" si="636"/>
        <v>6.2739360514020015E-2</v>
      </c>
      <c r="IJ114" s="79">
        <f t="shared" si="637"/>
        <v>6.3453350252360444E-2</v>
      </c>
      <c r="IK114" s="79">
        <f t="shared" si="638"/>
        <v>4.5598898914862442E-2</v>
      </c>
      <c r="IL114" s="79">
        <f t="shared" si="639"/>
        <v>4.8214423378045337E-2</v>
      </c>
      <c r="IM114" s="79">
        <f t="shared" si="640"/>
        <v>3.3979597605471278E-2</v>
      </c>
      <c r="IN114" s="79">
        <f t="shared" si="641"/>
        <v>3.78415876742767E-2</v>
      </c>
      <c r="IO114" s="79">
        <f t="shared" si="642"/>
        <v>1.7642789193979772E-2</v>
      </c>
      <c r="IP114" s="79">
        <f t="shared" si="643"/>
        <v>2.3248296212665113E-2</v>
      </c>
      <c r="IQ114" s="79">
        <f t="shared" si="644"/>
        <v>4.8340239915866667E-3</v>
      </c>
      <c r="IR114" s="79">
        <f t="shared" si="645"/>
        <v>8.7702015738064191E-3</v>
      </c>
      <c r="IS114" s="79">
        <f t="shared" si="646"/>
        <v>5.6209581297519365E-4</v>
      </c>
      <c r="IT114" s="179">
        <f t="shared" si="647"/>
        <v>1.8446741044715609E-3</v>
      </c>
      <c r="IU114" s="275"/>
      <c r="IV114" s="272"/>
      <c r="IW114" s="272"/>
      <c r="IX114" s="272"/>
      <c r="IY114" s="272"/>
      <c r="IZ114" s="272"/>
      <c r="JA114" s="272"/>
      <c r="JB114" s="272"/>
      <c r="JC114" s="272"/>
      <c r="JD114" s="272"/>
      <c r="JE114" s="272"/>
      <c r="JF114" s="272"/>
      <c r="JG114" s="272"/>
      <c r="JH114" s="272"/>
      <c r="JI114" s="272"/>
      <c r="JJ114" s="272"/>
      <c r="JK114" s="272"/>
      <c r="JL114" s="272"/>
      <c r="JM114" s="272"/>
      <c r="JN114" s="276"/>
      <c r="JP114" s="525">
        <f t="shared" si="510"/>
        <v>0</v>
      </c>
      <c r="JQ114" s="241">
        <f t="shared" si="511"/>
        <v>116.13929137814121</v>
      </c>
      <c r="JR114" s="241">
        <f t="shared" si="512"/>
        <v>0</v>
      </c>
      <c r="JS114" s="241">
        <f t="shared" si="513"/>
        <v>236.38413636943196</v>
      </c>
      <c r="JT114" s="241">
        <f t="shared" si="514"/>
        <v>631.62647968426472</v>
      </c>
      <c r="JU114" s="241">
        <f t="shared" si="515"/>
        <v>750.82051795178063</v>
      </c>
      <c r="JV114" s="241">
        <f t="shared" si="516"/>
        <v>1520.3283720787683</v>
      </c>
      <c r="JW114" s="241">
        <f t="shared" si="517"/>
        <v>1905.5884369109276</v>
      </c>
      <c r="JX114" s="241">
        <f t="shared" si="518"/>
        <v>5311.0873694042439</v>
      </c>
      <c r="JY114" s="241">
        <f t="shared" si="519"/>
        <v>3517.5020946350401</v>
      </c>
      <c r="JZ114" s="241">
        <f t="shared" si="520"/>
        <v>12554.508873272143</v>
      </c>
      <c r="KA114" s="241">
        <f t="shared" si="521"/>
        <v>6862.1799470206633</v>
      </c>
      <c r="KB114" s="241">
        <f t="shared" si="522"/>
        <v>25549.554137074891</v>
      </c>
      <c r="KC114" s="241">
        <f t="shared" si="523"/>
        <v>14141.052761324938</v>
      </c>
      <c r="KD114" s="241">
        <f t="shared" si="524"/>
        <v>33125.684029286618</v>
      </c>
      <c r="KE114" s="241">
        <f t="shared" si="525"/>
        <v>18563.472509369873</v>
      </c>
      <c r="KF114" s="241">
        <f t="shared" si="526"/>
        <v>19057.17554899495</v>
      </c>
      <c r="KG114" s="241">
        <f t="shared" si="527"/>
        <v>18514.566754107014</v>
      </c>
      <c r="KH114" s="241">
        <f t="shared" si="528"/>
        <v>5221.1612468746007</v>
      </c>
      <c r="KI114" s="526">
        <f t="shared" si="529"/>
        <v>9759.660021184498</v>
      </c>
      <c r="KJ114" s="529">
        <f>(SUM(JP114:KI114)/SUM(JP$4:KI113))*100000</f>
        <v>312.56011981059572</v>
      </c>
      <c r="KK114" s="491">
        <f t="shared" si="579"/>
        <v>0</v>
      </c>
      <c r="KL114" s="492">
        <f t="shared" si="580"/>
        <v>31.994224634805544</v>
      </c>
      <c r="KM114" s="492">
        <f t="shared" si="581"/>
        <v>0</v>
      </c>
      <c r="KN114" s="492">
        <f t="shared" si="582"/>
        <v>68.571123345054232</v>
      </c>
      <c r="KO114" s="492">
        <f t="shared" si="583"/>
        <v>176.5340023841334</v>
      </c>
      <c r="KP114" s="492">
        <f t="shared" si="584"/>
        <v>214.14850854596358</v>
      </c>
      <c r="KQ114" s="492">
        <f t="shared" si="585"/>
        <v>471.8044085808794</v>
      </c>
      <c r="KR114" s="492">
        <f t="shared" si="586"/>
        <v>584.48379851471248</v>
      </c>
      <c r="KS114" s="492">
        <f t="shared" si="587"/>
        <v>1881.928177293159</v>
      </c>
      <c r="KT114" s="492">
        <f t="shared" si="588"/>
        <v>1204.0162242193633</v>
      </c>
      <c r="KU114" s="492">
        <f t="shared" si="589"/>
        <v>5940.2464356048986</v>
      </c>
      <c r="KV114" s="492">
        <f t="shared" si="590"/>
        <v>3025.0776624991736</v>
      </c>
      <c r="KW114" s="492">
        <f t="shared" si="591"/>
        <v>15452.465232601393</v>
      </c>
      <c r="KX114" s="492">
        <f t="shared" si="592"/>
        <v>7414.9158550061575</v>
      </c>
      <c r="KY114" s="492">
        <f t="shared" si="593"/>
        <v>33461.53748098325</v>
      </c>
      <c r="KZ114" s="492">
        <f t="shared" si="594"/>
        <v>13921.595066385093</v>
      </c>
      <c r="LA114" s="492">
        <f t="shared" si="595"/>
        <v>53447.617355367009</v>
      </c>
      <c r="LB114" s="492">
        <f t="shared" si="596"/>
        <v>28192.567820749566</v>
      </c>
      <c r="LC114" s="492">
        <f t="shared" si="597"/>
        <v>86493.187225620815</v>
      </c>
      <c r="LD114" s="493">
        <f t="shared" si="598"/>
        <v>56476.245710227988</v>
      </c>
      <c r="LE114" s="509">
        <f t="shared" si="599"/>
        <v>53.778877245232124</v>
      </c>
      <c r="LF114" s="492">
        <f t="shared" si="600"/>
        <v>101.76347368483967</v>
      </c>
      <c r="LG114" s="492">
        <f t="shared" si="601"/>
        <v>2328.5744998235491</v>
      </c>
      <c r="LH114" s="492">
        <f t="shared" si="602"/>
        <v>1431.477703451754</v>
      </c>
      <c r="LI114" s="492">
        <f t="shared" si="603"/>
        <v>24946.425471253082</v>
      </c>
      <c r="LJ114" s="512">
        <f t="shared" si="604"/>
        <v>13327.99009056103</v>
      </c>
      <c r="LK114" s="491">
        <f t="shared" si="605"/>
        <v>77.171687198237322</v>
      </c>
      <c r="LL114" s="492">
        <f t="shared" si="606"/>
        <v>1875.8747568712179</v>
      </c>
      <c r="LM114" s="493">
        <f t="shared" si="607"/>
        <v>18474.424408125207</v>
      </c>
      <c r="LO114" s="547" t="e">
        <f>VLOOKUP(A114,#REF!,2,FALSE)</f>
        <v>#REF!</v>
      </c>
      <c r="LP114" s="552" t="e">
        <f>VLOOKUP(A114,#REF!,3,FALSE)</f>
        <v>#REF!</v>
      </c>
      <c r="LQ114" s="544" t="e">
        <f>VLOOKUP(A114,#REF!,4,FALSE)</f>
        <v>#REF!</v>
      </c>
      <c r="LR114" s="564" t="e">
        <f t="shared" si="530"/>
        <v>#REF!</v>
      </c>
      <c r="LS114" s="518" t="e">
        <f t="shared" si="531"/>
        <v>#REF!</v>
      </c>
    </row>
    <row r="115" spans="1:331" ht="14.4">
      <c r="A115" s="391" t="s">
        <v>125</v>
      </c>
      <c r="B115" s="419">
        <v>25344</v>
      </c>
      <c r="C115" s="407">
        <f t="shared" si="608"/>
        <v>2519</v>
      </c>
      <c r="D115" s="398">
        <f t="shared" si="609"/>
        <v>82</v>
      </c>
      <c r="E115" s="376">
        <f t="shared" si="610"/>
        <v>8.2695454324837516E-3</v>
      </c>
      <c r="F115" s="185">
        <f t="shared" si="532"/>
        <v>9.5249368686868688E-2</v>
      </c>
      <c r="G115" s="30">
        <f t="shared" si="253"/>
        <v>4.1076643524837699</v>
      </c>
      <c r="H115" s="29">
        <f t="shared" si="533"/>
        <v>0.39125243635163437</v>
      </c>
      <c r="I115" s="33">
        <f t="shared" si="534"/>
        <v>0.40827045864530526</v>
      </c>
      <c r="J115" s="302">
        <f t="shared" si="535"/>
        <v>0.46925456220369066</v>
      </c>
      <c r="K115" s="452">
        <f t="shared" si="536"/>
        <v>6.8949351984677436E-3</v>
      </c>
      <c r="L115" s="303">
        <f t="shared" si="611"/>
        <v>4.9265897367399898</v>
      </c>
      <c r="M115" s="304">
        <f t="shared" si="537"/>
        <v>0.48966538616035493</v>
      </c>
      <c r="N115" s="675"/>
      <c r="O115" s="310" t="s">
        <v>226</v>
      </c>
      <c r="P115" s="20" t="s">
        <v>236</v>
      </c>
      <c r="Q115" s="20"/>
      <c r="R115" s="20"/>
      <c r="S115" s="148">
        <f t="shared" si="538"/>
        <v>2519</v>
      </c>
      <c r="T115" s="149">
        <f t="shared" si="539"/>
        <v>9939.2361111111113</v>
      </c>
      <c r="U115" s="148">
        <f t="shared" si="540"/>
        <v>44</v>
      </c>
      <c r="V115" s="150">
        <f t="shared" si="541"/>
        <v>1.7777777777777778E-2</v>
      </c>
      <c r="W115" s="149">
        <f t="shared" si="542"/>
        <v>173.61111111111111</v>
      </c>
      <c r="X115" s="148">
        <f t="shared" si="543"/>
        <v>105</v>
      </c>
      <c r="Y115" s="150">
        <f t="shared" si="544"/>
        <v>4.3496271748135876E-2</v>
      </c>
      <c r="Z115" s="149">
        <f t="shared" si="545"/>
        <v>414.29924242424244</v>
      </c>
      <c r="AA115" s="148">
        <f t="shared" si="546"/>
        <v>82</v>
      </c>
      <c r="AB115" s="149">
        <f t="shared" si="547"/>
        <v>3235.4797979797981</v>
      </c>
      <c r="AC115" s="151">
        <f t="shared" si="548"/>
        <v>3.2552600238189761E-2</v>
      </c>
      <c r="AD115" s="148">
        <f t="shared" si="549"/>
        <v>2</v>
      </c>
      <c r="AE115" s="150">
        <f t="shared" si="550"/>
        <v>2.5000000000000001E-2</v>
      </c>
      <c r="AF115" s="149">
        <f t="shared" si="551"/>
        <v>78.914141414141412</v>
      </c>
      <c r="AG115" s="148">
        <f t="shared" si="552"/>
        <v>3</v>
      </c>
      <c r="AH115" s="150">
        <f t="shared" si="553"/>
        <v>3.7974683544303799E-2</v>
      </c>
      <c r="AI115" s="311">
        <f t="shared" si="554"/>
        <v>118.37121212121212</v>
      </c>
      <c r="AJ115" s="679"/>
      <c r="AK115" s="74">
        <v>1957.0445016692654</v>
      </c>
      <c r="AL115" s="59">
        <v>1869.1969445563805</v>
      </c>
      <c r="AM115" s="59">
        <v>1967.3433011951404</v>
      </c>
      <c r="AN115" s="59">
        <v>1765.2028145036402</v>
      </c>
      <c r="AO115" s="59">
        <v>1663.8889865598212</v>
      </c>
      <c r="AP115" s="59">
        <v>1563.4858382904936</v>
      </c>
      <c r="AQ115" s="59">
        <v>1647.08170835585</v>
      </c>
      <c r="AR115" s="59">
        <v>1696.0969914669599</v>
      </c>
      <c r="AS115" s="59">
        <v>1588.9969169501746</v>
      </c>
      <c r="AT115" s="59">
        <v>1563.2852186455411</v>
      </c>
      <c r="AU115" s="59">
        <v>1348.8558218746462</v>
      </c>
      <c r="AV115" s="59">
        <v>1363.7058589392857</v>
      </c>
      <c r="AW115" s="59">
        <v>1312.6740339063949</v>
      </c>
      <c r="AX115" s="59">
        <v>1309.0749664882637</v>
      </c>
      <c r="AY115" s="59">
        <v>929.86531881671067</v>
      </c>
      <c r="AZ115" s="59">
        <v>962.9857611934433</v>
      </c>
      <c r="BA115" s="59">
        <v>320.48927775516438</v>
      </c>
      <c r="BB115" s="59">
        <v>378.22930835417526</v>
      </c>
      <c r="BC115" s="59">
        <v>31.760198696457739</v>
      </c>
      <c r="BD115" s="75">
        <v>104.73641793613074</v>
      </c>
      <c r="BE115" s="213">
        <v>2.0000000000000002E-5</v>
      </c>
      <c r="BF115" s="42">
        <v>2.0000000000000002E-5</v>
      </c>
      <c r="BG115" s="52">
        <v>5.0000000000000002E-5</v>
      </c>
      <c r="BH115" s="52">
        <v>4.0000000000000003E-5</v>
      </c>
      <c r="BI115" s="52">
        <v>1.2518952302791728E-4</v>
      </c>
      <c r="BJ115" s="52">
        <v>1.2406223545552731E-4</v>
      </c>
      <c r="BK115" s="52">
        <v>3.4000000000000002E-4</v>
      </c>
      <c r="BL115" s="52">
        <v>1.8000000000000001E-4</v>
      </c>
      <c r="BM115" s="52">
        <v>8.9999999999999998E-4</v>
      </c>
      <c r="BN115" s="52">
        <v>5.0000000000000001E-4</v>
      </c>
      <c r="BO115" s="52">
        <v>3.8E-3</v>
      </c>
      <c r="BP115" s="52">
        <v>2E-3</v>
      </c>
      <c r="BQ115" s="52">
        <v>1.6199999999999999E-2</v>
      </c>
      <c r="BR115" s="52">
        <v>6.1999999999999998E-3</v>
      </c>
      <c r="BS115" s="52">
        <v>6.1100000000000002E-2</v>
      </c>
      <c r="BT115" s="52">
        <v>2.6800000000000001E-2</v>
      </c>
      <c r="BU115" s="52">
        <v>0.1421</v>
      </c>
      <c r="BV115" s="52">
        <v>5.4699999999999999E-2</v>
      </c>
      <c r="BW115" s="52">
        <v>0.27589999999999998</v>
      </c>
      <c r="BX115" s="584">
        <v>0.1051</v>
      </c>
      <c r="BY115" s="74">
        <f>+Fall_Hoy!B115+(CS115/2)</f>
        <v>0</v>
      </c>
      <c r="BZ115" s="59">
        <f>+Fall_Hoy!C115+(CS115/2)</f>
        <v>0</v>
      </c>
      <c r="CA115" s="59">
        <f>+Fall_Hoy!D115+(CT115/2)</f>
        <v>0</v>
      </c>
      <c r="CB115" s="59">
        <f>+Fall_Hoy!E115+(CT115/2)</f>
        <v>0</v>
      </c>
      <c r="CC115" s="59">
        <f>+Fall_Hoy!F115+(CU115/2)</f>
        <v>0</v>
      </c>
      <c r="CD115" s="59">
        <f>+Fall_Hoy!G115+(CU115/2)</f>
        <v>0</v>
      </c>
      <c r="CE115" s="59">
        <f>+Fall_Hoy!H115+(CV115/2)</f>
        <v>3</v>
      </c>
      <c r="CF115" s="59">
        <f>+Fall_Hoy!I115+(CV115/2)</f>
        <v>0</v>
      </c>
      <c r="CG115" s="59">
        <f>+Fall_Hoy!J115+(CW115/2)</f>
        <v>4</v>
      </c>
      <c r="CH115" s="59">
        <f>+Fall_Hoy!K115+(CW115/2)</f>
        <v>1</v>
      </c>
      <c r="CI115" s="59">
        <f>+Fall_Hoy!L115+(CX115/2)</f>
        <v>8</v>
      </c>
      <c r="CJ115" s="59">
        <f>+Fall_Hoy!M115+(CX115/2)</f>
        <v>3</v>
      </c>
      <c r="CK115" s="59">
        <f>+Fall_Hoy!N115+(CY115/2)</f>
        <v>15</v>
      </c>
      <c r="CL115" s="59">
        <f>+Fall_Hoy!O115+(CY115/2)</f>
        <v>6</v>
      </c>
      <c r="CM115" s="59">
        <f>+Fall_Hoy!P115+(CZ115/2)</f>
        <v>13</v>
      </c>
      <c r="CN115" s="59">
        <f>+Fall_Hoy!Q115+(CZ115/2)</f>
        <v>5</v>
      </c>
      <c r="CO115" s="59">
        <f>+Fall_Hoy!R115+(DA115/2)</f>
        <v>10</v>
      </c>
      <c r="CP115" s="59">
        <f>+Fall_Hoy!S115+(DA115/2)</f>
        <v>7</v>
      </c>
      <c r="CQ115" s="59">
        <f>+Fall_Hoy!T115+(DB115/2)</f>
        <v>2</v>
      </c>
      <c r="CR115" s="75">
        <f>+Fall_Hoy!U115+(DB115/2)</f>
        <v>5</v>
      </c>
      <c r="CS115" s="603">
        <f>+Fall_Hoy!W115</f>
        <v>0</v>
      </c>
      <c r="CT115" s="58">
        <f>+Fall_Hoy!X115</f>
        <v>0</v>
      </c>
      <c r="CU115" s="58">
        <f>+Fall_Hoy!Y115</f>
        <v>0</v>
      </c>
      <c r="CV115" s="58">
        <f>+Fall_Hoy!Z115</f>
        <v>0</v>
      </c>
      <c r="CW115" s="58">
        <f>+Fall_Hoy!AA115</f>
        <v>0</v>
      </c>
      <c r="CX115" s="58">
        <f>+Fall_Hoy!AB115</f>
        <v>0</v>
      </c>
      <c r="CY115" s="58">
        <f>+Fall_Hoy!AC115</f>
        <v>0</v>
      </c>
      <c r="CZ115" s="58">
        <f>+Fall_Hoy!AD115</f>
        <v>0</v>
      </c>
      <c r="DA115" s="58">
        <f>+Fall_Hoy!AE115</f>
        <v>0</v>
      </c>
      <c r="DB115" s="223">
        <f>+Fall_Hoy!AF115</f>
        <v>0</v>
      </c>
      <c r="DC115" s="65">
        <f t="shared" si="555"/>
        <v>0.22881373586183573</v>
      </c>
      <c r="DD115" s="66">
        <f t="shared" si="556"/>
        <v>0.1937382375705004</v>
      </c>
      <c r="DE115" s="66">
        <f t="shared" si="557"/>
        <v>0.7</v>
      </c>
      <c r="DF115" s="66">
        <f t="shared" si="558"/>
        <v>0.7</v>
      </c>
      <c r="DG115" s="66">
        <f t="shared" si="494"/>
        <v>0.14363939056664182</v>
      </c>
      <c r="DH115" s="66">
        <f t="shared" si="495"/>
        <v>0.14263000952015462</v>
      </c>
      <c r="DI115" s="66">
        <f t="shared" si="496"/>
        <v>0.7</v>
      </c>
      <c r="DJ115" s="66">
        <f t="shared" si="497"/>
        <v>0.1544722980573153</v>
      </c>
      <c r="DK115" s="66">
        <f t="shared" si="498"/>
        <v>0.7</v>
      </c>
      <c r="DL115" s="66">
        <f t="shared" si="499"/>
        <v>0.7</v>
      </c>
      <c r="DM115" s="66">
        <f t="shared" si="500"/>
        <v>0.7</v>
      </c>
      <c r="DN115" s="66">
        <f t="shared" si="501"/>
        <v>0.7</v>
      </c>
      <c r="DO115" s="66">
        <f t="shared" si="502"/>
        <v>0.7</v>
      </c>
      <c r="DP115" s="66">
        <f t="shared" si="503"/>
        <v>0.7</v>
      </c>
      <c r="DQ115" s="66">
        <f t="shared" si="504"/>
        <v>0.22881373586183573</v>
      </c>
      <c r="DR115" s="66">
        <f t="shared" si="505"/>
        <v>0.1937382375705004</v>
      </c>
      <c r="DS115" s="66">
        <f t="shared" si="506"/>
        <v>0.21957981642892474</v>
      </c>
      <c r="DT115" s="66">
        <f t="shared" si="507"/>
        <v>0.33834170625172533</v>
      </c>
      <c r="DU115" s="66">
        <f t="shared" si="508"/>
        <v>0.22824174783452977</v>
      </c>
      <c r="DV115" s="265">
        <f t="shared" si="509"/>
        <v>0.45422347100814137</v>
      </c>
      <c r="DW115" s="74">
        <f>+'Cas_-14'!B114</f>
        <v>10</v>
      </c>
      <c r="DX115" s="59">
        <f>+'Cas_-14'!C114</f>
        <v>17</v>
      </c>
      <c r="DY115" s="59">
        <f>+'Cas_-14'!D114</f>
        <v>51</v>
      </c>
      <c r="DZ115" s="59">
        <f>+'Cas_-14'!E114</f>
        <v>63</v>
      </c>
      <c r="EA115" s="59">
        <f>+'Cas_-14'!F114</f>
        <v>239</v>
      </c>
      <c r="EB115" s="59">
        <f>+'Cas_-14'!G114</f>
        <v>223</v>
      </c>
      <c r="EC115" s="59">
        <f>+'Cas_-14'!H114</f>
        <v>297</v>
      </c>
      <c r="ED115" s="59">
        <f>+'Cas_-14'!I114</f>
        <v>262</v>
      </c>
      <c r="EE115" s="59">
        <f>+'Cas_-14'!J114</f>
        <v>273</v>
      </c>
      <c r="EF115" s="59">
        <f>+'Cas_-14'!K114</f>
        <v>248</v>
      </c>
      <c r="EG115" s="59">
        <f>+'Cas_-14'!L114</f>
        <v>149</v>
      </c>
      <c r="EH115" s="59">
        <f>+'Cas_-14'!M114</f>
        <v>164</v>
      </c>
      <c r="EI115" s="59">
        <f>+'Cas_-14'!N114</f>
        <v>107</v>
      </c>
      <c r="EJ115" s="59">
        <f>+'Cas_-14'!O114</f>
        <v>93</v>
      </c>
      <c r="EK115" s="59">
        <f>+'Cas_-14'!P114</f>
        <v>76</v>
      </c>
      <c r="EL115" s="59">
        <f>+'Cas_-14'!Q114</f>
        <v>55</v>
      </c>
      <c r="EM115" s="59">
        <f>+'Cas_-14'!R114</f>
        <v>24</v>
      </c>
      <c r="EN115" s="59">
        <f>+'Cas_-14'!S114</f>
        <v>32</v>
      </c>
      <c r="EO115" s="59">
        <f>+'Cas_-14'!T114</f>
        <v>4</v>
      </c>
      <c r="EP115" s="75">
        <f>+'Cas_-14'!U114</f>
        <v>11</v>
      </c>
      <c r="EQ115" s="178">
        <f t="shared" si="559"/>
        <v>5.1097458394382339E-3</v>
      </c>
      <c r="ER115" s="80">
        <f t="shared" si="560"/>
        <v>9.094814781025997E-3</v>
      </c>
      <c r="ES115" s="80">
        <f t="shared" si="561"/>
        <v>2.5923284446094402E-2</v>
      </c>
      <c r="ET115" s="80">
        <f t="shared" si="562"/>
        <v>3.5689949892650188E-2</v>
      </c>
      <c r="EU115" s="80">
        <f t="shared" si="563"/>
        <v>0.14363939056664182</v>
      </c>
      <c r="EV115" s="80">
        <f t="shared" si="564"/>
        <v>0.14263000952015462</v>
      </c>
      <c r="EW115" s="80">
        <f t="shared" si="565"/>
        <v>0.18031892315559217</v>
      </c>
      <c r="EX115" s="80">
        <f t="shared" si="566"/>
        <v>0.1544722980573153</v>
      </c>
      <c r="EY115" s="80">
        <f t="shared" si="567"/>
        <v>0.17180650074764137</v>
      </c>
      <c r="EZ115" s="80">
        <f t="shared" si="568"/>
        <v>0.15864027692583937</v>
      </c>
      <c r="FA115" s="80">
        <f t="shared" si="569"/>
        <v>0.11046399295138831</v>
      </c>
      <c r="FB115" s="80">
        <f t="shared" si="570"/>
        <v>0.12026053780216364</v>
      </c>
      <c r="FC115" s="80">
        <f t="shared" si="571"/>
        <v>8.1513001123041967E-2</v>
      </c>
      <c r="FD115" s="80">
        <f t="shared" si="572"/>
        <v>7.1042531849404039E-2</v>
      </c>
      <c r="FE115" s="80">
        <f t="shared" si="573"/>
        <v>8.1732266449847726E-2</v>
      </c>
      <c r="FF115" s="80">
        <f t="shared" si="574"/>
        <v>5.7114032435783516E-2</v>
      </c>
      <c r="FG115" s="80">
        <f t="shared" si="575"/>
        <v>7.4885500594920495E-2</v>
      </c>
      <c r="FH115" s="80">
        <f t="shared" si="576"/>
        <v>8.4604760374717147E-2</v>
      </c>
      <c r="FI115" s="80">
        <f t="shared" si="577"/>
        <v>0.12594379645509352</v>
      </c>
      <c r="FJ115" s="88">
        <f t="shared" si="578"/>
        <v>0.10502555096650246</v>
      </c>
      <c r="FK115" s="101">
        <f t="shared" si="481"/>
        <v>2.7995520716685331</v>
      </c>
      <c r="FL115" s="102">
        <f t="shared" si="482"/>
        <v>3.3921302578018997</v>
      </c>
      <c r="FM115" s="102">
        <f t="shared" si="483"/>
        <v>8.5875871377053876</v>
      </c>
      <c r="FN115" s="102">
        <f t="shared" si="484"/>
        <v>9.8532524359331664</v>
      </c>
      <c r="FO115" s="102">
        <f t="shared" si="648"/>
        <v>1</v>
      </c>
      <c r="FP115" s="102">
        <f t="shared" si="648"/>
        <v>1</v>
      </c>
      <c r="FQ115" s="102">
        <f t="shared" si="648"/>
        <v>3.882010760434663</v>
      </c>
      <c r="FR115" s="102">
        <f t="shared" si="648"/>
        <v>1</v>
      </c>
      <c r="FS115" s="102">
        <f t="shared" si="648"/>
        <v>4.0743510691030114</v>
      </c>
      <c r="FT115" s="102">
        <f t="shared" si="648"/>
        <v>4.4124986010156402</v>
      </c>
      <c r="FU115" s="102">
        <f t="shared" si="648"/>
        <v>6.3369065457198133</v>
      </c>
      <c r="FV115" s="102">
        <f t="shared" si="648"/>
        <v>5.8206957393749992</v>
      </c>
      <c r="FW115" s="102">
        <f t="shared" si="648"/>
        <v>8.5875871377053876</v>
      </c>
      <c r="FX115" s="102">
        <f t="shared" si="648"/>
        <v>9.8532524359331664</v>
      </c>
      <c r="FY115" s="102">
        <f t="shared" si="648"/>
        <v>2.7995520716685331</v>
      </c>
      <c r="FZ115" s="102">
        <f t="shared" si="648"/>
        <v>3.3921302578018997</v>
      </c>
      <c r="GA115" s="102">
        <f t="shared" si="485"/>
        <v>2.9322073657049024</v>
      </c>
      <c r="GB115" s="102">
        <f t="shared" si="486"/>
        <v>3.99908592321755</v>
      </c>
      <c r="GC115" s="102">
        <f t="shared" si="487"/>
        <v>1.8122508155128672</v>
      </c>
      <c r="GD115" s="270">
        <f t="shared" si="488"/>
        <v>4.3248853905371503</v>
      </c>
      <c r="GE115" s="74">
        <f>+Cas_Hoy!B114</f>
        <v>11</v>
      </c>
      <c r="GF115" s="59">
        <f>+Cas_Hoy!C114</f>
        <v>19</v>
      </c>
      <c r="GG115" s="59">
        <f>+Cas_Hoy!D114</f>
        <v>59</v>
      </c>
      <c r="GH115" s="59">
        <f>+Cas_Hoy!E114</f>
        <v>67</v>
      </c>
      <c r="GI115" s="59">
        <f>+Cas_Hoy!F114</f>
        <v>251</v>
      </c>
      <c r="GJ115" s="59">
        <f>+Cas_Hoy!G114</f>
        <v>233</v>
      </c>
      <c r="GK115" s="59">
        <f>+Cas_Hoy!H114</f>
        <v>312</v>
      </c>
      <c r="GL115" s="59">
        <f>+Cas_Hoy!I114</f>
        <v>272</v>
      </c>
      <c r="GM115" s="59">
        <f>+Cas_Hoy!J114</f>
        <v>280</v>
      </c>
      <c r="GN115" s="59">
        <f>+Cas_Hoy!K114</f>
        <v>255</v>
      </c>
      <c r="GO115" s="59">
        <f>+Cas_Hoy!L114</f>
        <v>154</v>
      </c>
      <c r="GP115" s="59">
        <f>+Cas_Hoy!M114</f>
        <v>174</v>
      </c>
      <c r="GQ115" s="59">
        <f>+Cas_Hoy!N114</f>
        <v>111</v>
      </c>
      <c r="GR115" s="59">
        <f>+Cas_Hoy!O114</f>
        <v>98</v>
      </c>
      <c r="GS115" s="59">
        <f>+Cas_Hoy!P114</f>
        <v>77</v>
      </c>
      <c r="GT115" s="59">
        <f>+Cas_Hoy!Q114</f>
        <v>57</v>
      </c>
      <c r="GU115" s="59">
        <f>+Cas_Hoy!R114</f>
        <v>25</v>
      </c>
      <c r="GV115" s="59">
        <f>+Cas_Hoy!S114</f>
        <v>33</v>
      </c>
      <c r="GW115" s="59">
        <f>+Cas_Hoy!T114</f>
        <v>4</v>
      </c>
      <c r="GX115" s="459">
        <f>+Cas_Hoy!U114</f>
        <v>11</v>
      </c>
      <c r="GY115" s="424">
        <f t="shared" si="489"/>
        <v>0.23182444291264939</v>
      </c>
      <c r="GZ115" s="94">
        <f t="shared" si="490"/>
        <v>0.20078326439124586</v>
      </c>
      <c r="HA115" s="94">
        <f t="shared" si="491"/>
        <v>0.7</v>
      </c>
      <c r="HB115" s="94">
        <f t="shared" si="492"/>
        <v>0.7</v>
      </c>
      <c r="HC115" s="272">
        <f t="shared" si="612"/>
        <v>0.15085141017668241</v>
      </c>
      <c r="HD115" s="272">
        <f t="shared" si="613"/>
        <v>0.14902597407262791</v>
      </c>
      <c r="HE115" s="272">
        <f t="shared" si="614"/>
        <v>0.7</v>
      </c>
      <c r="HF115" s="272">
        <f t="shared" si="615"/>
        <v>0.16036818729614413</v>
      </c>
      <c r="HG115" s="272">
        <f t="shared" si="616"/>
        <v>0.7</v>
      </c>
      <c r="HH115" s="272">
        <f t="shared" si="617"/>
        <v>0.7</v>
      </c>
      <c r="HI115" s="272">
        <f t="shared" si="618"/>
        <v>0.7</v>
      </c>
      <c r="HJ115" s="272">
        <f t="shared" si="619"/>
        <v>0.7</v>
      </c>
      <c r="HK115" s="272">
        <f t="shared" si="620"/>
        <v>0.7</v>
      </c>
      <c r="HL115" s="272">
        <f t="shared" si="621"/>
        <v>0.7</v>
      </c>
      <c r="HM115" s="272">
        <f t="shared" si="622"/>
        <v>0.23182444291264939</v>
      </c>
      <c r="HN115" s="272">
        <f t="shared" si="623"/>
        <v>0.20078326439124586</v>
      </c>
      <c r="HO115" s="272">
        <f t="shared" si="624"/>
        <v>0.22872897544679657</v>
      </c>
      <c r="HP115" s="272">
        <f t="shared" si="625"/>
        <v>0.34891488457209174</v>
      </c>
      <c r="HQ115" s="272">
        <f t="shared" si="626"/>
        <v>0.22824174783452977</v>
      </c>
      <c r="HR115" s="276">
        <f t="shared" si="627"/>
        <v>0.45422347100814131</v>
      </c>
      <c r="HS115" s="201">
        <f>+CyF_Tot!B114</f>
        <v>0</v>
      </c>
      <c r="HT115" s="131">
        <f>+CyF_Tot!C114</f>
        <v>2414</v>
      </c>
      <c r="HU115" s="131">
        <f>+CyF_Tot!D114</f>
        <v>2475</v>
      </c>
      <c r="HV115" s="131">
        <f>+CyF_Tot!E114</f>
        <v>2519</v>
      </c>
      <c r="HW115" s="131">
        <f>+CyF_Tot!F114</f>
        <v>0</v>
      </c>
      <c r="HX115" s="131">
        <f>+CyF_Tot!G114</f>
        <v>79</v>
      </c>
      <c r="HY115" s="131">
        <f>+CyF_Tot!H114</f>
        <v>80</v>
      </c>
      <c r="HZ115" s="428">
        <f>+CyF_Tot!I114</f>
        <v>82</v>
      </c>
      <c r="IA115" s="82">
        <f t="shared" si="628"/>
        <v>7.7219243279248159E-2</v>
      </c>
      <c r="IB115" s="79">
        <f t="shared" si="629"/>
        <v>7.3753036006801623E-2</v>
      </c>
      <c r="IC115" s="79">
        <f t="shared" si="630"/>
        <v>7.7625603740338556E-2</v>
      </c>
      <c r="ID115" s="79">
        <f t="shared" si="631"/>
        <v>6.9649732264190342E-2</v>
      </c>
      <c r="IE115" s="79">
        <f t="shared" si="632"/>
        <v>6.5652185391407089E-2</v>
      </c>
      <c r="IF115" s="79">
        <f t="shared" si="633"/>
        <v>6.1690571270931721E-2</v>
      </c>
      <c r="IG115" s="79">
        <f t="shared" si="634"/>
        <v>6.4989019426919592E-2</v>
      </c>
      <c r="IH115" s="79">
        <f t="shared" si="635"/>
        <v>6.6923018918361735E-2</v>
      </c>
      <c r="II115" s="79">
        <f t="shared" si="636"/>
        <v>6.2697163705420403E-2</v>
      </c>
      <c r="IJ115" s="79">
        <f t="shared" si="637"/>
        <v>6.1682655407415604E-2</v>
      </c>
      <c r="IK115" s="79">
        <f t="shared" si="638"/>
        <v>5.3221899537351881E-2</v>
      </c>
      <c r="IL115" s="79">
        <f t="shared" si="639"/>
        <v>5.3807838499813986E-2</v>
      </c>
      <c r="IM115" s="79">
        <f t="shared" si="640"/>
        <v>5.1794272171180357E-2</v>
      </c>
      <c r="IN115" s="79">
        <f t="shared" si="641"/>
        <v>5.1652263513583638E-2</v>
      </c>
      <c r="IO115" s="79">
        <f t="shared" si="642"/>
        <v>3.6689761632603797E-2</v>
      </c>
      <c r="IP115" s="79">
        <f t="shared" si="643"/>
        <v>3.7996597269311996E-2</v>
      </c>
      <c r="IQ115" s="79">
        <f t="shared" si="644"/>
        <v>1.2645568093243544E-2</v>
      </c>
      <c r="IR115" s="79">
        <f t="shared" si="645"/>
        <v>1.4923820563217142E-2</v>
      </c>
      <c r="IS115" s="79">
        <f t="shared" si="646"/>
        <v>1.2531644056367479E-3</v>
      </c>
      <c r="IT115" s="179">
        <f t="shared" si="647"/>
        <v>4.1325922481112191E-3</v>
      </c>
      <c r="IU115" s="275"/>
      <c r="IV115" s="272"/>
      <c r="IW115" s="272"/>
      <c r="IX115" s="272"/>
      <c r="IY115" s="272"/>
      <c r="IZ115" s="272"/>
      <c r="JA115" s="272"/>
      <c r="JB115" s="272"/>
      <c r="JC115" s="272"/>
      <c r="JD115" s="272"/>
      <c r="JE115" s="272"/>
      <c r="JF115" s="272"/>
      <c r="JG115" s="272"/>
      <c r="JH115" s="272"/>
      <c r="JI115" s="272"/>
      <c r="JJ115" s="272"/>
      <c r="JK115" s="272"/>
      <c r="JL115" s="272"/>
      <c r="JM115" s="272"/>
      <c r="JN115" s="276"/>
      <c r="JP115" s="525">
        <f t="shared" si="510"/>
        <v>0</v>
      </c>
      <c r="JQ115" s="241">
        <f t="shared" si="511"/>
        <v>0</v>
      </c>
      <c r="JR115" s="241">
        <f t="shared" si="512"/>
        <v>0</v>
      </c>
      <c r="JS115" s="241">
        <f t="shared" si="513"/>
        <v>0</v>
      </c>
      <c r="JT115" s="241">
        <f t="shared" si="514"/>
        <v>0</v>
      </c>
      <c r="JU115" s="241">
        <f t="shared" si="515"/>
        <v>0</v>
      </c>
      <c r="JV115" s="241">
        <f t="shared" si="516"/>
        <v>5869.2352364533899</v>
      </c>
      <c r="JW115" s="241">
        <f t="shared" si="517"/>
        <v>0</v>
      </c>
      <c r="JX115" s="241">
        <f t="shared" si="518"/>
        <v>7104.2353069297806</v>
      </c>
      <c r="JY115" s="241">
        <f t="shared" si="519"/>
        <v>1868.8042112566116</v>
      </c>
      <c r="JZ115" s="241">
        <f t="shared" si="520"/>
        <v>12534.86675581202</v>
      </c>
      <c r="KA115" s="241">
        <f t="shared" si="521"/>
        <v>4990.2938785445103</v>
      </c>
      <c r="KB115" s="241">
        <f t="shared" si="522"/>
        <v>18893.826158953761</v>
      </c>
      <c r="KC115" s="241">
        <f t="shared" si="523"/>
        <v>8741.0227014700067</v>
      </c>
      <c r="KD115" s="241">
        <f t="shared" si="524"/>
        <v>13840.196789333919</v>
      </c>
      <c r="KE115" s="241">
        <f t="shared" si="525"/>
        <v>6923.4149337133467</v>
      </c>
      <c r="KF115" s="241">
        <f t="shared" si="526"/>
        <v>11125.426800468191</v>
      </c>
      <c r="KG115" s="241">
        <f t="shared" si="527"/>
        <v>12154.071348948266</v>
      </c>
      <c r="KH115" s="241">
        <f t="shared" si="528"/>
        <v>3801.29863650586</v>
      </c>
      <c r="KI115" s="526">
        <f t="shared" si="529"/>
        <v>8249.7570284187677</v>
      </c>
      <c r="KJ115" s="529">
        <f>(SUM(JP115:KI115)/SUM(JP$4:KI114))*100000</f>
        <v>203.98309510329045</v>
      </c>
      <c r="KK115" s="491">
        <f t="shared" si="579"/>
        <v>0</v>
      </c>
      <c r="KL115" s="492">
        <f t="shared" si="580"/>
        <v>0</v>
      </c>
      <c r="KM115" s="492">
        <f t="shared" si="581"/>
        <v>0</v>
      </c>
      <c r="KN115" s="492">
        <f t="shared" si="582"/>
        <v>0</v>
      </c>
      <c r="KO115" s="492">
        <f t="shared" si="583"/>
        <v>0</v>
      </c>
      <c r="KP115" s="492">
        <f t="shared" si="584"/>
        <v>0</v>
      </c>
      <c r="KQ115" s="492">
        <f t="shared" si="585"/>
        <v>1821.4032641979009</v>
      </c>
      <c r="KR115" s="492">
        <f t="shared" si="586"/>
        <v>0</v>
      </c>
      <c r="KS115" s="492">
        <f t="shared" si="587"/>
        <v>2517.3113662658075</v>
      </c>
      <c r="KT115" s="492">
        <f t="shared" si="588"/>
        <v>639.67853599128784</v>
      </c>
      <c r="KU115" s="492">
        <f t="shared" si="589"/>
        <v>5930.9526416852786</v>
      </c>
      <c r="KV115" s="492">
        <f t="shared" si="590"/>
        <v>2199.8878866249447</v>
      </c>
      <c r="KW115" s="492">
        <f t="shared" si="591"/>
        <v>11427.056232202145</v>
      </c>
      <c r="KX115" s="492">
        <f t="shared" si="592"/>
        <v>4583.3891515744544</v>
      </c>
      <c r="KY115" s="492">
        <f t="shared" si="593"/>
        <v>13980.519261158164</v>
      </c>
      <c r="KZ115" s="492">
        <f t="shared" si="594"/>
        <v>5192.1847668894106</v>
      </c>
      <c r="LA115" s="492">
        <f t="shared" si="595"/>
        <v>31202.291914550202</v>
      </c>
      <c r="LB115" s="492">
        <f t="shared" si="596"/>
        <v>18507.291331969376</v>
      </c>
      <c r="LC115" s="492">
        <f t="shared" si="597"/>
        <v>62971.898227546757</v>
      </c>
      <c r="LD115" s="493">
        <f t="shared" si="598"/>
        <v>47738.886802955662</v>
      </c>
      <c r="LE115" s="509">
        <f t="shared" si="599"/>
        <v>0</v>
      </c>
      <c r="LF115" s="492">
        <f t="shared" si="600"/>
        <v>0</v>
      </c>
      <c r="LG115" s="492">
        <f t="shared" si="601"/>
        <v>3271.5843972913667</v>
      </c>
      <c r="LH115" s="492">
        <f t="shared" si="602"/>
        <v>865.22253962175012</v>
      </c>
      <c r="LI115" s="492">
        <f t="shared" si="603"/>
        <v>15415.512642206802</v>
      </c>
      <c r="LJ115" s="512">
        <f t="shared" si="604"/>
        <v>8348.3771877544532</v>
      </c>
      <c r="LK115" s="491">
        <f t="shared" si="605"/>
        <v>0</v>
      </c>
      <c r="LL115" s="492">
        <f t="shared" si="606"/>
        <v>2063.4180646827976</v>
      </c>
      <c r="LM115" s="493">
        <f t="shared" si="607"/>
        <v>11776.107522528077</v>
      </c>
      <c r="LO115" s="547" t="e">
        <f>VLOOKUP(A115,#REF!,2,FALSE)</f>
        <v>#REF!</v>
      </c>
      <c r="LP115" s="552" t="e">
        <f>VLOOKUP(A115,#REF!,3,FALSE)</f>
        <v>#REF!</v>
      </c>
      <c r="LQ115" s="544" t="e">
        <f>VLOOKUP(A115,#REF!,4,FALSE)</f>
        <v>#REF!</v>
      </c>
      <c r="LR115" s="564" t="e">
        <f t="shared" si="530"/>
        <v>#REF!</v>
      </c>
      <c r="LS115" s="518" t="e">
        <f t="shared" si="531"/>
        <v>#REF!</v>
      </c>
    </row>
    <row r="116" spans="1:331" ht="14.4">
      <c r="A116" s="392" t="s">
        <v>126</v>
      </c>
      <c r="B116" s="420">
        <v>66466</v>
      </c>
      <c r="C116" s="408">
        <f t="shared" si="608"/>
        <v>6695</v>
      </c>
      <c r="D116" s="399">
        <f t="shared" si="609"/>
        <v>149</v>
      </c>
      <c r="E116" s="377">
        <f t="shared" si="610"/>
        <v>4.0851512348592106E-3</v>
      </c>
      <c r="F116" s="186">
        <f t="shared" si="532"/>
        <v>9.81704931844853E-2</v>
      </c>
      <c r="G116" s="28">
        <f t="shared" si="253"/>
        <v>5.5898172991219948</v>
      </c>
      <c r="H116" s="27">
        <f t="shared" si="533"/>
        <v>0.54875512106597379</v>
      </c>
      <c r="I116" s="34">
        <f t="shared" si="534"/>
        <v>0.56305218935428269</v>
      </c>
      <c r="J116" s="289">
        <f t="shared" si="535"/>
        <v>0.5787299249734601</v>
      </c>
      <c r="K116" s="453">
        <f t="shared" si="536"/>
        <v>3.873564444694617E-3</v>
      </c>
      <c r="L116" s="290">
        <f t="shared" si="611"/>
        <v>5.8951514472468967</v>
      </c>
      <c r="M116" s="291">
        <f t="shared" si="537"/>
        <v>0.5938079460072514</v>
      </c>
      <c r="N116" s="675"/>
      <c r="O116" s="312" t="s">
        <v>230</v>
      </c>
      <c r="P116" s="21" t="s">
        <v>244</v>
      </c>
      <c r="Q116" s="21" t="s">
        <v>242</v>
      </c>
      <c r="R116" s="21" t="s">
        <v>245</v>
      </c>
      <c r="S116" s="152">
        <f t="shared" si="538"/>
        <v>6695</v>
      </c>
      <c r="T116" s="153">
        <f t="shared" si="539"/>
        <v>10072.819185749106</v>
      </c>
      <c r="U116" s="152">
        <f t="shared" si="540"/>
        <v>68</v>
      </c>
      <c r="V116" s="154">
        <f t="shared" si="541"/>
        <v>1.0261053266938283E-2</v>
      </c>
      <c r="W116" s="153">
        <f t="shared" si="542"/>
        <v>102.3079469202299</v>
      </c>
      <c r="X116" s="152">
        <f t="shared" si="543"/>
        <v>170</v>
      </c>
      <c r="Y116" s="154">
        <f t="shared" si="544"/>
        <v>2.6053639846743294E-2</v>
      </c>
      <c r="Z116" s="153">
        <f t="shared" si="545"/>
        <v>255.76986730057473</v>
      </c>
      <c r="AA116" s="152">
        <f t="shared" si="546"/>
        <v>149</v>
      </c>
      <c r="AB116" s="153">
        <f t="shared" si="547"/>
        <v>2241.7476604579783</v>
      </c>
      <c r="AC116" s="155">
        <f t="shared" si="548"/>
        <v>2.2255414488424198E-2</v>
      </c>
      <c r="AD116" s="152">
        <f t="shared" si="549"/>
        <v>0</v>
      </c>
      <c r="AE116" s="154">
        <f t="shared" si="550"/>
        <v>0</v>
      </c>
      <c r="AF116" s="153">
        <f t="shared" si="551"/>
        <v>0</v>
      </c>
      <c r="AG116" s="152">
        <f t="shared" si="552"/>
        <v>0</v>
      </c>
      <c r="AH116" s="154">
        <f t="shared" si="553"/>
        <v>0</v>
      </c>
      <c r="AI116" s="313">
        <f t="shared" si="554"/>
        <v>0</v>
      </c>
      <c r="AJ116" s="679"/>
      <c r="AK116" s="74">
        <v>6510.8209002493913</v>
      </c>
      <c r="AL116" s="59">
        <v>6319.8712109928347</v>
      </c>
      <c r="AM116" s="59">
        <v>6383.716818628568</v>
      </c>
      <c r="AN116" s="59">
        <v>5548.8411334462289</v>
      </c>
      <c r="AO116" s="59">
        <v>5839.6689791691251</v>
      </c>
      <c r="AP116" s="59">
        <v>5111.4425705832564</v>
      </c>
      <c r="AQ116" s="59">
        <v>5146.9456218779105</v>
      </c>
      <c r="AR116" s="59">
        <v>4477.5665607721094</v>
      </c>
      <c r="AS116" s="59">
        <v>4200.5707519798325</v>
      </c>
      <c r="AT116" s="59">
        <v>3973.5001598769777</v>
      </c>
      <c r="AU116" s="59">
        <v>2870.5219433881757</v>
      </c>
      <c r="AV116" s="59">
        <v>2648.8813617644855</v>
      </c>
      <c r="AW116" s="59">
        <v>2035.2581253037231</v>
      </c>
      <c r="AX116" s="59">
        <v>2044.2276654329394</v>
      </c>
      <c r="AY116" s="59">
        <v>1025.749434743047</v>
      </c>
      <c r="AZ116" s="59">
        <v>1250.7069403990104</v>
      </c>
      <c r="BA116" s="59">
        <v>356.07440672784548</v>
      </c>
      <c r="BB116" s="59">
        <v>565.79265106610478</v>
      </c>
      <c r="BC116" s="59">
        <v>29.672867227320452</v>
      </c>
      <c r="BD116" s="75">
        <v>126.1690582858749</v>
      </c>
      <c r="BE116" s="213">
        <v>2.0000000000000002E-5</v>
      </c>
      <c r="BF116" s="42">
        <v>2.0000000000000002E-5</v>
      </c>
      <c r="BG116" s="52">
        <v>5.0000000000000002E-5</v>
      </c>
      <c r="BH116" s="52">
        <v>4.0000000000000003E-5</v>
      </c>
      <c r="BI116" s="52">
        <v>1.2518952302791728E-4</v>
      </c>
      <c r="BJ116" s="52">
        <v>1.2406223545552731E-4</v>
      </c>
      <c r="BK116" s="52">
        <v>3.4000000000000002E-4</v>
      </c>
      <c r="BL116" s="52">
        <v>1.8000000000000001E-4</v>
      </c>
      <c r="BM116" s="52">
        <v>8.9999999999999998E-4</v>
      </c>
      <c r="BN116" s="52">
        <v>5.0000000000000001E-4</v>
      </c>
      <c r="BO116" s="52">
        <v>3.8E-3</v>
      </c>
      <c r="BP116" s="52">
        <v>2E-3</v>
      </c>
      <c r="BQ116" s="52">
        <v>1.6199999999999999E-2</v>
      </c>
      <c r="BR116" s="52">
        <v>6.1999999999999998E-3</v>
      </c>
      <c r="BS116" s="52">
        <v>6.1100000000000002E-2</v>
      </c>
      <c r="BT116" s="52">
        <v>2.6800000000000001E-2</v>
      </c>
      <c r="BU116" s="52">
        <v>0.1421</v>
      </c>
      <c r="BV116" s="52">
        <v>5.4699999999999999E-2</v>
      </c>
      <c r="BW116" s="52">
        <v>0.27589999999999998</v>
      </c>
      <c r="BX116" s="584">
        <v>0.1051</v>
      </c>
      <c r="BY116" s="74">
        <f>+Fall_Hoy!B116+(CS116/2)</f>
        <v>0</v>
      </c>
      <c r="BZ116" s="59">
        <f>+Fall_Hoy!C116+(CS116/2)</f>
        <v>1</v>
      </c>
      <c r="CA116" s="59">
        <f>+Fall_Hoy!D116+(CT116/2)</f>
        <v>1</v>
      </c>
      <c r="CB116" s="59">
        <f>+Fall_Hoy!E116+(CT116/2)</f>
        <v>1</v>
      </c>
      <c r="CC116" s="59">
        <f>+Fall_Hoy!F116+(CU116/2)</f>
        <v>1</v>
      </c>
      <c r="CD116" s="59">
        <f>+Fall_Hoy!G116+(CU116/2)</f>
        <v>0</v>
      </c>
      <c r="CE116" s="59">
        <f>+Fall_Hoy!H116+(CV116/2)</f>
        <v>3</v>
      </c>
      <c r="CF116" s="59">
        <f>+Fall_Hoy!I116+(CV116/2)</f>
        <v>1</v>
      </c>
      <c r="CG116" s="59">
        <f>+Fall_Hoy!J116+(CW116/2)</f>
        <v>7</v>
      </c>
      <c r="CH116" s="59">
        <f>+Fall_Hoy!K116+(CW116/2)</f>
        <v>4</v>
      </c>
      <c r="CI116" s="59">
        <f>+Fall_Hoy!L116+(CX116/2)</f>
        <v>11</v>
      </c>
      <c r="CJ116" s="59">
        <f>+Fall_Hoy!M116+(CX116/2)</f>
        <v>13</v>
      </c>
      <c r="CK116" s="59">
        <f>+Fall_Hoy!N116+(CY116/2)</f>
        <v>26</v>
      </c>
      <c r="CL116" s="59">
        <f>+Fall_Hoy!O116+(CY116/2)</f>
        <v>16</v>
      </c>
      <c r="CM116" s="59">
        <f>+Fall_Hoy!P116+(CZ116/2)</f>
        <v>24</v>
      </c>
      <c r="CN116" s="59">
        <f>+Fall_Hoy!Q116+(CZ116/2)</f>
        <v>13</v>
      </c>
      <c r="CO116" s="59">
        <f>+Fall_Hoy!R116+(DA116/2)</f>
        <v>15</v>
      </c>
      <c r="CP116" s="59">
        <f>+Fall_Hoy!S116+(DA116/2)</f>
        <v>9</v>
      </c>
      <c r="CQ116" s="59">
        <f>+Fall_Hoy!T116+(DB116/2)</f>
        <v>2</v>
      </c>
      <c r="CR116" s="75">
        <f>+Fall_Hoy!U116+(DB116/2)</f>
        <v>1</v>
      </c>
      <c r="CS116" s="603">
        <f>+Fall_Hoy!W116</f>
        <v>0</v>
      </c>
      <c r="CT116" s="58">
        <f>+Fall_Hoy!X116</f>
        <v>0</v>
      </c>
      <c r="CU116" s="58">
        <f>+Fall_Hoy!Y116</f>
        <v>0</v>
      </c>
      <c r="CV116" s="58">
        <f>+Fall_Hoy!Z116</f>
        <v>0</v>
      </c>
      <c r="CW116" s="58">
        <f>+Fall_Hoy!AA116</f>
        <v>0</v>
      </c>
      <c r="CX116" s="58">
        <f>+Fall_Hoy!AB116</f>
        <v>0</v>
      </c>
      <c r="CY116" s="58">
        <f>+Fall_Hoy!AC116</f>
        <v>0</v>
      </c>
      <c r="CZ116" s="58">
        <f>+Fall_Hoy!AD116</f>
        <v>0</v>
      </c>
      <c r="DA116" s="58">
        <f>+Fall_Hoy!AE116</f>
        <v>2</v>
      </c>
      <c r="DB116" s="223">
        <f>+Fall_Hoy!AF116</f>
        <v>0</v>
      </c>
      <c r="DC116" s="65">
        <f t="shared" si="555"/>
        <v>0.38293824726252784</v>
      </c>
      <c r="DD116" s="66">
        <f t="shared" si="556"/>
        <v>0.38784035747888257</v>
      </c>
      <c r="DE116" s="66">
        <f t="shared" si="557"/>
        <v>0.7</v>
      </c>
      <c r="DF116" s="66">
        <f t="shared" si="558"/>
        <v>0.7</v>
      </c>
      <c r="DG116" s="66">
        <f t="shared" si="494"/>
        <v>0.7</v>
      </c>
      <c r="DH116" s="66">
        <f t="shared" si="495"/>
        <v>0.14438194106830948</v>
      </c>
      <c r="DI116" s="66">
        <f t="shared" si="496"/>
        <v>0.7</v>
      </c>
      <c r="DJ116" s="66">
        <f t="shared" si="497"/>
        <v>0.7</v>
      </c>
      <c r="DK116" s="66">
        <f t="shared" si="498"/>
        <v>0.7</v>
      </c>
      <c r="DL116" s="66">
        <f t="shared" si="499"/>
        <v>0.7</v>
      </c>
      <c r="DM116" s="66">
        <f t="shared" si="500"/>
        <v>0.7</v>
      </c>
      <c r="DN116" s="66">
        <f t="shared" si="501"/>
        <v>0.7</v>
      </c>
      <c r="DO116" s="66">
        <f t="shared" si="502"/>
        <v>0.7</v>
      </c>
      <c r="DP116" s="66">
        <f t="shared" si="503"/>
        <v>0.7</v>
      </c>
      <c r="DQ116" s="66">
        <f t="shared" si="504"/>
        <v>0.38293824726252784</v>
      </c>
      <c r="DR116" s="66">
        <f t="shared" si="505"/>
        <v>0.38784035747888257</v>
      </c>
      <c r="DS116" s="66">
        <f t="shared" si="506"/>
        <v>0.29645339055793929</v>
      </c>
      <c r="DT116" s="66">
        <f t="shared" si="507"/>
        <v>0.29080232931786032</v>
      </c>
      <c r="DU116" s="66">
        <f t="shared" si="508"/>
        <v>0.24429736454241788</v>
      </c>
      <c r="DV116" s="265">
        <f t="shared" si="509"/>
        <v>7.5412688248993165E-2</v>
      </c>
      <c r="DW116" s="74">
        <f>+'Cas_-14'!B115</f>
        <v>114</v>
      </c>
      <c r="DX116" s="59">
        <f>+'Cas_-14'!C115</f>
        <v>86</v>
      </c>
      <c r="DY116" s="59">
        <f>+'Cas_-14'!D115</f>
        <v>188</v>
      </c>
      <c r="DZ116" s="59">
        <f>+'Cas_-14'!E115</f>
        <v>246</v>
      </c>
      <c r="EA116" s="59">
        <f>+'Cas_-14'!F115</f>
        <v>720</v>
      </c>
      <c r="EB116" s="59">
        <f>+'Cas_-14'!G115</f>
        <v>738</v>
      </c>
      <c r="EC116" s="59">
        <f>+'Cas_-14'!H115</f>
        <v>912</v>
      </c>
      <c r="ED116" s="59">
        <f>+'Cas_-14'!I115</f>
        <v>762</v>
      </c>
      <c r="EE116" s="59">
        <f>+'Cas_-14'!J115</f>
        <v>664</v>
      </c>
      <c r="EF116" s="59">
        <f>+'Cas_-14'!K115</f>
        <v>549</v>
      </c>
      <c r="EG116" s="59">
        <f>+'Cas_-14'!L115</f>
        <v>397</v>
      </c>
      <c r="EH116" s="59">
        <f>+'Cas_-14'!M115</f>
        <v>401</v>
      </c>
      <c r="EI116" s="59">
        <f>+'Cas_-14'!N115</f>
        <v>228</v>
      </c>
      <c r="EJ116" s="59">
        <f>+'Cas_-14'!O115</f>
        <v>204</v>
      </c>
      <c r="EK116" s="59">
        <f>+'Cas_-14'!P115</f>
        <v>95</v>
      </c>
      <c r="EL116" s="59">
        <f>+'Cas_-14'!Q115</f>
        <v>91</v>
      </c>
      <c r="EM116" s="59">
        <f>+'Cas_-14'!R115</f>
        <v>32</v>
      </c>
      <c r="EN116" s="59">
        <f>+'Cas_-14'!S115</f>
        <v>33</v>
      </c>
      <c r="EO116" s="59">
        <f>+'Cas_-14'!T115</f>
        <v>3</v>
      </c>
      <c r="EP116" s="75">
        <f>+'Cas_-14'!U115</f>
        <v>3</v>
      </c>
      <c r="EQ116" s="178">
        <f t="shared" si="559"/>
        <v>1.750931284189269E-2</v>
      </c>
      <c r="ER116" s="79">
        <f t="shared" si="560"/>
        <v>1.3607872238030881E-2</v>
      </c>
      <c r="ES116" s="79">
        <f t="shared" si="561"/>
        <v>2.9449927893322275E-2</v>
      </c>
      <c r="ET116" s="79">
        <f t="shared" si="562"/>
        <v>4.4333581388230577E-2</v>
      </c>
      <c r="EU116" s="79">
        <f t="shared" si="563"/>
        <v>0.12329465977752088</v>
      </c>
      <c r="EV116" s="79">
        <f t="shared" si="564"/>
        <v>0.14438194106830948</v>
      </c>
      <c r="EW116" s="79">
        <f t="shared" si="565"/>
        <v>0.177192468504699</v>
      </c>
      <c r="EX116" s="79">
        <f t="shared" si="566"/>
        <v>0.17018172475108914</v>
      </c>
      <c r="EY116" s="79">
        <f t="shared" si="567"/>
        <v>0.15807375692625589</v>
      </c>
      <c r="EZ116" s="79">
        <f t="shared" si="568"/>
        <v>0.13816533985416962</v>
      </c>
      <c r="FA116" s="79">
        <f t="shared" si="569"/>
        <v>0.13830237421261699</v>
      </c>
      <c r="FB116" s="79">
        <f t="shared" si="570"/>
        <v>0.15138465836494994</v>
      </c>
      <c r="FC116" s="79">
        <f t="shared" si="571"/>
        <v>0.11202510245032206</v>
      </c>
      <c r="FD116" s="79">
        <f t="shared" si="572"/>
        <v>9.979319008814784E-2</v>
      </c>
      <c r="FE116" s="79">
        <f t="shared" si="573"/>
        <v>9.2615210676472617E-2</v>
      </c>
      <c r="FF116" s="79">
        <f t="shared" si="574"/>
        <v>7.2758851063038366E-2</v>
      </c>
      <c r="FG116" s="79">
        <f t="shared" si="575"/>
        <v>8.986885716967076E-2</v>
      </c>
      <c r="FH116" s="79">
        <f t="shared" si="576"/>
        <v>5.832525385018552E-2</v>
      </c>
      <c r="FI116" s="79">
        <f t="shared" si="577"/>
        <v>0.10110246431587963</v>
      </c>
      <c r="FJ116" s="87">
        <f t="shared" si="578"/>
        <v>2.3777620604907547E-2</v>
      </c>
      <c r="FK116" s="101">
        <f t="shared" si="481"/>
        <v>4.1347230596950642</v>
      </c>
      <c r="FL116" s="102">
        <f t="shared" si="482"/>
        <v>5.3304904051172715</v>
      </c>
      <c r="FM116" s="102">
        <f t="shared" si="483"/>
        <v>6.2485995075114307</v>
      </c>
      <c r="FN116" s="102">
        <f t="shared" si="484"/>
        <v>7.0145066951130266</v>
      </c>
      <c r="FO116" s="102">
        <f t="shared" si="648"/>
        <v>5.677455951969983</v>
      </c>
      <c r="FP116" s="102">
        <f t="shared" si="648"/>
        <v>1</v>
      </c>
      <c r="FQ116" s="102">
        <f t="shared" si="648"/>
        <v>3.9505065080203257</v>
      </c>
      <c r="FR116" s="102">
        <f t="shared" si="648"/>
        <v>4.113250121444195</v>
      </c>
      <c r="FS116" s="102">
        <f t="shared" si="648"/>
        <v>4.4283125397377754</v>
      </c>
      <c r="FT116" s="102">
        <f t="shared" si="648"/>
        <v>5.0663936464733776</v>
      </c>
      <c r="FU116" s="102">
        <f t="shared" si="648"/>
        <v>5.06137370370711</v>
      </c>
      <c r="FV116" s="102">
        <f t="shared" si="648"/>
        <v>4.6239824270202989</v>
      </c>
      <c r="FW116" s="102">
        <f t="shared" si="648"/>
        <v>6.2485995075114307</v>
      </c>
      <c r="FX116" s="102">
        <f t="shared" si="648"/>
        <v>7.0145066951130266</v>
      </c>
      <c r="FY116" s="102">
        <f t="shared" si="648"/>
        <v>4.1347230596950642</v>
      </c>
      <c r="FZ116" s="102">
        <f t="shared" si="648"/>
        <v>5.3304904051172715</v>
      </c>
      <c r="GA116" s="102">
        <f t="shared" si="485"/>
        <v>3.2987332864180159</v>
      </c>
      <c r="GB116" s="102">
        <f t="shared" si="486"/>
        <v>4.9858733588166864</v>
      </c>
      <c r="GC116" s="102">
        <f t="shared" si="487"/>
        <v>2.4163344206838229</v>
      </c>
      <c r="GD116" s="270">
        <f t="shared" si="488"/>
        <v>3.1715826197272436</v>
      </c>
      <c r="GE116" s="74">
        <f>+Cas_Hoy!B115</f>
        <v>117</v>
      </c>
      <c r="GF116" s="59">
        <f>+Cas_Hoy!C115</f>
        <v>92</v>
      </c>
      <c r="GG116" s="59">
        <f>+Cas_Hoy!D115</f>
        <v>196</v>
      </c>
      <c r="GH116" s="59">
        <f>+Cas_Hoy!E115</f>
        <v>260</v>
      </c>
      <c r="GI116" s="59">
        <f>+Cas_Hoy!F115</f>
        <v>734</v>
      </c>
      <c r="GJ116" s="59">
        <f>+Cas_Hoy!G115</f>
        <v>756</v>
      </c>
      <c r="GK116" s="59">
        <f>+Cas_Hoy!H115</f>
        <v>944</v>
      </c>
      <c r="GL116" s="59">
        <f>+Cas_Hoy!I115</f>
        <v>784</v>
      </c>
      <c r="GM116" s="59">
        <f>+Cas_Hoy!J115</f>
        <v>674</v>
      </c>
      <c r="GN116" s="59">
        <f>+Cas_Hoy!K115</f>
        <v>564</v>
      </c>
      <c r="GO116" s="59">
        <f>+Cas_Hoy!L115</f>
        <v>403</v>
      </c>
      <c r="GP116" s="59">
        <f>+Cas_Hoy!M115</f>
        <v>412</v>
      </c>
      <c r="GQ116" s="59">
        <f>+Cas_Hoy!N115</f>
        <v>231</v>
      </c>
      <c r="GR116" s="59">
        <f>+Cas_Hoy!O115</f>
        <v>206</v>
      </c>
      <c r="GS116" s="59">
        <f>+Cas_Hoy!P115</f>
        <v>96</v>
      </c>
      <c r="GT116" s="59">
        <f>+Cas_Hoy!Q115</f>
        <v>96</v>
      </c>
      <c r="GU116" s="59">
        <f>+Cas_Hoy!R115</f>
        <v>32</v>
      </c>
      <c r="GV116" s="59">
        <f>+Cas_Hoy!S115</f>
        <v>33</v>
      </c>
      <c r="GW116" s="59">
        <f>+Cas_Hoy!T115</f>
        <v>3</v>
      </c>
      <c r="GX116" s="459">
        <f>+Cas_Hoy!U115</f>
        <v>3</v>
      </c>
      <c r="GY116" s="424">
        <f t="shared" si="489"/>
        <v>0.38696917618108079</v>
      </c>
      <c r="GZ116" s="94">
        <f t="shared" si="490"/>
        <v>0.4091502672304696</v>
      </c>
      <c r="HA116" s="94">
        <f t="shared" si="491"/>
        <v>0.7</v>
      </c>
      <c r="HB116" s="94">
        <f t="shared" si="492"/>
        <v>0.7</v>
      </c>
      <c r="HC116" s="272">
        <f t="shared" si="612"/>
        <v>0.7</v>
      </c>
      <c r="HD116" s="272">
        <f t="shared" si="613"/>
        <v>0.14790345182607312</v>
      </c>
      <c r="HE116" s="272">
        <f t="shared" si="614"/>
        <v>0.7</v>
      </c>
      <c r="HF116" s="272">
        <f t="shared" si="615"/>
        <v>0.7</v>
      </c>
      <c r="HG116" s="272">
        <f t="shared" si="616"/>
        <v>0.7</v>
      </c>
      <c r="HH116" s="272">
        <f t="shared" si="617"/>
        <v>0.7</v>
      </c>
      <c r="HI116" s="272">
        <f t="shared" si="618"/>
        <v>0.7</v>
      </c>
      <c r="HJ116" s="272">
        <f t="shared" si="619"/>
        <v>0.7</v>
      </c>
      <c r="HK116" s="272">
        <f t="shared" si="620"/>
        <v>0.7</v>
      </c>
      <c r="HL116" s="272">
        <f t="shared" si="621"/>
        <v>0.7</v>
      </c>
      <c r="HM116" s="272">
        <f t="shared" si="622"/>
        <v>0.38696917618108079</v>
      </c>
      <c r="HN116" s="272">
        <f t="shared" si="623"/>
        <v>0.4091502672304696</v>
      </c>
      <c r="HO116" s="272">
        <f t="shared" si="624"/>
        <v>0.29645339055793929</v>
      </c>
      <c r="HP116" s="272">
        <f t="shared" si="625"/>
        <v>0.29080232931786038</v>
      </c>
      <c r="HQ116" s="272">
        <f t="shared" si="626"/>
        <v>0.24429736454241788</v>
      </c>
      <c r="HR116" s="276">
        <f t="shared" si="627"/>
        <v>7.5412688248993165E-2</v>
      </c>
      <c r="HS116" s="201">
        <f>+CyF_Tot!B115</f>
        <v>0</v>
      </c>
      <c r="HT116" s="131">
        <f>+CyF_Tot!C115</f>
        <v>6525</v>
      </c>
      <c r="HU116" s="131">
        <f>+CyF_Tot!D115</f>
        <v>6627</v>
      </c>
      <c r="HV116" s="131">
        <f>+CyF_Tot!E115</f>
        <v>6695</v>
      </c>
      <c r="HW116" s="131">
        <f>+CyF_Tot!F115</f>
        <v>0</v>
      </c>
      <c r="HX116" s="131">
        <f>+CyF_Tot!G115</f>
        <v>149</v>
      </c>
      <c r="HY116" s="131">
        <f>+CyF_Tot!H115</f>
        <v>149</v>
      </c>
      <c r="HZ116" s="428">
        <f>+CyF_Tot!I115</f>
        <v>149</v>
      </c>
      <c r="IA116" s="82">
        <f t="shared" si="628"/>
        <v>9.7957164569093841E-2</v>
      </c>
      <c r="IB116" s="79">
        <f t="shared" si="629"/>
        <v>9.5084271823079991E-2</v>
      </c>
      <c r="IC116" s="79">
        <f t="shared" si="630"/>
        <v>9.6044847269710354E-2</v>
      </c>
      <c r="ID116" s="79">
        <f t="shared" si="631"/>
        <v>8.348390355138309E-2</v>
      </c>
      <c r="IE116" s="79">
        <f t="shared" si="632"/>
        <v>8.7859491757727642E-2</v>
      </c>
      <c r="IF116" s="79">
        <f t="shared" si="633"/>
        <v>7.6903116940740479E-2</v>
      </c>
      <c r="IG116" s="79">
        <f t="shared" si="634"/>
        <v>7.7437270512411019E-2</v>
      </c>
      <c r="IH116" s="79">
        <f t="shared" si="635"/>
        <v>6.7366270886951365E-2</v>
      </c>
      <c r="II116" s="79">
        <f t="shared" si="636"/>
        <v>6.3198789636503369E-2</v>
      </c>
      <c r="IJ116" s="79">
        <f t="shared" si="637"/>
        <v>5.9782447565326295E-2</v>
      </c>
      <c r="IK116" s="79">
        <f t="shared" si="638"/>
        <v>4.3187824502575391E-2</v>
      </c>
      <c r="IL116" s="79">
        <f t="shared" si="639"/>
        <v>3.9853178493733418E-2</v>
      </c>
      <c r="IM116" s="79">
        <f t="shared" si="640"/>
        <v>3.0621041213608809E-2</v>
      </c>
      <c r="IN116" s="79">
        <f t="shared" si="641"/>
        <v>3.0755990512938033E-2</v>
      </c>
      <c r="IO116" s="79">
        <f t="shared" si="642"/>
        <v>1.5432693929874628E-2</v>
      </c>
      <c r="IP116" s="79">
        <f t="shared" si="643"/>
        <v>1.8817244010456629E-2</v>
      </c>
      <c r="IQ116" s="79">
        <f t="shared" si="644"/>
        <v>5.3572413975242301E-3</v>
      </c>
      <c r="IR116" s="79">
        <f t="shared" si="645"/>
        <v>8.5125124284010593E-3</v>
      </c>
      <c r="IS116" s="79">
        <f t="shared" si="646"/>
        <v>4.464367831270191E-4</v>
      </c>
      <c r="IT116" s="179">
        <f t="shared" si="647"/>
        <v>1.8982496056009824E-3</v>
      </c>
      <c r="IU116" s="275"/>
      <c r="IV116" s="272"/>
      <c r="IW116" s="272"/>
      <c r="IX116" s="272"/>
      <c r="IY116" s="272"/>
      <c r="IZ116" s="272"/>
      <c r="JA116" s="272"/>
      <c r="JB116" s="272"/>
      <c r="JC116" s="272"/>
      <c r="JD116" s="272"/>
      <c r="JE116" s="272"/>
      <c r="JF116" s="272"/>
      <c r="JG116" s="272"/>
      <c r="JH116" s="272"/>
      <c r="JI116" s="272"/>
      <c r="JJ116" s="272"/>
      <c r="JK116" s="272"/>
      <c r="JL116" s="272"/>
      <c r="JM116" s="272"/>
      <c r="JN116" s="276"/>
      <c r="JP116" s="525">
        <f t="shared" si="510"/>
        <v>0</v>
      </c>
      <c r="JQ116" s="241">
        <f t="shared" si="511"/>
        <v>574.38005915151166</v>
      </c>
      <c r="JR116" s="241">
        <f t="shared" si="512"/>
        <v>568.7144500842619</v>
      </c>
      <c r="JS116" s="241">
        <f t="shared" si="513"/>
        <v>621.26197472497995</v>
      </c>
      <c r="JT116" s="241">
        <f t="shared" si="514"/>
        <v>612.69414632284042</v>
      </c>
      <c r="JU116" s="241">
        <f t="shared" si="515"/>
        <v>0</v>
      </c>
      <c r="JV116" s="241">
        <f t="shared" si="516"/>
        <v>1878.2226800509436</v>
      </c>
      <c r="JW116" s="241">
        <f t="shared" si="517"/>
        <v>728.13948285289064</v>
      </c>
      <c r="JX116" s="241">
        <f t="shared" si="518"/>
        <v>4702.9475674678142</v>
      </c>
      <c r="JY116" s="241">
        <f t="shared" si="519"/>
        <v>2940.9577273961409</v>
      </c>
      <c r="JZ116" s="241">
        <f t="shared" si="520"/>
        <v>8098.9194503628978</v>
      </c>
      <c r="KA116" s="241">
        <f t="shared" si="521"/>
        <v>11132.85155978305</v>
      </c>
      <c r="KB116" s="241">
        <f t="shared" si="522"/>
        <v>21122.212197818742</v>
      </c>
      <c r="KC116" s="241">
        <f t="shared" si="523"/>
        <v>14926.783604377846</v>
      </c>
      <c r="KD116" s="241">
        <f t="shared" si="524"/>
        <v>23162.685930167463</v>
      </c>
      <c r="KE116" s="241">
        <f t="shared" si="525"/>
        <v>13859.833538998178</v>
      </c>
      <c r="KF116" s="241">
        <f t="shared" si="526"/>
        <v>15020.371863142253</v>
      </c>
      <c r="KG116" s="241">
        <f t="shared" si="527"/>
        <v>10446.339288541674</v>
      </c>
      <c r="KH116" s="241">
        <f t="shared" si="528"/>
        <v>4068.7001722853825</v>
      </c>
      <c r="KI116" s="526">
        <f t="shared" si="529"/>
        <v>1369.6702055780243</v>
      </c>
      <c r="KJ116" s="529">
        <f>(SUM(JP116:KI116)/SUM(JP$4:KI115))*100000</f>
        <v>238.17936493278717</v>
      </c>
      <c r="KK116" s="491">
        <f t="shared" si="579"/>
        <v>0</v>
      </c>
      <c r="KL116" s="492">
        <f t="shared" si="580"/>
        <v>158.23107253524282</v>
      </c>
      <c r="KM116" s="492">
        <f t="shared" si="581"/>
        <v>156.64855262405464</v>
      </c>
      <c r="KN116" s="492">
        <f t="shared" si="582"/>
        <v>180.21781052126252</v>
      </c>
      <c r="KO116" s="492">
        <f t="shared" si="583"/>
        <v>171.24258302433458</v>
      </c>
      <c r="KP116" s="492">
        <f t="shared" si="584"/>
        <v>0</v>
      </c>
      <c r="KQ116" s="492">
        <f t="shared" si="585"/>
        <v>582.86996218650984</v>
      </c>
      <c r="KR116" s="492">
        <f t="shared" si="586"/>
        <v>223.33559678620622</v>
      </c>
      <c r="KS116" s="492">
        <f t="shared" si="587"/>
        <v>1666.4402085599268</v>
      </c>
      <c r="KT116" s="492">
        <f t="shared" si="588"/>
        <v>1006.66914283548</v>
      </c>
      <c r="KU116" s="492">
        <f t="shared" si="589"/>
        <v>3832.0557086619315</v>
      </c>
      <c r="KV116" s="492">
        <f t="shared" si="590"/>
        <v>4907.7320666941378</v>
      </c>
      <c r="KW116" s="492">
        <f t="shared" si="591"/>
        <v>12774.79238468585</v>
      </c>
      <c r="KX116" s="492">
        <f t="shared" si="592"/>
        <v>7826.9168696586539</v>
      </c>
      <c r="KY116" s="492">
        <f t="shared" si="593"/>
        <v>23397.526907740452</v>
      </c>
      <c r="KZ116" s="492">
        <f t="shared" si="594"/>
        <v>10394.121580434052</v>
      </c>
      <c r="LA116" s="492">
        <f t="shared" si="595"/>
        <v>42126.026798283172</v>
      </c>
      <c r="LB116" s="492">
        <f t="shared" si="596"/>
        <v>15906.88741368696</v>
      </c>
      <c r="LC116" s="492">
        <f t="shared" si="597"/>
        <v>67401.642877253078</v>
      </c>
      <c r="LD116" s="493">
        <f t="shared" si="598"/>
        <v>7925.8735349691815</v>
      </c>
      <c r="LE116" s="509">
        <f t="shared" si="599"/>
        <v>106.75658874888397</v>
      </c>
      <c r="LF116" s="492">
        <f t="shared" si="600"/>
        <v>117.78455555965526</v>
      </c>
      <c r="LG116" s="492">
        <f t="shared" si="601"/>
        <v>1718.770186729422</v>
      </c>
      <c r="LH116" s="492">
        <f t="shared" si="602"/>
        <v>1621.6292064031061</v>
      </c>
      <c r="LI116" s="492">
        <f t="shared" si="603"/>
        <v>19438.574318965435</v>
      </c>
      <c r="LJ116" s="512">
        <f t="shared" si="604"/>
        <v>9782.045209319871</v>
      </c>
      <c r="LK116" s="491">
        <f t="shared" si="605"/>
        <v>111.99976198192017</v>
      </c>
      <c r="LL116" s="492">
        <f t="shared" si="606"/>
        <v>1672.5286365451141</v>
      </c>
      <c r="LM116" s="493">
        <f t="shared" si="607"/>
        <v>14259.480014959963</v>
      </c>
      <c r="LO116" s="547" t="e">
        <f>VLOOKUP(A116,#REF!,2,FALSE)</f>
        <v>#REF!</v>
      </c>
      <c r="LP116" s="552" t="e">
        <f>VLOOKUP(A116,#REF!,3,FALSE)</f>
        <v>#REF!</v>
      </c>
      <c r="LQ116" s="544" t="e">
        <f>VLOOKUP(A116,#REF!,4,FALSE)</f>
        <v>#REF!</v>
      </c>
      <c r="LR116" s="564" t="e">
        <f t="shared" si="530"/>
        <v>#REF!</v>
      </c>
      <c r="LS116" s="518" t="e">
        <f t="shared" si="531"/>
        <v>#REF!</v>
      </c>
    </row>
    <row r="117" spans="1:331" ht="14.4">
      <c r="A117" s="391" t="s">
        <v>127</v>
      </c>
      <c r="B117" s="419">
        <v>67793</v>
      </c>
      <c r="C117" s="407">
        <f t="shared" si="608"/>
        <v>7578</v>
      </c>
      <c r="D117" s="398">
        <f t="shared" si="609"/>
        <v>155</v>
      </c>
      <c r="E117" s="376">
        <f t="shared" si="610"/>
        <v>7.5011537673662946E-3</v>
      </c>
      <c r="F117" s="185">
        <f t="shared" si="532"/>
        <v>0.10655967430265662</v>
      </c>
      <c r="G117" s="30">
        <f t="shared" si="253"/>
        <v>2.8603942255814645</v>
      </c>
      <c r="H117" s="29">
        <f t="shared" si="533"/>
        <v>0.30480267705516056</v>
      </c>
      <c r="I117" s="33">
        <f t="shared" si="534"/>
        <v>0.31973902086434197</v>
      </c>
      <c r="J117" s="302">
        <f t="shared" si="535"/>
        <v>0.43995974764110934</v>
      </c>
      <c r="K117" s="452">
        <f t="shared" si="536"/>
        <v>5.1967748448676805E-3</v>
      </c>
      <c r="L117" s="303">
        <f t="shared" si="611"/>
        <v>4.128764004960372</v>
      </c>
      <c r="M117" s="304">
        <f t="shared" si="537"/>
        <v>0.46133652939941905</v>
      </c>
      <c r="N117" s="675"/>
      <c r="O117" s="310" t="s">
        <v>226</v>
      </c>
      <c r="P117" s="20" t="s">
        <v>227</v>
      </c>
      <c r="Q117" s="20"/>
      <c r="R117" s="20"/>
      <c r="S117" s="148">
        <f t="shared" si="538"/>
        <v>7578</v>
      </c>
      <c r="T117" s="149">
        <f t="shared" si="539"/>
        <v>11178.14523623383</v>
      </c>
      <c r="U117" s="148">
        <f t="shared" si="540"/>
        <v>219</v>
      </c>
      <c r="V117" s="150">
        <f t="shared" si="541"/>
        <v>2.9759478189971465E-2</v>
      </c>
      <c r="W117" s="149">
        <f t="shared" si="542"/>
        <v>323.04220199725637</v>
      </c>
      <c r="X117" s="148">
        <f t="shared" si="543"/>
        <v>354</v>
      </c>
      <c r="Y117" s="150">
        <f t="shared" si="544"/>
        <v>4.9003322259136214E-2</v>
      </c>
      <c r="Z117" s="149">
        <f t="shared" si="545"/>
        <v>522.17780596816783</v>
      </c>
      <c r="AA117" s="148">
        <f t="shared" si="546"/>
        <v>155</v>
      </c>
      <c r="AB117" s="149">
        <f t="shared" si="547"/>
        <v>2286.3717492956498</v>
      </c>
      <c r="AC117" s="151">
        <f t="shared" si="548"/>
        <v>2.04539456320929E-2</v>
      </c>
      <c r="AD117" s="148">
        <f t="shared" si="549"/>
        <v>0</v>
      </c>
      <c r="AE117" s="150">
        <f t="shared" si="550"/>
        <v>0</v>
      </c>
      <c r="AF117" s="149">
        <f t="shared" si="551"/>
        <v>0</v>
      </c>
      <c r="AG117" s="148">
        <f t="shared" si="552"/>
        <v>1</v>
      </c>
      <c r="AH117" s="150">
        <f t="shared" si="553"/>
        <v>6.4935064935064939E-3</v>
      </c>
      <c r="AI117" s="311">
        <f t="shared" si="554"/>
        <v>14.750785479326774</v>
      </c>
      <c r="AJ117" s="679"/>
      <c r="AK117" s="74">
        <v>5645.0210682538473</v>
      </c>
      <c r="AL117" s="59">
        <v>5199.443609484325</v>
      </c>
      <c r="AM117" s="59">
        <v>5025.1662301829583</v>
      </c>
      <c r="AN117" s="59">
        <v>4783.5262830472038</v>
      </c>
      <c r="AO117" s="59">
        <v>5085.1778660405089</v>
      </c>
      <c r="AP117" s="59">
        <v>4536.8529579240658</v>
      </c>
      <c r="AQ117" s="59">
        <v>4707.6347015989559</v>
      </c>
      <c r="AR117" s="59">
        <v>4422.0486588289432</v>
      </c>
      <c r="AS117" s="59">
        <v>4274.1994710889458</v>
      </c>
      <c r="AT117" s="59">
        <v>4238.4810091845857</v>
      </c>
      <c r="AU117" s="59">
        <v>3476.1218505586926</v>
      </c>
      <c r="AV117" s="59">
        <v>3754.0655884595917</v>
      </c>
      <c r="AW117" s="59">
        <v>2721.3723738645558</v>
      </c>
      <c r="AX117" s="59">
        <v>3016.5990877591685</v>
      </c>
      <c r="AY117" s="59">
        <v>1796.465610679239</v>
      </c>
      <c r="AZ117" s="59">
        <v>2526.7096298889646</v>
      </c>
      <c r="BA117" s="59">
        <v>749.48689483137923</v>
      </c>
      <c r="BB117" s="59">
        <v>1394.097821039021</v>
      </c>
      <c r="BC117" s="59">
        <v>48.353993214927691</v>
      </c>
      <c r="BD117" s="75">
        <v>392.17571645922749</v>
      </c>
      <c r="BE117" s="213">
        <v>2.0000000000000002E-5</v>
      </c>
      <c r="BF117" s="42">
        <v>2.0000000000000002E-5</v>
      </c>
      <c r="BG117" s="52">
        <v>5.0000000000000002E-5</v>
      </c>
      <c r="BH117" s="52">
        <v>4.0000000000000003E-5</v>
      </c>
      <c r="BI117" s="52">
        <v>1.2518952302791728E-4</v>
      </c>
      <c r="BJ117" s="52">
        <v>1.2406223545552731E-4</v>
      </c>
      <c r="BK117" s="52">
        <v>3.4000000000000002E-4</v>
      </c>
      <c r="BL117" s="52">
        <v>1.8000000000000001E-4</v>
      </c>
      <c r="BM117" s="52">
        <v>8.9999999999999998E-4</v>
      </c>
      <c r="BN117" s="52">
        <v>5.0000000000000001E-4</v>
      </c>
      <c r="BO117" s="52">
        <v>3.8E-3</v>
      </c>
      <c r="BP117" s="52">
        <v>2E-3</v>
      </c>
      <c r="BQ117" s="52">
        <v>1.6199999999999999E-2</v>
      </c>
      <c r="BR117" s="52">
        <v>6.1999999999999998E-3</v>
      </c>
      <c r="BS117" s="52">
        <v>6.1100000000000002E-2</v>
      </c>
      <c r="BT117" s="52">
        <v>2.6800000000000001E-2</v>
      </c>
      <c r="BU117" s="52">
        <v>0.1421</v>
      </c>
      <c r="BV117" s="52">
        <v>5.4699999999999999E-2</v>
      </c>
      <c r="BW117" s="52">
        <v>0.27589999999999998</v>
      </c>
      <c r="BX117" s="584">
        <v>0.1051</v>
      </c>
      <c r="BY117" s="74">
        <f>+Fall_Hoy!B117+(CS117/2)</f>
        <v>0</v>
      </c>
      <c r="BZ117" s="59">
        <f>+Fall_Hoy!C117+(CS117/2)</f>
        <v>0</v>
      </c>
      <c r="CA117" s="59">
        <f>+Fall_Hoy!D117+(CT117/2)</f>
        <v>0</v>
      </c>
      <c r="CB117" s="59">
        <f>+Fall_Hoy!E117+(CT117/2)</f>
        <v>0</v>
      </c>
      <c r="CC117" s="59">
        <f>+Fall_Hoy!F117+(CU117/2)</f>
        <v>0</v>
      </c>
      <c r="CD117" s="59">
        <f>+Fall_Hoy!G117+(CU117/2)</f>
        <v>1</v>
      </c>
      <c r="CE117" s="59">
        <f>+Fall_Hoy!H117+(CV117/2)</f>
        <v>0</v>
      </c>
      <c r="CF117" s="59">
        <f>+Fall_Hoy!I117+(CV117/2)</f>
        <v>4</v>
      </c>
      <c r="CG117" s="59">
        <f>+Fall_Hoy!J117+(CW117/2)</f>
        <v>9</v>
      </c>
      <c r="CH117" s="59">
        <f>+Fall_Hoy!K117+(CW117/2)</f>
        <v>4</v>
      </c>
      <c r="CI117" s="59">
        <f>+Fall_Hoy!L117+(CX117/2)</f>
        <v>15</v>
      </c>
      <c r="CJ117" s="59">
        <f>+Fall_Hoy!M117+(CX117/2)</f>
        <v>7</v>
      </c>
      <c r="CK117" s="59">
        <f>+Fall_Hoy!N117+(CY117/2)</f>
        <v>14</v>
      </c>
      <c r="CL117" s="59">
        <f>+Fall_Hoy!O117+(CY117/2)</f>
        <v>12</v>
      </c>
      <c r="CM117" s="59">
        <f>+Fall_Hoy!P117+(CZ117/2)</f>
        <v>29</v>
      </c>
      <c r="CN117" s="59">
        <f>+Fall_Hoy!Q117+(CZ117/2)</f>
        <v>8</v>
      </c>
      <c r="CO117" s="59">
        <f>+Fall_Hoy!R117+(DA117/2)</f>
        <v>20.5</v>
      </c>
      <c r="CP117" s="59">
        <f>+Fall_Hoy!S117+(DA117/2)</f>
        <v>19.5</v>
      </c>
      <c r="CQ117" s="59">
        <f>+Fall_Hoy!T117+(DB117/2)</f>
        <v>5</v>
      </c>
      <c r="CR117" s="75">
        <f>+Fall_Hoy!U117+(DB117/2)</f>
        <v>7</v>
      </c>
      <c r="CS117" s="603">
        <f>+Fall_Hoy!W117</f>
        <v>0</v>
      </c>
      <c r="CT117" s="58">
        <f>+Fall_Hoy!X117</f>
        <v>0</v>
      </c>
      <c r="CU117" s="58">
        <f>+Fall_Hoy!Y117</f>
        <v>0</v>
      </c>
      <c r="CV117" s="58">
        <f>+Fall_Hoy!Z117</f>
        <v>0</v>
      </c>
      <c r="CW117" s="58">
        <f>+Fall_Hoy!AA117</f>
        <v>0</v>
      </c>
      <c r="CX117" s="58">
        <f>+Fall_Hoy!AB117</f>
        <v>0</v>
      </c>
      <c r="CY117" s="58">
        <f>+Fall_Hoy!AC117</f>
        <v>0</v>
      </c>
      <c r="CZ117" s="58">
        <f>+Fall_Hoy!AD117</f>
        <v>0</v>
      </c>
      <c r="DA117" s="58">
        <f>+Fall_Hoy!AE117</f>
        <v>1</v>
      </c>
      <c r="DB117" s="223">
        <f>+Fall_Hoy!AF117</f>
        <v>0</v>
      </c>
      <c r="DC117" s="65">
        <f t="shared" si="555"/>
        <v>0.26420308209965615</v>
      </c>
      <c r="DD117" s="66">
        <f t="shared" si="556"/>
        <v>0.11814078640278304</v>
      </c>
      <c r="DE117" s="66">
        <f t="shared" si="557"/>
        <v>0.31755945609052078</v>
      </c>
      <c r="DF117" s="66">
        <f t="shared" si="558"/>
        <v>0.64161123658148578</v>
      </c>
      <c r="DG117" s="66">
        <f t="shared" si="494"/>
        <v>0.15614006450048426</v>
      </c>
      <c r="DH117" s="66">
        <f t="shared" si="495"/>
        <v>0.7</v>
      </c>
      <c r="DI117" s="66">
        <f t="shared" si="496"/>
        <v>0.17248577076811056</v>
      </c>
      <c r="DJ117" s="66">
        <f t="shared" si="497"/>
        <v>0.7</v>
      </c>
      <c r="DK117" s="66">
        <f t="shared" si="498"/>
        <v>0.7</v>
      </c>
      <c r="DL117" s="66">
        <f t="shared" si="499"/>
        <v>0.7</v>
      </c>
      <c r="DM117" s="66">
        <f t="shared" si="500"/>
        <v>0.7</v>
      </c>
      <c r="DN117" s="66">
        <f t="shared" si="501"/>
        <v>0.7</v>
      </c>
      <c r="DO117" s="66">
        <f t="shared" si="502"/>
        <v>0.31755945609052078</v>
      </c>
      <c r="DP117" s="66">
        <f t="shared" si="503"/>
        <v>0.64161123658148578</v>
      </c>
      <c r="DQ117" s="66">
        <f t="shared" si="504"/>
        <v>0.26420308209965615</v>
      </c>
      <c r="DR117" s="66">
        <f t="shared" si="505"/>
        <v>0.11814078640278304</v>
      </c>
      <c r="DS117" s="66">
        <f t="shared" si="506"/>
        <v>0.19248448957221337</v>
      </c>
      <c r="DT117" s="66">
        <f t="shared" si="507"/>
        <v>0.25571372379715873</v>
      </c>
      <c r="DU117" s="66">
        <f t="shared" si="508"/>
        <v>0.37478824291876578</v>
      </c>
      <c r="DV117" s="265">
        <f t="shared" si="509"/>
        <v>0.16983008437034761</v>
      </c>
      <c r="DW117" s="74">
        <f>+'Cas_-14'!B116</f>
        <v>37</v>
      </c>
      <c r="DX117" s="59">
        <f>+'Cas_-14'!C116</f>
        <v>57</v>
      </c>
      <c r="DY117" s="59">
        <f>+'Cas_-14'!D116</f>
        <v>242</v>
      </c>
      <c r="DZ117" s="59">
        <f>+'Cas_-14'!E116</f>
        <v>322</v>
      </c>
      <c r="EA117" s="59">
        <f>+'Cas_-14'!F116</f>
        <v>794</v>
      </c>
      <c r="EB117" s="59">
        <f>+'Cas_-14'!G116</f>
        <v>809</v>
      </c>
      <c r="EC117" s="59">
        <f>+'Cas_-14'!H116</f>
        <v>812</v>
      </c>
      <c r="ED117" s="59">
        <f>+'Cas_-14'!I116</f>
        <v>833</v>
      </c>
      <c r="EE117" s="59">
        <f>+'Cas_-14'!J116</f>
        <v>662</v>
      </c>
      <c r="EF117" s="59">
        <f>+'Cas_-14'!K116</f>
        <v>658</v>
      </c>
      <c r="EG117" s="59">
        <f>+'Cas_-14'!L116</f>
        <v>448</v>
      </c>
      <c r="EH117" s="59">
        <f>+'Cas_-14'!M116</f>
        <v>473</v>
      </c>
      <c r="EI117" s="59">
        <f>+'Cas_-14'!N116</f>
        <v>289</v>
      </c>
      <c r="EJ117" s="59">
        <f>+'Cas_-14'!O116</f>
        <v>261</v>
      </c>
      <c r="EK117" s="59">
        <f>+'Cas_-14'!P116</f>
        <v>132</v>
      </c>
      <c r="EL117" s="59">
        <f>+'Cas_-14'!Q116</f>
        <v>124</v>
      </c>
      <c r="EM117" s="59">
        <f>+'Cas_-14'!R116</f>
        <v>69</v>
      </c>
      <c r="EN117" s="59">
        <f>+'Cas_-14'!S116</f>
        <v>90</v>
      </c>
      <c r="EO117" s="59">
        <f>+'Cas_-14'!T116</f>
        <v>10</v>
      </c>
      <c r="EP117" s="75">
        <f>+'Cas_-14'!U116</f>
        <v>22</v>
      </c>
      <c r="EQ117" s="178">
        <f t="shared" si="559"/>
        <v>6.5544485224472452E-3</v>
      </c>
      <c r="ER117" s="80">
        <f t="shared" si="560"/>
        <v>1.0962711451668807E-2</v>
      </c>
      <c r="ES117" s="80">
        <f t="shared" si="561"/>
        <v>4.8157610895826854E-2</v>
      </c>
      <c r="ET117" s="80">
        <f t="shared" si="562"/>
        <v>6.7314357849598647E-2</v>
      </c>
      <c r="EU117" s="80">
        <f t="shared" si="563"/>
        <v>0.15614006450048426</v>
      </c>
      <c r="EV117" s="80">
        <f t="shared" si="564"/>
        <v>0.1783174388729088</v>
      </c>
      <c r="EW117" s="80">
        <f t="shared" si="565"/>
        <v>0.17248577076811056</v>
      </c>
      <c r="EX117" s="80">
        <f t="shared" si="566"/>
        <v>0.18837422748319485</v>
      </c>
      <c r="EY117" s="80">
        <f t="shared" si="567"/>
        <v>0.15488280424856751</v>
      </c>
      <c r="EZ117" s="80">
        <f t="shared" si="568"/>
        <v>0.15524429591029085</v>
      </c>
      <c r="FA117" s="80">
        <f t="shared" si="569"/>
        <v>0.12887925661409025</v>
      </c>
      <c r="FB117" s="80">
        <f t="shared" si="570"/>
        <v>0.12599673310292014</v>
      </c>
      <c r="FC117" s="80">
        <f t="shared" si="571"/>
        <v>0.10619641868032856</v>
      </c>
      <c r="FD117" s="80">
        <f t="shared" si="572"/>
        <v>8.6521275253013355E-2</v>
      </c>
      <c r="FE117" s="80">
        <f t="shared" si="573"/>
        <v>7.3477610267246446E-2</v>
      </c>
      <c r="FF117" s="80">
        <f t="shared" si="574"/>
        <v>4.9075682671716074E-2</v>
      </c>
      <c r="FG117" s="80">
        <f t="shared" si="575"/>
        <v>9.2062983990565617E-2</v>
      </c>
      <c r="FH117" s="80">
        <f t="shared" si="576"/>
        <v>6.4557880115559615E-2</v>
      </c>
      <c r="FI117" s="80">
        <f t="shared" si="577"/>
        <v>0.20680815244257494</v>
      </c>
      <c r="FJ117" s="88">
        <f t="shared" si="578"/>
        <v>5.6097303011588245E-2</v>
      </c>
      <c r="FK117" s="101">
        <f t="shared" si="481"/>
        <v>3.595695085056787</v>
      </c>
      <c r="FL117" s="102">
        <f t="shared" si="482"/>
        <v>2.407318247472316</v>
      </c>
      <c r="FM117" s="102">
        <f t="shared" si="483"/>
        <v>2.9903028749626217</v>
      </c>
      <c r="FN117" s="102">
        <f t="shared" si="484"/>
        <v>7.4156470152020768</v>
      </c>
      <c r="FO117" s="102">
        <f t="shared" si="648"/>
        <v>1</v>
      </c>
      <c r="FP117" s="102">
        <f t="shared" si="648"/>
        <v>3.9255835235436907</v>
      </c>
      <c r="FQ117" s="102">
        <f t="shared" si="648"/>
        <v>1</v>
      </c>
      <c r="FR117" s="102">
        <f t="shared" si="648"/>
        <v>3.7160072763268426</v>
      </c>
      <c r="FS117" s="102">
        <f t="shared" si="648"/>
        <v>4.5195462685230545</v>
      </c>
      <c r="FT117" s="102">
        <f t="shared" si="648"/>
        <v>4.5090223501963678</v>
      </c>
      <c r="FU117" s="102">
        <f t="shared" si="648"/>
        <v>5.431440391497957</v>
      </c>
      <c r="FV117" s="102">
        <f t="shared" si="648"/>
        <v>5.5556996023714884</v>
      </c>
      <c r="FW117" s="102">
        <f t="shared" si="648"/>
        <v>2.9903028749626217</v>
      </c>
      <c r="FX117" s="102">
        <f t="shared" si="648"/>
        <v>7.4156470152020768</v>
      </c>
      <c r="FY117" s="102">
        <f t="shared" si="648"/>
        <v>3.595695085056787</v>
      </c>
      <c r="FZ117" s="102">
        <f t="shared" si="648"/>
        <v>2.407318247472316</v>
      </c>
      <c r="GA117" s="102">
        <f t="shared" si="485"/>
        <v>2.0907913390243649</v>
      </c>
      <c r="GB117" s="102">
        <f t="shared" si="486"/>
        <v>3.9609993906154783</v>
      </c>
      <c r="GC117" s="102">
        <f t="shared" si="487"/>
        <v>1.8122508155128672</v>
      </c>
      <c r="GD117" s="270">
        <f t="shared" si="488"/>
        <v>3.0274197733760055</v>
      </c>
      <c r="GE117" s="74">
        <f>+Cas_Hoy!B116</f>
        <v>39</v>
      </c>
      <c r="GF117" s="59">
        <f>+Cas_Hoy!C116</f>
        <v>57</v>
      </c>
      <c r="GG117" s="59">
        <f>+Cas_Hoy!D116</f>
        <v>259</v>
      </c>
      <c r="GH117" s="59">
        <f>+Cas_Hoy!E116</f>
        <v>345</v>
      </c>
      <c r="GI117" s="59">
        <f>+Cas_Hoy!F116</f>
        <v>850</v>
      </c>
      <c r="GJ117" s="59">
        <f>+Cas_Hoy!G116</f>
        <v>853</v>
      </c>
      <c r="GK117" s="59">
        <f>+Cas_Hoy!H116</f>
        <v>850</v>
      </c>
      <c r="GL117" s="59">
        <f>+Cas_Hoy!I116</f>
        <v>866</v>
      </c>
      <c r="GM117" s="59">
        <f>+Cas_Hoy!J116</f>
        <v>694</v>
      </c>
      <c r="GN117" s="59">
        <f>+Cas_Hoy!K116</f>
        <v>687</v>
      </c>
      <c r="GO117" s="59">
        <f>+Cas_Hoy!L116</f>
        <v>461</v>
      </c>
      <c r="GP117" s="59">
        <f>+Cas_Hoy!M116</f>
        <v>490</v>
      </c>
      <c r="GQ117" s="59">
        <f>+Cas_Hoy!N116</f>
        <v>301</v>
      </c>
      <c r="GR117" s="59">
        <f>+Cas_Hoy!O116</f>
        <v>269</v>
      </c>
      <c r="GS117" s="59">
        <f>+Cas_Hoy!P116</f>
        <v>138</v>
      </c>
      <c r="GT117" s="59">
        <f>+Cas_Hoy!Q116</f>
        <v>133</v>
      </c>
      <c r="GU117" s="59">
        <f>+Cas_Hoy!R116</f>
        <v>69</v>
      </c>
      <c r="GV117" s="59">
        <f>+Cas_Hoy!S116</f>
        <v>96</v>
      </c>
      <c r="GW117" s="59">
        <f>+Cas_Hoy!T116</f>
        <v>11</v>
      </c>
      <c r="GX117" s="459">
        <f>+Cas_Hoy!U116</f>
        <v>27</v>
      </c>
      <c r="GY117" s="424">
        <f t="shared" si="489"/>
        <v>0.27621231310418598</v>
      </c>
      <c r="GZ117" s="94">
        <f t="shared" si="490"/>
        <v>0.12671552089975924</v>
      </c>
      <c r="HA117" s="94">
        <f t="shared" si="491"/>
        <v>0.33074531585898531</v>
      </c>
      <c r="HB117" s="94">
        <f t="shared" si="492"/>
        <v>0.66127748138091835</v>
      </c>
      <c r="HC117" s="272">
        <f t="shared" si="612"/>
        <v>0.16715246199674008</v>
      </c>
      <c r="HD117" s="272">
        <f t="shared" si="613"/>
        <v>0.7</v>
      </c>
      <c r="HE117" s="272">
        <f t="shared" si="614"/>
        <v>0.18055776496661818</v>
      </c>
      <c r="HF117" s="272">
        <f t="shared" si="615"/>
        <v>0.7</v>
      </c>
      <c r="HG117" s="272">
        <f t="shared" si="616"/>
        <v>0.7</v>
      </c>
      <c r="HH117" s="272">
        <f t="shared" si="617"/>
        <v>0.7</v>
      </c>
      <c r="HI117" s="272">
        <f t="shared" si="618"/>
        <v>0.7</v>
      </c>
      <c r="HJ117" s="272">
        <f t="shared" si="619"/>
        <v>0.7</v>
      </c>
      <c r="HK117" s="272">
        <f t="shared" si="620"/>
        <v>0.33074531585898531</v>
      </c>
      <c r="HL117" s="272">
        <f t="shared" si="621"/>
        <v>0.66127748138091835</v>
      </c>
      <c r="HM117" s="272">
        <f t="shared" si="622"/>
        <v>0.27621231310418598</v>
      </c>
      <c r="HN117" s="272">
        <f t="shared" si="623"/>
        <v>0.12671552089975924</v>
      </c>
      <c r="HO117" s="272">
        <f t="shared" si="624"/>
        <v>0.19248448957221337</v>
      </c>
      <c r="HP117" s="272">
        <f t="shared" si="625"/>
        <v>0.27276130538363597</v>
      </c>
      <c r="HQ117" s="272">
        <f t="shared" si="626"/>
        <v>0.41226706721064238</v>
      </c>
      <c r="HR117" s="276">
        <f t="shared" si="627"/>
        <v>0.20842783081815389</v>
      </c>
      <c r="HS117" s="201">
        <f>+CyF_Tot!B116</f>
        <v>0</v>
      </c>
      <c r="HT117" s="131">
        <f>+CyF_Tot!C116</f>
        <v>7224</v>
      </c>
      <c r="HU117" s="131">
        <f>+CyF_Tot!D116</f>
        <v>7359</v>
      </c>
      <c r="HV117" s="131">
        <f>+CyF_Tot!E116</f>
        <v>7578</v>
      </c>
      <c r="HW117" s="131">
        <f>+CyF_Tot!F116</f>
        <v>0</v>
      </c>
      <c r="HX117" s="131">
        <f>+CyF_Tot!G116</f>
        <v>154</v>
      </c>
      <c r="HY117" s="131">
        <f>+CyF_Tot!H116</f>
        <v>155</v>
      </c>
      <c r="HZ117" s="428">
        <f>+CyF_Tot!I116</f>
        <v>155</v>
      </c>
      <c r="IA117" s="82">
        <f t="shared" si="628"/>
        <v>8.3268494804092569E-2</v>
      </c>
      <c r="IB117" s="79">
        <f t="shared" si="629"/>
        <v>7.6695877295359774E-2</v>
      </c>
      <c r="IC117" s="79">
        <f t="shared" si="630"/>
        <v>7.4125149059386053E-2</v>
      </c>
      <c r="ID117" s="79">
        <f t="shared" si="631"/>
        <v>7.0560770035950668E-2</v>
      </c>
      <c r="IE117" s="79">
        <f t="shared" si="632"/>
        <v>7.5010367826184254E-2</v>
      </c>
      <c r="IF117" s="79">
        <f t="shared" si="633"/>
        <v>6.6922144733587027E-2</v>
      </c>
      <c r="IG117" s="79">
        <f t="shared" si="634"/>
        <v>6.9441309598320705E-2</v>
      </c>
      <c r="IH117" s="79">
        <f t="shared" si="635"/>
        <v>6.5228691145530412E-2</v>
      </c>
      <c r="II117" s="79">
        <f t="shared" si="636"/>
        <v>6.3047799493885004E-2</v>
      </c>
      <c r="IJ117" s="79">
        <f t="shared" si="637"/>
        <v>6.2520924124682284E-2</v>
      </c>
      <c r="IK117" s="79">
        <f t="shared" si="638"/>
        <v>5.1275527717591675E-2</v>
      </c>
      <c r="IL117" s="79">
        <f t="shared" si="639"/>
        <v>5.537541617069007E-2</v>
      </c>
      <c r="IM117" s="79">
        <f t="shared" si="640"/>
        <v>4.0142380096242325E-2</v>
      </c>
      <c r="IN117" s="79">
        <f t="shared" si="641"/>
        <v>4.4497206020668333E-2</v>
      </c>
      <c r="IO117" s="79">
        <f t="shared" si="642"/>
        <v>2.6499278844117225E-2</v>
      </c>
      <c r="IP117" s="79">
        <f t="shared" si="643"/>
        <v>3.7270951719041268E-2</v>
      </c>
      <c r="IQ117" s="79">
        <f t="shared" si="644"/>
        <v>1.1055520405224423E-2</v>
      </c>
      <c r="IR117" s="79">
        <f t="shared" si="645"/>
        <v>2.0564037895343487E-2</v>
      </c>
      <c r="IS117" s="79">
        <f t="shared" si="646"/>
        <v>7.1325938098222076E-4</v>
      </c>
      <c r="IT117" s="179">
        <f t="shared" si="647"/>
        <v>5.7848998636913472E-3</v>
      </c>
      <c r="IU117" s="275"/>
      <c r="IV117" s="272"/>
      <c r="IW117" s="272"/>
      <c r="IX117" s="272"/>
      <c r="IY117" s="272"/>
      <c r="IZ117" s="272"/>
      <c r="JA117" s="272"/>
      <c r="JB117" s="272"/>
      <c r="JC117" s="272"/>
      <c r="JD117" s="272"/>
      <c r="JE117" s="272"/>
      <c r="JF117" s="272"/>
      <c r="JG117" s="272"/>
      <c r="JH117" s="272"/>
      <c r="JI117" s="272"/>
      <c r="JJ117" s="272"/>
      <c r="JK117" s="272"/>
      <c r="JL117" s="272"/>
      <c r="JM117" s="272"/>
      <c r="JN117" s="276"/>
      <c r="JP117" s="525">
        <f t="shared" si="510"/>
        <v>0</v>
      </c>
      <c r="JQ117" s="241">
        <f t="shared" si="511"/>
        <v>0</v>
      </c>
      <c r="JR117" s="241">
        <f t="shared" si="512"/>
        <v>0</v>
      </c>
      <c r="JS117" s="241">
        <f t="shared" si="513"/>
        <v>0</v>
      </c>
      <c r="JT117" s="241">
        <f t="shared" si="514"/>
        <v>0</v>
      </c>
      <c r="JU117" s="241">
        <f t="shared" si="515"/>
        <v>772.79868501717533</v>
      </c>
      <c r="JV117" s="241">
        <f t="shared" si="516"/>
        <v>0</v>
      </c>
      <c r="JW117" s="241">
        <f t="shared" si="517"/>
        <v>2949.1244909669522</v>
      </c>
      <c r="JX117" s="241">
        <f t="shared" si="518"/>
        <v>5942.4854108479303</v>
      </c>
      <c r="JY117" s="241">
        <f t="shared" si="519"/>
        <v>2757.0952835879698</v>
      </c>
      <c r="JZ117" s="241">
        <f t="shared" si="520"/>
        <v>9119.9305901502739</v>
      </c>
      <c r="KA117" s="241">
        <f t="shared" si="521"/>
        <v>4229.8187460586287</v>
      </c>
      <c r="KB117" s="241">
        <f t="shared" si="522"/>
        <v>8506.004625573556</v>
      </c>
      <c r="KC117" s="241">
        <f t="shared" si="523"/>
        <v>7586.4598954712201</v>
      </c>
      <c r="KD117" s="241">
        <f t="shared" si="524"/>
        <v>15980.782949218397</v>
      </c>
      <c r="KE117" s="241">
        <f t="shared" si="525"/>
        <v>4221.870164190088</v>
      </c>
      <c r="KF117" s="241">
        <f t="shared" si="526"/>
        <v>9752.5908063335628</v>
      </c>
      <c r="KG117" s="241">
        <f t="shared" si="527"/>
        <v>9185.8697479748498</v>
      </c>
      <c r="KH117" s="241">
        <f t="shared" si="528"/>
        <v>6241.9870610980179</v>
      </c>
      <c r="KI117" s="526">
        <f t="shared" si="529"/>
        <v>3084.5102060921795</v>
      </c>
      <c r="KJ117" s="529">
        <f>(SUM(JP117:KI117)/SUM(JP$4:KI116))*100000</f>
        <v>158.01396876138543</v>
      </c>
      <c r="KK117" s="491">
        <f t="shared" si="579"/>
        <v>0</v>
      </c>
      <c r="KL117" s="492">
        <f t="shared" si="580"/>
        <v>0</v>
      </c>
      <c r="KM117" s="492">
        <f t="shared" si="581"/>
        <v>0</v>
      </c>
      <c r="KN117" s="492">
        <f t="shared" si="582"/>
        <v>0</v>
      </c>
      <c r="KO117" s="492">
        <f t="shared" si="583"/>
        <v>0</v>
      </c>
      <c r="KP117" s="492">
        <f t="shared" si="584"/>
        <v>220.41710614698243</v>
      </c>
      <c r="KQ117" s="492">
        <f t="shared" si="585"/>
        <v>0</v>
      </c>
      <c r="KR117" s="492">
        <f t="shared" si="586"/>
        <v>904.55811516540143</v>
      </c>
      <c r="KS117" s="492">
        <f t="shared" si="587"/>
        <v>2105.6574595726702</v>
      </c>
      <c r="KT117" s="492">
        <f t="shared" si="588"/>
        <v>943.73432164310543</v>
      </c>
      <c r="KU117" s="492">
        <f t="shared" si="589"/>
        <v>4315.1536812753429</v>
      </c>
      <c r="KV117" s="492">
        <f t="shared" si="590"/>
        <v>1864.6450987747166</v>
      </c>
      <c r="KW117" s="492">
        <f t="shared" si="591"/>
        <v>5144.4631886664356</v>
      </c>
      <c r="KX117" s="492">
        <f t="shared" si="592"/>
        <v>3977.9896668052115</v>
      </c>
      <c r="KY117" s="492">
        <f t="shared" si="593"/>
        <v>16142.808316288991</v>
      </c>
      <c r="KZ117" s="492">
        <f t="shared" si="594"/>
        <v>3166.1730755945855</v>
      </c>
      <c r="LA117" s="492">
        <f t="shared" si="595"/>
        <v>27352.045968211522</v>
      </c>
      <c r="LB117" s="492">
        <f t="shared" si="596"/>
        <v>13987.540691704582</v>
      </c>
      <c r="LC117" s="492">
        <f t="shared" si="597"/>
        <v>103404.07622128747</v>
      </c>
      <c r="LD117" s="493">
        <f t="shared" si="598"/>
        <v>17849.141867323531</v>
      </c>
      <c r="LE117" s="509">
        <f t="shared" si="599"/>
        <v>0</v>
      </c>
      <c r="LF117" s="492">
        <f t="shared" si="600"/>
        <v>68.871363672913034</v>
      </c>
      <c r="LG117" s="492">
        <f t="shared" si="601"/>
        <v>1926.4797495845953</v>
      </c>
      <c r="LH117" s="492">
        <f t="shared" si="602"/>
        <v>1208.255258436945</v>
      </c>
      <c r="LI117" s="492">
        <f t="shared" si="603"/>
        <v>12886.4067303266</v>
      </c>
      <c r="LJ117" s="512">
        <f t="shared" si="604"/>
        <v>6344.1541934194902</v>
      </c>
      <c r="LK117" s="491">
        <f t="shared" si="605"/>
        <v>33.030348135468586</v>
      </c>
      <c r="LL117" s="492">
        <f t="shared" si="606"/>
        <v>1567.9935508585868</v>
      </c>
      <c r="LM117" s="493">
        <f t="shared" si="607"/>
        <v>9094.3159526975433</v>
      </c>
      <c r="LO117" s="547" t="e">
        <f>VLOOKUP(A117,#REF!,2,FALSE)</f>
        <v>#REF!</v>
      </c>
      <c r="LP117" s="552" t="e">
        <f>VLOOKUP(A117,#REF!,3,FALSE)</f>
        <v>#REF!</v>
      </c>
      <c r="LQ117" s="544" t="e">
        <f>VLOOKUP(A117,#REF!,4,FALSE)</f>
        <v>#REF!</v>
      </c>
      <c r="LR117" s="564" t="e">
        <f t="shared" si="530"/>
        <v>#REF!</v>
      </c>
      <c r="LS117" s="518" t="e">
        <f t="shared" si="531"/>
        <v>#REF!</v>
      </c>
    </row>
    <row r="118" spans="1:331" ht="14.4">
      <c r="A118" s="392" t="s">
        <v>128</v>
      </c>
      <c r="B118" s="420">
        <v>606413</v>
      </c>
      <c r="C118" s="408">
        <f t="shared" si="608"/>
        <v>56652</v>
      </c>
      <c r="D118" s="399">
        <f t="shared" si="609"/>
        <v>1667</v>
      </c>
      <c r="E118" s="377">
        <f t="shared" si="610"/>
        <v>4.4921567293074076E-3</v>
      </c>
      <c r="F118" s="186">
        <f t="shared" si="532"/>
        <v>9.0636249552697584E-2</v>
      </c>
      <c r="G118" s="28">
        <f t="shared" si="253"/>
        <v>6.7516554329593284</v>
      </c>
      <c r="H118" s="27">
        <f t="shared" si="533"/>
        <v>0.61194472671552813</v>
      </c>
      <c r="I118" s="34">
        <f t="shared" si="534"/>
        <v>0.63074964353998331</v>
      </c>
      <c r="J118" s="289">
        <f t="shared" si="535"/>
        <v>0.64034976222386264</v>
      </c>
      <c r="K118" s="453">
        <f t="shared" si="536"/>
        <v>4.2928908297436424E-3</v>
      </c>
      <c r="L118" s="290">
        <f t="shared" si="611"/>
        <v>7.0650514047533655</v>
      </c>
      <c r="M118" s="291">
        <f t="shared" si="537"/>
        <v>0.65988775234902719</v>
      </c>
      <c r="N118" s="675"/>
      <c r="O118" s="312" t="s">
        <v>230</v>
      </c>
      <c r="P118" s="21" t="s">
        <v>244</v>
      </c>
      <c r="Q118" s="21" t="s">
        <v>232</v>
      </c>
      <c r="R118" s="21" t="s">
        <v>245</v>
      </c>
      <c r="S118" s="152">
        <f t="shared" si="538"/>
        <v>56652</v>
      </c>
      <c r="T118" s="153">
        <f t="shared" si="539"/>
        <v>9342.1480080407255</v>
      </c>
      <c r="U118" s="152">
        <f t="shared" si="540"/>
        <v>784</v>
      </c>
      <c r="V118" s="154">
        <f t="shared" si="541"/>
        <v>1.4033077969499534E-2</v>
      </c>
      <c r="W118" s="153">
        <f t="shared" si="542"/>
        <v>129.2848273371448</v>
      </c>
      <c r="X118" s="152">
        <f t="shared" si="543"/>
        <v>1689</v>
      </c>
      <c r="Y118" s="154">
        <f t="shared" si="544"/>
        <v>3.0729763659188909E-2</v>
      </c>
      <c r="Z118" s="153">
        <f t="shared" si="545"/>
        <v>278.52305277096633</v>
      </c>
      <c r="AA118" s="152">
        <f t="shared" si="546"/>
        <v>1667</v>
      </c>
      <c r="AB118" s="153">
        <f t="shared" si="547"/>
        <v>2748.9516220793421</v>
      </c>
      <c r="AC118" s="155">
        <f t="shared" si="548"/>
        <v>2.9425263009249452E-2</v>
      </c>
      <c r="AD118" s="152">
        <f t="shared" si="549"/>
        <v>5</v>
      </c>
      <c r="AE118" s="154">
        <f t="shared" si="550"/>
        <v>3.0084235860409147E-3</v>
      </c>
      <c r="AF118" s="153">
        <f t="shared" si="551"/>
        <v>8.2452058250730111</v>
      </c>
      <c r="AG118" s="152">
        <f t="shared" si="552"/>
        <v>28</v>
      </c>
      <c r="AH118" s="154">
        <f t="shared" si="553"/>
        <v>1.7083587553386213E-2</v>
      </c>
      <c r="AI118" s="313">
        <f t="shared" si="554"/>
        <v>46.173152620408864</v>
      </c>
      <c r="AJ118" s="679"/>
      <c r="AK118" s="74">
        <v>56918.784233507555</v>
      </c>
      <c r="AL118" s="59">
        <v>53574.847317367305</v>
      </c>
      <c r="AM118" s="59">
        <v>53536.142107460997</v>
      </c>
      <c r="AN118" s="59">
        <v>50060.200090047321</v>
      </c>
      <c r="AO118" s="59">
        <v>47795.289127714146</v>
      </c>
      <c r="AP118" s="59">
        <v>47362.549674045993</v>
      </c>
      <c r="AQ118" s="59">
        <v>44348.515716020978</v>
      </c>
      <c r="AR118" s="59">
        <v>43397.886319382647</v>
      </c>
      <c r="AS118" s="59">
        <v>36729.313357930667</v>
      </c>
      <c r="AT118" s="59">
        <v>37760.495237122625</v>
      </c>
      <c r="AU118" s="59">
        <v>27979.382256664772</v>
      </c>
      <c r="AV118" s="59">
        <v>29588.958961647179</v>
      </c>
      <c r="AW118" s="59">
        <v>20256.768970952595</v>
      </c>
      <c r="AX118" s="59">
        <v>22385.640616518969</v>
      </c>
      <c r="AY118" s="59">
        <v>10050.616489881884</v>
      </c>
      <c r="AZ118" s="59">
        <v>13869.035791104146</v>
      </c>
      <c r="BA118" s="59">
        <v>3210.7352064308038</v>
      </c>
      <c r="BB118" s="59">
        <v>5923.7517082168915</v>
      </c>
      <c r="BC118" s="59">
        <v>334.45158400320878</v>
      </c>
      <c r="BD118" s="75">
        <v>1329.6300999613629</v>
      </c>
      <c r="BE118" s="213">
        <v>2.0000000000000002E-5</v>
      </c>
      <c r="BF118" s="42">
        <v>2.0000000000000002E-5</v>
      </c>
      <c r="BG118" s="52">
        <v>5.0000000000000002E-5</v>
      </c>
      <c r="BH118" s="52">
        <v>4.0000000000000003E-5</v>
      </c>
      <c r="BI118" s="52">
        <v>1.2518952302791728E-4</v>
      </c>
      <c r="BJ118" s="52">
        <v>1.2406223545552731E-4</v>
      </c>
      <c r="BK118" s="52">
        <v>3.4000000000000002E-4</v>
      </c>
      <c r="BL118" s="52">
        <v>1.8000000000000001E-4</v>
      </c>
      <c r="BM118" s="52">
        <v>8.9999999999999998E-4</v>
      </c>
      <c r="BN118" s="52">
        <v>5.0000000000000001E-4</v>
      </c>
      <c r="BO118" s="52">
        <v>3.8E-3</v>
      </c>
      <c r="BP118" s="52">
        <v>2E-3</v>
      </c>
      <c r="BQ118" s="52">
        <v>1.6199999999999999E-2</v>
      </c>
      <c r="BR118" s="52">
        <v>6.1999999999999998E-3</v>
      </c>
      <c r="BS118" s="52">
        <v>6.1100000000000002E-2</v>
      </c>
      <c r="BT118" s="52">
        <v>2.6800000000000001E-2</v>
      </c>
      <c r="BU118" s="52">
        <v>0.1421</v>
      </c>
      <c r="BV118" s="52">
        <v>5.4699999999999999E-2</v>
      </c>
      <c r="BW118" s="52">
        <v>0.27589999999999998</v>
      </c>
      <c r="BX118" s="584">
        <v>0.1051</v>
      </c>
      <c r="BY118" s="74">
        <f>+Fall_Hoy!B118+(CS118/2)</f>
        <v>1</v>
      </c>
      <c r="BZ118" s="59">
        <f>+Fall_Hoy!C118+(CS118/2)</f>
        <v>1</v>
      </c>
      <c r="CA118" s="59">
        <f>+Fall_Hoy!D118+(CT118/2)</f>
        <v>1.5</v>
      </c>
      <c r="CB118" s="59">
        <f>+Fall_Hoy!E118+(CT118/2)</f>
        <v>3.5</v>
      </c>
      <c r="CC118" s="59">
        <f>+Fall_Hoy!F118+(CU118/2)</f>
        <v>7</v>
      </c>
      <c r="CD118" s="59">
        <f>+Fall_Hoy!G118+(CU118/2)</f>
        <v>3</v>
      </c>
      <c r="CE118" s="59">
        <f>+Fall_Hoy!H118+(CV118/2)</f>
        <v>22</v>
      </c>
      <c r="CF118" s="59">
        <f>+Fall_Hoy!I118+(CV118/2)</f>
        <v>17</v>
      </c>
      <c r="CG118" s="59">
        <f>+Fall_Hoy!J118+(CW118/2)</f>
        <v>70.5</v>
      </c>
      <c r="CH118" s="59">
        <f>+Fall_Hoy!K118+(CW118/2)</f>
        <v>36.5</v>
      </c>
      <c r="CI118" s="59">
        <f>+Fall_Hoy!L118+(CX118/2)</f>
        <v>125</v>
      </c>
      <c r="CJ118" s="59">
        <f>+Fall_Hoy!M118+(CX118/2)</f>
        <v>84</v>
      </c>
      <c r="CK118" s="59">
        <f>+Fall_Hoy!N118+(CY118/2)</f>
        <v>235.5</v>
      </c>
      <c r="CL118" s="59">
        <f>+Fall_Hoy!O118+(CY118/2)</f>
        <v>167.5</v>
      </c>
      <c r="CM118" s="59">
        <f>+Fall_Hoy!P118+(CZ118/2)</f>
        <v>284.5</v>
      </c>
      <c r="CN118" s="59">
        <f>+Fall_Hoy!Q118+(CZ118/2)</f>
        <v>214.5</v>
      </c>
      <c r="CO118" s="59">
        <f>+Fall_Hoy!R118+(DA118/2)</f>
        <v>151</v>
      </c>
      <c r="CP118" s="59">
        <f>+Fall_Hoy!S118+(DA118/2)</f>
        <v>149</v>
      </c>
      <c r="CQ118" s="59">
        <f>+Fall_Hoy!T118+(DB118/2)</f>
        <v>29</v>
      </c>
      <c r="CR118" s="75">
        <f>+Fall_Hoy!U118+(DB118/2)</f>
        <v>64</v>
      </c>
      <c r="CS118" s="603">
        <f>+Fall_Hoy!W118</f>
        <v>2</v>
      </c>
      <c r="CT118" s="58">
        <f>+Fall_Hoy!X118</f>
        <v>1</v>
      </c>
      <c r="CU118" s="58">
        <f>+Fall_Hoy!Y118</f>
        <v>0</v>
      </c>
      <c r="CV118" s="58">
        <f>+Fall_Hoy!Z118</f>
        <v>0</v>
      </c>
      <c r="CW118" s="58">
        <f>+Fall_Hoy!AA118</f>
        <v>1</v>
      </c>
      <c r="CX118" s="58">
        <f>+Fall_Hoy!AB118</f>
        <v>0</v>
      </c>
      <c r="CY118" s="58">
        <f>+Fall_Hoy!AC118</f>
        <v>3</v>
      </c>
      <c r="CZ118" s="58">
        <f>+Fall_Hoy!AD118</f>
        <v>5</v>
      </c>
      <c r="DA118" s="58">
        <f>+Fall_Hoy!AE118</f>
        <v>16</v>
      </c>
      <c r="DB118" s="223">
        <f>+Fall_Hoy!AF118</f>
        <v>4</v>
      </c>
      <c r="DC118" s="65">
        <f t="shared" si="555"/>
        <v>0.46328512786757114</v>
      </c>
      <c r="DD118" s="66">
        <f t="shared" si="556"/>
        <v>0.57709356755841101</v>
      </c>
      <c r="DE118" s="66">
        <f t="shared" si="557"/>
        <v>0.7</v>
      </c>
      <c r="DF118" s="66">
        <f t="shared" si="558"/>
        <v>0.7</v>
      </c>
      <c r="DG118" s="66">
        <f t="shared" si="494"/>
        <v>0.7</v>
      </c>
      <c r="DH118" s="66">
        <f t="shared" si="495"/>
        <v>0.51055975514673269</v>
      </c>
      <c r="DI118" s="66">
        <f t="shared" si="496"/>
        <v>0.7</v>
      </c>
      <c r="DJ118" s="66">
        <f t="shared" si="497"/>
        <v>0.7</v>
      </c>
      <c r="DK118" s="66">
        <f t="shared" si="498"/>
        <v>0.7</v>
      </c>
      <c r="DL118" s="66">
        <f t="shared" si="499"/>
        <v>0.7</v>
      </c>
      <c r="DM118" s="66">
        <f t="shared" si="500"/>
        <v>0.7</v>
      </c>
      <c r="DN118" s="66">
        <f t="shared" si="501"/>
        <v>0.7</v>
      </c>
      <c r="DO118" s="66">
        <f t="shared" si="502"/>
        <v>0.7</v>
      </c>
      <c r="DP118" s="66">
        <f t="shared" si="503"/>
        <v>0.7</v>
      </c>
      <c r="DQ118" s="66">
        <f t="shared" si="504"/>
        <v>0.46328512786757114</v>
      </c>
      <c r="DR118" s="66">
        <f t="shared" si="505"/>
        <v>0.57709356755841101</v>
      </c>
      <c r="DS118" s="66">
        <f t="shared" si="506"/>
        <v>0.33096218810043998</v>
      </c>
      <c r="DT118" s="66">
        <f t="shared" si="507"/>
        <v>0.45983507511325433</v>
      </c>
      <c r="DU118" s="66">
        <f t="shared" si="508"/>
        <v>0.31427731943030007</v>
      </c>
      <c r="DV118" s="265">
        <f t="shared" si="509"/>
        <v>0.45797990208353878</v>
      </c>
      <c r="DW118" s="74">
        <f>+'Cas_-14'!B117</f>
        <v>493</v>
      </c>
      <c r="DX118" s="59">
        <f>+'Cas_-14'!C117</f>
        <v>439</v>
      </c>
      <c r="DY118" s="59">
        <f>+'Cas_-14'!D117</f>
        <v>1325</v>
      </c>
      <c r="DZ118" s="59">
        <f>+'Cas_-14'!E117</f>
        <v>1500</v>
      </c>
      <c r="EA118" s="59">
        <f>+'Cas_-14'!F117</f>
        <v>5942</v>
      </c>
      <c r="EB118" s="59">
        <f>+'Cas_-14'!G117</f>
        <v>5572</v>
      </c>
      <c r="EC118" s="59">
        <f>+'Cas_-14'!H117</f>
        <v>7077</v>
      </c>
      <c r="ED118" s="59">
        <f>+'Cas_-14'!I117</f>
        <v>6437</v>
      </c>
      <c r="EE118" s="59">
        <f>+'Cas_-14'!J117</f>
        <v>5987</v>
      </c>
      <c r="EF118" s="59">
        <f>+'Cas_-14'!K117</f>
        <v>5604</v>
      </c>
      <c r="EG118" s="59">
        <f>+'Cas_-14'!L117</f>
        <v>3976</v>
      </c>
      <c r="EH118" s="59">
        <f>+'Cas_-14'!M117</f>
        <v>3631</v>
      </c>
      <c r="EI118" s="59">
        <f>+'Cas_-14'!N117</f>
        <v>1978</v>
      </c>
      <c r="EJ118" s="59">
        <f>+'Cas_-14'!O117</f>
        <v>1888</v>
      </c>
      <c r="EK118" s="59">
        <f>+'Cas_-14'!P117</f>
        <v>933</v>
      </c>
      <c r="EL118" s="59">
        <f>+'Cas_-14'!Q117</f>
        <v>820</v>
      </c>
      <c r="EM118" s="59">
        <f>+'Cas_-14'!R117</f>
        <v>288</v>
      </c>
      <c r="EN118" s="59">
        <f>+'Cas_-14'!S117</f>
        <v>336</v>
      </c>
      <c r="EO118" s="59">
        <f>+'Cas_-14'!T117</f>
        <v>37</v>
      </c>
      <c r="EP118" s="75">
        <f>+'Cas_-14'!U117</f>
        <v>106</v>
      </c>
      <c r="EQ118" s="178">
        <f t="shared" si="559"/>
        <v>8.6614639901211304E-3</v>
      </c>
      <c r="ER118" s="79">
        <f t="shared" si="560"/>
        <v>8.1941437443479159E-3</v>
      </c>
      <c r="ES118" s="79">
        <f t="shared" si="561"/>
        <v>2.4749635439557438E-2</v>
      </c>
      <c r="ET118" s="79">
        <f t="shared" si="562"/>
        <v>2.9963923382284308E-2</v>
      </c>
      <c r="EU118" s="79">
        <f t="shared" si="563"/>
        <v>0.12432187582592791</v>
      </c>
      <c r="EV118" s="79">
        <f t="shared" si="564"/>
        <v>0.11764569345077673</v>
      </c>
      <c r="EW118" s="79">
        <f t="shared" si="565"/>
        <v>0.15957693027014705</v>
      </c>
      <c r="EX118" s="79">
        <f t="shared" si="566"/>
        <v>0.14832519613115502</v>
      </c>
      <c r="EY118" s="79">
        <f t="shared" si="567"/>
        <v>0.16300331949187596</v>
      </c>
      <c r="EZ118" s="79">
        <f t="shared" si="568"/>
        <v>0.14840907050632815</v>
      </c>
      <c r="FA118" s="79">
        <f t="shared" si="569"/>
        <v>0.14210463846294907</v>
      </c>
      <c r="FB118" s="79">
        <f t="shared" si="570"/>
        <v>0.12271469248737188</v>
      </c>
      <c r="FC118" s="79">
        <f t="shared" si="571"/>
        <v>9.7646372076236526E-2</v>
      </c>
      <c r="FD118" s="79">
        <f t="shared" si="572"/>
        <v>8.4339779787530128E-2</v>
      </c>
      <c r="FE118" s="79">
        <f t="shared" si="573"/>
        <v>9.2830126484207812E-2</v>
      </c>
      <c r="FF118" s="79">
        <f t="shared" si="574"/>
        <v>5.9124513942487841E-2</v>
      </c>
      <c r="FG118" s="79">
        <f t="shared" si="575"/>
        <v>8.969908182498601E-2</v>
      </c>
      <c r="FH118" s="79">
        <f t="shared" si="576"/>
        <v>5.6720810822292106E-2</v>
      </c>
      <c r="FI118" s="79">
        <f t="shared" si="577"/>
        <v>0.11062886758414939</v>
      </c>
      <c r="FJ118" s="87">
        <f t="shared" si="578"/>
        <v>7.9721420267998E-2</v>
      </c>
      <c r="FK118" s="101">
        <f t="shared" si="481"/>
        <v>4.990676469092012</v>
      </c>
      <c r="FL118" s="102">
        <f t="shared" si="482"/>
        <v>9.7606479796141237</v>
      </c>
      <c r="FM118" s="102">
        <f t="shared" si="483"/>
        <v>7.1687251161106245</v>
      </c>
      <c r="FN118" s="102">
        <f t="shared" si="484"/>
        <v>8.2997608218025825</v>
      </c>
      <c r="FO118" s="102">
        <f t="shared" si="648"/>
        <v>5.6305456730730219</v>
      </c>
      <c r="FP118" s="102">
        <f t="shared" si="648"/>
        <v>4.3398082851230946</v>
      </c>
      <c r="FQ118" s="102">
        <f t="shared" si="648"/>
        <v>4.3865989827913925</v>
      </c>
      <c r="FR118" s="102">
        <f t="shared" si="648"/>
        <v>4.7193600160894595</v>
      </c>
      <c r="FS118" s="102">
        <f t="shared" si="648"/>
        <v>4.2943910724154772</v>
      </c>
      <c r="FT118" s="102">
        <f t="shared" si="648"/>
        <v>4.7166928383272371</v>
      </c>
      <c r="FU118" s="102">
        <f t="shared" si="648"/>
        <v>4.925947580398728</v>
      </c>
      <c r="FV118" s="102">
        <f t="shared" si="648"/>
        <v>5.7042884255447603</v>
      </c>
      <c r="FW118" s="102">
        <f t="shared" si="648"/>
        <v>7.1687251161106245</v>
      </c>
      <c r="FX118" s="102">
        <f t="shared" si="648"/>
        <v>8.2997608218025825</v>
      </c>
      <c r="FY118" s="102">
        <f t="shared" si="648"/>
        <v>4.990676469092012</v>
      </c>
      <c r="FZ118" s="102">
        <f t="shared" si="648"/>
        <v>9.7606479796141237</v>
      </c>
      <c r="GA118" s="102">
        <f t="shared" si="485"/>
        <v>3.6896942685120022</v>
      </c>
      <c r="GB118" s="102">
        <f t="shared" si="486"/>
        <v>8.1069905110124498</v>
      </c>
      <c r="GC118" s="102">
        <f t="shared" si="487"/>
        <v>2.8408256026958454</v>
      </c>
      <c r="GD118" s="270">
        <f t="shared" si="488"/>
        <v>5.7447534244116119</v>
      </c>
      <c r="GE118" s="74">
        <f>+Cas_Hoy!B117</f>
        <v>522</v>
      </c>
      <c r="GF118" s="59">
        <f>+Cas_Hoy!C117</f>
        <v>459</v>
      </c>
      <c r="GG118" s="59">
        <f>+Cas_Hoy!D117</f>
        <v>1390</v>
      </c>
      <c r="GH118" s="59">
        <f>+Cas_Hoy!E117</f>
        <v>1576</v>
      </c>
      <c r="GI118" s="59">
        <f>+Cas_Hoy!F117</f>
        <v>6116</v>
      </c>
      <c r="GJ118" s="59">
        <f>+Cas_Hoy!G117</f>
        <v>5736</v>
      </c>
      <c r="GK118" s="59">
        <f>+Cas_Hoy!H117</f>
        <v>7293</v>
      </c>
      <c r="GL118" s="59">
        <f>+Cas_Hoy!I117</f>
        <v>6629</v>
      </c>
      <c r="GM118" s="59">
        <f>+Cas_Hoy!J117</f>
        <v>6156</v>
      </c>
      <c r="GN118" s="59">
        <f>+Cas_Hoy!K117</f>
        <v>5775</v>
      </c>
      <c r="GO118" s="59">
        <f>+Cas_Hoy!L117</f>
        <v>4075</v>
      </c>
      <c r="GP118" s="59">
        <f>+Cas_Hoy!M117</f>
        <v>3748</v>
      </c>
      <c r="GQ118" s="59">
        <f>+Cas_Hoy!N117</f>
        <v>2031</v>
      </c>
      <c r="GR118" s="59">
        <f>+Cas_Hoy!O117</f>
        <v>1943</v>
      </c>
      <c r="GS118" s="59">
        <f>+Cas_Hoy!P117</f>
        <v>959</v>
      </c>
      <c r="GT118" s="59">
        <f>+Cas_Hoy!Q117</f>
        <v>848</v>
      </c>
      <c r="GU118" s="59">
        <f>+Cas_Hoy!R117</f>
        <v>297</v>
      </c>
      <c r="GV118" s="59">
        <f>+Cas_Hoy!S117</f>
        <v>345</v>
      </c>
      <c r="GW118" s="59">
        <f>+Cas_Hoy!T117</f>
        <v>39</v>
      </c>
      <c r="GX118" s="459">
        <f>+Cas_Hoy!U117</f>
        <v>109</v>
      </c>
      <c r="GY118" s="424">
        <f t="shared" si="489"/>
        <v>0.47619553871918613</v>
      </c>
      <c r="GZ118" s="94">
        <f t="shared" si="490"/>
        <v>0.59679920157260069</v>
      </c>
      <c r="HA118" s="94">
        <f t="shared" si="491"/>
        <v>0.7</v>
      </c>
      <c r="HB118" s="94">
        <f t="shared" si="492"/>
        <v>0.7</v>
      </c>
      <c r="HC118" s="272">
        <f t="shared" si="612"/>
        <v>0.7</v>
      </c>
      <c r="HD118" s="272">
        <f t="shared" si="613"/>
        <v>0.5255869984784024</v>
      </c>
      <c r="HE118" s="272">
        <f t="shared" si="614"/>
        <v>0.7</v>
      </c>
      <c r="HF118" s="272">
        <f t="shared" si="615"/>
        <v>0.7</v>
      </c>
      <c r="HG118" s="272">
        <f t="shared" si="616"/>
        <v>0.7</v>
      </c>
      <c r="HH118" s="272">
        <f t="shared" si="617"/>
        <v>0.7</v>
      </c>
      <c r="HI118" s="272">
        <f t="shared" si="618"/>
        <v>0.7</v>
      </c>
      <c r="HJ118" s="272">
        <f t="shared" si="619"/>
        <v>0.7</v>
      </c>
      <c r="HK118" s="272">
        <f t="shared" si="620"/>
        <v>0.7</v>
      </c>
      <c r="HL118" s="272">
        <f t="shared" si="621"/>
        <v>0.7</v>
      </c>
      <c r="HM118" s="272">
        <f t="shared" si="622"/>
        <v>0.47619553871918613</v>
      </c>
      <c r="HN118" s="272">
        <f t="shared" si="623"/>
        <v>0.59679920157260069</v>
      </c>
      <c r="HO118" s="272">
        <f t="shared" si="624"/>
        <v>0.34130475647857872</v>
      </c>
      <c r="HP118" s="272">
        <f t="shared" si="625"/>
        <v>0.47215208605378794</v>
      </c>
      <c r="HQ118" s="272">
        <f t="shared" si="626"/>
        <v>0.33126528264274874</v>
      </c>
      <c r="HR118" s="276">
        <f t="shared" si="627"/>
        <v>0.47094159742552572</v>
      </c>
      <c r="HS118" s="201">
        <f>+CyF_Tot!B117</f>
        <v>0</v>
      </c>
      <c r="HT118" s="131">
        <f>+CyF_Tot!C117</f>
        <v>54963</v>
      </c>
      <c r="HU118" s="131">
        <f>+CyF_Tot!D117</f>
        <v>55868</v>
      </c>
      <c r="HV118" s="131">
        <f>+CyF_Tot!E117</f>
        <v>56652</v>
      </c>
      <c r="HW118" s="131">
        <f>+CyF_Tot!F117</f>
        <v>0</v>
      </c>
      <c r="HX118" s="131">
        <f>+CyF_Tot!G117</f>
        <v>1639</v>
      </c>
      <c r="HY118" s="131">
        <f>+CyF_Tot!H117</f>
        <v>1662</v>
      </c>
      <c r="HZ118" s="428">
        <f>+CyF_Tot!I117</f>
        <v>1667</v>
      </c>
      <c r="IA118" s="82">
        <f t="shared" si="628"/>
        <v>9.3861418263638072E-2</v>
      </c>
      <c r="IB118" s="79">
        <f t="shared" si="629"/>
        <v>8.8347128635710814E-2</v>
      </c>
      <c r="IC118" s="79">
        <f t="shared" si="630"/>
        <v>8.8283302151274792E-2</v>
      </c>
      <c r="ID118" s="79">
        <f t="shared" si="631"/>
        <v>8.2551330677355733E-2</v>
      </c>
      <c r="IE118" s="79">
        <f t="shared" si="632"/>
        <v>7.8816399265375495E-2</v>
      </c>
      <c r="IF118" s="79">
        <f t="shared" si="633"/>
        <v>7.8102794092550776E-2</v>
      </c>
      <c r="IG118" s="79">
        <f t="shared" si="634"/>
        <v>7.3132528023015633E-2</v>
      </c>
      <c r="IH118" s="79">
        <f t="shared" si="635"/>
        <v>7.1564901015286037E-2</v>
      </c>
      <c r="II118" s="79">
        <f t="shared" si="636"/>
        <v>6.0568149689948378E-2</v>
      </c>
      <c r="IJ118" s="79">
        <f t="shared" si="637"/>
        <v>6.2268611057353034E-2</v>
      </c>
      <c r="IK118" s="79">
        <f t="shared" si="638"/>
        <v>4.613915311291937E-2</v>
      </c>
      <c r="IL118" s="79">
        <f t="shared" si="639"/>
        <v>4.8793411357683919E-2</v>
      </c>
      <c r="IM118" s="79">
        <f t="shared" si="640"/>
        <v>3.3404245903291316E-2</v>
      </c>
      <c r="IN118" s="79">
        <f t="shared" si="641"/>
        <v>3.6914842881862642E-2</v>
      </c>
      <c r="IO118" s="79">
        <f t="shared" si="642"/>
        <v>1.6573880325589794E-2</v>
      </c>
      <c r="IP118" s="79">
        <f t="shared" si="643"/>
        <v>2.2870610938591596E-2</v>
      </c>
      <c r="IQ118" s="79">
        <f t="shared" si="644"/>
        <v>5.2946345253660522E-3</v>
      </c>
      <c r="IR118" s="79">
        <f t="shared" si="645"/>
        <v>9.768510418175223E-3</v>
      </c>
      <c r="IS118" s="79">
        <f t="shared" si="646"/>
        <v>5.5152442972563047E-4</v>
      </c>
      <c r="IT118" s="179">
        <f t="shared" si="647"/>
        <v>2.192614769078768E-3</v>
      </c>
      <c r="IU118" s="275"/>
      <c r="IV118" s="272"/>
      <c r="IW118" s="272"/>
      <c r="IX118" s="272"/>
      <c r="IY118" s="272"/>
      <c r="IZ118" s="272"/>
      <c r="JA118" s="272"/>
      <c r="JB118" s="272"/>
      <c r="JC118" s="272"/>
      <c r="JD118" s="272"/>
      <c r="JE118" s="272"/>
      <c r="JF118" s="272"/>
      <c r="JG118" s="272"/>
      <c r="JH118" s="272"/>
      <c r="JI118" s="272"/>
      <c r="JJ118" s="272"/>
      <c r="JK118" s="272"/>
      <c r="JL118" s="272"/>
      <c r="JM118" s="272"/>
      <c r="JN118" s="276"/>
      <c r="JP118" s="525">
        <f t="shared" si="510"/>
        <v>67.576742050925063</v>
      </c>
      <c r="JQ118" s="241">
        <f t="shared" si="511"/>
        <v>67.755825387546452</v>
      </c>
      <c r="JR118" s="241">
        <f t="shared" si="512"/>
        <v>101.72133787804366</v>
      </c>
      <c r="JS118" s="241">
        <f t="shared" si="513"/>
        <v>241.01969185694068</v>
      </c>
      <c r="JT118" s="241">
        <f t="shared" si="514"/>
        <v>524.01643461295293</v>
      </c>
      <c r="JU118" s="241">
        <f t="shared" si="515"/>
        <v>222.07888030495613</v>
      </c>
      <c r="JV118" s="241">
        <f t="shared" si="516"/>
        <v>1598.5233971289392</v>
      </c>
      <c r="JW118" s="241">
        <f t="shared" si="517"/>
        <v>1277.1354943903279</v>
      </c>
      <c r="JX118" s="241">
        <f t="shared" si="518"/>
        <v>5416.9734691498061</v>
      </c>
      <c r="JY118" s="241">
        <f t="shared" si="519"/>
        <v>2823.9513367178383</v>
      </c>
      <c r="JZ118" s="241">
        <f t="shared" si="520"/>
        <v>9442.0687196219551</v>
      </c>
      <c r="KA118" s="241">
        <f t="shared" si="521"/>
        <v>6439.8414370369064</v>
      </c>
      <c r="KB118" s="241">
        <f t="shared" si="522"/>
        <v>19222.341433540521</v>
      </c>
      <c r="KC118" s="241">
        <f t="shared" si="523"/>
        <v>14269.895732368546</v>
      </c>
      <c r="KD118" s="241">
        <f t="shared" si="524"/>
        <v>28022.606750892941</v>
      </c>
      <c r="KE118" s="241">
        <f t="shared" si="525"/>
        <v>20622.971871156245</v>
      </c>
      <c r="KF118" s="241">
        <f t="shared" si="526"/>
        <v>16768.825374376243</v>
      </c>
      <c r="KG118" s="241">
        <f t="shared" si="527"/>
        <v>16518.413805944972</v>
      </c>
      <c r="KH118" s="241">
        <f t="shared" si="528"/>
        <v>5234.1955718864365</v>
      </c>
      <c r="KI118" s="526">
        <f t="shared" si="529"/>
        <v>8317.9825729888216</v>
      </c>
      <c r="KJ118" s="529">
        <f>(SUM(JP118:KI118)/SUM(JP$4:KI117))*100000</f>
        <v>274.55138107428945</v>
      </c>
      <c r="KK118" s="491">
        <f t="shared" si="579"/>
        <v>17.568892474890731</v>
      </c>
      <c r="KL118" s="492">
        <f t="shared" si="580"/>
        <v>18.665475499653567</v>
      </c>
      <c r="KM118" s="492">
        <f t="shared" si="581"/>
        <v>28.018455214593327</v>
      </c>
      <c r="KN118" s="492">
        <f t="shared" si="582"/>
        <v>69.915821225330049</v>
      </c>
      <c r="KO118" s="492">
        <f t="shared" si="583"/>
        <v>146.45794863370841</v>
      </c>
      <c r="KP118" s="492">
        <f t="shared" si="584"/>
        <v>63.341184557130326</v>
      </c>
      <c r="KQ118" s="492">
        <f t="shared" si="585"/>
        <v>496.07071724505226</v>
      </c>
      <c r="KR118" s="492">
        <f t="shared" si="586"/>
        <v>391.72414699854517</v>
      </c>
      <c r="KS118" s="492">
        <f t="shared" si="587"/>
        <v>1919.4478076127034</v>
      </c>
      <c r="KT118" s="492">
        <f t="shared" si="588"/>
        <v>966.61867835135217</v>
      </c>
      <c r="KU118" s="492">
        <f t="shared" si="589"/>
        <v>4467.5754043935203</v>
      </c>
      <c r="KV118" s="492">
        <f t="shared" si="590"/>
        <v>2838.8967691928501</v>
      </c>
      <c r="KW118" s="492">
        <f t="shared" si="591"/>
        <v>11625.743490370931</v>
      </c>
      <c r="KX118" s="492">
        <f t="shared" si="592"/>
        <v>7482.475166531407</v>
      </c>
      <c r="KY118" s="492">
        <f t="shared" si="593"/>
        <v>28306.721312708596</v>
      </c>
      <c r="KZ118" s="492">
        <f t="shared" si="594"/>
        <v>15466.107610565417</v>
      </c>
      <c r="LA118" s="492">
        <f t="shared" si="595"/>
        <v>47029.726929072523</v>
      </c>
      <c r="LB118" s="492">
        <f t="shared" si="596"/>
        <v>25152.978608695012</v>
      </c>
      <c r="LC118" s="492">
        <f t="shared" si="597"/>
        <v>86709.11243081979</v>
      </c>
      <c r="LD118" s="493">
        <f t="shared" si="598"/>
        <v>48133.687708979924</v>
      </c>
      <c r="LE118" s="509">
        <f t="shared" si="599"/>
        <v>60.031513839423653</v>
      </c>
      <c r="LF118" s="492">
        <f t="shared" si="600"/>
        <v>49.669664583826979</v>
      </c>
      <c r="LG118" s="492">
        <f t="shared" si="601"/>
        <v>1994.3660519672546</v>
      </c>
      <c r="LH118" s="492">
        <f t="shared" si="602"/>
        <v>1241.564802880865</v>
      </c>
      <c r="LI118" s="492">
        <f t="shared" si="603"/>
        <v>20677.896935107205</v>
      </c>
      <c r="LJ118" s="512">
        <f t="shared" si="604"/>
        <v>13675.62755958404</v>
      </c>
      <c r="LK118" s="491">
        <f t="shared" si="605"/>
        <v>54.972094579467772</v>
      </c>
      <c r="LL118" s="492">
        <f t="shared" si="606"/>
        <v>1615.0711939953321</v>
      </c>
      <c r="LM118" s="493">
        <f t="shared" si="607"/>
        <v>16739.780844356526</v>
      </c>
      <c r="LO118" s="547" t="e">
        <f>VLOOKUP(A118,#REF!,2,FALSE)</f>
        <v>#REF!</v>
      </c>
      <c r="LP118" s="552" t="e">
        <f>VLOOKUP(A118,#REF!,3,FALSE)</f>
        <v>#REF!</v>
      </c>
      <c r="LQ118" s="544" t="e">
        <f>VLOOKUP(A118,#REF!,4,FALSE)</f>
        <v>#REF!</v>
      </c>
      <c r="LR118" s="564" t="e">
        <f t="shared" si="530"/>
        <v>#REF!</v>
      </c>
      <c r="LS118" s="518" t="e">
        <f t="shared" si="531"/>
        <v>#REF!</v>
      </c>
    </row>
    <row r="119" spans="1:331" ht="14.4">
      <c r="A119" s="391" t="s">
        <v>129</v>
      </c>
      <c r="B119" s="419">
        <v>23896</v>
      </c>
      <c r="C119" s="407">
        <f t="shared" si="608"/>
        <v>2434</v>
      </c>
      <c r="D119" s="398">
        <f t="shared" si="609"/>
        <v>62</v>
      </c>
      <c r="E119" s="376">
        <f t="shared" si="610"/>
        <v>6.6497525151413567E-3</v>
      </c>
      <c r="F119" s="185">
        <f t="shared" si="532"/>
        <v>9.9807499163039839E-2</v>
      </c>
      <c r="G119" s="30">
        <f t="shared" si="253"/>
        <v>3.9092894162137095</v>
      </c>
      <c r="H119" s="29">
        <f t="shared" si="533"/>
        <v>0.3901764001368303</v>
      </c>
      <c r="I119" s="33">
        <f t="shared" si="534"/>
        <v>0.39819260290693709</v>
      </c>
      <c r="J119" s="302">
        <f t="shared" si="535"/>
        <v>0.41044935514725212</v>
      </c>
      <c r="K119" s="452">
        <f t="shared" si="536"/>
        <v>6.3213072833988538E-3</v>
      </c>
      <c r="L119" s="303">
        <f t="shared" si="611"/>
        <v>4.1124099750938097</v>
      </c>
      <c r="M119" s="304">
        <f t="shared" si="537"/>
        <v>0.41888206726558141</v>
      </c>
      <c r="N119" s="675"/>
      <c r="O119" s="310" t="s">
        <v>226</v>
      </c>
      <c r="P119" s="20" t="s">
        <v>238</v>
      </c>
      <c r="Q119" s="20"/>
      <c r="R119" s="20"/>
      <c r="S119" s="148">
        <f t="shared" si="538"/>
        <v>2434</v>
      </c>
      <c r="T119" s="149">
        <f t="shared" si="539"/>
        <v>10185.80515567459</v>
      </c>
      <c r="U119" s="148">
        <f t="shared" si="540"/>
        <v>11</v>
      </c>
      <c r="V119" s="150">
        <f t="shared" si="541"/>
        <v>4.5398266611638462E-3</v>
      </c>
      <c r="W119" s="149">
        <f t="shared" si="542"/>
        <v>46.032808838299296</v>
      </c>
      <c r="X119" s="148">
        <f t="shared" si="543"/>
        <v>49</v>
      </c>
      <c r="Y119" s="150">
        <f t="shared" si="544"/>
        <v>2.0545073375262055E-2</v>
      </c>
      <c r="Z119" s="149">
        <f t="shared" si="545"/>
        <v>205.05523937060596</v>
      </c>
      <c r="AA119" s="148">
        <f t="shared" si="546"/>
        <v>62</v>
      </c>
      <c r="AB119" s="149">
        <f t="shared" si="547"/>
        <v>2594.5764981586876</v>
      </c>
      <c r="AC119" s="151">
        <f t="shared" si="548"/>
        <v>2.5472473294987676E-2</v>
      </c>
      <c r="AD119" s="148">
        <f t="shared" si="549"/>
        <v>2</v>
      </c>
      <c r="AE119" s="150">
        <f t="shared" si="550"/>
        <v>3.3333333333333333E-2</v>
      </c>
      <c r="AF119" s="149">
        <f t="shared" si="551"/>
        <v>83.696016069635078</v>
      </c>
      <c r="AG119" s="148">
        <f t="shared" si="552"/>
        <v>4</v>
      </c>
      <c r="AH119" s="150">
        <f t="shared" si="553"/>
        <v>6.8965517241379309E-2</v>
      </c>
      <c r="AI119" s="311">
        <f t="shared" si="554"/>
        <v>167.39203213927016</v>
      </c>
      <c r="AJ119" s="679"/>
      <c r="AK119" s="74">
        <v>2043.7223621302307</v>
      </c>
      <c r="AL119" s="59">
        <v>1987.58499420832</v>
      </c>
      <c r="AM119" s="59">
        <v>1806.5026704957054</v>
      </c>
      <c r="AN119" s="59">
        <v>1823.6218448389279</v>
      </c>
      <c r="AO119" s="59">
        <v>1831.2483615985352</v>
      </c>
      <c r="AP119" s="59">
        <v>1705.0663617745763</v>
      </c>
      <c r="AQ119" s="59">
        <v>1736.0878561538425</v>
      </c>
      <c r="AR119" s="59">
        <v>1681.7914588259189</v>
      </c>
      <c r="AS119" s="59">
        <v>1471.4398418613359</v>
      </c>
      <c r="AT119" s="59">
        <v>1457.737239406812</v>
      </c>
      <c r="AU119" s="59">
        <v>1216.6647321732423</v>
      </c>
      <c r="AV119" s="59">
        <v>1168.6986954591475</v>
      </c>
      <c r="AW119" s="59">
        <v>932.01476328400349</v>
      </c>
      <c r="AX119" s="59">
        <v>961.19561393852337</v>
      </c>
      <c r="AY119" s="59">
        <v>558.64305160291747</v>
      </c>
      <c r="AZ119" s="59">
        <v>746.56450563173644</v>
      </c>
      <c r="BA119" s="59">
        <v>200.78900488481636</v>
      </c>
      <c r="BB119" s="59">
        <v>391.58509920562057</v>
      </c>
      <c r="BC119" s="59">
        <v>27.887361789557829</v>
      </c>
      <c r="BD119" s="75">
        <v>147.15419120697635</v>
      </c>
      <c r="BE119" s="213">
        <v>2.0000000000000002E-5</v>
      </c>
      <c r="BF119" s="42">
        <v>2.0000000000000002E-5</v>
      </c>
      <c r="BG119" s="52">
        <v>5.0000000000000002E-5</v>
      </c>
      <c r="BH119" s="52">
        <v>4.0000000000000003E-5</v>
      </c>
      <c r="BI119" s="52">
        <v>1.2518952302791728E-4</v>
      </c>
      <c r="BJ119" s="52">
        <v>1.2406223545552731E-4</v>
      </c>
      <c r="BK119" s="52">
        <v>3.4000000000000002E-4</v>
      </c>
      <c r="BL119" s="52">
        <v>1.8000000000000001E-4</v>
      </c>
      <c r="BM119" s="52">
        <v>8.9999999999999998E-4</v>
      </c>
      <c r="BN119" s="52">
        <v>5.0000000000000001E-4</v>
      </c>
      <c r="BO119" s="52">
        <v>3.8E-3</v>
      </c>
      <c r="BP119" s="52">
        <v>2E-3</v>
      </c>
      <c r="BQ119" s="52">
        <v>1.6199999999999999E-2</v>
      </c>
      <c r="BR119" s="52">
        <v>6.1999999999999998E-3</v>
      </c>
      <c r="BS119" s="52">
        <v>6.1100000000000002E-2</v>
      </c>
      <c r="BT119" s="52">
        <v>2.6800000000000001E-2</v>
      </c>
      <c r="BU119" s="52">
        <v>0.1421</v>
      </c>
      <c r="BV119" s="52">
        <v>5.4699999999999999E-2</v>
      </c>
      <c r="BW119" s="52">
        <v>0.27589999999999998</v>
      </c>
      <c r="BX119" s="584">
        <v>0.1051</v>
      </c>
      <c r="BY119" s="74">
        <f>+Fall_Hoy!B119+(CS119/2)</f>
        <v>0</v>
      </c>
      <c r="BZ119" s="59">
        <f>+Fall_Hoy!C119+(CS119/2)</f>
        <v>0</v>
      </c>
      <c r="CA119" s="59">
        <f>+Fall_Hoy!D119+(CT119/2)</f>
        <v>0</v>
      </c>
      <c r="CB119" s="59">
        <f>+Fall_Hoy!E119+(CT119/2)</f>
        <v>0</v>
      </c>
      <c r="CC119" s="59">
        <f>+Fall_Hoy!F119+(CU119/2)</f>
        <v>0</v>
      </c>
      <c r="CD119" s="59">
        <f>+Fall_Hoy!G119+(CU119/2)</f>
        <v>1</v>
      </c>
      <c r="CE119" s="59">
        <f>+Fall_Hoy!H119+(CV119/2)</f>
        <v>1</v>
      </c>
      <c r="CF119" s="59">
        <f>+Fall_Hoy!I119+(CV119/2)</f>
        <v>0</v>
      </c>
      <c r="CG119" s="59">
        <f>+Fall_Hoy!J119+(CW119/2)</f>
        <v>0</v>
      </c>
      <c r="CH119" s="59">
        <f>+Fall_Hoy!K119+(CW119/2)</f>
        <v>0</v>
      </c>
      <c r="CI119" s="59">
        <f>+Fall_Hoy!L119+(CX119/2)</f>
        <v>4</v>
      </c>
      <c r="CJ119" s="59">
        <f>+Fall_Hoy!M119+(CX119/2)</f>
        <v>1</v>
      </c>
      <c r="CK119" s="59">
        <f>+Fall_Hoy!N119+(CY119/2)</f>
        <v>4</v>
      </c>
      <c r="CL119" s="59">
        <f>+Fall_Hoy!O119+(CY119/2)</f>
        <v>7</v>
      </c>
      <c r="CM119" s="59">
        <f>+Fall_Hoy!P119+(CZ119/2)</f>
        <v>11</v>
      </c>
      <c r="CN119" s="59">
        <f>+Fall_Hoy!Q119+(CZ119/2)</f>
        <v>9</v>
      </c>
      <c r="CO119" s="59">
        <f>+Fall_Hoy!R119+(DA119/2)</f>
        <v>7</v>
      </c>
      <c r="CP119" s="59">
        <f>+Fall_Hoy!S119+(DA119/2)</f>
        <v>12</v>
      </c>
      <c r="CQ119" s="59">
        <f>+Fall_Hoy!T119+(DB119/2)</f>
        <v>0</v>
      </c>
      <c r="CR119" s="75">
        <f>+Fall_Hoy!U119+(DB119/2)</f>
        <v>5</v>
      </c>
      <c r="CS119" s="603">
        <f>+Fall_Hoy!W119</f>
        <v>0</v>
      </c>
      <c r="CT119" s="58">
        <f>+Fall_Hoy!X119</f>
        <v>0</v>
      </c>
      <c r="CU119" s="58">
        <f>+Fall_Hoy!Y119</f>
        <v>0</v>
      </c>
      <c r="CV119" s="58">
        <f>+Fall_Hoy!Z119</f>
        <v>0</v>
      </c>
      <c r="CW119" s="58">
        <f>+Fall_Hoy!AA119</f>
        <v>0</v>
      </c>
      <c r="CX119" s="58">
        <f>+Fall_Hoy!AB119</f>
        <v>0</v>
      </c>
      <c r="CY119" s="58">
        <f>+Fall_Hoy!AC119</f>
        <v>0</v>
      </c>
      <c r="CZ119" s="58">
        <f>+Fall_Hoy!AD119</f>
        <v>0</v>
      </c>
      <c r="DA119" s="58">
        <f>+Fall_Hoy!AE119</f>
        <v>0</v>
      </c>
      <c r="DB119" s="223">
        <f>+Fall_Hoy!AF119</f>
        <v>0</v>
      </c>
      <c r="DC119" s="65">
        <f t="shared" si="555"/>
        <v>0.32226791814138511</v>
      </c>
      <c r="DD119" s="66">
        <f t="shared" si="556"/>
        <v>0.44982167379926435</v>
      </c>
      <c r="DE119" s="66">
        <f t="shared" si="557"/>
        <v>0.26492453765099222</v>
      </c>
      <c r="DF119" s="66">
        <f t="shared" si="558"/>
        <v>0.7</v>
      </c>
      <c r="DG119" s="66">
        <f t="shared" si="494"/>
        <v>0.12778168429089351</v>
      </c>
      <c r="DH119" s="66">
        <f t="shared" si="495"/>
        <v>0.7</v>
      </c>
      <c r="DI119" s="66">
        <f t="shared" si="496"/>
        <v>0.7</v>
      </c>
      <c r="DJ119" s="66">
        <f t="shared" si="497"/>
        <v>0.17302977635714181</v>
      </c>
      <c r="DK119" s="66">
        <f t="shared" si="498"/>
        <v>0.15834830169153272</v>
      </c>
      <c r="DL119" s="66">
        <f t="shared" si="499"/>
        <v>0.15709278312268785</v>
      </c>
      <c r="DM119" s="66">
        <f t="shared" si="500"/>
        <v>0.7</v>
      </c>
      <c r="DN119" s="66">
        <f t="shared" si="501"/>
        <v>0.42782626689213904</v>
      </c>
      <c r="DO119" s="66">
        <f t="shared" si="502"/>
        <v>0.26492453765099222</v>
      </c>
      <c r="DP119" s="66">
        <f t="shared" si="503"/>
        <v>0.7</v>
      </c>
      <c r="DQ119" s="66">
        <f t="shared" si="504"/>
        <v>0.32226791814138511</v>
      </c>
      <c r="DR119" s="66">
        <f t="shared" si="505"/>
        <v>0.44982167379926435</v>
      </c>
      <c r="DS119" s="66">
        <f t="shared" si="506"/>
        <v>0.24533755606837754</v>
      </c>
      <c r="DT119" s="66">
        <f t="shared" si="507"/>
        <v>0.56023180716776722</v>
      </c>
      <c r="DU119" s="66">
        <f t="shared" si="508"/>
        <v>3.5858537194954056E-2</v>
      </c>
      <c r="DV119" s="265">
        <f t="shared" si="509"/>
        <v>0.32329177243069418</v>
      </c>
      <c r="DW119" s="74">
        <f>+'Cas_-14'!B118</f>
        <v>33</v>
      </c>
      <c r="DX119" s="59">
        <f>+'Cas_-14'!C118</f>
        <v>22</v>
      </c>
      <c r="DY119" s="59">
        <f>+'Cas_-14'!D118</f>
        <v>77</v>
      </c>
      <c r="DZ119" s="59">
        <f>+'Cas_-14'!E118</f>
        <v>103</v>
      </c>
      <c r="EA119" s="59">
        <f>+'Cas_-14'!F118</f>
        <v>234</v>
      </c>
      <c r="EB119" s="59">
        <f>+'Cas_-14'!G118</f>
        <v>234</v>
      </c>
      <c r="EC119" s="59">
        <f>+'Cas_-14'!H118</f>
        <v>248</v>
      </c>
      <c r="ED119" s="59">
        <f>+'Cas_-14'!I118</f>
        <v>291</v>
      </c>
      <c r="EE119" s="59">
        <f>+'Cas_-14'!J118</f>
        <v>233</v>
      </c>
      <c r="EF119" s="59">
        <f>+'Cas_-14'!K118</f>
        <v>229</v>
      </c>
      <c r="EG119" s="59">
        <f>+'Cas_-14'!L118</f>
        <v>166</v>
      </c>
      <c r="EH119" s="59">
        <f>+'Cas_-14'!M118</f>
        <v>147</v>
      </c>
      <c r="EI119" s="59">
        <f>+'Cas_-14'!N118</f>
        <v>91</v>
      </c>
      <c r="EJ119" s="59">
        <f>+'Cas_-14'!O118</f>
        <v>86</v>
      </c>
      <c r="EK119" s="59">
        <f>+'Cas_-14'!P118</f>
        <v>45</v>
      </c>
      <c r="EL119" s="59">
        <f>+'Cas_-14'!Q118</f>
        <v>54</v>
      </c>
      <c r="EM119" s="59">
        <f>+'Cas_-14'!R118</f>
        <v>20</v>
      </c>
      <c r="EN119" s="59">
        <f>+'Cas_-14'!S118</f>
        <v>41</v>
      </c>
      <c r="EO119" s="59">
        <f>+'Cas_-14'!T118</f>
        <v>1</v>
      </c>
      <c r="EP119" s="75">
        <f>+'Cas_-14'!U118</f>
        <v>7</v>
      </c>
      <c r="EQ119" s="178">
        <f t="shared" si="559"/>
        <v>1.6147007348690529E-2</v>
      </c>
      <c r="ER119" s="80">
        <f t="shared" si="560"/>
        <v>1.1068709043440365E-2</v>
      </c>
      <c r="ES119" s="80">
        <f t="shared" si="561"/>
        <v>4.2623795280009827E-2</v>
      </c>
      <c r="ET119" s="80">
        <f t="shared" si="562"/>
        <v>5.6481007995984781E-2</v>
      </c>
      <c r="EU119" s="80">
        <f t="shared" si="563"/>
        <v>0.12778168429089351</v>
      </c>
      <c r="EV119" s="80">
        <f t="shared" si="564"/>
        <v>0.13723806019870136</v>
      </c>
      <c r="EW119" s="80">
        <f t="shared" si="565"/>
        <v>0.14284991345393272</v>
      </c>
      <c r="EX119" s="80">
        <f t="shared" si="566"/>
        <v>0.17302977635714181</v>
      </c>
      <c r="EY119" s="80">
        <f t="shared" si="567"/>
        <v>0.15834830169153272</v>
      </c>
      <c r="EZ119" s="80">
        <f t="shared" si="568"/>
        <v>0.15709278312268785</v>
      </c>
      <c r="FA119" s="80">
        <f t="shared" si="569"/>
        <v>0.1364385731009774</v>
      </c>
      <c r="FB119" s="80">
        <f t="shared" si="570"/>
        <v>0.12578092246628889</v>
      </c>
      <c r="FC119" s="80">
        <f t="shared" si="571"/>
        <v>9.7637938351273185E-2</v>
      </c>
      <c r="FD119" s="80">
        <f t="shared" si="572"/>
        <v>8.9471902236021264E-2</v>
      </c>
      <c r="FE119" s="80">
        <f t="shared" si="573"/>
        <v>8.0552330993612573E-2</v>
      </c>
      <c r="FF119" s="80">
        <f t="shared" si="574"/>
        <v>7.2331325146921727E-2</v>
      </c>
      <c r="FG119" s="80">
        <f t="shared" si="575"/>
        <v>9.9607047763761281E-2</v>
      </c>
      <c r="FH119" s="80">
        <f t="shared" si="576"/>
        <v>0.10470265616126262</v>
      </c>
      <c r="FI119" s="80">
        <f t="shared" si="577"/>
        <v>3.5858537194954056E-2</v>
      </c>
      <c r="FJ119" s="88">
        <f t="shared" si="578"/>
        <v>4.7569151395452342E-2</v>
      </c>
      <c r="FK119" s="101">
        <f t="shared" si="481"/>
        <v>4.0007274049827242</v>
      </c>
      <c r="FL119" s="102">
        <f t="shared" si="482"/>
        <v>6.2189054726368145</v>
      </c>
      <c r="FM119" s="102">
        <f t="shared" si="483"/>
        <v>2.7133360466693799</v>
      </c>
      <c r="FN119" s="102">
        <f t="shared" si="484"/>
        <v>7.823685229732166</v>
      </c>
      <c r="FO119" s="102">
        <f t="shared" si="648"/>
        <v>1</v>
      </c>
      <c r="FP119" s="102">
        <f t="shared" si="648"/>
        <v>5.1006258685564241</v>
      </c>
      <c r="FQ119" s="102">
        <f t="shared" si="648"/>
        <v>4.900247981079394</v>
      </c>
      <c r="FR119" s="102">
        <f t="shared" si="648"/>
        <v>1</v>
      </c>
      <c r="FS119" s="102">
        <f t="shared" si="648"/>
        <v>1</v>
      </c>
      <c r="FT119" s="102">
        <f t="shared" si="648"/>
        <v>1</v>
      </c>
      <c r="FU119" s="102">
        <f t="shared" si="648"/>
        <v>5.1305139308510208</v>
      </c>
      <c r="FV119" s="102">
        <f t="shared" si="648"/>
        <v>3.4013605442176869</v>
      </c>
      <c r="FW119" s="102">
        <f t="shared" si="648"/>
        <v>2.7133360466693799</v>
      </c>
      <c r="FX119" s="102">
        <f t="shared" si="648"/>
        <v>7.823685229732166</v>
      </c>
      <c r="FY119" s="102">
        <f t="shared" si="648"/>
        <v>4.0007274049827242</v>
      </c>
      <c r="FZ119" s="102">
        <f t="shared" si="648"/>
        <v>6.2189054726368145</v>
      </c>
      <c r="GA119" s="102">
        <f t="shared" si="485"/>
        <v>2.4630541871921183</v>
      </c>
      <c r="GB119" s="102">
        <f t="shared" si="486"/>
        <v>5.3506933606813218</v>
      </c>
      <c r="GC119" s="102">
        <f t="shared" si="487"/>
        <v>1</v>
      </c>
      <c r="GD119" s="270">
        <f t="shared" si="488"/>
        <v>6.7962484708440938</v>
      </c>
      <c r="GE119" s="74">
        <f>+Cas_Hoy!B118</f>
        <v>33</v>
      </c>
      <c r="GF119" s="59">
        <f>+Cas_Hoy!C118</f>
        <v>24</v>
      </c>
      <c r="GG119" s="59">
        <f>+Cas_Hoy!D118</f>
        <v>78</v>
      </c>
      <c r="GH119" s="59">
        <f>+Cas_Hoy!E118</f>
        <v>104</v>
      </c>
      <c r="GI119" s="59">
        <f>+Cas_Hoy!F118</f>
        <v>236</v>
      </c>
      <c r="GJ119" s="59">
        <f>+Cas_Hoy!G118</f>
        <v>241</v>
      </c>
      <c r="GK119" s="59">
        <f>+Cas_Hoy!H118</f>
        <v>254</v>
      </c>
      <c r="GL119" s="59">
        <f>+Cas_Hoy!I118</f>
        <v>302</v>
      </c>
      <c r="GM119" s="59">
        <f>+Cas_Hoy!J118</f>
        <v>238</v>
      </c>
      <c r="GN119" s="59">
        <f>+Cas_Hoy!K118</f>
        <v>233</v>
      </c>
      <c r="GO119" s="59">
        <f>+Cas_Hoy!L118</f>
        <v>168</v>
      </c>
      <c r="GP119" s="59">
        <f>+Cas_Hoy!M118</f>
        <v>147</v>
      </c>
      <c r="GQ119" s="59">
        <f>+Cas_Hoy!N118</f>
        <v>94</v>
      </c>
      <c r="GR119" s="59">
        <f>+Cas_Hoy!O118</f>
        <v>87</v>
      </c>
      <c r="GS119" s="59">
        <f>+Cas_Hoy!P118</f>
        <v>48</v>
      </c>
      <c r="GT119" s="59">
        <f>+Cas_Hoy!Q118</f>
        <v>54</v>
      </c>
      <c r="GU119" s="59">
        <f>+Cas_Hoy!R118</f>
        <v>20</v>
      </c>
      <c r="GV119" s="59">
        <f>+Cas_Hoy!S118</f>
        <v>41</v>
      </c>
      <c r="GW119" s="59">
        <f>+Cas_Hoy!T118</f>
        <v>1</v>
      </c>
      <c r="GX119" s="459">
        <f>+Cas_Hoy!U118</f>
        <v>8</v>
      </c>
      <c r="GY119" s="424">
        <f t="shared" si="489"/>
        <v>0.34375244601747745</v>
      </c>
      <c r="GZ119" s="94">
        <f t="shared" si="490"/>
        <v>0.4498216737992643</v>
      </c>
      <c r="HA119" s="94">
        <f t="shared" si="491"/>
        <v>0.27365831361750842</v>
      </c>
      <c r="HB119" s="94">
        <f t="shared" si="492"/>
        <v>0.7</v>
      </c>
      <c r="HC119" s="272">
        <f t="shared" si="612"/>
        <v>0.12887383543867892</v>
      </c>
      <c r="HD119" s="272">
        <f t="shared" si="613"/>
        <v>0.7</v>
      </c>
      <c r="HE119" s="272">
        <f t="shared" si="614"/>
        <v>0.7</v>
      </c>
      <c r="HF119" s="272">
        <f t="shared" si="615"/>
        <v>0.17957042082425026</v>
      </c>
      <c r="HG119" s="272">
        <f t="shared" si="616"/>
        <v>0.1617463339166729</v>
      </c>
      <c r="HH119" s="272">
        <f t="shared" si="617"/>
        <v>0.15983676186718893</v>
      </c>
      <c r="HI119" s="272">
        <f t="shared" si="618"/>
        <v>0.7</v>
      </c>
      <c r="HJ119" s="272">
        <f t="shared" si="619"/>
        <v>0.42782626689213904</v>
      </c>
      <c r="HK119" s="272">
        <f t="shared" si="620"/>
        <v>0.27365831361750842</v>
      </c>
      <c r="HL119" s="272">
        <f t="shared" si="621"/>
        <v>0.7</v>
      </c>
      <c r="HM119" s="272">
        <f t="shared" si="622"/>
        <v>0.34375244601747745</v>
      </c>
      <c r="HN119" s="272">
        <f t="shared" si="623"/>
        <v>0.4498216737992643</v>
      </c>
      <c r="HO119" s="272">
        <f t="shared" si="624"/>
        <v>0.24533755606837751</v>
      </c>
      <c r="HP119" s="272">
        <f t="shared" si="625"/>
        <v>0.5602318071677671</v>
      </c>
      <c r="HQ119" s="272">
        <f t="shared" si="626"/>
        <v>3.5858537194954056E-2</v>
      </c>
      <c r="HR119" s="276">
        <f t="shared" si="627"/>
        <v>0.36947631134936476</v>
      </c>
      <c r="HS119" s="201">
        <f>+CyF_Tot!B118</f>
        <v>0</v>
      </c>
      <c r="HT119" s="131">
        <f>+CyF_Tot!C118</f>
        <v>2385</v>
      </c>
      <c r="HU119" s="131">
        <f>+CyF_Tot!D118</f>
        <v>2423</v>
      </c>
      <c r="HV119" s="131">
        <f>+CyF_Tot!E118</f>
        <v>2434</v>
      </c>
      <c r="HW119" s="131">
        <f>+CyF_Tot!F118</f>
        <v>0</v>
      </c>
      <c r="HX119" s="131">
        <f>+CyF_Tot!G118</f>
        <v>58</v>
      </c>
      <c r="HY119" s="131">
        <f>+CyF_Tot!H118</f>
        <v>60</v>
      </c>
      <c r="HZ119" s="428">
        <f>+CyF_Tot!I118</f>
        <v>62</v>
      </c>
      <c r="IA119" s="82">
        <f t="shared" si="628"/>
        <v>8.5525709831362179E-2</v>
      </c>
      <c r="IB119" s="79">
        <f t="shared" si="629"/>
        <v>8.3176472807512558E-2</v>
      </c>
      <c r="IC119" s="79">
        <f t="shared" si="630"/>
        <v>7.5598538269823629E-2</v>
      </c>
      <c r="ID119" s="79">
        <f t="shared" si="631"/>
        <v>7.6314941615288248E-2</v>
      </c>
      <c r="IE119" s="79">
        <f t="shared" si="632"/>
        <v>7.6634096149921963E-2</v>
      </c>
      <c r="IF119" s="79">
        <f t="shared" si="633"/>
        <v>7.1353630807439589E-2</v>
      </c>
      <c r="IG119" s="79">
        <f t="shared" si="634"/>
        <v>7.2651818553475161E-2</v>
      </c>
      <c r="IH119" s="79">
        <f t="shared" si="635"/>
        <v>7.0379622481834575E-2</v>
      </c>
      <c r="II119" s="79">
        <f t="shared" si="636"/>
        <v>6.1576826324963842E-2</v>
      </c>
      <c r="IJ119" s="79">
        <f t="shared" si="637"/>
        <v>6.1003399707349013E-2</v>
      </c>
      <c r="IK119" s="79">
        <f t="shared" si="638"/>
        <v>5.0914995487664975E-2</v>
      </c>
      <c r="IL119" s="79">
        <f t="shared" si="639"/>
        <v>4.8907712397855185E-2</v>
      </c>
      <c r="IM119" s="79">
        <f t="shared" si="640"/>
        <v>3.9002961302477546E-2</v>
      </c>
      <c r="IN119" s="79">
        <f t="shared" si="641"/>
        <v>4.0224121775130704E-2</v>
      </c>
      <c r="IO119" s="79">
        <f t="shared" si="642"/>
        <v>2.3378098912073882E-2</v>
      </c>
      <c r="IP119" s="79">
        <f t="shared" si="643"/>
        <v>3.1242237430186493E-2</v>
      </c>
      <c r="IQ119" s="79">
        <f t="shared" si="644"/>
        <v>8.4026198897228146E-3</v>
      </c>
      <c r="IR119" s="79">
        <f t="shared" si="645"/>
        <v>1.6387056377871634E-2</v>
      </c>
      <c r="IS119" s="79">
        <f t="shared" si="646"/>
        <v>1.1670305402392799E-3</v>
      </c>
      <c r="IT119" s="179">
        <f t="shared" si="647"/>
        <v>6.1581097759866232E-3</v>
      </c>
      <c r="IU119" s="275"/>
      <c r="IV119" s="272"/>
      <c r="IW119" s="272"/>
      <c r="IX119" s="272"/>
      <c r="IY119" s="272"/>
      <c r="IZ119" s="272"/>
      <c r="JA119" s="272"/>
      <c r="JB119" s="272"/>
      <c r="JC119" s="272"/>
      <c r="JD119" s="272"/>
      <c r="JE119" s="272"/>
      <c r="JF119" s="272"/>
      <c r="JG119" s="272"/>
      <c r="JH119" s="272"/>
      <c r="JI119" s="272"/>
      <c r="JJ119" s="272"/>
      <c r="JK119" s="272"/>
      <c r="JL119" s="272"/>
      <c r="JM119" s="272"/>
      <c r="JN119" s="276"/>
      <c r="JP119" s="525">
        <f t="shared" si="510"/>
        <v>0</v>
      </c>
      <c r="JQ119" s="241">
        <f t="shared" si="511"/>
        <v>0</v>
      </c>
      <c r="JR119" s="241">
        <f t="shared" si="512"/>
        <v>0</v>
      </c>
      <c r="JS119" s="241">
        <f t="shared" si="513"/>
        <v>0</v>
      </c>
      <c r="JT119" s="241">
        <f t="shared" si="514"/>
        <v>0</v>
      </c>
      <c r="JU119" s="241">
        <f t="shared" si="515"/>
        <v>2056.268353303853</v>
      </c>
      <c r="JV119" s="241">
        <f t="shared" si="516"/>
        <v>1856.1099823247953</v>
      </c>
      <c r="JW119" s="241">
        <f t="shared" si="517"/>
        <v>0</v>
      </c>
      <c r="JX119" s="241">
        <f t="shared" si="518"/>
        <v>0</v>
      </c>
      <c r="JY119" s="241">
        <f t="shared" si="519"/>
        <v>0</v>
      </c>
      <c r="JZ119" s="241">
        <f t="shared" si="520"/>
        <v>6948.3924177694043</v>
      </c>
      <c r="KA119" s="241">
        <f t="shared" si="521"/>
        <v>1940.9887328648038</v>
      </c>
      <c r="KB119" s="241">
        <f t="shared" si="522"/>
        <v>7096.1493964926267</v>
      </c>
      <c r="KC119" s="241">
        <f t="shared" si="523"/>
        <v>13888.705697791325</v>
      </c>
      <c r="KD119" s="241">
        <f t="shared" si="524"/>
        <v>19492.935549371705</v>
      </c>
      <c r="KE119" s="241">
        <f t="shared" si="525"/>
        <v>16074.793148443305</v>
      </c>
      <c r="KF119" s="241">
        <f t="shared" si="526"/>
        <v>12430.491407792919</v>
      </c>
      <c r="KG119" s="241">
        <f t="shared" si="527"/>
        <v>20124.912863096215</v>
      </c>
      <c r="KH119" s="241">
        <f t="shared" si="528"/>
        <v>0</v>
      </c>
      <c r="KI119" s="526">
        <f t="shared" si="529"/>
        <v>5871.7321804629419</v>
      </c>
      <c r="KJ119" s="529">
        <f>(SUM(JP119:KI119)/SUM(JP$4:KI118))*100000</f>
        <v>187.726158305056</v>
      </c>
      <c r="KK119" s="491">
        <f t="shared" si="579"/>
        <v>0</v>
      </c>
      <c r="KL119" s="492">
        <f t="shared" si="580"/>
        <v>0</v>
      </c>
      <c r="KM119" s="492">
        <f t="shared" si="581"/>
        <v>0</v>
      </c>
      <c r="KN119" s="492">
        <f t="shared" si="582"/>
        <v>0</v>
      </c>
      <c r="KO119" s="492">
        <f t="shared" si="583"/>
        <v>0</v>
      </c>
      <c r="KP119" s="492">
        <f t="shared" si="584"/>
        <v>586.48743674658692</v>
      </c>
      <c r="KQ119" s="492">
        <f t="shared" si="585"/>
        <v>576.00771554005132</v>
      </c>
      <c r="KR119" s="492">
        <f t="shared" si="586"/>
        <v>0</v>
      </c>
      <c r="KS119" s="492">
        <f t="shared" si="587"/>
        <v>0</v>
      </c>
      <c r="KT119" s="492">
        <f t="shared" si="588"/>
        <v>0</v>
      </c>
      <c r="KU119" s="492">
        <f t="shared" si="589"/>
        <v>3287.6764602645153</v>
      </c>
      <c r="KV119" s="492">
        <f t="shared" si="590"/>
        <v>855.65253378427815</v>
      </c>
      <c r="KW119" s="492">
        <f t="shared" si="591"/>
        <v>4291.7775099460741</v>
      </c>
      <c r="KX119" s="492">
        <f t="shared" si="592"/>
        <v>7282.5966936296381</v>
      </c>
      <c r="KY119" s="492">
        <f t="shared" si="593"/>
        <v>19690.569798438632</v>
      </c>
      <c r="KZ119" s="492">
        <f t="shared" si="594"/>
        <v>12055.220857820286</v>
      </c>
      <c r="LA119" s="492">
        <f t="shared" si="595"/>
        <v>34862.466717316449</v>
      </c>
      <c r="LB119" s="492">
        <f t="shared" si="596"/>
        <v>30644.679852076864</v>
      </c>
      <c r="LC119" s="492">
        <f t="shared" si="597"/>
        <v>0</v>
      </c>
      <c r="LD119" s="493">
        <f t="shared" si="598"/>
        <v>33977.965282465957</v>
      </c>
      <c r="LE119" s="509">
        <f t="shared" si="599"/>
        <v>0</v>
      </c>
      <c r="LF119" s="492">
        <f t="shared" si="600"/>
        <v>181.28181175852896</v>
      </c>
      <c r="LG119" s="492">
        <f t="shared" si="601"/>
        <v>1130.1497570229005</v>
      </c>
      <c r="LH119" s="492">
        <f t="shared" si="602"/>
        <v>232.11402477599106</v>
      </c>
      <c r="LI119" s="492">
        <f t="shared" si="603"/>
        <v>12795.65091878893</v>
      </c>
      <c r="LJ119" s="512">
        <f t="shared" si="604"/>
        <v>14689.52088451776</v>
      </c>
      <c r="LK119" s="491">
        <f t="shared" si="605"/>
        <v>89.303681907070839</v>
      </c>
      <c r="LL119" s="492">
        <f t="shared" si="606"/>
        <v>687.09477109563284</v>
      </c>
      <c r="LM119" s="493">
        <f t="shared" si="607"/>
        <v>13868.458857494572</v>
      </c>
      <c r="LO119" s="547" t="e">
        <f>VLOOKUP(A119,#REF!,2,FALSE)</f>
        <v>#REF!</v>
      </c>
      <c r="LP119" s="552" t="e">
        <f>VLOOKUP(A119,#REF!,3,FALSE)</f>
        <v>#REF!</v>
      </c>
      <c r="LQ119" s="544" t="e">
        <f>VLOOKUP(A119,#REF!,4,FALSE)</f>
        <v>#REF!</v>
      </c>
      <c r="LR119" s="564" t="e">
        <f t="shared" si="530"/>
        <v>#REF!</v>
      </c>
      <c r="LS119" s="518" t="e">
        <f t="shared" si="531"/>
        <v>#REF!</v>
      </c>
    </row>
    <row r="120" spans="1:331" ht="14.4">
      <c r="A120" s="391" t="s">
        <v>130</v>
      </c>
      <c r="B120" s="419">
        <v>7390</v>
      </c>
      <c r="C120" s="407">
        <f t="shared" si="608"/>
        <v>651</v>
      </c>
      <c r="D120" s="398">
        <f t="shared" si="609"/>
        <v>11</v>
      </c>
      <c r="E120" s="376">
        <f t="shared" si="610"/>
        <v>7.7480921947737178E-3</v>
      </c>
      <c r="F120" s="185">
        <f t="shared" si="532"/>
        <v>7.9431664411366718E-2</v>
      </c>
      <c r="G120" s="30">
        <f t="shared" si="253"/>
        <v>2.4185763629897572</v>
      </c>
      <c r="H120" s="29">
        <f t="shared" si="533"/>
        <v>0.19211154601826624</v>
      </c>
      <c r="I120" s="33">
        <f t="shared" si="534"/>
        <v>0.21305726824172286</v>
      </c>
      <c r="J120" s="302">
        <f t="shared" si="535"/>
        <v>0.24315528293401836</v>
      </c>
      <c r="K120" s="452">
        <f t="shared" si="536"/>
        <v>6.1215942021459321E-3</v>
      </c>
      <c r="L120" s="303">
        <f t="shared" si="611"/>
        <v>3.061188314961492</v>
      </c>
      <c r="M120" s="304">
        <f t="shared" si="537"/>
        <v>0.26966625074965239</v>
      </c>
      <c r="N120" s="675"/>
      <c r="O120" s="310" t="s">
        <v>226</v>
      </c>
      <c r="P120" s="20" t="s">
        <v>229</v>
      </c>
      <c r="Q120" s="20"/>
      <c r="R120" s="20"/>
      <c r="S120" s="148">
        <f t="shared" si="538"/>
        <v>651</v>
      </c>
      <c r="T120" s="149">
        <f t="shared" si="539"/>
        <v>8809.2016238159667</v>
      </c>
      <c r="U120" s="148">
        <f t="shared" si="540"/>
        <v>27</v>
      </c>
      <c r="V120" s="150">
        <f t="shared" si="541"/>
        <v>4.3269230769230768E-2</v>
      </c>
      <c r="W120" s="149">
        <f t="shared" si="542"/>
        <v>365.35859269282815</v>
      </c>
      <c r="X120" s="148">
        <f t="shared" si="543"/>
        <v>64</v>
      </c>
      <c r="Y120" s="150">
        <f t="shared" si="544"/>
        <v>0.10902896081771721</v>
      </c>
      <c r="Z120" s="149">
        <f t="shared" si="545"/>
        <v>866.03518267929633</v>
      </c>
      <c r="AA120" s="148">
        <f t="shared" si="546"/>
        <v>11</v>
      </c>
      <c r="AB120" s="149">
        <f t="shared" si="547"/>
        <v>1488.4979702300407</v>
      </c>
      <c r="AC120" s="151">
        <f t="shared" si="548"/>
        <v>1.6897081413210446E-2</v>
      </c>
      <c r="AD120" s="148">
        <f t="shared" si="549"/>
        <v>0</v>
      </c>
      <c r="AE120" s="150">
        <f t="shared" si="550"/>
        <v>0</v>
      </c>
      <c r="AF120" s="149">
        <f t="shared" si="551"/>
        <v>0</v>
      </c>
      <c r="AG120" s="148">
        <f t="shared" si="552"/>
        <v>1</v>
      </c>
      <c r="AH120" s="150">
        <f t="shared" si="553"/>
        <v>0.1</v>
      </c>
      <c r="AI120" s="311">
        <f t="shared" si="554"/>
        <v>135.31799729364005</v>
      </c>
      <c r="AJ120" s="679"/>
      <c r="AK120" s="74">
        <v>602.20250818486693</v>
      </c>
      <c r="AL120" s="59">
        <v>527.84583004045874</v>
      </c>
      <c r="AM120" s="59">
        <v>552.99725769651582</v>
      </c>
      <c r="AN120" s="59">
        <v>463.99597368106299</v>
      </c>
      <c r="AO120" s="59">
        <v>472.21629158783571</v>
      </c>
      <c r="AP120" s="59">
        <v>437.37979382885379</v>
      </c>
      <c r="AQ120" s="59">
        <v>567.63663179402374</v>
      </c>
      <c r="AR120" s="59">
        <v>522.71013061147869</v>
      </c>
      <c r="AS120" s="59">
        <v>472.86638517401821</v>
      </c>
      <c r="AT120" s="59">
        <v>424.44590466631257</v>
      </c>
      <c r="AU120" s="59">
        <v>390.39562209095777</v>
      </c>
      <c r="AV120" s="59">
        <v>419.42427987593203</v>
      </c>
      <c r="AW120" s="59">
        <v>412.56732486064072</v>
      </c>
      <c r="AX120" s="59">
        <v>416.86514689494913</v>
      </c>
      <c r="AY120" s="59">
        <v>229.068002827371</v>
      </c>
      <c r="AZ120" s="59">
        <v>237.82010158837699</v>
      </c>
      <c r="BA120" s="59">
        <v>96.454792969571258</v>
      </c>
      <c r="BB120" s="59">
        <v>112.74127491041162</v>
      </c>
      <c r="BC120" s="59">
        <v>6.5951995192869246</v>
      </c>
      <c r="BD120" s="75">
        <v>23.771601025116258</v>
      </c>
      <c r="BE120" s="213">
        <v>2.0000000000000002E-5</v>
      </c>
      <c r="BF120" s="42">
        <v>2.0000000000000002E-5</v>
      </c>
      <c r="BG120" s="52">
        <v>5.0000000000000002E-5</v>
      </c>
      <c r="BH120" s="52">
        <v>4.0000000000000003E-5</v>
      </c>
      <c r="BI120" s="52">
        <v>1.2518952302791728E-4</v>
      </c>
      <c r="BJ120" s="52">
        <v>1.2406223545552731E-4</v>
      </c>
      <c r="BK120" s="52">
        <v>3.4000000000000002E-4</v>
      </c>
      <c r="BL120" s="52">
        <v>1.8000000000000001E-4</v>
      </c>
      <c r="BM120" s="52">
        <v>8.9999999999999998E-4</v>
      </c>
      <c r="BN120" s="52">
        <v>5.0000000000000001E-4</v>
      </c>
      <c r="BO120" s="52">
        <v>3.8E-3</v>
      </c>
      <c r="BP120" s="52">
        <v>2E-3</v>
      </c>
      <c r="BQ120" s="52">
        <v>1.6199999999999999E-2</v>
      </c>
      <c r="BR120" s="52">
        <v>6.1999999999999998E-3</v>
      </c>
      <c r="BS120" s="52">
        <v>6.1100000000000002E-2</v>
      </c>
      <c r="BT120" s="52">
        <v>2.6800000000000001E-2</v>
      </c>
      <c r="BU120" s="52">
        <v>0.1421</v>
      </c>
      <c r="BV120" s="52">
        <v>5.4699999999999999E-2</v>
      </c>
      <c r="BW120" s="52">
        <v>0.27589999999999998</v>
      </c>
      <c r="BX120" s="584">
        <v>0.1051</v>
      </c>
      <c r="BY120" s="74">
        <f>+Fall_Hoy!B120+(CS120/2)</f>
        <v>0</v>
      </c>
      <c r="BZ120" s="59">
        <f>+Fall_Hoy!C120+(CS120/2)</f>
        <v>0</v>
      </c>
      <c r="CA120" s="59">
        <f>+Fall_Hoy!D120+(CT120/2)</f>
        <v>0</v>
      </c>
      <c r="CB120" s="59">
        <f>+Fall_Hoy!E120+(CT120/2)</f>
        <v>0</v>
      </c>
      <c r="CC120" s="59">
        <f>+Fall_Hoy!F120+(CU120/2)</f>
        <v>0</v>
      </c>
      <c r="CD120" s="59">
        <f>+Fall_Hoy!G120+(CU120/2)</f>
        <v>0</v>
      </c>
      <c r="CE120" s="59">
        <f>+Fall_Hoy!H120+(CV120/2)</f>
        <v>0</v>
      </c>
      <c r="CF120" s="59">
        <f>+Fall_Hoy!I120+(CV120/2)</f>
        <v>0</v>
      </c>
      <c r="CG120" s="59">
        <f>+Fall_Hoy!J120+(CW120/2)</f>
        <v>1</v>
      </c>
      <c r="CH120" s="59">
        <f>+Fall_Hoy!K120+(CW120/2)</f>
        <v>1</v>
      </c>
      <c r="CI120" s="59">
        <f>+Fall_Hoy!L120+(CX120/2)</f>
        <v>0</v>
      </c>
      <c r="CJ120" s="59">
        <f>+Fall_Hoy!M120+(CX120/2)</f>
        <v>0</v>
      </c>
      <c r="CK120" s="59">
        <f>+Fall_Hoy!N120+(CY120/2)</f>
        <v>4</v>
      </c>
      <c r="CL120" s="59">
        <f>+Fall_Hoy!O120+(CY120/2)</f>
        <v>0</v>
      </c>
      <c r="CM120" s="59">
        <f>+Fall_Hoy!P120+(CZ120/2)</f>
        <v>2.5</v>
      </c>
      <c r="CN120" s="59">
        <f>+Fall_Hoy!Q120+(CZ120/2)</f>
        <v>0.5</v>
      </c>
      <c r="CO120" s="59">
        <f>+Fall_Hoy!R120+(DA120/2)</f>
        <v>1</v>
      </c>
      <c r="CP120" s="59">
        <f>+Fall_Hoy!S120+(DA120/2)</f>
        <v>0</v>
      </c>
      <c r="CQ120" s="59">
        <f>+Fall_Hoy!T120+(DB120/2)</f>
        <v>0</v>
      </c>
      <c r="CR120" s="75">
        <f>+Fall_Hoy!U120+(DB120/2)</f>
        <v>1</v>
      </c>
      <c r="CS120" s="603">
        <f>+Fall_Hoy!W120</f>
        <v>0</v>
      </c>
      <c r="CT120" s="58">
        <f>+Fall_Hoy!X120</f>
        <v>0</v>
      </c>
      <c r="CU120" s="58">
        <f>+Fall_Hoy!Y120</f>
        <v>0</v>
      </c>
      <c r="CV120" s="58">
        <f>+Fall_Hoy!Z120</f>
        <v>0</v>
      </c>
      <c r="CW120" s="58">
        <f>+Fall_Hoy!AA120</f>
        <v>0</v>
      </c>
      <c r="CX120" s="58">
        <f>+Fall_Hoy!AB120</f>
        <v>0</v>
      </c>
      <c r="CY120" s="58">
        <f>+Fall_Hoy!AC120</f>
        <v>0</v>
      </c>
      <c r="CZ120" s="58">
        <f>+Fall_Hoy!AD120</f>
        <v>1</v>
      </c>
      <c r="DA120" s="58">
        <f>+Fall_Hoy!AE120</f>
        <v>0</v>
      </c>
      <c r="DB120" s="223">
        <f>+Fall_Hoy!AF120</f>
        <v>0</v>
      </c>
      <c r="DC120" s="65">
        <f t="shared" si="555"/>
        <v>0.17862176197985932</v>
      </c>
      <c r="DD120" s="66">
        <f t="shared" si="556"/>
        <v>7.8448862368252645E-2</v>
      </c>
      <c r="DE120" s="66">
        <f t="shared" si="557"/>
        <v>0.59848069725424191</v>
      </c>
      <c r="DF120" s="66">
        <f t="shared" si="558"/>
        <v>5.9971432455350006E-2</v>
      </c>
      <c r="DG120" s="66">
        <f t="shared" si="494"/>
        <v>0.10800135638800515</v>
      </c>
      <c r="DH120" s="66">
        <f t="shared" si="495"/>
        <v>0.16918934309287301</v>
      </c>
      <c r="DI120" s="66">
        <f t="shared" si="496"/>
        <v>0.11098649465396128</v>
      </c>
      <c r="DJ120" s="66">
        <f t="shared" si="497"/>
        <v>9.5655310796270238E-2</v>
      </c>
      <c r="DK120" s="66">
        <f t="shared" si="498"/>
        <v>0.7</v>
      </c>
      <c r="DL120" s="66">
        <f t="shared" si="499"/>
        <v>0.7</v>
      </c>
      <c r="DM120" s="66">
        <f t="shared" si="500"/>
        <v>8.7091140566321168E-2</v>
      </c>
      <c r="DN120" s="66">
        <f t="shared" si="501"/>
        <v>8.8216161474831162E-2</v>
      </c>
      <c r="DO120" s="66">
        <f t="shared" si="502"/>
        <v>0.59848069725424191</v>
      </c>
      <c r="DP120" s="66">
        <f t="shared" si="503"/>
        <v>5.9971432455350006E-2</v>
      </c>
      <c r="DQ120" s="66">
        <f t="shared" si="504"/>
        <v>0.17862176197985932</v>
      </c>
      <c r="DR120" s="66">
        <f t="shared" si="505"/>
        <v>7.8448862368252645E-2</v>
      </c>
      <c r="DS120" s="66">
        <f t="shared" si="506"/>
        <v>7.2959543647684089E-2</v>
      </c>
      <c r="DT120" s="66">
        <f t="shared" si="507"/>
        <v>2.660959797007716E-2</v>
      </c>
      <c r="DU120" s="66">
        <f t="shared" si="508"/>
        <v>0.15162543560291264</v>
      </c>
      <c r="DV120" s="265">
        <f t="shared" si="509"/>
        <v>0.40025692207810382</v>
      </c>
      <c r="DW120" s="74">
        <f>+'Cas_-14'!B119</f>
        <v>9</v>
      </c>
      <c r="DX120" s="59">
        <f>+'Cas_-14'!C119</f>
        <v>6</v>
      </c>
      <c r="DY120" s="59">
        <f>+'Cas_-14'!D119</f>
        <v>25</v>
      </c>
      <c r="DZ120" s="59">
        <f>+'Cas_-14'!E119</f>
        <v>25</v>
      </c>
      <c r="EA120" s="59">
        <f>+'Cas_-14'!F119</f>
        <v>51</v>
      </c>
      <c r="EB120" s="59">
        <f>+'Cas_-14'!G119</f>
        <v>74</v>
      </c>
      <c r="EC120" s="59">
        <f>+'Cas_-14'!H119</f>
        <v>63</v>
      </c>
      <c r="ED120" s="59">
        <f>+'Cas_-14'!I119</f>
        <v>50</v>
      </c>
      <c r="EE120" s="59">
        <f>+'Cas_-14'!J119</f>
        <v>56</v>
      </c>
      <c r="EF120" s="59">
        <f>+'Cas_-14'!K119</f>
        <v>63</v>
      </c>
      <c r="EG120" s="59">
        <f>+'Cas_-14'!L119</f>
        <v>34</v>
      </c>
      <c r="EH120" s="59">
        <f>+'Cas_-14'!M119</f>
        <v>37</v>
      </c>
      <c r="EI120" s="59">
        <f>+'Cas_-14'!N119</f>
        <v>19</v>
      </c>
      <c r="EJ120" s="59">
        <f>+'Cas_-14'!O119</f>
        <v>25</v>
      </c>
      <c r="EK120" s="59">
        <f>+'Cas_-14'!P119</f>
        <v>15</v>
      </c>
      <c r="EL120" s="59">
        <f>+'Cas_-14'!Q119</f>
        <v>6</v>
      </c>
      <c r="EM120" s="59">
        <f>+'Cas_-14'!R119</f>
        <v>5</v>
      </c>
      <c r="EN120" s="59">
        <f>+'Cas_-14'!S119</f>
        <v>3</v>
      </c>
      <c r="EO120" s="59">
        <f>+'Cas_-14'!T119</f>
        <v>1</v>
      </c>
      <c r="EP120" s="75">
        <f>+'Cas_-14'!U119</f>
        <v>1</v>
      </c>
      <c r="EQ120" s="178">
        <f t="shared" si="559"/>
        <v>1.4945138682878315E-2</v>
      </c>
      <c r="ER120" s="79">
        <f t="shared" si="560"/>
        <v>1.13669553845677E-2</v>
      </c>
      <c r="ES120" s="79">
        <f t="shared" si="561"/>
        <v>4.5208180785807746E-2</v>
      </c>
      <c r="ET120" s="79">
        <f t="shared" si="562"/>
        <v>5.387977788183191E-2</v>
      </c>
      <c r="EU120" s="79">
        <f t="shared" si="563"/>
        <v>0.10800135638800515</v>
      </c>
      <c r="EV120" s="79">
        <f t="shared" si="564"/>
        <v>0.16918934309287301</v>
      </c>
      <c r="EW120" s="79">
        <f t="shared" si="565"/>
        <v>0.11098649465396128</v>
      </c>
      <c r="EX120" s="79">
        <f t="shared" si="566"/>
        <v>9.5655310796270238E-2</v>
      </c>
      <c r="EY120" s="79">
        <f t="shared" si="567"/>
        <v>0.11842668829037531</v>
      </c>
      <c r="EZ120" s="79">
        <f t="shared" si="568"/>
        <v>0.14842880873012268</v>
      </c>
      <c r="FA120" s="79">
        <f t="shared" si="569"/>
        <v>8.7091140566321168E-2</v>
      </c>
      <c r="FB120" s="79">
        <f t="shared" si="570"/>
        <v>8.8216161474831162E-2</v>
      </c>
      <c r="FC120" s="79">
        <f t="shared" si="571"/>
        <v>4.6053089653713915E-2</v>
      </c>
      <c r="FD120" s="79">
        <f t="shared" si="572"/>
        <v>5.9971432455350006E-2</v>
      </c>
      <c r="FE120" s="79">
        <f t="shared" si="573"/>
        <v>6.548273794181643E-2</v>
      </c>
      <c r="FF120" s="79">
        <f t="shared" si="574"/>
        <v>2.522915413763005E-2</v>
      </c>
      <c r="FG120" s="79">
        <f t="shared" si="575"/>
        <v>5.1837755761679545E-2</v>
      </c>
      <c r="FH120" s="79">
        <f t="shared" si="576"/>
        <v>2.660959797007716E-2</v>
      </c>
      <c r="FI120" s="79">
        <f t="shared" si="577"/>
        <v>0.15162543560291264</v>
      </c>
      <c r="FJ120" s="87">
        <f t="shared" si="578"/>
        <v>4.2067002510408714E-2</v>
      </c>
      <c r="FK120" s="101">
        <f t="shared" si="481"/>
        <v>2.7277686852154934</v>
      </c>
      <c r="FL120" s="102">
        <f t="shared" si="482"/>
        <v>3.1094527363184081</v>
      </c>
      <c r="FM120" s="102">
        <f t="shared" si="483"/>
        <v>12.995451591942819</v>
      </c>
      <c r="FN120" s="102">
        <f t="shared" si="484"/>
        <v>1</v>
      </c>
      <c r="FO120" s="102">
        <f t="shared" si="648"/>
        <v>1</v>
      </c>
      <c r="FP120" s="102">
        <f t="shared" si="648"/>
        <v>1</v>
      </c>
      <c r="FQ120" s="102">
        <f t="shared" si="648"/>
        <v>1</v>
      </c>
      <c r="FR120" s="102">
        <f t="shared" si="648"/>
        <v>1</v>
      </c>
      <c r="FS120" s="102">
        <f t="shared" si="648"/>
        <v>5.9108298146752265</v>
      </c>
      <c r="FT120" s="102">
        <f t="shared" si="648"/>
        <v>4.7160656074034728</v>
      </c>
      <c r="FU120" s="102">
        <f t="shared" si="648"/>
        <v>1</v>
      </c>
      <c r="FV120" s="102">
        <f t="shared" si="648"/>
        <v>1</v>
      </c>
      <c r="FW120" s="102">
        <f t="shared" si="648"/>
        <v>12.995451591942819</v>
      </c>
      <c r="FX120" s="102">
        <f t="shared" si="648"/>
        <v>1</v>
      </c>
      <c r="FY120" s="102">
        <f t="shared" si="648"/>
        <v>2.7277686852154934</v>
      </c>
      <c r="FZ120" s="102">
        <f t="shared" si="648"/>
        <v>3.1094527363184081</v>
      </c>
      <c r="GA120" s="102">
        <f t="shared" si="485"/>
        <v>1.4074595355383532</v>
      </c>
      <c r="GB120" s="102">
        <f t="shared" si="486"/>
        <v>1</v>
      </c>
      <c r="GC120" s="102">
        <f t="shared" si="487"/>
        <v>1</v>
      </c>
      <c r="GD120" s="270">
        <f t="shared" si="488"/>
        <v>9.51474785918173</v>
      </c>
      <c r="GE120" s="74">
        <f>+Cas_Hoy!B119</f>
        <v>11</v>
      </c>
      <c r="GF120" s="59">
        <f>+Cas_Hoy!C119</f>
        <v>8</v>
      </c>
      <c r="GG120" s="59">
        <f>+Cas_Hoy!D119</f>
        <v>29</v>
      </c>
      <c r="GH120" s="59">
        <f>+Cas_Hoy!E119</f>
        <v>27</v>
      </c>
      <c r="GI120" s="59">
        <f>+Cas_Hoy!F119</f>
        <v>61</v>
      </c>
      <c r="GJ120" s="59">
        <f>+Cas_Hoy!G119</f>
        <v>82</v>
      </c>
      <c r="GK120" s="59">
        <f>+Cas_Hoy!H119</f>
        <v>70</v>
      </c>
      <c r="GL120" s="59">
        <f>+Cas_Hoy!I119</f>
        <v>61</v>
      </c>
      <c r="GM120" s="59">
        <f>+Cas_Hoy!J119</f>
        <v>58</v>
      </c>
      <c r="GN120" s="59">
        <f>+Cas_Hoy!K119</f>
        <v>70</v>
      </c>
      <c r="GO120" s="59">
        <f>+Cas_Hoy!L119</f>
        <v>36</v>
      </c>
      <c r="GP120" s="59">
        <f>+Cas_Hoy!M119</f>
        <v>39</v>
      </c>
      <c r="GQ120" s="59">
        <f>+Cas_Hoy!N119</f>
        <v>23</v>
      </c>
      <c r="GR120" s="59">
        <f>+Cas_Hoy!O119</f>
        <v>25</v>
      </c>
      <c r="GS120" s="59">
        <f>+Cas_Hoy!P119</f>
        <v>15</v>
      </c>
      <c r="GT120" s="59">
        <f>+Cas_Hoy!Q119</f>
        <v>7</v>
      </c>
      <c r="GU120" s="59">
        <f>+Cas_Hoy!R119</f>
        <v>5</v>
      </c>
      <c r="GV120" s="59">
        <f>+Cas_Hoy!S119</f>
        <v>3</v>
      </c>
      <c r="GW120" s="59">
        <f>+Cas_Hoy!T119</f>
        <v>1</v>
      </c>
      <c r="GX120" s="459">
        <f>+Cas_Hoy!U119</f>
        <v>1</v>
      </c>
      <c r="GY120" s="424">
        <f t="shared" si="489"/>
        <v>0.17862176197985929</v>
      </c>
      <c r="GZ120" s="94">
        <f t="shared" si="490"/>
        <v>9.1523672762961417E-2</v>
      </c>
      <c r="HA120" s="94">
        <f t="shared" si="491"/>
        <v>0.7</v>
      </c>
      <c r="HB120" s="94">
        <f t="shared" si="492"/>
        <v>5.9971432455350006E-2</v>
      </c>
      <c r="HC120" s="272">
        <f t="shared" si="612"/>
        <v>0.12917809293467281</v>
      </c>
      <c r="HD120" s="272">
        <f t="shared" si="613"/>
        <v>0.1874800828866971</v>
      </c>
      <c r="HE120" s="272">
        <f t="shared" si="614"/>
        <v>0.12331832739329031</v>
      </c>
      <c r="HF120" s="272">
        <f t="shared" si="615"/>
        <v>0.11669947917144968</v>
      </c>
      <c r="HG120" s="272">
        <f t="shared" si="616"/>
        <v>0.7</v>
      </c>
      <c r="HH120" s="272">
        <f t="shared" si="617"/>
        <v>0.7</v>
      </c>
      <c r="HI120" s="272">
        <f t="shared" si="618"/>
        <v>9.2214148834928289E-2</v>
      </c>
      <c r="HJ120" s="272">
        <f t="shared" si="619"/>
        <v>9.2984602635632851E-2</v>
      </c>
      <c r="HK120" s="272">
        <f t="shared" si="620"/>
        <v>0.7</v>
      </c>
      <c r="HL120" s="272">
        <f t="shared" si="621"/>
        <v>5.9971432455350006E-2</v>
      </c>
      <c r="HM120" s="272">
        <f t="shared" si="622"/>
        <v>0.17862176197985929</v>
      </c>
      <c r="HN120" s="272">
        <f t="shared" si="623"/>
        <v>9.1523672762961417E-2</v>
      </c>
      <c r="HO120" s="272">
        <f t="shared" si="624"/>
        <v>7.2959543647684089E-2</v>
      </c>
      <c r="HP120" s="272">
        <f t="shared" si="625"/>
        <v>2.660959797007716E-2</v>
      </c>
      <c r="HQ120" s="272">
        <f t="shared" si="626"/>
        <v>0.15162543560291264</v>
      </c>
      <c r="HR120" s="276">
        <f t="shared" si="627"/>
        <v>0.40025692207810376</v>
      </c>
      <c r="HS120" s="201">
        <f>+CyF_Tot!B119</f>
        <v>0</v>
      </c>
      <c r="HT120" s="131">
        <f>+CyF_Tot!C119</f>
        <v>587</v>
      </c>
      <c r="HU120" s="131">
        <f>+CyF_Tot!D119</f>
        <v>624</v>
      </c>
      <c r="HV120" s="131">
        <f>+CyF_Tot!E119</f>
        <v>651</v>
      </c>
      <c r="HW120" s="131">
        <f>+CyF_Tot!F119</f>
        <v>0</v>
      </c>
      <c r="HX120" s="131">
        <f>+CyF_Tot!G119</f>
        <v>10</v>
      </c>
      <c r="HY120" s="131">
        <f>+CyF_Tot!H119</f>
        <v>11</v>
      </c>
      <c r="HZ120" s="428">
        <f>+CyF_Tot!I119</f>
        <v>11</v>
      </c>
      <c r="IA120" s="82">
        <f t="shared" si="628"/>
        <v>8.1488837372783077E-2</v>
      </c>
      <c r="IB120" s="79">
        <f t="shared" si="629"/>
        <v>7.1427040600873987E-2</v>
      </c>
      <c r="IC120" s="79">
        <f t="shared" si="630"/>
        <v>7.4830481420367495E-2</v>
      </c>
      <c r="ID120" s="79">
        <f t="shared" si="631"/>
        <v>6.2787005910833971E-2</v>
      </c>
      <c r="IE120" s="79">
        <f t="shared" si="632"/>
        <v>6.3899362867095494E-2</v>
      </c>
      <c r="IF120" s="79">
        <f t="shared" si="633"/>
        <v>5.9185357757625685E-2</v>
      </c>
      <c r="IG120" s="79">
        <f t="shared" si="634"/>
        <v>7.6811452204874661E-2</v>
      </c>
      <c r="IH120" s="79">
        <f t="shared" si="635"/>
        <v>7.0732088039442309E-2</v>
      </c>
      <c r="II120" s="79">
        <f t="shared" si="636"/>
        <v>6.3987332229231156E-2</v>
      </c>
      <c r="IJ120" s="79">
        <f t="shared" si="637"/>
        <v>5.743516977893269E-2</v>
      </c>
      <c r="IK120" s="79">
        <f t="shared" si="638"/>
        <v>5.2827553733553148E-2</v>
      </c>
      <c r="IL120" s="79">
        <f t="shared" si="639"/>
        <v>5.6755653569138302E-2</v>
      </c>
      <c r="IM120" s="79">
        <f t="shared" si="640"/>
        <v>5.58277841489365E-2</v>
      </c>
      <c r="IN120" s="79">
        <f t="shared" si="641"/>
        <v>5.6409356819343594E-2</v>
      </c>
      <c r="IO120" s="79">
        <f t="shared" si="642"/>
        <v>3.0997023386653721E-2</v>
      </c>
      <c r="IP120" s="79">
        <f t="shared" si="643"/>
        <v>3.2181339863109198E-2</v>
      </c>
      <c r="IQ120" s="79">
        <f t="shared" si="644"/>
        <v>1.3052069414015056E-2</v>
      </c>
      <c r="IR120" s="79">
        <f t="shared" si="645"/>
        <v>1.5255923533208609E-2</v>
      </c>
      <c r="IS120" s="79">
        <f t="shared" si="646"/>
        <v>8.9244919070188421E-4</v>
      </c>
      <c r="IT120" s="179">
        <f t="shared" si="647"/>
        <v>3.216725443182173E-3</v>
      </c>
      <c r="IU120" s="275"/>
      <c r="IV120" s="272"/>
      <c r="IW120" s="272"/>
      <c r="IX120" s="272"/>
      <c r="IY120" s="272"/>
      <c r="IZ120" s="272"/>
      <c r="JA120" s="272"/>
      <c r="JB120" s="272"/>
      <c r="JC120" s="272"/>
      <c r="JD120" s="272"/>
      <c r="JE120" s="272"/>
      <c r="JF120" s="272"/>
      <c r="JG120" s="272"/>
      <c r="JH120" s="272"/>
      <c r="JI120" s="272"/>
      <c r="JJ120" s="272"/>
      <c r="JK120" s="272"/>
      <c r="JL120" s="272"/>
      <c r="JM120" s="272"/>
      <c r="JN120" s="276"/>
      <c r="JP120" s="525">
        <f t="shared" si="510"/>
        <v>0</v>
      </c>
      <c r="JQ120" s="241">
        <f t="shared" si="511"/>
        <v>0</v>
      </c>
      <c r="JR120" s="241">
        <f t="shared" si="512"/>
        <v>0</v>
      </c>
      <c r="JS120" s="241">
        <f t="shared" si="513"/>
        <v>0</v>
      </c>
      <c r="JT120" s="241">
        <f t="shared" si="514"/>
        <v>0</v>
      </c>
      <c r="JU120" s="241">
        <f t="shared" si="515"/>
        <v>0</v>
      </c>
      <c r="JV120" s="241">
        <f t="shared" si="516"/>
        <v>0</v>
      </c>
      <c r="JW120" s="241">
        <f t="shared" si="517"/>
        <v>0</v>
      </c>
      <c r="JX120" s="241">
        <f t="shared" si="518"/>
        <v>5968.180628786773</v>
      </c>
      <c r="JY120" s="241">
        <f t="shared" si="519"/>
        <v>6883.0302469210546</v>
      </c>
      <c r="JZ120" s="241">
        <f t="shared" si="520"/>
        <v>0</v>
      </c>
      <c r="KA120" s="241">
        <f t="shared" si="521"/>
        <v>0</v>
      </c>
      <c r="KB120" s="241">
        <f t="shared" si="522"/>
        <v>16030.634520642217</v>
      </c>
      <c r="KC120" s="241">
        <f t="shared" si="523"/>
        <v>0</v>
      </c>
      <c r="KD120" s="241">
        <f t="shared" si="524"/>
        <v>10804.247950182402</v>
      </c>
      <c r="KE120" s="241">
        <f t="shared" si="525"/>
        <v>2803.4425834783365</v>
      </c>
      <c r="KF120" s="241">
        <f t="shared" si="526"/>
        <v>3696.6333037745871</v>
      </c>
      <c r="KG120" s="241">
        <f t="shared" si="527"/>
        <v>0</v>
      </c>
      <c r="KH120" s="241">
        <f t="shared" si="528"/>
        <v>0</v>
      </c>
      <c r="KI120" s="526">
        <f t="shared" si="529"/>
        <v>7269.5987038237308</v>
      </c>
      <c r="KJ120" s="529">
        <f>(SUM(JP120:KI120)/SUM(JP$4:KI119))*100000</f>
        <v>92.931019980335165</v>
      </c>
      <c r="KK120" s="491">
        <f t="shared" si="579"/>
        <v>0</v>
      </c>
      <c r="KL120" s="492">
        <f t="shared" si="580"/>
        <v>0</v>
      </c>
      <c r="KM120" s="492">
        <f t="shared" si="581"/>
        <v>0</v>
      </c>
      <c r="KN120" s="492">
        <f t="shared" si="582"/>
        <v>0</v>
      </c>
      <c r="KO120" s="492">
        <f t="shared" si="583"/>
        <v>0</v>
      </c>
      <c r="KP120" s="492">
        <f t="shared" si="584"/>
        <v>0</v>
      </c>
      <c r="KQ120" s="492">
        <f t="shared" si="585"/>
        <v>0</v>
      </c>
      <c r="KR120" s="492">
        <f t="shared" si="586"/>
        <v>0</v>
      </c>
      <c r="KS120" s="492">
        <f t="shared" si="587"/>
        <v>2114.762290899559</v>
      </c>
      <c r="KT120" s="492">
        <f t="shared" si="588"/>
        <v>2356.0128369860745</v>
      </c>
      <c r="KU120" s="492">
        <f t="shared" si="589"/>
        <v>0</v>
      </c>
      <c r="KV120" s="492">
        <f t="shared" si="590"/>
        <v>0</v>
      </c>
      <c r="KW120" s="492">
        <f t="shared" si="591"/>
        <v>9695.387295518718</v>
      </c>
      <c r="KX120" s="492">
        <f t="shared" si="592"/>
        <v>0</v>
      </c>
      <c r="KY120" s="492">
        <f t="shared" si="593"/>
        <v>10913.789656969404</v>
      </c>
      <c r="KZ120" s="492">
        <f t="shared" si="594"/>
        <v>2102.4295114691708</v>
      </c>
      <c r="LA120" s="492">
        <f t="shared" si="595"/>
        <v>10367.551152335909</v>
      </c>
      <c r="LB120" s="492">
        <f t="shared" si="596"/>
        <v>0</v>
      </c>
      <c r="LC120" s="492">
        <f t="shared" si="597"/>
        <v>0</v>
      </c>
      <c r="LD120" s="493">
        <f t="shared" si="598"/>
        <v>42067.002510408718</v>
      </c>
      <c r="LE120" s="509">
        <f t="shared" si="599"/>
        <v>0</v>
      </c>
      <c r="LF120" s="492">
        <f t="shared" si="600"/>
        <v>0</v>
      </c>
      <c r="LG120" s="492">
        <f t="shared" si="601"/>
        <v>698.86152149646944</v>
      </c>
      <c r="LH120" s="492">
        <f t="shared" si="602"/>
        <v>731.75355221439168</v>
      </c>
      <c r="LI120" s="492">
        <f t="shared" si="603"/>
        <v>10071.3681293176</v>
      </c>
      <c r="LJ120" s="512">
        <f t="shared" si="604"/>
        <v>1895.8588926152606</v>
      </c>
      <c r="LK120" s="491">
        <f t="shared" si="605"/>
        <v>0</v>
      </c>
      <c r="LL120" s="492">
        <f t="shared" si="606"/>
        <v>714.92941778460943</v>
      </c>
      <c r="LM120" s="493">
        <f t="shared" si="607"/>
        <v>5859.8196573236619</v>
      </c>
      <c r="LO120" s="547" t="e">
        <f>VLOOKUP(A120,#REF!,2,FALSE)</f>
        <v>#REF!</v>
      </c>
      <c r="LP120" s="552" t="e">
        <f>VLOOKUP(A120,#REF!,3,FALSE)</f>
        <v>#REF!</v>
      </c>
      <c r="LQ120" s="544" t="e">
        <f>VLOOKUP(A120,#REF!,4,FALSE)</f>
        <v>#REF!</v>
      </c>
      <c r="LR120" s="564" t="e">
        <f t="shared" si="530"/>
        <v>#REF!</v>
      </c>
      <c r="LS120" s="518" t="e">
        <f t="shared" si="531"/>
        <v>#REF!</v>
      </c>
    </row>
    <row r="121" spans="1:331" ht="14.4">
      <c r="A121" s="392" t="s">
        <v>131</v>
      </c>
      <c r="B121" s="420">
        <v>318632</v>
      </c>
      <c r="C121" s="408">
        <f t="shared" si="608"/>
        <v>39154</v>
      </c>
      <c r="D121" s="399">
        <f t="shared" si="609"/>
        <v>1257</v>
      </c>
      <c r="E121" s="377">
        <f t="shared" si="610"/>
        <v>8.9726306534653102E-3</v>
      </c>
      <c r="F121" s="186">
        <f t="shared" si="532"/>
        <v>0.11954857013733712</v>
      </c>
      <c r="G121" s="28">
        <f t="shared" si="253"/>
        <v>3.677745824400299</v>
      </c>
      <c r="H121" s="27">
        <f t="shared" si="533"/>
        <v>0.43966925463561785</v>
      </c>
      <c r="I121" s="34">
        <f t="shared" si="534"/>
        <v>0.45192717620505568</v>
      </c>
      <c r="J121" s="289">
        <f t="shared" si="535"/>
        <v>0.61021052002132903</v>
      </c>
      <c r="K121" s="453">
        <f t="shared" si="536"/>
        <v>6.4649652899984398E-3</v>
      </c>
      <c r="L121" s="290">
        <f t="shared" si="611"/>
        <v>5.1042895730189048</v>
      </c>
      <c r="M121" s="291">
        <f t="shared" si="537"/>
        <v>0.62714301292436758</v>
      </c>
      <c r="N121" s="675"/>
      <c r="O121" s="312" t="s">
        <v>230</v>
      </c>
      <c r="P121" s="21" t="s">
        <v>244</v>
      </c>
      <c r="Q121" s="21" t="s">
        <v>235</v>
      </c>
      <c r="R121" s="21" t="s">
        <v>245</v>
      </c>
      <c r="S121" s="152">
        <f t="shared" si="538"/>
        <v>39154</v>
      </c>
      <c r="T121" s="153">
        <f t="shared" si="539"/>
        <v>12288.15687062191</v>
      </c>
      <c r="U121" s="152">
        <f t="shared" si="540"/>
        <v>478</v>
      </c>
      <c r="V121" s="154">
        <f t="shared" si="541"/>
        <v>1.2359085737925329E-2</v>
      </c>
      <c r="W121" s="153">
        <f t="shared" si="542"/>
        <v>150.01631976700395</v>
      </c>
      <c r="X121" s="152">
        <f t="shared" si="543"/>
        <v>1062</v>
      </c>
      <c r="Y121" s="154">
        <f t="shared" si="544"/>
        <v>2.787986978893206E-2</v>
      </c>
      <c r="Z121" s="153">
        <f t="shared" si="545"/>
        <v>333.29985688819704</v>
      </c>
      <c r="AA121" s="152">
        <f t="shared" si="546"/>
        <v>1257</v>
      </c>
      <c r="AB121" s="153">
        <f t="shared" si="547"/>
        <v>3944.9898315297896</v>
      </c>
      <c r="AC121" s="155">
        <f t="shared" si="548"/>
        <v>3.2103999591357207E-2</v>
      </c>
      <c r="AD121" s="152">
        <f t="shared" si="549"/>
        <v>3</v>
      </c>
      <c r="AE121" s="154">
        <f t="shared" si="550"/>
        <v>2.3923444976076554E-3</v>
      </c>
      <c r="AF121" s="153">
        <f t="shared" si="551"/>
        <v>9.4152501945818372</v>
      </c>
      <c r="AG121" s="152">
        <f t="shared" si="552"/>
        <v>20</v>
      </c>
      <c r="AH121" s="154">
        <f t="shared" si="553"/>
        <v>1.6168148746968473E-2</v>
      </c>
      <c r="AI121" s="313">
        <f t="shared" si="554"/>
        <v>62.768334630545581</v>
      </c>
      <c r="AJ121" s="679"/>
      <c r="AK121" s="74">
        <v>20926.920036601856</v>
      </c>
      <c r="AL121" s="59">
        <v>19794.616212680121</v>
      </c>
      <c r="AM121" s="59">
        <v>19774.120220299948</v>
      </c>
      <c r="AN121" s="59">
        <v>18456.536138529584</v>
      </c>
      <c r="AO121" s="59">
        <v>22109.203997945559</v>
      </c>
      <c r="AP121" s="59">
        <v>21217.270502982978</v>
      </c>
      <c r="AQ121" s="59">
        <v>23119.111477830738</v>
      </c>
      <c r="AR121" s="59">
        <v>23109.227171275059</v>
      </c>
      <c r="AS121" s="59">
        <v>20474.299742992524</v>
      </c>
      <c r="AT121" s="59">
        <v>21925.697974072555</v>
      </c>
      <c r="AU121" s="59">
        <v>17152.156902234452</v>
      </c>
      <c r="AV121" s="59">
        <v>19945.789538610068</v>
      </c>
      <c r="AW121" s="59">
        <v>14426.439670813746</v>
      </c>
      <c r="AX121" s="59">
        <v>17574.223194505787</v>
      </c>
      <c r="AY121" s="59">
        <v>9486.5287628444748</v>
      </c>
      <c r="AZ121" s="59">
        <v>14108.016829447228</v>
      </c>
      <c r="BA121" s="59">
        <v>4402.0182000146415</v>
      </c>
      <c r="BB121" s="59">
        <v>8209.3728989177944</v>
      </c>
      <c r="BC121" s="59">
        <v>440.20182000146411</v>
      </c>
      <c r="BD121" s="75">
        <v>1980.2537182055175</v>
      </c>
      <c r="BE121" s="213">
        <v>2.0000000000000002E-5</v>
      </c>
      <c r="BF121" s="42">
        <v>2.0000000000000002E-5</v>
      </c>
      <c r="BG121" s="52">
        <v>5.0000000000000002E-5</v>
      </c>
      <c r="BH121" s="52">
        <v>4.0000000000000003E-5</v>
      </c>
      <c r="BI121" s="52">
        <v>1.2518952302791728E-4</v>
      </c>
      <c r="BJ121" s="52">
        <v>1.2406223545552731E-4</v>
      </c>
      <c r="BK121" s="52">
        <v>3.4000000000000002E-4</v>
      </c>
      <c r="BL121" s="52">
        <v>1.8000000000000001E-4</v>
      </c>
      <c r="BM121" s="52">
        <v>8.9999999999999998E-4</v>
      </c>
      <c r="BN121" s="52">
        <v>5.0000000000000001E-4</v>
      </c>
      <c r="BO121" s="52">
        <v>3.8E-3</v>
      </c>
      <c r="BP121" s="52">
        <v>2E-3</v>
      </c>
      <c r="BQ121" s="52">
        <v>1.6199999999999999E-2</v>
      </c>
      <c r="BR121" s="52">
        <v>6.1999999999999998E-3</v>
      </c>
      <c r="BS121" s="52">
        <v>6.1100000000000002E-2</v>
      </c>
      <c r="BT121" s="52">
        <v>2.6800000000000001E-2</v>
      </c>
      <c r="BU121" s="52">
        <v>0.1421</v>
      </c>
      <c r="BV121" s="52">
        <v>5.4699999999999999E-2</v>
      </c>
      <c r="BW121" s="52">
        <v>0.27589999999999998</v>
      </c>
      <c r="BX121" s="584">
        <v>0.1051</v>
      </c>
      <c r="BY121" s="74">
        <f>+Fall_Hoy!B121+(CS121/2)</f>
        <v>0</v>
      </c>
      <c r="BZ121" s="59">
        <f>+Fall_Hoy!C121+(CS121/2)</f>
        <v>0</v>
      </c>
      <c r="CA121" s="59">
        <f>+Fall_Hoy!D121+(CT121/2)</f>
        <v>1</v>
      </c>
      <c r="CB121" s="59">
        <f>+Fall_Hoy!E121+(CT121/2)</f>
        <v>0</v>
      </c>
      <c r="CC121" s="59">
        <f>+Fall_Hoy!F121+(CU121/2)</f>
        <v>4</v>
      </c>
      <c r="CD121" s="59">
        <f>+Fall_Hoy!G121+(CU121/2)</f>
        <v>3</v>
      </c>
      <c r="CE121" s="59">
        <f>+Fall_Hoy!H121+(CV121/2)</f>
        <v>18</v>
      </c>
      <c r="CF121" s="59">
        <f>+Fall_Hoy!I121+(CV121/2)</f>
        <v>3</v>
      </c>
      <c r="CG121" s="59">
        <f>+Fall_Hoy!J121+(CW121/2)</f>
        <v>35.5</v>
      </c>
      <c r="CH121" s="59">
        <f>+Fall_Hoy!K121+(CW121/2)</f>
        <v>12.5</v>
      </c>
      <c r="CI121" s="59">
        <f>+Fall_Hoy!L121+(CX121/2)</f>
        <v>82.5</v>
      </c>
      <c r="CJ121" s="59">
        <f>+Fall_Hoy!M121+(CX121/2)</f>
        <v>31.5</v>
      </c>
      <c r="CK121" s="59">
        <f>+Fall_Hoy!N121+(CY121/2)</f>
        <v>154.5</v>
      </c>
      <c r="CL121" s="59">
        <f>+Fall_Hoy!O121+(CY121/2)</f>
        <v>82.5</v>
      </c>
      <c r="CM121" s="59">
        <f>+Fall_Hoy!P121+(CZ121/2)</f>
        <v>171.5</v>
      </c>
      <c r="CN121" s="59">
        <f>+Fall_Hoy!Q121+(CZ121/2)</f>
        <v>152.5</v>
      </c>
      <c r="CO121" s="59">
        <f>+Fall_Hoy!R121+(DA121/2)</f>
        <v>165.5</v>
      </c>
      <c r="CP121" s="59">
        <f>+Fall_Hoy!S121+(DA121/2)</f>
        <v>175.5</v>
      </c>
      <c r="CQ121" s="59">
        <f>+Fall_Hoy!T121+(DB121/2)</f>
        <v>58</v>
      </c>
      <c r="CR121" s="75">
        <f>+Fall_Hoy!U121+(DB121/2)</f>
        <v>106</v>
      </c>
      <c r="CS121" s="603">
        <f>+Fall_Hoy!W121</f>
        <v>0</v>
      </c>
      <c r="CT121" s="58">
        <f>+Fall_Hoy!X121</f>
        <v>0</v>
      </c>
      <c r="CU121" s="58">
        <f>+Fall_Hoy!Y121</f>
        <v>0</v>
      </c>
      <c r="CV121" s="58">
        <f>+Fall_Hoy!Z121</f>
        <v>0</v>
      </c>
      <c r="CW121" s="58">
        <f>+Fall_Hoy!AA121</f>
        <v>1</v>
      </c>
      <c r="CX121" s="58">
        <f>+Fall_Hoy!AB121</f>
        <v>1</v>
      </c>
      <c r="CY121" s="58">
        <f>+Fall_Hoy!AC121</f>
        <v>3</v>
      </c>
      <c r="CZ121" s="58">
        <f>+Fall_Hoy!AD121</f>
        <v>1</v>
      </c>
      <c r="DA121" s="58">
        <f>+Fall_Hoy!AE121</f>
        <v>9</v>
      </c>
      <c r="DB121" s="223">
        <f>+Fall_Hoy!AF121</f>
        <v>14</v>
      </c>
      <c r="DC121" s="65">
        <f t="shared" si="555"/>
        <v>0.29587998384407149</v>
      </c>
      <c r="DD121" s="66">
        <f t="shared" si="556"/>
        <v>0.4033379443938217</v>
      </c>
      <c r="DE121" s="66">
        <f t="shared" si="557"/>
        <v>0.66108043666043947</v>
      </c>
      <c r="DF121" s="66">
        <f t="shared" si="558"/>
        <v>0.7</v>
      </c>
      <c r="DG121" s="66">
        <f t="shared" si="494"/>
        <v>0.7</v>
      </c>
      <c r="DH121" s="66">
        <f t="shared" si="495"/>
        <v>0.7</v>
      </c>
      <c r="DI121" s="66">
        <f t="shared" si="496"/>
        <v>0.7</v>
      </c>
      <c r="DJ121" s="66">
        <f t="shared" si="497"/>
        <v>0.7</v>
      </c>
      <c r="DK121" s="66">
        <f t="shared" si="498"/>
        <v>0.7</v>
      </c>
      <c r="DL121" s="66">
        <f t="shared" si="499"/>
        <v>0.7</v>
      </c>
      <c r="DM121" s="66">
        <f t="shared" si="500"/>
        <v>0.7</v>
      </c>
      <c r="DN121" s="66">
        <f t="shared" si="501"/>
        <v>0.7</v>
      </c>
      <c r="DO121" s="66">
        <f t="shared" si="502"/>
        <v>0.66108043666043947</v>
      </c>
      <c r="DP121" s="66">
        <f t="shared" si="503"/>
        <v>0.7</v>
      </c>
      <c r="DQ121" s="66">
        <f t="shared" si="504"/>
        <v>0.29587998384407149</v>
      </c>
      <c r="DR121" s="66">
        <f t="shared" si="505"/>
        <v>0.4033379443938217</v>
      </c>
      <c r="DS121" s="66">
        <f t="shared" si="506"/>
        <v>0.26457699917145128</v>
      </c>
      <c r="DT121" s="66">
        <f t="shared" si="507"/>
        <v>0.39082272737561818</v>
      </c>
      <c r="DU121" s="66">
        <f t="shared" si="508"/>
        <v>0.47755616866553025</v>
      </c>
      <c r="DV121" s="265">
        <f t="shared" si="509"/>
        <v>0.50931012718269841</v>
      </c>
      <c r="DW121" s="74">
        <f>+'Cas_-14'!B120</f>
        <v>398</v>
      </c>
      <c r="DX121" s="59">
        <f>+'Cas_-14'!C120</f>
        <v>364</v>
      </c>
      <c r="DY121" s="59">
        <f>+'Cas_-14'!D120</f>
        <v>1229</v>
      </c>
      <c r="DZ121" s="59">
        <f>+'Cas_-14'!E120</f>
        <v>1277</v>
      </c>
      <c r="EA121" s="59">
        <f>+'Cas_-14'!F120</f>
        <v>3725</v>
      </c>
      <c r="EB121" s="59">
        <f>+'Cas_-14'!G120</f>
        <v>3679</v>
      </c>
      <c r="EC121" s="59">
        <f>+'Cas_-14'!H120</f>
        <v>4206</v>
      </c>
      <c r="ED121" s="59">
        <f>+'Cas_-14'!I120</f>
        <v>4078</v>
      </c>
      <c r="EE121" s="59">
        <f>+'Cas_-14'!J120</f>
        <v>3871</v>
      </c>
      <c r="EF121" s="59">
        <f>+'Cas_-14'!K120</f>
        <v>3653</v>
      </c>
      <c r="EG121" s="59">
        <f>+'Cas_-14'!L120</f>
        <v>2728</v>
      </c>
      <c r="EH121" s="59">
        <f>+'Cas_-14'!M120</f>
        <v>2629</v>
      </c>
      <c r="EI121" s="59">
        <f>+'Cas_-14'!N120</f>
        <v>1578</v>
      </c>
      <c r="EJ121" s="59">
        <f>+'Cas_-14'!O120</f>
        <v>1504</v>
      </c>
      <c r="EK121" s="59">
        <f>+'Cas_-14'!P120</f>
        <v>817</v>
      </c>
      <c r="EL121" s="59">
        <f>+'Cas_-14'!Q120</f>
        <v>851</v>
      </c>
      <c r="EM121" s="59">
        <f>+'Cas_-14'!R120</f>
        <v>331</v>
      </c>
      <c r="EN121" s="59">
        <f>+'Cas_-14'!S120</f>
        <v>529</v>
      </c>
      <c r="EO121" s="59">
        <f>+'Cas_-14'!T120</f>
        <v>83</v>
      </c>
      <c r="EP121" s="75">
        <f>+'Cas_-14'!U120</f>
        <v>218</v>
      </c>
      <c r="EQ121" s="178">
        <f t="shared" si="559"/>
        <v>1.9018565527267519E-2</v>
      </c>
      <c r="ER121" s="80">
        <f t="shared" si="560"/>
        <v>1.8388838464411719E-2</v>
      </c>
      <c r="ES121" s="80">
        <f t="shared" si="561"/>
        <v>6.2151943363746659E-2</v>
      </c>
      <c r="ET121" s="80">
        <f t="shared" si="562"/>
        <v>6.9189580884256724E-2</v>
      </c>
      <c r="EU121" s="80">
        <f t="shared" si="563"/>
        <v>0.16848186847188781</v>
      </c>
      <c r="EV121" s="80">
        <f t="shared" si="564"/>
        <v>0.17339647903733715</v>
      </c>
      <c r="EW121" s="80">
        <f t="shared" si="565"/>
        <v>0.18192740685701508</v>
      </c>
      <c r="EX121" s="80">
        <f t="shared" si="566"/>
        <v>0.17646630801522364</v>
      </c>
      <c r="EY121" s="80">
        <f t="shared" si="567"/>
        <v>0.18906629523800333</v>
      </c>
      <c r="EZ121" s="80">
        <f t="shared" si="568"/>
        <v>0.16660815105269278</v>
      </c>
      <c r="FA121" s="80">
        <f t="shared" si="569"/>
        <v>0.15904705253976642</v>
      </c>
      <c r="FB121" s="80">
        <f t="shared" si="570"/>
        <v>0.13180726663694672</v>
      </c>
      <c r="FC121" s="80">
        <f t="shared" si="571"/>
        <v>0.10938249741496964</v>
      </c>
      <c r="FD121" s="80">
        <f t="shared" si="572"/>
        <v>8.5579885002837239E-2</v>
      </c>
      <c r="FE121" s="80">
        <f t="shared" si="573"/>
        <v>8.6122123320799146E-2</v>
      </c>
      <c r="FF121" s="80">
        <f t="shared" si="574"/>
        <v>6.0320313640662378E-2</v>
      </c>
      <c r="FG121" s="80">
        <f t="shared" si="575"/>
        <v>7.5192783164526461E-2</v>
      </c>
      <c r="FH121" s="80">
        <f t="shared" si="576"/>
        <v>6.4438539522274074E-2</v>
      </c>
      <c r="FI121" s="80">
        <f t="shared" si="577"/>
        <v>0.18854987923431107</v>
      </c>
      <c r="FJ121" s="88">
        <f t="shared" si="578"/>
        <v>0.11008690350928821</v>
      </c>
      <c r="FK121" s="101">
        <f t="shared" si="481"/>
        <v>3.4355862632640668</v>
      </c>
      <c r="FL121" s="102">
        <f t="shared" si="482"/>
        <v>6.6866022414367645</v>
      </c>
      <c r="FM121" s="102">
        <f t="shared" si="483"/>
        <v>6.0437497066140926</v>
      </c>
      <c r="FN121" s="102">
        <f t="shared" si="484"/>
        <v>8.1794921782939163</v>
      </c>
      <c r="FO121" s="102">
        <f t="shared" si="648"/>
        <v>4.1547497445803732</v>
      </c>
      <c r="FP121" s="102">
        <f t="shared" si="648"/>
        <v>4.036990854060365</v>
      </c>
      <c r="FQ121" s="102">
        <f t="shared" si="648"/>
        <v>3.8476885483788674</v>
      </c>
      <c r="FR121" s="102">
        <f t="shared" si="648"/>
        <v>3.9667628788358362</v>
      </c>
      <c r="FS121" s="102">
        <f t="shared" si="648"/>
        <v>3.7024050168160074</v>
      </c>
      <c r="FT121" s="102">
        <f t="shared" si="648"/>
        <v>4.2014751113744282</v>
      </c>
      <c r="FU121" s="102">
        <f t="shared" si="648"/>
        <v>4.4012132813651448</v>
      </c>
      <c r="FV121" s="102">
        <f t="shared" si="648"/>
        <v>5.3107845861647194</v>
      </c>
      <c r="FW121" s="102">
        <f t="shared" si="648"/>
        <v>6.0437497066140926</v>
      </c>
      <c r="FX121" s="102">
        <f t="shared" si="648"/>
        <v>8.1794921782939163</v>
      </c>
      <c r="FY121" s="102">
        <f t="shared" si="648"/>
        <v>3.4355862632640668</v>
      </c>
      <c r="FZ121" s="102">
        <f t="shared" si="648"/>
        <v>6.6866022414367645</v>
      </c>
      <c r="GA121" s="102">
        <f t="shared" si="485"/>
        <v>3.5186488388458828</v>
      </c>
      <c r="GB121" s="102">
        <f t="shared" si="486"/>
        <v>6.0650463258951559</v>
      </c>
      <c r="GC121" s="102">
        <f t="shared" si="487"/>
        <v>2.5327842722830431</v>
      </c>
      <c r="GD121" s="270">
        <f t="shared" si="488"/>
        <v>4.6264370324461632</v>
      </c>
      <c r="GE121" s="74">
        <f>+Cas_Hoy!B120</f>
        <v>408</v>
      </c>
      <c r="GF121" s="59">
        <f>+Cas_Hoy!C120</f>
        <v>381</v>
      </c>
      <c r="GG121" s="59">
        <f>+Cas_Hoy!D120</f>
        <v>1274</v>
      </c>
      <c r="GH121" s="59">
        <f>+Cas_Hoy!E120</f>
        <v>1324</v>
      </c>
      <c r="GI121" s="59">
        <f>+Cas_Hoy!F120</f>
        <v>3837</v>
      </c>
      <c r="GJ121" s="59">
        <f>+Cas_Hoy!G120</f>
        <v>3795</v>
      </c>
      <c r="GK121" s="59">
        <f>+Cas_Hoy!H120</f>
        <v>4319</v>
      </c>
      <c r="GL121" s="59">
        <f>+Cas_Hoy!I120</f>
        <v>4200</v>
      </c>
      <c r="GM121" s="59">
        <f>+Cas_Hoy!J120</f>
        <v>3974</v>
      </c>
      <c r="GN121" s="59">
        <f>+Cas_Hoy!K120</f>
        <v>3753</v>
      </c>
      <c r="GO121" s="59">
        <f>+Cas_Hoy!L120</f>
        <v>2795</v>
      </c>
      <c r="GP121" s="59">
        <f>+Cas_Hoy!M120</f>
        <v>2703</v>
      </c>
      <c r="GQ121" s="59">
        <f>+Cas_Hoy!N120</f>
        <v>1609</v>
      </c>
      <c r="GR121" s="59">
        <f>+Cas_Hoy!O120</f>
        <v>1537</v>
      </c>
      <c r="GS121" s="59">
        <f>+Cas_Hoy!P120</f>
        <v>839</v>
      </c>
      <c r="GT121" s="59">
        <f>+Cas_Hoy!Q120</f>
        <v>878</v>
      </c>
      <c r="GU121" s="59">
        <f>+Cas_Hoy!R120</f>
        <v>339</v>
      </c>
      <c r="GV121" s="59">
        <f>+Cas_Hoy!S120</f>
        <v>535</v>
      </c>
      <c r="GW121" s="59">
        <f>+Cas_Hoy!T120</f>
        <v>83</v>
      </c>
      <c r="GX121" s="459">
        <f>+Cas_Hoy!U120</f>
        <v>222</v>
      </c>
      <c r="GY121" s="424">
        <f t="shared" si="489"/>
        <v>0.3038473763098849</v>
      </c>
      <c r="GZ121" s="94">
        <f t="shared" si="490"/>
        <v>0.41613480044391943</v>
      </c>
      <c r="HA121" s="94">
        <f t="shared" si="491"/>
        <v>0.67406744143640507</v>
      </c>
      <c r="HB121" s="94">
        <f t="shared" si="492"/>
        <v>0.7</v>
      </c>
      <c r="HC121" s="272">
        <f t="shared" si="612"/>
        <v>0.7</v>
      </c>
      <c r="HD121" s="272">
        <f t="shared" si="613"/>
        <v>0.7</v>
      </c>
      <c r="HE121" s="272">
        <f t="shared" si="614"/>
        <v>0.7</v>
      </c>
      <c r="HF121" s="272">
        <f t="shared" si="615"/>
        <v>0.7</v>
      </c>
      <c r="HG121" s="272">
        <f t="shared" si="616"/>
        <v>0.7</v>
      </c>
      <c r="HH121" s="272">
        <f t="shared" si="617"/>
        <v>0.7</v>
      </c>
      <c r="HI121" s="272">
        <f t="shared" si="618"/>
        <v>0.7</v>
      </c>
      <c r="HJ121" s="272">
        <f t="shared" si="619"/>
        <v>0.7</v>
      </c>
      <c r="HK121" s="272">
        <f t="shared" si="620"/>
        <v>0.67406744143640507</v>
      </c>
      <c r="HL121" s="272">
        <f t="shared" si="621"/>
        <v>0.7</v>
      </c>
      <c r="HM121" s="272">
        <f t="shared" si="622"/>
        <v>0.3038473763098849</v>
      </c>
      <c r="HN121" s="272">
        <f t="shared" si="623"/>
        <v>0.41613480044391943</v>
      </c>
      <c r="HO121" s="272">
        <f t="shared" si="624"/>
        <v>0.27097160942332921</v>
      </c>
      <c r="HP121" s="272">
        <f t="shared" si="625"/>
        <v>0.39525549933072918</v>
      </c>
      <c r="HQ121" s="272">
        <f t="shared" si="626"/>
        <v>0.47755616866553025</v>
      </c>
      <c r="HR121" s="276">
        <f t="shared" si="627"/>
        <v>0.51865526713100474</v>
      </c>
      <c r="HS121" s="201">
        <f>+CyF_Tot!B120</f>
        <v>0</v>
      </c>
      <c r="HT121" s="131">
        <f>+CyF_Tot!C120</f>
        <v>38092</v>
      </c>
      <c r="HU121" s="131">
        <f>+CyF_Tot!D120</f>
        <v>38676</v>
      </c>
      <c r="HV121" s="131">
        <f>+CyF_Tot!E120</f>
        <v>39154</v>
      </c>
      <c r="HW121" s="131">
        <f>+CyF_Tot!F120</f>
        <v>0</v>
      </c>
      <c r="HX121" s="131">
        <f>+CyF_Tot!G120</f>
        <v>1237</v>
      </c>
      <c r="HY121" s="131">
        <f>+CyF_Tot!H120</f>
        <v>1254</v>
      </c>
      <c r="HZ121" s="428">
        <f>+CyF_Tot!I120</f>
        <v>1257</v>
      </c>
      <c r="IA121" s="82">
        <f t="shared" si="628"/>
        <v>6.567739598220472E-2</v>
      </c>
      <c r="IB121" s="79">
        <f t="shared" si="629"/>
        <v>6.2123754716036435E-2</v>
      </c>
      <c r="IC121" s="79">
        <f t="shared" si="630"/>
        <v>6.2059429750621245E-2</v>
      </c>
      <c r="ID121" s="79">
        <f t="shared" si="631"/>
        <v>5.7924301823199124E-2</v>
      </c>
      <c r="IE121" s="79">
        <f t="shared" si="632"/>
        <v>6.9387895747902148E-2</v>
      </c>
      <c r="IF121" s="79">
        <f t="shared" si="633"/>
        <v>6.6588636743901988E-2</v>
      </c>
      <c r="IG121" s="79">
        <f t="shared" si="634"/>
        <v>7.2557406280068348E-2</v>
      </c>
      <c r="IH121" s="79">
        <f t="shared" si="635"/>
        <v>7.2526385206994462E-2</v>
      </c>
      <c r="II121" s="79">
        <f t="shared" si="636"/>
        <v>6.42568848797124E-2</v>
      </c>
      <c r="IJ121" s="79">
        <f t="shared" si="637"/>
        <v>6.8811977372243066E-2</v>
      </c>
      <c r="IK121" s="79">
        <f t="shared" si="638"/>
        <v>5.3830616203753706E-2</v>
      </c>
      <c r="IL121" s="79">
        <f t="shared" si="639"/>
        <v>6.2598199611495611E-2</v>
      </c>
      <c r="IM121" s="79">
        <f t="shared" si="640"/>
        <v>4.5276179639250756E-2</v>
      </c>
      <c r="IN121" s="79">
        <f t="shared" si="641"/>
        <v>5.5155236117231748E-2</v>
      </c>
      <c r="IO121" s="79">
        <f t="shared" si="642"/>
        <v>2.9772680593425881E-2</v>
      </c>
      <c r="IP121" s="79">
        <f t="shared" si="643"/>
        <v>4.4276836066205617E-2</v>
      </c>
      <c r="IQ121" s="79">
        <f t="shared" si="644"/>
        <v>1.3815367571413547E-2</v>
      </c>
      <c r="IR121" s="79">
        <f t="shared" si="645"/>
        <v>2.5764433261310209E-2</v>
      </c>
      <c r="IS121" s="79">
        <f t="shared" si="646"/>
        <v>1.3815367571413547E-3</v>
      </c>
      <c r="IT121" s="179">
        <f t="shared" si="647"/>
        <v>6.2148614018853023E-3</v>
      </c>
      <c r="IU121" s="275"/>
      <c r="IV121" s="272"/>
      <c r="IW121" s="272"/>
      <c r="IX121" s="272"/>
      <c r="IY121" s="272"/>
      <c r="IZ121" s="272"/>
      <c r="JA121" s="272"/>
      <c r="JB121" s="272"/>
      <c r="JC121" s="272"/>
      <c r="JD121" s="272"/>
      <c r="JE121" s="272"/>
      <c r="JF121" s="272"/>
      <c r="JG121" s="272"/>
      <c r="JH121" s="272"/>
      <c r="JI121" s="272"/>
      <c r="JJ121" s="272"/>
      <c r="JK121" s="272"/>
      <c r="JL121" s="272"/>
      <c r="JM121" s="272"/>
      <c r="JN121" s="276"/>
      <c r="JP121" s="525">
        <f t="shared" si="510"/>
        <v>0</v>
      </c>
      <c r="JQ121" s="241">
        <f t="shared" si="511"/>
        <v>0</v>
      </c>
      <c r="JR121" s="241">
        <f t="shared" si="512"/>
        <v>183.59916696940815</v>
      </c>
      <c r="JS121" s="241">
        <f t="shared" si="513"/>
        <v>0</v>
      </c>
      <c r="JT121" s="241">
        <f t="shared" si="514"/>
        <v>647.31973169770754</v>
      </c>
      <c r="JU121" s="241">
        <f t="shared" si="515"/>
        <v>495.7386954425275</v>
      </c>
      <c r="JV121" s="241">
        <f t="shared" si="516"/>
        <v>2508.8619887325522</v>
      </c>
      <c r="JW121" s="241">
        <f t="shared" si="517"/>
        <v>423.24561213183739</v>
      </c>
      <c r="JX121" s="241">
        <f t="shared" si="518"/>
        <v>4893.2758266513865</v>
      </c>
      <c r="JY121" s="241">
        <f t="shared" si="519"/>
        <v>1665.5535911870879</v>
      </c>
      <c r="JZ121" s="241">
        <f t="shared" si="520"/>
        <v>10165.540461986189</v>
      </c>
      <c r="KA121" s="241">
        <f t="shared" si="521"/>
        <v>3582.4892447441025</v>
      </c>
      <c r="KB121" s="241">
        <f t="shared" si="522"/>
        <v>17707.402957973947</v>
      </c>
      <c r="KC121" s="241">
        <f t="shared" si="523"/>
        <v>8952.6854620344166</v>
      </c>
      <c r="KD121" s="241">
        <f t="shared" si="524"/>
        <v>17896.815446864566</v>
      </c>
      <c r="KE121" s="241">
        <f t="shared" si="525"/>
        <v>14413.654127173837</v>
      </c>
      <c r="KF121" s="241">
        <f t="shared" si="526"/>
        <v>13405.29418978861</v>
      </c>
      <c r="KG121" s="241">
        <f t="shared" si="527"/>
        <v>14039.319497253369</v>
      </c>
      <c r="KH121" s="241">
        <f t="shared" si="528"/>
        <v>7953.556393720397</v>
      </c>
      <c r="KI121" s="526">
        <f t="shared" si="529"/>
        <v>9250.2591115442665</v>
      </c>
      <c r="KJ121" s="529">
        <f>(SUM(JP121:KI121)/SUM(JP$4:KI120))*100000</f>
        <v>222.63765321562448</v>
      </c>
      <c r="KK121" s="491">
        <f t="shared" si="579"/>
        <v>0</v>
      </c>
      <c r="KL121" s="492">
        <f t="shared" si="580"/>
        <v>0</v>
      </c>
      <c r="KM121" s="492">
        <f t="shared" si="581"/>
        <v>50.571150011185239</v>
      </c>
      <c r="KN121" s="492">
        <f t="shared" si="582"/>
        <v>0</v>
      </c>
      <c r="KO121" s="492">
        <f t="shared" si="583"/>
        <v>180.92012721813458</v>
      </c>
      <c r="KP121" s="492">
        <f t="shared" si="584"/>
        <v>141.3942476520825</v>
      </c>
      <c r="KQ121" s="492">
        <f t="shared" si="585"/>
        <v>778.57663419549965</v>
      </c>
      <c r="KR121" s="492">
        <f t="shared" si="586"/>
        <v>129.81827465563291</v>
      </c>
      <c r="KS121" s="492">
        <f t="shared" si="587"/>
        <v>1733.8810335699091</v>
      </c>
      <c r="KT121" s="492">
        <f t="shared" si="588"/>
        <v>570.10727844474673</v>
      </c>
      <c r="KU121" s="492">
        <f t="shared" si="589"/>
        <v>4809.8907018074524</v>
      </c>
      <c r="KV121" s="492">
        <f t="shared" si="590"/>
        <v>1579.2806767074258</v>
      </c>
      <c r="KW121" s="492">
        <f t="shared" si="591"/>
        <v>10709.503073899119</v>
      </c>
      <c r="KX121" s="492">
        <f t="shared" si="592"/>
        <v>4694.3753409136116</v>
      </c>
      <c r="KY121" s="492">
        <f t="shared" si="593"/>
        <v>18078.26701287277</v>
      </c>
      <c r="KZ121" s="492">
        <f t="shared" si="594"/>
        <v>10809.456909754421</v>
      </c>
      <c r="LA121" s="492">
        <f t="shared" si="595"/>
        <v>37596.391582263226</v>
      </c>
      <c r="LB121" s="492">
        <f t="shared" si="596"/>
        <v>21378.003187446313</v>
      </c>
      <c r="LC121" s="492">
        <f t="shared" si="597"/>
        <v>131757.74693481979</v>
      </c>
      <c r="LD121" s="493">
        <f t="shared" si="598"/>
        <v>53528.494366901607</v>
      </c>
      <c r="LE121" s="509">
        <f t="shared" si="599"/>
        <v>79.604848847791672</v>
      </c>
      <c r="LF121" s="492">
        <f t="shared" si="600"/>
        <v>50.446940679014354</v>
      </c>
      <c r="LG121" s="492">
        <f t="shared" si="601"/>
        <v>2238.8464574813534</v>
      </c>
      <c r="LH121" s="492">
        <f t="shared" si="602"/>
        <v>723.29152162438845</v>
      </c>
      <c r="LI121" s="492">
        <f t="shared" si="603"/>
        <v>19109.594808786067</v>
      </c>
      <c r="LJ121" s="512">
        <f t="shared" si="604"/>
        <v>12335.251361669967</v>
      </c>
      <c r="LK121" s="491">
        <f t="shared" si="605"/>
        <v>65.424331072125014</v>
      </c>
      <c r="LL121" s="492">
        <f t="shared" si="606"/>
        <v>1455.5429136555113</v>
      </c>
      <c r="LM121" s="493">
        <f t="shared" si="607"/>
        <v>15093.366112602227</v>
      </c>
      <c r="LO121" s="547" t="e">
        <f>VLOOKUP(A121,#REF!,2,FALSE)</f>
        <v>#REF!</v>
      </c>
      <c r="LP121" s="552" t="e">
        <f>VLOOKUP(A121,#REF!,3,FALSE)</f>
        <v>#REF!</v>
      </c>
      <c r="LQ121" s="544" t="e">
        <f>VLOOKUP(A121,#REF!,4,FALSE)</f>
        <v>#REF!</v>
      </c>
      <c r="LR121" s="564" t="e">
        <f t="shared" si="530"/>
        <v>#REF!</v>
      </c>
      <c r="LS121" s="518" t="e">
        <f t="shared" si="531"/>
        <v>#REF!</v>
      </c>
    </row>
    <row r="122" spans="1:331" ht="14.4">
      <c r="A122" s="392" t="s">
        <v>132</v>
      </c>
      <c r="B122" s="420">
        <v>541691</v>
      </c>
      <c r="C122" s="408">
        <f t="shared" si="608"/>
        <v>55983</v>
      </c>
      <c r="D122" s="399">
        <f t="shared" si="609"/>
        <v>1271</v>
      </c>
      <c r="E122" s="377">
        <f t="shared" si="610"/>
        <v>3.6144428782898257E-3</v>
      </c>
      <c r="F122" s="186">
        <f t="shared" si="532"/>
        <v>0.1011240725801241</v>
      </c>
      <c r="G122" s="28">
        <f t="shared" si="253"/>
        <v>6.4194528476779151</v>
      </c>
      <c r="H122" s="27">
        <f t="shared" si="533"/>
        <v>0.64916121569326579</v>
      </c>
      <c r="I122" s="34">
        <f t="shared" si="534"/>
        <v>0.66344138774975536</v>
      </c>
      <c r="J122" s="289">
        <f t="shared" si="535"/>
        <v>0.65401520523347867</v>
      </c>
      <c r="K122" s="453">
        <f t="shared" si="536"/>
        <v>3.5876170984233588E-3</v>
      </c>
      <c r="L122" s="290">
        <f t="shared" si="611"/>
        <v>6.4674531844559544</v>
      </c>
      <c r="M122" s="291">
        <f t="shared" si="537"/>
        <v>0.66830663976311599</v>
      </c>
      <c r="N122" s="675"/>
      <c r="O122" s="312" t="s">
        <v>230</v>
      </c>
      <c r="P122" s="21" t="s">
        <v>244</v>
      </c>
      <c r="Q122" s="21" t="s">
        <v>232</v>
      </c>
      <c r="R122" s="21" t="s">
        <v>245</v>
      </c>
      <c r="S122" s="152">
        <f t="shared" si="538"/>
        <v>55983</v>
      </c>
      <c r="T122" s="153">
        <f t="shared" si="539"/>
        <v>10334.858803266068</v>
      </c>
      <c r="U122" s="152">
        <f t="shared" si="540"/>
        <v>532</v>
      </c>
      <c r="V122" s="154">
        <f t="shared" si="541"/>
        <v>9.5940560134172518E-3</v>
      </c>
      <c r="W122" s="153">
        <f t="shared" si="542"/>
        <v>98.210972676304394</v>
      </c>
      <c r="X122" s="152">
        <f t="shared" si="543"/>
        <v>1205</v>
      </c>
      <c r="Y122" s="154">
        <f t="shared" si="544"/>
        <v>2.1997882361532002E-2</v>
      </c>
      <c r="Z122" s="153">
        <f t="shared" si="545"/>
        <v>222.45154525365936</v>
      </c>
      <c r="AA122" s="152">
        <f t="shared" si="546"/>
        <v>1271</v>
      </c>
      <c r="AB122" s="153">
        <f t="shared" si="547"/>
        <v>2346.3561329244903</v>
      </c>
      <c r="AC122" s="155">
        <f t="shared" si="548"/>
        <v>2.2703320650911882E-2</v>
      </c>
      <c r="AD122" s="152">
        <f t="shared" si="549"/>
        <v>10</v>
      </c>
      <c r="AE122" s="154">
        <f t="shared" si="550"/>
        <v>7.9302141157811257E-3</v>
      </c>
      <c r="AF122" s="153">
        <f t="shared" si="551"/>
        <v>18.460709149681275</v>
      </c>
      <c r="AG122" s="152">
        <f t="shared" si="552"/>
        <v>21</v>
      </c>
      <c r="AH122" s="154">
        <f t="shared" si="553"/>
        <v>1.6799999999999999E-2</v>
      </c>
      <c r="AI122" s="313">
        <f t="shared" si="554"/>
        <v>38.767489214330681</v>
      </c>
      <c r="AJ122" s="679"/>
      <c r="AK122" s="74">
        <v>54716.443063861552</v>
      </c>
      <c r="AL122" s="59">
        <v>51021.025893640523</v>
      </c>
      <c r="AM122" s="59">
        <v>50686.850200784262</v>
      </c>
      <c r="AN122" s="59">
        <v>47261.790831175269</v>
      </c>
      <c r="AO122" s="59">
        <v>44554.565578144153</v>
      </c>
      <c r="AP122" s="59">
        <v>43249.109348905768</v>
      </c>
      <c r="AQ122" s="59">
        <v>39542.971945834812</v>
      </c>
      <c r="AR122" s="59">
        <v>39668.520670922866</v>
      </c>
      <c r="AS122" s="59">
        <v>33079.224166571068</v>
      </c>
      <c r="AT122" s="59">
        <v>32867.417687599562</v>
      </c>
      <c r="AU122" s="59">
        <v>23542.23800607372</v>
      </c>
      <c r="AV122" s="59">
        <v>24517.66891454138</v>
      </c>
      <c r="AW122" s="59">
        <v>15708.362016601539</v>
      </c>
      <c r="AX122" s="59">
        <v>16998.43661455598</v>
      </c>
      <c r="AY122" s="59">
        <v>7532.2192059224326</v>
      </c>
      <c r="AZ122" s="59">
        <v>9626.9851112674496</v>
      </c>
      <c r="BA122" s="59">
        <v>2115.4261994209419</v>
      </c>
      <c r="BB122" s="59">
        <v>3888.7656821219653</v>
      </c>
      <c r="BC122" s="59">
        <v>156.69823699414383</v>
      </c>
      <c r="BD122" s="75">
        <v>956.27321743872028</v>
      </c>
      <c r="BE122" s="213">
        <v>2.0000000000000002E-5</v>
      </c>
      <c r="BF122" s="42">
        <v>2.0000000000000002E-5</v>
      </c>
      <c r="BG122" s="52">
        <v>5.0000000000000002E-5</v>
      </c>
      <c r="BH122" s="52">
        <v>4.0000000000000003E-5</v>
      </c>
      <c r="BI122" s="52">
        <v>1.2518952302791728E-4</v>
      </c>
      <c r="BJ122" s="52">
        <v>1.2406223545552731E-4</v>
      </c>
      <c r="BK122" s="52">
        <v>3.4000000000000002E-4</v>
      </c>
      <c r="BL122" s="52">
        <v>1.8000000000000001E-4</v>
      </c>
      <c r="BM122" s="52">
        <v>8.9999999999999998E-4</v>
      </c>
      <c r="BN122" s="52">
        <v>5.0000000000000001E-4</v>
      </c>
      <c r="BO122" s="52">
        <v>3.8E-3</v>
      </c>
      <c r="BP122" s="52">
        <v>2E-3</v>
      </c>
      <c r="BQ122" s="52">
        <v>1.6199999999999999E-2</v>
      </c>
      <c r="BR122" s="52">
        <v>6.1999999999999998E-3</v>
      </c>
      <c r="BS122" s="52">
        <v>6.1100000000000002E-2</v>
      </c>
      <c r="BT122" s="52">
        <v>2.6800000000000001E-2</v>
      </c>
      <c r="BU122" s="52">
        <v>0.1421</v>
      </c>
      <c r="BV122" s="52">
        <v>5.4699999999999999E-2</v>
      </c>
      <c r="BW122" s="52">
        <v>0.27589999999999998</v>
      </c>
      <c r="BX122" s="584">
        <v>0.1051</v>
      </c>
      <c r="BY122" s="74">
        <f>+Fall_Hoy!B122+(CS122/2)</f>
        <v>3</v>
      </c>
      <c r="BZ122" s="59">
        <f>+Fall_Hoy!C122+(CS122/2)</f>
        <v>2</v>
      </c>
      <c r="CA122" s="59">
        <f>+Fall_Hoy!D122+(CT122/2)</f>
        <v>1</v>
      </c>
      <c r="CB122" s="59">
        <f>+Fall_Hoy!E122+(CT122/2)</f>
        <v>1</v>
      </c>
      <c r="CC122" s="59">
        <f>+Fall_Hoy!F122+(CU122/2)</f>
        <v>4.5</v>
      </c>
      <c r="CD122" s="59">
        <f>+Fall_Hoy!G122+(CU122/2)</f>
        <v>3.5</v>
      </c>
      <c r="CE122" s="59">
        <f>+Fall_Hoy!H122+(CV122/2)</f>
        <v>14.5</v>
      </c>
      <c r="CF122" s="59">
        <f>+Fall_Hoy!I122+(CV122/2)</f>
        <v>10.5</v>
      </c>
      <c r="CG122" s="59">
        <f>+Fall_Hoy!J122+(CW122/2)</f>
        <v>59.5</v>
      </c>
      <c r="CH122" s="59">
        <f>+Fall_Hoy!K122+(CW122/2)</f>
        <v>33.5</v>
      </c>
      <c r="CI122" s="59">
        <f>+Fall_Hoy!L122+(CX122/2)</f>
        <v>97.5</v>
      </c>
      <c r="CJ122" s="59">
        <f>+Fall_Hoy!M122+(CX122/2)</f>
        <v>71.5</v>
      </c>
      <c r="CK122" s="59">
        <f>+Fall_Hoy!N122+(CY122/2)</f>
        <v>201</v>
      </c>
      <c r="CL122" s="59">
        <f>+Fall_Hoy!O122+(CY122/2)</f>
        <v>127</v>
      </c>
      <c r="CM122" s="59">
        <f>+Fall_Hoy!P122+(CZ122/2)</f>
        <v>221</v>
      </c>
      <c r="CN122" s="59">
        <f>+Fall_Hoy!Q122+(CZ122/2)</f>
        <v>149</v>
      </c>
      <c r="CO122" s="59">
        <f>+Fall_Hoy!R122+(DA122/2)</f>
        <v>102.5</v>
      </c>
      <c r="CP122" s="59">
        <f>+Fall_Hoy!S122+(DA122/2)</f>
        <v>117.5</v>
      </c>
      <c r="CQ122" s="59">
        <f>+Fall_Hoy!T122+(DB122/2)</f>
        <v>18.5</v>
      </c>
      <c r="CR122" s="75">
        <f>+Fall_Hoy!U122+(DB122/2)</f>
        <v>32.5</v>
      </c>
      <c r="CS122" s="603">
        <f>+Fall_Hoy!W122</f>
        <v>2</v>
      </c>
      <c r="CT122" s="58">
        <f>+Fall_Hoy!X122</f>
        <v>0</v>
      </c>
      <c r="CU122" s="58">
        <f>+Fall_Hoy!Y122</f>
        <v>1</v>
      </c>
      <c r="CV122" s="58">
        <f>+Fall_Hoy!Z122</f>
        <v>1</v>
      </c>
      <c r="CW122" s="58">
        <f>+Fall_Hoy!AA122</f>
        <v>1</v>
      </c>
      <c r="CX122" s="58">
        <f>+Fall_Hoy!AB122</f>
        <v>1</v>
      </c>
      <c r="CY122" s="58">
        <f>+Fall_Hoy!AC122</f>
        <v>2</v>
      </c>
      <c r="CZ122" s="58">
        <f>+Fall_Hoy!AD122</f>
        <v>10</v>
      </c>
      <c r="DA122" s="58">
        <f>+Fall_Hoy!AE122</f>
        <v>11</v>
      </c>
      <c r="DB122" s="223">
        <f>+Fall_Hoy!AF122</f>
        <v>3</v>
      </c>
      <c r="DC122" s="65">
        <f t="shared" si="555"/>
        <v>0.48020658689164986</v>
      </c>
      <c r="DD122" s="66">
        <f t="shared" si="556"/>
        <v>0.57751221470470782</v>
      </c>
      <c r="DE122" s="66">
        <f t="shared" si="557"/>
        <v>0.7</v>
      </c>
      <c r="DF122" s="66">
        <f t="shared" si="558"/>
        <v>0.7</v>
      </c>
      <c r="DG122" s="66">
        <f t="shared" si="494"/>
        <v>0.7</v>
      </c>
      <c r="DH122" s="66">
        <f t="shared" si="495"/>
        <v>0.65230585053741252</v>
      </c>
      <c r="DI122" s="66">
        <f t="shared" si="496"/>
        <v>0.7</v>
      </c>
      <c r="DJ122" s="66">
        <f t="shared" si="497"/>
        <v>0.7</v>
      </c>
      <c r="DK122" s="66">
        <f t="shared" si="498"/>
        <v>0.7</v>
      </c>
      <c r="DL122" s="66">
        <f t="shared" si="499"/>
        <v>0.7</v>
      </c>
      <c r="DM122" s="66">
        <f t="shared" si="500"/>
        <v>0.7</v>
      </c>
      <c r="DN122" s="66">
        <f t="shared" si="501"/>
        <v>0.7</v>
      </c>
      <c r="DO122" s="66">
        <f t="shared" si="502"/>
        <v>0.7</v>
      </c>
      <c r="DP122" s="66">
        <f t="shared" si="503"/>
        <v>0.7</v>
      </c>
      <c r="DQ122" s="66">
        <f t="shared" si="504"/>
        <v>0.48020658689164986</v>
      </c>
      <c r="DR122" s="66">
        <f t="shared" si="505"/>
        <v>0.57751221470470782</v>
      </c>
      <c r="DS122" s="66">
        <f t="shared" si="506"/>
        <v>0.34098235720104753</v>
      </c>
      <c r="DT122" s="66">
        <f t="shared" si="507"/>
        <v>0.55238104178720338</v>
      </c>
      <c r="DU122" s="66">
        <f t="shared" si="508"/>
        <v>0.42791343068194204</v>
      </c>
      <c r="DV122" s="265">
        <f t="shared" si="509"/>
        <v>0.32336920012425452</v>
      </c>
      <c r="DW122" s="74">
        <f>+'Cas_-14'!B121</f>
        <v>544</v>
      </c>
      <c r="DX122" s="59">
        <f>+'Cas_-14'!C121</f>
        <v>477</v>
      </c>
      <c r="DY122" s="59">
        <f>+'Cas_-14'!D121</f>
        <v>1571</v>
      </c>
      <c r="DZ122" s="59">
        <f>+'Cas_-14'!E121</f>
        <v>1723</v>
      </c>
      <c r="EA122" s="59">
        <f>+'Cas_-14'!F121</f>
        <v>6207</v>
      </c>
      <c r="EB122" s="59">
        <f>+'Cas_-14'!G121</f>
        <v>5965</v>
      </c>
      <c r="EC122" s="59">
        <f>+'Cas_-14'!H121</f>
        <v>6969</v>
      </c>
      <c r="ED122" s="59">
        <f>+'Cas_-14'!I121</f>
        <v>6509</v>
      </c>
      <c r="EE122" s="59">
        <f>+'Cas_-14'!J121</f>
        <v>5539</v>
      </c>
      <c r="EF122" s="59">
        <f>+'Cas_-14'!K121</f>
        <v>5348</v>
      </c>
      <c r="EG122" s="59">
        <f>+'Cas_-14'!L121</f>
        <v>3527</v>
      </c>
      <c r="EH122" s="59">
        <f>+'Cas_-14'!M121</f>
        <v>3611</v>
      </c>
      <c r="EI122" s="59">
        <f>+'Cas_-14'!N121</f>
        <v>1914</v>
      </c>
      <c r="EJ122" s="59">
        <f>+'Cas_-14'!O121</f>
        <v>1758</v>
      </c>
      <c r="EK122" s="59">
        <f>+'Cas_-14'!P121</f>
        <v>774</v>
      </c>
      <c r="EL122" s="59">
        <f>+'Cas_-14'!Q121</f>
        <v>728</v>
      </c>
      <c r="EM122" s="59">
        <f>+'Cas_-14'!R121</f>
        <v>212</v>
      </c>
      <c r="EN122" s="59">
        <f>+'Cas_-14'!S121</f>
        <v>287</v>
      </c>
      <c r="EO122" s="59">
        <f>+'Cas_-14'!T121</f>
        <v>23</v>
      </c>
      <c r="EP122" s="75">
        <f>+'Cas_-14'!U121</f>
        <v>73</v>
      </c>
      <c r="EQ122" s="178">
        <f t="shared" si="559"/>
        <v>9.9421667334091465E-3</v>
      </c>
      <c r="ER122" s="79">
        <f t="shared" si="560"/>
        <v>9.3490868057879515E-3</v>
      </c>
      <c r="ES122" s="79">
        <f t="shared" si="561"/>
        <v>3.0994232109054835E-2</v>
      </c>
      <c r="ET122" s="79">
        <f t="shared" si="562"/>
        <v>3.6456511056780744E-2</v>
      </c>
      <c r="EU122" s="79">
        <f t="shared" si="563"/>
        <v>0.13931232230541124</v>
      </c>
      <c r="EV122" s="79">
        <f t="shared" si="564"/>
        <v>0.13792191538277121</v>
      </c>
      <c r="EW122" s="79">
        <f t="shared" si="565"/>
        <v>0.17623865018405799</v>
      </c>
      <c r="EX122" s="79">
        <f t="shared" si="566"/>
        <v>0.16408476771787245</v>
      </c>
      <c r="EY122" s="79">
        <f t="shared" si="567"/>
        <v>0.16744649064646314</v>
      </c>
      <c r="EZ122" s="79">
        <f t="shared" si="568"/>
        <v>0.16271433462865958</v>
      </c>
      <c r="FA122" s="79">
        <f t="shared" si="569"/>
        <v>0.14981583310346538</v>
      </c>
      <c r="FB122" s="79">
        <f t="shared" si="570"/>
        <v>0.14728153857475101</v>
      </c>
      <c r="FC122" s="79">
        <f t="shared" si="571"/>
        <v>0.12184593135663477</v>
      </c>
      <c r="FD122" s="79">
        <f t="shared" si="572"/>
        <v>0.10342127572453351</v>
      </c>
      <c r="FE122" s="79">
        <f t="shared" si="573"/>
        <v>0.10275856010555552</v>
      </c>
      <c r="FF122" s="79">
        <f t="shared" si="574"/>
        <v>7.5620767206541831E-2</v>
      </c>
      <c r="FG122" s="79">
        <f t="shared" si="575"/>
        <v>0.10021621177710241</v>
      </c>
      <c r="FH122" s="79">
        <f t="shared" si="576"/>
        <v>7.380233818649469E-2</v>
      </c>
      <c r="FI122" s="79">
        <f t="shared" si="577"/>
        <v>0.14677893281504861</v>
      </c>
      <c r="FJ122" s="87">
        <f t="shared" si="578"/>
        <v>7.6338015818871313E-2</v>
      </c>
      <c r="FK122" s="101">
        <f t="shared" si="481"/>
        <v>4.6731541041288693</v>
      </c>
      <c r="FL122" s="102">
        <f t="shared" si="482"/>
        <v>7.6369525996391658</v>
      </c>
      <c r="FM122" s="102">
        <f t="shared" si="483"/>
        <v>5.7449599851729758</v>
      </c>
      <c r="FN122" s="102">
        <f t="shared" si="484"/>
        <v>6.768433236740151</v>
      </c>
      <c r="FO122" s="102">
        <f t="shared" si="648"/>
        <v>5.0246811510715172</v>
      </c>
      <c r="FP122" s="102">
        <f t="shared" si="648"/>
        <v>4.7295301020659739</v>
      </c>
      <c r="FQ122" s="102">
        <f t="shared" si="648"/>
        <v>3.9718869797796477</v>
      </c>
      <c r="FR122" s="102">
        <f t="shared" si="648"/>
        <v>4.2660876432087882</v>
      </c>
      <c r="FS122" s="102">
        <f t="shared" si="648"/>
        <v>4.180439956057004</v>
      </c>
      <c r="FT122" s="102">
        <f t="shared" si="648"/>
        <v>4.3020180219371156</v>
      </c>
      <c r="FU122" s="102">
        <f t="shared" si="648"/>
        <v>4.6724033468249511</v>
      </c>
      <c r="FV122" s="102">
        <f t="shared" si="648"/>
        <v>4.7528020604206489</v>
      </c>
      <c r="FW122" s="102">
        <f t="shared" si="648"/>
        <v>5.7449599851729758</v>
      </c>
      <c r="FX122" s="102">
        <f t="shared" si="648"/>
        <v>6.768433236740151</v>
      </c>
      <c r="FY122" s="102">
        <f t="shared" si="648"/>
        <v>4.6731541041288693</v>
      </c>
      <c r="FZ122" s="102">
        <f t="shared" si="648"/>
        <v>7.6369525996391658</v>
      </c>
      <c r="GA122" s="102">
        <f t="shared" si="485"/>
        <v>3.4024670375632362</v>
      </c>
      <c r="GB122" s="102">
        <f t="shared" si="486"/>
        <v>7.4846008319054214</v>
      </c>
      <c r="GC122" s="102">
        <f t="shared" si="487"/>
        <v>2.9153600075641775</v>
      </c>
      <c r="GD122" s="270">
        <f t="shared" si="488"/>
        <v>4.2360178825124155</v>
      </c>
      <c r="GE122" s="74">
        <f>+Cas_Hoy!B121</f>
        <v>568</v>
      </c>
      <c r="GF122" s="59">
        <f>+Cas_Hoy!C121</f>
        <v>490</v>
      </c>
      <c r="GG122" s="59">
        <f>+Cas_Hoy!D121</f>
        <v>1603</v>
      </c>
      <c r="GH122" s="59">
        <f>+Cas_Hoy!E121</f>
        <v>1766</v>
      </c>
      <c r="GI122" s="59">
        <f>+Cas_Hoy!F121</f>
        <v>6353</v>
      </c>
      <c r="GJ122" s="59">
        <f>+Cas_Hoy!G121</f>
        <v>6116</v>
      </c>
      <c r="GK122" s="59">
        <f>+Cas_Hoy!H121</f>
        <v>7121</v>
      </c>
      <c r="GL122" s="59">
        <f>+Cas_Hoy!I121</f>
        <v>6661</v>
      </c>
      <c r="GM122" s="59">
        <f>+Cas_Hoy!J121</f>
        <v>5642</v>
      </c>
      <c r="GN122" s="59">
        <f>+Cas_Hoy!K121</f>
        <v>5467</v>
      </c>
      <c r="GO122" s="59">
        <f>+Cas_Hoy!L121</f>
        <v>3602</v>
      </c>
      <c r="GP122" s="59">
        <f>+Cas_Hoy!M121</f>
        <v>3684</v>
      </c>
      <c r="GQ122" s="59">
        <f>+Cas_Hoy!N121</f>
        <v>1953</v>
      </c>
      <c r="GR122" s="59">
        <f>+Cas_Hoy!O121</f>
        <v>1789</v>
      </c>
      <c r="GS122" s="59">
        <f>+Cas_Hoy!P121</f>
        <v>793</v>
      </c>
      <c r="GT122" s="59">
        <f>+Cas_Hoy!Q121</f>
        <v>744</v>
      </c>
      <c r="GU122" s="59">
        <f>+Cas_Hoy!R121</f>
        <v>215</v>
      </c>
      <c r="GV122" s="59">
        <f>+Cas_Hoy!S121</f>
        <v>293</v>
      </c>
      <c r="GW122" s="59">
        <f>+Cas_Hoy!T121</f>
        <v>23</v>
      </c>
      <c r="GX122" s="459">
        <f>+Cas_Hoy!U121</f>
        <v>73</v>
      </c>
      <c r="GY122" s="424">
        <f t="shared" si="489"/>
        <v>0.49199460388253019</v>
      </c>
      <c r="GZ122" s="94">
        <f t="shared" si="490"/>
        <v>0.59020479085206401</v>
      </c>
      <c r="HA122" s="94">
        <f t="shared" si="491"/>
        <v>0.7</v>
      </c>
      <c r="HB122" s="94">
        <f t="shared" si="492"/>
        <v>0.7</v>
      </c>
      <c r="HC122" s="272">
        <f t="shared" si="612"/>
        <v>0.7</v>
      </c>
      <c r="HD122" s="272">
        <f t="shared" si="613"/>
        <v>0.66881853845545935</v>
      </c>
      <c r="HE122" s="272">
        <f t="shared" si="614"/>
        <v>0.7</v>
      </c>
      <c r="HF122" s="272">
        <f t="shared" si="615"/>
        <v>0.7</v>
      </c>
      <c r="HG122" s="272">
        <f t="shared" si="616"/>
        <v>0.7</v>
      </c>
      <c r="HH122" s="272">
        <f t="shared" si="617"/>
        <v>0.7</v>
      </c>
      <c r="HI122" s="272">
        <f t="shared" si="618"/>
        <v>0.7</v>
      </c>
      <c r="HJ122" s="272">
        <f t="shared" si="619"/>
        <v>0.7</v>
      </c>
      <c r="HK122" s="272">
        <f t="shared" si="620"/>
        <v>0.7</v>
      </c>
      <c r="HL122" s="272">
        <f t="shared" si="621"/>
        <v>0.7</v>
      </c>
      <c r="HM122" s="272">
        <f t="shared" si="622"/>
        <v>0.49199460388253019</v>
      </c>
      <c r="HN122" s="272">
        <f t="shared" si="623"/>
        <v>0.59020479085206401</v>
      </c>
      <c r="HO122" s="272">
        <f t="shared" si="624"/>
        <v>0.34580757923691147</v>
      </c>
      <c r="HP122" s="272">
        <f t="shared" si="625"/>
        <v>0.56392907750400911</v>
      </c>
      <c r="HQ122" s="272">
        <f t="shared" si="626"/>
        <v>0.42791343068194193</v>
      </c>
      <c r="HR122" s="276">
        <f t="shared" si="627"/>
        <v>0.32336920012425457</v>
      </c>
      <c r="HS122" s="201">
        <f>+CyF_Tot!B121</f>
        <v>0</v>
      </c>
      <c r="HT122" s="131">
        <f>+CyF_Tot!C121</f>
        <v>54778</v>
      </c>
      <c r="HU122" s="131">
        <f>+CyF_Tot!D121</f>
        <v>55451</v>
      </c>
      <c r="HV122" s="131">
        <f>+CyF_Tot!E121</f>
        <v>55983</v>
      </c>
      <c r="HW122" s="131">
        <f>+CyF_Tot!F121</f>
        <v>0</v>
      </c>
      <c r="HX122" s="131">
        <f>+CyF_Tot!G121</f>
        <v>1250</v>
      </c>
      <c r="HY122" s="131">
        <f>+CyF_Tot!H121</f>
        <v>1261</v>
      </c>
      <c r="HZ122" s="428">
        <f>+CyF_Tot!I121</f>
        <v>1271</v>
      </c>
      <c r="IA122" s="82">
        <f t="shared" si="628"/>
        <v>0.10101043411070436</v>
      </c>
      <c r="IB122" s="79">
        <f t="shared" si="629"/>
        <v>9.4188431954085494E-2</v>
      </c>
      <c r="IC122" s="79">
        <f t="shared" si="630"/>
        <v>9.3571519927014221E-2</v>
      </c>
      <c r="ID122" s="79">
        <f t="shared" si="631"/>
        <v>8.7248617442739998E-2</v>
      </c>
      <c r="IE122" s="79">
        <f t="shared" si="632"/>
        <v>8.2250887642852016E-2</v>
      </c>
      <c r="IF122" s="79">
        <f t="shared" si="633"/>
        <v>7.9840922867291067E-2</v>
      </c>
      <c r="IG122" s="79">
        <f t="shared" si="634"/>
        <v>7.2999130400606266E-2</v>
      </c>
      <c r="IH122" s="79">
        <f t="shared" si="635"/>
        <v>7.3230902250402657E-2</v>
      </c>
      <c r="II122" s="79">
        <f t="shared" si="636"/>
        <v>6.1066593623617646E-2</v>
      </c>
      <c r="IJ122" s="79">
        <f t="shared" si="637"/>
        <v>6.0675583843186547E-2</v>
      </c>
      <c r="IK122" s="79">
        <f t="shared" si="638"/>
        <v>4.3460640856269939E-2</v>
      </c>
      <c r="IL122" s="79">
        <f t="shared" si="639"/>
        <v>4.5261355485953024E-2</v>
      </c>
      <c r="IM122" s="79">
        <f t="shared" si="640"/>
        <v>2.8998750240638183E-2</v>
      </c>
      <c r="IN122" s="79">
        <f t="shared" si="641"/>
        <v>3.1380319434061076E-2</v>
      </c>
      <c r="IO122" s="79">
        <f t="shared" si="642"/>
        <v>1.3905010801217728E-2</v>
      </c>
      <c r="IP122" s="79">
        <f t="shared" si="643"/>
        <v>1.7772097212742043E-2</v>
      </c>
      <c r="IQ122" s="79">
        <f t="shared" si="644"/>
        <v>3.9052267795125668E-3</v>
      </c>
      <c r="IR122" s="79">
        <f t="shared" si="645"/>
        <v>7.1789372208915514E-3</v>
      </c>
      <c r="IS122" s="79">
        <f t="shared" si="646"/>
        <v>2.8927605774167162E-4</v>
      </c>
      <c r="IT122" s="179">
        <f t="shared" si="647"/>
        <v>1.7653481734766136E-3</v>
      </c>
      <c r="IU122" s="275"/>
      <c r="IV122" s="272"/>
      <c r="IW122" s="272"/>
      <c r="IX122" s="272"/>
      <c r="IY122" s="272"/>
      <c r="IZ122" s="272"/>
      <c r="JA122" s="272"/>
      <c r="JB122" s="272"/>
      <c r="JC122" s="272"/>
      <c r="JD122" s="272"/>
      <c r="JE122" s="272"/>
      <c r="JF122" s="272"/>
      <c r="JG122" s="272"/>
      <c r="JH122" s="272"/>
      <c r="JI122" s="272"/>
      <c r="JJ122" s="272"/>
      <c r="JK122" s="272"/>
      <c r="JL122" s="272"/>
      <c r="JM122" s="272"/>
      <c r="JN122" s="276"/>
      <c r="JP122" s="525">
        <f t="shared" si="510"/>
        <v>210.89013382197064</v>
      </c>
      <c r="JQ122" s="241">
        <f t="shared" si="511"/>
        <v>142.29459076605747</v>
      </c>
      <c r="JR122" s="241">
        <f t="shared" si="512"/>
        <v>71.626309104206797</v>
      </c>
      <c r="JS122" s="241">
        <f t="shared" si="513"/>
        <v>72.940189937239325</v>
      </c>
      <c r="JT122" s="241">
        <f t="shared" si="514"/>
        <v>361.37013774179974</v>
      </c>
      <c r="JU122" s="241">
        <f t="shared" si="515"/>
        <v>283.73437475910634</v>
      </c>
      <c r="JV122" s="241">
        <f t="shared" si="516"/>
        <v>1181.6098462200091</v>
      </c>
      <c r="JW122" s="241">
        <f t="shared" si="517"/>
        <v>862.97840002621865</v>
      </c>
      <c r="JX122" s="241">
        <f t="shared" si="518"/>
        <v>5076.2388850006109</v>
      </c>
      <c r="JY122" s="241">
        <f t="shared" si="519"/>
        <v>2977.7021100420925</v>
      </c>
      <c r="JZ122" s="241">
        <f t="shared" si="520"/>
        <v>8752.9033963057082</v>
      </c>
      <c r="KA122" s="241">
        <f t="shared" si="521"/>
        <v>6615.3441040964444</v>
      </c>
      <c r="KB122" s="241">
        <f t="shared" si="522"/>
        <v>21156.835362513546</v>
      </c>
      <c r="KC122" s="241">
        <f t="shared" si="523"/>
        <v>14248.536409083561</v>
      </c>
      <c r="KD122" s="241">
        <f t="shared" si="524"/>
        <v>29046.130631458022</v>
      </c>
      <c r="KE122" s="241">
        <f t="shared" si="525"/>
        <v>20637.932613759123</v>
      </c>
      <c r="KF122" s="241">
        <f t="shared" si="526"/>
        <v>17276.516198014426</v>
      </c>
      <c r="KG122" s="241">
        <f t="shared" si="527"/>
        <v>19842.893943122348</v>
      </c>
      <c r="KH122" s="241">
        <f t="shared" si="528"/>
        <v>7126.7713116755467</v>
      </c>
      <c r="KI122" s="526">
        <f t="shared" si="529"/>
        <v>5873.138447861952</v>
      </c>
      <c r="KJ122" s="529">
        <f>(SUM(JP122:KI122)/SUM(JP$4:KI121))*100000</f>
        <v>280.43018896780916</v>
      </c>
      <c r="KK122" s="491">
        <f t="shared" si="579"/>
        <v>54.828125368065152</v>
      </c>
      <c r="KL122" s="492">
        <f t="shared" si="580"/>
        <v>39.199525391144448</v>
      </c>
      <c r="KM122" s="492">
        <f t="shared" si="581"/>
        <v>19.728982882912053</v>
      </c>
      <c r="KN122" s="492">
        <f t="shared" si="582"/>
        <v>21.158741182113026</v>
      </c>
      <c r="KO122" s="492">
        <f t="shared" si="583"/>
        <v>100.99975034225079</v>
      </c>
      <c r="KP122" s="492">
        <f t="shared" si="584"/>
        <v>80.926522018390472</v>
      </c>
      <c r="KQ122" s="492">
        <f t="shared" si="585"/>
        <v>366.68968685160581</v>
      </c>
      <c r="KR122" s="492">
        <f t="shared" si="586"/>
        <v>264.69351068330934</v>
      </c>
      <c r="KS122" s="492">
        <f t="shared" si="587"/>
        <v>1798.7120768125217</v>
      </c>
      <c r="KT122" s="492">
        <f t="shared" si="588"/>
        <v>1019.2464865482603</v>
      </c>
      <c r="KU122" s="492">
        <f t="shared" si="589"/>
        <v>4141.4924092962501</v>
      </c>
      <c r="KV122" s="492">
        <f t="shared" si="590"/>
        <v>2916.2641949860695</v>
      </c>
      <c r="KW122" s="492">
        <f t="shared" si="591"/>
        <v>12795.732603282962</v>
      </c>
      <c r="KX122" s="492">
        <f t="shared" si="592"/>
        <v>7471.2753225345596</v>
      </c>
      <c r="KY122" s="492">
        <f t="shared" si="593"/>
        <v>29340.622459079808</v>
      </c>
      <c r="KZ122" s="492">
        <f t="shared" si="594"/>
        <v>15477.327354086172</v>
      </c>
      <c r="LA122" s="492">
        <f t="shared" si="595"/>
        <v>48453.592958268855</v>
      </c>
      <c r="LB122" s="492">
        <f t="shared" si="596"/>
        <v>30215.242985760022</v>
      </c>
      <c r="LC122" s="492">
        <f t="shared" si="597"/>
        <v>118061.31552514779</v>
      </c>
      <c r="LD122" s="493">
        <f t="shared" si="598"/>
        <v>33986.102933059148</v>
      </c>
      <c r="LE122" s="509">
        <f t="shared" si="599"/>
        <v>56.682591133226779</v>
      </c>
      <c r="LF122" s="492">
        <f t="shared" si="600"/>
        <v>45.926033654161266</v>
      </c>
      <c r="LG122" s="492">
        <f t="shared" si="601"/>
        <v>1783.4036208095713</v>
      </c>
      <c r="LH122" s="492">
        <f t="shared" si="602"/>
        <v>1190.0639579014987</v>
      </c>
      <c r="LI122" s="492">
        <f t="shared" si="603"/>
        <v>21283.512899767473</v>
      </c>
      <c r="LJ122" s="512">
        <f t="shared" si="604"/>
        <v>13536.503487222169</v>
      </c>
      <c r="LK122" s="491">
        <f t="shared" si="605"/>
        <v>51.459779299972034</v>
      </c>
      <c r="LL122" s="492">
        <f t="shared" si="606"/>
        <v>1485.3685397752986</v>
      </c>
      <c r="LM122" s="493">
        <f t="shared" si="607"/>
        <v>17005.022065026678</v>
      </c>
      <c r="LO122" s="547" t="e">
        <f>VLOOKUP(A122,#REF!,2,FALSE)</f>
        <v>#REF!</v>
      </c>
      <c r="LP122" s="552" t="e">
        <f>VLOOKUP(A122,#REF!,3,FALSE)</f>
        <v>#REF!</v>
      </c>
      <c r="LQ122" s="544" t="e">
        <f>VLOOKUP(A122,#REF!,4,FALSE)</f>
        <v>#REF!</v>
      </c>
      <c r="LR122" s="564" t="e">
        <f t="shared" si="530"/>
        <v>#REF!</v>
      </c>
      <c r="LS122" s="518" t="e">
        <f t="shared" si="531"/>
        <v>#REF!</v>
      </c>
    </row>
    <row r="123" spans="1:331" ht="14.4">
      <c r="A123" s="391" t="s">
        <v>133</v>
      </c>
      <c r="B123" s="419">
        <v>18206</v>
      </c>
      <c r="C123" s="407">
        <f t="shared" si="608"/>
        <v>2130</v>
      </c>
      <c r="D123" s="398">
        <f t="shared" si="609"/>
        <v>40</v>
      </c>
      <c r="E123" s="376">
        <f t="shared" si="610"/>
        <v>7.2131834127472398E-3</v>
      </c>
      <c r="F123" s="185">
        <f t="shared" si="532"/>
        <v>0.11364385367461277</v>
      </c>
      <c r="G123" s="30">
        <f t="shared" si="253"/>
        <v>2.6802328473050916</v>
      </c>
      <c r="H123" s="29">
        <f t="shared" si="533"/>
        <v>0.30459198951303057</v>
      </c>
      <c r="I123" s="33">
        <f t="shared" si="534"/>
        <v>0.31357222699988163</v>
      </c>
      <c r="J123" s="302">
        <f t="shared" si="535"/>
        <v>0.42921933721020272</v>
      </c>
      <c r="K123" s="452">
        <f t="shared" si="536"/>
        <v>5.118776569320996E-3</v>
      </c>
      <c r="L123" s="303">
        <f t="shared" si="611"/>
        <v>3.7768812243832532</v>
      </c>
      <c r="M123" s="304">
        <f t="shared" si="537"/>
        <v>0.44187394309218553</v>
      </c>
      <c r="N123" s="675"/>
      <c r="O123" s="310" t="s">
        <v>226</v>
      </c>
      <c r="P123" s="20" t="s">
        <v>227</v>
      </c>
      <c r="Q123" s="20"/>
      <c r="R123" s="20"/>
      <c r="S123" s="148">
        <f t="shared" si="538"/>
        <v>2130</v>
      </c>
      <c r="T123" s="149">
        <f t="shared" si="539"/>
        <v>11699.439745138965</v>
      </c>
      <c r="U123" s="148">
        <f t="shared" si="540"/>
        <v>22</v>
      </c>
      <c r="V123" s="150">
        <f t="shared" si="541"/>
        <v>1.0436432637571158E-2</v>
      </c>
      <c r="W123" s="149">
        <f t="shared" si="542"/>
        <v>120.83928375260903</v>
      </c>
      <c r="X123" s="148">
        <f t="shared" si="543"/>
        <v>61</v>
      </c>
      <c r="Y123" s="150">
        <f t="shared" si="544"/>
        <v>2.9482841952634124E-2</v>
      </c>
      <c r="Z123" s="149">
        <f t="shared" si="545"/>
        <v>335.05437767768865</v>
      </c>
      <c r="AA123" s="148">
        <f t="shared" si="546"/>
        <v>40</v>
      </c>
      <c r="AB123" s="149">
        <f t="shared" si="547"/>
        <v>2197.0778864110735</v>
      </c>
      <c r="AC123" s="151">
        <f t="shared" si="548"/>
        <v>1.8779342723004695E-2</v>
      </c>
      <c r="AD123" s="148">
        <f t="shared" si="549"/>
        <v>0</v>
      </c>
      <c r="AE123" s="150">
        <f t="shared" si="550"/>
        <v>0</v>
      </c>
      <c r="AF123" s="149">
        <f t="shared" si="551"/>
        <v>0</v>
      </c>
      <c r="AG123" s="148">
        <f t="shared" si="552"/>
        <v>1</v>
      </c>
      <c r="AH123" s="150">
        <f t="shared" si="553"/>
        <v>2.564102564102564E-2</v>
      </c>
      <c r="AI123" s="311">
        <f t="shared" si="554"/>
        <v>54.926947160276832</v>
      </c>
      <c r="AJ123" s="679"/>
      <c r="AK123" s="74">
        <v>1645.4634677681843</v>
      </c>
      <c r="AL123" s="59">
        <v>1510.8077620842753</v>
      </c>
      <c r="AM123" s="59">
        <v>1508.8184235599715</v>
      </c>
      <c r="AN123" s="59">
        <v>1399.2768325571424</v>
      </c>
      <c r="AO123" s="59">
        <v>1289.2382688967814</v>
      </c>
      <c r="AP123" s="59">
        <v>1223.4767147098948</v>
      </c>
      <c r="AQ123" s="59">
        <v>1150.3338684720059</v>
      </c>
      <c r="AR123" s="59">
        <v>1121.3735209361535</v>
      </c>
      <c r="AS123" s="59">
        <v>1160.9459390714364</v>
      </c>
      <c r="AT123" s="59">
        <v>1164.0825910684964</v>
      </c>
      <c r="AU123" s="59">
        <v>903.62387787628336</v>
      </c>
      <c r="AV123" s="59">
        <v>886.76215615097487</v>
      </c>
      <c r="AW123" s="59">
        <v>761.14668150515638</v>
      </c>
      <c r="AX123" s="59">
        <v>796.78125131706292</v>
      </c>
      <c r="AY123" s="59">
        <v>459.11618793027827</v>
      </c>
      <c r="AZ123" s="59">
        <v>578.03577804760494</v>
      </c>
      <c r="BA123" s="59">
        <v>204.25597824099779</v>
      </c>
      <c r="BB123" s="59">
        <v>328.36549056086199</v>
      </c>
      <c r="BC123" s="59">
        <v>21.057317344432761</v>
      </c>
      <c r="BD123" s="75">
        <v>93.037929071296531</v>
      </c>
      <c r="BE123" s="213">
        <v>2.0000000000000002E-5</v>
      </c>
      <c r="BF123" s="42">
        <v>2.0000000000000002E-5</v>
      </c>
      <c r="BG123" s="52">
        <v>5.0000000000000002E-5</v>
      </c>
      <c r="BH123" s="52">
        <v>4.0000000000000003E-5</v>
      </c>
      <c r="BI123" s="52">
        <v>1.2518952302791728E-4</v>
      </c>
      <c r="BJ123" s="52">
        <v>1.2406223545552731E-4</v>
      </c>
      <c r="BK123" s="52">
        <v>3.4000000000000002E-4</v>
      </c>
      <c r="BL123" s="52">
        <v>1.8000000000000001E-4</v>
      </c>
      <c r="BM123" s="52">
        <v>8.9999999999999998E-4</v>
      </c>
      <c r="BN123" s="52">
        <v>5.0000000000000001E-4</v>
      </c>
      <c r="BO123" s="52">
        <v>3.8E-3</v>
      </c>
      <c r="BP123" s="52">
        <v>2E-3</v>
      </c>
      <c r="BQ123" s="52">
        <v>1.6199999999999999E-2</v>
      </c>
      <c r="BR123" s="52">
        <v>6.1999999999999998E-3</v>
      </c>
      <c r="BS123" s="52">
        <v>6.1100000000000002E-2</v>
      </c>
      <c r="BT123" s="52">
        <v>2.6800000000000001E-2</v>
      </c>
      <c r="BU123" s="52">
        <v>0.1421</v>
      </c>
      <c r="BV123" s="52">
        <v>5.4699999999999999E-2</v>
      </c>
      <c r="BW123" s="52">
        <v>0.27589999999999998</v>
      </c>
      <c r="BX123" s="584">
        <v>0.1051</v>
      </c>
      <c r="BY123" s="74">
        <f>+Fall_Hoy!B123+(CS123/2)</f>
        <v>0</v>
      </c>
      <c r="BZ123" s="59">
        <f>+Fall_Hoy!C123+(CS123/2)</f>
        <v>0</v>
      </c>
      <c r="CA123" s="59">
        <f>+Fall_Hoy!D123+(CT123/2)</f>
        <v>0</v>
      </c>
      <c r="CB123" s="59">
        <f>+Fall_Hoy!E123+(CT123/2)</f>
        <v>0</v>
      </c>
      <c r="CC123" s="59">
        <f>+Fall_Hoy!F123+(CU123/2)</f>
        <v>0</v>
      </c>
      <c r="CD123" s="59">
        <f>+Fall_Hoy!G123+(CU123/2)</f>
        <v>0</v>
      </c>
      <c r="CE123" s="59">
        <f>+Fall_Hoy!H123+(CV123/2)</f>
        <v>1</v>
      </c>
      <c r="CF123" s="59">
        <f>+Fall_Hoy!I123+(CV123/2)</f>
        <v>0</v>
      </c>
      <c r="CG123" s="59">
        <f>+Fall_Hoy!J123+(CW123/2)</f>
        <v>1</v>
      </c>
      <c r="CH123" s="59">
        <f>+Fall_Hoy!K123+(CW123/2)</f>
        <v>1</v>
      </c>
      <c r="CI123" s="59">
        <f>+Fall_Hoy!L123+(CX123/2)</f>
        <v>1</v>
      </c>
      <c r="CJ123" s="59">
        <f>+Fall_Hoy!M123+(CX123/2)</f>
        <v>2</v>
      </c>
      <c r="CK123" s="59">
        <f>+Fall_Hoy!N123+(CY123/2)</f>
        <v>7</v>
      </c>
      <c r="CL123" s="59">
        <f>+Fall_Hoy!O123+(CY123/2)</f>
        <v>4</v>
      </c>
      <c r="CM123" s="59">
        <f>+Fall_Hoy!P123+(CZ123/2)</f>
        <v>7</v>
      </c>
      <c r="CN123" s="59">
        <f>+Fall_Hoy!Q123+(CZ123/2)</f>
        <v>2</v>
      </c>
      <c r="CO123" s="59">
        <f>+Fall_Hoy!R123+(DA123/2)</f>
        <v>2.5</v>
      </c>
      <c r="CP123" s="59">
        <f>+Fall_Hoy!S123+(DA123/2)</f>
        <v>4.5</v>
      </c>
      <c r="CQ123" s="59">
        <f>+Fall_Hoy!T123+(DB123/2)</f>
        <v>0</v>
      </c>
      <c r="CR123" s="75">
        <f>+Fall_Hoy!U123+(DB123/2)</f>
        <v>7</v>
      </c>
      <c r="CS123" s="603">
        <f>+Fall_Hoy!W123</f>
        <v>0</v>
      </c>
      <c r="CT123" s="58">
        <f>+Fall_Hoy!X123</f>
        <v>0</v>
      </c>
      <c r="CU123" s="58">
        <f>+Fall_Hoy!Y123</f>
        <v>0</v>
      </c>
      <c r="CV123" s="58">
        <f>+Fall_Hoy!Z123</f>
        <v>0</v>
      </c>
      <c r="CW123" s="58">
        <f>+Fall_Hoy!AA123</f>
        <v>0</v>
      </c>
      <c r="CX123" s="58">
        <f>+Fall_Hoy!AB123</f>
        <v>0</v>
      </c>
      <c r="CY123" s="58">
        <f>+Fall_Hoy!AC123</f>
        <v>0</v>
      </c>
      <c r="CZ123" s="58">
        <f>+Fall_Hoy!AD123</f>
        <v>0</v>
      </c>
      <c r="DA123" s="58">
        <f>+Fall_Hoy!AE123</f>
        <v>1</v>
      </c>
      <c r="DB123" s="223">
        <f>+Fall_Hoy!AF123</f>
        <v>0</v>
      </c>
      <c r="DC123" s="65">
        <f t="shared" si="555"/>
        <v>0.2495365830935346</v>
      </c>
      <c r="DD123" s="66">
        <f t="shared" si="556"/>
        <v>0.12910423282742853</v>
      </c>
      <c r="DE123" s="66">
        <f t="shared" si="557"/>
        <v>0.56769447457568867</v>
      </c>
      <c r="DF123" s="66">
        <f t="shared" si="558"/>
        <v>0.7</v>
      </c>
      <c r="DG123" s="66">
        <f t="shared" si="494"/>
        <v>0.15513036249780476</v>
      </c>
      <c r="DH123" s="66">
        <f t="shared" si="495"/>
        <v>0.19861432349173808</v>
      </c>
      <c r="DI123" s="66">
        <f t="shared" si="496"/>
        <v>0.7</v>
      </c>
      <c r="DJ123" s="66">
        <f t="shared" si="497"/>
        <v>0.23899262377469571</v>
      </c>
      <c r="DK123" s="66">
        <f t="shared" si="498"/>
        <v>0.7</v>
      </c>
      <c r="DL123" s="66">
        <f t="shared" si="499"/>
        <v>0.7</v>
      </c>
      <c r="DM123" s="66">
        <f t="shared" si="500"/>
        <v>0.29122503419821261</v>
      </c>
      <c r="DN123" s="66">
        <f t="shared" si="501"/>
        <v>0.7</v>
      </c>
      <c r="DO123" s="66">
        <f t="shared" si="502"/>
        <v>0.56769447457568867</v>
      </c>
      <c r="DP123" s="66">
        <f t="shared" si="503"/>
        <v>0.7</v>
      </c>
      <c r="DQ123" s="66">
        <f t="shared" si="504"/>
        <v>0.2495365830935346</v>
      </c>
      <c r="DR123" s="66">
        <f t="shared" si="505"/>
        <v>0.12910423282742853</v>
      </c>
      <c r="DS123" s="66">
        <f t="shared" si="506"/>
        <v>8.6133313432184971E-2</v>
      </c>
      <c r="DT123" s="66">
        <f t="shared" si="507"/>
        <v>0.2505345804760421</v>
      </c>
      <c r="DU123" s="66">
        <f t="shared" si="508"/>
        <v>4.7489430094208321E-2</v>
      </c>
      <c r="DV123" s="265">
        <f t="shared" si="509"/>
        <v>0.7</v>
      </c>
      <c r="DW123" s="74">
        <f>+'Cas_-14'!B122</f>
        <v>15</v>
      </c>
      <c r="DX123" s="59">
        <f>+'Cas_-14'!C122</f>
        <v>9</v>
      </c>
      <c r="DY123" s="59">
        <f>+'Cas_-14'!D122</f>
        <v>43</v>
      </c>
      <c r="DZ123" s="59">
        <f>+'Cas_-14'!E122</f>
        <v>68</v>
      </c>
      <c r="EA123" s="59">
        <f>+'Cas_-14'!F122</f>
        <v>200</v>
      </c>
      <c r="EB123" s="59">
        <f>+'Cas_-14'!G122</f>
        <v>243</v>
      </c>
      <c r="EC123" s="59">
        <f>+'Cas_-14'!H122</f>
        <v>215</v>
      </c>
      <c r="ED123" s="59">
        <f>+'Cas_-14'!I122</f>
        <v>268</v>
      </c>
      <c r="EE123" s="59">
        <f>+'Cas_-14'!J122</f>
        <v>163</v>
      </c>
      <c r="EF123" s="59">
        <f>+'Cas_-14'!K122</f>
        <v>183</v>
      </c>
      <c r="EG123" s="59">
        <f>+'Cas_-14'!L122</f>
        <v>148</v>
      </c>
      <c r="EH123" s="59">
        <f>+'Cas_-14'!M122</f>
        <v>170</v>
      </c>
      <c r="EI123" s="59">
        <f>+'Cas_-14'!N122</f>
        <v>97</v>
      </c>
      <c r="EJ123" s="59">
        <f>+'Cas_-14'!O122</f>
        <v>91</v>
      </c>
      <c r="EK123" s="59">
        <f>+'Cas_-14'!P122</f>
        <v>46</v>
      </c>
      <c r="EL123" s="59">
        <f>+'Cas_-14'!Q122</f>
        <v>40</v>
      </c>
      <c r="EM123" s="59">
        <f>+'Cas_-14'!R122</f>
        <v>15</v>
      </c>
      <c r="EN123" s="59">
        <f>+'Cas_-14'!S122</f>
        <v>24</v>
      </c>
      <c r="EO123" s="59">
        <f>+'Cas_-14'!T122</f>
        <v>1</v>
      </c>
      <c r="EP123" s="75">
        <f>+'Cas_-14'!U122</f>
        <v>10</v>
      </c>
      <c r="EQ123" s="178">
        <f t="shared" si="559"/>
        <v>9.1159726689922626E-3</v>
      </c>
      <c r="ER123" s="80">
        <f t="shared" si="560"/>
        <v>5.9570782106545504E-3</v>
      </c>
      <c r="ES123" s="80">
        <f t="shared" si="561"/>
        <v>2.8499121782025922E-2</v>
      </c>
      <c r="ET123" s="80">
        <f t="shared" si="562"/>
        <v>4.8596531020764312E-2</v>
      </c>
      <c r="EU123" s="80">
        <f t="shared" si="563"/>
        <v>0.15513036249780476</v>
      </c>
      <c r="EV123" s="80">
        <f t="shared" si="564"/>
        <v>0.19861432349173808</v>
      </c>
      <c r="EW123" s="80">
        <f t="shared" si="565"/>
        <v>0.18690226019823755</v>
      </c>
      <c r="EX123" s="80">
        <f t="shared" si="566"/>
        <v>0.23899262377469571</v>
      </c>
      <c r="EY123" s="80">
        <f t="shared" si="567"/>
        <v>0.14040274789226867</v>
      </c>
      <c r="EZ123" s="80">
        <f t="shared" si="568"/>
        <v>0.15720534041491563</v>
      </c>
      <c r="FA123" s="80">
        <f t="shared" si="569"/>
        <v>0.16378495923307476</v>
      </c>
      <c r="FB123" s="80">
        <f t="shared" si="570"/>
        <v>0.19170867726008012</v>
      </c>
      <c r="FC123" s="80">
        <f t="shared" si="571"/>
        <v>0.12743929962117673</v>
      </c>
      <c r="FD123" s="80">
        <f t="shared" si="572"/>
        <v>0.11420951465609774</v>
      </c>
      <c r="FE123" s="80">
        <f t="shared" si="573"/>
        <v>0.10019250292038405</v>
      </c>
      <c r="FF123" s="80">
        <f t="shared" si="574"/>
        <v>6.919986879550169E-2</v>
      </c>
      <c r="FG123" s="80">
        <f t="shared" si="575"/>
        <v>7.3437263032280903E-2</v>
      </c>
      <c r="FH123" s="80">
        <f t="shared" si="576"/>
        <v>7.3089288277544018E-2</v>
      </c>
      <c r="FI123" s="80">
        <f t="shared" si="577"/>
        <v>4.7489430094208321E-2</v>
      </c>
      <c r="FJ123" s="88">
        <f t="shared" si="578"/>
        <v>0.10748304589128195</v>
      </c>
      <c r="FK123" s="101">
        <f t="shared" si="481"/>
        <v>2.4905714082402333</v>
      </c>
      <c r="FL123" s="102">
        <f t="shared" si="482"/>
        <v>1.8656716417910448</v>
      </c>
      <c r="FM123" s="102">
        <f t="shared" si="483"/>
        <v>4.4546264477535962</v>
      </c>
      <c r="FN123" s="102">
        <f t="shared" si="484"/>
        <v>6.1290865485927917</v>
      </c>
      <c r="FO123" s="102">
        <f t="shared" si="648"/>
        <v>1</v>
      </c>
      <c r="FP123" s="102">
        <f t="shared" si="648"/>
        <v>1</v>
      </c>
      <c r="FQ123" s="102">
        <f t="shared" si="648"/>
        <v>3.7452730601414141</v>
      </c>
      <c r="FR123" s="102">
        <f t="shared" si="648"/>
        <v>1</v>
      </c>
      <c r="FS123" s="102">
        <f t="shared" si="648"/>
        <v>4.985657407055248</v>
      </c>
      <c r="FT123" s="102">
        <f t="shared" si="648"/>
        <v>4.4527749385133744</v>
      </c>
      <c r="FU123" s="102">
        <f t="shared" si="648"/>
        <v>1.7780938833570414</v>
      </c>
      <c r="FV123" s="102">
        <f t="shared" si="648"/>
        <v>3.6513735841510724</v>
      </c>
      <c r="FW123" s="102">
        <f t="shared" si="648"/>
        <v>4.4546264477535962</v>
      </c>
      <c r="FX123" s="102">
        <f t="shared" si="648"/>
        <v>6.1290865485927917</v>
      </c>
      <c r="FY123" s="102">
        <f t="shared" si="648"/>
        <v>2.4905714082402333</v>
      </c>
      <c r="FZ123" s="102">
        <f t="shared" si="648"/>
        <v>1.8656716417910448</v>
      </c>
      <c r="GA123" s="102">
        <f t="shared" si="485"/>
        <v>1.1728829462819612</v>
      </c>
      <c r="GB123" s="102">
        <f t="shared" si="486"/>
        <v>3.4277879341864717</v>
      </c>
      <c r="GC123" s="102">
        <f t="shared" si="487"/>
        <v>1</v>
      </c>
      <c r="GD123" s="270">
        <f t="shared" si="488"/>
        <v>6.5126550349907566</v>
      </c>
      <c r="GE123" s="74">
        <f>+Cas_Hoy!B122</f>
        <v>15</v>
      </c>
      <c r="GF123" s="59">
        <f>+Cas_Hoy!C122</f>
        <v>9</v>
      </c>
      <c r="GG123" s="59">
        <f>+Cas_Hoy!D122</f>
        <v>44</v>
      </c>
      <c r="GH123" s="59">
        <f>+Cas_Hoy!E122</f>
        <v>72</v>
      </c>
      <c r="GI123" s="59">
        <f>+Cas_Hoy!F122</f>
        <v>208</v>
      </c>
      <c r="GJ123" s="59">
        <f>+Cas_Hoy!G122</f>
        <v>257</v>
      </c>
      <c r="GK123" s="59">
        <f>+Cas_Hoy!H122</f>
        <v>221</v>
      </c>
      <c r="GL123" s="59">
        <f>+Cas_Hoy!I122</f>
        <v>273</v>
      </c>
      <c r="GM123" s="59">
        <f>+Cas_Hoy!J122</f>
        <v>168</v>
      </c>
      <c r="GN123" s="59">
        <f>+Cas_Hoy!K122</f>
        <v>190</v>
      </c>
      <c r="GO123" s="59">
        <f>+Cas_Hoy!L122</f>
        <v>151</v>
      </c>
      <c r="GP123" s="59">
        <f>+Cas_Hoy!M122</f>
        <v>173</v>
      </c>
      <c r="GQ123" s="59">
        <f>+Cas_Hoy!N122</f>
        <v>100</v>
      </c>
      <c r="GR123" s="59">
        <f>+Cas_Hoy!O122</f>
        <v>92</v>
      </c>
      <c r="GS123" s="59">
        <f>+Cas_Hoy!P122</f>
        <v>47</v>
      </c>
      <c r="GT123" s="59">
        <f>+Cas_Hoy!Q122</f>
        <v>40</v>
      </c>
      <c r="GU123" s="59">
        <f>+Cas_Hoy!R122</f>
        <v>15</v>
      </c>
      <c r="GV123" s="59">
        <f>+Cas_Hoy!S122</f>
        <v>24</v>
      </c>
      <c r="GW123" s="59">
        <f>+Cas_Hoy!T122</f>
        <v>1</v>
      </c>
      <c r="GX123" s="459">
        <f>+Cas_Hoy!U122</f>
        <v>10</v>
      </c>
      <c r="GY123" s="424">
        <f t="shared" si="489"/>
        <v>0.25496129142165491</v>
      </c>
      <c r="GZ123" s="94">
        <f t="shared" si="490"/>
        <v>0.12910423282742853</v>
      </c>
      <c r="HA123" s="94">
        <f t="shared" si="491"/>
        <v>0.58525203564503991</v>
      </c>
      <c r="HB123" s="94">
        <f t="shared" si="492"/>
        <v>0.7</v>
      </c>
      <c r="HC123" s="272">
        <f t="shared" si="612"/>
        <v>0.16133557699771697</v>
      </c>
      <c r="HD123" s="272">
        <f t="shared" si="613"/>
        <v>0.21005712402212628</v>
      </c>
      <c r="HE123" s="272">
        <f t="shared" si="614"/>
        <v>0.7</v>
      </c>
      <c r="HF123" s="272">
        <f t="shared" si="615"/>
        <v>0.24345144138243258</v>
      </c>
      <c r="HG123" s="272">
        <f t="shared" si="616"/>
        <v>0.7</v>
      </c>
      <c r="HH123" s="272">
        <f t="shared" si="617"/>
        <v>0.7</v>
      </c>
      <c r="HI123" s="272">
        <f t="shared" si="618"/>
        <v>0.29712824435087909</v>
      </c>
      <c r="HJ123" s="272">
        <f t="shared" si="619"/>
        <v>0.7</v>
      </c>
      <c r="HK123" s="272">
        <f t="shared" si="620"/>
        <v>0.58525203564503991</v>
      </c>
      <c r="HL123" s="272">
        <f t="shared" si="621"/>
        <v>0.7</v>
      </c>
      <c r="HM123" s="272">
        <f t="shared" si="622"/>
        <v>0.25496129142165491</v>
      </c>
      <c r="HN123" s="272">
        <f t="shared" si="623"/>
        <v>0.12910423282742853</v>
      </c>
      <c r="HO123" s="272">
        <f t="shared" si="624"/>
        <v>8.6133313432184971E-2</v>
      </c>
      <c r="HP123" s="272">
        <f t="shared" si="625"/>
        <v>0.2505345804760421</v>
      </c>
      <c r="HQ123" s="272">
        <f t="shared" si="626"/>
        <v>4.7489430094208321E-2</v>
      </c>
      <c r="HR123" s="276">
        <f t="shared" si="627"/>
        <v>0.69999999999999984</v>
      </c>
      <c r="HS123" s="201">
        <f>+CyF_Tot!B122</f>
        <v>0</v>
      </c>
      <c r="HT123" s="131">
        <f>+CyF_Tot!C122</f>
        <v>2069</v>
      </c>
      <c r="HU123" s="131">
        <f>+CyF_Tot!D122</f>
        <v>2108</v>
      </c>
      <c r="HV123" s="131">
        <f>+CyF_Tot!E122</f>
        <v>2130</v>
      </c>
      <c r="HW123" s="131">
        <f>+CyF_Tot!F122</f>
        <v>0</v>
      </c>
      <c r="HX123" s="131">
        <f>+CyF_Tot!G122</f>
        <v>39</v>
      </c>
      <c r="HY123" s="131">
        <f>+CyF_Tot!H122</f>
        <v>40</v>
      </c>
      <c r="HZ123" s="428">
        <f>+CyF_Tot!I122</f>
        <v>40</v>
      </c>
      <c r="IA123" s="82">
        <f t="shared" si="628"/>
        <v>9.0380284948268941E-2</v>
      </c>
      <c r="IB123" s="79">
        <f t="shared" si="629"/>
        <v>8.2984058117339082E-2</v>
      </c>
      <c r="IC123" s="79">
        <f t="shared" si="630"/>
        <v>8.2874789825330739E-2</v>
      </c>
      <c r="ID123" s="79">
        <f t="shared" si="631"/>
        <v>7.6858004644465697E-2</v>
      </c>
      <c r="IE123" s="79">
        <f t="shared" si="632"/>
        <v>7.081392227270028E-2</v>
      </c>
      <c r="IF123" s="79">
        <f t="shared" si="633"/>
        <v>6.7201840860699483E-2</v>
      </c>
      <c r="IG123" s="79">
        <f t="shared" si="634"/>
        <v>6.3184327610238705E-2</v>
      </c>
      <c r="IH123" s="79">
        <f t="shared" si="635"/>
        <v>6.1593624131393687E-2</v>
      </c>
      <c r="II123" s="79">
        <f t="shared" si="636"/>
        <v>6.3767216251314762E-2</v>
      </c>
      <c r="IJ123" s="79">
        <f t="shared" si="637"/>
        <v>6.3939502969817444E-2</v>
      </c>
      <c r="IK123" s="79">
        <f t="shared" si="638"/>
        <v>4.9633300992875058E-2</v>
      </c>
      <c r="IL123" s="79">
        <f t="shared" si="639"/>
        <v>4.8707138094637753E-2</v>
      </c>
      <c r="IM123" s="79">
        <f t="shared" si="640"/>
        <v>4.1807463556253782E-2</v>
      </c>
      <c r="IN123" s="79">
        <f t="shared" si="641"/>
        <v>4.3764761689391571E-2</v>
      </c>
      <c r="IO123" s="79">
        <f t="shared" si="642"/>
        <v>2.5217850594874122E-2</v>
      </c>
      <c r="IP123" s="79">
        <f t="shared" si="643"/>
        <v>3.1749740637570301E-2</v>
      </c>
      <c r="IQ123" s="79">
        <f t="shared" si="644"/>
        <v>1.1219157324013939E-2</v>
      </c>
      <c r="IR123" s="79">
        <f t="shared" si="645"/>
        <v>1.8036113949294847E-2</v>
      </c>
      <c r="IS123" s="79">
        <f t="shared" si="646"/>
        <v>1.1566141571148392E-3</v>
      </c>
      <c r="IT123" s="179">
        <f t="shared" si="647"/>
        <v>5.1102894140006884E-3</v>
      </c>
      <c r="IU123" s="275"/>
      <c r="IV123" s="272"/>
      <c r="IW123" s="272"/>
      <c r="IX123" s="272"/>
      <c r="IY123" s="272"/>
      <c r="IZ123" s="272"/>
      <c r="JA123" s="272"/>
      <c r="JB123" s="272"/>
      <c r="JC123" s="272"/>
      <c r="JD123" s="272"/>
      <c r="JE123" s="272"/>
      <c r="JF123" s="272"/>
      <c r="JG123" s="272"/>
      <c r="JH123" s="272"/>
      <c r="JI123" s="272"/>
      <c r="JJ123" s="272"/>
      <c r="JK123" s="272"/>
      <c r="JL123" s="272"/>
      <c r="JM123" s="272"/>
      <c r="JN123" s="276"/>
      <c r="JP123" s="525">
        <f t="shared" si="510"/>
        <v>0</v>
      </c>
      <c r="JQ123" s="241">
        <f t="shared" si="511"/>
        <v>0</v>
      </c>
      <c r="JR123" s="241">
        <f t="shared" si="512"/>
        <v>0</v>
      </c>
      <c r="JS123" s="241">
        <f t="shared" si="513"/>
        <v>0</v>
      </c>
      <c r="JT123" s="241">
        <f t="shared" si="514"/>
        <v>0</v>
      </c>
      <c r="JU123" s="241">
        <f t="shared" si="515"/>
        <v>0</v>
      </c>
      <c r="JV123" s="241">
        <f t="shared" si="516"/>
        <v>2801.2476102092783</v>
      </c>
      <c r="JW123" s="241">
        <f t="shared" si="517"/>
        <v>0</v>
      </c>
      <c r="JX123" s="241">
        <f t="shared" si="518"/>
        <v>2430.9073360101952</v>
      </c>
      <c r="JY123" s="241">
        <f t="shared" si="519"/>
        <v>2509.6793152094274</v>
      </c>
      <c r="JZ123" s="241">
        <f t="shared" si="520"/>
        <v>2338.8779908816869</v>
      </c>
      <c r="KA123" s="241">
        <f t="shared" si="521"/>
        <v>5116.2106643030684</v>
      </c>
      <c r="KB123" s="241">
        <f t="shared" si="522"/>
        <v>15206.008619931939</v>
      </c>
      <c r="KC123" s="241">
        <f t="shared" si="523"/>
        <v>9574.0656389571814</v>
      </c>
      <c r="KD123" s="241">
        <f t="shared" si="524"/>
        <v>15093.654247391414</v>
      </c>
      <c r="KE123" s="241">
        <f t="shared" si="525"/>
        <v>4613.6590523992909</v>
      </c>
      <c r="KF123" s="241">
        <f t="shared" si="526"/>
        <v>4364.1072720440025</v>
      </c>
      <c r="KG123" s="241">
        <f t="shared" si="527"/>
        <v>8999.8221035722763</v>
      </c>
      <c r="KH123" s="241">
        <f t="shared" si="528"/>
        <v>0</v>
      </c>
      <c r="KI123" s="526">
        <f t="shared" si="529"/>
        <v>13001.901612330703</v>
      </c>
      <c r="KJ123" s="529">
        <f>(SUM(JP123:KI123)/SUM(JP$4:KI122))*100000</f>
        <v>148.70730259528119</v>
      </c>
      <c r="KK123" s="491">
        <f t="shared" si="579"/>
        <v>0</v>
      </c>
      <c r="KL123" s="492">
        <f t="shared" si="580"/>
        <v>0</v>
      </c>
      <c r="KM123" s="492">
        <f t="shared" si="581"/>
        <v>0</v>
      </c>
      <c r="KN123" s="492">
        <f t="shared" si="582"/>
        <v>0</v>
      </c>
      <c r="KO123" s="492">
        <f t="shared" si="583"/>
        <v>0</v>
      </c>
      <c r="KP123" s="492">
        <f t="shared" si="584"/>
        <v>0</v>
      </c>
      <c r="KQ123" s="492">
        <f t="shared" si="585"/>
        <v>869.31283813133746</v>
      </c>
      <c r="KR123" s="492">
        <f t="shared" si="586"/>
        <v>0</v>
      </c>
      <c r="KS123" s="492">
        <f t="shared" si="587"/>
        <v>861.36655148631087</v>
      </c>
      <c r="KT123" s="492">
        <f t="shared" si="588"/>
        <v>859.04557603779028</v>
      </c>
      <c r="KU123" s="492">
        <f t="shared" si="589"/>
        <v>1106.655129953208</v>
      </c>
      <c r="KV123" s="492">
        <f t="shared" si="590"/>
        <v>2255.3962030597659</v>
      </c>
      <c r="KW123" s="492">
        <f t="shared" si="591"/>
        <v>9196.6504881261553</v>
      </c>
      <c r="KX123" s="492">
        <f t="shared" si="592"/>
        <v>5020.1984464218785</v>
      </c>
      <c r="KY123" s="492">
        <f t="shared" si="593"/>
        <v>15246.685227014965</v>
      </c>
      <c r="KZ123" s="492">
        <f t="shared" si="594"/>
        <v>3459.9934397750849</v>
      </c>
      <c r="LA123" s="492">
        <f t="shared" si="595"/>
        <v>12239.543838713484</v>
      </c>
      <c r="LB123" s="492">
        <f t="shared" si="596"/>
        <v>13704.241552039502</v>
      </c>
      <c r="LC123" s="492">
        <f t="shared" si="597"/>
        <v>0</v>
      </c>
      <c r="LD123" s="493">
        <f t="shared" si="598"/>
        <v>75238.132123897361</v>
      </c>
      <c r="LE123" s="509">
        <f t="shared" si="599"/>
        <v>0</v>
      </c>
      <c r="LF123" s="492">
        <f t="shared" si="600"/>
        <v>0</v>
      </c>
      <c r="LG123" s="492">
        <f t="shared" si="601"/>
        <v>933.15392731845759</v>
      </c>
      <c r="LH123" s="492">
        <f t="shared" si="602"/>
        <v>945.71046075724314</v>
      </c>
      <c r="LI123" s="492">
        <f t="shared" si="603"/>
        <v>11414.133962122876</v>
      </c>
      <c r="LJ123" s="512">
        <f t="shared" si="604"/>
        <v>9742.6794187615433</v>
      </c>
      <c r="LK123" s="491">
        <f t="shared" si="605"/>
        <v>0</v>
      </c>
      <c r="LL123" s="492">
        <f t="shared" si="606"/>
        <v>939.3902361049096</v>
      </c>
      <c r="LM123" s="493">
        <f t="shared" si="607"/>
        <v>10488.011448029249</v>
      </c>
      <c r="LO123" s="547" t="e">
        <f>VLOOKUP(A123,#REF!,2,FALSE)</f>
        <v>#REF!</v>
      </c>
      <c r="LP123" s="552" t="e">
        <f>VLOOKUP(A123,#REF!,3,FALSE)</f>
        <v>#REF!</v>
      </c>
      <c r="LQ123" s="544" t="e">
        <f>VLOOKUP(A123,#REF!,4,FALSE)</f>
        <v>#REF!</v>
      </c>
      <c r="LR123" s="564" t="e">
        <f t="shared" si="530"/>
        <v>#REF!</v>
      </c>
      <c r="LS123" s="518" t="e">
        <f t="shared" si="531"/>
        <v>#REF!</v>
      </c>
    </row>
    <row r="124" spans="1:331" ht="14.4">
      <c r="A124" s="391" t="s">
        <v>134</v>
      </c>
      <c r="B124" s="419">
        <v>95995</v>
      </c>
      <c r="C124" s="407">
        <f t="shared" si="608"/>
        <v>11478</v>
      </c>
      <c r="D124" s="398">
        <f t="shared" si="609"/>
        <v>228</v>
      </c>
      <c r="E124" s="376">
        <f t="shared" si="610"/>
        <v>8.5742219383408962E-3</v>
      </c>
      <c r="F124" s="185">
        <f t="shared" si="532"/>
        <v>0.11444346059690609</v>
      </c>
      <c r="G124" s="30">
        <f t="shared" si="253"/>
        <v>2.4204746109149102</v>
      </c>
      <c r="H124" s="29">
        <f t="shared" si="533"/>
        <v>0.27700749076005216</v>
      </c>
      <c r="I124" s="33">
        <f t="shared" si="534"/>
        <v>0.28941306926487154</v>
      </c>
      <c r="J124" s="302">
        <f t="shared" si="535"/>
        <v>0.39208428429813214</v>
      </c>
      <c r="K124" s="452">
        <f t="shared" si="536"/>
        <v>6.0576865727003E-3</v>
      </c>
      <c r="L124" s="303">
        <f t="shared" si="611"/>
        <v>3.4260086356452937</v>
      </c>
      <c r="M124" s="304">
        <f t="shared" si="537"/>
        <v>0.40953642475159896</v>
      </c>
      <c r="N124" s="675"/>
      <c r="O124" s="310" t="s">
        <v>226</v>
      </c>
      <c r="P124" s="20" t="s">
        <v>236</v>
      </c>
      <c r="Q124" s="20"/>
      <c r="R124" s="20"/>
      <c r="S124" s="148">
        <f t="shared" si="538"/>
        <v>11478</v>
      </c>
      <c r="T124" s="149">
        <f t="shared" si="539"/>
        <v>11956.872753789259</v>
      </c>
      <c r="U124" s="148">
        <f t="shared" si="540"/>
        <v>148</v>
      </c>
      <c r="V124" s="150">
        <f t="shared" si="541"/>
        <v>1.3062665489849955E-2</v>
      </c>
      <c r="W124" s="149">
        <f t="shared" si="542"/>
        <v>154.1746965987812</v>
      </c>
      <c r="X124" s="148">
        <f t="shared" si="543"/>
        <v>492</v>
      </c>
      <c r="Y124" s="150">
        <f t="shared" si="544"/>
        <v>4.4784270890223923E-2</v>
      </c>
      <c r="Z124" s="149">
        <f t="shared" si="545"/>
        <v>512.52669409865098</v>
      </c>
      <c r="AA124" s="148">
        <f t="shared" si="546"/>
        <v>228</v>
      </c>
      <c r="AB124" s="149">
        <f t="shared" si="547"/>
        <v>2375.123704359602</v>
      </c>
      <c r="AC124" s="151">
        <f t="shared" si="548"/>
        <v>1.986408782017773E-2</v>
      </c>
      <c r="AD124" s="148">
        <f t="shared" si="549"/>
        <v>2</v>
      </c>
      <c r="AE124" s="150">
        <f t="shared" si="550"/>
        <v>8.8495575221238937E-3</v>
      </c>
      <c r="AF124" s="149">
        <f t="shared" si="551"/>
        <v>20.834418459294756</v>
      </c>
      <c r="AG124" s="148">
        <f t="shared" si="552"/>
        <v>7</v>
      </c>
      <c r="AH124" s="150">
        <f t="shared" si="553"/>
        <v>3.1674208144796379E-2</v>
      </c>
      <c r="AI124" s="311">
        <f t="shared" si="554"/>
        <v>72.920464607531642</v>
      </c>
      <c r="AJ124" s="679"/>
      <c r="AK124" s="74">
        <v>7134.3649330776107</v>
      </c>
      <c r="AL124" s="59">
        <v>7033.7334434068307</v>
      </c>
      <c r="AM124" s="59">
        <v>7081.8173670625292</v>
      </c>
      <c r="AN124" s="59">
        <v>6858.1473378698265</v>
      </c>
      <c r="AO124" s="59">
        <v>5811.1090523149815</v>
      </c>
      <c r="AP124" s="59">
        <v>5765.8765697121071</v>
      </c>
      <c r="AQ124" s="59">
        <v>5879.1420702457708</v>
      </c>
      <c r="AR124" s="59">
        <v>6433.5505125541213</v>
      </c>
      <c r="AS124" s="59">
        <v>6119.4944499739686</v>
      </c>
      <c r="AT124" s="59">
        <v>6568.4770455838898</v>
      </c>
      <c r="AU124" s="59">
        <v>4902.4719124939684</v>
      </c>
      <c r="AV124" s="59">
        <v>5513.9537761291049</v>
      </c>
      <c r="AW124" s="59">
        <v>4436.6347507552382</v>
      </c>
      <c r="AX124" s="59">
        <v>5279.4632679206352</v>
      </c>
      <c r="AY124" s="59">
        <v>3058.2849329881319</v>
      </c>
      <c r="AZ124" s="59">
        <v>4060.0334120736511</v>
      </c>
      <c r="BA124" s="59">
        <v>1174.9364618460086</v>
      </c>
      <c r="BB124" s="59">
        <v>2167.2803637158886</v>
      </c>
      <c r="BC124" s="59">
        <v>105.74428156614077</v>
      </c>
      <c r="BD124" s="75">
        <v>610.48518088203036</v>
      </c>
      <c r="BE124" s="213">
        <v>2.0000000000000002E-5</v>
      </c>
      <c r="BF124" s="42">
        <v>2.0000000000000002E-5</v>
      </c>
      <c r="BG124" s="52">
        <v>5.0000000000000002E-5</v>
      </c>
      <c r="BH124" s="52">
        <v>4.0000000000000003E-5</v>
      </c>
      <c r="BI124" s="52">
        <v>1.2518952302791728E-4</v>
      </c>
      <c r="BJ124" s="52">
        <v>1.2406223545552731E-4</v>
      </c>
      <c r="BK124" s="52">
        <v>3.4000000000000002E-4</v>
      </c>
      <c r="BL124" s="52">
        <v>1.8000000000000001E-4</v>
      </c>
      <c r="BM124" s="52">
        <v>8.9999999999999998E-4</v>
      </c>
      <c r="BN124" s="52">
        <v>5.0000000000000001E-4</v>
      </c>
      <c r="BO124" s="52">
        <v>3.8E-3</v>
      </c>
      <c r="BP124" s="52">
        <v>2E-3</v>
      </c>
      <c r="BQ124" s="52">
        <v>1.6199999999999999E-2</v>
      </c>
      <c r="BR124" s="52">
        <v>6.1999999999999998E-3</v>
      </c>
      <c r="BS124" s="52">
        <v>6.1100000000000002E-2</v>
      </c>
      <c r="BT124" s="52">
        <v>2.6800000000000001E-2</v>
      </c>
      <c r="BU124" s="52">
        <v>0.1421</v>
      </c>
      <c r="BV124" s="52">
        <v>5.4699999999999999E-2</v>
      </c>
      <c r="BW124" s="52">
        <v>0.27589999999999998</v>
      </c>
      <c r="BX124" s="584">
        <v>0.1051</v>
      </c>
      <c r="BY124" s="74">
        <f>+Fall_Hoy!B124+(CS124/2)</f>
        <v>0</v>
      </c>
      <c r="BZ124" s="59">
        <f>+Fall_Hoy!C124+(CS124/2)</f>
        <v>0</v>
      </c>
      <c r="CA124" s="59">
        <f>+Fall_Hoy!D124+(CT124/2)</f>
        <v>0</v>
      </c>
      <c r="CB124" s="59">
        <f>+Fall_Hoy!E124+(CT124/2)</f>
        <v>0</v>
      </c>
      <c r="CC124" s="59">
        <f>+Fall_Hoy!F124+(CU124/2)</f>
        <v>0</v>
      </c>
      <c r="CD124" s="59">
        <f>+Fall_Hoy!G124+(CU124/2)</f>
        <v>0</v>
      </c>
      <c r="CE124" s="59">
        <f>+Fall_Hoy!H124+(CV124/2)</f>
        <v>4</v>
      </c>
      <c r="CF124" s="59">
        <f>+Fall_Hoy!I124+(CV124/2)</f>
        <v>1</v>
      </c>
      <c r="CG124" s="59">
        <f>+Fall_Hoy!J124+(CW124/2)</f>
        <v>5</v>
      </c>
      <c r="CH124" s="59">
        <f>+Fall_Hoy!K124+(CW124/2)</f>
        <v>2</v>
      </c>
      <c r="CI124" s="59">
        <f>+Fall_Hoy!L124+(CX124/2)</f>
        <v>16</v>
      </c>
      <c r="CJ124" s="59">
        <f>+Fall_Hoy!M124+(CX124/2)</f>
        <v>4</v>
      </c>
      <c r="CK124" s="59">
        <f>+Fall_Hoy!N124+(CY124/2)</f>
        <v>26</v>
      </c>
      <c r="CL124" s="59">
        <f>+Fall_Hoy!O124+(CY124/2)</f>
        <v>8</v>
      </c>
      <c r="CM124" s="59">
        <f>+Fall_Hoy!P124+(CZ124/2)</f>
        <v>42.5</v>
      </c>
      <c r="CN124" s="59">
        <f>+Fall_Hoy!Q124+(CZ124/2)</f>
        <v>27.5</v>
      </c>
      <c r="CO124" s="59">
        <f>+Fall_Hoy!R124+(DA124/2)</f>
        <v>33</v>
      </c>
      <c r="CP124" s="59">
        <f>+Fall_Hoy!S124+(DA124/2)</f>
        <v>35</v>
      </c>
      <c r="CQ124" s="59">
        <f>+Fall_Hoy!T124+(DB124/2)</f>
        <v>10.5</v>
      </c>
      <c r="CR124" s="75">
        <f>+Fall_Hoy!U124+(DB124/2)</f>
        <v>13.5</v>
      </c>
      <c r="CS124" s="603">
        <f>+Fall_Hoy!W124</f>
        <v>0</v>
      </c>
      <c r="CT124" s="58">
        <f>+Fall_Hoy!X124</f>
        <v>0</v>
      </c>
      <c r="CU124" s="58">
        <f>+Fall_Hoy!Y124</f>
        <v>0</v>
      </c>
      <c r="CV124" s="58">
        <f>+Fall_Hoy!Z124</f>
        <v>0</v>
      </c>
      <c r="CW124" s="58">
        <f>+Fall_Hoy!AA124</f>
        <v>0</v>
      </c>
      <c r="CX124" s="58">
        <f>+Fall_Hoy!AB124</f>
        <v>0</v>
      </c>
      <c r="CY124" s="58">
        <f>+Fall_Hoy!AC124</f>
        <v>0</v>
      </c>
      <c r="CZ124" s="58">
        <f>+Fall_Hoy!AD124</f>
        <v>1</v>
      </c>
      <c r="DA124" s="58">
        <f>+Fall_Hoy!AE124</f>
        <v>2</v>
      </c>
      <c r="DB124" s="223">
        <f>+Fall_Hoy!AF124</f>
        <v>3</v>
      </c>
      <c r="DC124" s="65">
        <f t="shared" si="555"/>
        <v>0.22744153339902359</v>
      </c>
      <c r="DD124" s="66">
        <f t="shared" si="556"/>
        <v>0.25273668929265947</v>
      </c>
      <c r="DE124" s="66">
        <f t="shared" si="557"/>
        <v>0.36174676568354724</v>
      </c>
      <c r="DF124" s="66">
        <f t="shared" si="558"/>
        <v>0.24440412124571267</v>
      </c>
      <c r="DG124" s="66">
        <f t="shared" si="494"/>
        <v>0.16520082334671782</v>
      </c>
      <c r="DH124" s="66">
        <f t="shared" si="495"/>
        <v>0.18210587536951506</v>
      </c>
      <c r="DI124" s="66">
        <f t="shared" si="496"/>
        <v>0.7</v>
      </c>
      <c r="DJ124" s="66">
        <f t="shared" si="497"/>
        <v>0.7</v>
      </c>
      <c r="DK124" s="66">
        <f t="shared" si="498"/>
        <v>0.7</v>
      </c>
      <c r="DL124" s="66">
        <f t="shared" si="499"/>
        <v>0.60896916777524168</v>
      </c>
      <c r="DM124" s="66">
        <f t="shared" si="500"/>
        <v>0.7</v>
      </c>
      <c r="DN124" s="66">
        <f t="shared" si="501"/>
        <v>0.36271613459263274</v>
      </c>
      <c r="DO124" s="66">
        <f t="shared" si="502"/>
        <v>0.36174676568354724</v>
      </c>
      <c r="DP124" s="66">
        <f t="shared" si="503"/>
        <v>0.24440412124571267</v>
      </c>
      <c r="DQ124" s="66">
        <f t="shared" si="504"/>
        <v>0.22744153339902359</v>
      </c>
      <c r="DR124" s="66">
        <f t="shared" si="505"/>
        <v>0.25273668929265947</v>
      </c>
      <c r="DS124" s="66">
        <f t="shared" si="506"/>
        <v>0.19765394206845655</v>
      </c>
      <c r="DT124" s="66">
        <f t="shared" si="507"/>
        <v>0.29523349098118218</v>
      </c>
      <c r="DU124" s="66">
        <f t="shared" si="508"/>
        <v>0.35989905612027073</v>
      </c>
      <c r="DV124" s="265">
        <f t="shared" si="509"/>
        <v>0.21040493712455038</v>
      </c>
      <c r="DW124" s="74">
        <f>+'Cas_-14'!B123</f>
        <v>30</v>
      </c>
      <c r="DX124" s="59">
        <f>+'Cas_-14'!C123</f>
        <v>32</v>
      </c>
      <c r="DY124" s="59">
        <f>+'Cas_-14'!D123</f>
        <v>292</v>
      </c>
      <c r="DZ124" s="59">
        <f>+'Cas_-14'!E123</f>
        <v>351</v>
      </c>
      <c r="EA124" s="59">
        <f>+'Cas_-14'!F123</f>
        <v>960</v>
      </c>
      <c r="EB124" s="59">
        <f>+'Cas_-14'!G123</f>
        <v>1050</v>
      </c>
      <c r="EC124" s="59">
        <f>+'Cas_-14'!H123</f>
        <v>1111</v>
      </c>
      <c r="ED124" s="59">
        <f>+'Cas_-14'!I123</f>
        <v>1187</v>
      </c>
      <c r="EE124" s="59">
        <f>+'Cas_-14'!J123</f>
        <v>997</v>
      </c>
      <c r="EF124" s="59">
        <f>+'Cas_-14'!K123</f>
        <v>1091</v>
      </c>
      <c r="EG124" s="59">
        <f>+'Cas_-14'!L123</f>
        <v>836</v>
      </c>
      <c r="EH124" s="59">
        <f>+'Cas_-14'!M123</f>
        <v>831</v>
      </c>
      <c r="EI124" s="59">
        <f>+'Cas_-14'!N123</f>
        <v>571</v>
      </c>
      <c r="EJ124" s="59">
        <f>+'Cas_-14'!O123</f>
        <v>521</v>
      </c>
      <c r="EK124" s="59">
        <f>+'Cas_-14'!P123</f>
        <v>316</v>
      </c>
      <c r="EL124" s="59">
        <f>+'Cas_-14'!Q123</f>
        <v>344</v>
      </c>
      <c r="EM124" s="59">
        <f>+'Cas_-14'!R123</f>
        <v>110</v>
      </c>
      <c r="EN124" s="59">
        <f>+'Cas_-14'!S123</f>
        <v>176</v>
      </c>
      <c r="EO124" s="59">
        <f>+'Cas_-14'!T123</f>
        <v>23</v>
      </c>
      <c r="EP124" s="75">
        <f>+'Cas_-14'!U123</f>
        <v>55</v>
      </c>
      <c r="EQ124" s="178">
        <f t="shared" si="559"/>
        <v>4.2049993631400415E-3</v>
      </c>
      <c r="ER124" s="79">
        <f t="shared" si="560"/>
        <v>4.5495042223978009E-3</v>
      </c>
      <c r="ES124" s="79">
        <f t="shared" si="561"/>
        <v>4.1232353909335398E-2</v>
      </c>
      <c r="ET124" s="79">
        <f t="shared" si="562"/>
        <v>5.1180002806562958E-2</v>
      </c>
      <c r="EU124" s="79">
        <f t="shared" si="563"/>
        <v>0.16520082334671782</v>
      </c>
      <c r="EV124" s="79">
        <f t="shared" si="564"/>
        <v>0.18210587536951506</v>
      </c>
      <c r="EW124" s="79">
        <f t="shared" si="565"/>
        <v>0.18897315062732545</v>
      </c>
      <c r="EX124" s="79">
        <f t="shared" si="566"/>
        <v>0.18450154353863318</v>
      </c>
      <c r="EY124" s="79">
        <f t="shared" si="567"/>
        <v>0.16292195509781712</v>
      </c>
      <c r="EZ124" s="79">
        <f t="shared" si="568"/>
        <v>0.16609634051069719</v>
      </c>
      <c r="FA124" s="79">
        <f t="shared" si="569"/>
        <v>0.17052621920575431</v>
      </c>
      <c r="FB124" s="79">
        <f t="shared" si="570"/>
        <v>0.1507085539232389</v>
      </c>
      <c r="FC124" s="79">
        <f t="shared" si="571"/>
        <v>0.12870115122792111</v>
      </c>
      <c r="FD124" s="79">
        <f t="shared" si="572"/>
        <v>9.8684274055987634E-2</v>
      </c>
      <c r="FE124" s="79">
        <f t="shared" si="573"/>
        <v>0.10332588588835266</v>
      </c>
      <c r="FF124" s="79">
        <f t="shared" si="574"/>
        <v>8.4728366760977697E-2</v>
      </c>
      <c r="FG124" s="79">
        <f t="shared" si="575"/>
        <v>9.3622083893092248E-2</v>
      </c>
      <c r="FH124" s="79">
        <f t="shared" si="576"/>
        <v>8.1207767553543919E-2</v>
      </c>
      <c r="FI124" s="79">
        <f t="shared" si="577"/>
        <v>0.21750585146880019</v>
      </c>
      <c r="FJ124" s="87">
        <f t="shared" si="578"/>
        <v>9.0092276966552864E-2</v>
      </c>
      <c r="FK124" s="101">
        <f t="shared" si="481"/>
        <v>2.2012057428163003</v>
      </c>
      <c r="FL124" s="102">
        <f t="shared" si="482"/>
        <v>2.9829052412356813</v>
      </c>
      <c r="FM124" s="102">
        <f t="shared" si="483"/>
        <v>2.8107500378370194</v>
      </c>
      <c r="FN124" s="102">
        <f t="shared" si="484"/>
        <v>2.476626834251749</v>
      </c>
      <c r="FO124" s="102">
        <f t="shared" si="648"/>
        <v>1</v>
      </c>
      <c r="FP124" s="102">
        <f t="shared" si="648"/>
        <v>1</v>
      </c>
      <c r="FQ124" s="102">
        <f t="shared" si="648"/>
        <v>3.7042299272475603</v>
      </c>
      <c r="FR124" s="102">
        <f t="shared" si="648"/>
        <v>3.7940061994843171</v>
      </c>
      <c r="FS124" s="102">
        <f t="shared" si="648"/>
        <v>4.2965357221482225</v>
      </c>
      <c r="FT124" s="102">
        <f t="shared" si="648"/>
        <v>3.6663611365719517</v>
      </c>
      <c r="FU124" s="102">
        <f t="shared" si="648"/>
        <v>4.1049405965858581</v>
      </c>
      <c r="FV124" s="102">
        <f t="shared" si="648"/>
        <v>2.4067388688327318</v>
      </c>
      <c r="FW124" s="102">
        <f t="shared" si="648"/>
        <v>2.8107500378370194</v>
      </c>
      <c r="FX124" s="102">
        <f t="shared" si="648"/>
        <v>2.476626834251749</v>
      </c>
      <c r="FY124" s="102">
        <f t="shared" si="648"/>
        <v>2.2012057428163003</v>
      </c>
      <c r="FZ124" s="102">
        <f t="shared" si="648"/>
        <v>2.9829052412356813</v>
      </c>
      <c r="GA124" s="102">
        <f t="shared" si="485"/>
        <v>2.1111893033075302</v>
      </c>
      <c r="GB124" s="102">
        <f t="shared" si="486"/>
        <v>3.6355326574705003</v>
      </c>
      <c r="GC124" s="102">
        <f t="shared" si="487"/>
        <v>1.6546637880769655</v>
      </c>
      <c r="GD124" s="270">
        <f t="shared" si="488"/>
        <v>2.335438110890061</v>
      </c>
      <c r="GE124" s="74">
        <f>+Cas_Hoy!B123</f>
        <v>31</v>
      </c>
      <c r="GF124" s="59">
        <f>+Cas_Hoy!C123</f>
        <v>35</v>
      </c>
      <c r="GG124" s="59">
        <f>+Cas_Hoy!D123</f>
        <v>303</v>
      </c>
      <c r="GH124" s="59">
        <f>+Cas_Hoy!E123</f>
        <v>364</v>
      </c>
      <c r="GI124" s="59">
        <f>+Cas_Hoy!F123</f>
        <v>1004</v>
      </c>
      <c r="GJ124" s="59">
        <f>+Cas_Hoy!G123</f>
        <v>1099</v>
      </c>
      <c r="GK124" s="59">
        <f>+Cas_Hoy!H123</f>
        <v>1160</v>
      </c>
      <c r="GL124" s="59">
        <f>+Cas_Hoy!I123</f>
        <v>1248</v>
      </c>
      <c r="GM124" s="59">
        <f>+Cas_Hoy!J123</f>
        <v>1044</v>
      </c>
      <c r="GN124" s="59">
        <f>+Cas_Hoy!K123</f>
        <v>1126</v>
      </c>
      <c r="GO124" s="59">
        <f>+Cas_Hoy!L123</f>
        <v>867</v>
      </c>
      <c r="GP124" s="59">
        <f>+Cas_Hoy!M123</f>
        <v>872</v>
      </c>
      <c r="GQ124" s="59">
        <f>+Cas_Hoy!N123</f>
        <v>596</v>
      </c>
      <c r="GR124" s="59">
        <f>+Cas_Hoy!O123</f>
        <v>558</v>
      </c>
      <c r="GS124" s="59">
        <f>+Cas_Hoy!P123</f>
        <v>328</v>
      </c>
      <c r="GT124" s="59">
        <f>+Cas_Hoy!Q123</f>
        <v>357</v>
      </c>
      <c r="GU124" s="59">
        <f>+Cas_Hoy!R123</f>
        <v>113</v>
      </c>
      <c r="GV124" s="59">
        <f>+Cas_Hoy!S123</f>
        <v>186</v>
      </c>
      <c r="GW124" s="59">
        <f>+Cas_Hoy!T123</f>
        <v>24</v>
      </c>
      <c r="GX124" s="459">
        <f>+Cas_Hoy!U123</f>
        <v>58</v>
      </c>
      <c r="GY124" s="424">
        <f t="shared" si="489"/>
        <v>0.23607855365468275</v>
      </c>
      <c r="GZ124" s="94">
        <f t="shared" si="490"/>
        <v>0.26228778510895179</v>
      </c>
      <c r="HA124" s="94">
        <f t="shared" si="491"/>
        <v>0.37758506540699499</v>
      </c>
      <c r="HB124" s="94">
        <f t="shared" si="492"/>
        <v>0.26176103580634869</v>
      </c>
      <c r="HC124" s="272">
        <f t="shared" si="612"/>
        <v>0.17277252775010904</v>
      </c>
      <c r="HD124" s="272">
        <f t="shared" si="613"/>
        <v>0.19060414955342578</v>
      </c>
      <c r="HE124" s="272">
        <f t="shared" si="614"/>
        <v>0.7</v>
      </c>
      <c r="HF124" s="272">
        <f t="shared" si="615"/>
        <v>0.7</v>
      </c>
      <c r="HG124" s="272">
        <f t="shared" si="616"/>
        <v>0.7</v>
      </c>
      <c r="HH124" s="272">
        <f t="shared" si="617"/>
        <v>0.62850530056363152</v>
      </c>
      <c r="HI124" s="272">
        <f t="shared" si="618"/>
        <v>0.7</v>
      </c>
      <c r="HJ124" s="272">
        <f t="shared" si="619"/>
        <v>0.38061187649190825</v>
      </c>
      <c r="HK124" s="272">
        <f t="shared" si="620"/>
        <v>0.37758506540699499</v>
      </c>
      <c r="HL124" s="272">
        <f t="shared" si="621"/>
        <v>0.26176103580634869</v>
      </c>
      <c r="HM124" s="272">
        <f t="shared" si="622"/>
        <v>0.23607855365468275</v>
      </c>
      <c r="HN124" s="272">
        <f t="shared" si="623"/>
        <v>0.26228778510895179</v>
      </c>
      <c r="HO124" s="272">
        <f t="shared" si="624"/>
        <v>0.20304450412486905</v>
      </c>
      <c r="HP124" s="272">
        <f t="shared" si="625"/>
        <v>0.31200812115056753</v>
      </c>
      <c r="HQ124" s="272">
        <f t="shared" si="626"/>
        <v>0.37554684116897813</v>
      </c>
      <c r="HR124" s="276">
        <f t="shared" si="627"/>
        <v>0.22188157005861675</v>
      </c>
      <c r="HS124" s="201">
        <f>+CyF_Tot!B123</f>
        <v>0</v>
      </c>
      <c r="HT124" s="131">
        <f>+CyF_Tot!C123</f>
        <v>10986</v>
      </c>
      <c r="HU124" s="131">
        <f>+CyF_Tot!D123</f>
        <v>11330</v>
      </c>
      <c r="HV124" s="131">
        <f>+CyF_Tot!E123</f>
        <v>11478</v>
      </c>
      <c r="HW124" s="131">
        <f>+CyF_Tot!F123</f>
        <v>0</v>
      </c>
      <c r="HX124" s="131">
        <f>+CyF_Tot!G123</f>
        <v>221</v>
      </c>
      <c r="HY124" s="131">
        <f>+CyF_Tot!H123</f>
        <v>226</v>
      </c>
      <c r="HZ124" s="428">
        <f>+CyF_Tot!I123</f>
        <v>228</v>
      </c>
      <c r="IA124" s="82">
        <f t="shared" si="628"/>
        <v>7.4320172228528686E-2</v>
      </c>
      <c r="IB124" s="79">
        <f t="shared" si="629"/>
        <v>7.3271872945537067E-2</v>
      </c>
      <c r="IC124" s="79">
        <f t="shared" si="630"/>
        <v>7.3772773238840864E-2</v>
      </c>
      <c r="ID124" s="79">
        <f t="shared" si="631"/>
        <v>7.1442755746339154E-2</v>
      </c>
      <c r="IE124" s="79">
        <f t="shared" si="632"/>
        <v>6.0535538854263049E-2</v>
      </c>
      <c r="IF124" s="79">
        <f t="shared" si="633"/>
        <v>6.0064342619012522E-2</v>
      </c>
      <c r="IG124" s="79">
        <f t="shared" si="634"/>
        <v>6.1244253036572431E-2</v>
      </c>
      <c r="IH124" s="79">
        <f t="shared" si="635"/>
        <v>6.7019641778781405E-2</v>
      </c>
      <c r="II124" s="79">
        <f t="shared" si="636"/>
        <v>6.3748054065044732E-2</v>
      </c>
      <c r="IJ124" s="79">
        <f t="shared" si="637"/>
        <v>6.8425199703983433E-2</v>
      </c>
      <c r="IK124" s="79">
        <f t="shared" si="638"/>
        <v>5.1070075654919195E-2</v>
      </c>
      <c r="IL124" s="79">
        <f t="shared" si="639"/>
        <v>5.7440010168541118E-2</v>
      </c>
      <c r="IM124" s="79">
        <f t="shared" si="640"/>
        <v>4.6217352474141757E-2</v>
      </c>
      <c r="IN124" s="79">
        <f t="shared" si="641"/>
        <v>5.4997273482167146E-2</v>
      </c>
      <c r="IO124" s="79">
        <f t="shared" si="642"/>
        <v>3.1858794030815478E-2</v>
      </c>
      <c r="IP124" s="79">
        <f t="shared" si="643"/>
        <v>4.2294217532930375E-2</v>
      </c>
      <c r="IQ124" s="79">
        <f t="shared" si="644"/>
        <v>1.2239558954591475E-2</v>
      </c>
      <c r="IR124" s="79">
        <f t="shared" si="645"/>
        <v>2.257701300813468E-2</v>
      </c>
      <c r="IS124" s="79">
        <f t="shared" si="646"/>
        <v>1.1015603059132326E-3</v>
      </c>
      <c r="IT124" s="179">
        <f t="shared" si="647"/>
        <v>6.3595518608472353E-3</v>
      </c>
      <c r="IU124" s="275"/>
      <c r="IV124" s="272"/>
      <c r="IW124" s="272"/>
      <c r="IX124" s="272"/>
      <c r="IY124" s="272"/>
      <c r="IZ124" s="272"/>
      <c r="JA124" s="272"/>
      <c r="JB124" s="272"/>
      <c r="JC124" s="272"/>
      <c r="JD124" s="272"/>
      <c r="JE124" s="272"/>
      <c r="JF124" s="272"/>
      <c r="JG124" s="272"/>
      <c r="JH124" s="272"/>
      <c r="JI124" s="272"/>
      <c r="JJ124" s="272"/>
      <c r="JK124" s="272"/>
      <c r="JL124" s="272"/>
      <c r="JM124" s="272"/>
      <c r="JN124" s="276"/>
      <c r="JP124" s="525">
        <f t="shared" si="510"/>
        <v>0</v>
      </c>
      <c r="JQ124" s="241">
        <f t="shared" si="511"/>
        <v>0</v>
      </c>
      <c r="JR124" s="241">
        <f t="shared" si="512"/>
        <v>0</v>
      </c>
      <c r="JS124" s="241">
        <f t="shared" si="513"/>
        <v>0</v>
      </c>
      <c r="JT124" s="241">
        <f t="shared" si="514"/>
        <v>0</v>
      </c>
      <c r="JU124" s="241">
        <f t="shared" si="515"/>
        <v>0</v>
      </c>
      <c r="JV124" s="241">
        <f t="shared" si="516"/>
        <v>2192.4083218252918</v>
      </c>
      <c r="JW124" s="241">
        <f t="shared" si="517"/>
        <v>506.76418777439011</v>
      </c>
      <c r="JX124" s="241">
        <f t="shared" si="518"/>
        <v>2305.8702177693822</v>
      </c>
      <c r="JY124" s="241">
        <f t="shared" si="519"/>
        <v>889.54379522850331</v>
      </c>
      <c r="JZ124" s="241">
        <f t="shared" si="520"/>
        <v>6897.6338066968183</v>
      </c>
      <c r="KA124" s="241">
        <f t="shared" si="521"/>
        <v>1645.5930478202008</v>
      </c>
      <c r="KB124" s="241">
        <f t="shared" si="522"/>
        <v>9689.5860072055857</v>
      </c>
      <c r="KC124" s="241">
        <f t="shared" si="523"/>
        <v>2889.8528554416966</v>
      </c>
      <c r="KD124" s="241">
        <f t="shared" si="524"/>
        <v>13757.196736698985</v>
      </c>
      <c r="KE124" s="241">
        <f t="shared" si="525"/>
        <v>9031.7791205740941</v>
      </c>
      <c r="KF124" s="241">
        <f t="shared" si="526"/>
        <v>10014.510896625956</v>
      </c>
      <c r="KG124" s="241">
        <f t="shared" si="527"/>
        <v>10605.517580840848</v>
      </c>
      <c r="KH124" s="241">
        <f t="shared" si="528"/>
        <v>5994.0120696129698</v>
      </c>
      <c r="KI124" s="526">
        <f t="shared" si="529"/>
        <v>3821.4441120902725</v>
      </c>
      <c r="KJ124" s="529">
        <f>(SUM(JP124:KI124)/SUM(JP$4:KI123))*100000</f>
        <v>138.46357790633755</v>
      </c>
      <c r="KK124" s="491">
        <f t="shared" si="579"/>
        <v>0</v>
      </c>
      <c r="KL124" s="492">
        <f t="shared" si="580"/>
        <v>0</v>
      </c>
      <c r="KM124" s="492">
        <f t="shared" si="581"/>
        <v>0</v>
      </c>
      <c r="KN124" s="492">
        <f t="shared" si="582"/>
        <v>0</v>
      </c>
      <c r="KO124" s="492">
        <f t="shared" si="583"/>
        <v>0</v>
      </c>
      <c r="KP124" s="492">
        <f t="shared" si="584"/>
        <v>0</v>
      </c>
      <c r="KQ124" s="492">
        <f t="shared" si="585"/>
        <v>680.37137939631123</v>
      </c>
      <c r="KR124" s="492">
        <f t="shared" si="586"/>
        <v>155.43516726085358</v>
      </c>
      <c r="KS124" s="492">
        <f t="shared" si="587"/>
        <v>817.06095836417819</v>
      </c>
      <c r="KT124" s="492">
        <f t="shared" si="588"/>
        <v>304.48458388762089</v>
      </c>
      <c r="KU124" s="492">
        <f t="shared" si="589"/>
        <v>3263.659697717786</v>
      </c>
      <c r="KV124" s="492">
        <f t="shared" si="590"/>
        <v>725.43226918526545</v>
      </c>
      <c r="KW124" s="492">
        <f t="shared" si="591"/>
        <v>5860.2976040734657</v>
      </c>
      <c r="KX124" s="492">
        <f t="shared" si="592"/>
        <v>1515.3055517234184</v>
      </c>
      <c r="KY124" s="492">
        <f t="shared" si="593"/>
        <v>13896.677690680342</v>
      </c>
      <c r="KZ124" s="492">
        <f t="shared" si="594"/>
        <v>6773.3432730432751</v>
      </c>
      <c r="LA124" s="492">
        <f t="shared" si="595"/>
        <v>28086.625167927676</v>
      </c>
      <c r="LB124" s="492">
        <f t="shared" si="596"/>
        <v>16149.271956670666</v>
      </c>
      <c r="LC124" s="492">
        <f t="shared" si="597"/>
        <v>99296.149583582694</v>
      </c>
      <c r="LD124" s="493">
        <f t="shared" si="598"/>
        <v>22113.558891790246</v>
      </c>
      <c r="LE124" s="509">
        <f t="shared" si="599"/>
        <v>0</v>
      </c>
      <c r="LF124" s="492">
        <f t="shared" si="600"/>
        <v>0</v>
      </c>
      <c r="LG124" s="492">
        <f t="shared" si="601"/>
        <v>1479.1929239155768</v>
      </c>
      <c r="LH124" s="492">
        <f t="shared" si="602"/>
        <v>378.05179610141721</v>
      </c>
      <c r="LI124" s="492">
        <f t="shared" si="603"/>
        <v>12762.659481785808</v>
      </c>
      <c r="LJ124" s="512">
        <f t="shared" si="604"/>
        <v>6932.2589907743723</v>
      </c>
      <c r="LK124" s="491">
        <f t="shared" si="605"/>
        <v>0</v>
      </c>
      <c r="LL124" s="492">
        <f t="shared" si="606"/>
        <v>903.51861800439178</v>
      </c>
      <c r="LM124" s="493">
        <f t="shared" si="607"/>
        <v>9381.1941076252788</v>
      </c>
      <c r="LO124" s="547" t="e">
        <f>VLOOKUP(A124,#REF!,2,FALSE)</f>
        <v>#REF!</v>
      </c>
      <c r="LP124" s="552" t="e">
        <f>VLOOKUP(A124,#REF!,3,FALSE)</f>
        <v>#REF!</v>
      </c>
      <c r="LQ124" s="544" t="e">
        <f>VLOOKUP(A124,#REF!,4,FALSE)</f>
        <v>#REF!</v>
      </c>
      <c r="LR124" s="564" t="e">
        <f t="shared" si="530"/>
        <v>#REF!</v>
      </c>
      <c r="LS124" s="518" t="e">
        <f t="shared" si="531"/>
        <v>#REF!</v>
      </c>
    </row>
    <row r="125" spans="1:331" ht="14.4">
      <c r="A125" s="391" t="s">
        <v>135</v>
      </c>
      <c r="B125" s="419">
        <v>120154</v>
      </c>
      <c r="C125" s="407">
        <f t="shared" si="608"/>
        <v>9603</v>
      </c>
      <c r="D125" s="398">
        <f t="shared" si="609"/>
        <v>297</v>
      </c>
      <c r="E125" s="376">
        <f t="shared" si="610"/>
        <v>7.6180032792211045E-3</v>
      </c>
      <c r="F125" s="185">
        <f t="shared" si="532"/>
        <v>7.5794397190272478E-2</v>
      </c>
      <c r="G125" s="30">
        <f t="shared" si="253"/>
        <v>4.2809480484149569</v>
      </c>
      <c r="H125" s="29">
        <f t="shared" si="533"/>
        <v>0.32447187673248507</v>
      </c>
      <c r="I125" s="33">
        <f t="shared" si="534"/>
        <v>0.34214378305282245</v>
      </c>
      <c r="J125" s="302">
        <f t="shared" si="535"/>
        <v>0.43818785074844036</v>
      </c>
      <c r="K125" s="452">
        <f t="shared" si="536"/>
        <v>5.6410231747437267E-3</v>
      </c>
      <c r="L125" s="303">
        <f t="shared" si="611"/>
        <v>5.7812696847291214</v>
      </c>
      <c r="M125" s="304">
        <f t="shared" si="537"/>
        <v>0.46205313832626255</v>
      </c>
      <c r="N125" s="675"/>
      <c r="O125" s="310" t="s">
        <v>226</v>
      </c>
      <c r="P125" s="20" t="s">
        <v>237</v>
      </c>
      <c r="Q125" s="20"/>
      <c r="R125" s="20"/>
      <c r="S125" s="148">
        <f t="shared" si="538"/>
        <v>9603</v>
      </c>
      <c r="T125" s="149">
        <f t="shared" si="539"/>
        <v>7992.2432877806814</v>
      </c>
      <c r="U125" s="148">
        <f t="shared" si="540"/>
        <v>290</v>
      </c>
      <c r="V125" s="150">
        <f t="shared" si="541"/>
        <v>3.1139267690325351E-2</v>
      </c>
      <c r="W125" s="149">
        <f t="shared" si="542"/>
        <v>241.35692527922498</v>
      </c>
      <c r="X125" s="148">
        <f t="shared" si="543"/>
        <v>496</v>
      </c>
      <c r="Y125" s="150">
        <f t="shared" si="544"/>
        <v>5.4463599429010648E-2</v>
      </c>
      <c r="Z125" s="149">
        <f t="shared" si="545"/>
        <v>412.80356875343307</v>
      </c>
      <c r="AA125" s="148">
        <f t="shared" si="546"/>
        <v>297</v>
      </c>
      <c r="AB125" s="149">
        <f t="shared" si="547"/>
        <v>2471.8278209630976</v>
      </c>
      <c r="AC125" s="151">
        <f t="shared" si="548"/>
        <v>3.0927835051546393E-2</v>
      </c>
      <c r="AD125" s="148">
        <f t="shared" si="549"/>
        <v>0</v>
      </c>
      <c r="AE125" s="150">
        <f t="shared" si="550"/>
        <v>0</v>
      </c>
      <c r="AF125" s="149">
        <f t="shared" si="551"/>
        <v>0</v>
      </c>
      <c r="AG125" s="148">
        <f t="shared" si="552"/>
        <v>1</v>
      </c>
      <c r="AH125" s="150">
        <f t="shared" si="553"/>
        <v>3.3783783783783786E-3</v>
      </c>
      <c r="AI125" s="311">
        <f t="shared" si="554"/>
        <v>8.3226525958353452</v>
      </c>
      <c r="AJ125" s="679"/>
      <c r="AK125" s="74">
        <v>9384.2568932358772</v>
      </c>
      <c r="AL125" s="59">
        <v>8906.6604109703785</v>
      </c>
      <c r="AM125" s="59">
        <v>9126.8581392129327</v>
      </c>
      <c r="AN125" s="59">
        <v>8301.9951120656897</v>
      </c>
      <c r="AO125" s="59">
        <v>8732.9969416676504</v>
      </c>
      <c r="AP125" s="59">
        <v>7369.1280852200453</v>
      </c>
      <c r="AQ125" s="59">
        <v>8351.2467715526545</v>
      </c>
      <c r="AR125" s="59">
        <v>7875.5697858997464</v>
      </c>
      <c r="AS125" s="59">
        <v>8043.0208898669653</v>
      </c>
      <c r="AT125" s="59">
        <v>7981.3779957064289</v>
      </c>
      <c r="AU125" s="59">
        <v>6073.1210541412165</v>
      </c>
      <c r="AV125" s="59">
        <v>6464.834890071852</v>
      </c>
      <c r="AW125" s="59">
        <v>5301.455682666292</v>
      </c>
      <c r="AX125" s="59">
        <v>5926.7285132706565</v>
      </c>
      <c r="AY125" s="59">
        <v>3479.6468149749344</v>
      </c>
      <c r="AZ125" s="59">
        <v>4561.9688925606761</v>
      </c>
      <c r="BA125" s="59">
        <v>1337.511483304615</v>
      </c>
      <c r="BB125" s="59">
        <v>2241.7814967528275</v>
      </c>
      <c r="BC125" s="59">
        <v>102.88549871573966</v>
      </c>
      <c r="BD125" s="75">
        <v>590.95553166084539</v>
      </c>
      <c r="BE125" s="213">
        <v>2.0000000000000002E-5</v>
      </c>
      <c r="BF125" s="42">
        <v>2.0000000000000002E-5</v>
      </c>
      <c r="BG125" s="52">
        <v>5.0000000000000002E-5</v>
      </c>
      <c r="BH125" s="52">
        <v>4.0000000000000003E-5</v>
      </c>
      <c r="BI125" s="52">
        <v>1.2518952302791728E-4</v>
      </c>
      <c r="BJ125" s="52">
        <v>1.2406223545552731E-4</v>
      </c>
      <c r="BK125" s="52">
        <v>3.4000000000000002E-4</v>
      </c>
      <c r="BL125" s="52">
        <v>1.8000000000000001E-4</v>
      </c>
      <c r="BM125" s="52">
        <v>8.9999999999999998E-4</v>
      </c>
      <c r="BN125" s="52">
        <v>5.0000000000000001E-4</v>
      </c>
      <c r="BO125" s="52">
        <v>3.8E-3</v>
      </c>
      <c r="BP125" s="52">
        <v>2E-3</v>
      </c>
      <c r="BQ125" s="52">
        <v>1.6199999999999999E-2</v>
      </c>
      <c r="BR125" s="52">
        <v>6.1999999999999998E-3</v>
      </c>
      <c r="BS125" s="52">
        <v>6.1100000000000002E-2</v>
      </c>
      <c r="BT125" s="52">
        <v>2.6800000000000001E-2</v>
      </c>
      <c r="BU125" s="52">
        <v>0.1421</v>
      </c>
      <c r="BV125" s="52">
        <v>5.4699999999999999E-2</v>
      </c>
      <c r="BW125" s="52">
        <v>0.27589999999999998</v>
      </c>
      <c r="BX125" s="584">
        <v>0.1051</v>
      </c>
      <c r="BY125" s="74">
        <f>+Fall_Hoy!B125+(CS125/2)</f>
        <v>0</v>
      </c>
      <c r="BZ125" s="59">
        <f>+Fall_Hoy!C125+(CS125/2)</f>
        <v>0</v>
      </c>
      <c r="CA125" s="59">
        <f>+Fall_Hoy!D125+(CT125/2)</f>
        <v>0</v>
      </c>
      <c r="CB125" s="59">
        <f>+Fall_Hoy!E125+(CT125/2)</f>
        <v>0</v>
      </c>
      <c r="CC125" s="59">
        <f>+Fall_Hoy!F125+(CU125/2)</f>
        <v>0</v>
      </c>
      <c r="CD125" s="59">
        <f>+Fall_Hoy!G125+(CU125/2)</f>
        <v>0</v>
      </c>
      <c r="CE125" s="59">
        <f>+Fall_Hoy!H125+(CV125/2)</f>
        <v>1.5</v>
      </c>
      <c r="CF125" s="59">
        <f>+Fall_Hoy!I125+(CV125/2)</f>
        <v>2.5</v>
      </c>
      <c r="CG125" s="59">
        <f>+Fall_Hoy!J125+(CW125/2)</f>
        <v>7</v>
      </c>
      <c r="CH125" s="59">
        <f>+Fall_Hoy!K125+(CW125/2)</f>
        <v>6</v>
      </c>
      <c r="CI125" s="59">
        <f>+Fall_Hoy!L125+(CX125/2)</f>
        <v>21</v>
      </c>
      <c r="CJ125" s="59">
        <f>+Fall_Hoy!M125+(CX125/2)</f>
        <v>10</v>
      </c>
      <c r="CK125" s="59">
        <f>+Fall_Hoy!N125+(CY125/2)</f>
        <v>28</v>
      </c>
      <c r="CL125" s="59">
        <f>+Fall_Hoy!O125+(CY125/2)</f>
        <v>21</v>
      </c>
      <c r="CM125" s="59">
        <f>+Fall_Hoy!P125+(CZ125/2)</f>
        <v>56.5</v>
      </c>
      <c r="CN125" s="59">
        <f>+Fall_Hoy!Q125+(CZ125/2)</f>
        <v>29.5</v>
      </c>
      <c r="CO125" s="59">
        <f>+Fall_Hoy!R125+(DA125/2)</f>
        <v>42.5</v>
      </c>
      <c r="CP125" s="59">
        <f>+Fall_Hoy!S125+(DA125/2)</f>
        <v>39.5</v>
      </c>
      <c r="CQ125" s="59">
        <f>+Fall_Hoy!T125+(DB125/2)</f>
        <v>9.5</v>
      </c>
      <c r="CR125" s="75">
        <f>+Fall_Hoy!U125+(DB125/2)</f>
        <v>22.5</v>
      </c>
      <c r="CS125" s="603">
        <f>+Fall_Hoy!W125</f>
        <v>0</v>
      </c>
      <c r="CT125" s="58">
        <f>+Fall_Hoy!X125</f>
        <v>0</v>
      </c>
      <c r="CU125" s="58">
        <f>+Fall_Hoy!Y125</f>
        <v>0</v>
      </c>
      <c r="CV125" s="58">
        <f>+Fall_Hoy!Z125</f>
        <v>1</v>
      </c>
      <c r="CW125" s="58">
        <f>+Fall_Hoy!AA125</f>
        <v>0</v>
      </c>
      <c r="CX125" s="58">
        <f>+Fall_Hoy!AB125</f>
        <v>0</v>
      </c>
      <c r="CY125" s="58">
        <f>+Fall_Hoy!AC125</f>
        <v>0</v>
      </c>
      <c r="CZ125" s="58">
        <f>+Fall_Hoy!AD125</f>
        <v>3</v>
      </c>
      <c r="DA125" s="58">
        <f>+Fall_Hoy!AE125</f>
        <v>3</v>
      </c>
      <c r="DB125" s="223">
        <f>+Fall_Hoy!AF125</f>
        <v>3</v>
      </c>
      <c r="DC125" s="65">
        <f t="shared" si="555"/>
        <v>0.26574926521521508</v>
      </c>
      <c r="DD125" s="66">
        <f t="shared" si="556"/>
        <v>0.2412875437295797</v>
      </c>
      <c r="DE125" s="66">
        <f t="shared" si="557"/>
        <v>0.32602273133765469</v>
      </c>
      <c r="DF125" s="66">
        <f t="shared" si="558"/>
        <v>0.57149517927292137</v>
      </c>
      <c r="DG125" s="66">
        <f t="shared" si="494"/>
        <v>0.10649265151607937</v>
      </c>
      <c r="DH125" s="66">
        <f t="shared" si="495"/>
        <v>0.13950089998595858</v>
      </c>
      <c r="DI125" s="66">
        <f t="shared" si="496"/>
        <v>0.52827617558978235</v>
      </c>
      <c r="DJ125" s="66">
        <f t="shared" si="497"/>
        <v>0.7</v>
      </c>
      <c r="DK125" s="66">
        <f t="shared" si="498"/>
        <v>0.7</v>
      </c>
      <c r="DL125" s="66">
        <f t="shared" si="499"/>
        <v>0.7</v>
      </c>
      <c r="DM125" s="66">
        <f t="shared" si="500"/>
        <v>0.7</v>
      </c>
      <c r="DN125" s="66">
        <f t="shared" si="501"/>
        <v>0.7</v>
      </c>
      <c r="DO125" s="66">
        <f t="shared" si="502"/>
        <v>0.32602273133765469</v>
      </c>
      <c r="DP125" s="66">
        <f t="shared" si="503"/>
        <v>0.57149517927292137</v>
      </c>
      <c r="DQ125" s="66">
        <f t="shared" si="504"/>
        <v>0.26574926521521508</v>
      </c>
      <c r="DR125" s="66">
        <f t="shared" si="505"/>
        <v>0.2412875437295797</v>
      </c>
      <c r="DS125" s="66">
        <f t="shared" si="506"/>
        <v>0.2236131465301103</v>
      </c>
      <c r="DT125" s="66">
        <f t="shared" si="507"/>
        <v>0.32211910892353229</v>
      </c>
      <c r="DU125" s="66">
        <f t="shared" si="508"/>
        <v>0.33467073518181695</v>
      </c>
      <c r="DV125" s="265">
        <f t="shared" si="509"/>
        <v>0.36226385127477312</v>
      </c>
      <c r="DW125" s="74">
        <f>+'Cas_-14'!B124</f>
        <v>128</v>
      </c>
      <c r="DX125" s="59">
        <f>+'Cas_-14'!C124</f>
        <v>88</v>
      </c>
      <c r="DY125" s="59">
        <f>+'Cas_-14'!D124</f>
        <v>231</v>
      </c>
      <c r="DZ125" s="59">
        <f>+'Cas_-14'!E124</f>
        <v>251</v>
      </c>
      <c r="EA125" s="59">
        <f>+'Cas_-14'!F124</f>
        <v>930</v>
      </c>
      <c r="EB125" s="59">
        <f>+'Cas_-14'!G124</f>
        <v>1028</v>
      </c>
      <c r="EC125" s="59">
        <f>+'Cas_-14'!H124</f>
        <v>1005</v>
      </c>
      <c r="ED125" s="59">
        <f>+'Cas_-14'!I124</f>
        <v>1009</v>
      </c>
      <c r="EE125" s="59">
        <f>+'Cas_-14'!J124</f>
        <v>859</v>
      </c>
      <c r="EF125" s="59">
        <f>+'Cas_-14'!K124</f>
        <v>879</v>
      </c>
      <c r="EG125" s="59">
        <f>+'Cas_-14'!L124</f>
        <v>611</v>
      </c>
      <c r="EH125" s="59">
        <f>+'Cas_-14'!M124</f>
        <v>582</v>
      </c>
      <c r="EI125" s="59">
        <f>+'Cas_-14'!N124</f>
        <v>352</v>
      </c>
      <c r="EJ125" s="59">
        <f>+'Cas_-14'!O124</f>
        <v>369</v>
      </c>
      <c r="EK125" s="59">
        <f>+'Cas_-14'!P124</f>
        <v>196</v>
      </c>
      <c r="EL125" s="59">
        <f>+'Cas_-14'!Q124</f>
        <v>200</v>
      </c>
      <c r="EM125" s="59">
        <f>+'Cas_-14'!R124</f>
        <v>98</v>
      </c>
      <c r="EN125" s="59">
        <f>+'Cas_-14'!S124</f>
        <v>143</v>
      </c>
      <c r="EO125" s="59">
        <f>+'Cas_-14'!T124</f>
        <v>17</v>
      </c>
      <c r="EP125" s="75">
        <f>+'Cas_-14'!U124</f>
        <v>46</v>
      </c>
      <c r="EQ125" s="178">
        <f t="shared" si="559"/>
        <v>1.3639865303800637E-2</v>
      </c>
      <c r="ER125" s="80">
        <f t="shared" si="560"/>
        <v>9.8802464604589562E-3</v>
      </c>
      <c r="ES125" s="80">
        <f t="shared" si="561"/>
        <v>2.5309914592352874E-2</v>
      </c>
      <c r="ET125" s="80">
        <f t="shared" si="562"/>
        <v>3.0233696432223817E-2</v>
      </c>
      <c r="EU125" s="80">
        <f t="shared" si="563"/>
        <v>0.10649265151607937</v>
      </c>
      <c r="EV125" s="80">
        <f t="shared" si="564"/>
        <v>0.13950089998595858</v>
      </c>
      <c r="EW125" s="80">
        <f t="shared" si="565"/>
        <v>0.12034131279935241</v>
      </c>
      <c r="EX125" s="80">
        <f t="shared" si="566"/>
        <v>0.12811771432798327</v>
      </c>
      <c r="EY125" s="80">
        <f t="shared" si="567"/>
        <v>0.1068006675305562</v>
      </c>
      <c r="EZ125" s="80">
        <f t="shared" si="568"/>
        <v>0.11013135832845616</v>
      </c>
      <c r="FA125" s="80">
        <f t="shared" si="569"/>
        <v>0.10060724865402833</v>
      </c>
      <c r="FB125" s="80">
        <f t="shared" si="570"/>
        <v>9.0025501021501184E-2</v>
      </c>
      <c r="FC125" s="80">
        <f t="shared" si="571"/>
        <v>6.6396857970708642E-2</v>
      </c>
      <c r="FD125" s="80">
        <f t="shared" si="572"/>
        <v>6.2260317673361404E-2</v>
      </c>
      <c r="FE125" s="80">
        <f t="shared" si="573"/>
        <v>5.6327555761262478E-2</v>
      </c>
      <c r="FF125" s="80">
        <f t="shared" si="574"/>
        <v>4.3840719809849056E-2</v>
      </c>
      <c r="FG125" s="80">
        <f t="shared" si="575"/>
        <v>7.3270398963506123E-2</v>
      </c>
      <c r="FH125" s="80">
        <f t="shared" si="576"/>
        <v>6.3788553972424361E-2</v>
      </c>
      <c r="FI125" s="80">
        <f t="shared" si="577"/>
        <v>0.16523222623402906</v>
      </c>
      <c r="FJ125" s="88">
        <f t="shared" si="578"/>
        <v>7.78400362388008E-2</v>
      </c>
      <c r="FK125" s="101">
        <f t="shared" si="481"/>
        <v>4.7179264504492462</v>
      </c>
      <c r="FL125" s="102">
        <f t="shared" si="482"/>
        <v>5.5037313432835822</v>
      </c>
      <c r="FM125" s="102">
        <f t="shared" si="483"/>
        <v>4.9102132435465773</v>
      </c>
      <c r="FN125" s="102">
        <f t="shared" si="484"/>
        <v>9.1791240493050097</v>
      </c>
      <c r="FO125" s="102">
        <f t="shared" si="648"/>
        <v>1</v>
      </c>
      <c r="FP125" s="102">
        <f t="shared" si="648"/>
        <v>1</v>
      </c>
      <c r="FQ125" s="102">
        <f t="shared" si="648"/>
        <v>4.3898156277436353</v>
      </c>
      <c r="FR125" s="102">
        <f t="shared" si="648"/>
        <v>5.4637253222297542</v>
      </c>
      <c r="FS125" s="102">
        <f t="shared" si="648"/>
        <v>6.5542661500662112</v>
      </c>
      <c r="FT125" s="102">
        <f t="shared" si="648"/>
        <v>6.3560461854317403</v>
      </c>
      <c r="FU125" s="102">
        <f t="shared" si="648"/>
        <v>6.957749161863914</v>
      </c>
      <c r="FV125" s="102">
        <f t="shared" si="648"/>
        <v>7.7755746100520549</v>
      </c>
      <c r="FW125" s="102">
        <f t="shared" si="648"/>
        <v>4.9102132435465773</v>
      </c>
      <c r="FX125" s="102">
        <f t="shared" si="648"/>
        <v>9.1791240493050097</v>
      </c>
      <c r="FY125" s="102">
        <f t="shared" si="648"/>
        <v>4.7179264504492462</v>
      </c>
      <c r="FZ125" s="102">
        <f t="shared" si="648"/>
        <v>5.5037313432835822</v>
      </c>
      <c r="GA125" s="102">
        <f t="shared" si="485"/>
        <v>3.0518892989989803</v>
      </c>
      <c r="GB125" s="102">
        <f t="shared" si="486"/>
        <v>5.0497948121348477</v>
      </c>
      <c r="GC125" s="102">
        <f t="shared" si="487"/>
        <v>2.0254567938084982</v>
      </c>
      <c r="GD125" s="270">
        <f t="shared" si="488"/>
        <v>4.6539527572084562</v>
      </c>
      <c r="GE125" s="74">
        <f>+Cas_Hoy!B124</f>
        <v>129</v>
      </c>
      <c r="GF125" s="59">
        <f>+Cas_Hoy!C124</f>
        <v>92</v>
      </c>
      <c r="GG125" s="59">
        <f>+Cas_Hoy!D124</f>
        <v>254</v>
      </c>
      <c r="GH125" s="59">
        <f>+Cas_Hoy!E124</f>
        <v>276</v>
      </c>
      <c r="GI125" s="59">
        <f>+Cas_Hoy!F124</f>
        <v>986</v>
      </c>
      <c r="GJ125" s="59">
        <f>+Cas_Hoy!G124</f>
        <v>1096</v>
      </c>
      <c r="GK125" s="59">
        <f>+Cas_Hoy!H124</f>
        <v>1062</v>
      </c>
      <c r="GL125" s="59">
        <f>+Cas_Hoy!I124</f>
        <v>1065</v>
      </c>
      <c r="GM125" s="59">
        <f>+Cas_Hoy!J124</f>
        <v>908</v>
      </c>
      <c r="GN125" s="59">
        <f>+Cas_Hoy!K124</f>
        <v>926</v>
      </c>
      <c r="GO125" s="59">
        <f>+Cas_Hoy!L124</f>
        <v>637</v>
      </c>
      <c r="GP125" s="59">
        <f>+Cas_Hoy!M124</f>
        <v>610</v>
      </c>
      <c r="GQ125" s="59">
        <f>+Cas_Hoy!N124</f>
        <v>372</v>
      </c>
      <c r="GR125" s="59">
        <f>+Cas_Hoy!O124</f>
        <v>382</v>
      </c>
      <c r="GS125" s="59">
        <f>+Cas_Hoy!P124</f>
        <v>207</v>
      </c>
      <c r="GT125" s="59">
        <f>+Cas_Hoy!Q124</f>
        <v>209</v>
      </c>
      <c r="GU125" s="59">
        <f>+Cas_Hoy!R124</f>
        <v>99</v>
      </c>
      <c r="GV125" s="59">
        <f>+Cas_Hoy!S124</f>
        <v>144</v>
      </c>
      <c r="GW125" s="59">
        <f>+Cas_Hoy!T124</f>
        <v>17</v>
      </c>
      <c r="GX125" s="459">
        <f>+Cas_Hoy!U124</f>
        <v>47</v>
      </c>
      <c r="GY125" s="424">
        <f t="shared" si="489"/>
        <v>0.28066376479362004</v>
      </c>
      <c r="GZ125" s="94">
        <f t="shared" si="490"/>
        <v>0.25214548319741081</v>
      </c>
      <c r="HA125" s="94">
        <f t="shared" si="491"/>
        <v>0.34454675016365782</v>
      </c>
      <c r="HB125" s="94">
        <f t="shared" si="492"/>
        <v>0.59162915577847142</v>
      </c>
      <c r="HC125" s="272">
        <f t="shared" si="612"/>
        <v>0.11290511225253146</v>
      </c>
      <c r="HD125" s="272">
        <f t="shared" si="613"/>
        <v>0.14872858597724767</v>
      </c>
      <c r="HE125" s="272">
        <f t="shared" si="614"/>
        <v>0.55823810793666551</v>
      </c>
      <c r="HF125" s="272">
        <f t="shared" si="615"/>
        <v>0.7</v>
      </c>
      <c r="HG125" s="272">
        <f t="shared" si="616"/>
        <v>0.7</v>
      </c>
      <c r="HH125" s="272">
        <f t="shared" si="617"/>
        <v>0.7</v>
      </c>
      <c r="HI125" s="272">
        <f t="shared" si="618"/>
        <v>0.7</v>
      </c>
      <c r="HJ125" s="272">
        <f t="shared" si="619"/>
        <v>0.7</v>
      </c>
      <c r="HK125" s="272">
        <f t="shared" si="620"/>
        <v>0.34454675016365782</v>
      </c>
      <c r="HL125" s="272">
        <f t="shared" si="621"/>
        <v>0.59162915577847142</v>
      </c>
      <c r="HM125" s="272">
        <f t="shared" si="622"/>
        <v>0.28066376479362004</v>
      </c>
      <c r="HN125" s="272">
        <f t="shared" si="623"/>
        <v>0.25214548319741081</v>
      </c>
      <c r="HO125" s="272">
        <f t="shared" si="624"/>
        <v>0.22589491333143799</v>
      </c>
      <c r="HP125" s="272">
        <f t="shared" si="625"/>
        <v>0.3243716901048157</v>
      </c>
      <c r="HQ125" s="272">
        <f t="shared" si="626"/>
        <v>0.33467073518181695</v>
      </c>
      <c r="HR125" s="276">
        <f t="shared" si="627"/>
        <v>0.37013915238944212</v>
      </c>
      <c r="HS125" s="201">
        <f>+CyF_Tot!B124</f>
        <v>0</v>
      </c>
      <c r="HT125" s="131">
        <f>+CyF_Tot!C124</f>
        <v>9107</v>
      </c>
      <c r="HU125" s="131">
        <f>+CyF_Tot!D124</f>
        <v>9313</v>
      </c>
      <c r="HV125" s="131">
        <f>+CyF_Tot!E124</f>
        <v>9603</v>
      </c>
      <c r="HW125" s="131">
        <f>+CyF_Tot!F124</f>
        <v>0</v>
      </c>
      <c r="HX125" s="131">
        <f>+CyF_Tot!G124</f>
        <v>296</v>
      </c>
      <c r="HY125" s="131">
        <f>+CyF_Tot!H124</f>
        <v>297</v>
      </c>
      <c r="HZ125" s="428">
        <f>+CyF_Tot!I124</f>
        <v>297</v>
      </c>
      <c r="IA125" s="82">
        <f t="shared" si="628"/>
        <v>7.8101909992475294E-2</v>
      </c>
      <c r="IB125" s="79">
        <f t="shared" si="629"/>
        <v>7.4127040389586521E-2</v>
      </c>
      <c r="IC125" s="79">
        <f t="shared" si="630"/>
        <v>7.5959669584141451E-2</v>
      </c>
      <c r="ID125" s="79">
        <f t="shared" si="631"/>
        <v>6.9094621170045861E-2</v>
      </c>
      <c r="IE125" s="79">
        <f t="shared" si="632"/>
        <v>7.2681699665992403E-2</v>
      </c>
      <c r="IF125" s="79">
        <f t="shared" si="633"/>
        <v>6.1330692987499755E-2</v>
      </c>
      <c r="IG125" s="79">
        <f t="shared" si="634"/>
        <v>6.9504525621724239E-2</v>
      </c>
      <c r="IH125" s="79">
        <f t="shared" si="635"/>
        <v>6.5545631322300929E-2</v>
      </c>
      <c r="II125" s="79">
        <f t="shared" si="636"/>
        <v>6.6939268687409195E-2</v>
      </c>
      <c r="IJ125" s="79">
        <f t="shared" si="637"/>
        <v>6.6426236294309216E-2</v>
      </c>
      <c r="IK125" s="79">
        <f t="shared" si="638"/>
        <v>5.0544476706070679E-2</v>
      </c>
      <c r="IL125" s="79">
        <f t="shared" si="639"/>
        <v>5.3804574879503402E-2</v>
      </c>
      <c r="IM125" s="79">
        <f t="shared" si="640"/>
        <v>4.4122173899048656E-2</v>
      </c>
      <c r="IN125" s="79">
        <f t="shared" si="641"/>
        <v>4.9326102445783379E-2</v>
      </c>
      <c r="IO125" s="79">
        <f t="shared" si="642"/>
        <v>2.8959891597241327E-2</v>
      </c>
      <c r="IP125" s="79">
        <f t="shared" si="643"/>
        <v>3.7967682245790203E-2</v>
      </c>
      <c r="IQ125" s="79">
        <f t="shared" si="644"/>
        <v>1.1131643418484737E-2</v>
      </c>
      <c r="IR125" s="79">
        <f t="shared" si="645"/>
        <v>1.8657568593245563E-2</v>
      </c>
      <c r="IS125" s="79">
        <f t="shared" si="646"/>
        <v>8.562802629603647E-4</v>
      </c>
      <c r="IT125" s="179">
        <f t="shared" si="647"/>
        <v>4.9183175896003913E-3</v>
      </c>
      <c r="IU125" s="275"/>
      <c r="IV125" s="272"/>
      <c r="IW125" s="272"/>
      <c r="IX125" s="272"/>
      <c r="IY125" s="272"/>
      <c r="IZ125" s="272"/>
      <c r="JA125" s="272"/>
      <c r="JB125" s="272"/>
      <c r="JC125" s="272"/>
      <c r="JD125" s="272"/>
      <c r="JE125" s="272"/>
      <c r="JF125" s="272"/>
      <c r="JG125" s="272"/>
      <c r="JH125" s="272"/>
      <c r="JI125" s="272"/>
      <c r="JJ125" s="272"/>
      <c r="JK125" s="272"/>
      <c r="JL125" s="272"/>
      <c r="JM125" s="272"/>
      <c r="JN125" s="276"/>
      <c r="JP125" s="525">
        <f t="shared" si="510"/>
        <v>0</v>
      </c>
      <c r="JQ125" s="241">
        <f t="shared" si="511"/>
        <v>0</v>
      </c>
      <c r="JR125" s="241">
        <f t="shared" si="512"/>
        <v>0</v>
      </c>
      <c r="JS125" s="241">
        <f t="shared" si="513"/>
        <v>0</v>
      </c>
      <c r="JT125" s="241">
        <f t="shared" si="514"/>
        <v>0</v>
      </c>
      <c r="JU125" s="241">
        <f t="shared" si="515"/>
        <v>0</v>
      </c>
      <c r="JV125" s="241">
        <f t="shared" si="516"/>
        <v>578.78244197798392</v>
      </c>
      <c r="JW125" s="241">
        <f t="shared" si="517"/>
        <v>1034.9387690771148</v>
      </c>
      <c r="JX125" s="241">
        <f t="shared" si="518"/>
        <v>2456.1746476238181</v>
      </c>
      <c r="JY125" s="241">
        <f t="shared" si="519"/>
        <v>2196.2177470393735</v>
      </c>
      <c r="JZ125" s="241">
        <f t="shared" si="520"/>
        <v>7308.0687185933339</v>
      </c>
      <c r="KA125" s="241">
        <f t="shared" si="521"/>
        <v>3508.8769296856517</v>
      </c>
      <c r="KB125" s="241">
        <f t="shared" si="522"/>
        <v>8732.6981061767692</v>
      </c>
      <c r="KC125" s="241">
        <f t="shared" si="523"/>
        <v>6757.4023190576108</v>
      </c>
      <c r="KD125" s="241">
        <f t="shared" si="524"/>
        <v>16074.306524239273</v>
      </c>
      <c r="KE125" s="241">
        <f t="shared" si="525"/>
        <v>8622.6333248669362</v>
      </c>
      <c r="KF125" s="241">
        <f t="shared" si="526"/>
        <v>11329.783100298646</v>
      </c>
      <c r="KG125" s="241">
        <f t="shared" si="527"/>
        <v>11571.315508480222</v>
      </c>
      <c r="KH125" s="241">
        <f t="shared" si="528"/>
        <v>5573.8418645801803</v>
      </c>
      <c r="KI125" s="526">
        <f t="shared" si="529"/>
        <v>6579.5559761872009</v>
      </c>
      <c r="KJ125" s="529">
        <f>(SUM(JP125:KI125)/SUM(JP$4:KI124))*100000</f>
        <v>159.09328580988449</v>
      </c>
      <c r="KK125" s="491">
        <f t="shared" si="579"/>
        <v>0</v>
      </c>
      <c r="KL125" s="492">
        <f t="shared" si="580"/>
        <v>0</v>
      </c>
      <c r="KM125" s="492">
        <f t="shared" si="581"/>
        <v>0</v>
      </c>
      <c r="KN125" s="492">
        <f t="shared" si="582"/>
        <v>0</v>
      </c>
      <c r="KO125" s="492">
        <f t="shared" si="583"/>
        <v>0</v>
      </c>
      <c r="KP125" s="492">
        <f t="shared" si="584"/>
        <v>0</v>
      </c>
      <c r="KQ125" s="492">
        <f t="shared" si="585"/>
        <v>179.61389970052599</v>
      </c>
      <c r="KR125" s="492">
        <f t="shared" si="586"/>
        <v>317.43734967290203</v>
      </c>
      <c r="KS125" s="492">
        <f t="shared" si="587"/>
        <v>870.31975868904931</v>
      </c>
      <c r="KT125" s="492">
        <f t="shared" si="588"/>
        <v>751.74988620106603</v>
      </c>
      <c r="KU125" s="492">
        <f t="shared" si="589"/>
        <v>3457.8596100402533</v>
      </c>
      <c r="KV125" s="492">
        <f t="shared" si="590"/>
        <v>1546.8299144587832</v>
      </c>
      <c r="KW125" s="492">
        <f t="shared" si="591"/>
        <v>5281.5682476700058</v>
      </c>
      <c r="KX125" s="492">
        <f t="shared" si="592"/>
        <v>3543.2701114921124</v>
      </c>
      <c r="KY125" s="492">
        <f t="shared" si="593"/>
        <v>16237.280104649642</v>
      </c>
      <c r="KZ125" s="492">
        <f t="shared" si="594"/>
        <v>6466.5061719527357</v>
      </c>
      <c r="LA125" s="492">
        <f t="shared" si="595"/>
        <v>31775.428121928675</v>
      </c>
      <c r="LB125" s="492">
        <f t="shared" si="596"/>
        <v>17619.915258117217</v>
      </c>
      <c r="LC125" s="492">
        <f t="shared" si="597"/>
        <v>92335.655836663296</v>
      </c>
      <c r="LD125" s="493">
        <f t="shared" si="598"/>
        <v>38073.930768978651</v>
      </c>
      <c r="LE125" s="509">
        <f t="shared" si="599"/>
        <v>0</v>
      </c>
      <c r="LF125" s="492">
        <f t="shared" si="600"/>
        <v>0</v>
      </c>
      <c r="LG125" s="492">
        <f t="shared" si="601"/>
        <v>1313.0141812861589</v>
      </c>
      <c r="LH125" s="492">
        <f t="shared" si="602"/>
        <v>828.78685238132346</v>
      </c>
      <c r="LI125" s="492">
        <f t="shared" si="603"/>
        <v>13354.2050529478</v>
      </c>
      <c r="LJ125" s="512">
        <f t="shared" si="604"/>
        <v>8445.036497781326</v>
      </c>
      <c r="LK125" s="491">
        <f t="shared" si="605"/>
        <v>0</v>
      </c>
      <c r="LL125" s="492">
        <f t="shared" si="606"/>
        <v>1071.6876091544741</v>
      </c>
      <c r="LM125" s="493">
        <f t="shared" si="607"/>
        <v>10576.421821959841</v>
      </c>
      <c r="LO125" s="547" t="e">
        <f>VLOOKUP(A125,#REF!,2,FALSE)</f>
        <v>#REF!</v>
      </c>
      <c r="LP125" s="552" t="e">
        <f>VLOOKUP(A125,#REF!,3,FALSE)</f>
        <v>#REF!</v>
      </c>
      <c r="LQ125" s="544" t="e">
        <f>VLOOKUP(A125,#REF!,4,FALSE)</f>
        <v>#REF!</v>
      </c>
      <c r="LR125" s="564" t="e">
        <f t="shared" si="530"/>
        <v>#REF!</v>
      </c>
      <c r="LS125" s="518" t="e">
        <f t="shared" si="531"/>
        <v>#REF!</v>
      </c>
    </row>
    <row r="126" spans="1:331" ht="14.4">
      <c r="A126" s="391" t="s">
        <v>136</v>
      </c>
      <c r="B126" s="419">
        <v>32002</v>
      </c>
      <c r="C126" s="407">
        <f t="shared" si="608"/>
        <v>3248</v>
      </c>
      <c r="D126" s="398">
        <f t="shared" si="609"/>
        <v>104</v>
      </c>
      <c r="E126" s="376">
        <f t="shared" si="610"/>
        <v>7.2411402030867732E-3</v>
      </c>
      <c r="F126" s="185">
        <f t="shared" si="532"/>
        <v>9.5025310918067624E-2</v>
      </c>
      <c r="G126" s="30">
        <f t="shared" si="253"/>
        <v>4.722913186957304</v>
      </c>
      <c r="H126" s="29">
        <f t="shared" si="533"/>
        <v>0.44879629402965943</v>
      </c>
      <c r="I126" s="33">
        <f t="shared" si="534"/>
        <v>0.47934572936808084</v>
      </c>
      <c r="J126" s="302">
        <f t="shared" si="535"/>
        <v>0.53157625267001252</v>
      </c>
      <c r="K126" s="452">
        <f t="shared" si="536"/>
        <v>6.1135102845008031E-3</v>
      </c>
      <c r="L126" s="303">
        <f t="shared" si="611"/>
        <v>5.5940490752863337</v>
      </c>
      <c r="M126" s="304">
        <f t="shared" si="537"/>
        <v>0.56741088989373911</v>
      </c>
      <c r="N126" s="675"/>
      <c r="O126" s="310" t="s">
        <v>226</v>
      </c>
      <c r="P126" s="20" t="s">
        <v>229</v>
      </c>
      <c r="Q126" s="20"/>
      <c r="R126" s="20"/>
      <c r="S126" s="148">
        <f t="shared" si="538"/>
        <v>3248</v>
      </c>
      <c r="T126" s="149">
        <f t="shared" si="539"/>
        <v>10149.36566464596</v>
      </c>
      <c r="U126" s="148">
        <f t="shared" si="540"/>
        <v>92</v>
      </c>
      <c r="V126" s="150">
        <f t="shared" si="541"/>
        <v>2.9150823827629912E-2</v>
      </c>
      <c r="W126" s="149">
        <f t="shared" si="542"/>
        <v>287.48203237297668</v>
      </c>
      <c r="X126" s="148">
        <f t="shared" si="543"/>
        <v>207</v>
      </c>
      <c r="Y126" s="150">
        <f t="shared" si="544"/>
        <v>6.8069713909898064E-2</v>
      </c>
      <c r="Z126" s="149">
        <f t="shared" si="545"/>
        <v>646.83457283919756</v>
      </c>
      <c r="AA126" s="148">
        <f t="shared" si="546"/>
        <v>104</v>
      </c>
      <c r="AB126" s="149">
        <f t="shared" si="547"/>
        <v>3249.7968876945192</v>
      </c>
      <c r="AC126" s="151">
        <f t="shared" si="548"/>
        <v>3.2019704433497539E-2</v>
      </c>
      <c r="AD126" s="148">
        <f t="shared" si="549"/>
        <v>0</v>
      </c>
      <c r="AE126" s="150">
        <f t="shared" si="550"/>
        <v>0</v>
      </c>
      <c r="AF126" s="149">
        <f t="shared" si="551"/>
        <v>0</v>
      </c>
      <c r="AG126" s="148">
        <f t="shared" si="552"/>
        <v>3</v>
      </c>
      <c r="AH126" s="150">
        <f t="shared" si="553"/>
        <v>2.9702970297029702E-2</v>
      </c>
      <c r="AI126" s="311">
        <f t="shared" si="554"/>
        <v>93.744140991188047</v>
      </c>
      <c r="AJ126" s="679"/>
      <c r="AK126" s="74">
        <v>2540.8140444684327</v>
      </c>
      <c r="AL126" s="59">
        <v>2379.3523519383834</v>
      </c>
      <c r="AM126" s="59">
        <v>2625.4860488455338</v>
      </c>
      <c r="AN126" s="59">
        <v>2496.7409212907014</v>
      </c>
      <c r="AO126" s="59">
        <v>2042.6238859598693</v>
      </c>
      <c r="AP126" s="59">
        <v>2019.8772805136573</v>
      </c>
      <c r="AQ126" s="59">
        <v>2238.1400980600019</v>
      </c>
      <c r="AR126" s="59">
        <v>2292.7895401461374</v>
      </c>
      <c r="AS126" s="59">
        <v>2077.9373351111349</v>
      </c>
      <c r="AT126" s="59">
        <v>2110.867608235129</v>
      </c>
      <c r="AU126" s="59">
        <v>1673.3058781028208</v>
      </c>
      <c r="AV126" s="59">
        <v>1614.0657645200354</v>
      </c>
      <c r="AW126" s="59">
        <v>1436.8168220549953</v>
      </c>
      <c r="AX126" s="59">
        <v>1452.3502882611065</v>
      </c>
      <c r="AY126" s="59">
        <v>909.60208983555708</v>
      </c>
      <c r="AZ126" s="59">
        <v>1025.8013335767619</v>
      </c>
      <c r="BA126" s="59">
        <v>331.4891928571472</v>
      </c>
      <c r="BB126" s="59">
        <v>555.18411768142141</v>
      </c>
      <c r="BC126" s="59">
        <v>32.784645447410171</v>
      </c>
      <c r="BD126" s="75">
        <v>145.9708652201362</v>
      </c>
      <c r="BE126" s="213">
        <v>2.0000000000000002E-5</v>
      </c>
      <c r="BF126" s="42">
        <v>2.0000000000000002E-5</v>
      </c>
      <c r="BG126" s="52">
        <v>5.0000000000000002E-5</v>
      </c>
      <c r="BH126" s="52">
        <v>4.0000000000000003E-5</v>
      </c>
      <c r="BI126" s="52">
        <v>1.2518952302791728E-4</v>
      </c>
      <c r="BJ126" s="52">
        <v>1.2406223545552731E-4</v>
      </c>
      <c r="BK126" s="52">
        <v>3.4000000000000002E-4</v>
      </c>
      <c r="BL126" s="52">
        <v>1.8000000000000001E-4</v>
      </c>
      <c r="BM126" s="52">
        <v>8.9999999999999998E-4</v>
      </c>
      <c r="BN126" s="52">
        <v>5.0000000000000001E-4</v>
      </c>
      <c r="BO126" s="52">
        <v>3.8E-3</v>
      </c>
      <c r="BP126" s="52">
        <v>2E-3</v>
      </c>
      <c r="BQ126" s="52">
        <v>1.6199999999999999E-2</v>
      </c>
      <c r="BR126" s="52">
        <v>6.1999999999999998E-3</v>
      </c>
      <c r="BS126" s="52">
        <v>6.1100000000000002E-2</v>
      </c>
      <c r="BT126" s="52">
        <v>2.6800000000000001E-2</v>
      </c>
      <c r="BU126" s="52">
        <v>0.1421</v>
      </c>
      <c r="BV126" s="52">
        <v>5.4699999999999999E-2</v>
      </c>
      <c r="BW126" s="52">
        <v>0.27589999999999998</v>
      </c>
      <c r="BX126" s="584">
        <v>0.1051</v>
      </c>
      <c r="BY126" s="74">
        <f>+Fall_Hoy!B126+(CS126/2)</f>
        <v>0</v>
      </c>
      <c r="BZ126" s="59">
        <f>+Fall_Hoy!C126+(CS126/2)</f>
        <v>0</v>
      </c>
      <c r="CA126" s="59">
        <f>+Fall_Hoy!D126+(CT126/2)</f>
        <v>0</v>
      </c>
      <c r="CB126" s="59">
        <f>+Fall_Hoy!E126+(CT126/2)</f>
        <v>0</v>
      </c>
      <c r="CC126" s="59">
        <f>+Fall_Hoy!F126+(CU126/2)</f>
        <v>1</v>
      </c>
      <c r="CD126" s="59">
        <f>+Fall_Hoy!G126+(CU126/2)</f>
        <v>0</v>
      </c>
      <c r="CE126" s="59">
        <f>+Fall_Hoy!H126+(CV126/2)</f>
        <v>1</v>
      </c>
      <c r="CF126" s="59">
        <f>+Fall_Hoy!I126+(CV126/2)</f>
        <v>1</v>
      </c>
      <c r="CG126" s="59">
        <f>+Fall_Hoy!J126+(CW126/2)</f>
        <v>6</v>
      </c>
      <c r="CH126" s="59">
        <f>+Fall_Hoy!K126+(CW126/2)</f>
        <v>3</v>
      </c>
      <c r="CI126" s="59">
        <f>+Fall_Hoy!L126+(CX126/2)</f>
        <v>11</v>
      </c>
      <c r="CJ126" s="59">
        <f>+Fall_Hoy!M126+(CX126/2)</f>
        <v>4</v>
      </c>
      <c r="CK126" s="59">
        <f>+Fall_Hoy!N126+(CY126/2)</f>
        <v>4</v>
      </c>
      <c r="CL126" s="59">
        <f>+Fall_Hoy!O126+(CY126/2)</f>
        <v>7</v>
      </c>
      <c r="CM126" s="59">
        <f>+Fall_Hoy!P126+(CZ126/2)</f>
        <v>20.5</v>
      </c>
      <c r="CN126" s="59">
        <f>+Fall_Hoy!Q126+(CZ126/2)</f>
        <v>14.5</v>
      </c>
      <c r="CO126" s="59">
        <f>+Fall_Hoy!R126+(DA126/2)</f>
        <v>11</v>
      </c>
      <c r="CP126" s="59">
        <f>+Fall_Hoy!S126+(DA126/2)</f>
        <v>12</v>
      </c>
      <c r="CQ126" s="59">
        <f>+Fall_Hoy!T126+(DB126/2)</f>
        <v>5.5</v>
      </c>
      <c r="CR126" s="75">
        <f>+Fall_Hoy!U126+(DB126/2)</f>
        <v>2.5</v>
      </c>
      <c r="CS126" s="603">
        <f>+Fall_Hoy!W126</f>
        <v>0</v>
      </c>
      <c r="CT126" s="58">
        <f>+Fall_Hoy!X126</f>
        <v>0</v>
      </c>
      <c r="CU126" s="58">
        <f>+Fall_Hoy!Y126</f>
        <v>0</v>
      </c>
      <c r="CV126" s="58">
        <f>+Fall_Hoy!Z126</f>
        <v>0</v>
      </c>
      <c r="CW126" s="58">
        <f>+Fall_Hoy!AA126</f>
        <v>0</v>
      </c>
      <c r="CX126" s="58">
        <f>+Fall_Hoy!AB126</f>
        <v>0</v>
      </c>
      <c r="CY126" s="58">
        <f>+Fall_Hoy!AC126</f>
        <v>0</v>
      </c>
      <c r="CZ126" s="58">
        <f>+Fall_Hoy!AD126</f>
        <v>1</v>
      </c>
      <c r="DA126" s="58">
        <f>+Fall_Hoy!AE126</f>
        <v>0</v>
      </c>
      <c r="DB126" s="223">
        <f>+Fall_Hoy!AF126</f>
        <v>1</v>
      </c>
      <c r="DC126" s="65">
        <f t="shared" si="555"/>
        <v>0.36885969373944827</v>
      </c>
      <c r="DD126" s="66">
        <f t="shared" si="556"/>
        <v>0.52743621831031284</v>
      </c>
      <c r="DE126" s="66">
        <f t="shared" si="557"/>
        <v>0.17184764018406151</v>
      </c>
      <c r="DF126" s="66">
        <f t="shared" si="558"/>
        <v>0.7</v>
      </c>
      <c r="DG126" s="66">
        <f t="shared" ref="DG126:DG157" si="649">IF(MIN(+CC126/(AO126*BI126),0.7)&gt;0,MIN(+CC126/(AO126*BI126),0.7),EA126/AO126)</f>
        <v>0.7</v>
      </c>
      <c r="DH126" s="66">
        <f t="shared" ref="DH126:DH157" si="650">IF(MIN(+CD126/(AP126*BJ126),0.7)&gt;0,MIN(+CD126/(AP126*BJ126),0.7),EB126/AP126)</f>
        <v>0.15099927255107207</v>
      </c>
      <c r="DI126" s="66">
        <f t="shared" ref="DI126:DI157" si="651">IF(MIN(+CE126/(AQ126*BK126),0.7)&gt;0,MIN(+CE126/(AQ126*BK126),0.7),EC126/AQ126)</f>
        <v>0.7</v>
      </c>
      <c r="DJ126" s="66">
        <f t="shared" ref="DJ126:DJ157" si="652">IF(MIN(+CF126/(AR126*BL126),0.7)&gt;0,MIN(+CF126/(AR126*BL126),0.7),ED126/AR126)</f>
        <v>0.7</v>
      </c>
      <c r="DK126" s="66">
        <f t="shared" ref="DK126:DK157" si="653">IF(MIN(+CG126/(AS126*BM126),0.7)&gt;0,MIN(+CG126/(AS126*BM126),0.7),EE126/AS126)</f>
        <v>0.7</v>
      </c>
      <c r="DL126" s="66">
        <f t="shared" ref="DL126:DL157" si="654">IF(MIN(+CH126/(AT126*BN126),0.7)&gt;0,MIN(+CH126/(AT126*BN126),0.7),EF126/AT126)</f>
        <v>0.7</v>
      </c>
      <c r="DM126" s="66">
        <f t="shared" ref="DM126:DM157" si="655">IF(MIN(+CI126/(AU126*BO126),0.7)&gt;0,MIN(+CI126/(AU126*BO126),0.7),EG126/AU126)</f>
        <v>0.7</v>
      </c>
      <c r="DN126" s="66">
        <f t="shared" ref="DN126:DN157" si="656">IF(MIN(+CJ126/(AV126*BP126),0.7)&gt;0,MIN(+CJ126/(AV126*BP126),0.7),EH126/AV126)</f>
        <v>0.7</v>
      </c>
      <c r="DO126" s="66">
        <f t="shared" ref="DO126:DO157" si="657">IF(MIN(+CK126/(AW126*BQ126),0.7)&gt;0,MIN(+CK126/(AW126*BQ126),0.7),EI126/AW126)</f>
        <v>0.17184764018406151</v>
      </c>
      <c r="DP126" s="66">
        <f t="shared" ref="DP126:DP157" si="658">IF(MIN(+CL126/(AX126*BR126),0.7)&gt;0,MIN(+CL126/(AX126*BR126),0.7),EJ126/AX126)</f>
        <v>0.7</v>
      </c>
      <c r="DQ126" s="66">
        <f t="shared" ref="DQ126:DQ157" si="659">IF(MIN(+CM126/(AY126*BS126),0.7)&gt;0,MIN(+CM126/(AY126*BS126),0.7),EK126/AY126)</f>
        <v>0.36885969373944827</v>
      </c>
      <c r="DR126" s="66">
        <f t="shared" ref="DR126:DR157" si="660">IF(MIN(+CN126/(AZ126*BT126),0.7)&gt;0,MIN(+CN126/(AZ126*BT126),0.7),EL126/AZ126)</f>
        <v>0.52743621831031284</v>
      </c>
      <c r="DS126" s="66">
        <f t="shared" ref="DS126:DS157" si="661">IF(MIN(+CO126/(BA126*BU126),0.7)&gt;0,MIN(+CO126/(BA126*BU126),0.7),EM126/BA126)</f>
        <v>0.2335227697391897</v>
      </c>
      <c r="DT126" s="66">
        <f t="shared" ref="DT126:DT157" si="662">IF(MIN(+CP126/(BB126*BV126),0.7)&gt;0,MIN(+CP126/(BB126*BV126),0.7),EN126/BB126)</f>
        <v>0.39514535953245522</v>
      </c>
      <c r="DU126" s="66">
        <f t="shared" ref="DU126:DU157" si="663">IF(MIN(+CQ126/(BC126*BW126),0.7)&gt;0,MIN(+CQ126/(BC126*BW126),0.7),EO126/BC126)</f>
        <v>0.60805168695872802</v>
      </c>
      <c r="DV126" s="265">
        <f t="shared" si="509"/>
        <v>0.16295628317391797</v>
      </c>
      <c r="DW126" s="74">
        <f>+'Cas_-14'!B125</f>
        <v>41</v>
      </c>
      <c r="DX126" s="59">
        <f>+'Cas_-14'!C125</f>
        <v>36</v>
      </c>
      <c r="DY126" s="59">
        <f>+'Cas_-14'!D125</f>
        <v>91</v>
      </c>
      <c r="DZ126" s="59">
        <f>+'Cas_-14'!E125</f>
        <v>81</v>
      </c>
      <c r="EA126" s="59">
        <f>+'Cas_-14'!F125</f>
        <v>266</v>
      </c>
      <c r="EB126" s="59">
        <f>+'Cas_-14'!G125</f>
        <v>305</v>
      </c>
      <c r="EC126" s="59">
        <f>+'Cas_-14'!H125</f>
        <v>310</v>
      </c>
      <c r="ED126" s="59">
        <f>+'Cas_-14'!I125</f>
        <v>356</v>
      </c>
      <c r="EE126" s="59">
        <f>+'Cas_-14'!J125</f>
        <v>259</v>
      </c>
      <c r="EF126" s="59">
        <f>+'Cas_-14'!K125</f>
        <v>334</v>
      </c>
      <c r="EG126" s="59">
        <f>+'Cas_-14'!L125</f>
        <v>201</v>
      </c>
      <c r="EH126" s="59">
        <f>+'Cas_-14'!M125</f>
        <v>230</v>
      </c>
      <c r="EI126" s="59">
        <f>+'Cas_-14'!N125</f>
        <v>110</v>
      </c>
      <c r="EJ126" s="59">
        <f>+'Cas_-14'!O125</f>
        <v>119</v>
      </c>
      <c r="EK126" s="59">
        <f>+'Cas_-14'!P125</f>
        <v>78</v>
      </c>
      <c r="EL126" s="59">
        <f>+'Cas_-14'!Q125</f>
        <v>69</v>
      </c>
      <c r="EM126" s="59">
        <f>+'Cas_-14'!R125</f>
        <v>27</v>
      </c>
      <c r="EN126" s="59">
        <f>+'Cas_-14'!S125</f>
        <v>40</v>
      </c>
      <c r="EO126" s="59">
        <f>+'Cas_-14'!T125</f>
        <v>8</v>
      </c>
      <c r="EP126" s="75">
        <f>+'Cas_-14'!U125</f>
        <v>8</v>
      </c>
      <c r="EQ126" s="178">
        <f t="shared" si="559"/>
        <v>1.6136560677968727E-2</v>
      </c>
      <c r="ER126" s="79">
        <f t="shared" si="560"/>
        <v>1.5130167657039922E-2</v>
      </c>
      <c r="ES126" s="79">
        <f t="shared" si="561"/>
        <v>3.4660248924199805E-2</v>
      </c>
      <c r="ET126" s="79">
        <f t="shared" si="562"/>
        <v>3.2442292794290679E-2</v>
      </c>
      <c r="EU126" s="79">
        <f t="shared" si="563"/>
        <v>0.13022465948252698</v>
      </c>
      <c r="EV126" s="79">
        <f t="shared" si="564"/>
        <v>0.15099927255107207</v>
      </c>
      <c r="EW126" s="79">
        <f t="shared" si="565"/>
        <v>0.13850786207204141</v>
      </c>
      <c r="EX126" s="79">
        <f t="shared" si="566"/>
        <v>0.15526937547757189</v>
      </c>
      <c r="EY126" s="79">
        <f t="shared" si="567"/>
        <v>0.12464283480721416</v>
      </c>
      <c r="EZ126" s="79">
        <f t="shared" si="568"/>
        <v>0.15822877697159482</v>
      </c>
      <c r="FA126" s="79">
        <f t="shared" si="569"/>
        <v>0.12012149280673776</v>
      </c>
      <c r="FB126" s="79">
        <f t="shared" si="570"/>
        <v>0.14249729165675828</v>
      </c>
      <c r="FC126" s="79">
        <f t="shared" si="571"/>
        <v>7.6558123701999409E-2</v>
      </c>
      <c r="FD126" s="79">
        <f t="shared" si="572"/>
        <v>8.1936156147617983E-2</v>
      </c>
      <c r="FE126" s="79">
        <f t="shared" si="573"/>
        <v>8.5751781874315258E-2</v>
      </c>
      <c r="FF126" s="79">
        <f t="shared" si="574"/>
        <v>6.726448654478831E-2</v>
      </c>
      <c r="FG126" s="79">
        <f t="shared" si="575"/>
        <v>8.1450619150759004E-2</v>
      </c>
      <c r="FH126" s="79">
        <f t="shared" si="576"/>
        <v>7.2048170554751004E-2</v>
      </c>
      <c r="FI126" s="79">
        <f t="shared" si="577"/>
        <v>0.24401666971914626</v>
      </c>
      <c r="FJ126" s="87">
        <f t="shared" si="578"/>
        <v>5.4805457157052088E-2</v>
      </c>
      <c r="FK126" s="101">
        <f t="shared" si="481"/>
        <v>4.301481388224432</v>
      </c>
      <c r="FL126" s="102">
        <f t="shared" si="482"/>
        <v>7.8412286394116375</v>
      </c>
      <c r="FM126" s="102">
        <f t="shared" si="483"/>
        <v>2.244668911335578</v>
      </c>
      <c r="FN126" s="102">
        <f t="shared" si="484"/>
        <v>8.5432369897712128</v>
      </c>
      <c r="FO126" s="102">
        <f t="shared" si="648"/>
        <v>5.375326015683866</v>
      </c>
      <c r="FP126" s="102">
        <f t="shared" si="648"/>
        <v>1</v>
      </c>
      <c r="FQ126" s="102">
        <f t="shared" si="648"/>
        <v>5.0538647375548429</v>
      </c>
      <c r="FR126" s="102">
        <f t="shared" si="648"/>
        <v>4.5082940396131912</v>
      </c>
      <c r="FS126" s="102">
        <f t="shared" si="648"/>
        <v>5.6160468516517152</v>
      </c>
      <c r="FT126" s="102">
        <f t="shared" si="648"/>
        <v>4.4239740292352998</v>
      </c>
      <c r="FU126" s="102">
        <f t="shared" si="648"/>
        <v>5.8274334063282316</v>
      </c>
      <c r="FV126" s="102">
        <f t="shared" si="648"/>
        <v>4.9123740659305417</v>
      </c>
      <c r="FW126" s="102">
        <f t="shared" si="648"/>
        <v>2.244668911335578</v>
      </c>
      <c r="FX126" s="102">
        <f t="shared" si="648"/>
        <v>8.5432369897712128</v>
      </c>
      <c r="FY126" s="102">
        <f t="shared" si="648"/>
        <v>4.301481388224432</v>
      </c>
      <c r="FZ126" s="102">
        <f t="shared" si="648"/>
        <v>7.8412286394116375</v>
      </c>
      <c r="GA126" s="102">
        <f t="shared" si="485"/>
        <v>2.8670472020225719</v>
      </c>
      <c r="GB126" s="102">
        <f t="shared" si="486"/>
        <v>5.4844606946983543</v>
      </c>
      <c r="GC126" s="102">
        <f t="shared" si="487"/>
        <v>2.4918448713301924</v>
      </c>
      <c r="GD126" s="270">
        <f t="shared" si="488"/>
        <v>2.9733587059942912</v>
      </c>
      <c r="GE126" s="74">
        <f>+Cas_Hoy!B125</f>
        <v>46</v>
      </c>
      <c r="GF126" s="59">
        <f>+Cas_Hoy!C125</f>
        <v>48</v>
      </c>
      <c r="GG126" s="59">
        <f>+Cas_Hoy!D125</f>
        <v>107</v>
      </c>
      <c r="GH126" s="59">
        <f>+Cas_Hoy!E125</f>
        <v>100</v>
      </c>
      <c r="GI126" s="59">
        <f>+Cas_Hoy!F125</f>
        <v>281</v>
      </c>
      <c r="GJ126" s="59">
        <f>+Cas_Hoy!G125</f>
        <v>331</v>
      </c>
      <c r="GK126" s="59">
        <f>+Cas_Hoy!H125</f>
        <v>335</v>
      </c>
      <c r="GL126" s="59">
        <f>+Cas_Hoy!I125</f>
        <v>375</v>
      </c>
      <c r="GM126" s="59">
        <f>+Cas_Hoy!J125</f>
        <v>269</v>
      </c>
      <c r="GN126" s="59">
        <f>+Cas_Hoy!K125</f>
        <v>349</v>
      </c>
      <c r="GO126" s="59">
        <f>+Cas_Hoy!L125</f>
        <v>211</v>
      </c>
      <c r="GP126" s="59">
        <f>+Cas_Hoy!M125</f>
        <v>238</v>
      </c>
      <c r="GQ126" s="59">
        <f>+Cas_Hoy!N125</f>
        <v>119</v>
      </c>
      <c r="GR126" s="59">
        <f>+Cas_Hoy!O125</f>
        <v>124</v>
      </c>
      <c r="GS126" s="59">
        <f>+Cas_Hoy!P125</f>
        <v>82</v>
      </c>
      <c r="GT126" s="59">
        <f>+Cas_Hoy!Q125</f>
        <v>71</v>
      </c>
      <c r="GU126" s="59">
        <f>+Cas_Hoy!R125</f>
        <v>28</v>
      </c>
      <c r="GV126" s="59">
        <f>+Cas_Hoy!S125</f>
        <v>42</v>
      </c>
      <c r="GW126" s="59">
        <f>+Cas_Hoy!T125</f>
        <v>8</v>
      </c>
      <c r="GX126" s="459">
        <f>+Cas_Hoy!U125</f>
        <v>10</v>
      </c>
      <c r="GY126" s="424">
        <f t="shared" si="489"/>
        <v>0.38777557546967639</v>
      </c>
      <c r="GZ126" s="94">
        <f t="shared" si="490"/>
        <v>0.54272422463814796</v>
      </c>
      <c r="HA126" s="94">
        <f t="shared" si="491"/>
        <v>0.18590790165366655</v>
      </c>
      <c r="HB126" s="94">
        <f t="shared" si="492"/>
        <v>0.7</v>
      </c>
      <c r="HC126" s="272">
        <f t="shared" si="612"/>
        <v>0.7</v>
      </c>
      <c r="HD126" s="272">
        <f t="shared" si="613"/>
        <v>0.1638713416865733</v>
      </c>
      <c r="HE126" s="272">
        <f t="shared" si="614"/>
        <v>0.7</v>
      </c>
      <c r="HF126" s="272">
        <f t="shared" si="615"/>
        <v>0.7</v>
      </c>
      <c r="HG126" s="272">
        <f t="shared" si="616"/>
        <v>0.7</v>
      </c>
      <c r="HH126" s="272">
        <f t="shared" si="617"/>
        <v>0.7</v>
      </c>
      <c r="HI126" s="272">
        <f t="shared" si="618"/>
        <v>0.7</v>
      </c>
      <c r="HJ126" s="272">
        <f t="shared" si="619"/>
        <v>0.7</v>
      </c>
      <c r="HK126" s="272">
        <f t="shared" si="620"/>
        <v>0.18590790165366655</v>
      </c>
      <c r="HL126" s="272">
        <f t="shared" si="621"/>
        <v>0.7</v>
      </c>
      <c r="HM126" s="272">
        <f t="shared" si="622"/>
        <v>0.38777557546967639</v>
      </c>
      <c r="HN126" s="272">
        <f t="shared" si="623"/>
        <v>0.54272422463814796</v>
      </c>
      <c r="HO126" s="272">
        <f t="shared" si="624"/>
        <v>0.24217176121101155</v>
      </c>
      <c r="HP126" s="272">
        <f t="shared" si="625"/>
        <v>0.41490262750907791</v>
      </c>
      <c r="HQ126" s="272">
        <f t="shared" si="626"/>
        <v>0.60805168695872813</v>
      </c>
      <c r="HR126" s="276">
        <f t="shared" si="627"/>
        <v>0.20369535396739746</v>
      </c>
      <c r="HS126" s="201">
        <f>+CyF_Tot!B125</f>
        <v>0</v>
      </c>
      <c r="HT126" s="131">
        <f>+CyF_Tot!C125</f>
        <v>3041</v>
      </c>
      <c r="HU126" s="131">
        <f>+CyF_Tot!D125</f>
        <v>3156</v>
      </c>
      <c r="HV126" s="131">
        <f>+CyF_Tot!E125</f>
        <v>3248</v>
      </c>
      <c r="HW126" s="131">
        <f>+CyF_Tot!F125</f>
        <v>0</v>
      </c>
      <c r="HX126" s="131">
        <f>+CyF_Tot!G125</f>
        <v>101</v>
      </c>
      <c r="HY126" s="131">
        <f>+CyF_Tot!H125</f>
        <v>104</v>
      </c>
      <c r="HZ126" s="428">
        <f>+CyF_Tot!I125</f>
        <v>104</v>
      </c>
      <c r="IA126" s="82">
        <f t="shared" si="628"/>
        <v>7.9395476672346504E-2</v>
      </c>
      <c r="IB126" s="79">
        <f t="shared" si="629"/>
        <v>7.4350114115942237E-2</v>
      </c>
      <c r="IC126" s="79">
        <f t="shared" si="630"/>
        <v>8.2041311444457657E-2</v>
      </c>
      <c r="ID126" s="79">
        <f t="shared" si="631"/>
        <v>7.8018277647981416E-2</v>
      </c>
      <c r="IE126" s="79">
        <f t="shared" si="632"/>
        <v>6.3828007185796801E-2</v>
      </c>
      <c r="IF126" s="79">
        <f t="shared" si="633"/>
        <v>6.3117220189789935E-2</v>
      </c>
      <c r="IG126" s="79">
        <f t="shared" si="634"/>
        <v>6.9937506970189425E-2</v>
      </c>
      <c r="IH126" s="79">
        <f t="shared" si="635"/>
        <v>7.1645195304860243E-2</v>
      </c>
      <c r="II126" s="79">
        <f t="shared" si="636"/>
        <v>6.4931483504503937E-2</v>
      </c>
      <c r="IJ126" s="79">
        <f t="shared" si="637"/>
        <v>6.5960490226708607E-2</v>
      </c>
      <c r="IK126" s="79">
        <f t="shared" si="638"/>
        <v>5.2287540719418185E-2</v>
      </c>
      <c r="IL126" s="79">
        <f t="shared" si="639"/>
        <v>5.0436402866071976E-2</v>
      </c>
      <c r="IM126" s="79">
        <f t="shared" si="640"/>
        <v>4.4897719581744745E-2</v>
      </c>
      <c r="IN126" s="79">
        <f t="shared" si="641"/>
        <v>4.5383110063780589E-2</v>
      </c>
      <c r="IO126" s="79">
        <f t="shared" si="642"/>
        <v>2.8423288851807921E-2</v>
      </c>
      <c r="IP126" s="79">
        <f t="shared" si="643"/>
        <v>3.2054288281256227E-2</v>
      </c>
      <c r="IQ126" s="79">
        <f t="shared" si="644"/>
        <v>1.0358389877418512E-2</v>
      </c>
      <c r="IR126" s="79">
        <f t="shared" si="645"/>
        <v>1.7348419401331836E-2</v>
      </c>
      <c r="IS126" s="79">
        <f t="shared" si="646"/>
        <v>1.0244561417227102E-3</v>
      </c>
      <c r="IT126" s="179">
        <f t="shared" si="647"/>
        <v>4.5613044566007186E-3</v>
      </c>
      <c r="IU126" s="275"/>
      <c r="IV126" s="272"/>
      <c r="IW126" s="272"/>
      <c r="IX126" s="272"/>
      <c r="IY126" s="272"/>
      <c r="IZ126" s="272"/>
      <c r="JA126" s="272"/>
      <c r="JB126" s="272"/>
      <c r="JC126" s="272"/>
      <c r="JD126" s="272"/>
      <c r="JE126" s="272"/>
      <c r="JF126" s="272"/>
      <c r="JG126" s="272"/>
      <c r="JH126" s="272"/>
      <c r="JI126" s="272"/>
      <c r="JJ126" s="272"/>
      <c r="JK126" s="272"/>
      <c r="JL126" s="272"/>
      <c r="JM126" s="272"/>
      <c r="JN126" s="276"/>
      <c r="JP126" s="525">
        <f t="shared" si="510"/>
        <v>0</v>
      </c>
      <c r="JQ126" s="241">
        <f t="shared" si="511"/>
        <v>0</v>
      </c>
      <c r="JR126" s="241">
        <f t="shared" si="512"/>
        <v>0</v>
      </c>
      <c r="JS126" s="241">
        <f t="shared" si="513"/>
        <v>0</v>
      </c>
      <c r="JT126" s="241">
        <f t="shared" si="514"/>
        <v>1751.6347598758543</v>
      </c>
      <c r="JU126" s="241">
        <f t="shared" si="515"/>
        <v>0</v>
      </c>
      <c r="JV126" s="241">
        <f t="shared" si="516"/>
        <v>1439.7534822744649</v>
      </c>
      <c r="JW126" s="241">
        <f t="shared" si="517"/>
        <v>1421.9765673705037</v>
      </c>
      <c r="JX126" s="241">
        <f t="shared" si="518"/>
        <v>8148.9040664907125</v>
      </c>
      <c r="JY126" s="241">
        <f t="shared" si="519"/>
        <v>4152.0472273141886</v>
      </c>
      <c r="JZ126" s="241">
        <f t="shared" si="520"/>
        <v>13893.530348652404</v>
      </c>
      <c r="KA126" s="241">
        <f t="shared" si="521"/>
        <v>5621.6569358301194</v>
      </c>
      <c r="KB126" s="241">
        <f t="shared" si="522"/>
        <v>4603.0335241626608</v>
      </c>
      <c r="KC126" s="241">
        <f t="shared" si="523"/>
        <v>9191.8341655604454</v>
      </c>
      <c r="KD126" s="241">
        <f t="shared" si="524"/>
        <v>22311.12013349585</v>
      </c>
      <c r="KE126" s="241">
        <f t="shared" si="525"/>
        <v>18848.420612384747</v>
      </c>
      <c r="KF126" s="241">
        <f t="shared" si="526"/>
        <v>11831.872907211839</v>
      </c>
      <c r="KG126" s="241">
        <f t="shared" si="527"/>
        <v>14194.599141112491</v>
      </c>
      <c r="KH126" s="241">
        <f t="shared" si="528"/>
        <v>10126.920558972432</v>
      </c>
      <c r="KI126" s="526">
        <f t="shared" si="529"/>
        <v>2959.6659535344288</v>
      </c>
      <c r="KJ126" s="529">
        <f>(SUM(JP126:KI126)/SUM(JP$4:KI125))*100000</f>
        <v>224.51454446568764</v>
      </c>
      <c r="KK126" s="491">
        <f t="shared" si="579"/>
        <v>0</v>
      </c>
      <c r="KL126" s="492">
        <f t="shared" si="580"/>
        <v>0</v>
      </c>
      <c r="KM126" s="492">
        <f t="shared" si="581"/>
        <v>0</v>
      </c>
      <c r="KN126" s="492">
        <f t="shared" si="582"/>
        <v>0</v>
      </c>
      <c r="KO126" s="492">
        <f t="shared" si="583"/>
        <v>489.56638903205629</v>
      </c>
      <c r="KP126" s="492">
        <f t="shared" si="584"/>
        <v>0</v>
      </c>
      <c r="KQ126" s="492">
        <f t="shared" si="585"/>
        <v>446.79955507110134</v>
      </c>
      <c r="KR126" s="492">
        <f t="shared" si="586"/>
        <v>436.14993111677501</v>
      </c>
      <c r="KS126" s="492">
        <f t="shared" si="587"/>
        <v>2887.478798622722</v>
      </c>
      <c r="KT126" s="492">
        <f t="shared" si="588"/>
        <v>1421.2165596251032</v>
      </c>
      <c r="KU126" s="492">
        <f t="shared" si="589"/>
        <v>6573.8130391747036</v>
      </c>
      <c r="KV126" s="492">
        <f t="shared" si="590"/>
        <v>2478.2137679436223</v>
      </c>
      <c r="KW126" s="492">
        <f t="shared" si="591"/>
        <v>2783.9317709817965</v>
      </c>
      <c r="KX126" s="492">
        <f t="shared" si="592"/>
        <v>4819.7738910363514</v>
      </c>
      <c r="KY126" s="492">
        <f t="shared" si="593"/>
        <v>22537.32728748029</v>
      </c>
      <c r="KZ126" s="492">
        <f t="shared" si="594"/>
        <v>14135.290650716383</v>
      </c>
      <c r="LA126" s="492">
        <f t="shared" si="595"/>
        <v>33183.585579938852</v>
      </c>
      <c r="LB126" s="492">
        <f t="shared" si="596"/>
        <v>21614.4511664253</v>
      </c>
      <c r="LC126" s="492">
        <f t="shared" si="597"/>
        <v>167761.46043191306</v>
      </c>
      <c r="LD126" s="493">
        <f t="shared" si="598"/>
        <v>17126.705361578777</v>
      </c>
      <c r="LE126" s="509">
        <f t="shared" si="599"/>
        <v>138.71695732609618</v>
      </c>
      <c r="LF126" s="492">
        <f t="shared" si="600"/>
        <v>0</v>
      </c>
      <c r="LG126" s="492">
        <f t="shared" si="601"/>
        <v>3005.3177538525838</v>
      </c>
      <c r="LH126" s="492">
        <f t="shared" si="602"/>
        <v>1329.4065073765571</v>
      </c>
      <c r="LI126" s="492">
        <f t="shared" si="603"/>
        <v>15125.284854599957</v>
      </c>
      <c r="LJ126" s="512">
        <f t="shared" si="604"/>
        <v>11323.22373260082</v>
      </c>
      <c r="LK126" s="491">
        <f t="shared" si="605"/>
        <v>70.89737520966294</v>
      </c>
      <c r="LL126" s="492">
        <f t="shared" si="606"/>
        <v>2165.3843577773364</v>
      </c>
      <c r="LM126" s="493">
        <f t="shared" si="607"/>
        <v>13073.006525118002</v>
      </c>
      <c r="LO126" s="547" t="e">
        <f>VLOOKUP(A126,#REF!,2,FALSE)</f>
        <v>#REF!</v>
      </c>
      <c r="LP126" s="552" t="e">
        <f>VLOOKUP(A126,#REF!,3,FALSE)</f>
        <v>#REF!</v>
      </c>
      <c r="LQ126" s="544" t="e">
        <f>VLOOKUP(A126,#REF!,4,FALSE)</f>
        <v>#REF!</v>
      </c>
      <c r="LR126" s="564" t="e">
        <f t="shared" si="530"/>
        <v>#REF!</v>
      </c>
      <c r="LS126" s="518" t="e">
        <f t="shared" si="531"/>
        <v>#REF!</v>
      </c>
    </row>
    <row r="127" spans="1:331" ht="14.4">
      <c r="A127" s="391" t="s">
        <v>137</v>
      </c>
      <c r="B127" s="419">
        <v>41441</v>
      </c>
      <c r="C127" s="407">
        <f t="shared" si="608"/>
        <v>4392</v>
      </c>
      <c r="D127" s="398">
        <f t="shared" si="609"/>
        <v>116</v>
      </c>
      <c r="E127" s="376">
        <f t="shared" si="610"/>
        <v>8.7022455060165316E-3</v>
      </c>
      <c r="F127" s="185">
        <f t="shared" si="532"/>
        <v>0.10074563837745228</v>
      </c>
      <c r="G127" s="30">
        <f t="shared" si="253"/>
        <v>3.1927887024693846</v>
      </c>
      <c r="H127" s="29">
        <f t="shared" si="533"/>
        <v>0.32165953603459568</v>
      </c>
      <c r="I127" s="33">
        <f t="shared" si="534"/>
        <v>0.33837812748836993</v>
      </c>
      <c r="J127" s="302">
        <f t="shared" si="535"/>
        <v>0.40001850847710357</v>
      </c>
      <c r="K127" s="452">
        <f t="shared" si="536"/>
        <v>6.9975768435840812E-3</v>
      </c>
      <c r="L127" s="303">
        <f t="shared" si="611"/>
        <v>3.9705789245029104</v>
      </c>
      <c r="M127" s="304">
        <f t="shared" si="537"/>
        <v>0.42042663837066602</v>
      </c>
      <c r="N127" s="675"/>
      <c r="O127" s="310" t="s">
        <v>226</v>
      </c>
      <c r="P127" s="20" t="s">
        <v>228</v>
      </c>
      <c r="Q127" s="20"/>
      <c r="R127" s="20"/>
      <c r="S127" s="148">
        <f t="shared" si="538"/>
        <v>4392</v>
      </c>
      <c r="T127" s="149">
        <f t="shared" si="539"/>
        <v>10598.19985038971</v>
      </c>
      <c r="U127" s="148">
        <f t="shared" si="540"/>
        <v>79</v>
      </c>
      <c r="V127" s="150">
        <f t="shared" si="541"/>
        <v>1.831671690238813E-2</v>
      </c>
      <c r="W127" s="149">
        <f t="shared" si="542"/>
        <v>190.63246543278396</v>
      </c>
      <c r="X127" s="148">
        <f t="shared" si="543"/>
        <v>217</v>
      </c>
      <c r="Y127" s="150">
        <f t="shared" si="544"/>
        <v>5.1976047904191615E-2</v>
      </c>
      <c r="Z127" s="149">
        <f t="shared" si="545"/>
        <v>523.63601264448255</v>
      </c>
      <c r="AA127" s="148">
        <f t="shared" si="546"/>
        <v>116</v>
      </c>
      <c r="AB127" s="149">
        <f t="shared" si="547"/>
        <v>2799.1602519244225</v>
      </c>
      <c r="AC127" s="151">
        <f t="shared" si="548"/>
        <v>2.6411657559198543E-2</v>
      </c>
      <c r="AD127" s="148">
        <f t="shared" si="549"/>
        <v>0</v>
      </c>
      <c r="AE127" s="150">
        <f t="shared" si="550"/>
        <v>0</v>
      </c>
      <c r="AF127" s="149">
        <f t="shared" si="551"/>
        <v>0</v>
      </c>
      <c r="AG127" s="148">
        <f t="shared" si="552"/>
        <v>5</v>
      </c>
      <c r="AH127" s="150">
        <f t="shared" si="553"/>
        <v>4.5045045045045043E-2</v>
      </c>
      <c r="AI127" s="311">
        <f t="shared" si="554"/>
        <v>120.6534591346734</v>
      </c>
      <c r="AJ127" s="679"/>
      <c r="AK127" s="74">
        <v>3274.5270028329219</v>
      </c>
      <c r="AL127" s="59">
        <v>3259.9604217912583</v>
      </c>
      <c r="AM127" s="59">
        <v>3132.9892813271645</v>
      </c>
      <c r="AN127" s="59">
        <v>2982.0242056719781</v>
      </c>
      <c r="AO127" s="59">
        <v>2364.4561711805627</v>
      </c>
      <c r="AP127" s="59">
        <v>2415.5673476740944</v>
      </c>
      <c r="AQ127" s="59">
        <v>2626.2701842723768</v>
      </c>
      <c r="AR127" s="59">
        <v>2779.508060389162</v>
      </c>
      <c r="AS127" s="59">
        <v>2666.8187269181208</v>
      </c>
      <c r="AT127" s="59">
        <v>2684.2212567339584</v>
      </c>
      <c r="AU127" s="59">
        <v>2136.7268635641572</v>
      </c>
      <c r="AV127" s="59">
        <v>2211.8786547433756</v>
      </c>
      <c r="AW127" s="59">
        <v>1954.885750659414</v>
      </c>
      <c r="AX127" s="59">
        <v>2217.5148005300534</v>
      </c>
      <c r="AY127" s="59">
        <v>1210.5530700028935</v>
      </c>
      <c r="AZ127" s="59">
        <v>1715.2108746395575</v>
      </c>
      <c r="BA127" s="59">
        <v>539.98558396254612</v>
      </c>
      <c r="BB127" s="59">
        <v>919.33553545016593</v>
      </c>
      <c r="BC127" s="59">
        <v>75.787450380708222</v>
      </c>
      <c r="BD127" s="75">
        <v>272.77918220587497</v>
      </c>
      <c r="BE127" s="213">
        <v>2.0000000000000002E-5</v>
      </c>
      <c r="BF127" s="42">
        <v>2.0000000000000002E-5</v>
      </c>
      <c r="BG127" s="52">
        <v>5.0000000000000002E-5</v>
      </c>
      <c r="BH127" s="52">
        <v>4.0000000000000003E-5</v>
      </c>
      <c r="BI127" s="52">
        <v>1.2518952302791728E-4</v>
      </c>
      <c r="BJ127" s="52">
        <v>1.2406223545552731E-4</v>
      </c>
      <c r="BK127" s="52">
        <v>3.4000000000000002E-4</v>
      </c>
      <c r="BL127" s="52">
        <v>1.8000000000000001E-4</v>
      </c>
      <c r="BM127" s="52">
        <v>8.9999999999999998E-4</v>
      </c>
      <c r="BN127" s="52">
        <v>5.0000000000000001E-4</v>
      </c>
      <c r="BO127" s="52">
        <v>3.8E-3</v>
      </c>
      <c r="BP127" s="52">
        <v>2E-3</v>
      </c>
      <c r="BQ127" s="52">
        <v>1.6199999999999999E-2</v>
      </c>
      <c r="BR127" s="52">
        <v>6.1999999999999998E-3</v>
      </c>
      <c r="BS127" s="52">
        <v>6.1100000000000002E-2</v>
      </c>
      <c r="BT127" s="52">
        <v>2.6800000000000001E-2</v>
      </c>
      <c r="BU127" s="52">
        <v>0.1421</v>
      </c>
      <c r="BV127" s="52">
        <v>5.4699999999999999E-2</v>
      </c>
      <c r="BW127" s="52">
        <v>0.27589999999999998</v>
      </c>
      <c r="BX127" s="584">
        <v>0.1051</v>
      </c>
      <c r="BY127" s="74">
        <f>+Fall_Hoy!B127+(CS127/2)</f>
        <v>0</v>
      </c>
      <c r="BZ127" s="59">
        <f>+Fall_Hoy!C127+(CS127/2)</f>
        <v>0</v>
      </c>
      <c r="CA127" s="59">
        <f>+Fall_Hoy!D127+(CT127/2)</f>
        <v>0</v>
      </c>
      <c r="CB127" s="59">
        <f>+Fall_Hoy!E127+(CT127/2)</f>
        <v>0</v>
      </c>
      <c r="CC127" s="59">
        <f>+Fall_Hoy!F127+(CU127/2)</f>
        <v>0</v>
      </c>
      <c r="CD127" s="59">
        <f>+Fall_Hoy!G127+(CU127/2)</f>
        <v>0</v>
      </c>
      <c r="CE127" s="59">
        <f>+Fall_Hoy!H127+(CV127/2)</f>
        <v>0</v>
      </c>
      <c r="CF127" s="59">
        <f>+Fall_Hoy!I127+(CV127/2)</f>
        <v>1</v>
      </c>
      <c r="CG127" s="59">
        <f>+Fall_Hoy!J127+(CW127/2)</f>
        <v>2</v>
      </c>
      <c r="CH127" s="59">
        <f>+Fall_Hoy!K127+(CW127/2)</f>
        <v>0</v>
      </c>
      <c r="CI127" s="59">
        <f>+Fall_Hoy!L127+(CX127/2)</f>
        <v>8</v>
      </c>
      <c r="CJ127" s="59">
        <f>+Fall_Hoy!M127+(CX127/2)</f>
        <v>5</v>
      </c>
      <c r="CK127" s="59">
        <f>+Fall_Hoy!N127+(CY127/2)</f>
        <v>15</v>
      </c>
      <c r="CL127" s="59">
        <f>+Fall_Hoy!O127+(CY127/2)</f>
        <v>7</v>
      </c>
      <c r="CM127" s="59">
        <f>+Fall_Hoy!P127+(CZ127/2)</f>
        <v>12</v>
      </c>
      <c r="CN127" s="59">
        <f>+Fall_Hoy!Q127+(CZ127/2)</f>
        <v>18</v>
      </c>
      <c r="CO127" s="59">
        <f>+Fall_Hoy!R127+(DA127/2)</f>
        <v>15.5</v>
      </c>
      <c r="CP127" s="59">
        <f>+Fall_Hoy!S127+(DA127/2)</f>
        <v>12.5</v>
      </c>
      <c r="CQ127" s="59">
        <f>+Fall_Hoy!T127+(DB127/2)</f>
        <v>7.5</v>
      </c>
      <c r="CR127" s="75">
        <f>+Fall_Hoy!U127+(DB127/2)</f>
        <v>12.5</v>
      </c>
      <c r="CS127" s="603">
        <f>+Fall_Hoy!W127</f>
        <v>0</v>
      </c>
      <c r="CT127" s="58">
        <f>+Fall_Hoy!X127</f>
        <v>0</v>
      </c>
      <c r="CU127" s="58">
        <f>+Fall_Hoy!Y127</f>
        <v>0</v>
      </c>
      <c r="CV127" s="58">
        <f>+Fall_Hoy!Z127</f>
        <v>0</v>
      </c>
      <c r="CW127" s="58">
        <f>+Fall_Hoy!AA127</f>
        <v>0</v>
      </c>
      <c r="CX127" s="58">
        <f>+Fall_Hoy!AB127</f>
        <v>0</v>
      </c>
      <c r="CY127" s="58">
        <f>+Fall_Hoy!AC127</f>
        <v>0</v>
      </c>
      <c r="CZ127" s="58">
        <f>+Fall_Hoy!AD127</f>
        <v>0</v>
      </c>
      <c r="DA127" s="58">
        <f>+Fall_Hoy!AE127</f>
        <v>1</v>
      </c>
      <c r="DB127" s="223">
        <f>+Fall_Hoy!AF127</f>
        <v>1</v>
      </c>
      <c r="DC127" s="65">
        <f t="shared" si="555"/>
        <v>0.16223935174940005</v>
      </c>
      <c r="DD127" s="66">
        <f t="shared" si="556"/>
        <v>0.39157971825821014</v>
      </c>
      <c r="DE127" s="66">
        <f t="shared" si="557"/>
        <v>0.47364707917769439</v>
      </c>
      <c r="DF127" s="66">
        <f t="shared" si="558"/>
        <v>0.50914305410482186</v>
      </c>
      <c r="DG127" s="66">
        <f t="shared" si="649"/>
        <v>0.14083576767410941</v>
      </c>
      <c r="DH127" s="66">
        <f t="shared" si="650"/>
        <v>0.15772692091026067</v>
      </c>
      <c r="DI127" s="66">
        <f t="shared" si="651"/>
        <v>0.13517268791533527</v>
      </c>
      <c r="DJ127" s="66">
        <f t="shared" si="652"/>
        <v>0.7</v>
      </c>
      <c r="DK127" s="66">
        <f t="shared" si="653"/>
        <v>0.7</v>
      </c>
      <c r="DL127" s="66">
        <f t="shared" si="654"/>
        <v>0.16205817568455172</v>
      </c>
      <c r="DM127" s="66">
        <f t="shared" si="655"/>
        <v>0.7</v>
      </c>
      <c r="DN127" s="66">
        <f t="shared" si="656"/>
        <v>0.7</v>
      </c>
      <c r="DO127" s="66">
        <f t="shared" si="657"/>
        <v>0.47364707917769439</v>
      </c>
      <c r="DP127" s="66">
        <f t="shared" si="658"/>
        <v>0.50914305410482186</v>
      </c>
      <c r="DQ127" s="66">
        <f t="shared" si="659"/>
        <v>0.16223935174940005</v>
      </c>
      <c r="DR127" s="66">
        <f t="shared" si="660"/>
        <v>0.39157971825821014</v>
      </c>
      <c r="DS127" s="66">
        <f t="shared" si="661"/>
        <v>0.20200190013181563</v>
      </c>
      <c r="DT127" s="66">
        <f t="shared" si="662"/>
        <v>0.24856995819326586</v>
      </c>
      <c r="DU127" s="66">
        <f t="shared" si="663"/>
        <v>0.35868421613524371</v>
      </c>
      <c r="DV127" s="265">
        <f t="shared" ref="DV127:DV158" si="664">IF(MIN(+CR127/(BD127*BX127),0.7)&gt;0,MIN(+CR127/(BD127*BX127),0.7),EP127/BD127)</f>
        <v>0.43600962242788815</v>
      </c>
      <c r="DW127" s="74">
        <f>+'Cas_-14'!B126</f>
        <v>62</v>
      </c>
      <c r="DX127" s="59">
        <f>+'Cas_-14'!C126</f>
        <v>67</v>
      </c>
      <c r="DY127" s="59">
        <f>+'Cas_-14'!D126</f>
        <v>129</v>
      </c>
      <c r="DZ127" s="59">
        <f>+'Cas_-14'!E126</f>
        <v>147</v>
      </c>
      <c r="EA127" s="59">
        <f>+'Cas_-14'!F126</f>
        <v>333</v>
      </c>
      <c r="EB127" s="59">
        <f>+'Cas_-14'!G126</f>
        <v>381</v>
      </c>
      <c r="EC127" s="59">
        <f>+'Cas_-14'!H126</f>
        <v>355</v>
      </c>
      <c r="ED127" s="59">
        <f>+'Cas_-14'!I126</f>
        <v>419</v>
      </c>
      <c r="EE127" s="59">
        <f>+'Cas_-14'!J126</f>
        <v>355</v>
      </c>
      <c r="EF127" s="59">
        <f>+'Cas_-14'!K126</f>
        <v>435</v>
      </c>
      <c r="EG127" s="59">
        <f>+'Cas_-14'!L126</f>
        <v>303</v>
      </c>
      <c r="EH127" s="59">
        <f>+'Cas_-14'!M126</f>
        <v>318</v>
      </c>
      <c r="EI127" s="59">
        <f>+'Cas_-14'!N126</f>
        <v>197</v>
      </c>
      <c r="EJ127" s="59">
        <f>+'Cas_-14'!O126</f>
        <v>215</v>
      </c>
      <c r="EK127" s="59">
        <f>+'Cas_-14'!P126</f>
        <v>125</v>
      </c>
      <c r="EL127" s="59">
        <f>+'Cas_-14'!Q126</f>
        <v>124</v>
      </c>
      <c r="EM127" s="59">
        <f>+'Cas_-14'!R126</f>
        <v>52</v>
      </c>
      <c r="EN127" s="59">
        <f>+'Cas_-14'!S126</f>
        <v>62</v>
      </c>
      <c r="EO127" s="59">
        <f>+'Cas_-14'!T126</f>
        <v>10</v>
      </c>
      <c r="EP127" s="75">
        <f>+'Cas_-14'!U126</f>
        <v>25</v>
      </c>
      <c r="EQ127" s="178">
        <f t="shared" si="559"/>
        <v>1.8934032288132414E-2</v>
      </c>
      <c r="ER127" s="80">
        <f t="shared" si="560"/>
        <v>2.0552396756763493E-2</v>
      </c>
      <c r="ES127" s="80">
        <f t="shared" si="561"/>
        <v>4.1174733909512248E-2</v>
      </c>
      <c r="ET127" s="80">
        <f t="shared" si="562"/>
        <v>4.9295374504471731E-2</v>
      </c>
      <c r="EU127" s="80">
        <f t="shared" si="563"/>
        <v>0.14083576767410941</v>
      </c>
      <c r="EV127" s="80">
        <f t="shared" si="564"/>
        <v>0.15772692091026067</v>
      </c>
      <c r="EW127" s="80">
        <f t="shared" si="565"/>
        <v>0.13517268791533527</v>
      </c>
      <c r="EX127" s="80">
        <f t="shared" si="566"/>
        <v>0.15074609999200195</v>
      </c>
      <c r="EY127" s="80">
        <f t="shared" si="567"/>
        <v>0.13311740929997584</v>
      </c>
      <c r="EZ127" s="80">
        <f t="shared" si="568"/>
        <v>0.16205817568455172</v>
      </c>
      <c r="FA127" s="80">
        <f t="shared" si="569"/>
        <v>0.14180567725655974</v>
      </c>
      <c r="FB127" s="80">
        <f t="shared" si="570"/>
        <v>0.14376918883775505</v>
      </c>
      <c r="FC127" s="80">
        <f t="shared" si="571"/>
        <v>0.10077315256584625</v>
      </c>
      <c r="FD127" s="80">
        <f t="shared" si="572"/>
        <v>9.6955384445961065E-2</v>
      </c>
      <c r="FE127" s="80">
        <f t="shared" si="573"/>
        <v>0.10325858741550357</v>
      </c>
      <c r="FF127" s="80">
        <f t="shared" si="574"/>
        <v>7.2294317761982446E-2</v>
      </c>
      <c r="FG127" s="80">
        <f t="shared" si="575"/>
        <v>9.6298867126065293E-2</v>
      </c>
      <c r="FH127" s="80">
        <f t="shared" si="576"/>
        <v>6.744001249733135E-2</v>
      </c>
      <c r="FI127" s="80">
        <f t="shared" si="577"/>
        <v>0.13194796697561831</v>
      </c>
      <c r="FJ127" s="88">
        <f t="shared" si="578"/>
        <v>9.1649222634342081E-2</v>
      </c>
      <c r="FK127" s="101">
        <f t="shared" si="481"/>
        <v>1.5711947626841243</v>
      </c>
      <c r="FL127" s="102">
        <f t="shared" si="482"/>
        <v>5.4164660568127099</v>
      </c>
      <c r="FM127" s="102">
        <f t="shared" si="483"/>
        <v>4.7001316036849037</v>
      </c>
      <c r="FN127" s="102">
        <f t="shared" si="484"/>
        <v>5.2513128282070527</v>
      </c>
      <c r="FO127" s="102">
        <f t="shared" si="648"/>
        <v>1</v>
      </c>
      <c r="FP127" s="102">
        <f t="shared" si="648"/>
        <v>1</v>
      </c>
      <c r="FQ127" s="102">
        <f t="shared" si="648"/>
        <v>1</v>
      </c>
      <c r="FR127" s="102">
        <f t="shared" si="648"/>
        <v>4.6435695519628002</v>
      </c>
      <c r="FS127" s="102">
        <f t="shared" si="648"/>
        <v>5.2585157995568581</v>
      </c>
      <c r="FT127" s="102">
        <f t="shared" si="648"/>
        <v>1</v>
      </c>
      <c r="FU127" s="102">
        <f t="shared" si="648"/>
        <v>4.9363326881020129</v>
      </c>
      <c r="FV127" s="102">
        <f t="shared" si="648"/>
        <v>4.8689152777369902</v>
      </c>
      <c r="FW127" s="102">
        <f t="shared" si="648"/>
        <v>4.7001316036849037</v>
      </c>
      <c r="FX127" s="102">
        <f t="shared" si="648"/>
        <v>5.2513128282070527</v>
      </c>
      <c r="FY127" s="102">
        <f t="shared" si="648"/>
        <v>1.5711947626841243</v>
      </c>
      <c r="FZ127" s="102">
        <f t="shared" si="648"/>
        <v>5.4164660568127099</v>
      </c>
      <c r="GA127" s="102">
        <f t="shared" si="485"/>
        <v>2.0976560385427381</v>
      </c>
      <c r="GB127" s="102">
        <f t="shared" si="486"/>
        <v>3.6857934776198618</v>
      </c>
      <c r="GC127" s="102">
        <f t="shared" si="487"/>
        <v>2.7183762232693005</v>
      </c>
      <c r="GD127" s="270">
        <f t="shared" si="488"/>
        <v>4.7573739295908659</v>
      </c>
      <c r="GE127" s="74">
        <f>+Cas_Hoy!B126</f>
        <v>67</v>
      </c>
      <c r="GF127" s="59">
        <f>+Cas_Hoy!C126</f>
        <v>70</v>
      </c>
      <c r="GG127" s="59">
        <f>+Cas_Hoy!D126</f>
        <v>136</v>
      </c>
      <c r="GH127" s="59">
        <f>+Cas_Hoy!E126</f>
        <v>155</v>
      </c>
      <c r="GI127" s="59">
        <f>+Cas_Hoy!F126</f>
        <v>347</v>
      </c>
      <c r="GJ127" s="59">
        <f>+Cas_Hoy!G126</f>
        <v>405</v>
      </c>
      <c r="GK127" s="59">
        <f>+Cas_Hoy!H126</f>
        <v>370</v>
      </c>
      <c r="GL127" s="59">
        <f>+Cas_Hoy!I126</f>
        <v>451</v>
      </c>
      <c r="GM127" s="59">
        <f>+Cas_Hoy!J126</f>
        <v>374</v>
      </c>
      <c r="GN127" s="59">
        <f>+Cas_Hoy!K126</f>
        <v>449</v>
      </c>
      <c r="GO127" s="59">
        <f>+Cas_Hoy!L126</f>
        <v>318</v>
      </c>
      <c r="GP127" s="59">
        <f>+Cas_Hoy!M126</f>
        <v>334</v>
      </c>
      <c r="GQ127" s="59">
        <f>+Cas_Hoy!N126</f>
        <v>209</v>
      </c>
      <c r="GR127" s="59">
        <f>+Cas_Hoy!O126</f>
        <v>221</v>
      </c>
      <c r="GS127" s="59">
        <f>+Cas_Hoy!P126</f>
        <v>131</v>
      </c>
      <c r="GT127" s="59">
        <f>+Cas_Hoy!Q126</f>
        <v>132</v>
      </c>
      <c r="GU127" s="59">
        <f>+Cas_Hoy!R126</f>
        <v>56</v>
      </c>
      <c r="GV127" s="59">
        <f>+Cas_Hoy!S126</f>
        <v>65</v>
      </c>
      <c r="GW127" s="59">
        <f>+Cas_Hoy!T126</f>
        <v>10</v>
      </c>
      <c r="GX127" s="459">
        <f>+Cas_Hoy!U126</f>
        <v>27</v>
      </c>
      <c r="GY127" s="424">
        <f t="shared" si="489"/>
        <v>0.17002684063337126</v>
      </c>
      <c r="GZ127" s="94">
        <f t="shared" si="490"/>
        <v>0.41684292588777205</v>
      </c>
      <c r="HA127" s="94">
        <f t="shared" si="491"/>
        <v>0.50249867790933056</v>
      </c>
      <c r="HB127" s="94">
        <f t="shared" si="492"/>
        <v>0.52335169747518895</v>
      </c>
      <c r="HC127" s="272">
        <f t="shared" si="612"/>
        <v>0.14675679093968758</v>
      </c>
      <c r="HD127" s="272">
        <f t="shared" si="613"/>
        <v>0.16766247498334794</v>
      </c>
      <c r="HE127" s="272">
        <f t="shared" si="614"/>
        <v>0.1408842099399269</v>
      </c>
      <c r="HF127" s="272">
        <f t="shared" si="615"/>
        <v>0.7</v>
      </c>
      <c r="HG127" s="272">
        <f t="shared" si="616"/>
        <v>0.7</v>
      </c>
      <c r="HH127" s="272">
        <f t="shared" si="617"/>
        <v>0.1672738411088821</v>
      </c>
      <c r="HI127" s="272">
        <f t="shared" si="618"/>
        <v>0.7</v>
      </c>
      <c r="HJ127" s="272">
        <f t="shared" si="619"/>
        <v>0.7</v>
      </c>
      <c r="HK127" s="272">
        <f t="shared" si="620"/>
        <v>0.50249867790933056</v>
      </c>
      <c r="HL127" s="272">
        <f t="shared" si="621"/>
        <v>0.52335169747518895</v>
      </c>
      <c r="HM127" s="272">
        <f t="shared" si="622"/>
        <v>0.17002684063337126</v>
      </c>
      <c r="HN127" s="272">
        <f t="shared" si="623"/>
        <v>0.41684292588777205</v>
      </c>
      <c r="HO127" s="272">
        <f t="shared" si="624"/>
        <v>0.21754050783426299</v>
      </c>
      <c r="HP127" s="272">
        <f t="shared" si="625"/>
        <v>0.26059753681552067</v>
      </c>
      <c r="HQ127" s="272">
        <f t="shared" si="626"/>
        <v>0.35868421613524371</v>
      </c>
      <c r="HR127" s="276">
        <f t="shared" si="627"/>
        <v>0.4708903922221192</v>
      </c>
      <c r="HS127" s="201">
        <f>+CyF_Tot!B126</f>
        <v>0</v>
      </c>
      <c r="HT127" s="131">
        <f>+CyF_Tot!C126</f>
        <v>4175</v>
      </c>
      <c r="HU127" s="131">
        <f>+CyF_Tot!D126</f>
        <v>4313</v>
      </c>
      <c r="HV127" s="131">
        <f>+CyF_Tot!E126</f>
        <v>4392</v>
      </c>
      <c r="HW127" s="131">
        <f>+CyF_Tot!F126</f>
        <v>0</v>
      </c>
      <c r="HX127" s="131">
        <f>+CyF_Tot!G126</f>
        <v>111</v>
      </c>
      <c r="HY127" s="131">
        <f>+CyF_Tot!H126</f>
        <v>116</v>
      </c>
      <c r="HZ127" s="428">
        <f>+CyF_Tot!I126</f>
        <v>116</v>
      </c>
      <c r="IA127" s="82">
        <f t="shared" si="628"/>
        <v>7.9016601984337298E-2</v>
      </c>
      <c r="IB127" s="79">
        <f t="shared" si="629"/>
        <v>7.8665100306248847E-2</v>
      </c>
      <c r="IC127" s="79">
        <f t="shared" si="630"/>
        <v>7.5601198844795353E-2</v>
      </c>
      <c r="ID127" s="79">
        <f t="shared" si="631"/>
        <v>7.195830712753018E-2</v>
      </c>
      <c r="IE127" s="79">
        <f t="shared" si="632"/>
        <v>5.7055963205052067E-2</v>
      </c>
      <c r="IF127" s="79">
        <f t="shared" si="633"/>
        <v>5.8289311253929547E-2</v>
      </c>
      <c r="IG127" s="79">
        <f t="shared" si="634"/>
        <v>6.337371647094367E-2</v>
      </c>
      <c r="IH127" s="79">
        <f t="shared" si="635"/>
        <v>6.7071452435731815E-2</v>
      </c>
      <c r="II127" s="79">
        <f t="shared" si="636"/>
        <v>6.4352180857559435E-2</v>
      </c>
      <c r="IJ127" s="79">
        <f t="shared" si="637"/>
        <v>6.4772115941554465E-2</v>
      </c>
      <c r="IK127" s="79">
        <f t="shared" si="638"/>
        <v>5.1560697462999378E-2</v>
      </c>
      <c r="IL127" s="79">
        <f t="shared" si="639"/>
        <v>5.3374162176187241E-2</v>
      </c>
      <c r="IM127" s="79">
        <f t="shared" si="640"/>
        <v>4.7172745606028188E-2</v>
      </c>
      <c r="IN127" s="79">
        <f t="shared" si="641"/>
        <v>5.3510166273257241E-2</v>
      </c>
      <c r="IO127" s="79">
        <f t="shared" si="642"/>
        <v>2.9211483072389504E-2</v>
      </c>
      <c r="IP127" s="79">
        <f t="shared" si="643"/>
        <v>4.1389225034134253E-2</v>
      </c>
      <c r="IQ127" s="79">
        <f t="shared" si="644"/>
        <v>1.3030225717587562E-2</v>
      </c>
      <c r="IR127" s="79">
        <f t="shared" si="645"/>
        <v>2.2184202491497936E-2</v>
      </c>
      <c r="IS127" s="79">
        <f t="shared" si="646"/>
        <v>1.8288036094859733E-3</v>
      </c>
      <c r="IT127" s="179">
        <f t="shared" si="647"/>
        <v>6.5823503826132326E-3</v>
      </c>
      <c r="IU127" s="275"/>
      <c r="IV127" s="272"/>
      <c r="IW127" s="272"/>
      <c r="IX127" s="272"/>
      <c r="IY127" s="272"/>
      <c r="IZ127" s="272"/>
      <c r="JA127" s="272"/>
      <c r="JB127" s="272"/>
      <c r="JC127" s="272"/>
      <c r="JD127" s="272"/>
      <c r="JE127" s="272"/>
      <c r="JF127" s="272"/>
      <c r="JG127" s="272"/>
      <c r="JH127" s="272"/>
      <c r="JI127" s="272"/>
      <c r="JJ127" s="272"/>
      <c r="JK127" s="272"/>
      <c r="JL127" s="272"/>
      <c r="JM127" s="272"/>
      <c r="JN127" s="276"/>
      <c r="JP127" s="525">
        <f t="shared" si="510"/>
        <v>0</v>
      </c>
      <c r="JQ127" s="241">
        <f t="shared" si="511"/>
        <v>0</v>
      </c>
      <c r="JR127" s="241">
        <f t="shared" si="512"/>
        <v>0</v>
      </c>
      <c r="JS127" s="241">
        <f t="shared" si="513"/>
        <v>0</v>
      </c>
      <c r="JT127" s="241">
        <f t="shared" si="514"/>
        <v>0</v>
      </c>
      <c r="JU127" s="241">
        <f t="shared" si="515"/>
        <v>0</v>
      </c>
      <c r="JV127" s="241">
        <f t="shared" si="516"/>
        <v>0</v>
      </c>
      <c r="JW127" s="241">
        <f t="shared" si="517"/>
        <v>1172.9748319360954</v>
      </c>
      <c r="JX127" s="241">
        <f t="shared" si="518"/>
        <v>2116.4933120605378</v>
      </c>
      <c r="JY127" s="241">
        <f t="shared" si="519"/>
        <v>0</v>
      </c>
      <c r="JZ127" s="241">
        <f t="shared" si="520"/>
        <v>7912.9102967316767</v>
      </c>
      <c r="KA127" s="241">
        <f t="shared" si="521"/>
        <v>5127.8378113902136</v>
      </c>
      <c r="KB127" s="241">
        <f t="shared" si="522"/>
        <v>12686.897426938674</v>
      </c>
      <c r="KC127" s="241">
        <f t="shared" si="523"/>
        <v>6020.1460647789145</v>
      </c>
      <c r="KD127" s="241">
        <f t="shared" si="524"/>
        <v>9813.3293734669605</v>
      </c>
      <c r="KE127" s="241">
        <f t="shared" si="525"/>
        <v>13993.463051616809</v>
      </c>
      <c r="KF127" s="241">
        <f t="shared" si="526"/>
        <v>10234.808417373108</v>
      </c>
      <c r="KG127" s="241">
        <f t="shared" si="527"/>
        <v>8929.2480095206538</v>
      </c>
      <c r="KH127" s="241">
        <f t="shared" si="528"/>
        <v>5973.7792698623989</v>
      </c>
      <c r="KI127" s="526">
        <f t="shared" si="529"/>
        <v>7918.9510817203272</v>
      </c>
      <c r="KJ127" s="529">
        <f>(SUM(JP127:KI127)/SUM(JP$4:KI126))*100000</f>
        <v>157.7573368105777</v>
      </c>
      <c r="KK127" s="491">
        <f t="shared" si="579"/>
        <v>0</v>
      </c>
      <c r="KL127" s="492">
        <f t="shared" si="580"/>
        <v>0</v>
      </c>
      <c r="KM127" s="492">
        <f t="shared" si="581"/>
        <v>0</v>
      </c>
      <c r="KN127" s="492">
        <f t="shared" si="582"/>
        <v>0</v>
      </c>
      <c r="KO127" s="492">
        <f t="shared" si="583"/>
        <v>0</v>
      </c>
      <c r="KP127" s="492">
        <f t="shared" si="584"/>
        <v>0</v>
      </c>
      <c r="KQ127" s="492">
        <f t="shared" si="585"/>
        <v>0</v>
      </c>
      <c r="KR127" s="492">
        <f t="shared" si="586"/>
        <v>359.77589496897838</v>
      </c>
      <c r="KS127" s="492">
        <f t="shared" si="587"/>
        <v>749.95723549282172</v>
      </c>
      <c r="KT127" s="492">
        <f t="shared" si="588"/>
        <v>0</v>
      </c>
      <c r="KU127" s="492">
        <f t="shared" si="589"/>
        <v>3744.0442840015771</v>
      </c>
      <c r="KV127" s="492">
        <f t="shared" si="590"/>
        <v>2260.5218370716207</v>
      </c>
      <c r="KW127" s="492">
        <f t="shared" si="591"/>
        <v>7673.0826826786488</v>
      </c>
      <c r="KX127" s="492">
        <f t="shared" si="592"/>
        <v>3156.6869354498954</v>
      </c>
      <c r="KY127" s="492">
        <f t="shared" si="593"/>
        <v>9912.8243918883436</v>
      </c>
      <c r="KZ127" s="492">
        <f t="shared" si="594"/>
        <v>10494.336449320032</v>
      </c>
      <c r="LA127" s="492">
        <f t="shared" si="595"/>
        <v>28704.470008731001</v>
      </c>
      <c r="LB127" s="492">
        <f t="shared" si="596"/>
        <v>13596.776713171643</v>
      </c>
      <c r="LC127" s="492">
        <f t="shared" si="597"/>
        <v>98960.975231713732</v>
      </c>
      <c r="LD127" s="493">
        <f t="shared" si="598"/>
        <v>45824.611317171039</v>
      </c>
      <c r="LE127" s="509">
        <f t="shared" si="599"/>
        <v>0</v>
      </c>
      <c r="LF127" s="492">
        <f t="shared" si="600"/>
        <v>0</v>
      </c>
      <c r="LG127" s="492">
        <f t="shared" si="601"/>
        <v>1345.9283921922299</v>
      </c>
      <c r="LH127" s="492">
        <f t="shared" si="602"/>
        <v>781.69703585590571</v>
      </c>
      <c r="LI127" s="492">
        <f t="shared" si="603"/>
        <v>13223.273891361068</v>
      </c>
      <c r="LJ127" s="512">
        <f t="shared" si="604"/>
        <v>9756.4014032506875</v>
      </c>
      <c r="LK127" s="491">
        <f t="shared" si="605"/>
        <v>0</v>
      </c>
      <c r="LL127" s="492">
        <f t="shared" si="606"/>
        <v>1059.222188558527</v>
      </c>
      <c r="LM127" s="493">
        <f t="shared" si="607"/>
        <v>11228.319486263043</v>
      </c>
      <c r="LO127" s="547" t="e">
        <f>VLOOKUP(A127,#REF!,2,FALSE)</f>
        <v>#REF!</v>
      </c>
      <c r="LP127" s="552" t="e">
        <f>VLOOKUP(A127,#REF!,3,FALSE)</f>
        <v>#REF!</v>
      </c>
      <c r="LQ127" s="544" t="e">
        <f>VLOOKUP(A127,#REF!,4,FALSE)</f>
        <v>#REF!</v>
      </c>
      <c r="LR127" s="564" t="e">
        <f t="shared" si="530"/>
        <v>#REF!</v>
      </c>
      <c r="LS127" s="518" t="e">
        <f t="shared" si="531"/>
        <v>#REF!</v>
      </c>
    </row>
    <row r="128" spans="1:331" ht="14.4">
      <c r="A128" s="391" t="s">
        <v>138</v>
      </c>
      <c r="B128" s="419">
        <v>6058</v>
      </c>
      <c r="C128" s="407">
        <f t="shared" si="608"/>
        <v>675</v>
      </c>
      <c r="D128" s="398">
        <f t="shared" si="609"/>
        <v>17</v>
      </c>
      <c r="E128" s="376">
        <f t="shared" si="610"/>
        <v>8.1499603380384214E-3</v>
      </c>
      <c r="F128" s="185">
        <f t="shared" si="532"/>
        <v>0.1066358534169693</v>
      </c>
      <c r="G128" s="30">
        <f t="shared" si="253"/>
        <v>3.2289469374298876</v>
      </c>
      <c r="H128" s="29">
        <f t="shared" si="533"/>
        <v>0.34432151231094543</v>
      </c>
      <c r="I128" s="33">
        <f t="shared" si="534"/>
        <v>0.35977866998434704</v>
      </c>
      <c r="J128" s="302">
        <f t="shared" si="535"/>
        <v>0.29142321368260377</v>
      </c>
      <c r="K128" s="452">
        <f t="shared" si="536"/>
        <v>9.6293175598698953E-3</v>
      </c>
      <c r="L128" s="303">
        <f t="shared" si="611"/>
        <v>2.7328820874446031</v>
      </c>
      <c r="M128" s="304">
        <f t="shared" si="537"/>
        <v>0.30450567993151323</v>
      </c>
      <c r="N128" s="675"/>
      <c r="O128" s="310" t="s">
        <v>226</v>
      </c>
      <c r="P128" s="20" t="s">
        <v>228</v>
      </c>
      <c r="Q128" s="20"/>
      <c r="R128" s="20"/>
      <c r="S128" s="148">
        <f t="shared" si="538"/>
        <v>675</v>
      </c>
      <c r="T128" s="149">
        <f t="shared" si="539"/>
        <v>11142.29118520964</v>
      </c>
      <c r="U128" s="148">
        <f t="shared" si="540"/>
        <v>13</v>
      </c>
      <c r="V128" s="150">
        <f t="shared" si="541"/>
        <v>1.9637462235649546E-2</v>
      </c>
      <c r="W128" s="149">
        <f t="shared" si="542"/>
        <v>214.59227467811158</v>
      </c>
      <c r="X128" s="148">
        <f t="shared" si="543"/>
        <v>29</v>
      </c>
      <c r="Y128" s="150">
        <f t="shared" si="544"/>
        <v>4.4891640866873063E-2</v>
      </c>
      <c r="Z128" s="149">
        <f t="shared" si="545"/>
        <v>478.70584351271049</v>
      </c>
      <c r="AA128" s="148">
        <f t="shared" si="546"/>
        <v>17</v>
      </c>
      <c r="AB128" s="149">
        <f t="shared" si="547"/>
        <v>2806.2066688676132</v>
      </c>
      <c r="AC128" s="151">
        <f t="shared" si="548"/>
        <v>2.5185185185185185E-2</v>
      </c>
      <c r="AD128" s="148">
        <f t="shared" si="549"/>
        <v>0</v>
      </c>
      <c r="AE128" s="150">
        <f t="shared" si="550"/>
        <v>0</v>
      </c>
      <c r="AF128" s="149">
        <f t="shared" si="551"/>
        <v>0</v>
      </c>
      <c r="AG128" s="148">
        <f t="shared" si="552"/>
        <v>0</v>
      </c>
      <c r="AH128" s="150">
        <f t="shared" si="553"/>
        <v>0</v>
      </c>
      <c r="AI128" s="311">
        <f t="shared" si="554"/>
        <v>0</v>
      </c>
      <c r="AJ128" s="679"/>
      <c r="AK128" s="74">
        <v>432.06793473169853</v>
      </c>
      <c r="AL128" s="59">
        <v>446.21492508086669</v>
      </c>
      <c r="AM128" s="59">
        <v>483.01111105775317</v>
      </c>
      <c r="AN128" s="59">
        <v>441.13615878829347</v>
      </c>
      <c r="AO128" s="59">
        <v>338.11819563143831</v>
      </c>
      <c r="AP128" s="59">
        <v>354.5014270097891</v>
      </c>
      <c r="AQ128" s="59">
        <v>407.60477636529856</v>
      </c>
      <c r="AR128" s="59">
        <v>400.4066515909725</v>
      </c>
      <c r="AS128" s="59">
        <v>410.53544002020652</v>
      </c>
      <c r="AT128" s="59">
        <v>409.64284418033037</v>
      </c>
      <c r="AU128" s="59">
        <v>343.70033771674173</v>
      </c>
      <c r="AV128" s="59">
        <v>324.55058285891562</v>
      </c>
      <c r="AW128" s="59">
        <v>295.71373177356293</v>
      </c>
      <c r="AX128" s="59">
        <v>327.13836151781379</v>
      </c>
      <c r="AY128" s="59">
        <v>204.36168332793824</v>
      </c>
      <c r="AZ128" s="59">
        <v>215.50177612301894</v>
      </c>
      <c r="BA128" s="59">
        <v>58.188688510222384</v>
      </c>
      <c r="BB128" s="59">
        <v>117.54530530353074</v>
      </c>
      <c r="BC128" s="59">
        <v>9.6981147517037289</v>
      </c>
      <c r="BD128" s="75">
        <v>38.362007042946324</v>
      </c>
      <c r="BE128" s="213">
        <v>2.0000000000000002E-5</v>
      </c>
      <c r="BF128" s="42">
        <v>2.0000000000000002E-5</v>
      </c>
      <c r="BG128" s="52">
        <v>5.0000000000000002E-5</v>
      </c>
      <c r="BH128" s="52">
        <v>4.0000000000000003E-5</v>
      </c>
      <c r="BI128" s="52">
        <v>1.2518952302791728E-4</v>
      </c>
      <c r="BJ128" s="52">
        <v>1.2406223545552731E-4</v>
      </c>
      <c r="BK128" s="52">
        <v>3.4000000000000002E-4</v>
      </c>
      <c r="BL128" s="52">
        <v>1.8000000000000001E-4</v>
      </c>
      <c r="BM128" s="52">
        <v>8.9999999999999998E-4</v>
      </c>
      <c r="BN128" s="52">
        <v>5.0000000000000001E-4</v>
      </c>
      <c r="BO128" s="52">
        <v>3.8E-3</v>
      </c>
      <c r="BP128" s="52">
        <v>2E-3</v>
      </c>
      <c r="BQ128" s="52">
        <v>1.6199999999999999E-2</v>
      </c>
      <c r="BR128" s="52">
        <v>6.1999999999999998E-3</v>
      </c>
      <c r="BS128" s="52">
        <v>6.1100000000000002E-2</v>
      </c>
      <c r="BT128" s="52">
        <v>2.6800000000000001E-2</v>
      </c>
      <c r="BU128" s="52">
        <v>0.1421</v>
      </c>
      <c r="BV128" s="52">
        <v>5.4699999999999999E-2</v>
      </c>
      <c r="BW128" s="52">
        <v>0.27589999999999998</v>
      </c>
      <c r="BX128" s="584">
        <v>0.1051</v>
      </c>
      <c r="BY128" s="74">
        <f>+Fall_Hoy!B128+(CS128/2)</f>
        <v>0</v>
      </c>
      <c r="BZ128" s="59">
        <f>+Fall_Hoy!C128+(CS128/2)</f>
        <v>0</v>
      </c>
      <c r="CA128" s="59">
        <f>+Fall_Hoy!D128+(CT128/2)</f>
        <v>0</v>
      </c>
      <c r="CB128" s="59">
        <f>+Fall_Hoy!E128+(CT128/2)</f>
        <v>0</v>
      </c>
      <c r="CC128" s="59">
        <f>+Fall_Hoy!F128+(CU128/2)</f>
        <v>0</v>
      </c>
      <c r="CD128" s="59">
        <f>+Fall_Hoy!G128+(CU128/2)</f>
        <v>0</v>
      </c>
      <c r="CE128" s="59">
        <f>+Fall_Hoy!H128+(CV128/2)</f>
        <v>0</v>
      </c>
      <c r="CF128" s="59">
        <f>+Fall_Hoy!I128+(CV128/2)</f>
        <v>0</v>
      </c>
      <c r="CG128" s="59">
        <f>+Fall_Hoy!J128+(CW128/2)</f>
        <v>2</v>
      </c>
      <c r="CH128" s="59">
        <f>+Fall_Hoy!K128+(CW128/2)</f>
        <v>0</v>
      </c>
      <c r="CI128" s="59">
        <f>+Fall_Hoy!L128+(CX128/2)</f>
        <v>2</v>
      </c>
      <c r="CJ128" s="59">
        <f>+Fall_Hoy!M128+(CX128/2)</f>
        <v>1</v>
      </c>
      <c r="CK128" s="59">
        <f>+Fall_Hoy!N128+(CY128/2)</f>
        <v>0</v>
      </c>
      <c r="CL128" s="59">
        <f>+Fall_Hoy!O128+(CY128/2)</f>
        <v>0</v>
      </c>
      <c r="CM128" s="59">
        <f>+Fall_Hoy!P128+(CZ128/2)</f>
        <v>0</v>
      </c>
      <c r="CN128" s="59">
        <f>+Fall_Hoy!Q128+(CZ128/2)</f>
        <v>4</v>
      </c>
      <c r="CO128" s="59">
        <f>+Fall_Hoy!R128+(DA128/2)</f>
        <v>4.5</v>
      </c>
      <c r="CP128" s="59">
        <f>+Fall_Hoy!S128+(DA128/2)</f>
        <v>3.5</v>
      </c>
      <c r="CQ128" s="59">
        <f>+Fall_Hoy!T128+(DB128/2)</f>
        <v>0</v>
      </c>
      <c r="CR128" s="75">
        <f>+Fall_Hoy!U128+(DB128/2)</f>
        <v>0</v>
      </c>
      <c r="CS128" s="603">
        <f>+Fall_Hoy!W128</f>
        <v>0</v>
      </c>
      <c r="CT128" s="58">
        <f>+Fall_Hoy!X128</f>
        <v>0</v>
      </c>
      <c r="CU128" s="58">
        <f>+Fall_Hoy!Y128</f>
        <v>0</v>
      </c>
      <c r="CV128" s="58">
        <f>+Fall_Hoy!Z128</f>
        <v>0</v>
      </c>
      <c r="CW128" s="58">
        <f>+Fall_Hoy!AA128</f>
        <v>0</v>
      </c>
      <c r="CX128" s="58">
        <f>+Fall_Hoy!AB128</f>
        <v>0</v>
      </c>
      <c r="CY128" s="58">
        <f>+Fall_Hoy!AC128</f>
        <v>0</v>
      </c>
      <c r="CZ128" s="58">
        <f>+Fall_Hoy!AD128</f>
        <v>0</v>
      </c>
      <c r="DA128" s="58">
        <f>+Fall_Hoy!AE128</f>
        <v>3</v>
      </c>
      <c r="DB128" s="223">
        <f>+Fall_Hoy!AF128</f>
        <v>0</v>
      </c>
      <c r="DC128" s="65">
        <f t="shared" si="555"/>
        <v>5.3826137174395612E-2</v>
      </c>
      <c r="DD128" s="66">
        <f t="shared" si="556"/>
        <v>0.69258701263827294</v>
      </c>
      <c r="DE128" s="66">
        <f t="shared" si="557"/>
        <v>5.7488030393588289E-2</v>
      </c>
      <c r="DF128" s="66">
        <f t="shared" si="558"/>
        <v>6.4193021883972717E-2</v>
      </c>
      <c r="DG128" s="66">
        <f t="shared" si="649"/>
        <v>0.24547628927510651</v>
      </c>
      <c r="DH128" s="66">
        <f t="shared" si="650"/>
        <v>0.17207265007233824</v>
      </c>
      <c r="DI128" s="66">
        <f t="shared" si="651"/>
        <v>0.11285441846435686</v>
      </c>
      <c r="DJ128" s="66">
        <f t="shared" si="652"/>
        <v>0.18231465364009913</v>
      </c>
      <c r="DK128" s="66">
        <f t="shared" si="653"/>
        <v>0.7</v>
      </c>
      <c r="DL128" s="66">
        <f t="shared" si="654"/>
        <v>0.15623365795162364</v>
      </c>
      <c r="DM128" s="66">
        <f t="shared" si="655"/>
        <v>0.7</v>
      </c>
      <c r="DN128" s="66">
        <f t="shared" si="656"/>
        <v>0.7</v>
      </c>
      <c r="DO128" s="66">
        <f t="shared" si="657"/>
        <v>5.7488030393588289E-2</v>
      </c>
      <c r="DP128" s="66">
        <f t="shared" si="658"/>
        <v>6.4193021883972717E-2</v>
      </c>
      <c r="DQ128" s="66">
        <f t="shared" si="659"/>
        <v>5.3826137174395612E-2</v>
      </c>
      <c r="DR128" s="66">
        <f t="shared" si="660"/>
        <v>0.69258701263827294</v>
      </c>
      <c r="DS128" s="66">
        <f t="shared" si="661"/>
        <v>0.5442267279155063</v>
      </c>
      <c r="DT128" s="66">
        <f t="shared" si="662"/>
        <v>0.54434649351800923</v>
      </c>
      <c r="DU128" s="66">
        <f t="shared" si="663"/>
        <v>0.10311282404905796</v>
      </c>
      <c r="DV128" s="265">
        <f t="shared" si="664"/>
        <v>0</v>
      </c>
      <c r="DW128" s="74">
        <f>+'Cas_-14'!B127</f>
        <v>13</v>
      </c>
      <c r="DX128" s="59">
        <f>+'Cas_-14'!C127</f>
        <v>18</v>
      </c>
      <c r="DY128" s="59">
        <f>+'Cas_-14'!D127</f>
        <v>31</v>
      </c>
      <c r="DZ128" s="59">
        <f>+'Cas_-14'!E127</f>
        <v>37</v>
      </c>
      <c r="EA128" s="59">
        <f>+'Cas_-14'!F127</f>
        <v>83</v>
      </c>
      <c r="EB128" s="59">
        <f>+'Cas_-14'!G127</f>
        <v>61</v>
      </c>
      <c r="EC128" s="59">
        <f>+'Cas_-14'!H127</f>
        <v>46</v>
      </c>
      <c r="ED128" s="59">
        <f>+'Cas_-14'!I127</f>
        <v>73</v>
      </c>
      <c r="EE128" s="59">
        <f>+'Cas_-14'!J127</f>
        <v>58</v>
      </c>
      <c r="EF128" s="59">
        <f>+'Cas_-14'!K127</f>
        <v>64</v>
      </c>
      <c r="EG128" s="59">
        <f>+'Cas_-14'!L127</f>
        <v>33</v>
      </c>
      <c r="EH128" s="59">
        <f>+'Cas_-14'!M127</f>
        <v>41</v>
      </c>
      <c r="EI128" s="59">
        <f>+'Cas_-14'!N127</f>
        <v>17</v>
      </c>
      <c r="EJ128" s="59">
        <f>+'Cas_-14'!O127</f>
        <v>21</v>
      </c>
      <c r="EK128" s="59">
        <f>+'Cas_-14'!P127</f>
        <v>11</v>
      </c>
      <c r="EL128" s="59">
        <f>+'Cas_-14'!Q127</f>
        <v>14</v>
      </c>
      <c r="EM128" s="59">
        <f>+'Cas_-14'!R127</f>
        <v>6</v>
      </c>
      <c r="EN128" s="59">
        <f>+'Cas_-14'!S127</f>
        <v>11</v>
      </c>
      <c r="EO128" s="59">
        <f>+'Cas_-14'!T127</f>
        <v>1</v>
      </c>
      <c r="EP128" s="75">
        <f>+'Cas_-14'!U127</f>
        <v>0</v>
      </c>
      <c r="EQ128" s="178">
        <f t="shared" si="559"/>
        <v>3.0087861086179925E-2</v>
      </c>
      <c r="ER128" s="79">
        <f t="shared" si="560"/>
        <v>4.0339305093252752E-2</v>
      </c>
      <c r="ES128" s="79">
        <f t="shared" si="561"/>
        <v>6.4180718187026059E-2</v>
      </c>
      <c r="ET128" s="79">
        <f t="shared" si="562"/>
        <v>8.387433055052905E-2</v>
      </c>
      <c r="EU128" s="79">
        <f t="shared" si="563"/>
        <v>0.24547628927510651</v>
      </c>
      <c r="EV128" s="79">
        <f t="shared" si="564"/>
        <v>0.17207265007233824</v>
      </c>
      <c r="EW128" s="79">
        <f t="shared" si="565"/>
        <v>0.11285441846435686</v>
      </c>
      <c r="EX128" s="79">
        <f t="shared" si="566"/>
        <v>0.18231465364009913</v>
      </c>
      <c r="EY128" s="79">
        <f t="shared" si="567"/>
        <v>0.14127891126073122</v>
      </c>
      <c r="EZ128" s="79">
        <f t="shared" si="568"/>
        <v>0.15623365795162364</v>
      </c>
      <c r="FA128" s="79">
        <f t="shared" si="569"/>
        <v>9.6013871325307587E-2</v>
      </c>
      <c r="FB128" s="79">
        <f t="shared" si="570"/>
        <v>0.12632853602922964</v>
      </c>
      <c r="FC128" s="79">
        <f t="shared" si="571"/>
        <v>5.7488030393588289E-2</v>
      </c>
      <c r="FD128" s="79">
        <f t="shared" si="572"/>
        <v>6.4193021883972717E-2</v>
      </c>
      <c r="FE128" s="79">
        <f t="shared" si="573"/>
        <v>5.3826137174395612E-2</v>
      </c>
      <c r="FF128" s="79">
        <f t="shared" si="574"/>
        <v>6.4964661785470001E-2</v>
      </c>
      <c r="FG128" s="79">
        <f t="shared" si="575"/>
        <v>0.10311282404905794</v>
      </c>
      <c r="FH128" s="79">
        <f t="shared" si="576"/>
        <v>9.3580938614224604E-2</v>
      </c>
      <c r="FI128" s="79">
        <f t="shared" si="577"/>
        <v>0.10311282404905796</v>
      </c>
      <c r="FJ128" s="87">
        <f t="shared" si="578"/>
        <v>0</v>
      </c>
      <c r="FK128" s="101">
        <f t="shared" si="481"/>
        <v>1</v>
      </c>
      <c r="FL128" s="102">
        <f t="shared" si="482"/>
        <v>10.660980810234541</v>
      </c>
      <c r="FM128" s="102">
        <f t="shared" si="483"/>
        <v>1</v>
      </c>
      <c r="FN128" s="102">
        <f t="shared" si="484"/>
        <v>1</v>
      </c>
      <c r="FO128" s="102">
        <f t="shared" si="648"/>
        <v>1</v>
      </c>
      <c r="FP128" s="102">
        <f t="shared" si="648"/>
        <v>1</v>
      </c>
      <c r="FQ128" s="102">
        <f t="shared" si="648"/>
        <v>1</v>
      </c>
      <c r="FR128" s="102">
        <f t="shared" si="648"/>
        <v>1</v>
      </c>
      <c r="FS128" s="102">
        <f t="shared" si="648"/>
        <v>4.9547380692093883</v>
      </c>
      <c r="FT128" s="102">
        <f t="shared" si="648"/>
        <v>1</v>
      </c>
      <c r="FU128" s="102">
        <f t="shared" si="648"/>
        <v>7.2906132242945203</v>
      </c>
      <c r="FV128" s="102">
        <f t="shared" si="648"/>
        <v>5.5411075122253886</v>
      </c>
      <c r="FW128" s="102">
        <f t="shared" si="648"/>
        <v>1</v>
      </c>
      <c r="FX128" s="102">
        <f t="shared" si="648"/>
        <v>1</v>
      </c>
      <c r="FY128" s="102">
        <f t="shared" si="648"/>
        <v>1</v>
      </c>
      <c r="FZ128" s="102">
        <f t="shared" si="648"/>
        <v>10.660980810234541</v>
      </c>
      <c r="GA128" s="102">
        <f t="shared" si="485"/>
        <v>5.2779732582688244</v>
      </c>
      <c r="GB128" s="102">
        <f t="shared" si="486"/>
        <v>5.8168522519528008</v>
      </c>
      <c r="GC128" s="102">
        <f t="shared" si="487"/>
        <v>1</v>
      </c>
      <c r="GD128" s="270" t="e">
        <f t="shared" si="488"/>
        <v>#DIV/0!</v>
      </c>
      <c r="GE128" s="74">
        <f>+Cas_Hoy!B127</f>
        <v>14</v>
      </c>
      <c r="GF128" s="59">
        <f>+Cas_Hoy!C127</f>
        <v>20</v>
      </c>
      <c r="GG128" s="59">
        <f>+Cas_Hoy!D127</f>
        <v>32</v>
      </c>
      <c r="GH128" s="59">
        <f>+Cas_Hoy!E127</f>
        <v>37</v>
      </c>
      <c r="GI128" s="59">
        <f>+Cas_Hoy!F127</f>
        <v>84</v>
      </c>
      <c r="GJ128" s="59">
        <f>+Cas_Hoy!G127</f>
        <v>64</v>
      </c>
      <c r="GK128" s="59">
        <f>+Cas_Hoy!H127</f>
        <v>50</v>
      </c>
      <c r="GL128" s="59">
        <f>+Cas_Hoy!I127</f>
        <v>75</v>
      </c>
      <c r="GM128" s="59">
        <f>+Cas_Hoy!J127</f>
        <v>60</v>
      </c>
      <c r="GN128" s="59">
        <f>+Cas_Hoy!K127</f>
        <v>68</v>
      </c>
      <c r="GO128" s="59">
        <f>+Cas_Hoy!L127</f>
        <v>36</v>
      </c>
      <c r="GP128" s="59">
        <f>+Cas_Hoy!M127</f>
        <v>44</v>
      </c>
      <c r="GQ128" s="59">
        <f>+Cas_Hoy!N127</f>
        <v>17</v>
      </c>
      <c r="GR128" s="59">
        <f>+Cas_Hoy!O127</f>
        <v>21</v>
      </c>
      <c r="GS128" s="59">
        <f>+Cas_Hoy!P127</f>
        <v>13</v>
      </c>
      <c r="GT128" s="59">
        <f>+Cas_Hoy!Q127</f>
        <v>14</v>
      </c>
      <c r="GU128" s="59">
        <f>+Cas_Hoy!R127</f>
        <v>6</v>
      </c>
      <c r="GV128" s="59">
        <f>+Cas_Hoy!S127</f>
        <v>12</v>
      </c>
      <c r="GW128" s="59">
        <f>+Cas_Hoy!T127</f>
        <v>1</v>
      </c>
      <c r="GX128" s="459">
        <f>+Cas_Hoy!U127</f>
        <v>0</v>
      </c>
      <c r="GY128" s="424">
        <f t="shared" si="489"/>
        <v>6.3612707569740273E-2</v>
      </c>
      <c r="GZ128" s="94">
        <f t="shared" si="490"/>
        <v>0.69258701263827283</v>
      </c>
      <c r="HA128" s="94">
        <f t="shared" si="491"/>
        <v>5.7488030393588289E-2</v>
      </c>
      <c r="HB128" s="94">
        <f t="shared" si="492"/>
        <v>6.4193021883972717E-2</v>
      </c>
      <c r="HC128" s="272">
        <f t="shared" si="612"/>
        <v>0.24843383492902343</v>
      </c>
      <c r="HD128" s="272">
        <f t="shared" si="613"/>
        <v>0.18053523942015817</v>
      </c>
      <c r="HE128" s="272">
        <f t="shared" si="614"/>
        <v>0.12266784615690964</v>
      </c>
      <c r="HF128" s="272">
        <f t="shared" si="615"/>
        <v>0.18730957565763609</v>
      </c>
      <c r="HG128" s="272">
        <f t="shared" si="616"/>
        <v>0.7</v>
      </c>
      <c r="HH128" s="272">
        <f t="shared" si="617"/>
        <v>0.16599826157360012</v>
      </c>
      <c r="HI128" s="272">
        <f t="shared" si="618"/>
        <v>0.7</v>
      </c>
      <c r="HJ128" s="272">
        <f t="shared" si="619"/>
        <v>0.7</v>
      </c>
      <c r="HK128" s="272">
        <f t="shared" si="620"/>
        <v>5.7488030393588289E-2</v>
      </c>
      <c r="HL128" s="272">
        <f t="shared" si="621"/>
        <v>6.4193021883972717E-2</v>
      </c>
      <c r="HM128" s="272">
        <f t="shared" si="622"/>
        <v>6.3612707569740273E-2</v>
      </c>
      <c r="HN128" s="272">
        <f t="shared" si="623"/>
        <v>0.69258701263827283</v>
      </c>
      <c r="HO128" s="272">
        <f t="shared" si="624"/>
        <v>0.5442267279155063</v>
      </c>
      <c r="HP128" s="272">
        <f t="shared" si="625"/>
        <v>0.59383253838328276</v>
      </c>
      <c r="HQ128" s="272">
        <f t="shared" si="626"/>
        <v>0.10311282404905796</v>
      </c>
      <c r="HR128" s="276" t="e">
        <f t="shared" si="627"/>
        <v>#DIV/0!</v>
      </c>
      <c r="HS128" s="201">
        <f>+CyF_Tot!B127</f>
        <v>0</v>
      </c>
      <c r="HT128" s="131">
        <f>+CyF_Tot!C127</f>
        <v>646</v>
      </c>
      <c r="HU128" s="131">
        <f>+CyF_Tot!D127</f>
        <v>662</v>
      </c>
      <c r="HV128" s="131">
        <f>+CyF_Tot!E127</f>
        <v>675</v>
      </c>
      <c r="HW128" s="131">
        <f>+CyF_Tot!F127</f>
        <v>0</v>
      </c>
      <c r="HX128" s="131">
        <f>+CyF_Tot!G127</f>
        <v>17</v>
      </c>
      <c r="HY128" s="131">
        <f>+CyF_Tot!H127</f>
        <v>17</v>
      </c>
      <c r="HZ128" s="428">
        <f>+CyF_Tot!I127</f>
        <v>17</v>
      </c>
      <c r="IA128" s="82">
        <f t="shared" si="628"/>
        <v>7.132187763811465E-2</v>
      </c>
      <c r="IB128" s="79">
        <f t="shared" si="629"/>
        <v>7.3657135206481789E-2</v>
      </c>
      <c r="IC128" s="79">
        <f t="shared" si="630"/>
        <v>7.973111770514249E-2</v>
      </c>
      <c r="ID128" s="79">
        <f t="shared" si="631"/>
        <v>7.2818778274726562E-2</v>
      </c>
      <c r="IE128" s="79">
        <f t="shared" si="632"/>
        <v>5.5813502085083906E-2</v>
      </c>
      <c r="IF128" s="79">
        <f t="shared" si="633"/>
        <v>5.8517898152820914E-2</v>
      </c>
      <c r="IG128" s="79">
        <f t="shared" si="634"/>
        <v>6.7283720099917232E-2</v>
      </c>
      <c r="IH128" s="79">
        <f t="shared" si="635"/>
        <v>6.6095518585502222E-2</v>
      </c>
      <c r="II128" s="79">
        <f t="shared" si="636"/>
        <v>6.7767487623011977E-2</v>
      </c>
      <c r="IJ128" s="79">
        <f t="shared" si="637"/>
        <v>6.7620145952514088E-2</v>
      </c>
      <c r="IK128" s="79">
        <f t="shared" si="638"/>
        <v>5.6734951752515965E-2</v>
      </c>
      <c r="IL128" s="79">
        <f t="shared" si="639"/>
        <v>5.3573882941385875E-2</v>
      </c>
      <c r="IM128" s="79">
        <f t="shared" si="640"/>
        <v>4.8813755657570637E-2</v>
      </c>
      <c r="IN128" s="79">
        <f t="shared" si="641"/>
        <v>5.4001050101983125E-2</v>
      </c>
      <c r="IO128" s="79">
        <f t="shared" si="642"/>
        <v>3.3734183447992443E-2</v>
      </c>
      <c r="IP128" s="79">
        <f t="shared" si="643"/>
        <v>3.5573089488778298E-2</v>
      </c>
      <c r="IQ128" s="79">
        <f t="shared" si="644"/>
        <v>9.6052638676497829E-3</v>
      </c>
      <c r="IR128" s="79">
        <f t="shared" si="645"/>
        <v>1.9403318802167505E-2</v>
      </c>
      <c r="IS128" s="79">
        <f t="shared" si="646"/>
        <v>1.6008773112749636E-3</v>
      </c>
      <c r="IT128" s="179">
        <f t="shared" si="647"/>
        <v>6.3324541173566066E-3</v>
      </c>
      <c r="IU128" s="275"/>
      <c r="IV128" s="272"/>
      <c r="IW128" s="272"/>
      <c r="IX128" s="272"/>
      <c r="IY128" s="272"/>
      <c r="IZ128" s="272"/>
      <c r="JA128" s="272"/>
      <c r="JB128" s="272"/>
      <c r="JC128" s="272"/>
      <c r="JD128" s="272"/>
      <c r="JE128" s="272"/>
      <c r="JF128" s="272"/>
      <c r="JG128" s="272"/>
      <c r="JH128" s="272"/>
      <c r="JI128" s="272"/>
      <c r="JJ128" s="272"/>
      <c r="JK128" s="272"/>
      <c r="JL128" s="272"/>
      <c r="JM128" s="272"/>
      <c r="JN128" s="276"/>
      <c r="JP128" s="525">
        <f t="shared" si="510"/>
        <v>0</v>
      </c>
      <c r="JQ128" s="241">
        <f t="shared" si="511"/>
        <v>0</v>
      </c>
      <c r="JR128" s="241">
        <f t="shared" si="512"/>
        <v>0</v>
      </c>
      <c r="JS128" s="241">
        <f t="shared" si="513"/>
        <v>0</v>
      </c>
      <c r="JT128" s="241">
        <f t="shared" si="514"/>
        <v>0</v>
      </c>
      <c r="JU128" s="241">
        <f t="shared" si="515"/>
        <v>0</v>
      </c>
      <c r="JV128" s="241">
        <f t="shared" si="516"/>
        <v>0</v>
      </c>
      <c r="JW128" s="241">
        <f t="shared" si="517"/>
        <v>0</v>
      </c>
      <c r="JX128" s="241">
        <f t="shared" si="518"/>
        <v>13748.640068010176</v>
      </c>
      <c r="JY128" s="241">
        <f t="shared" si="519"/>
        <v>0</v>
      </c>
      <c r="JZ128" s="241">
        <f t="shared" si="520"/>
        <v>12298.306216631059</v>
      </c>
      <c r="KA128" s="241">
        <f t="shared" si="521"/>
        <v>6989.4528613005223</v>
      </c>
      <c r="KB128" s="241">
        <f t="shared" si="522"/>
        <v>0</v>
      </c>
      <c r="KC128" s="241">
        <f t="shared" si="523"/>
        <v>0</v>
      </c>
      <c r="KD128" s="241">
        <f t="shared" si="524"/>
        <v>0</v>
      </c>
      <c r="KE128" s="241">
        <f t="shared" si="525"/>
        <v>24750.236847028358</v>
      </c>
      <c r="KF128" s="241">
        <f t="shared" si="526"/>
        <v>27574.276737963002</v>
      </c>
      <c r="KG128" s="241">
        <f t="shared" si="527"/>
        <v>19554.27308699975</v>
      </c>
      <c r="KH128" s="241">
        <f t="shared" si="528"/>
        <v>0</v>
      </c>
      <c r="KI128" s="526">
        <f t="shared" si="529"/>
        <v>0</v>
      </c>
      <c r="KJ128" s="529">
        <f>(SUM(JP128:KI128)/SUM(JP$4:KI127))*100000</f>
        <v>179.81414515151627</v>
      </c>
      <c r="KK128" s="491">
        <f t="shared" si="579"/>
        <v>0</v>
      </c>
      <c r="KL128" s="492">
        <f t="shared" si="580"/>
        <v>0</v>
      </c>
      <c r="KM128" s="492">
        <f t="shared" si="581"/>
        <v>0</v>
      </c>
      <c r="KN128" s="492">
        <f t="shared" si="582"/>
        <v>0</v>
      </c>
      <c r="KO128" s="492">
        <f t="shared" si="583"/>
        <v>0</v>
      </c>
      <c r="KP128" s="492">
        <f t="shared" si="584"/>
        <v>0</v>
      </c>
      <c r="KQ128" s="492">
        <f t="shared" si="585"/>
        <v>0</v>
      </c>
      <c r="KR128" s="492">
        <f t="shared" si="586"/>
        <v>0</v>
      </c>
      <c r="KS128" s="492">
        <f t="shared" si="587"/>
        <v>4871.6865951976279</v>
      </c>
      <c r="KT128" s="492">
        <f t="shared" si="588"/>
        <v>0</v>
      </c>
      <c r="KU128" s="492">
        <f t="shared" si="589"/>
        <v>5819.0225045640955</v>
      </c>
      <c r="KV128" s="492">
        <f t="shared" si="590"/>
        <v>3081.1838055909666</v>
      </c>
      <c r="KW128" s="492">
        <f t="shared" si="591"/>
        <v>0</v>
      </c>
      <c r="KX128" s="492">
        <f t="shared" si="592"/>
        <v>0</v>
      </c>
      <c r="KY128" s="492">
        <f t="shared" si="593"/>
        <v>0</v>
      </c>
      <c r="KZ128" s="492">
        <f t="shared" si="594"/>
        <v>18561.331938705713</v>
      </c>
      <c r="LA128" s="492">
        <f t="shared" si="595"/>
        <v>77334.618036793458</v>
      </c>
      <c r="LB128" s="492">
        <f t="shared" si="596"/>
        <v>29775.753195435103</v>
      </c>
      <c r="LC128" s="492">
        <f t="shared" si="597"/>
        <v>0</v>
      </c>
      <c r="LD128" s="493">
        <f t="shared" si="598"/>
        <v>0</v>
      </c>
      <c r="LE128" s="509">
        <f t="shared" si="599"/>
        <v>0</v>
      </c>
      <c r="LF128" s="492">
        <f t="shared" si="600"/>
        <v>0</v>
      </c>
      <c r="LG128" s="492">
        <f t="shared" si="601"/>
        <v>3442.8132034785076</v>
      </c>
      <c r="LH128" s="492">
        <f t="shared" si="602"/>
        <v>881.36782187366089</v>
      </c>
      <c r="LI128" s="492">
        <f t="shared" si="603"/>
        <v>7923.0622293269216</v>
      </c>
      <c r="LJ128" s="512">
        <f t="shared" si="604"/>
        <v>10736.564853448752</v>
      </c>
      <c r="LK128" s="491">
        <f t="shared" si="605"/>
        <v>0</v>
      </c>
      <c r="LL128" s="492">
        <f t="shared" si="606"/>
        <v>2177.2824991563793</v>
      </c>
      <c r="LM128" s="493">
        <f t="shared" si="607"/>
        <v>9474.8585817165786</v>
      </c>
      <c r="LO128" s="547" t="e">
        <f>VLOOKUP(A128,#REF!,2,FALSE)</f>
        <v>#REF!</v>
      </c>
      <c r="LP128" s="552" t="e">
        <f>VLOOKUP(A128,#REF!,3,FALSE)</f>
        <v>#REF!</v>
      </c>
      <c r="LQ128" s="544" t="e">
        <f>VLOOKUP(A128,#REF!,4,FALSE)</f>
        <v>#REF!</v>
      </c>
      <c r="LR128" s="564" t="e">
        <f t="shared" si="530"/>
        <v>#REF!</v>
      </c>
      <c r="LS128" s="518" t="e">
        <f t="shared" si="531"/>
        <v>#REF!</v>
      </c>
    </row>
    <row r="129" spans="1:331" ht="14.4">
      <c r="A129" s="391" t="s">
        <v>139</v>
      </c>
      <c r="B129" s="419">
        <v>110012</v>
      </c>
      <c r="C129" s="407">
        <f t="shared" si="608"/>
        <v>15593</v>
      </c>
      <c r="D129" s="398">
        <f t="shared" si="609"/>
        <v>384</v>
      </c>
      <c r="E129" s="376">
        <f t="shared" si="610"/>
        <v>8.4952737841787768E-3</v>
      </c>
      <c r="F129" s="185">
        <f t="shared" si="532"/>
        <v>0.13787586808711777</v>
      </c>
      <c r="G129" s="30">
        <f t="shared" si="253"/>
        <v>2.9800635434905915</v>
      </c>
      <c r="H129" s="29">
        <f t="shared" si="533"/>
        <v>0.41087884801353752</v>
      </c>
      <c r="I129" s="33">
        <f t="shared" si="534"/>
        <v>0.42239147396328391</v>
      </c>
      <c r="J129" s="302">
        <f t="shared" si="535"/>
        <v>0.5709792221344393</v>
      </c>
      <c r="K129" s="452">
        <f t="shared" si="536"/>
        <v>6.1132317441511437E-3</v>
      </c>
      <c r="L129" s="303">
        <f t="shared" si="611"/>
        <v>4.1412556820578805</v>
      </c>
      <c r="M129" s="304">
        <f t="shared" si="537"/>
        <v>0.58694013920887245</v>
      </c>
      <c r="N129" s="675"/>
      <c r="O129" s="310" t="s">
        <v>226</v>
      </c>
      <c r="P129" s="20" t="s">
        <v>234</v>
      </c>
      <c r="Q129" s="20"/>
      <c r="R129" s="20"/>
      <c r="S129" s="148">
        <f t="shared" si="538"/>
        <v>15593</v>
      </c>
      <c r="T129" s="149">
        <f t="shared" si="539"/>
        <v>14173.908300912628</v>
      </c>
      <c r="U129" s="148">
        <f t="shared" si="540"/>
        <v>170</v>
      </c>
      <c r="V129" s="150">
        <f t="shared" si="541"/>
        <v>1.1022498865331E-2</v>
      </c>
      <c r="W129" s="149">
        <f t="shared" si="542"/>
        <v>154.52859688034033</v>
      </c>
      <c r="X129" s="148">
        <f t="shared" si="543"/>
        <v>425</v>
      </c>
      <c r="Y129" s="150">
        <f t="shared" si="544"/>
        <v>2.8019514767932491E-2</v>
      </c>
      <c r="Z129" s="149">
        <f t="shared" si="545"/>
        <v>386.3214922008508</v>
      </c>
      <c r="AA129" s="148">
        <f t="shared" si="546"/>
        <v>384</v>
      </c>
      <c r="AB129" s="149">
        <f t="shared" si="547"/>
        <v>3490.5283060029815</v>
      </c>
      <c r="AC129" s="151">
        <f t="shared" si="548"/>
        <v>2.462643493875457E-2</v>
      </c>
      <c r="AD129" s="148">
        <f t="shared" si="549"/>
        <v>0</v>
      </c>
      <c r="AE129" s="150">
        <f t="shared" si="550"/>
        <v>0</v>
      </c>
      <c r="AF129" s="149">
        <f t="shared" si="551"/>
        <v>0</v>
      </c>
      <c r="AG129" s="148">
        <f t="shared" si="552"/>
        <v>5</v>
      </c>
      <c r="AH129" s="150">
        <f t="shared" si="553"/>
        <v>1.3192612137203167E-2</v>
      </c>
      <c r="AI129" s="311">
        <f t="shared" si="554"/>
        <v>45.449587317747152</v>
      </c>
      <c r="AJ129" s="679"/>
      <c r="AK129" s="74">
        <v>8101.6116191846186</v>
      </c>
      <c r="AL129" s="59">
        <v>8175.4883286760523</v>
      </c>
      <c r="AM129" s="59">
        <v>7630.2633547883124</v>
      </c>
      <c r="AN129" s="59">
        <v>7735.8738391702882</v>
      </c>
      <c r="AO129" s="59">
        <v>7055.0428842488</v>
      </c>
      <c r="AP129" s="59">
        <v>7602.3907537213663</v>
      </c>
      <c r="AQ129" s="59">
        <v>6674.0368716702178</v>
      </c>
      <c r="AR129" s="59">
        <v>7673.6956463981533</v>
      </c>
      <c r="AS129" s="59">
        <v>6716.6608931204264</v>
      </c>
      <c r="AT129" s="59">
        <v>7668.7652882471957</v>
      </c>
      <c r="AU129" s="59">
        <v>5711.6048157920131</v>
      </c>
      <c r="AV129" s="59">
        <v>6619.5369684751349</v>
      </c>
      <c r="AW129" s="59">
        <v>4182.4641662068625</v>
      </c>
      <c r="AX129" s="59">
        <v>5402.5051989571493</v>
      </c>
      <c r="AY129" s="59">
        <v>3580.257397009932</v>
      </c>
      <c r="AZ129" s="59">
        <v>4752.3527731403501</v>
      </c>
      <c r="BA129" s="59">
        <v>1151.4781983004839</v>
      </c>
      <c r="BB129" s="59">
        <v>2501.4888172804131</v>
      </c>
      <c r="BC129" s="59">
        <v>130.58000186912705</v>
      </c>
      <c r="BD129" s="75">
        <v>945.90341711592703</v>
      </c>
      <c r="BE129" s="213">
        <v>2.0000000000000002E-5</v>
      </c>
      <c r="BF129" s="42">
        <v>2.0000000000000002E-5</v>
      </c>
      <c r="BG129" s="52">
        <v>5.0000000000000002E-5</v>
      </c>
      <c r="BH129" s="52">
        <v>4.0000000000000003E-5</v>
      </c>
      <c r="BI129" s="52">
        <v>1.2518952302791728E-4</v>
      </c>
      <c r="BJ129" s="52">
        <v>1.2406223545552731E-4</v>
      </c>
      <c r="BK129" s="52">
        <v>3.4000000000000002E-4</v>
      </c>
      <c r="BL129" s="52">
        <v>1.8000000000000001E-4</v>
      </c>
      <c r="BM129" s="52">
        <v>8.9999999999999998E-4</v>
      </c>
      <c r="BN129" s="52">
        <v>5.0000000000000001E-4</v>
      </c>
      <c r="BO129" s="52">
        <v>3.8E-3</v>
      </c>
      <c r="BP129" s="52">
        <v>2E-3</v>
      </c>
      <c r="BQ129" s="52">
        <v>1.6199999999999999E-2</v>
      </c>
      <c r="BR129" s="52">
        <v>6.1999999999999998E-3</v>
      </c>
      <c r="BS129" s="52">
        <v>6.1100000000000002E-2</v>
      </c>
      <c r="BT129" s="52">
        <v>2.6800000000000001E-2</v>
      </c>
      <c r="BU129" s="52">
        <v>0.1421</v>
      </c>
      <c r="BV129" s="52">
        <v>5.4699999999999999E-2</v>
      </c>
      <c r="BW129" s="52">
        <v>0.27589999999999998</v>
      </c>
      <c r="BX129" s="584">
        <v>0.1051</v>
      </c>
      <c r="BY129" s="74">
        <f>+Fall_Hoy!B129+(CS129/2)</f>
        <v>0</v>
      </c>
      <c r="BZ129" s="59">
        <f>+Fall_Hoy!C129+(CS129/2)</f>
        <v>0</v>
      </c>
      <c r="CA129" s="59">
        <f>+Fall_Hoy!D129+(CT129/2)</f>
        <v>1</v>
      </c>
      <c r="CB129" s="59">
        <f>+Fall_Hoy!E129+(CT129/2)</f>
        <v>0</v>
      </c>
      <c r="CC129" s="59">
        <f>+Fall_Hoy!F129+(CU129/2)</f>
        <v>1</v>
      </c>
      <c r="CD129" s="59">
        <f>+Fall_Hoy!G129+(CU129/2)</f>
        <v>0</v>
      </c>
      <c r="CE129" s="59">
        <f>+Fall_Hoy!H129+(CV129/2)</f>
        <v>4</v>
      </c>
      <c r="CF129" s="59">
        <f>+Fall_Hoy!I129+(CV129/2)</f>
        <v>2</v>
      </c>
      <c r="CG129" s="59">
        <f>+Fall_Hoy!J129+(CW129/2)</f>
        <v>12</v>
      </c>
      <c r="CH129" s="59">
        <f>+Fall_Hoy!K129+(CW129/2)</f>
        <v>5</v>
      </c>
      <c r="CI129" s="59">
        <f>+Fall_Hoy!L129+(CX129/2)</f>
        <v>26</v>
      </c>
      <c r="CJ129" s="59">
        <f>+Fall_Hoy!M129+(CX129/2)</f>
        <v>12</v>
      </c>
      <c r="CK129" s="59">
        <f>+Fall_Hoy!N129+(CY129/2)</f>
        <v>48</v>
      </c>
      <c r="CL129" s="59">
        <f>+Fall_Hoy!O129+(CY129/2)</f>
        <v>33</v>
      </c>
      <c r="CM129" s="59">
        <f>+Fall_Hoy!P129+(CZ129/2)</f>
        <v>71</v>
      </c>
      <c r="CN129" s="59">
        <f>+Fall_Hoy!Q129+(CZ129/2)</f>
        <v>51</v>
      </c>
      <c r="CO129" s="59">
        <f>+Fall_Hoy!R129+(DA129/2)</f>
        <v>39.5</v>
      </c>
      <c r="CP129" s="59">
        <f>+Fall_Hoy!S129+(DA129/2)</f>
        <v>46.5</v>
      </c>
      <c r="CQ129" s="59">
        <f>+Fall_Hoy!T129+(DB129/2)</f>
        <v>13.5</v>
      </c>
      <c r="CR129" s="75">
        <f>+Fall_Hoy!U129+(DB129/2)</f>
        <v>18.5</v>
      </c>
      <c r="CS129" s="603">
        <f>+Fall_Hoy!W129</f>
        <v>0</v>
      </c>
      <c r="CT129" s="58">
        <f>+Fall_Hoy!X129</f>
        <v>0</v>
      </c>
      <c r="CU129" s="58">
        <f>+Fall_Hoy!Y129</f>
        <v>0</v>
      </c>
      <c r="CV129" s="58">
        <f>+Fall_Hoy!Z129</f>
        <v>0</v>
      </c>
      <c r="CW129" s="58">
        <f>+Fall_Hoy!AA129</f>
        <v>0</v>
      </c>
      <c r="CX129" s="58">
        <f>+Fall_Hoy!AB129</f>
        <v>0</v>
      </c>
      <c r="CY129" s="58">
        <f>+Fall_Hoy!AC129</f>
        <v>0</v>
      </c>
      <c r="CZ129" s="58">
        <f>+Fall_Hoy!AD129</f>
        <v>0</v>
      </c>
      <c r="DA129" s="58">
        <f>+Fall_Hoy!AE129</f>
        <v>5</v>
      </c>
      <c r="DB129" s="223">
        <f>+Fall_Hoy!AF129</f>
        <v>1</v>
      </c>
      <c r="DC129" s="65">
        <f t="shared" si="555"/>
        <v>0.32456589877372349</v>
      </c>
      <c r="DD129" s="66">
        <f t="shared" si="556"/>
        <v>0.4004300954639306</v>
      </c>
      <c r="DE129" s="66">
        <f t="shared" si="557"/>
        <v>0.7</v>
      </c>
      <c r="DF129" s="66">
        <f t="shared" si="558"/>
        <v>0.7</v>
      </c>
      <c r="DG129" s="66">
        <f t="shared" si="649"/>
        <v>0.7</v>
      </c>
      <c r="DH129" s="66">
        <f t="shared" si="650"/>
        <v>0.17678649303077623</v>
      </c>
      <c r="DI129" s="66">
        <f t="shared" si="651"/>
        <v>0.7</v>
      </c>
      <c r="DJ129" s="66">
        <f t="shared" si="652"/>
        <v>0.7</v>
      </c>
      <c r="DK129" s="66">
        <f t="shared" si="653"/>
        <v>0.7</v>
      </c>
      <c r="DL129" s="66">
        <f t="shared" si="654"/>
        <v>0.7</v>
      </c>
      <c r="DM129" s="66">
        <f t="shared" si="655"/>
        <v>0.7</v>
      </c>
      <c r="DN129" s="66">
        <f t="shared" si="656"/>
        <v>0.7</v>
      </c>
      <c r="DO129" s="66">
        <f t="shared" si="657"/>
        <v>0.7</v>
      </c>
      <c r="DP129" s="66">
        <f t="shared" si="658"/>
        <v>0.7</v>
      </c>
      <c r="DQ129" s="66">
        <f t="shared" si="659"/>
        <v>0.32456589877372349</v>
      </c>
      <c r="DR129" s="66">
        <f t="shared" si="660"/>
        <v>0.4004300954639306</v>
      </c>
      <c r="DS129" s="66">
        <f t="shared" si="661"/>
        <v>0.24140557648342578</v>
      </c>
      <c r="DT129" s="66">
        <f t="shared" si="662"/>
        <v>0.33983418266984444</v>
      </c>
      <c r="DU129" s="66">
        <f t="shared" si="663"/>
        <v>0.37471872659251426</v>
      </c>
      <c r="DV129" s="265">
        <f t="shared" si="664"/>
        <v>0.18608964954536075</v>
      </c>
      <c r="DW129" s="74">
        <f>+'Cas_-14'!B128</f>
        <v>199</v>
      </c>
      <c r="DX129" s="59">
        <f>+'Cas_-14'!C128</f>
        <v>152</v>
      </c>
      <c r="DY129" s="59">
        <f>+'Cas_-14'!D128</f>
        <v>467</v>
      </c>
      <c r="DZ129" s="59">
        <f>+'Cas_-14'!E128</f>
        <v>551</v>
      </c>
      <c r="EA129" s="59">
        <f>+'Cas_-14'!F128</f>
        <v>1224</v>
      </c>
      <c r="EB129" s="59">
        <f>+'Cas_-14'!G128</f>
        <v>1344</v>
      </c>
      <c r="EC129" s="59">
        <f>+'Cas_-14'!H128</f>
        <v>1479</v>
      </c>
      <c r="ED129" s="59">
        <f>+'Cas_-14'!I128</f>
        <v>1749</v>
      </c>
      <c r="EE129" s="59">
        <f>+'Cas_-14'!J128</f>
        <v>1340</v>
      </c>
      <c r="EF129" s="59">
        <f>+'Cas_-14'!K128</f>
        <v>1467</v>
      </c>
      <c r="EG129" s="59">
        <f>+'Cas_-14'!L128</f>
        <v>1074</v>
      </c>
      <c r="EH129" s="59">
        <f>+'Cas_-14'!M128</f>
        <v>1190</v>
      </c>
      <c r="EI129" s="59">
        <f>+'Cas_-14'!N128</f>
        <v>751</v>
      </c>
      <c r="EJ129" s="59">
        <f>+'Cas_-14'!O128</f>
        <v>773</v>
      </c>
      <c r="EK129" s="59">
        <f>+'Cas_-14'!P128</f>
        <v>414</v>
      </c>
      <c r="EL129" s="59">
        <f>+'Cas_-14'!Q128</f>
        <v>440</v>
      </c>
      <c r="EM129" s="59">
        <f>+'Cas_-14'!R128</f>
        <v>134</v>
      </c>
      <c r="EN129" s="59">
        <f>+'Cas_-14'!S128</f>
        <v>266</v>
      </c>
      <c r="EO129" s="59">
        <f>+'Cas_-14'!T128</f>
        <v>24</v>
      </c>
      <c r="EP129" s="75">
        <f>+'Cas_-14'!U128</f>
        <v>69</v>
      </c>
      <c r="EQ129" s="178">
        <f t="shared" si="559"/>
        <v>2.4563014046337144E-2</v>
      </c>
      <c r="ER129" s="80">
        <f t="shared" si="560"/>
        <v>1.8592161579737101E-2</v>
      </c>
      <c r="ES129" s="80">
        <f t="shared" si="561"/>
        <v>6.1203654223407344E-2</v>
      </c>
      <c r="ET129" s="80">
        <f t="shared" si="562"/>
        <v>7.1226601086749053E-2</v>
      </c>
      <c r="EU129" s="80">
        <f t="shared" si="563"/>
        <v>0.17349292131628594</v>
      </c>
      <c r="EV129" s="80">
        <f t="shared" si="564"/>
        <v>0.17678649303077623</v>
      </c>
      <c r="EW129" s="80">
        <f t="shared" si="565"/>
        <v>0.22160500884824619</v>
      </c>
      <c r="EX129" s="80">
        <f t="shared" si="566"/>
        <v>0.22792147103474689</v>
      </c>
      <c r="EY129" s="80">
        <f t="shared" si="567"/>
        <v>0.19950389357493123</v>
      </c>
      <c r="EZ129" s="80">
        <f t="shared" si="568"/>
        <v>0.19129546215845961</v>
      </c>
      <c r="FA129" s="80">
        <f t="shared" si="569"/>
        <v>0.18803821949139374</v>
      </c>
      <c r="FB129" s="80">
        <f t="shared" si="570"/>
        <v>0.17977088211263911</v>
      </c>
      <c r="FC129" s="80">
        <f t="shared" si="571"/>
        <v>0.17955921919615458</v>
      </c>
      <c r="FD129" s="80">
        <f t="shared" si="572"/>
        <v>0.14308176883369089</v>
      </c>
      <c r="FE129" s="80">
        <f t="shared" si="573"/>
        <v>0.11563414416677247</v>
      </c>
      <c r="FF129" s="80">
        <f t="shared" si="574"/>
        <v>9.2585719327660188E-2</v>
      </c>
      <c r="FG129" s="80">
        <f t="shared" si="575"/>
        <v>0.11637215554560769</v>
      </c>
      <c r="FH129" s="80">
        <f t="shared" si="576"/>
        <v>0.10633667364909183</v>
      </c>
      <c r="FI129" s="80">
        <f t="shared" si="577"/>
        <v>0.18379537185222161</v>
      </c>
      <c r="FJ129" s="88">
        <f t="shared" si="578"/>
        <v>7.2946136731783864E-2</v>
      </c>
      <c r="FK129" s="101">
        <f t="shared" si="481"/>
        <v>2.8068344442072473</v>
      </c>
      <c r="FL129" s="102">
        <f t="shared" si="482"/>
        <v>4.3249660786974218</v>
      </c>
      <c r="FM129" s="102">
        <f t="shared" si="483"/>
        <v>3.8984353080490064</v>
      </c>
      <c r="FN129" s="102">
        <f t="shared" si="484"/>
        <v>4.8923074246701219</v>
      </c>
      <c r="FO129" s="102">
        <f t="shared" si="648"/>
        <v>4.0347467475279082</v>
      </c>
      <c r="FP129" s="102">
        <f t="shared" si="648"/>
        <v>1</v>
      </c>
      <c r="FQ129" s="102">
        <f t="shared" si="648"/>
        <v>3.1587733672543288</v>
      </c>
      <c r="FR129" s="102">
        <f t="shared" si="648"/>
        <v>3.0712332489872538</v>
      </c>
      <c r="FS129" s="102">
        <f t="shared" si="648"/>
        <v>3.508703451630073</v>
      </c>
      <c r="FT129" s="102">
        <f t="shared" si="648"/>
        <v>3.6592608737375847</v>
      </c>
      <c r="FU129" s="102">
        <f t="shared" si="648"/>
        <v>3.7226474590823173</v>
      </c>
      <c r="FV129" s="102">
        <f t="shared" si="648"/>
        <v>3.8938452755736086</v>
      </c>
      <c r="FW129" s="102">
        <f t="shared" si="648"/>
        <v>3.8984353080490064</v>
      </c>
      <c r="FX129" s="102">
        <f t="shared" si="648"/>
        <v>4.8923074246701219</v>
      </c>
      <c r="FY129" s="102">
        <f t="shared" si="648"/>
        <v>2.8068344442072473</v>
      </c>
      <c r="FZ129" s="102">
        <f t="shared" si="648"/>
        <v>4.3249660786974218</v>
      </c>
      <c r="GA129" s="102">
        <f t="shared" si="485"/>
        <v>2.0744273005136176</v>
      </c>
      <c r="GB129" s="102">
        <f t="shared" si="486"/>
        <v>3.1958323596926506</v>
      </c>
      <c r="GC129" s="102">
        <f t="shared" si="487"/>
        <v>2.0387821674519757</v>
      </c>
      <c r="GD129" s="270">
        <f t="shared" si="488"/>
        <v>2.5510555854327834</v>
      </c>
      <c r="GE129" s="74">
        <f>+Cas_Hoy!B128</f>
        <v>201</v>
      </c>
      <c r="GF129" s="59">
        <f>+Cas_Hoy!C128</f>
        <v>153</v>
      </c>
      <c r="GG129" s="59">
        <f>+Cas_Hoy!D128</f>
        <v>491</v>
      </c>
      <c r="GH129" s="59">
        <f>+Cas_Hoy!E128</f>
        <v>568</v>
      </c>
      <c r="GI129" s="59">
        <f>+Cas_Hoy!F128</f>
        <v>1250</v>
      </c>
      <c r="GJ129" s="59">
        <f>+Cas_Hoy!G128</f>
        <v>1382</v>
      </c>
      <c r="GK129" s="59">
        <f>+Cas_Hoy!H128</f>
        <v>1518</v>
      </c>
      <c r="GL129" s="59">
        <f>+Cas_Hoy!I128</f>
        <v>1786</v>
      </c>
      <c r="GM129" s="59">
        <f>+Cas_Hoy!J128</f>
        <v>1379</v>
      </c>
      <c r="GN129" s="59">
        <f>+Cas_Hoy!K128</f>
        <v>1508</v>
      </c>
      <c r="GO129" s="59">
        <f>+Cas_Hoy!L128</f>
        <v>1095</v>
      </c>
      <c r="GP129" s="59">
        <f>+Cas_Hoy!M128</f>
        <v>1218</v>
      </c>
      <c r="GQ129" s="59">
        <f>+Cas_Hoy!N128</f>
        <v>778</v>
      </c>
      <c r="GR129" s="59">
        <f>+Cas_Hoy!O128</f>
        <v>795</v>
      </c>
      <c r="GS129" s="59">
        <f>+Cas_Hoy!P128</f>
        <v>432</v>
      </c>
      <c r="GT129" s="59">
        <f>+Cas_Hoy!Q128</f>
        <v>461</v>
      </c>
      <c r="GU129" s="59">
        <f>+Cas_Hoy!R128</f>
        <v>144</v>
      </c>
      <c r="GV129" s="59">
        <f>+Cas_Hoy!S128</f>
        <v>278</v>
      </c>
      <c r="GW129" s="59">
        <f>+Cas_Hoy!T128</f>
        <v>24</v>
      </c>
      <c r="GX129" s="459">
        <f>+Cas_Hoy!U128</f>
        <v>70</v>
      </c>
      <c r="GY129" s="424">
        <f t="shared" si="489"/>
        <v>0.33867745958997231</v>
      </c>
      <c r="GZ129" s="94">
        <f t="shared" si="490"/>
        <v>0.41954153183834542</v>
      </c>
      <c r="HA129" s="94">
        <f t="shared" si="491"/>
        <v>0.7</v>
      </c>
      <c r="HB129" s="94">
        <f t="shared" si="492"/>
        <v>0.7</v>
      </c>
      <c r="HC129" s="272">
        <f t="shared" si="612"/>
        <v>0.7</v>
      </c>
      <c r="HD129" s="272">
        <f t="shared" si="613"/>
        <v>0.18178492066111068</v>
      </c>
      <c r="HE129" s="272">
        <f t="shared" si="614"/>
        <v>0.7</v>
      </c>
      <c r="HF129" s="272">
        <f t="shared" si="615"/>
        <v>0.7</v>
      </c>
      <c r="HG129" s="272">
        <f t="shared" si="616"/>
        <v>0.7</v>
      </c>
      <c r="HH129" s="272">
        <f t="shared" si="617"/>
        <v>0.7</v>
      </c>
      <c r="HI129" s="272">
        <f t="shared" si="618"/>
        <v>0.7</v>
      </c>
      <c r="HJ129" s="272">
        <f t="shared" si="619"/>
        <v>0.7</v>
      </c>
      <c r="HK129" s="272">
        <f t="shared" si="620"/>
        <v>0.7</v>
      </c>
      <c r="HL129" s="272">
        <f t="shared" si="621"/>
        <v>0.7</v>
      </c>
      <c r="HM129" s="272">
        <f t="shared" si="622"/>
        <v>0.33867745958997231</v>
      </c>
      <c r="HN129" s="272">
        <f t="shared" si="623"/>
        <v>0.41954153183834542</v>
      </c>
      <c r="HO129" s="272">
        <f t="shared" si="624"/>
        <v>0.25942091801203965</v>
      </c>
      <c r="HP129" s="272">
        <f t="shared" si="625"/>
        <v>0.35516504805344645</v>
      </c>
      <c r="HQ129" s="272">
        <f t="shared" si="626"/>
        <v>0.37471872659251426</v>
      </c>
      <c r="HR129" s="276">
        <f t="shared" si="627"/>
        <v>0.18878660098804714</v>
      </c>
      <c r="HS129" s="201">
        <f>+CyF_Tot!B128</f>
        <v>0</v>
      </c>
      <c r="HT129" s="131">
        <f>+CyF_Tot!C128</f>
        <v>15168</v>
      </c>
      <c r="HU129" s="131">
        <f>+CyF_Tot!D128</f>
        <v>15423</v>
      </c>
      <c r="HV129" s="131">
        <f>+CyF_Tot!E128</f>
        <v>15593</v>
      </c>
      <c r="HW129" s="131">
        <f>+CyF_Tot!F128</f>
        <v>0</v>
      </c>
      <c r="HX129" s="131">
        <f>+CyF_Tot!G128</f>
        <v>379</v>
      </c>
      <c r="HY129" s="131">
        <f>+CyF_Tot!H128</f>
        <v>384</v>
      </c>
      <c r="HZ129" s="428">
        <f>+CyF_Tot!I128</f>
        <v>384</v>
      </c>
      <c r="IA129" s="82">
        <f t="shared" si="628"/>
        <v>7.3642980940121242E-2</v>
      </c>
      <c r="IB129" s="79">
        <f t="shared" si="629"/>
        <v>7.4314514131876994E-2</v>
      </c>
      <c r="IC129" s="79">
        <f t="shared" si="630"/>
        <v>6.9358464120171548E-2</v>
      </c>
      <c r="ID129" s="79">
        <f t="shared" si="631"/>
        <v>7.0318454706489189E-2</v>
      </c>
      <c r="IE129" s="79">
        <f t="shared" si="632"/>
        <v>6.4129757519623312E-2</v>
      </c>
      <c r="IF129" s="79">
        <f t="shared" si="633"/>
        <v>6.9105104476978568E-2</v>
      </c>
      <c r="IG129" s="79">
        <f t="shared" si="634"/>
        <v>6.0666444312167923E-2</v>
      </c>
      <c r="IH129" s="79">
        <f t="shared" si="635"/>
        <v>6.9753260066157813E-2</v>
      </c>
      <c r="II129" s="79">
        <f t="shared" si="636"/>
        <v>6.1053893149114885E-2</v>
      </c>
      <c r="IJ129" s="79">
        <f t="shared" si="637"/>
        <v>6.9708443517499871E-2</v>
      </c>
      <c r="IK129" s="79">
        <f t="shared" si="638"/>
        <v>5.191801635996085E-2</v>
      </c>
      <c r="IL129" s="79">
        <f t="shared" si="639"/>
        <v>6.0171044690353191E-2</v>
      </c>
      <c r="IM129" s="79">
        <f t="shared" si="640"/>
        <v>3.8018254065073469E-2</v>
      </c>
      <c r="IN129" s="79">
        <f t="shared" si="641"/>
        <v>4.9108326354917187E-2</v>
      </c>
      <c r="IO129" s="79">
        <f t="shared" si="642"/>
        <v>3.254424423708261E-2</v>
      </c>
      <c r="IP129" s="79">
        <f t="shared" si="643"/>
        <v>4.3198494465516032E-2</v>
      </c>
      <c r="IQ129" s="79">
        <f t="shared" si="644"/>
        <v>1.0466841783628004E-2</v>
      </c>
      <c r="IR129" s="79">
        <f t="shared" si="645"/>
        <v>2.2738326885070839E-2</v>
      </c>
      <c r="IS129" s="79">
        <f t="shared" si="646"/>
        <v>1.1869614393804954E-3</v>
      </c>
      <c r="IT129" s="179">
        <f t="shared" si="647"/>
        <v>8.5981839900731473E-3</v>
      </c>
      <c r="IU129" s="275"/>
      <c r="IV129" s="272"/>
      <c r="IW129" s="272"/>
      <c r="IX129" s="272"/>
      <c r="IY129" s="272"/>
      <c r="IZ129" s="272"/>
      <c r="JA129" s="272"/>
      <c r="JB129" s="272"/>
      <c r="JC129" s="272"/>
      <c r="JD129" s="272"/>
      <c r="JE129" s="272"/>
      <c r="JF129" s="272"/>
      <c r="JG129" s="272"/>
      <c r="JH129" s="272"/>
      <c r="JI129" s="272"/>
      <c r="JJ129" s="272"/>
      <c r="JK129" s="272"/>
      <c r="JL129" s="272"/>
      <c r="JM129" s="272"/>
      <c r="JN129" s="276"/>
      <c r="JP129" s="525">
        <f t="shared" si="510"/>
        <v>0</v>
      </c>
      <c r="JQ129" s="241">
        <f t="shared" si="511"/>
        <v>0</v>
      </c>
      <c r="JR129" s="241">
        <f t="shared" si="512"/>
        <v>475.80428501484164</v>
      </c>
      <c r="JS129" s="241">
        <f t="shared" si="513"/>
        <v>0</v>
      </c>
      <c r="JT129" s="241">
        <f t="shared" si="514"/>
        <v>507.14518092982041</v>
      </c>
      <c r="JU129" s="241">
        <f t="shared" si="515"/>
        <v>0</v>
      </c>
      <c r="JV129" s="241">
        <f t="shared" si="516"/>
        <v>1931.2869029406979</v>
      </c>
      <c r="JW129" s="241">
        <f t="shared" si="517"/>
        <v>849.73216302377125</v>
      </c>
      <c r="JX129" s="241">
        <f t="shared" si="518"/>
        <v>5042.0624978532469</v>
      </c>
      <c r="JY129" s="241">
        <f t="shared" si="519"/>
        <v>1904.7877267004892</v>
      </c>
      <c r="JZ129" s="241">
        <f t="shared" si="520"/>
        <v>9620.7839604148467</v>
      </c>
      <c r="KA129" s="241">
        <f t="shared" si="521"/>
        <v>4112.2471450251032</v>
      </c>
      <c r="KB129" s="241">
        <f t="shared" si="522"/>
        <v>18975.558150920609</v>
      </c>
      <c r="KC129" s="241">
        <f t="shared" si="523"/>
        <v>11649.150659243849</v>
      </c>
      <c r="KD129" s="241">
        <f t="shared" si="524"/>
        <v>19631.932904796406</v>
      </c>
      <c r="KE129" s="241">
        <f t="shared" si="525"/>
        <v>14309.739458811768</v>
      </c>
      <c r="KF129" s="241">
        <f t="shared" si="526"/>
        <v>12231.270223602358</v>
      </c>
      <c r="KG129" s="241">
        <f t="shared" si="527"/>
        <v>12207.684795169247</v>
      </c>
      <c r="KH129" s="241">
        <f t="shared" si="528"/>
        <v>6240.8292872958891</v>
      </c>
      <c r="KI129" s="526">
        <f t="shared" si="529"/>
        <v>3379.8218107168409</v>
      </c>
      <c r="KJ129" s="529">
        <f>(SUM(JP129:KI129)/SUM(JP$4:KI128))*100000</f>
        <v>210.55080336174632</v>
      </c>
      <c r="KK129" s="491">
        <f t="shared" si="579"/>
        <v>0</v>
      </c>
      <c r="KL129" s="492">
        <f t="shared" si="580"/>
        <v>0</v>
      </c>
      <c r="KM129" s="492">
        <f t="shared" si="581"/>
        <v>131.05707542485513</v>
      </c>
      <c r="KN129" s="492">
        <f t="shared" si="582"/>
        <v>0</v>
      </c>
      <c r="KO129" s="492">
        <f t="shared" si="583"/>
        <v>141.7425827747434</v>
      </c>
      <c r="KP129" s="492">
        <f t="shared" si="584"/>
        <v>0</v>
      </c>
      <c r="KQ129" s="492">
        <f t="shared" si="585"/>
        <v>599.33741405881324</v>
      </c>
      <c r="KR129" s="492">
        <f t="shared" si="586"/>
        <v>260.63061296140296</v>
      </c>
      <c r="KS129" s="492">
        <f t="shared" si="587"/>
        <v>1786.6020320143093</v>
      </c>
      <c r="KT129" s="492">
        <f t="shared" si="588"/>
        <v>651.99544021288204</v>
      </c>
      <c r="KU129" s="492">
        <f t="shared" si="589"/>
        <v>4552.1356673894197</v>
      </c>
      <c r="KV129" s="492">
        <f t="shared" si="590"/>
        <v>1812.8156179425794</v>
      </c>
      <c r="KW129" s="492">
        <f t="shared" si="591"/>
        <v>11476.488044494568</v>
      </c>
      <c r="KX129" s="492">
        <f t="shared" si="592"/>
        <v>6108.2773240773595</v>
      </c>
      <c r="KY129" s="492">
        <f t="shared" si="593"/>
        <v>19830.976415074507</v>
      </c>
      <c r="KZ129" s="492">
        <f t="shared" si="594"/>
        <v>10731.526558433339</v>
      </c>
      <c r="LA129" s="492">
        <f t="shared" si="595"/>
        <v>34303.7324182948</v>
      </c>
      <c r="LB129" s="492">
        <f t="shared" si="596"/>
        <v>18588.92979204049</v>
      </c>
      <c r="LC129" s="492">
        <f t="shared" si="597"/>
        <v>103384.89666687466</v>
      </c>
      <c r="LD129" s="493">
        <f t="shared" si="598"/>
        <v>19558.022167217412</v>
      </c>
      <c r="LE129" s="509">
        <f t="shared" si="599"/>
        <v>87.769658557766789</v>
      </c>
      <c r="LF129" s="492">
        <f t="shared" si="600"/>
        <v>0</v>
      </c>
      <c r="LG129" s="492">
        <f t="shared" si="601"/>
        <v>2198.6878190639004</v>
      </c>
      <c r="LH129" s="492">
        <f t="shared" si="602"/>
        <v>865.13076286654098</v>
      </c>
      <c r="LI129" s="492">
        <f t="shared" si="603"/>
        <v>19016.493988749418</v>
      </c>
      <c r="LJ129" s="512">
        <f t="shared" si="604"/>
        <v>10954.069932404715</v>
      </c>
      <c r="LK129" s="491">
        <f t="shared" si="605"/>
        <v>43.195918467622157</v>
      </c>
      <c r="LL129" s="492">
        <f t="shared" si="606"/>
        <v>1485.475200635856</v>
      </c>
      <c r="LM129" s="493">
        <f t="shared" si="607"/>
        <v>14174.044032569336</v>
      </c>
      <c r="LO129" s="547" t="e">
        <f>VLOOKUP(A129,#REF!,2,FALSE)</f>
        <v>#REF!</v>
      </c>
      <c r="LP129" s="552" t="e">
        <f>VLOOKUP(A129,#REF!,3,FALSE)</f>
        <v>#REF!</v>
      </c>
      <c r="LQ129" s="544" t="e">
        <f>VLOOKUP(A129,#REF!,4,FALSE)</f>
        <v>#REF!</v>
      </c>
      <c r="LR129" s="564" t="e">
        <f t="shared" si="530"/>
        <v>#REF!</v>
      </c>
      <c r="LS129" s="518" t="e">
        <f t="shared" si="531"/>
        <v>#REF!</v>
      </c>
    </row>
    <row r="130" spans="1:331" ht="14.4">
      <c r="A130" s="391" t="s">
        <v>140</v>
      </c>
      <c r="B130" s="419">
        <v>3966</v>
      </c>
      <c r="C130" s="407">
        <f t="shared" si="608"/>
        <v>318</v>
      </c>
      <c r="D130" s="398">
        <f t="shared" si="609"/>
        <v>8</v>
      </c>
      <c r="E130" s="376">
        <f t="shared" si="610"/>
        <v>6.5228791046880652E-3</v>
      </c>
      <c r="F130" s="185">
        <f t="shared" si="532"/>
        <v>7.5390821986888554E-2</v>
      </c>
      <c r="G130" s="30">
        <f t="shared" si="253"/>
        <v>4.1018471158816414</v>
      </c>
      <c r="H130" s="29">
        <f t="shared" si="533"/>
        <v>0.30924162573086506</v>
      </c>
      <c r="I130" s="33">
        <f t="shared" si="534"/>
        <v>0.32889243137931468</v>
      </c>
      <c r="J130" s="302">
        <f t="shared" si="535"/>
        <v>0.22443831287021265</v>
      </c>
      <c r="K130" s="452">
        <f t="shared" si="536"/>
        <v>8.9875285239115772E-3</v>
      </c>
      <c r="L130" s="303">
        <f t="shared" si="611"/>
        <v>2.976997822218272</v>
      </c>
      <c r="M130" s="304">
        <f t="shared" si="537"/>
        <v>0.23870027923989173</v>
      </c>
      <c r="N130" s="675"/>
      <c r="O130" s="310" t="s">
        <v>226</v>
      </c>
      <c r="P130" s="20" t="s">
        <v>238</v>
      </c>
      <c r="Q130" s="20"/>
      <c r="R130" s="20"/>
      <c r="S130" s="148">
        <f t="shared" si="538"/>
        <v>318</v>
      </c>
      <c r="T130" s="149">
        <f t="shared" si="539"/>
        <v>8018.1543116490166</v>
      </c>
      <c r="U130" s="148">
        <f t="shared" si="540"/>
        <v>5</v>
      </c>
      <c r="V130" s="150">
        <f t="shared" si="541"/>
        <v>1.5974440894568689E-2</v>
      </c>
      <c r="W130" s="149">
        <f t="shared" si="542"/>
        <v>126.07160867372667</v>
      </c>
      <c r="X130" s="148">
        <f t="shared" si="543"/>
        <v>19</v>
      </c>
      <c r="Y130" s="150">
        <f t="shared" si="544"/>
        <v>6.354515050167224E-2</v>
      </c>
      <c r="Z130" s="149">
        <f t="shared" si="545"/>
        <v>479.07211296016135</v>
      </c>
      <c r="AA130" s="148">
        <f t="shared" si="546"/>
        <v>8</v>
      </c>
      <c r="AB130" s="149">
        <f t="shared" si="547"/>
        <v>2017.1457387796268</v>
      </c>
      <c r="AC130" s="151">
        <f t="shared" si="548"/>
        <v>2.5157232704402517E-2</v>
      </c>
      <c r="AD130" s="148">
        <f t="shared" si="549"/>
        <v>0</v>
      </c>
      <c r="AE130" s="150">
        <f t="shared" si="550"/>
        <v>0</v>
      </c>
      <c r="AF130" s="149">
        <f t="shared" si="551"/>
        <v>0</v>
      </c>
      <c r="AG130" s="148">
        <f t="shared" si="552"/>
        <v>0</v>
      </c>
      <c r="AH130" s="150">
        <f t="shared" si="553"/>
        <v>0</v>
      </c>
      <c r="AI130" s="311">
        <f t="shared" si="554"/>
        <v>0</v>
      </c>
      <c r="AJ130" s="679"/>
      <c r="AK130" s="74">
        <v>325.79363224805383</v>
      </c>
      <c r="AL130" s="59">
        <v>321.66496758760593</v>
      </c>
      <c r="AM130" s="59">
        <v>302.25624957411372</v>
      </c>
      <c r="AN130" s="59">
        <v>320.22695150547139</v>
      </c>
      <c r="AO130" s="59">
        <v>289.63672097532856</v>
      </c>
      <c r="AP130" s="59">
        <v>290.45580017482752</v>
      </c>
      <c r="AQ130" s="59">
        <v>266.01158249816956</v>
      </c>
      <c r="AR130" s="59">
        <v>242.74500161243424</v>
      </c>
      <c r="AS130" s="59">
        <v>260.76511882645337</v>
      </c>
      <c r="AT130" s="59">
        <v>279.70958006611664</v>
      </c>
      <c r="AU130" s="59">
        <v>210.21655533763033</v>
      </c>
      <c r="AV130" s="59">
        <v>197.97690800972981</v>
      </c>
      <c r="AW130" s="59">
        <v>167.07888883840178</v>
      </c>
      <c r="AX130" s="59">
        <v>157.11320333245283</v>
      </c>
      <c r="AY130" s="59">
        <v>93.879994084205705</v>
      </c>
      <c r="AZ130" s="59">
        <v>119.24256978983314</v>
      </c>
      <c r="BA130" s="59">
        <v>42.165158934420653</v>
      </c>
      <c r="BB130" s="59">
        <v>64.196820005686362</v>
      </c>
      <c r="BC130" s="59">
        <v>2.1961020278344092</v>
      </c>
      <c r="BD130" s="75">
        <v>12.668193806753205</v>
      </c>
      <c r="BE130" s="213">
        <v>2.0000000000000002E-5</v>
      </c>
      <c r="BF130" s="42">
        <v>2.0000000000000002E-5</v>
      </c>
      <c r="BG130" s="52">
        <v>5.0000000000000002E-5</v>
      </c>
      <c r="BH130" s="52">
        <v>4.0000000000000003E-5</v>
      </c>
      <c r="BI130" s="52">
        <v>1.2518952302791728E-4</v>
      </c>
      <c r="BJ130" s="52">
        <v>1.2406223545552731E-4</v>
      </c>
      <c r="BK130" s="52">
        <v>3.4000000000000002E-4</v>
      </c>
      <c r="BL130" s="52">
        <v>1.8000000000000001E-4</v>
      </c>
      <c r="BM130" s="52">
        <v>8.9999999999999998E-4</v>
      </c>
      <c r="BN130" s="52">
        <v>5.0000000000000001E-4</v>
      </c>
      <c r="BO130" s="52">
        <v>3.8E-3</v>
      </c>
      <c r="BP130" s="52">
        <v>2E-3</v>
      </c>
      <c r="BQ130" s="52">
        <v>1.6199999999999999E-2</v>
      </c>
      <c r="BR130" s="52">
        <v>6.1999999999999998E-3</v>
      </c>
      <c r="BS130" s="52">
        <v>6.1100000000000002E-2</v>
      </c>
      <c r="BT130" s="52">
        <v>2.6800000000000001E-2</v>
      </c>
      <c r="BU130" s="52">
        <v>0.1421</v>
      </c>
      <c r="BV130" s="52">
        <v>5.4699999999999999E-2</v>
      </c>
      <c r="BW130" s="52">
        <v>0.27589999999999998</v>
      </c>
      <c r="BX130" s="584">
        <v>0.1051</v>
      </c>
      <c r="BY130" s="74">
        <f>+Fall_Hoy!B130+(CS130/2)</f>
        <v>0</v>
      </c>
      <c r="BZ130" s="59">
        <f>+Fall_Hoy!C130+(CS130/2)</f>
        <v>0</v>
      </c>
      <c r="CA130" s="59">
        <f>+Fall_Hoy!D130+(CT130/2)</f>
        <v>0</v>
      </c>
      <c r="CB130" s="59">
        <f>+Fall_Hoy!E130+(CT130/2)</f>
        <v>0</v>
      </c>
      <c r="CC130" s="59">
        <f>+Fall_Hoy!F130+(CU130/2)</f>
        <v>0</v>
      </c>
      <c r="CD130" s="59">
        <f>+Fall_Hoy!G130+(CU130/2)</f>
        <v>0</v>
      </c>
      <c r="CE130" s="59">
        <f>+Fall_Hoy!H130+(CV130/2)</f>
        <v>0</v>
      </c>
      <c r="CF130" s="59">
        <f>+Fall_Hoy!I130+(CV130/2)</f>
        <v>0</v>
      </c>
      <c r="CG130" s="59">
        <f>+Fall_Hoy!J130+(CW130/2)</f>
        <v>0</v>
      </c>
      <c r="CH130" s="59">
        <f>+Fall_Hoy!K130+(CW130/2)</f>
        <v>0</v>
      </c>
      <c r="CI130" s="59">
        <f>+Fall_Hoy!L130+(CX130/2)</f>
        <v>0</v>
      </c>
      <c r="CJ130" s="59">
        <f>+Fall_Hoy!M130+(CX130/2)</f>
        <v>1</v>
      </c>
      <c r="CK130" s="59">
        <f>+Fall_Hoy!N130+(CY130/2)</f>
        <v>1</v>
      </c>
      <c r="CL130" s="59">
        <f>+Fall_Hoy!O130+(CY130/2)</f>
        <v>0</v>
      </c>
      <c r="CM130" s="59">
        <f>+Fall_Hoy!P130+(CZ130/2)</f>
        <v>0</v>
      </c>
      <c r="CN130" s="59">
        <f>+Fall_Hoy!Q130+(CZ130/2)</f>
        <v>2</v>
      </c>
      <c r="CO130" s="59">
        <f>+Fall_Hoy!R130+(DA130/2)</f>
        <v>1</v>
      </c>
      <c r="CP130" s="59">
        <f>+Fall_Hoy!S130+(DA130/2)</f>
        <v>2</v>
      </c>
      <c r="CQ130" s="59">
        <f>+Fall_Hoy!T130+(DB130/2)</f>
        <v>0</v>
      </c>
      <c r="CR130" s="75">
        <f>+Fall_Hoy!U130+(DB130/2)</f>
        <v>1</v>
      </c>
      <c r="CS130" s="603">
        <f>+Fall_Hoy!W130</f>
        <v>0</v>
      </c>
      <c r="CT130" s="58">
        <f>+Fall_Hoy!X130</f>
        <v>0</v>
      </c>
      <c r="CU130" s="58">
        <f>+Fall_Hoy!Y130</f>
        <v>0</v>
      </c>
      <c r="CV130" s="58">
        <f>+Fall_Hoy!Z130</f>
        <v>0</v>
      </c>
      <c r="CW130" s="58">
        <f>+Fall_Hoy!AA130</f>
        <v>0</v>
      </c>
      <c r="CX130" s="58">
        <f>+Fall_Hoy!AB130</f>
        <v>0</v>
      </c>
      <c r="CY130" s="58">
        <f>+Fall_Hoy!AC130</f>
        <v>0</v>
      </c>
      <c r="CZ130" s="58">
        <f>+Fall_Hoy!AD130</f>
        <v>0</v>
      </c>
      <c r="DA130" s="58">
        <f>+Fall_Hoy!AE130</f>
        <v>0</v>
      </c>
      <c r="DB130" s="223">
        <f>+Fall_Hoy!AF130</f>
        <v>0</v>
      </c>
      <c r="DC130" s="65">
        <f t="shared" si="555"/>
        <v>5.3259483543589142E-2</v>
      </c>
      <c r="DD130" s="66">
        <f t="shared" si="556"/>
        <v>0.6258408033571633</v>
      </c>
      <c r="DE130" s="66">
        <f t="shared" si="557"/>
        <v>0.36945658120477404</v>
      </c>
      <c r="DF130" s="66">
        <f t="shared" si="558"/>
        <v>6.3648374470730629E-2</v>
      </c>
      <c r="DG130" s="66">
        <f t="shared" si="649"/>
        <v>8.9767623084694076E-2</v>
      </c>
      <c r="DH130" s="66">
        <f t="shared" si="650"/>
        <v>0.11361453267635577</v>
      </c>
      <c r="DI130" s="66">
        <f t="shared" si="651"/>
        <v>0.10149933978978448</v>
      </c>
      <c r="DJ130" s="66">
        <f t="shared" si="652"/>
        <v>0.17302107034548561</v>
      </c>
      <c r="DK130" s="66">
        <f t="shared" si="653"/>
        <v>9.5871718244027154E-2</v>
      </c>
      <c r="DL130" s="66">
        <f t="shared" si="654"/>
        <v>7.865300857696661E-2</v>
      </c>
      <c r="DM130" s="66">
        <f t="shared" si="655"/>
        <v>9.9896984641726944E-2</v>
      </c>
      <c r="DN130" s="66">
        <f t="shared" si="656"/>
        <v>0.7</v>
      </c>
      <c r="DO130" s="66">
        <f t="shared" si="657"/>
        <v>0.36945658120477404</v>
      </c>
      <c r="DP130" s="66">
        <f t="shared" si="658"/>
        <v>6.3648374470730629E-2</v>
      </c>
      <c r="DQ130" s="66">
        <f t="shared" si="659"/>
        <v>5.3259483543589142E-2</v>
      </c>
      <c r="DR130" s="66">
        <f t="shared" si="660"/>
        <v>0.6258408033571633</v>
      </c>
      <c r="DS130" s="66">
        <f t="shared" si="661"/>
        <v>0.16689840274613585</v>
      </c>
      <c r="DT130" s="66">
        <f t="shared" si="662"/>
        <v>0.56954645564609563</v>
      </c>
      <c r="DU130" s="66">
        <f t="shared" si="663"/>
        <v>0.45535225018033731</v>
      </c>
      <c r="DV130" s="265">
        <f t="shared" si="664"/>
        <v>0.7</v>
      </c>
      <c r="DW130" s="74">
        <f>+'Cas_-14'!B129</f>
        <v>1</v>
      </c>
      <c r="DX130" s="59">
        <f>+'Cas_-14'!C129</f>
        <v>7</v>
      </c>
      <c r="DY130" s="59">
        <f>+'Cas_-14'!D129</f>
        <v>10</v>
      </c>
      <c r="DZ130" s="59">
        <f>+'Cas_-14'!E129</f>
        <v>9</v>
      </c>
      <c r="EA130" s="59">
        <f>+'Cas_-14'!F129</f>
        <v>26</v>
      </c>
      <c r="EB130" s="59">
        <f>+'Cas_-14'!G129</f>
        <v>33</v>
      </c>
      <c r="EC130" s="59">
        <f>+'Cas_-14'!H129</f>
        <v>27</v>
      </c>
      <c r="ED130" s="59">
        <f>+'Cas_-14'!I129</f>
        <v>42</v>
      </c>
      <c r="EE130" s="59">
        <f>+'Cas_-14'!J129</f>
        <v>25</v>
      </c>
      <c r="EF130" s="59">
        <f>+'Cas_-14'!K129</f>
        <v>22</v>
      </c>
      <c r="EG130" s="59">
        <f>+'Cas_-14'!L129</f>
        <v>21</v>
      </c>
      <c r="EH130" s="59">
        <f>+'Cas_-14'!M129</f>
        <v>20</v>
      </c>
      <c r="EI130" s="59">
        <f>+'Cas_-14'!N129</f>
        <v>19</v>
      </c>
      <c r="EJ130" s="59">
        <f>+'Cas_-14'!O129</f>
        <v>10</v>
      </c>
      <c r="EK130" s="59">
        <f>+'Cas_-14'!P129</f>
        <v>5</v>
      </c>
      <c r="EL130" s="59">
        <f>+'Cas_-14'!Q129</f>
        <v>7</v>
      </c>
      <c r="EM130" s="59">
        <f>+'Cas_-14'!R129</f>
        <v>1</v>
      </c>
      <c r="EN130" s="59">
        <f>+'Cas_-14'!S129</f>
        <v>6</v>
      </c>
      <c r="EO130" s="59">
        <f>+'Cas_-14'!T129</f>
        <v>1</v>
      </c>
      <c r="EP130" s="75">
        <f>+'Cas_-14'!U129</f>
        <v>4</v>
      </c>
      <c r="EQ130" s="178">
        <f t="shared" si="559"/>
        <v>3.0694277021308283E-3</v>
      </c>
      <c r="ER130" s="79">
        <f t="shared" si="560"/>
        <v>2.176177297919003E-2</v>
      </c>
      <c r="ES130" s="79">
        <f t="shared" si="561"/>
        <v>3.3084510292476131E-2</v>
      </c>
      <c r="ET130" s="79">
        <f t="shared" si="562"/>
        <v>2.8105067227129462E-2</v>
      </c>
      <c r="EU130" s="79">
        <f t="shared" si="563"/>
        <v>8.9767623084694076E-2</v>
      </c>
      <c r="EV130" s="79">
        <f t="shared" si="564"/>
        <v>0.11361453267635577</v>
      </c>
      <c r="EW130" s="79">
        <f t="shared" si="565"/>
        <v>0.10149933978978448</v>
      </c>
      <c r="EX130" s="79">
        <f t="shared" si="566"/>
        <v>0.17302107034548561</v>
      </c>
      <c r="EY130" s="79">
        <f t="shared" si="567"/>
        <v>9.5871718244027154E-2</v>
      </c>
      <c r="EZ130" s="79">
        <f t="shared" si="568"/>
        <v>7.865300857696661E-2</v>
      </c>
      <c r="FA130" s="79">
        <f t="shared" si="569"/>
        <v>9.9896984641726944E-2</v>
      </c>
      <c r="FB130" s="79">
        <f t="shared" si="570"/>
        <v>0.10102188280977233</v>
      </c>
      <c r="FC130" s="79">
        <f t="shared" si="571"/>
        <v>0.11371873569482943</v>
      </c>
      <c r="FD130" s="79">
        <f t="shared" si="572"/>
        <v>6.3648374470730629E-2</v>
      </c>
      <c r="FE130" s="79">
        <f t="shared" si="573"/>
        <v>5.3259483543589142E-2</v>
      </c>
      <c r="FF130" s="79">
        <f t="shared" si="574"/>
        <v>5.870386735490192E-2</v>
      </c>
      <c r="FG130" s="79">
        <f t="shared" si="575"/>
        <v>2.3716263030225903E-2</v>
      </c>
      <c r="FH130" s="79">
        <f t="shared" si="576"/>
        <v>9.3462573371524291E-2</v>
      </c>
      <c r="FI130" s="79">
        <f t="shared" si="577"/>
        <v>0.45535225018033731</v>
      </c>
      <c r="FJ130" s="87">
        <f t="shared" si="578"/>
        <v>0.31575140552930803</v>
      </c>
      <c r="FK130" s="101">
        <f t="shared" si="481"/>
        <v>1</v>
      </c>
      <c r="FL130" s="102">
        <f t="shared" si="482"/>
        <v>10.660980810234541</v>
      </c>
      <c r="FM130" s="102">
        <f t="shared" si="483"/>
        <v>3.2488628979857057</v>
      </c>
      <c r="FN130" s="102">
        <f t="shared" si="484"/>
        <v>1</v>
      </c>
      <c r="FO130" s="102">
        <f t="shared" si="648"/>
        <v>1</v>
      </c>
      <c r="FP130" s="102">
        <f t="shared" si="648"/>
        <v>1</v>
      </c>
      <c r="FQ130" s="102">
        <f t="shared" si="648"/>
        <v>1</v>
      </c>
      <c r="FR130" s="102">
        <f t="shared" si="648"/>
        <v>1</v>
      </c>
      <c r="FS130" s="102">
        <f t="shared" si="648"/>
        <v>1</v>
      </c>
      <c r="FT130" s="102">
        <f t="shared" si="648"/>
        <v>1</v>
      </c>
      <c r="FU130" s="102">
        <f t="shared" si="648"/>
        <v>1</v>
      </c>
      <c r="FV130" s="102">
        <f t="shared" si="648"/>
        <v>6.9291917803405427</v>
      </c>
      <c r="FW130" s="102">
        <f t="shared" si="648"/>
        <v>3.2488628979857057</v>
      </c>
      <c r="FX130" s="102">
        <f t="shared" si="648"/>
        <v>1</v>
      </c>
      <c r="FY130" s="102">
        <f t="shared" si="648"/>
        <v>1</v>
      </c>
      <c r="FZ130" s="102">
        <f t="shared" si="648"/>
        <v>10.660980810234541</v>
      </c>
      <c r="GA130" s="102">
        <f t="shared" si="485"/>
        <v>7.0372976776917664</v>
      </c>
      <c r="GB130" s="102">
        <f t="shared" si="486"/>
        <v>6.0938452163315056</v>
      </c>
      <c r="GC130" s="102">
        <f t="shared" si="487"/>
        <v>1</v>
      </c>
      <c r="GD130" s="270">
        <f t="shared" si="488"/>
        <v>2.2169339161818109</v>
      </c>
      <c r="GE130" s="74">
        <f>+Cas_Hoy!B129</f>
        <v>1</v>
      </c>
      <c r="GF130" s="59">
        <f>+Cas_Hoy!C129</f>
        <v>7</v>
      </c>
      <c r="GG130" s="59">
        <f>+Cas_Hoy!D129</f>
        <v>10</v>
      </c>
      <c r="GH130" s="59">
        <f>+Cas_Hoy!E129</f>
        <v>9</v>
      </c>
      <c r="GI130" s="59">
        <f>+Cas_Hoy!F129</f>
        <v>32</v>
      </c>
      <c r="GJ130" s="59">
        <f>+Cas_Hoy!G129</f>
        <v>36</v>
      </c>
      <c r="GK130" s="59">
        <f>+Cas_Hoy!H129</f>
        <v>30</v>
      </c>
      <c r="GL130" s="59">
        <f>+Cas_Hoy!I129</f>
        <v>46</v>
      </c>
      <c r="GM130" s="59">
        <f>+Cas_Hoy!J129</f>
        <v>25</v>
      </c>
      <c r="GN130" s="59">
        <f>+Cas_Hoy!K129</f>
        <v>24</v>
      </c>
      <c r="GO130" s="59">
        <f>+Cas_Hoy!L129</f>
        <v>21</v>
      </c>
      <c r="GP130" s="59">
        <f>+Cas_Hoy!M129</f>
        <v>21</v>
      </c>
      <c r="GQ130" s="59">
        <f>+Cas_Hoy!N129</f>
        <v>19</v>
      </c>
      <c r="GR130" s="59">
        <f>+Cas_Hoy!O129</f>
        <v>10</v>
      </c>
      <c r="GS130" s="59">
        <f>+Cas_Hoy!P129</f>
        <v>5</v>
      </c>
      <c r="GT130" s="59">
        <f>+Cas_Hoy!Q129</f>
        <v>7</v>
      </c>
      <c r="GU130" s="59">
        <f>+Cas_Hoy!R129</f>
        <v>1</v>
      </c>
      <c r="GV130" s="59">
        <f>+Cas_Hoy!S129</f>
        <v>6</v>
      </c>
      <c r="GW130" s="59">
        <f>+Cas_Hoy!T129</f>
        <v>1</v>
      </c>
      <c r="GX130" s="459">
        <f>+Cas_Hoy!U129</f>
        <v>4</v>
      </c>
      <c r="GY130" s="424">
        <f t="shared" si="489"/>
        <v>5.3259483543589142E-2</v>
      </c>
      <c r="GZ130" s="94">
        <f t="shared" si="490"/>
        <v>0.6258408033571633</v>
      </c>
      <c r="HA130" s="94">
        <f t="shared" si="491"/>
        <v>0.36945658120477404</v>
      </c>
      <c r="HB130" s="94">
        <f t="shared" si="492"/>
        <v>6.3648374470730629E-2</v>
      </c>
      <c r="HC130" s="272">
        <f t="shared" si="612"/>
        <v>0.11048322841193117</v>
      </c>
      <c r="HD130" s="272">
        <f t="shared" si="613"/>
        <v>0.12394312655602446</v>
      </c>
      <c r="HE130" s="272">
        <f t="shared" si="614"/>
        <v>0.11277704421087165</v>
      </c>
      <c r="HF130" s="272">
        <f t="shared" si="615"/>
        <v>0.18949926752124613</v>
      </c>
      <c r="HG130" s="272">
        <f t="shared" si="616"/>
        <v>9.5871718244027154E-2</v>
      </c>
      <c r="HH130" s="272">
        <f t="shared" si="617"/>
        <v>8.5803282083963567E-2</v>
      </c>
      <c r="HI130" s="272">
        <f t="shared" si="618"/>
        <v>9.9896984641726944E-2</v>
      </c>
      <c r="HJ130" s="272">
        <f t="shared" si="619"/>
        <v>0.7</v>
      </c>
      <c r="HK130" s="272">
        <f t="shared" si="620"/>
        <v>0.36945658120477404</v>
      </c>
      <c r="HL130" s="272">
        <f t="shared" si="621"/>
        <v>6.3648374470730629E-2</v>
      </c>
      <c r="HM130" s="272">
        <f t="shared" si="622"/>
        <v>5.3259483543589142E-2</v>
      </c>
      <c r="HN130" s="272">
        <f t="shared" si="623"/>
        <v>0.6258408033571633</v>
      </c>
      <c r="HO130" s="272">
        <f t="shared" si="624"/>
        <v>0.16689840274613585</v>
      </c>
      <c r="HP130" s="272">
        <f t="shared" si="625"/>
        <v>0.56954645564609563</v>
      </c>
      <c r="HQ130" s="272">
        <f t="shared" si="626"/>
        <v>0.45535225018033731</v>
      </c>
      <c r="HR130" s="276">
        <f t="shared" si="627"/>
        <v>0.7</v>
      </c>
      <c r="HS130" s="201">
        <f>+CyF_Tot!B129</f>
        <v>0</v>
      </c>
      <c r="HT130" s="131">
        <f>+CyF_Tot!C129</f>
        <v>299</v>
      </c>
      <c r="HU130" s="131">
        <f>+CyF_Tot!D129</f>
        <v>313</v>
      </c>
      <c r="HV130" s="131">
        <f>+CyF_Tot!E129</f>
        <v>318</v>
      </c>
      <c r="HW130" s="131">
        <f>+CyF_Tot!F129</f>
        <v>0</v>
      </c>
      <c r="HX130" s="131">
        <f>+CyF_Tot!G129</f>
        <v>8</v>
      </c>
      <c r="HY130" s="131">
        <f>+CyF_Tot!H129</f>
        <v>8</v>
      </c>
      <c r="HZ130" s="428">
        <f>+CyF_Tot!I129</f>
        <v>8</v>
      </c>
      <c r="IA130" s="82">
        <f t="shared" si="628"/>
        <v>8.2146654626337329E-2</v>
      </c>
      <c r="IB130" s="79">
        <f t="shared" si="629"/>
        <v>8.1105639835503257E-2</v>
      </c>
      <c r="IC130" s="79">
        <f t="shared" si="630"/>
        <v>7.6211863230991855E-2</v>
      </c>
      <c r="ID130" s="79">
        <f t="shared" si="631"/>
        <v>8.0743053833956482E-2</v>
      </c>
      <c r="IE130" s="79">
        <f t="shared" si="632"/>
        <v>7.3029934688685974E-2</v>
      </c>
      <c r="IF130" s="79">
        <f t="shared" si="633"/>
        <v>7.3236459953310018E-2</v>
      </c>
      <c r="IG130" s="79">
        <f t="shared" si="634"/>
        <v>6.7073016262775981E-2</v>
      </c>
      <c r="IH130" s="79">
        <f t="shared" si="635"/>
        <v>6.120650570157192E-2</v>
      </c>
      <c r="II130" s="79">
        <f t="shared" si="636"/>
        <v>6.5750156032892929E-2</v>
      </c>
      <c r="IJ130" s="79">
        <f t="shared" si="637"/>
        <v>7.0526873440775753E-2</v>
      </c>
      <c r="IK130" s="79">
        <f t="shared" si="638"/>
        <v>5.3004678602529082E-2</v>
      </c>
      <c r="IL130" s="79">
        <f t="shared" si="639"/>
        <v>4.9918534546074082E-2</v>
      </c>
      <c r="IM130" s="79">
        <f t="shared" si="640"/>
        <v>4.2127808582552141E-2</v>
      </c>
      <c r="IN130" s="79">
        <f t="shared" si="641"/>
        <v>3.9615028576009285E-2</v>
      </c>
      <c r="IO130" s="79">
        <f t="shared" si="642"/>
        <v>2.3671203752951515E-2</v>
      </c>
      <c r="IP130" s="79">
        <f t="shared" si="643"/>
        <v>3.0066205191586773E-2</v>
      </c>
      <c r="IQ130" s="79">
        <f t="shared" si="644"/>
        <v>1.0631658833691542E-2</v>
      </c>
      <c r="IR130" s="79">
        <f t="shared" si="645"/>
        <v>1.6186792739709119E-2</v>
      </c>
      <c r="IS130" s="79">
        <f t="shared" si="646"/>
        <v>5.5373223092143446E-4</v>
      </c>
      <c r="IT130" s="179">
        <f t="shared" si="647"/>
        <v>3.1941991444158361E-3</v>
      </c>
      <c r="IU130" s="275"/>
      <c r="IV130" s="272"/>
      <c r="IW130" s="272"/>
      <c r="IX130" s="272"/>
      <c r="IY130" s="272"/>
      <c r="IZ130" s="272"/>
      <c r="JA130" s="272"/>
      <c r="JB130" s="272"/>
      <c r="JC130" s="272"/>
      <c r="JD130" s="272"/>
      <c r="JE130" s="272"/>
      <c r="JF130" s="272"/>
      <c r="JG130" s="272"/>
      <c r="JH130" s="272"/>
      <c r="JI130" s="272"/>
      <c r="JJ130" s="272"/>
      <c r="JK130" s="272"/>
      <c r="JL130" s="272"/>
      <c r="JM130" s="272"/>
      <c r="JN130" s="276"/>
      <c r="JP130" s="525">
        <f t="shared" si="510"/>
        <v>0</v>
      </c>
      <c r="JQ130" s="241">
        <f t="shared" si="511"/>
        <v>0</v>
      </c>
      <c r="JR130" s="241">
        <f t="shared" si="512"/>
        <v>0</v>
      </c>
      <c r="JS130" s="241">
        <f t="shared" si="513"/>
        <v>0</v>
      </c>
      <c r="JT130" s="241">
        <f t="shared" si="514"/>
        <v>0</v>
      </c>
      <c r="JU130" s="241">
        <f t="shared" si="515"/>
        <v>0</v>
      </c>
      <c r="JV130" s="241">
        <f t="shared" si="516"/>
        <v>0</v>
      </c>
      <c r="JW130" s="241">
        <f t="shared" si="517"/>
        <v>0</v>
      </c>
      <c r="JX130" s="241">
        <f t="shared" si="518"/>
        <v>0</v>
      </c>
      <c r="JY130" s="241">
        <f t="shared" si="519"/>
        <v>0</v>
      </c>
      <c r="JZ130" s="241">
        <f t="shared" si="520"/>
        <v>0</v>
      </c>
      <c r="KA130" s="241">
        <f t="shared" si="521"/>
        <v>11458.058532202733</v>
      </c>
      <c r="KB130" s="241">
        <f t="shared" si="522"/>
        <v>9896.0976547982173</v>
      </c>
      <c r="KC130" s="241">
        <f t="shared" si="523"/>
        <v>0</v>
      </c>
      <c r="KD130" s="241">
        <f t="shared" si="524"/>
        <v>0</v>
      </c>
      <c r="KE130" s="241">
        <f t="shared" si="525"/>
        <v>22364.999384870534</v>
      </c>
      <c r="KF130" s="241">
        <f t="shared" si="526"/>
        <v>8456.223313531289</v>
      </c>
      <c r="KG130" s="241">
        <f t="shared" si="527"/>
        <v>20459.518086466895</v>
      </c>
      <c r="KH130" s="241">
        <f t="shared" si="528"/>
        <v>0</v>
      </c>
      <c r="KI130" s="526">
        <f t="shared" si="529"/>
        <v>13641.250097379932</v>
      </c>
      <c r="KJ130" s="529">
        <f>(SUM(JP130:KI130)/SUM(JP$4:KI129))*100000</f>
        <v>147.29315667991534</v>
      </c>
      <c r="KK130" s="491">
        <f t="shared" si="579"/>
        <v>0</v>
      </c>
      <c r="KL130" s="492">
        <f t="shared" si="580"/>
        <v>0</v>
      </c>
      <c r="KM130" s="492">
        <f t="shared" si="581"/>
        <v>0</v>
      </c>
      <c r="KN130" s="492">
        <f t="shared" si="582"/>
        <v>0</v>
      </c>
      <c r="KO130" s="492">
        <f t="shared" si="583"/>
        <v>0</v>
      </c>
      <c r="KP130" s="492">
        <f t="shared" si="584"/>
        <v>0</v>
      </c>
      <c r="KQ130" s="492">
        <f t="shared" si="585"/>
        <v>0</v>
      </c>
      <c r="KR130" s="492">
        <f t="shared" si="586"/>
        <v>0</v>
      </c>
      <c r="KS130" s="492">
        <f t="shared" si="587"/>
        <v>0</v>
      </c>
      <c r="KT130" s="492">
        <f t="shared" si="588"/>
        <v>0</v>
      </c>
      <c r="KU130" s="492">
        <f t="shared" si="589"/>
        <v>0</v>
      </c>
      <c r="KV130" s="492">
        <f t="shared" si="590"/>
        <v>5051.0941404886162</v>
      </c>
      <c r="KW130" s="492">
        <f t="shared" si="591"/>
        <v>5985.1966155173386</v>
      </c>
      <c r="KX130" s="492">
        <f t="shared" si="592"/>
        <v>0</v>
      </c>
      <c r="KY130" s="492">
        <f t="shared" si="593"/>
        <v>0</v>
      </c>
      <c r="KZ130" s="492">
        <f t="shared" si="594"/>
        <v>16772.533529971977</v>
      </c>
      <c r="LA130" s="492">
        <f t="shared" si="595"/>
        <v>23716.263030225906</v>
      </c>
      <c r="LB130" s="492">
        <f t="shared" si="596"/>
        <v>31154.191123841429</v>
      </c>
      <c r="LC130" s="492">
        <f t="shared" si="597"/>
        <v>0</v>
      </c>
      <c r="LD130" s="493">
        <f t="shared" si="598"/>
        <v>78937.851382327019</v>
      </c>
      <c r="LE130" s="509">
        <f t="shared" si="599"/>
        <v>0</v>
      </c>
      <c r="LF130" s="492">
        <f t="shared" si="600"/>
        <v>0</v>
      </c>
      <c r="LG130" s="492">
        <f t="shared" si="601"/>
        <v>0</v>
      </c>
      <c r="LH130" s="492">
        <f t="shared" si="602"/>
        <v>1388.0570384738239</v>
      </c>
      <c r="LI130" s="492">
        <f t="shared" si="603"/>
        <v>6550.5013018538602</v>
      </c>
      <c r="LJ130" s="512">
        <f t="shared" si="604"/>
        <v>14155.452297670094</v>
      </c>
      <c r="LK130" s="491">
        <f t="shared" si="605"/>
        <v>0</v>
      </c>
      <c r="LL130" s="492">
        <f t="shared" si="606"/>
        <v>686.14177336020339</v>
      </c>
      <c r="LM130" s="493">
        <f t="shared" si="607"/>
        <v>10629.559488866</v>
      </c>
      <c r="LO130" s="547" t="e">
        <f>VLOOKUP(A130,#REF!,2,FALSE)</f>
        <v>#REF!</v>
      </c>
      <c r="LP130" s="552" t="e">
        <f>VLOOKUP(A130,#REF!,3,FALSE)</f>
        <v>#REF!</v>
      </c>
      <c r="LQ130" s="544" t="e">
        <f>VLOOKUP(A130,#REF!,4,FALSE)</f>
        <v>#REF!</v>
      </c>
      <c r="LR130" s="564" t="e">
        <f t="shared" ref="LR130:LR161" si="665">+LP130/B130</f>
        <v>#REF!</v>
      </c>
      <c r="LS130" s="518" t="e">
        <f t="shared" ref="LS130:LS161" si="666">+LQ130/B130</f>
        <v>#REF!</v>
      </c>
    </row>
    <row r="131" spans="1:331" ht="14.4">
      <c r="A131" s="392" t="s">
        <v>141</v>
      </c>
      <c r="B131" s="420">
        <v>378167</v>
      </c>
      <c r="C131" s="408">
        <f t="shared" si="608"/>
        <v>50435</v>
      </c>
      <c r="D131" s="399">
        <f t="shared" si="609"/>
        <v>787</v>
      </c>
      <c r="E131" s="377">
        <f t="shared" si="610"/>
        <v>3.3492478111772062E-3</v>
      </c>
      <c r="F131" s="186">
        <f t="shared" ref="F131:F154" si="667">HT131/B131</f>
        <v>0.13044765936742234</v>
      </c>
      <c r="G131" s="28">
        <f t="shared" si="253"/>
        <v>4.7632955688955665</v>
      </c>
      <c r="H131" s="27">
        <f t="shared" ref="H131:H154" si="668">HZ131/(E131*B131)</f>
        <v>0.621360757837641</v>
      </c>
      <c r="I131" s="34">
        <f t="shared" ref="I131:I154" si="669">(G131*HV131)/B131</f>
        <v>0.63526646168821688</v>
      </c>
      <c r="J131" s="289">
        <f t="shared" ref="J131:J154" si="670">+((DC131*AK131)+(DD131*AL131)+(DE131*AM131)+(DF131*AN131)+(DG131*AO131)+(DH131*AP131)+(DI131*AQ131)+(DJ131*AR131)+(DK131*AS131)+(DL131*AT131)+(DM131*AU131)+(DN131*AV131)+(DO131*AW131)+(DP131*AX131)+(DQ131*AY131)+(DR131*AZ131)+(DS131*BA131)+(DT131*BB131)+(DU131*BC131)+(DV131*BD131))/B131</f>
        <v>0.62474267737981726</v>
      </c>
      <c r="K131" s="453">
        <f t="shared" ref="K131:K162" si="671">HZ131/(B131*J131)</f>
        <v>3.3311173279649553E-3</v>
      </c>
      <c r="L131" s="290">
        <f t="shared" si="611"/>
        <v>4.7892210593074003</v>
      </c>
      <c r="M131" s="291">
        <f t="shared" ref="M131:M154" si="672">((J131*B131)+((GE131+GF131+GG131+GH131+GI131+GJ131+GK131+GL131+GM131+GN131+GO131+GP131+GQ131+GR131+GS131+GT131+GU131+GV131+GW131+GX131)-(DW131+DX131+DY131+DZ131+EA131+EB131+EC131+ED131+EE131+EF131+EG131+EH131+EI131+EJ131+EK131+EL131+EM131+EN131+EO131+EP131))*L131)/B131</f>
        <v>0.63871140238336344</v>
      </c>
      <c r="N131" s="675"/>
      <c r="O131" s="312" t="s">
        <v>230</v>
      </c>
      <c r="P131" s="21" t="s">
        <v>240</v>
      </c>
      <c r="Q131" s="21" t="s">
        <v>242</v>
      </c>
      <c r="R131" s="21" t="s">
        <v>243</v>
      </c>
      <c r="S131" s="152">
        <f t="shared" si="538"/>
        <v>50435</v>
      </c>
      <c r="T131" s="153">
        <f t="shared" si="539"/>
        <v>13336.700452445613</v>
      </c>
      <c r="U131" s="152">
        <f t="shared" si="540"/>
        <v>504</v>
      </c>
      <c r="V131" s="154">
        <f t="shared" si="541"/>
        <v>1.0093929622879574E-2</v>
      </c>
      <c r="W131" s="153">
        <f t="shared" si="542"/>
        <v>133.27445282110813</v>
      </c>
      <c r="X131" s="152">
        <f t="shared" si="543"/>
        <v>1104</v>
      </c>
      <c r="Y131" s="154">
        <f t="shared" si="544"/>
        <v>2.2379436865257139E-2</v>
      </c>
      <c r="Z131" s="153">
        <f t="shared" si="545"/>
        <v>291.9345157033797</v>
      </c>
      <c r="AA131" s="152">
        <f t="shared" si="546"/>
        <v>787</v>
      </c>
      <c r="AB131" s="153">
        <f t="shared" si="547"/>
        <v>2081.0911581391292</v>
      </c>
      <c r="AC131" s="155">
        <f t="shared" si="548"/>
        <v>1.5604243085159116E-2</v>
      </c>
      <c r="AD131" s="152">
        <f t="shared" si="549"/>
        <v>7</v>
      </c>
      <c r="AE131" s="154">
        <f t="shared" si="550"/>
        <v>8.9743589743589737E-3</v>
      </c>
      <c r="AF131" s="153">
        <f t="shared" si="551"/>
        <v>18.510340669598353</v>
      </c>
      <c r="AG131" s="152">
        <f t="shared" si="552"/>
        <v>15</v>
      </c>
      <c r="AH131" s="154">
        <f t="shared" si="553"/>
        <v>1.9430051813471502E-2</v>
      </c>
      <c r="AI131" s="313">
        <f t="shared" si="554"/>
        <v>39.665015720567894</v>
      </c>
      <c r="AJ131" s="679"/>
      <c r="AK131" s="74">
        <v>39503.461835334252</v>
      </c>
      <c r="AL131" s="59">
        <v>37517.176405094186</v>
      </c>
      <c r="AM131" s="59">
        <v>35316.251642890311</v>
      </c>
      <c r="AN131" s="59">
        <v>33401.418789290321</v>
      </c>
      <c r="AO131" s="59">
        <v>29092.956275879897</v>
      </c>
      <c r="AP131" s="59">
        <v>28395.288522470844</v>
      </c>
      <c r="AQ131" s="59">
        <v>27874.277198560252</v>
      </c>
      <c r="AR131" s="59">
        <v>28788.509003423762</v>
      </c>
      <c r="AS131" s="59">
        <v>25473.712476586436</v>
      </c>
      <c r="AT131" s="59">
        <v>25360.393333611646</v>
      </c>
      <c r="AU131" s="59">
        <v>15896.935114095264</v>
      </c>
      <c r="AV131" s="59">
        <v>15161.266632268096</v>
      </c>
      <c r="AW131" s="59">
        <v>10186.168369437986</v>
      </c>
      <c r="AX131" s="59">
        <v>10994.486868888132</v>
      </c>
      <c r="AY131" s="59">
        <v>4798.8593709578854</v>
      </c>
      <c r="AZ131" s="59">
        <v>5928.6463091933929</v>
      </c>
      <c r="BA131" s="59">
        <v>1343.5251417199033</v>
      </c>
      <c r="BB131" s="59">
        <v>2372.7439790130929</v>
      </c>
      <c r="BC131" s="59">
        <v>162.85153232968528</v>
      </c>
      <c r="BD131" s="75">
        <v>598.06524524005181</v>
      </c>
      <c r="BE131" s="213">
        <v>2.0000000000000002E-5</v>
      </c>
      <c r="BF131" s="42">
        <v>2.0000000000000002E-5</v>
      </c>
      <c r="BG131" s="52">
        <v>5.0000000000000002E-5</v>
      </c>
      <c r="BH131" s="52">
        <v>4.0000000000000003E-5</v>
      </c>
      <c r="BI131" s="52">
        <v>1.2518952302791728E-4</v>
      </c>
      <c r="BJ131" s="52">
        <v>1.2406223545552731E-4</v>
      </c>
      <c r="BK131" s="52">
        <v>3.4000000000000002E-4</v>
      </c>
      <c r="BL131" s="52">
        <v>1.8000000000000001E-4</v>
      </c>
      <c r="BM131" s="52">
        <v>8.9999999999999998E-4</v>
      </c>
      <c r="BN131" s="52">
        <v>5.0000000000000001E-4</v>
      </c>
      <c r="BO131" s="52">
        <v>3.8E-3</v>
      </c>
      <c r="BP131" s="52">
        <v>2E-3</v>
      </c>
      <c r="BQ131" s="52">
        <v>1.6199999999999999E-2</v>
      </c>
      <c r="BR131" s="52">
        <v>6.1999999999999998E-3</v>
      </c>
      <c r="BS131" s="52">
        <v>6.1100000000000002E-2</v>
      </c>
      <c r="BT131" s="52">
        <v>2.6800000000000001E-2</v>
      </c>
      <c r="BU131" s="52">
        <v>0.1421</v>
      </c>
      <c r="BV131" s="52">
        <v>5.4699999999999999E-2</v>
      </c>
      <c r="BW131" s="52">
        <v>0.27589999999999998</v>
      </c>
      <c r="BX131" s="584">
        <v>0.1051</v>
      </c>
      <c r="BY131" s="74">
        <f>+Fall_Hoy!B131+(CS131/2)</f>
        <v>1</v>
      </c>
      <c r="BZ131" s="59">
        <f>+Fall_Hoy!C131+(CS131/2)</f>
        <v>0</v>
      </c>
      <c r="CA131" s="59">
        <f>+Fall_Hoy!D131+(CT131/2)</f>
        <v>1</v>
      </c>
      <c r="CB131" s="59">
        <f>+Fall_Hoy!E131+(CT131/2)</f>
        <v>2</v>
      </c>
      <c r="CC131" s="59">
        <f>+Fall_Hoy!F131+(CU131/2)</f>
        <v>2</v>
      </c>
      <c r="CD131" s="59">
        <f>+Fall_Hoy!G131+(CU131/2)</f>
        <v>6</v>
      </c>
      <c r="CE131" s="59">
        <f>+Fall_Hoy!H131+(CV131/2)</f>
        <v>21</v>
      </c>
      <c r="CF131" s="59">
        <f>+Fall_Hoy!I131+(CV131/2)</f>
        <v>10</v>
      </c>
      <c r="CG131" s="59">
        <f>+Fall_Hoy!J131+(CW131/2)</f>
        <v>35</v>
      </c>
      <c r="CH131" s="59">
        <f>+Fall_Hoy!K131+(CW131/2)</f>
        <v>22</v>
      </c>
      <c r="CI131" s="59">
        <f>+Fall_Hoy!L131+(CX131/2)</f>
        <v>95</v>
      </c>
      <c r="CJ131" s="59">
        <f>+Fall_Hoy!M131+(CX131/2)</f>
        <v>35</v>
      </c>
      <c r="CK131" s="59">
        <f>+Fall_Hoy!N131+(CY131/2)</f>
        <v>128</v>
      </c>
      <c r="CL131" s="59">
        <f>+Fall_Hoy!O131+(CY131/2)</f>
        <v>93</v>
      </c>
      <c r="CM131" s="59">
        <f>+Fall_Hoy!P131+(CZ131/2)</f>
        <v>103</v>
      </c>
      <c r="CN131" s="59">
        <f>+Fall_Hoy!Q131+(CZ131/2)</f>
        <v>85</v>
      </c>
      <c r="CO131" s="59">
        <f>+Fall_Hoy!R131+(DA131/2)</f>
        <v>53</v>
      </c>
      <c r="CP131" s="59">
        <f>+Fall_Hoy!S131+(DA131/2)</f>
        <v>57</v>
      </c>
      <c r="CQ131" s="59">
        <f>+Fall_Hoy!T131+(DB131/2)</f>
        <v>16</v>
      </c>
      <c r="CR131" s="75">
        <f>+Fall_Hoy!U131+(DB131/2)</f>
        <v>22</v>
      </c>
      <c r="CS131" s="603">
        <f>+Fall_Hoy!W131</f>
        <v>0</v>
      </c>
      <c r="CT131" s="58">
        <f>+Fall_Hoy!X131</f>
        <v>0</v>
      </c>
      <c r="CU131" s="58">
        <f>+Fall_Hoy!Y131</f>
        <v>0</v>
      </c>
      <c r="CV131" s="58">
        <f>+Fall_Hoy!Z131</f>
        <v>0</v>
      </c>
      <c r="CW131" s="58">
        <f>+Fall_Hoy!AA131</f>
        <v>2</v>
      </c>
      <c r="CX131" s="58">
        <f>+Fall_Hoy!AB131</f>
        <v>0</v>
      </c>
      <c r="CY131" s="58">
        <f>+Fall_Hoy!AC131</f>
        <v>0</v>
      </c>
      <c r="CZ131" s="58">
        <f>+Fall_Hoy!AD131</f>
        <v>2</v>
      </c>
      <c r="DA131" s="58">
        <f>+Fall_Hoy!AE131</f>
        <v>4</v>
      </c>
      <c r="DB131" s="223">
        <f>+Fall_Hoy!AF131</f>
        <v>6</v>
      </c>
      <c r="DC131" s="65">
        <f t="shared" si="555"/>
        <v>0.35128369413473465</v>
      </c>
      <c r="DD131" s="66">
        <f t="shared" si="556"/>
        <v>0.53496896688314777</v>
      </c>
      <c r="DE131" s="66">
        <f t="shared" si="557"/>
        <v>0.7</v>
      </c>
      <c r="DF131" s="66">
        <f t="shared" si="558"/>
        <v>0.7</v>
      </c>
      <c r="DG131" s="66">
        <f t="shared" si="649"/>
        <v>0.54912871783411077</v>
      </c>
      <c r="DH131" s="66">
        <f t="shared" si="650"/>
        <v>0.7</v>
      </c>
      <c r="DI131" s="66">
        <f t="shared" si="651"/>
        <v>0.7</v>
      </c>
      <c r="DJ131" s="66">
        <f t="shared" si="652"/>
        <v>0.7</v>
      </c>
      <c r="DK131" s="66">
        <f t="shared" si="653"/>
        <v>0.7</v>
      </c>
      <c r="DL131" s="66">
        <f t="shared" si="654"/>
        <v>0.7</v>
      </c>
      <c r="DM131" s="66">
        <f t="shared" si="655"/>
        <v>0.7</v>
      </c>
      <c r="DN131" s="66">
        <f t="shared" si="656"/>
        <v>0.7</v>
      </c>
      <c r="DO131" s="66">
        <f t="shared" si="657"/>
        <v>0.7</v>
      </c>
      <c r="DP131" s="66">
        <f t="shared" si="658"/>
        <v>0.7</v>
      </c>
      <c r="DQ131" s="66">
        <f t="shared" si="659"/>
        <v>0.35128369413473465</v>
      </c>
      <c r="DR131" s="66">
        <f t="shared" si="660"/>
        <v>0.53496896688314777</v>
      </c>
      <c r="DS131" s="66">
        <f t="shared" si="661"/>
        <v>0.2776105674064277</v>
      </c>
      <c r="DT131" s="66">
        <f t="shared" si="662"/>
        <v>0.43917402855495236</v>
      </c>
      <c r="DU131" s="66">
        <f t="shared" si="663"/>
        <v>0.35610365629848428</v>
      </c>
      <c r="DV131" s="265">
        <f t="shared" si="664"/>
        <v>0.35000270383205317</v>
      </c>
      <c r="DW131" s="74">
        <f>+'Cas_-14'!B130</f>
        <v>384</v>
      </c>
      <c r="DX131" s="59">
        <f>+'Cas_-14'!C130</f>
        <v>345</v>
      </c>
      <c r="DY131" s="59">
        <f>+'Cas_-14'!D130</f>
        <v>2106</v>
      </c>
      <c r="DZ131" s="59">
        <f>+'Cas_-14'!E130</f>
        <v>2315</v>
      </c>
      <c r="EA131" s="59">
        <f>+'Cas_-14'!F130</f>
        <v>6143</v>
      </c>
      <c r="EB131" s="59">
        <f>+'Cas_-14'!G130</f>
        <v>6003</v>
      </c>
      <c r="EC131" s="59">
        <f>+'Cas_-14'!H130</f>
        <v>5799</v>
      </c>
      <c r="ED131" s="59">
        <f>+'Cas_-14'!I130</f>
        <v>5423</v>
      </c>
      <c r="EE131" s="59">
        <f>+'Cas_-14'!J130</f>
        <v>4765</v>
      </c>
      <c r="EF131" s="59">
        <f>+'Cas_-14'!K130</f>
        <v>4622</v>
      </c>
      <c r="EG131" s="59">
        <f>+'Cas_-14'!L130</f>
        <v>3208</v>
      </c>
      <c r="EH131" s="59">
        <f>+'Cas_-14'!M130</f>
        <v>3092</v>
      </c>
      <c r="EI131" s="59">
        <f>+'Cas_-14'!N130</f>
        <v>1515</v>
      </c>
      <c r="EJ131" s="59">
        <f>+'Cas_-14'!O130</f>
        <v>1403</v>
      </c>
      <c r="EK131" s="59">
        <f>+'Cas_-14'!P130</f>
        <v>601</v>
      </c>
      <c r="EL131" s="59">
        <f>+'Cas_-14'!Q130</f>
        <v>630</v>
      </c>
      <c r="EM131" s="59">
        <f>+'Cas_-14'!R130</f>
        <v>153</v>
      </c>
      <c r="EN131" s="59">
        <f>+'Cas_-14'!S130</f>
        <v>219</v>
      </c>
      <c r="EO131" s="59">
        <f>+'Cas_-14'!T130</f>
        <v>25</v>
      </c>
      <c r="EP131" s="75">
        <f>+'Cas_-14'!U130</f>
        <v>69</v>
      </c>
      <c r="EQ131" s="178">
        <f t="shared" ref="EQ131:EQ154" si="673">+DW131/AK131</f>
        <v>9.7206670544637552E-3</v>
      </c>
      <c r="ER131" s="80">
        <f t="shared" ref="ER131:ER154" si="674">+DX131/AL131</f>
        <v>9.1957879845444585E-3</v>
      </c>
      <c r="ES131" s="80">
        <f t="shared" ref="ES131:ES154" si="675">+DY131/AM131</f>
        <v>5.9632602612966407E-2</v>
      </c>
      <c r="ET131" s="80">
        <f t="shared" ref="ET131:ET154" si="676">+DZ131/AN131</f>
        <v>6.9308433111897369E-2</v>
      </c>
      <c r="EU131" s="80">
        <f t="shared" ref="EU131:EU154" si="677">+EA131/AO131</f>
        <v>0.21115076590181309</v>
      </c>
      <c r="EV131" s="80">
        <f t="shared" ref="EV131:EV154" si="678">+EB131/AP131</f>
        <v>0.21140831146158198</v>
      </c>
      <c r="EW131" s="80">
        <f t="shared" ref="EW131:EW154" si="679">+EC131/AQ131</f>
        <v>0.20804126896964084</v>
      </c>
      <c r="EX131" s="80">
        <f t="shared" ref="EX131:EX154" si="680">+ED131/AR131</f>
        <v>0.18837377091516108</v>
      </c>
      <c r="EY131" s="80">
        <f t="shared" ref="EY131:EY154" si="681">+EE131/AS131</f>
        <v>0.18705557756371938</v>
      </c>
      <c r="EZ131" s="80">
        <f t="shared" ref="EZ131:EZ154" si="682">+EF131/AT131</f>
        <v>0.18225269376536787</v>
      </c>
      <c r="FA131" s="80">
        <f t="shared" ref="FA131:FA154" si="683">+EG131/AU131</f>
        <v>0.20179990526322128</v>
      </c>
      <c r="FB131" s="80">
        <f t="shared" ref="FB131:FB154" si="684">+EH131/AV131</f>
        <v>0.20394074420004069</v>
      </c>
      <c r="FC131" s="80">
        <f t="shared" ref="FC131:FC154" si="685">+EI131/AW131</f>
        <v>0.14873109741102669</v>
      </c>
      <c r="FD131" s="80">
        <f t="shared" ref="FD131:FD154" si="686">+EJ131/AX131</f>
        <v>0.12760941158337885</v>
      </c>
      <c r="FE131" s="80">
        <f t="shared" ref="FE131:FE154" si="687">+EK131/AY131</f>
        <v>0.12523809379311657</v>
      </c>
      <c r="FF131" s="80">
        <f t="shared" ref="FF131:FF154" si="688">+EL131/AZ131</f>
        <v>0.10626371808064783</v>
      </c>
      <c r="FG131" s="80">
        <f t="shared" ref="FG131:FG154" si="689">+EM131/BA131</f>
        <v>0.11387952130478052</v>
      </c>
      <c r="FH131" s="80">
        <f t="shared" ref="FH131:FH154" si="690">+EN131/BB131</f>
        <v>9.2298200706462122E-2</v>
      </c>
      <c r="FI131" s="80">
        <f t="shared" ref="FI131:FI154" si="691">+EO131/BC131</f>
        <v>0.1535140605824247</v>
      </c>
      <c r="FJ131" s="88">
        <f t="shared" ref="FJ131:FJ154" si="692">+EP131/BD131</f>
        <v>0.11537202763271211</v>
      </c>
      <c r="FK131" s="101">
        <f t="shared" si="481"/>
        <v>2.804926867659193</v>
      </c>
      <c r="FL131" s="102">
        <f t="shared" si="482"/>
        <v>5.0343520492774232</v>
      </c>
      <c r="FM131" s="102">
        <f t="shared" si="483"/>
        <v>4.7064804347238214</v>
      </c>
      <c r="FN131" s="102">
        <f t="shared" si="484"/>
        <v>5.4854888155535946</v>
      </c>
      <c r="FO131" s="102">
        <f t="shared" si="648"/>
        <v>2.6006475301607965</v>
      </c>
      <c r="FP131" s="102">
        <f t="shared" si="648"/>
        <v>3.311128096906478</v>
      </c>
      <c r="FQ131" s="102">
        <f t="shared" si="648"/>
        <v>3.3647170268998403</v>
      </c>
      <c r="FR131" s="102">
        <f t="shared" si="648"/>
        <v>3.7160162829423995</v>
      </c>
      <c r="FS131" s="102">
        <f t="shared" si="648"/>
        <v>3.7422033019119629</v>
      </c>
      <c r="FT131" s="102">
        <f t="shared" si="648"/>
        <v>3.8408211452895178</v>
      </c>
      <c r="FU131" s="102">
        <f t="shared" si="648"/>
        <v>3.468782599709066</v>
      </c>
      <c r="FV131" s="102">
        <f t="shared" si="648"/>
        <v>3.4323695480555196</v>
      </c>
      <c r="FW131" s="102">
        <f t="shared" si="648"/>
        <v>4.7064804347238214</v>
      </c>
      <c r="FX131" s="102">
        <f t="shared" si="648"/>
        <v>5.4854888155535946</v>
      </c>
      <c r="FY131" s="102">
        <f t="shared" si="648"/>
        <v>2.804926867659193</v>
      </c>
      <c r="FZ131" s="102">
        <f t="shared" si="648"/>
        <v>5.0343520492774232</v>
      </c>
      <c r="GA131" s="102">
        <f t="shared" si="485"/>
        <v>2.4377567118801542</v>
      </c>
      <c r="GB131" s="102">
        <f t="shared" si="486"/>
        <v>4.7582079086424081</v>
      </c>
      <c r="GC131" s="102">
        <f t="shared" si="487"/>
        <v>2.3196810438564697</v>
      </c>
      <c r="GD131" s="270">
        <f t="shared" si="488"/>
        <v>3.0336877232173638</v>
      </c>
      <c r="GE131" s="74">
        <f>+Cas_Hoy!B130</f>
        <v>400</v>
      </c>
      <c r="GF131" s="59">
        <f>+Cas_Hoy!C130</f>
        <v>352</v>
      </c>
      <c r="GG131" s="59">
        <f>+Cas_Hoy!D130</f>
        <v>2162</v>
      </c>
      <c r="GH131" s="59">
        <f>+Cas_Hoy!E130</f>
        <v>2381</v>
      </c>
      <c r="GI131" s="59">
        <f>+Cas_Hoy!F130</f>
        <v>6271</v>
      </c>
      <c r="GJ131" s="59">
        <f>+Cas_Hoy!G130</f>
        <v>6134</v>
      </c>
      <c r="GK131" s="59">
        <f>+Cas_Hoy!H130</f>
        <v>5933</v>
      </c>
      <c r="GL131" s="59">
        <f>+Cas_Hoy!I130</f>
        <v>5536</v>
      </c>
      <c r="GM131" s="59">
        <f>+Cas_Hoy!J130</f>
        <v>4868</v>
      </c>
      <c r="GN131" s="59">
        <f>+Cas_Hoy!K130</f>
        <v>4721</v>
      </c>
      <c r="GO131" s="59">
        <f>+Cas_Hoy!L130</f>
        <v>3301</v>
      </c>
      <c r="GP131" s="59">
        <f>+Cas_Hoy!M130</f>
        <v>3159</v>
      </c>
      <c r="GQ131" s="59">
        <f>+Cas_Hoy!N130</f>
        <v>1548</v>
      </c>
      <c r="GR131" s="59">
        <f>+Cas_Hoy!O130</f>
        <v>1428</v>
      </c>
      <c r="GS131" s="59">
        <f>+Cas_Hoy!P130</f>
        <v>615</v>
      </c>
      <c r="GT131" s="59">
        <f>+Cas_Hoy!Q130</f>
        <v>637</v>
      </c>
      <c r="GU131" s="59">
        <f>+Cas_Hoy!R130</f>
        <v>154</v>
      </c>
      <c r="GV131" s="59">
        <f>+Cas_Hoy!S130</f>
        <v>227</v>
      </c>
      <c r="GW131" s="59">
        <f>+Cas_Hoy!T130</f>
        <v>25</v>
      </c>
      <c r="GX131" s="459">
        <f>+Cas_Hoy!U130</f>
        <v>71</v>
      </c>
      <c r="GY131" s="424">
        <f t="shared" si="489"/>
        <v>0.35946667536249888</v>
      </c>
      <c r="GZ131" s="94">
        <f t="shared" si="490"/>
        <v>0.54091306651518278</v>
      </c>
      <c r="HA131" s="94">
        <f t="shared" si="491"/>
        <v>0.7</v>
      </c>
      <c r="HB131" s="94">
        <f t="shared" si="492"/>
        <v>0.7</v>
      </c>
      <c r="HC131" s="272">
        <f t="shared" si="612"/>
        <v>0.56057076176749276</v>
      </c>
      <c r="HD131" s="272">
        <f t="shared" si="613"/>
        <v>0.7</v>
      </c>
      <c r="HE131" s="272">
        <f t="shared" si="614"/>
        <v>0.7</v>
      </c>
      <c r="HF131" s="272">
        <f t="shared" si="615"/>
        <v>0.7</v>
      </c>
      <c r="HG131" s="272">
        <f t="shared" si="616"/>
        <v>0.7</v>
      </c>
      <c r="HH131" s="272">
        <f t="shared" si="617"/>
        <v>0.7</v>
      </c>
      <c r="HI131" s="272">
        <f t="shared" si="618"/>
        <v>0.7</v>
      </c>
      <c r="HJ131" s="272">
        <f t="shared" si="619"/>
        <v>0.7</v>
      </c>
      <c r="HK131" s="272">
        <f t="shared" si="620"/>
        <v>0.7</v>
      </c>
      <c r="HL131" s="272">
        <f t="shared" si="621"/>
        <v>0.7</v>
      </c>
      <c r="HM131" s="272">
        <f t="shared" si="622"/>
        <v>0.35946667536249888</v>
      </c>
      <c r="HN131" s="272">
        <f t="shared" si="623"/>
        <v>0.54091306651518278</v>
      </c>
      <c r="HO131" s="272">
        <f t="shared" si="624"/>
        <v>0.27942501555941096</v>
      </c>
      <c r="HP131" s="272">
        <f t="shared" si="625"/>
        <v>0.45521691544280452</v>
      </c>
      <c r="HQ131" s="272">
        <f t="shared" si="626"/>
        <v>0.35610365629848423</v>
      </c>
      <c r="HR131" s="276">
        <f t="shared" si="627"/>
        <v>0.36014770974022864</v>
      </c>
      <c r="HS131" s="201">
        <f>+CyF_Tot!B130</f>
        <v>0</v>
      </c>
      <c r="HT131" s="131">
        <f>+CyF_Tot!C130</f>
        <v>49331</v>
      </c>
      <c r="HU131" s="131">
        <f>+CyF_Tot!D130</f>
        <v>49931</v>
      </c>
      <c r="HV131" s="131">
        <f>+CyF_Tot!E130</f>
        <v>50435</v>
      </c>
      <c r="HW131" s="131">
        <f>+CyF_Tot!F130</f>
        <v>0</v>
      </c>
      <c r="HX131" s="131">
        <f>+CyF_Tot!G130</f>
        <v>772</v>
      </c>
      <c r="HY131" s="131">
        <f>+CyF_Tot!H130</f>
        <v>780</v>
      </c>
      <c r="HZ131" s="428">
        <f>+CyF_Tot!I130</f>
        <v>787</v>
      </c>
      <c r="IA131" s="82">
        <f t="shared" si="628"/>
        <v>0.10446036231435914</v>
      </c>
      <c r="IB131" s="79">
        <f t="shared" si="629"/>
        <v>9.9207959459958653E-2</v>
      </c>
      <c r="IC131" s="79">
        <f t="shared" si="630"/>
        <v>9.3387978440451727E-2</v>
      </c>
      <c r="ID131" s="79">
        <f t="shared" si="631"/>
        <v>8.8324520091098174E-2</v>
      </c>
      <c r="IE131" s="79">
        <f t="shared" si="632"/>
        <v>7.6931504536038031E-2</v>
      </c>
      <c r="IF131" s="79">
        <f t="shared" si="633"/>
        <v>7.5086637708924486E-2</v>
      </c>
      <c r="IG131" s="79">
        <f t="shared" si="634"/>
        <v>7.3708909552023985E-2</v>
      </c>
      <c r="IH131" s="79">
        <f t="shared" si="635"/>
        <v>7.6126444146167593E-2</v>
      </c>
      <c r="II131" s="79">
        <f t="shared" si="636"/>
        <v>6.7361013723001836E-2</v>
      </c>
      <c r="IJ131" s="79">
        <f t="shared" si="637"/>
        <v>6.7061360017166088E-2</v>
      </c>
      <c r="IK131" s="79">
        <f t="shared" si="638"/>
        <v>4.20368120806291E-2</v>
      </c>
      <c r="IL131" s="79">
        <f t="shared" si="639"/>
        <v>4.0091458620842367E-2</v>
      </c>
      <c r="IM131" s="79">
        <f t="shared" si="640"/>
        <v>2.6935635233740613E-2</v>
      </c>
      <c r="IN131" s="79">
        <f t="shared" si="641"/>
        <v>2.9073099632935005E-2</v>
      </c>
      <c r="IO131" s="79">
        <f t="shared" si="642"/>
        <v>1.2689788825989272E-2</v>
      </c>
      <c r="IP131" s="79">
        <f t="shared" si="643"/>
        <v>1.567732327038952E-2</v>
      </c>
      <c r="IQ131" s="79">
        <f t="shared" si="644"/>
        <v>3.5527297244865451E-3</v>
      </c>
      <c r="IR131" s="79">
        <f t="shared" si="645"/>
        <v>6.2743284818958106E-3</v>
      </c>
      <c r="IS131" s="79">
        <f t="shared" si="646"/>
        <v>4.3063390599836919E-4</v>
      </c>
      <c r="IT131" s="179">
        <f t="shared" si="647"/>
        <v>1.5814844902914632E-3</v>
      </c>
      <c r="IU131" s="275"/>
      <c r="IV131" s="272"/>
      <c r="IW131" s="272"/>
      <c r="IX131" s="272"/>
      <c r="IY131" s="272"/>
      <c r="IZ131" s="272"/>
      <c r="JA131" s="272"/>
      <c r="JB131" s="272"/>
      <c r="JC131" s="272"/>
      <c r="JD131" s="272"/>
      <c r="JE131" s="272"/>
      <c r="JF131" s="272"/>
      <c r="JG131" s="272"/>
      <c r="JH131" s="272"/>
      <c r="JI131" s="272"/>
      <c r="JJ131" s="272"/>
      <c r="JK131" s="272"/>
      <c r="JL131" s="272"/>
      <c r="JM131" s="272"/>
      <c r="JN131" s="276"/>
      <c r="JP131" s="525">
        <f t="shared" si="510"/>
        <v>97.368327262892265</v>
      </c>
      <c r="JQ131" s="241">
        <f t="shared" si="511"/>
        <v>0</v>
      </c>
      <c r="JR131" s="241">
        <f t="shared" si="512"/>
        <v>102.8000376911709</v>
      </c>
      <c r="JS131" s="241">
        <f t="shared" si="513"/>
        <v>206.41542335353262</v>
      </c>
      <c r="JT131" s="241">
        <f t="shared" si="514"/>
        <v>245.96544717364154</v>
      </c>
      <c r="JU131" s="241">
        <f t="shared" si="515"/>
        <v>740.84276281794564</v>
      </c>
      <c r="JV131" s="241">
        <f t="shared" si="516"/>
        <v>2427.678017189814</v>
      </c>
      <c r="JW131" s="241">
        <f t="shared" si="517"/>
        <v>1132.498039274024</v>
      </c>
      <c r="JX131" s="241">
        <f t="shared" si="518"/>
        <v>3877.5392511314167</v>
      </c>
      <c r="JY131" s="241">
        <f t="shared" si="519"/>
        <v>2534.3624270533651</v>
      </c>
      <c r="JZ131" s="241">
        <f t="shared" si="520"/>
        <v>12630.061616215313</v>
      </c>
      <c r="KA131" s="241">
        <f t="shared" si="521"/>
        <v>5236.7052783717627</v>
      </c>
      <c r="KB131" s="241">
        <f t="shared" si="522"/>
        <v>20777.087548934458</v>
      </c>
      <c r="KC131" s="241">
        <f t="shared" si="523"/>
        <v>16131.824896884566</v>
      </c>
      <c r="KD131" s="241">
        <f t="shared" si="524"/>
        <v>21248.005227468635</v>
      </c>
      <c r="KE131" s="241">
        <f t="shared" si="525"/>
        <v>19117.610342894684</v>
      </c>
      <c r="KF131" s="241">
        <f t="shared" si="526"/>
        <v>14065.66458131808</v>
      </c>
      <c r="KG131" s="241">
        <f t="shared" si="527"/>
        <v>15776.217885744951</v>
      </c>
      <c r="KH131" s="241">
        <f t="shared" si="528"/>
        <v>5930.8008109171633</v>
      </c>
      <c r="KI131" s="526">
        <f t="shared" si="529"/>
        <v>6356.8649578927179</v>
      </c>
      <c r="KJ131" s="529">
        <f>(SUM(JP131:KI131)/SUM(JP$4:KI130))*100000</f>
        <v>253.38303617394672</v>
      </c>
      <c r="KK131" s="491">
        <f t="shared" ref="KK131:KK154" si="693">+(BY131*1000000)/AK131</f>
        <v>25.314237120999366</v>
      </c>
      <c r="KL131" s="492">
        <f t="shared" ref="KL131:KL154" si="694">+(BZ131*1000000)/AL131</f>
        <v>0</v>
      </c>
      <c r="KM131" s="492">
        <f t="shared" ref="KM131:KM154" si="695">+(CA131*1000000)/AM131</f>
        <v>28.315575789632675</v>
      </c>
      <c r="KN131" s="492">
        <f t="shared" ref="KN131:KN154" si="696">+(CB131*1000000)/AN131</f>
        <v>59.877695992999882</v>
      </c>
      <c r="KO131" s="492">
        <f t="shared" ref="KO131:KO154" si="697">+(CC131*1000000)/AO131</f>
        <v>68.745162266584103</v>
      </c>
      <c r="KP131" s="492">
        <f t="shared" ref="KP131:KP154" si="698">+(CD131*1000000)/AP131</f>
        <v>211.30266013151621</v>
      </c>
      <c r="KQ131" s="492">
        <f t="shared" ref="KQ131:KQ154" si="699">+(CE131*1000000)/AQ131</f>
        <v>753.38276398731807</v>
      </c>
      <c r="KR131" s="492">
        <f t="shared" ref="KR131:KR154" si="700">+(CF131*1000000)/AR131</f>
        <v>347.36081673457693</v>
      </c>
      <c r="KS131" s="492">
        <f t="shared" ref="KS131:KS154" si="701">+(CG131*1000000)/AS131</f>
        <v>1373.9654175719156</v>
      </c>
      <c r="KT131" s="492">
        <f t="shared" ref="KT131:KT154" si="702">+(CH131*1000000)/AT131</f>
        <v>867.4944315962988</v>
      </c>
      <c r="KU131" s="492">
        <f t="shared" ref="KU131:KU154" si="703">+(CI131*1000000)/AU131</f>
        <v>5975.9947007500068</v>
      </c>
      <c r="KV131" s="492">
        <f t="shared" ref="KV131:KV154" si="704">+(CJ131*1000000)/AV131</f>
        <v>2308.514245472647</v>
      </c>
      <c r="KW131" s="492">
        <f t="shared" ref="KW131:KW154" si="705">+(CK131*1000000)/AW131</f>
        <v>12566.05971525506</v>
      </c>
      <c r="KX131" s="492">
        <f t="shared" ref="KX131:KX154" si="706">+(CL131*1000000)/AX131</f>
        <v>8458.7849445860538</v>
      </c>
      <c r="KY131" s="492">
        <f t="shared" ref="KY131:KY154" si="707">+(CM131*1000000)/AY131</f>
        <v>21463.433711632289</v>
      </c>
      <c r="KZ131" s="492">
        <f t="shared" ref="KZ131:KZ154" si="708">+(CN131*1000000)/AZ131</f>
        <v>14337.168312468359</v>
      </c>
      <c r="LA131" s="492">
        <f t="shared" ref="LA131:LA154" si="709">+(CO131*1000000)/BA131</f>
        <v>39448.461628453384</v>
      </c>
      <c r="LB131" s="492">
        <f t="shared" ref="LB131:LB154" si="710">+(CP131*1000000)/BB131</f>
        <v>24022.819361955895</v>
      </c>
      <c r="LC131" s="492">
        <f t="shared" ref="LC131:LC154" si="711">+(CQ131*1000000)/BC131</f>
        <v>98248.998772751802</v>
      </c>
      <c r="LD131" s="493">
        <f t="shared" ref="LD131:LD154" si="712">+(CR131*1000000)/BD131</f>
        <v>36785.28417274879</v>
      </c>
      <c r="LE131" s="509">
        <f t="shared" ref="LE131:LE154" si="713">((+BY131+CA131+CC131)*1000000)/(AK131+AM131+AO131)</f>
        <v>38.493862292879868</v>
      </c>
      <c r="LF131" s="492">
        <f t="shared" ref="LF131:LF154" si="714">((+BZ131+CB131+CD131)*1000000)/(AL131+AN131+AP131)</f>
        <v>80.552685088905207</v>
      </c>
      <c r="LG131" s="492">
        <f t="shared" ref="LG131:LG154" si="715">((+CE131+CG131+CI131)*1000000)/(AQ131+AS131+AU131)</f>
        <v>2180.6652322837053</v>
      </c>
      <c r="LH131" s="492">
        <f t="shared" ref="LH131:LH154" si="716">((+CF131+CH131+CJ131)*1000000)/(AR131+AT131+AV131)</f>
        <v>966.66911935640132</v>
      </c>
      <c r="LI131" s="492">
        <f t="shared" ref="LI131:LI154" si="717">((+CK131+CM131+CO131+CQ131)*1000000)/(AW131+AY131+BA131+BC131)</f>
        <v>18191.294838250305</v>
      </c>
      <c r="LJ131" s="512">
        <f t="shared" ref="LJ131:LJ154" si="718">((+CL131+CN131+CP131+CR131)*1000000)/(AX131+AZ131+BB131+BD131)</f>
        <v>12918.50528178063</v>
      </c>
      <c r="LK131" s="491">
        <f t="shared" ref="LK131:LK154" si="719">+(SUM(BY131:CD131)*1000000)/SUM(AK131:AP131)</f>
        <v>59.047402000618717</v>
      </c>
      <c r="LL131" s="492">
        <f t="shared" ref="LL131:LL154" si="720">+(SUM(CE131:CJ131)*1000000)/SUM(AQ131:AV131)</f>
        <v>1573.3813466280792</v>
      </c>
      <c r="LM131" s="493">
        <f t="shared" ref="LM131:LM154" si="721">+(SUM(CK131:CR131)*1000000)/SUM(AW131:BD131)</f>
        <v>15308.360335406329</v>
      </c>
      <c r="LO131" s="547" t="e">
        <f>VLOOKUP(A131,#REF!,2,FALSE)</f>
        <v>#REF!</v>
      </c>
      <c r="LP131" s="552" t="e">
        <f>VLOOKUP(A131,#REF!,3,FALSE)</f>
        <v>#REF!</v>
      </c>
      <c r="LQ131" s="544" t="e">
        <f>VLOOKUP(A131,#REF!,4,FALSE)</f>
        <v>#REF!</v>
      </c>
      <c r="LR131" s="564" t="e">
        <f t="shared" si="665"/>
        <v>#REF!</v>
      </c>
      <c r="LS131" s="518" t="e">
        <f t="shared" si="666"/>
        <v>#REF!</v>
      </c>
    </row>
    <row r="132" spans="1:331" ht="14.4">
      <c r="A132" s="391" t="s">
        <v>142</v>
      </c>
      <c r="B132" s="419">
        <v>31584</v>
      </c>
      <c r="C132" s="407">
        <f t="shared" si="608"/>
        <v>4674</v>
      </c>
      <c r="D132" s="398">
        <f t="shared" si="609"/>
        <v>63</v>
      </c>
      <c r="E132" s="376">
        <f t="shared" ref="E132:E154" si="722">(IA132*BE132)+(IB132*BF132)+(IC132*BG132)+(ID132*BH132)+(IE132*BI132)+(IF132*BJ132)+(IG132*BK132)+(IH132*BL132)+(II132*BM132)+(IJ132*BN132)+(IK132*BO132)+(IL132*BP132)+(IM132*BQ132)+(IN132*BR132)+(IO132*BS132)+(IP132*BT132)+(IQ132*BU132)+(IR132*BV132)+(IS132*BW132)+(IT132*BX132)</f>
        <v>5.3143456340593318E-3</v>
      </c>
      <c r="F132" s="185">
        <f t="shared" si="667"/>
        <v>0.14320542046605877</v>
      </c>
      <c r="G132" s="30">
        <f t="shared" si="253"/>
        <v>2.6209827648013007</v>
      </c>
      <c r="H132" s="29">
        <f t="shared" si="668"/>
        <v>0.37533893886766351</v>
      </c>
      <c r="I132" s="33">
        <f t="shared" si="669"/>
        <v>0.38786959988225933</v>
      </c>
      <c r="J132" s="302">
        <f t="shared" si="670"/>
        <v>0.39048089179192347</v>
      </c>
      <c r="K132" s="452">
        <f t="shared" si="671"/>
        <v>5.1082675055114874E-3</v>
      </c>
      <c r="L132" s="303">
        <f t="shared" ref="L132:L163" si="723">+(J132*B132)/HT132</f>
        <v>2.7267186571647382</v>
      </c>
      <c r="M132" s="304">
        <f t="shared" si="672"/>
        <v>0.40299907205056346</v>
      </c>
      <c r="N132" s="675"/>
      <c r="O132" s="310" t="s">
        <v>226</v>
      </c>
      <c r="P132" s="20" t="s">
        <v>236</v>
      </c>
      <c r="Q132" s="20"/>
      <c r="R132" s="20"/>
      <c r="S132" s="148">
        <f t="shared" si="538"/>
        <v>4674</v>
      </c>
      <c r="T132" s="149">
        <f t="shared" si="539"/>
        <v>14798.632218844985</v>
      </c>
      <c r="U132" s="148">
        <f t="shared" si="540"/>
        <v>64</v>
      </c>
      <c r="V132" s="150">
        <f t="shared" si="541"/>
        <v>1.3882863340563991E-2</v>
      </c>
      <c r="W132" s="149">
        <f t="shared" si="542"/>
        <v>202.63424518743668</v>
      </c>
      <c r="X132" s="148">
        <f t="shared" si="543"/>
        <v>151</v>
      </c>
      <c r="Y132" s="150">
        <f t="shared" si="544"/>
        <v>3.338492151227062E-2</v>
      </c>
      <c r="Z132" s="149">
        <f t="shared" si="545"/>
        <v>478.09017223910843</v>
      </c>
      <c r="AA132" s="148">
        <f t="shared" si="546"/>
        <v>63</v>
      </c>
      <c r="AB132" s="149">
        <f t="shared" si="547"/>
        <v>1994.6808510638298</v>
      </c>
      <c r="AC132" s="151">
        <f t="shared" si="548"/>
        <v>1.3478818998716302E-2</v>
      </c>
      <c r="AD132" s="148">
        <f t="shared" si="549"/>
        <v>0</v>
      </c>
      <c r="AE132" s="150">
        <f t="shared" si="550"/>
        <v>0</v>
      </c>
      <c r="AF132" s="149">
        <f t="shared" si="551"/>
        <v>0</v>
      </c>
      <c r="AG132" s="148">
        <f t="shared" si="552"/>
        <v>1</v>
      </c>
      <c r="AH132" s="150">
        <f t="shared" si="553"/>
        <v>1.6129032258064516E-2</v>
      </c>
      <c r="AI132" s="311">
        <f t="shared" si="554"/>
        <v>31.661600810536981</v>
      </c>
      <c r="AJ132" s="679"/>
      <c r="AK132" s="74">
        <v>2881.0460467486719</v>
      </c>
      <c r="AL132" s="59">
        <v>2670.9299224830538</v>
      </c>
      <c r="AM132" s="59">
        <v>2288.0743673908096</v>
      </c>
      <c r="AN132" s="59">
        <v>2138.3057857278959</v>
      </c>
      <c r="AO132" s="59">
        <v>2286.3426250261164</v>
      </c>
      <c r="AP132" s="59">
        <v>2125.4036723475465</v>
      </c>
      <c r="AQ132" s="59">
        <v>2537.7819660679352</v>
      </c>
      <c r="AR132" s="59">
        <v>2503.2411597908367</v>
      </c>
      <c r="AS132" s="59">
        <v>2165.7717080507846</v>
      </c>
      <c r="AT132" s="59">
        <v>2106.6292829535819</v>
      </c>
      <c r="AU132" s="59">
        <v>1699.2043932670281</v>
      </c>
      <c r="AV132" s="59">
        <v>1632.8839572418246</v>
      </c>
      <c r="AW132" s="59">
        <v>1188.6007840498128</v>
      </c>
      <c r="AX132" s="59">
        <v>1254.7107882591433</v>
      </c>
      <c r="AY132" s="59">
        <v>693.89505519272893</v>
      </c>
      <c r="AZ132" s="59">
        <v>777.14725133664047</v>
      </c>
      <c r="BA132" s="59">
        <v>230.95341622080679</v>
      </c>
      <c r="BB132" s="59">
        <v>309.98010623729022</v>
      </c>
      <c r="BC132" s="59">
        <v>18.329636208000537</v>
      </c>
      <c r="BD132" s="75">
        <v>74.767962090418806</v>
      </c>
      <c r="BE132" s="213">
        <v>2.0000000000000002E-5</v>
      </c>
      <c r="BF132" s="42">
        <v>2.0000000000000002E-5</v>
      </c>
      <c r="BG132" s="52">
        <v>5.0000000000000002E-5</v>
      </c>
      <c r="BH132" s="52">
        <v>4.0000000000000003E-5</v>
      </c>
      <c r="BI132" s="52">
        <v>1.2518952302791728E-4</v>
      </c>
      <c r="BJ132" s="52">
        <v>1.2406223545552731E-4</v>
      </c>
      <c r="BK132" s="52">
        <v>3.4000000000000002E-4</v>
      </c>
      <c r="BL132" s="52">
        <v>1.8000000000000001E-4</v>
      </c>
      <c r="BM132" s="52">
        <v>8.9999999999999998E-4</v>
      </c>
      <c r="BN132" s="52">
        <v>5.0000000000000001E-4</v>
      </c>
      <c r="BO132" s="52">
        <v>3.8E-3</v>
      </c>
      <c r="BP132" s="52">
        <v>2E-3</v>
      </c>
      <c r="BQ132" s="52">
        <v>1.6199999999999999E-2</v>
      </c>
      <c r="BR132" s="52">
        <v>6.1999999999999998E-3</v>
      </c>
      <c r="BS132" s="52">
        <v>6.1100000000000002E-2</v>
      </c>
      <c r="BT132" s="52">
        <v>2.6800000000000001E-2</v>
      </c>
      <c r="BU132" s="52">
        <v>0.1421</v>
      </c>
      <c r="BV132" s="52">
        <v>5.4699999999999999E-2</v>
      </c>
      <c r="BW132" s="52">
        <v>0.27589999999999998</v>
      </c>
      <c r="BX132" s="584">
        <v>0.1051</v>
      </c>
      <c r="BY132" s="74">
        <f>+Fall_Hoy!B132+(CS132/2)</f>
        <v>0</v>
      </c>
      <c r="BZ132" s="59">
        <f>+Fall_Hoy!C132+(CS132/2)</f>
        <v>0</v>
      </c>
      <c r="CA132" s="59">
        <f>+Fall_Hoy!D132+(CT132/2)</f>
        <v>0</v>
      </c>
      <c r="CB132" s="59">
        <f>+Fall_Hoy!E132+(CT132/2)</f>
        <v>0</v>
      </c>
      <c r="CC132" s="59">
        <f>+Fall_Hoy!F132+(CU132/2)</f>
        <v>0</v>
      </c>
      <c r="CD132" s="59">
        <f>+Fall_Hoy!G132+(CU132/2)</f>
        <v>0</v>
      </c>
      <c r="CE132" s="59">
        <f>+Fall_Hoy!H132+(CV132/2)</f>
        <v>0</v>
      </c>
      <c r="CF132" s="59">
        <f>+Fall_Hoy!I132+(CV132/2)</f>
        <v>1</v>
      </c>
      <c r="CG132" s="59">
        <f>+Fall_Hoy!J132+(CW132/2)</f>
        <v>1</v>
      </c>
      <c r="CH132" s="59">
        <f>+Fall_Hoy!K132+(CW132/2)</f>
        <v>1</v>
      </c>
      <c r="CI132" s="59">
        <f>+Fall_Hoy!L132+(CX132/2)</f>
        <v>8</v>
      </c>
      <c r="CJ132" s="59">
        <f>+Fall_Hoy!M132+(CX132/2)</f>
        <v>3</v>
      </c>
      <c r="CK132" s="59">
        <f>+Fall_Hoy!N132+(CY132/2)</f>
        <v>7.5</v>
      </c>
      <c r="CL132" s="59">
        <f>+Fall_Hoy!O132+(CY132/2)</f>
        <v>2.5</v>
      </c>
      <c r="CM132" s="59">
        <f>+Fall_Hoy!P132+(CZ132/2)</f>
        <v>5</v>
      </c>
      <c r="CN132" s="59">
        <f>+Fall_Hoy!Q132+(CZ132/2)</f>
        <v>7</v>
      </c>
      <c r="CO132" s="59">
        <f>+Fall_Hoy!R132+(DA132/2)</f>
        <v>12.5</v>
      </c>
      <c r="CP132" s="59">
        <f>+Fall_Hoy!S132+(DA132/2)</f>
        <v>4.5</v>
      </c>
      <c r="CQ132" s="59">
        <f>+Fall_Hoy!T132+(DB132/2)</f>
        <v>4</v>
      </c>
      <c r="CR132" s="75">
        <f>+Fall_Hoy!U132+(DB132/2)</f>
        <v>6</v>
      </c>
      <c r="CS132" s="603">
        <f>+Fall_Hoy!W132</f>
        <v>0</v>
      </c>
      <c r="CT132" s="58">
        <f>+Fall_Hoy!X132</f>
        <v>0</v>
      </c>
      <c r="CU132" s="58">
        <f>+Fall_Hoy!Y132</f>
        <v>0</v>
      </c>
      <c r="CV132" s="58">
        <f>+Fall_Hoy!Z132</f>
        <v>0</v>
      </c>
      <c r="CW132" s="58">
        <f>+Fall_Hoy!AA132</f>
        <v>0</v>
      </c>
      <c r="CX132" s="58">
        <f>+Fall_Hoy!AB132</f>
        <v>0</v>
      </c>
      <c r="CY132" s="58">
        <f>+Fall_Hoy!AC132</f>
        <v>1</v>
      </c>
      <c r="CZ132" s="58">
        <f>+Fall_Hoy!AD132</f>
        <v>0</v>
      </c>
      <c r="DA132" s="58">
        <f>+Fall_Hoy!AE132</f>
        <v>1</v>
      </c>
      <c r="DB132" s="223">
        <f>+Fall_Hoy!AF132</f>
        <v>0</v>
      </c>
      <c r="DC132" s="65">
        <f t="shared" si="555"/>
        <v>0.11793290634379247</v>
      </c>
      <c r="DD132" s="66">
        <f t="shared" si="556"/>
        <v>0.33609335862863865</v>
      </c>
      <c r="DE132" s="66">
        <f t="shared" si="557"/>
        <v>0.38950248828336692</v>
      </c>
      <c r="DF132" s="66">
        <f t="shared" si="558"/>
        <v>0.32136952214388081</v>
      </c>
      <c r="DG132" s="66">
        <f t="shared" si="649"/>
        <v>0.18763591917685549</v>
      </c>
      <c r="DH132" s="66">
        <f t="shared" si="650"/>
        <v>0.22913294370198381</v>
      </c>
      <c r="DI132" s="66">
        <f t="shared" si="651"/>
        <v>0.19150581354040169</v>
      </c>
      <c r="DJ132" s="66">
        <f t="shared" si="652"/>
        <v>0.7</v>
      </c>
      <c r="DK132" s="66">
        <f t="shared" si="653"/>
        <v>0.51303242487691458</v>
      </c>
      <c r="DL132" s="66">
        <f t="shared" si="654"/>
        <v>0.7</v>
      </c>
      <c r="DM132" s="66">
        <f t="shared" si="655"/>
        <v>0.7</v>
      </c>
      <c r="DN132" s="66">
        <f t="shared" si="656"/>
        <v>0.7</v>
      </c>
      <c r="DO132" s="66">
        <f t="shared" si="657"/>
        <v>0.38950248828336692</v>
      </c>
      <c r="DP132" s="66">
        <f t="shared" si="658"/>
        <v>0.32136952214388081</v>
      </c>
      <c r="DQ132" s="66">
        <f t="shared" si="659"/>
        <v>0.11793290634379247</v>
      </c>
      <c r="DR132" s="66">
        <f t="shared" si="660"/>
        <v>0.33609335862863865</v>
      </c>
      <c r="DS132" s="66">
        <f t="shared" si="661"/>
        <v>0.38088296077441669</v>
      </c>
      <c r="DT132" s="66">
        <f t="shared" si="662"/>
        <v>0.26539416164177931</v>
      </c>
      <c r="DU132" s="66">
        <f t="shared" si="663"/>
        <v>0.7</v>
      </c>
      <c r="DV132" s="265">
        <f t="shared" si="664"/>
        <v>0.7</v>
      </c>
      <c r="DW132" s="74">
        <f>+'Cas_-14'!B131</f>
        <v>64</v>
      </c>
      <c r="DX132" s="59">
        <f>+'Cas_-14'!C131</f>
        <v>57</v>
      </c>
      <c r="DY132" s="59">
        <f>+'Cas_-14'!D131</f>
        <v>169</v>
      </c>
      <c r="DZ132" s="59">
        <f>+'Cas_-14'!E131</f>
        <v>198</v>
      </c>
      <c r="EA132" s="59">
        <f>+'Cas_-14'!F131</f>
        <v>429</v>
      </c>
      <c r="EB132" s="59">
        <f>+'Cas_-14'!G131</f>
        <v>487</v>
      </c>
      <c r="EC132" s="59">
        <f>+'Cas_-14'!H131</f>
        <v>486</v>
      </c>
      <c r="ED132" s="59">
        <f>+'Cas_-14'!I131</f>
        <v>525</v>
      </c>
      <c r="EE132" s="59">
        <f>+'Cas_-14'!J131</f>
        <v>388</v>
      </c>
      <c r="EF132" s="59">
        <f>+'Cas_-14'!K131</f>
        <v>477</v>
      </c>
      <c r="EG132" s="59">
        <f>+'Cas_-14'!L131</f>
        <v>289</v>
      </c>
      <c r="EH132" s="59">
        <f>+'Cas_-14'!M131</f>
        <v>317</v>
      </c>
      <c r="EI132" s="59">
        <f>+'Cas_-14'!N131</f>
        <v>191</v>
      </c>
      <c r="EJ132" s="59">
        <f>+'Cas_-14'!O131</f>
        <v>165</v>
      </c>
      <c r="EK132" s="59">
        <f>+'Cas_-14'!P131</f>
        <v>74</v>
      </c>
      <c r="EL132" s="59">
        <f>+'Cas_-14'!Q131</f>
        <v>74</v>
      </c>
      <c r="EM132" s="59">
        <f>+'Cas_-14'!R131</f>
        <v>29</v>
      </c>
      <c r="EN132" s="59">
        <f>+'Cas_-14'!S131</f>
        <v>31</v>
      </c>
      <c r="EO132" s="59">
        <f>+'Cas_-14'!T131</f>
        <v>5</v>
      </c>
      <c r="EP132" s="75">
        <f>+'Cas_-14'!U131</f>
        <v>16</v>
      </c>
      <c r="EQ132" s="178">
        <f t="shared" si="673"/>
        <v>2.2214153804388341E-2</v>
      </c>
      <c r="ER132" s="79">
        <f t="shared" si="674"/>
        <v>2.134088188544065E-2</v>
      </c>
      <c r="ES132" s="79">
        <f t="shared" si="675"/>
        <v>7.3861235634888056E-2</v>
      </c>
      <c r="ET132" s="79">
        <f t="shared" si="676"/>
        <v>9.2596672244703887E-2</v>
      </c>
      <c r="EU132" s="79">
        <f t="shared" si="677"/>
        <v>0.18763591917685549</v>
      </c>
      <c r="EV132" s="79">
        <f t="shared" si="678"/>
        <v>0.22913294370198381</v>
      </c>
      <c r="EW132" s="79">
        <f t="shared" si="679"/>
        <v>0.19150581354040169</v>
      </c>
      <c r="EX132" s="79">
        <f t="shared" si="680"/>
        <v>0.20972809509247101</v>
      </c>
      <c r="EY132" s="79">
        <f t="shared" si="681"/>
        <v>0.17915092276701858</v>
      </c>
      <c r="EZ132" s="79">
        <f t="shared" si="682"/>
        <v>0.22642806869713031</v>
      </c>
      <c r="FA132" s="79">
        <f t="shared" si="683"/>
        <v>0.17007959792544156</v>
      </c>
      <c r="FB132" s="79">
        <f t="shared" si="684"/>
        <v>0.19413504468220663</v>
      </c>
      <c r="FC132" s="79">
        <f t="shared" si="685"/>
        <v>0.16069314656618586</v>
      </c>
      <c r="FD132" s="79">
        <f t="shared" si="686"/>
        <v>0.13150440846127603</v>
      </c>
      <c r="FE132" s="79">
        <f t="shared" si="687"/>
        <v>0.10664436854856466</v>
      </c>
      <c r="FF132" s="79">
        <f t="shared" si="688"/>
        <v>9.522004983318802E-2</v>
      </c>
      <c r="FG132" s="79">
        <f t="shared" si="689"/>
        <v>0.1255664474444235</v>
      </c>
      <c r="FH132" s="79">
        <f t="shared" si="690"/>
        <v>0.10000641775465892</v>
      </c>
      <c r="FI132" s="79">
        <f t="shared" si="691"/>
        <v>0.27278228237926488</v>
      </c>
      <c r="FJ132" s="87">
        <f t="shared" si="692"/>
        <v>0.21399540060555336</v>
      </c>
      <c r="FK132" s="101">
        <f t="shared" si="481"/>
        <v>1.105852169681957</v>
      </c>
      <c r="FL132" s="102">
        <f t="shared" si="482"/>
        <v>3.529649052037112</v>
      </c>
      <c r="FM132" s="102">
        <f t="shared" si="483"/>
        <v>2.4238898584448321</v>
      </c>
      <c r="FN132" s="102">
        <f t="shared" si="484"/>
        <v>2.4437927663734116</v>
      </c>
      <c r="FO132" s="102">
        <f t="shared" si="648"/>
        <v>1</v>
      </c>
      <c r="FP132" s="102">
        <f t="shared" si="648"/>
        <v>1</v>
      </c>
      <c r="FQ132" s="102">
        <f t="shared" si="648"/>
        <v>1</v>
      </c>
      <c r="FR132" s="102">
        <f t="shared" si="648"/>
        <v>3.3376548797211152</v>
      </c>
      <c r="FS132" s="102">
        <f t="shared" si="648"/>
        <v>2.86368843069874</v>
      </c>
      <c r="FT132" s="102">
        <f t="shared" si="648"/>
        <v>3.0914895137683591</v>
      </c>
      <c r="FU132" s="102">
        <f t="shared" si="648"/>
        <v>4.1157199836917631</v>
      </c>
      <c r="FV132" s="102">
        <f t="shared" si="648"/>
        <v>3.6057374450134927</v>
      </c>
      <c r="FW132" s="102">
        <f t="shared" si="648"/>
        <v>2.4238898584448321</v>
      </c>
      <c r="FX132" s="102">
        <f t="shared" si="648"/>
        <v>2.4437927663734116</v>
      </c>
      <c r="FY132" s="102">
        <f t="shared" si="648"/>
        <v>1.105852169681957</v>
      </c>
      <c r="FZ132" s="102">
        <f t="shared" si="648"/>
        <v>3.529649052037112</v>
      </c>
      <c r="GA132" s="102">
        <f t="shared" si="485"/>
        <v>3.0333179645223129</v>
      </c>
      <c r="GB132" s="102">
        <f t="shared" si="486"/>
        <v>2.6537713038863009</v>
      </c>
      <c r="GC132" s="102">
        <f t="shared" si="487"/>
        <v>2.5661490691200748</v>
      </c>
      <c r="GD132" s="270">
        <f t="shared" si="488"/>
        <v>3.2710983414558226</v>
      </c>
      <c r="GE132" s="74">
        <f>+Cas_Hoy!B131</f>
        <v>69</v>
      </c>
      <c r="GF132" s="59">
        <f>+Cas_Hoy!C131</f>
        <v>57</v>
      </c>
      <c r="GG132" s="59">
        <f>+Cas_Hoy!D131</f>
        <v>175</v>
      </c>
      <c r="GH132" s="59">
        <f>+Cas_Hoy!E131</f>
        <v>210</v>
      </c>
      <c r="GI132" s="59">
        <f>+Cas_Hoy!F131</f>
        <v>443</v>
      </c>
      <c r="GJ132" s="59">
        <f>+Cas_Hoy!G131</f>
        <v>501</v>
      </c>
      <c r="GK132" s="59">
        <f>+Cas_Hoy!H131</f>
        <v>507</v>
      </c>
      <c r="GL132" s="59">
        <f>+Cas_Hoy!I131</f>
        <v>540</v>
      </c>
      <c r="GM132" s="59">
        <f>+Cas_Hoy!J131</f>
        <v>403</v>
      </c>
      <c r="GN132" s="59">
        <f>+Cas_Hoy!K131</f>
        <v>494</v>
      </c>
      <c r="GO132" s="59">
        <f>+Cas_Hoy!L131</f>
        <v>297</v>
      </c>
      <c r="GP132" s="59">
        <f>+Cas_Hoy!M131</f>
        <v>327</v>
      </c>
      <c r="GQ132" s="59">
        <f>+Cas_Hoy!N131</f>
        <v>194</v>
      </c>
      <c r="GR132" s="59">
        <f>+Cas_Hoy!O131</f>
        <v>168</v>
      </c>
      <c r="GS132" s="59">
        <f>+Cas_Hoy!P131</f>
        <v>75</v>
      </c>
      <c r="GT132" s="59">
        <f>+Cas_Hoy!Q131</f>
        <v>75</v>
      </c>
      <c r="GU132" s="59">
        <f>+Cas_Hoy!R131</f>
        <v>29</v>
      </c>
      <c r="GV132" s="59">
        <f>+Cas_Hoy!S131</f>
        <v>31</v>
      </c>
      <c r="GW132" s="59">
        <f>+Cas_Hoy!T131</f>
        <v>5</v>
      </c>
      <c r="GX132" s="459">
        <f>+Cas_Hoy!U131</f>
        <v>16</v>
      </c>
      <c r="GY132" s="424">
        <f t="shared" si="489"/>
        <v>0.11952659426735723</v>
      </c>
      <c r="GZ132" s="94">
        <f t="shared" si="490"/>
        <v>0.34063516077226891</v>
      </c>
      <c r="HA132" s="94">
        <f t="shared" si="491"/>
        <v>0.39562032841347217</v>
      </c>
      <c r="HB132" s="94">
        <f t="shared" si="492"/>
        <v>0.32721260436467864</v>
      </c>
      <c r="HC132" s="272">
        <f t="shared" ref="HC132:HC163" si="724">MIN(+(GI132*FO132)/AO132,0.7)</f>
        <v>0.19375923588658972</v>
      </c>
      <c r="HD132" s="272">
        <f t="shared" ref="HD132:HD163" si="725">MIN(+(GJ132*FP132)/AP132,0.7)</f>
        <v>0.23571992770984371</v>
      </c>
      <c r="HE132" s="272">
        <f t="shared" ref="HE132:HE163" si="726">MIN(+(GK132*FQ132)/AQ132,0.7)</f>
        <v>0.19978075610078941</v>
      </c>
      <c r="HF132" s="272">
        <f t="shared" ref="HF132:HF163" si="727">MIN(+(GL132*FR132)/AR132,0.7)</f>
        <v>0.7</v>
      </c>
      <c r="HG132" s="272">
        <f t="shared" ref="HG132:HG163" si="728">MIN(+(GM132*FS132)/AS132,0.7)</f>
        <v>0.53286615264277459</v>
      </c>
      <c r="HH132" s="272">
        <f t="shared" ref="HH132:HH163" si="729">MIN(+(GN132*FT132)/AT132,0.7)</f>
        <v>0.7</v>
      </c>
      <c r="HI132" s="272">
        <f t="shared" ref="HI132:HI163" si="730">MIN(+(GO132*FU132)/AU132,0.7)</f>
        <v>0.7</v>
      </c>
      <c r="HJ132" s="272">
        <f t="shared" ref="HJ132:HJ163" si="731">MIN(+(GP132*FV132)/AV132,0.7)</f>
        <v>0.7</v>
      </c>
      <c r="HK132" s="272">
        <f t="shared" ref="HK132:HK163" si="732">MIN(+(GQ132*FW132)/AW132,0.7)</f>
        <v>0.39562032841347217</v>
      </c>
      <c r="HL132" s="272">
        <f t="shared" ref="HL132:HL163" si="733">MIN(+(GR132*FX132)/AX132,0.7)</f>
        <v>0.32721260436467864</v>
      </c>
      <c r="HM132" s="272">
        <f t="shared" ref="HM132:HM163" si="734">MIN(+(GS132*FY132)/AY132,0.7)</f>
        <v>0.11952659426735723</v>
      </c>
      <c r="HN132" s="272">
        <f t="shared" ref="HN132:HN163" si="735">MIN(+(GT132*FZ132)/AZ132,0.7)</f>
        <v>0.34063516077226891</v>
      </c>
      <c r="HO132" s="272">
        <f t="shared" ref="HO132:HO163" si="736">MIN(+(GU132*GA132)/BA132,0.7)</f>
        <v>0.38088296077441669</v>
      </c>
      <c r="HP132" s="272">
        <f t="shared" ref="HP132:HP163" si="737">MIN(+(GV132*GB132)/BB132,0.7)</f>
        <v>0.26539416164177931</v>
      </c>
      <c r="HQ132" s="272">
        <f t="shared" ref="HQ132:HQ163" si="738">MIN(+(GW132*GC132)/BC132,0.7)</f>
        <v>0.69999999999999984</v>
      </c>
      <c r="HR132" s="276">
        <f t="shared" ref="HR132:HR163" si="739">MIN(+(GX132*GD132)/BD132,0.7)</f>
        <v>0.7</v>
      </c>
      <c r="HS132" s="201">
        <f>+CyF_Tot!B131</f>
        <v>0</v>
      </c>
      <c r="HT132" s="131">
        <f>+CyF_Tot!C131</f>
        <v>4523</v>
      </c>
      <c r="HU132" s="131">
        <f>+CyF_Tot!D131</f>
        <v>4610</v>
      </c>
      <c r="HV132" s="131">
        <f>+CyF_Tot!E131</f>
        <v>4674</v>
      </c>
      <c r="HW132" s="131">
        <f>+CyF_Tot!F131</f>
        <v>0</v>
      </c>
      <c r="HX132" s="131">
        <f>+CyF_Tot!G131</f>
        <v>62</v>
      </c>
      <c r="HY132" s="131">
        <f>+CyF_Tot!H131</f>
        <v>63</v>
      </c>
      <c r="HZ132" s="428">
        <f>+CyF_Tot!I131</f>
        <v>63</v>
      </c>
      <c r="IA132" s="82">
        <f t="shared" si="628"/>
        <v>9.1218529848932112E-2</v>
      </c>
      <c r="IB132" s="79">
        <f t="shared" si="629"/>
        <v>8.4565916998576934E-2</v>
      </c>
      <c r="IC132" s="79">
        <f t="shared" si="630"/>
        <v>7.2444097245149747E-2</v>
      </c>
      <c r="ID132" s="79">
        <f t="shared" si="631"/>
        <v>6.7702184198578264E-2</v>
      </c>
      <c r="IE132" s="79">
        <f t="shared" si="632"/>
        <v>7.2389267509692129E-2</v>
      </c>
      <c r="IF132" s="79">
        <f t="shared" si="633"/>
        <v>6.7293682635117355E-2</v>
      </c>
      <c r="IG132" s="79">
        <f t="shared" si="634"/>
        <v>8.0350239553822672E-2</v>
      </c>
      <c r="IH132" s="79">
        <f t="shared" si="635"/>
        <v>7.9256622333803081E-2</v>
      </c>
      <c r="II132" s="79">
        <f t="shared" si="636"/>
        <v>6.8571799267058781E-2</v>
      </c>
      <c r="IJ132" s="79">
        <f t="shared" si="637"/>
        <v>6.6699255412664069E-2</v>
      </c>
      <c r="IK132" s="79">
        <f t="shared" si="638"/>
        <v>5.3799531195131332E-2</v>
      </c>
      <c r="IL132" s="79">
        <f t="shared" si="639"/>
        <v>5.1699720024120585E-2</v>
      </c>
      <c r="IM132" s="79">
        <f t="shared" si="640"/>
        <v>3.7633003547676444E-2</v>
      </c>
      <c r="IN132" s="79">
        <f t="shared" si="641"/>
        <v>3.9726152110535186E-2</v>
      </c>
      <c r="IO132" s="79">
        <f t="shared" si="642"/>
        <v>2.1969828241917708E-2</v>
      </c>
      <c r="IP132" s="79">
        <f t="shared" si="643"/>
        <v>2.4605726042826761E-2</v>
      </c>
      <c r="IQ132" s="79">
        <f t="shared" si="644"/>
        <v>7.3123548702129807E-3</v>
      </c>
      <c r="IR132" s="79">
        <f t="shared" si="645"/>
        <v>9.8144663828929266E-3</v>
      </c>
      <c r="IS132" s="79">
        <f t="shared" si="646"/>
        <v>5.8034562462007779E-4</v>
      </c>
      <c r="IT132" s="179">
        <f t="shared" si="647"/>
        <v>2.3672733691242022E-3</v>
      </c>
      <c r="IU132" s="275"/>
      <c r="IV132" s="272"/>
      <c r="IW132" s="272"/>
      <c r="IX132" s="272"/>
      <c r="IY132" s="272"/>
      <c r="IZ132" s="272"/>
      <c r="JA132" s="272"/>
      <c r="JB132" s="272"/>
      <c r="JC132" s="272"/>
      <c r="JD132" s="272"/>
      <c r="JE132" s="272"/>
      <c r="JF132" s="272"/>
      <c r="JG132" s="272"/>
      <c r="JH132" s="272"/>
      <c r="JI132" s="272"/>
      <c r="JJ132" s="272"/>
      <c r="JK132" s="272"/>
      <c r="JL132" s="272"/>
      <c r="JM132" s="272"/>
      <c r="JN132" s="276"/>
      <c r="JP132" s="525">
        <f t="shared" si="510"/>
        <v>0</v>
      </c>
      <c r="JQ132" s="241">
        <f t="shared" si="511"/>
        <v>0</v>
      </c>
      <c r="JR132" s="241">
        <f t="shared" si="512"/>
        <v>0</v>
      </c>
      <c r="JS132" s="241">
        <f t="shared" si="513"/>
        <v>0</v>
      </c>
      <c r="JT132" s="241">
        <f t="shared" si="514"/>
        <v>0</v>
      </c>
      <c r="JU132" s="241">
        <f t="shared" si="515"/>
        <v>0</v>
      </c>
      <c r="JV132" s="241">
        <f t="shared" si="516"/>
        <v>0</v>
      </c>
      <c r="JW132" s="241">
        <f t="shared" si="517"/>
        <v>1302.4286482539383</v>
      </c>
      <c r="JX132" s="241">
        <f t="shared" si="518"/>
        <v>1303.0699355381107</v>
      </c>
      <c r="JY132" s="241">
        <f t="shared" si="519"/>
        <v>1386.8002422827676</v>
      </c>
      <c r="JZ132" s="241">
        <f t="shared" si="520"/>
        <v>9950.379169801834</v>
      </c>
      <c r="KA132" s="241">
        <f t="shared" si="521"/>
        <v>4167.652557194031</v>
      </c>
      <c r="KB132" s="241">
        <f t="shared" si="522"/>
        <v>10433.038297138042</v>
      </c>
      <c r="KC132" s="241">
        <f t="shared" si="523"/>
        <v>3799.8975896390252</v>
      </c>
      <c r="KD132" s="241">
        <f t="shared" si="524"/>
        <v>7133.3769609082919</v>
      </c>
      <c r="KE132" s="241">
        <f t="shared" si="525"/>
        <v>12010.606720857775</v>
      </c>
      <c r="KF132" s="241">
        <f t="shared" si="526"/>
        <v>19298.155762021015</v>
      </c>
      <c r="KG132" s="241">
        <f t="shared" si="527"/>
        <v>9533.6150305651117</v>
      </c>
      <c r="KH132" s="241">
        <f t="shared" si="528"/>
        <v>13173.20198065946</v>
      </c>
      <c r="KI132" s="526">
        <f t="shared" si="529"/>
        <v>13867.704441992129</v>
      </c>
      <c r="KJ132" s="529">
        <f>(SUM(JP132:KI132)/SUM(JP$4:KI131))*100000</f>
        <v>182.55586258145863</v>
      </c>
      <c r="KK132" s="491">
        <f t="shared" si="693"/>
        <v>0</v>
      </c>
      <c r="KL132" s="492">
        <f t="shared" si="694"/>
        <v>0</v>
      </c>
      <c r="KM132" s="492">
        <f t="shared" si="695"/>
        <v>0</v>
      </c>
      <c r="KN132" s="492">
        <f t="shared" si="696"/>
        <v>0</v>
      </c>
      <c r="KO132" s="492">
        <f t="shared" si="697"/>
        <v>0</v>
      </c>
      <c r="KP132" s="492">
        <f t="shared" si="698"/>
        <v>0</v>
      </c>
      <c r="KQ132" s="492">
        <f t="shared" si="699"/>
        <v>0</v>
      </c>
      <c r="KR132" s="492">
        <f t="shared" si="700"/>
        <v>399.48208589042093</v>
      </c>
      <c r="KS132" s="492">
        <f t="shared" si="701"/>
        <v>461.72918238922313</v>
      </c>
      <c r="KT132" s="492">
        <f t="shared" si="702"/>
        <v>474.6919679185122</v>
      </c>
      <c r="KU132" s="492">
        <f t="shared" si="703"/>
        <v>4708.0857557215659</v>
      </c>
      <c r="KV132" s="492">
        <f t="shared" si="704"/>
        <v>1837.2401704940689</v>
      </c>
      <c r="KW132" s="492">
        <f t="shared" si="705"/>
        <v>6309.9403101905446</v>
      </c>
      <c r="KX132" s="492">
        <f t="shared" si="706"/>
        <v>1992.491037292061</v>
      </c>
      <c r="KY132" s="492">
        <f t="shared" si="707"/>
        <v>7205.7005776057204</v>
      </c>
      <c r="KZ132" s="492">
        <f t="shared" si="708"/>
        <v>9007.3020112475151</v>
      </c>
      <c r="LA132" s="492">
        <f t="shared" si="709"/>
        <v>54123.468726044608</v>
      </c>
      <c r="LB132" s="492">
        <f t="shared" si="710"/>
        <v>14517.060641805328</v>
      </c>
      <c r="LC132" s="492">
        <f t="shared" si="711"/>
        <v>218225.8259034119</v>
      </c>
      <c r="LD132" s="493">
        <f t="shared" si="712"/>
        <v>80248.275227082515</v>
      </c>
      <c r="LE132" s="509">
        <f t="shared" si="713"/>
        <v>0</v>
      </c>
      <c r="LF132" s="492">
        <f t="shared" si="714"/>
        <v>0</v>
      </c>
      <c r="LG132" s="492">
        <f t="shared" si="715"/>
        <v>1405.6442403850983</v>
      </c>
      <c r="LH132" s="492">
        <f t="shared" si="716"/>
        <v>800.92851322342869</v>
      </c>
      <c r="LI132" s="492">
        <f t="shared" si="717"/>
        <v>13603.662234061963</v>
      </c>
      <c r="LJ132" s="512">
        <f t="shared" si="718"/>
        <v>8276.0694572543798</v>
      </c>
      <c r="LK132" s="491">
        <f t="shared" si="719"/>
        <v>0</v>
      </c>
      <c r="LL132" s="492">
        <f t="shared" si="720"/>
        <v>1107.1121108079142</v>
      </c>
      <c r="LM132" s="493">
        <f t="shared" si="721"/>
        <v>10773.054612651476</v>
      </c>
      <c r="LO132" s="547" t="e">
        <f>VLOOKUP(A132,#REF!,2,FALSE)</f>
        <v>#REF!</v>
      </c>
      <c r="LP132" s="552" t="e">
        <f>VLOOKUP(A132,#REF!,3,FALSE)</f>
        <v>#REF!</v>
      </c>
      <c r="LQ132" s="544" t="e">
        <f>VLOOKUP(A132,#REF!,4,FALSE)</f>
        <v>#REF!</v>
      </c>
      <c r="LR132" s="564" t="e">
        <f t="shared" si="665"/>
        <v>#REF!</v>
      </c>
      <c r="LS132" s="518" t="e">
        <f t="shared" si="666"/>
        <v>#REF!</v>
      </c>
    </row>
    <row r="133" spans="1:331" ht="14.4">
      <c r="A133" s="392" t="s">
        <v>143</v>
      </c>
      <c r="B133" s="420">
        <v>105918</v>
      </c>
      <c r="C133" s="408">
        <f t="shared" si="608"/>
        <v>9739</v>
      </c>
      <c r="D133" s="399">
        <f t="shared" si="609"/>
        <v>184</v>
      </c>
      <c r="E133" s="377">
        <f t="shared" si="722"/>
        <v>3.1778641056101819E-3</v>
      </c>
      <c r="F133" s="186">
        <f t="shared" si="667"/>
        <v>8.9342699069091189E-2</v>
      </c>
      <c r="G133" s="28">
        <f t="shared" si="253"/>
        <v>6.118622526744419</v>
      </c>
      <c r="H133" s="27">
        <f t="shared" si="668"/>
        <v>0.546654251124289</v>
      </c>
      <c r="I133" s="34">
        <f t="shared" si="669"/>
        <v>0.5625980927506552</v>
      </c>
      <c r="J133" s="289">
        <f t="shared" si="670"/>
        <v>0.50574853769006278</v>
      </c>
      <c r="K133" s="453">
        <f t="shared" si="671"/>
        <v>3.4348946034752437E-3</v>
      </c>
      <c r="L133" s="290">
        <f t="shared" si="723"/>
        <v>5.6607707508249048</v>
      </c>
      <c r="M133" s="291">
        <f t="shared" si="672"/>
        <v>0.52039242433563793</v>
      </c>
      <c r="N133" s="675"/>
      <c r="O133" s="312" t="s">
        <v>230</v>
      </c>
      <c r="P133" s="21" t="s">
        <v>238</v>
      </c>
      <c r="Q133" s="21" t="s">
        <v>242</v>
      </c>
      <c r="R133" s="21" t="s">
        <v>233</v>
      </c>
      <c r="S133" s="152">
        <f t="shared" si="538"/>
        <v>9739</v>
      </c>
      <c r="T133" s="153">
        <f t="shared" si="539"/>
        <v>9194.8488453331829</v>
      </c>
      <c r="U133" s="152">
        <f t="shared" si="540"/>
        <v>127</v>
      </c>
      <c r="V133" s="154">
        <f t="shared" si="541"/>
        <v>1.3212650853100291E-2</v>
      </c>
      <c r="W133" s="153">
        <f t="shared" si="542"/>
        <v>119.90407673860911</v>
      </c>
      <c r="X133" s="152">
        <f t="shared" si="543"/>
        <v>276</v>
      </c>
      <c r="Y133" s="154">
        <f t="shared" si="544"/>
        <v>2.9166226355278452E-2</v>
      </c>
      <c r="Z133" s="153">
        <f t="shared" si="545"/>
        <v>260.57893842406389</v>
      </c>
      <c r="AA133" s="152">
        <f t="shared" si="546"/>
        <v>184</v>
      </c>
      <c r="AB133" s="153">
        <f t="shared" si="547"/>
        <v>1737.1929228270926</v>
      </c>
      <c r="AC133" s="155">
        <f t="shared" si="548"/>
        <v>1.8893110175582709E-2</v>
      </c>
      <c r="AD133" s="152">
        <f t="shared" si="549"/>
        <v>0</v>
      </c>
      <c r="AE133" s="154">
        <f t="shared" si="550"/>
        <v>0</v>
      </c>
      <c r="AF133" s="153">
        <f t="shared" si="551"/>
        <v>0</v>
      </c>
      <c r="AG133" s="152">
        <f t="shared" si="552"/>
        <v>1</v>
      </c>
      <c r="AH133" s="154">
        <f t="shared" si="553"/>
        <v>5.4644808743169399E-3</v>
      </c>
      <c r="AI133" s="313">
        <f t="shared" si="554"/>
        <v>9.4412658849298516</v>
      </c>
      <c r="AJ133" s="679"/>
      <c r="AK133" s="74">
        <v>12218.587970553881</v>
      </c>
      <c r="AL133" s="59">
        <v>11417.949860531953</v>
      </c>
      <c r="AM133" s="59">
        <v>10141.602941015544</v>
      </c>
      <c r="AN133" s="59">
        <v>9652.5532954486262</v>
      </c>
      <c r="AO133" s="59">
        <v>8590.4242104753357</v>
      </c>
      <c r="AP133" s="59">
        <v>8516.5585983253641</v>
      </c>
      <c r="AQ133" s="59">
        <v>7702.644527952436</v>
      </c>
      <c r="AR133" s="59">
        <v>7600.544717628758</v>
      </c>
      <c r="AS133" s="59">
        <v>5909.564113946255</v>
      </c>
      <c r="AT133" s="59">
        <v>6029.4785936248436</v>
      </c>
      <c r="AU133" s="59">
        <v>4313.9285726058743</v>
      </c>
      <c r="AV133" s="59">
        <v>4172.8228052065497</v>
      </c>
      <c r="AW133" s="59">
        <v>2801.7456174408321</v>
      </c>
      <c r="AX133" s="59">
        <v>2770.3298289144896</v>
      </c>
      <c r="AY133" s="59">
        <v>1249.3902382156107</v>
      </c>
      <c r="AZ133" s="59">
        <v>1626.2256911677841</v>
      </c>
      <c r="BA133" s="59">
        <v>336.2906163273783</v>
      </c>
      <c r="BB133" s="59">
        <v>672.70130958578079</v>
      </c>
      <c r="BC133" s="59">
        <v>49.820832048500492</v>
      </c>
      <c r="BD133" s="75">
        <v>144.83370812401071</v>
      </c>
      <c r="BE133" s="213">
        <v>2.0000000000000002E-5</v>
      </c>
      <c r="BF133" s="42">
        <v>2.0000000000000002E-5</v>
      </c>
      <c r="BG133" s="52">
        <v>5.0000000000000002E-5</v>
      </c>
      <c r="BH133" s="52">
        <v>4.0000000000000003E-5</v>
      </c>
      <c r="BI133" s="52">
        <v>1.2518952302791728E-4</v>
      </c>
      <c r="BJ133" s="52">
        <v>1.2406223545552731E-4</v>
      </c>
      <c r="BK133" s="52">
        <v>3.4000000000000002E-4</v>
      </c>
      <c r="BL133" s="52">
        <v>1.8000000000000001E-4</v>
      </c>
      <c r="BM133" s="52">
        <v>8.9999999999999998E-4</v>
      </c>
      <c r="BN133" s="52">
        <v>5.0000000000000001E-4</v>
      </c>
      <c r="BO133" s="52">
        <v>3.8E-3</v>
      </c>
      <c r="BP133" s="52">
        <v>2E-3</v>
      </c>
      <c r="BQ133" s="52">
        <v>1.6199999999999999E-2</v>
      </c>
      <c r="BR133" s="52">
        <v>6.1999999999999998E-3</v>
      </c>
      <c r="BS133" s="52">
        <v>6.1100000000000002E-2</v>
      </c>
      <c r="BT133" s="52">
        <v>2.6800000000000001E-2</v>
      </c>
      <c r="BU133" s="52">
        <v>0.1421</v>
      </c>
      <c r="BV133" s="52">
        <v>5.4699999999999999E-2</v>
      </c>
      <c r="BW133" s="52">
        <v>0.27589999999999998</v>
      </c>
      <c r="BX133" s="584">
        <v>0.1051</v>
      </c>
      <c r="BY133" s="74">
        <f>+Fall_Hoy!B133+(CS133/2)</f>
        <v>1.5</v>
      </c>
      <c r="BZ133" s="59">
        <f>+Fall_Hoy!C133+(CS133/2)</f>
        <v>0.5</v>
      </c>
      <c r="CA133" s="59">
        <f>+Fall_Hoy!D133+(CT133/2)</f>
        <v>0</v>
      </c>
      <c r="CB133" s="59">
        <f>+Fall_Hoy!E133+(CT133/2)</f>
        <v>0</v>
      </c>
      <c r="CC133" s="59">
        <f>+Fall_Hoy!F133+(CU133/2)</f>
        <v>0</v>
      </c>
      <c r="CD133" s="59">
        <f>+Fall_Hoy!G133+(CU133/2)</f>
        <v>0</v>
      </c>
      <c r="CE133" s="59">
        <f>+Fall_Hoy!H133+(CV133/2)</f>
        <v>8</v>
      </c>
      <c r="CF133" s="59">
        <f>+Fall_Hoy!I133+(CV133/2)</f>
        <v>7</v>
      </c>
      <c r="CG133" s="59">
        <f>+Fall_Hoy!J133+(CW133/2)</f>
        <v>9.5</v>
      </c>
      <c r="CH133" s="59">
        <f>+Fall_Hoy!K133+(CW133/2)</f>
        <v>8.5</v>
      </c>
      <c r="CI133" s="59">
        <f>+Fall_Hoy!L133+(CX133/2)</f>
        <v>20.5</v>
      </c>
      <c r="CJ133" s="59">
        <f>+Fall_Hoy!M133+(CX133/2)</f>
        <v>8.5</v>
      </c>
      <c r="CK133" s="59">
        <f>+Fall_Hoy!N133+(CY133/2)</f>
        <v>40</v>
      </c>
      <c r="CL133" s="59">
        <f>+Fall_Hoy!O133+(CY133/2)</f>
        <v>19</v>
      </c>
      <c r="CM133" s="59">
        <f>+Fall_Hoy!P133+(CZ133/2)</f>
        <v>24</v>
      </c>
      <c r="CN133" s="59">
        <f>+Fall_Hoy!Q133+(CZ133/2)</f>
        <v>14</v>
      </c>
      <c r="CO133" s="59">
        <f>+Fall_Hoy!R133+(DA133/2)</f>
        <v>12</v>
      </c>
      <c r="CP133" s="59">
        <f>+Fall_Hoy!S133+(DA133/2)</f>
        <v>3</v>
      </c>
      <c r="CQ133" s="59">
        <f>+Fall_Hoy!T133+(DB133/2)</f>
        <v>4</v>
      </c>
      <c r="CR133" s="75">
        <f>+Fall_Hoy!U133+(DB133/2)</f>
        <v>4</v>
      </c>
      <c r="CS133" s="603">
        <f>+Fall_Hoy!W133</f>
        <v>1</v>
      </c>
      <c r="CT133" s="58">
        <f>+Fall_Hoy!X133</f>
        <v>0</v>
      </c>
      <c r="CU133" s="58">
        <f>+Fall_Hoy!Y133</f>
        <v>0</v>
      </c>
      <c r="CV133" s="58">
        <f>+Fall_Hoy!Z133</f>
        <v>0</v>
      </c>
      <c r="CW133" s="58">
        <f>+Fall_Hoy!AA133</f>
        <v>1</v>
      </c>
      <c r="CX133" s="58">
        <f>+Fall_Hoy!AB133</f>
        <v>1</v>
      </c>
      <c r="CY133" s="58">
        <f>+Fall_Hoy!AC133</f>
        <v>0</v>
      </c>
      <c r="CZ133" s="58">
        <f>+Fall_Hoy!AD133</f>
        <v>0</v>
      </c>
      <c r="DA133" s="58">
        <f>+Fall_Hoy!AE133</f>
        <v>0</v>
      </c>
      <c r="DB133" s="223">
        <f>+Fall_Hoy!AF133</f>
        <v>0</v>
      </c>
      <c r="DC133" s="65">
        <f t="shared" si="555"/>
        <v>0.3143923160725422</v>
      </c>
      <c r="DD133" s="66">
        <f t="shared" si="556"/>
        <v>0.32122728262051276</v>
      </c>
      <c r="DE133" s="66">
        <f t="shared" si="557"/>
        <v>0.7</v>
      </c>
      <c r="DF133" s="66">
        <f t="shared" si="558"/>
        <v>0.7</v>
      </c>
      <c r="DG133" s="66">
        <f t="shared" si="649"/>
        <v>0.12572138156844762</v>
      </c>
      <c r="DH133" s="66">
        <f t="shared" si="650"/>
        <v>0.12974724323710746</v>
      </c>
      <c r="DI133" s="66">
        <f t="shared" si="651"/>
        <v>0.7</v>
      </c>
      <c r="DJ133" s="66">
        <f t="shared" si="652"/>
        <v>0.7</v>
      </c>
      <c r="DK133" s="66">
        <f t="shared" si="653"/>
        <v>0.7</v>
      </c>
      <c r="DL133" s="66">
        <f t="shared" si="654"/>
        <v>0.7</v>
      </c>
      <c r="DM133" s="66">
        <f t="shared" si="655"/>
        <v>0.7</v>
      </c>
      <c r="DN133" s="66">
        <f t="shared" si="656"/>
        <v>0.7</v>
      </c>
      <c r="DO133" s="66">
        <f t="shared" si="657"/>
        <v>0.7</v>
      </c>
      <c r="DP133" s="66">
        <f t="shared" si="658"/>
        <v>0.7</v>
      </c>
      <c r="DQ133" s="66">
        <f t="shared" si="659"/>
        <v>0.3143923160725422</v>
      </c>
      <c r="DR133" s="66">
        <f t="shared" si="660"/>
        <v>0.32122728262051276</v>
      </c>
      <c r="DS133" s="66">
        <f t="shared" si="661"/>
        <v>0.25111486325295396</v>
      </c>
      <c r="DT133" s="66">
        <f t="shared" si="662"/>
        <v>8.1528913598747685E-2</v>
      </c>
      <c r="DU133" s="66">
        <f t="shared" si="663"/>
        <v>0.29100289834559878</v>
      </c>
      <c r="DV133" s="265">
        <f t="shared" si="664"/>
        <v>0.26277716651526828</v>
      </c>
      <c r="DW133" s="74">
        <f>+'Cas_-14'!B132</f>
        <v>109</v>
      </c>
      <c r="DX133" s="59">
        <f>+'Cas_-14'!C132</f>
        <v>93</v>
      </c>
      <c r="DY133" s="59">
        <f>+'Cas_-14'!D132</f>
        <v>269</v>
      </c>
      <c r="DZ133" s="59">
        <f>+'Cas_-14'!E132</f>
        <v>298</v>
      </c>
      <c r="EA133" s="59">
        <f>+'Cas_-14'!F132</f>
        <v>1080</v>
      </c>
      <c r="EB133" s="59">
        <f>+'Cas_-14'!G132</f>
        <v>1105</v>
      </c>
      <c r="EC133" s="59">
        <f>+'Cas_-14'!H132</f>
        <v>1278</v>
      </c>
      <c r="ED133" s="59">
        <f>+'Cas_-14'!I132</f>
        <v>1174</v>
      </c>
      <c r="EE133" s="59">
        <f>+'Cas_-14'!J132</f>
        <v>993</v>
      </c>
      <c r="EF133" s="59">
        <f>+'Cas_-14'!K132</f>
        <v>954</v>
      </c>
      <c r="EG133" s="59">
        <f>+'Cas_-14'!L132</f>
        <v>580</v>
      </c>
      <c r="EH133" s="59">
        <f>+'Cas_-14'!M132</f>
        <v>537</v>
      </c>
      <c r="EI133" s="59">
        <f>+'Cas_-14'!N132</f>
        <v>330</v>
      </c>
      <c r="EJ133" s="59">
        <f>+'Cas_-14'!O132</f>
        <v>305</v>
      </c>
      <c r="EK133" s="59">
        <f>+'Cas_-14'!P132</f>
        <v>98</v>
      </c>
      <c r="EL133" s="59">
        <f>+'Cas_-14'!Q132</f>
        <v>100</v>
      </c>
      <c r="EM133" s="59">
        <f>+'Cas_-14'!R132</f>
        <v>27</v>
      </c>
      <c r="EN133" s="59">
        <f>+'Cas_-14'!S132</f>
        <v>26</v>
      </c>
      <c r="EO133" s="59">
        <f>+'Cas_-14'!T132</f>
        <v>4</v>
      </c>
      <c r="EP133" s="75">
        <f>+'Cas_-14'!U132</f>
        <v>7</v>
      </c>
      <c r="EQ133" s="178">
        <f t="shared" si="673"/>
        <v>8.9208344092364805E-3</v>
      </c>
      <c r="ER133" s="80">
        <f t="shared" si="674"/>
        <v>8.1450699237583801E-3</v>
      </c>
      <c r="ES133" s="80">
        <f t="shared" si="675"/>
        <v>2.6524406601651403E-2</v>
      </c>
      <c r="ET133" s="80">
        <f t="shared" si="676"/>
        <v>3.0872660412091486E-2</v>
      </c>
      <c r="EU133" s="80">
        <f t="shared" si="677"/>
        <v>0.12572138156844762</v>
      </c>
      <c r="EV133" s="80">
        <f t="shared" si="678"/>
        <v>0.12974724323710746</v>
      </c>
      <c r="EW133" s="80">
        <f t="shared" si="679"/>
        <v>0.16591704256404596</v>
      </c>
      <c r="EX133" s="80">
        <f t="shared" si="680"/>
        <v>0.15446261335414763</v>
      </c>
      <c r="EY133" s="80">
        <f t="shared" si="681"/>
        <v>0.16803269764965797</v>
      </c>
      <c r="EZ133" s="80">
        <f t="shared" si="682"/>
        <v>0.15822263653256752</v>
      </c>
      <c r="FA133" s="80">
        <f t="shared" si="683"/>
        <v>0.13444821587522132</v>
      </c>
      <c r="FB133" s="80">
        <f t="shared" si="684"/>
        <v>0.12868986416820044</v>
      </c>
      <c r="FC133" s="80">
        <f t="shared" si="685"/>
        <v>0.11778371239192953</v>
      </c>
      <c r="FD133" s="80">
        <f t="shared" si="686"/>
        <v>0.11009519401504242</v>
      </c>
      <c r="FE133" s="80">
        <f t="shared" si="687"/>
        <v>7.8438262924132016E-2</v>
      </c>
      <c r="FF133" s="80">
        <f t="shared" si="688"/>
        <v>6.1492079815926734E-2</v>
      </c>
      <c r="FG133" s="80">
        <f t="shared" si="689"/>
        <v>8.028769965355069E-2</v>
      </c>
      <c r="FH133" s="80">
        <f t="shared" si="690"/>
        <v>3.8650140306712988E-2</v>
      </c>
      <c r="FI133" s="80">
        <f t="shared" si="691"/>
        <v>8.028769965355069E-2</v>
      </c>
      <c r="FJ133" s="88">
        <f t="shared" si="692"/>
        <v>4.8331290351320715E-2</v>
      </c>
      <c r="FK133" s="101">
        <f t="shared" si="481"/>
        <v>4.0081499048064391</v>
      </c>
      <c r="FL133" s="102">
        <f t="shared" si="482"/>
        <v>5.2238805970149249</v>
      </c>
      <c r="FM133" s="102">
        <f t="shared" si="483"/>
        <v>5.9430967642684314</v>
      </c>
      <c r="FN133" s="102">
        <f t="shared" si="484"/>
        <v>6.3581340335742382</v>
      </c>
      <c r="FO133" s="102">
        <f t="shared" si="648"/>
        <v>1</v>
      </c>
      <c r="FP133" s="102">
        <f t="shared" si="648"/>
        <v>1</v>
      </c>
      <c r="FQ133" s="102">
        <f t="shared" si="648"/>
        <v>4.2189758760302851</v>
      </c>
      <c r="FR133" s="102">
        <f t="shared" si="648"/>
        <v>4.5318409730324793</v>
      </c>
      <c r="FS133" s="102">
        <f t="shared" si="648"/>
        <v>4.1658558708583868</v>
      </c>
      <c r="FT133" s="102">
        <f t="shared" si="648"/>
        <v>4.4241457185926523</v>
      </c>
      <c r="FU133" s="102">
        <f t="shared" ref="FO133:FZ154" si="740">+DM133/FA133</f>
        <v>5.2064655186622621</v>
      </c>
      <c r="FV133" s="102">
        <f t="shared" si="740"/>
        <v>5.4394338242915916</v>
      </c>
      <c r="FW133" s="102">
        <f t="shared" si="740"/>
        <v>5.9430967642684314</v>
      </c>
      <c r="FX133" s="102">
        <f t="shared" si="740"/>
        <v>6.3581340335742382</v>
      </c>
      <c r="FY133" s="102">
        <f t="shared" si="740"/>
        <v>4.0081499048064391</v>
      </c>
      <c r="FZ133" s="102">
        <f t="shared" si="740"/>
        <v>5.2238805970149249</v>
      </c>
      <c r="GA133" s="102">
        <f t="shared" si="485"/>
        <v>3.1276878567518969</v>
      </c>
      <c r="GB133" s="102">
        <f t="shared" si="486"/>
        <v>2.1094079594993671</v>
      </c>
      <c r="GC133" s="102">
        <f t="shared" si="487"/>
        <v>3.6245016310257347</v>
      </c>
      <c r="GD133" s="270">
        <f t="shared" si="488"/>
        <v>5.4369987766752761</v>
      </c>
      <c r="GE133" s="74">
        <f>+Cas_Hoy!B132</f>
        <v>115</v>
      </c>
      <c r="GF133" s="59">
        <f>+Cas_Hoy!C132</f>
        <v>98</v>
      </c>
      <c r="GG133" s="59">
        <f>+Cas_Hoy!D132</f>
        <v>279</v>
      </c>
      <c r="GH133" s="59">
        <f>+Cas_Hoy!E132</f>
        <v>314</v>
      </c>
      <c r="GI133" s="59">
        <f>+Cas_Hoy!F132</f>
        <v>1115</v>
      </c>
      <c r="GJ133" s="59">
        <f>+Cas_Hoy!G132</f>
        <v>1135</v>
      </c>
      <c r="GK133" s="59">
        <f>+Cas_Hoy!H132</f>
        <v>1305</v>
      </c>
      <c r="GL133" s="59">
        <f>+Cas_Hoy!I132</f>
        <v>1215</v>
      </c>
      <c r="GM133" s="59">
        <f>+Cas_Hoy!J132</f>
        <v>1019</v>
      </c>
      <c r="GN133" s="59">
        <f>+Cas_Hoy!K132</f>
        <v>979</v>
      </c>
      <c r="GO133" s="59">
        <f>+Cas_Hoy!L132</f>
        <v>598</v>
      </c>
      <c r="GP133" s="59">
        <f>+Cas_Hoy!M132</f>
        <v>552</v>
      </c>
      <c r="GQ133" s="59">
        <f>+Cas_Hoy!N132</f>
        <v>336</v>
      </c>
      <c r="GR133" s="59">
        <f>+Cas_Hoy!O132</f>
        <v>312</v>
      </c>
      <c r="GS133" s="59">
        <f>+Cas_Hoy!P132</f>
        <v>103</v>
      </c>
      <c r="GT133" s="59">
        <f>+Cas_Hoy!Q132</f>
        <v>101</v>
      </c>
      <c r="GU133" s="59">
        <f>+Cas_Hoy!R132</f>
        <v>27</v>
      </c>
      <c r="GV133" s="59">
        <f>+Cas_Hoy!S132</f>
        <v>27</v>
      </c>
      <c r="GW133" s="59">
        <f>+Cas_Hoy!T132</f>
        <v>4</v>
      </c>
      <c r="GX133" s="459">
        <f>+Cas_Hoy!U132</f>
        <v>7</v>
      </c>
      <c r="GY133" s="424">
        <f t="shared" si="489"/>
        <v>0.33043274036195758</v>
      </c>
      <c r="GZ133" s="94">
        <f t="shared" si="490"/>
        <v>0.32443955544671788</v>
      </c>
      <c r="HA133" s="94">
        <f t="shared" si="491"/>
        <v>0.7</v>
      </c>
      <c r="HB133" s="94">
        <f t="shared" si="492"/>
        <v>0.7</v>
      </c>
      <c r="HC133" s="272">
        <f t="shared" si="724"/>
        <v>0.12979568560075841</v>
      </c>
      <c r="HD133" s="272">
        <f t="shared" si="725"/>
        <v>0.13326979282725518</v>
      </c>
      <c r="HE133" s="272">
        <f t="shared" si="726"/>
        <v>0.7</v>
      </c>
      <c r="HF133" s="272">
        <f t="shared" si="727"/>
        <v>0.7</v>
      </c>
      <c r="HG133" s="272">
        <f t="shared" si="728"/>
        <v>0.7</v>
      </c>
      <c r="HH133" s="272">
        <f t="shared" si="729"/>
        <v>0.7</v>
      </c>
      <c r="HI133" s="272">
        <f t="shared" si="730"/>
        <v>0.7</v>
      </c>
      <c r="HJ133" s="272">
        <f t="shared" si="731"/>
        <v>0.7</v>
      </c>
      <c r="HK133" s="272">
        <f t="shared" si="732"/>
        <v>0.7</v>
      </c>
      <c r="HL133" s="272">
        <f t="shared" si="733"/>
        <v>0.7</v>
      </c>
      <c r="HM133" s="272">
        <f t="shared" si="734"/>
        <v>0.33043274036195758</v>
      </c>
      <c r="HN133" s="272">
        <f t="shared" si="735"/>
        <v>0.32443955544671788</v>
      </c>
      <c r="HO133" s="272">
        <f t="shared" si="736"/>
        <v>0.25111486325295401</v>
      </c>
      <c r="HP133" s="272">
        <f t="shared" si="737"/>
        <v>8.466464104485337E-2</v>
      </c>
      <c r="HQ133" s="272">
        <f t="shared" si="738"/>
        <v>0.29100289834559878</v>
      </c>
      <c r="HR133" s="276">
        <f t="shared" si="739"/>
        <v>0.26277716651526833</v>
      </c>
      <c r="HS133" s="201">
        <f>+CyF_Tot!B132</f>
        <v>0</v>
      </c>
      <c r="HT133" s="131">
        <f>+CyF_Tot!C132</f>
        <v>9463</v>
      </c>
      <c r="HU133" s="131">
        <f>+CyF_Tot!D132</f>
        <v>9612</v>
      </c>
      <c r="HV133" s="131">
        <f>+CyF_Tot!E132</f>
        <v>9739</v>
      </c>
      <c r="HW133" s="131">
        <f>+CyF_Tot!F132</f>
        <v>0</v>
      </c>
      <c r="HX133" s="131">
        <f>+CyF_Tot!G132</f>
        <v>183</v>
      </c>
      <c r="HY133" s="131">
        <f>+CyF_Tot!H132</f>
        <v>184</v>
      </c>
      <c r="HZ133" s="428">
        <f>+CyF_Tot!I132</f>
        <v>184</v>
      </c>
      <c r="IA133" s="82">
        <f t="shared" si="628"/>
        <v>0.11535893776840463</v>
      </c>
      <c r="IB133" s="79">
        <f t="shared" si="629"/>
        <v>0.10779990049407988</v>
      </c>
      <c r="IC133" s="79">
        <f t="shared" si="630"/>
        <v>9.5749569865514306E-2</v>
      </c>
      <c r="ID133" s="79">
        <f t="shared" si="631"/>
        <v>9.1132322130786328E-2</v>
      </c>
      <c r="IE133" s="79">
        <f t="shared" si="632"/>
        <v>8.1104479035436244E-2</v>
      </c>
      <c r="IF133" s="79">
        <f t="shared" si="633"/>
        <v>8.0407094151375258E-2</v>
      </c>
      <c r="IG133" s="79">
        <f t="shared" si="634"/>
        <v>7.2722715005498928E-2</v>
      </c>
      <c r="IH133" s="79">
        <f t="shared" si="635"/>
        <v>7.1758763549432183E-2</v>
      </c>
      <c r="II133" s="79">
        <f t="shared" si="636"/>
        <v>5.5793766063806483E-2</v>
      </c>
      <c r="IJ133" s="79">
        <f t="shared" si="637"/>
        <v>5.6925910549905055E-2</v>
      </c>
      <c r="IK133" s="79">
        <f t="shared" si="638"/>
        <v>4.0728946662567968E-2</v>
      </c>
      <c r="IL133" s="79">
        <f t="shared" si="639"/>
        <v>3.939672959465388E-2</v>
      </c>
      <c r="IM133" s="79">
        <f t="shared" si="640"/>
        <v>2.6452025316195851E-2</v>
      </c>
      <c r="IN133" s="79">
        <f t="shared" si="641"/>
        <v>2.6155420503733921E-2</v>
      </c>
      <c r="IO133" s="79">
        <f t="shared" si="642"/>
        <v>1.1795825433029426E-2</v>
      </c>
      <c r="IP133" s="79">
        <f t="shared" si="643"/>
        <v>1.5353629139218868E-2</v>
      </c>
      <c r="IQ133" s="79">
        <f t="shared" si="644"/>
        <v>3.1750091233537104E-3</v>
      </c>
      <c r="IR133" s="79">
        <f t="shared" si="645"/>
        <v>6.3511519249398662E-3</v>
      </c>
      <c r="IS133" s="79">
        <f t="shared" si="646"/>
        <v>4.7037172197832752E-4</v>
      </c>
      <c r="IT133" s="179">
        <f t="shared" si="647"/>
        <v>1.3674135474991099E-3</v>
      </c>
      <c r="IU133" s="275"/>
      <c r="IV133" s="272"/>
      <c r="IW133" s="272"/>
      <c r="IX133" s="272"/>
      <c r="IY133" s="272"/>
      <c r="IZ133" s="272"/>
      <c r="JA133" s="272"/>
      <c r="JB133" s="272"/>
      <c r="JC133" s="272"/>
      <c r="JD133" s="272"/>
      <c r="JE133" s="272"/>
      <c r="JF133" s="272"/>
      <c r="JG133" s="272"/>
      <c r="JH133" s="272"/>
      <c r="JI133" s="272"/>
      <c r="JJ133" s="272"/>
      <c r="JK133" s="272"/>
      <c r="JL133" s="272"/>
      <c r="JM133" s="272"/>
      <c r="JN133" s="276"/>
      <c r="JP133" s="525">
        <f t="shared" si="510"/>
        <v>472.19687036704778</v>
      </c>
      <c r="JQ133" s="241">
        <f t="shared" si="511"/>
        <v>158.960585934421</v>
      </c>
      <c r="JR133" s="241">
        <f t="shared" si="512"/>
        <v>0</v>
      </c>
      <c r="JS133" s="241">
        <f t="shared" si="513"/>
        <v>0</v>
      </c>
      <c r="JT133" s="241">
        <f t="shared" si="514"/>
        <v>0</v>
      </c>
      <c r="JU133" s="241">
        <f t="shared" si="515"/>
        <v>0</v>
      </c>
      <c r="JV133" s="241">
        <f t="shared" si="516"/>
        <v>3346.767451938058</v>
      </c>
      <c r="JW133" s="241">
        <f t="shared" si="517"/>
        <v>3002.6862347203055</v>
      </c>
      <c r="JX133" s="241">
        <f t="shared" si="518"/>
        <v>4536.788751767459</v>
      </c>
      <c r="JY133" s="241">
        <f t="shared" si="519"/>
        <v>4118.5201364270879</v>
      </c>
      <c r="JZ133" s="241">
        <f t="shared" si="520"/>
        <v>10043.294011664279</v>
      </c>
      <c r="KA133" s="241">
        <f t="shared" si="521"/>
        <v>4620.7721727224362</v>
      </c>
      <c r="KB133" s="241">
        <f t="shared" si="522"/>
        <v>23605.697672300081</v>
      </c>
      <c r="KC133" s="241">
        <f t="shared" si="523"/>
        <v>13079.695645553564</v>
      </c>
      <c r="KD133" s="241">
        <f t="shared" si="524"/>
        <v>19016.566060203058</v>
      </c>
      <c r="KE133" s="241">
        <f t="shared" si="525"/>
        <v>11479.353758453166</v>
      </c>
      <c r="KF133" s="241">
        <f t="shared" si="526"/>
        <v>12723.209605809214</v>
      </c>
      <c r="KG133" s="241">
        <f t="shared" si="527"/>
        <v>2928.7203279166083</v>
      </c>
      <c r="KH133" s="241">
        <f t="shared" si="528"/>
        <v>4846.5669895865876</v>
      </c>
      <c r="KI133" s="526">
        <f t="shared" si="529"/>
        <v>4772.6458774924195</v>
      </c>
      <c r="KJ133" s="529">
        <f>(SUM(JP133:KI133)/SUM(JP$4:KI132))*100000</f>
        <v>208.34909070930055</v>
      </c>
      <c r="KK133" s="491">
        <f t="shared" si="693"/>
        <v>122.76377627389653</v>
      </c>
      <c r="KL133" s="492">
        <f t="shared" si="694"/>
        <v>43.790698514829998</v>
      </c>
      <c r="KM133" s="492">
        <f t="shared" si="695"/>
        <v>0</v>
      </c>
      <c r="KN133" s="492">
        <f t="shared" si="696"/>
        <v>0</v>
      </c>
      <c r="KO133" s="492">
        <f t="shared" si="697"/>
        <v>0</v>
      </c>
      <c r="KP133" s="492">
        <f t="shared" si="698"/>
        <v>0</v>
      </c>
      <c r="KQ133" s="492">
        <f t="shared" si="699"/>
        <v>1038.6043352991921</v>
      </c>
      <c r="KR133" s="492">
        <f t="shared" si="700"/>
        <v>920.9866213620387</v>
      </c>
      <c r="KS133" s="492">
        <f t="shared" si="701"/>
        <v>1607.5635726805144</v>
      </c>
      <c r="KT133" s="492">
        <f t="shared" si="702"/>
        <v>1409.7404722503395</v>
      </c>
      <c r="KU133" s="492">
        <f t="shared" si="703"/>
        <v>4752.049009382823</v>
      </c>
      <c r="KV133" s="492">
        <f t="shared" si="704"/>
        <v>2036.9904011726326</v>
      </c>
      <c r="KW133" s="492">
        <f t="shared" si="705"/>
        <v>14276.813623264186</v>
      </c>
      <c r="KX133" s="492">
        <f t="shared" si="706"/>
        <v>6858.389135363298</v>
      </c>
      <c r="KY133" s="492">
        <f t="shared" si="707"/>
        <v>19209.370512032328</v>
      </c>
      <c r="KZ133" s="492">
        <f t="shared" si="708"/>
        <v>8608.8911742297423</v>
      </c>
      <c r="LA133" s="492">
        <f t="shared" si="709"/>
        <v>35683.422068244756</v>
      </c>
      <c r="LB133" s="492">
        <f t="shared" si="710"/>
        <v>4459.6315738514986</v>
      </c>
      <c r="LC133" s="492">
        <f t="shared" si="711"/>
        <v>80287.699653550691</v>
      </c>
      <c r="LD133" s="493">
        <f t="shared" si="712"/>
        <v>27617.880200754695</v>
      </c>
      <c r="LE133" s="509">
        <f t="shared" si="713"/>
        <v>48.464303345351482</v>
      </c>
      <c r="LF133" s="492">
        <f t="shared" si="714"/>
        <v>16.899278615499313</v>
      </c>
      <c r="LG133" s="492">
        <f t="shared" si="715"/>
        <v>2119.809725056276</v>
      </c>
      <c r="LH133" s="492">
        <f t="shared" si="716"/>
        <v>1348.0990535445951</v>
      </c>
      <c r="LI133" s="492">
        <f t="shared" si="717"/>
        <v>18029.195696913375</v>
      </c>
      <c r="LJ133" s="512">
        <f t="shared" si="718"/>
        <v>7671.5200302099502</v>
      </c>
      <c r="LK133" s="491">
        <f t="shared" si="719"/>
        <v>33.037277001643723</v>
      </c>
      <c r="LL133" s="492">
        <f t="shared" si="720"/>
        <v>1735.2858721358398</v>
      </c>
      <c r="LM133" s="493">
        <f t="shared" si="721"/>
        <v>12433.509422908821</v>
      </c>
      <c r="LO133" s="547" t="e">
        <f>VLOOKUP(A133,#REF!,2,FALSE)</f>
        <v>#REF!</v>
      </c>
      <c r="LP133" s="552" t="e">
        <f>VLOOKUP(A133,#REF!,3,FALSE)</f>
        <v>#REF!</v>
      </c>
      <c r="LQ133" s="544" t="e">
        <f>VLOOKUP(A133,#REF!,4,FALSE)</f>
        <v>#REF!</v>
      </c>
      <c r="LR133" s="564" t="e">
        <f t="shared" si="665"/>
        <v>#REF!</v>
      </c>
      <c r="LS133" s="518" t="e">
        <f t="shared" si="666"/>
        <v>#REF!</v>
      </c>
    </row>
    <row r="134" spans="1:331" ht="14.4">
      <c r="A134" s="391" t="s">
        <v>144</v>
      </c>
      <c r="B134" s="419">
        <v>15054</v>
      </c>
      <c r="C134" s="407">
        <f t="shared" si="608"/>
        <v>1510</v>
      </c>
      <c r="D134" s="398">
        <f t="shared" si="609"/>
        <v>43</v>
      </c>
      <c r="E134" s="376">
        <f t="shared" si="722"/>
        <v>1.2122474316889386E-2</v>
      </c>
      <c r="F134" s="185">
        <f t="shared" si="667"/>
        <v>9.5456357114388199E-2</v>
      </c>
      <c r="G134" s="30">
        <f t="shared" si="253"/>
        <v>2.4684277197157019</v>
      </c>
      <c r="H134" s="29">
        <f t="shared" si="668"/>
        <v>0.23562711792423699</v>
      </c>
      <c r="I134" s="33">
        <f t="shared" si="669"/>
        <v>0.24759704110340838</v>
      </c>
      <c r="J134" s="302">
        <f t="shared" si="670"/>
        <v>0.29702316935662448</v>
      </c>
      <c r="K134" s="452">
        <f t="shared" si="671"/>
        <v>9.6167032746515401E-3</v>
      </c>
      <c r="L134" s="303">
        <f t="shared" si="723"/>
        <v>3.1116122418195022</v>
      </c>
      <c r="M134" s="304">
        <f t="shared" si="672"/>
        <v>0.3119053323306516</v>
      </c>
      <c r="N134" s="675"/>
      <c r="O134" s="310" t="s">
        <v>226</v>
      </c>
      <c r="P134" s="20" t="s">
        <v>229</v>
      </c>
      <c r="Q134" s="20"/>
      <c r="R134" s="20"/>
      <c r="S134" s="148">
        <f t="shared" si="538"/>
        <v>1510</v>
      </c>
      <c r="T134" s="149">
        <f t="shared" si="539"/>
        <v>10030.556662681014</v>
      </c>
      <c r="U134" s="148">
        <f t="shared" si="540"/>
        <v>26</v>
      </c>
      <c r="V134" s="150">
        <f t="shared" si="541"/>
        <v>1.7520215633423181E-2</v>
      </c>
      <c r="W134" s="149">
        <f t="shared" si="542"/>
        <v>172.71157167530225</v>
      </c>
      <c r="X134" s="148">
        <f t="shared" si="543"/>
        <v>73</v>
      </c>
      <c r="Y134" s="150">
        <f t="shared" si="544"/>
        <v>5.0800278357689632E-2</v>
      </c>
      <c r="Z134" s="149">
        <f t="shared" si="545"/>
        <v>484.92095124219475</v>
      </c>
      <c r="AA134" s="148">
        <f t="shared" si="546"/>
        <v>43</v>
      </c>
      <c r="AB134" s="149">
        <f t="shared" si="547"/>
        <v>2856.3836853992293</v>
      </c>
      <c r="AC134" s="151">
        <f t="shared" si="548"/>
        <v>2.8476821192052981E-2</v>
      </c>
      <c r="AD134" s="148">
        <f t="shared" si="549"/>
        <v>0</v>
      </c>
      <c r="AE134" s="150">
        <f t="shared" si="550"/>
        <v>0</v>
      </c>
      <c r="AF134" s="149">
        <f t="shared" si="551"/>
        <v>0</v>
      </c>
      <c r="AG134" s="148">
        <f t="shared" si="552"/>
        <v>0</v>
      </c>
      <c r="AH134" s="150">
        <f t="shared" si="553"/>
        <v>0</v>
      </c>
      <c r="AI134" s="311">
        <f t="shared" si="554"/>
        <v>0</v>
      </c>
      <c r="AJ134" s="679"/>
      <c r="AK134" s="74">
        <v>852.01116923636471</v>
      </c>
      <c r="AL134" s="59">
        <v>822.07160792579418</v>
      </c>
      <c r="AM134" s="59">
        <v>918.36074032116335</v>
      </c>
      <c r="AN134" s="59">
        <v>856.50557607024018</v>
      </c>
      <c r="AO134" s="59">
        <v>760.77789771430594</v>
      </c>
      <c r="AP134" s="59">
        <v>742.75270274889749</v>
      </c>
      <c r="AQ134" s="59">
        <v>869.57134123398032</v>
      </c>
      <c r="AR134" s="59">
        <v>922.73002090978116</v>
      </c>
      <c r="AS134" s="59">
        <v>1069.2586092783968</v>
      </c>
      <c r="AT134" s="59">
        <v>1076.6973332654463</v>
      </c>
      <c r="AU134" s="59">
        <v>904.459922867871</v>
      </c>
      <c r="AV134" s="59">
        <v>921.56539543572399</v>
      </c>
      <c r="AW134" s="59">
        <v>894.89114362910482</v>
      </c>
      <c r="AX134" s="59">
        <v>986.60849426572395</v>
      </c>
      <c r="AY134" s="59">
        <v>715.91290150863358</v>
      </c>
      <c r="AZ134" s="59">
        <v>842.31103301930057</v>
      </c>
      <c r="BA134" s="59">
        <v>298.05562090539991</v>
      </c>
      <c r="BB134" s="59">
        <v>427.73749776525494</v>
      </c>
      <c r="BC134" s="59">
        <v>24.700742063983416</v>
      </c>
      <c r="BD134" s="75">
        <v>147.02065788080395</v>
      </c>
      <c r="BE134" s="213">
        <v>2.0000000000000002E-5</v>
      </c>
      <c r="BF134" s="42">
        <v>2.0000000000000002E-5</v>
      </c>
      <c r="BG134" s="52">
        <v>5.0000000000000002E-5</v>
      </c>
      <c r="BH134" s="52">
        <v>4.0000000000000003E-5</v>
      </c>
      <c r="BI134" s="52">
        <v>1.2518952302791728E-4</v>
      </c>
      <c r="BJ134" s="52">
        <v>1.2406223545552731E-4</v>
      </c>
      <c r="BK134" s="52">
        <v>3.4000000000000002E-4</v>
      </c>
      <c r="BL134" s="52">
        <v>1.8000000000000001E-4</v>
      </c>
      <c r="BM134" s="52">
        <v>8.9999999999999998E-4</v>
      </c>
      <c r="BN134" s="52">
        <v>5.0000000000000001E-4</v>
      </c>
      <c r="BO134" s="52">
        <v>3.8E-3</v>
      </c>
      <c r="BP134" s="52">
        <v>2E-3</v>
      </c>
      <c r="BQ134" s="52">
        <v>1.6199999999999999E-2</v>
      </c>
      <c r="BR134" s="52">
        <v>6.1999999999999998E-3</v>
      </c>
      <c r="BS134" s="52">
        <v>6.1100000000000002E-2</v>
      </c>
      <c r="BT134" s="52">
        <v>2.6800000000000001E-2</v>
      </c>
      <c r="BU134" s="52">
        <v>0.1421</v>
      </c>
      <c r="BV134" s="52">
        <v>5.4699999999999999E-2</v>
      </c>
      <c r="BW134" s="52">
        <v>0.27589999999999998</v>
      </c>
      <c r="BX134" s="584">
        <v>0.1051</v>
      </c>
      <c r="BY134" s="74">
        <f>+Fall_Hoy!B134+(CS134/2)</f>
        <v>0</v>
      </c>
      <c r="BZ134" s="59">
        <f>+Fall_Hoy!C134+(CS134/2)</f>
        <v>0</v>
      </c>
      <c r="CA134" s="59">
        <f>+Fall_Hoy!D134+(CT134/2)</f>
        <v>0</v>
      </c>
      <c r="CB134" s="59">
        <f>+Fall_Hoy!E134+(CT134/2)</f>
        <v>0</v>
      </c>
      <c r="CC134" s="59">
        <f>+Fall_Hoy!F134+(CU134/2)</f>
        <v>1</v>
      </c>
      <c r="CD134" s="59">
        <f>+Fall_Hoy!G134+(CU134/2)</f>
        <v>0</v>
      </c>
      <c r="CE134" s="59">
        <f>+Fall_Hoy!H134+(CV134/2)</f>
        <v>0</v>
      </c>
      <c r="CF134" s="59">
        <f>+Fall_Hoy!I134+(CV134/2)</f>
        <v>0</v>
      </c>
      <c r="CG134" s="59">
        <f>+Fall_Hoy!J134+(CW134/2)</f>
        <v>0</v>
      </c>
      <c r="CH134" s="59">
        <f>+Fall_Hoy!K134+(CW134/2)</f>
        <v>1</v>
      </c>
      <c r="CI134" s="59">
        <f>+Fall_Hoy!L134+(CX134/2)</f>
        <v>0</v>
      </c>
      <c r="CJ134" s="59">
        <f>+Fall_Hoy!M134+(CX134/2)</f>
        <v>1</v>
      </c>
      <c r="CK134" s="59">
        <f>+Fall_Hoy!N134+(CY134/2)</f>
        <v>7</v>
      </c>
      <c r="CL134" s="59">
        <f>+Fall_Hoy!O134+(CY134/2)</f>
        <v>1</v>
      </c>
      <c r="CM134" s="59">
        <f>+Fall_Hoy!P134+(CZ134/2)</f>
        <v>9.5</v>
      </c>
      <c r="CN134" s="59">
        <f>+Fall_Hoy!Q134+(CZ134/2)</f>
        <v>5.5</v>
      </c>
      <c r="CO134" s="59">
        <f>+Fall_Hoy!R134+(DA134/2)</f>
        <v>8</v>
      </c>
      <c r="CP134" s="59">
        <f>+Fall_Hoy!S134+(DA134/2)</f>
        <v>4</v>
      </c>
      <c r="CQ134" s="59">
        <f>+Fall_Hoy!T134+(DB134/2)</f>
        <v>2.5</v>
      </c>
      <c r="CR134" s="75">
        <f>+Fall_Hoy!U134+(DB134/2)</f>
        <v>2.5</v>
      </c>
      <c r="CS134" s="603">
        <f>+Fall_Hoy!W134</f>
        <v>0</v>
      </c>
      <c r="CT134" s="58">
        <f>+Fall_Hoy!X134</f>
        <v>0</v>
      </c>
      <c r="CU134" s="58">
        <f>+Fall_Hoy!Y134</f>
        <v>0</v>
      </c>
      <c r="CV134" s="58">
        <f>+Fall_Hoy!Z134</f>
        <v>0</v>
      </c>
      <c r="CW134" s="58">
        <f>+Fall_Hoy!AA134</f>
        <v>0</v>
      </c>
      <c r="CX134" s="58">
        <f>+Fall_Hoy!AB134</f>
        <v>0</v>
      </c>
      <c r="CY134" s="58">
        <f>+Fall_Hoy!AC134</f>
        <v>2</v>
      </c>
      <c r="CZ134" s="58">
        <f>+Fall_Hoy!AD134</f>
        <v>1</v>
      </c>
      <c r="DA134" s="58">
        <f>+Fall_Hoy!AE134</f>
        <v>0</v>
      </c>
      <c r="DB134" s="223">
        <f>+Fall_Hoy!AF134</f>
        <v>1</v>
      </c>
      <c r="DC134" s="65">
        <f t="shared" si="555"/>
        <v>0.21718118884243642</v>
      </c>
      <c r="DD134" s="66">
        <f t="shared" si="556"/>
        <v>0.24364382342396845</v>
      </c>
      <c r="DE134" s="66">
        <f t="shared" si="557"/>
        <v>0.48285064447032428</v>
      </c>
      <c r="DF134" s="66">
        <f t="shared" si="558"/>
        <v>0.16347956004644404</v>
      </c>
      <c r="DG134" s="66">
        <f t="shared" si="649"/>
        <v>0.7</v>
      </c>
      <c r="DH134" s="66">
        <f t="shared" si="650"/>
        <v>0.17771729340260006</v>
      </c>
      <c r="DI134" s="66">
        <f t="shared" si="651"/>
        <v>0.16214885807978849</v>
      </c>
      <c r="DJ134" s="66">
        <f t="shared" si="652"/>
        <v>0.14413750174603229</v>
      </c>
      <c r="DK134" s="66">
        <f t="shared" si="653"/>
        <v>9.2587517314273907E-2</v>
      </c>
      <c r="DL134" s="66">
        <f t="shared" si="654"/>
        <v>0.7</v>
      </c>
      <c r="DM134" s="66">
        <f t="shared" si="655"/>
        <v>0.10503505749461292</v>
      </c>
      <c r="DN134" s="66">
        <f t="shared" si="656"/>
        <v>0.54255509427369042</v>
      </c>
      <c r="DO134" s="66">
        <f t="shared" si="657"/>
        <v>0.48285064447032428</v>
      </c>
      <c r="DP134" s="66">
        <f t="shared" si="658"/>
        <v>0.16347956004644404</v>
      </c>
      <c r="DQ134" s="66">
        <f t="shared" si="659"/>
        <v>0.21718118884243642</v>
      </c>
      <c r="DR134" s="66">
        <f t="shared" si="660"/>
        <v>0.24364382342396845</v>
      </c>
      <c r="DS134" s="66">
        <f t="shared" si="661"/>
        <v>0.18888548805258973</v>
      </c>
      <c r="DT134" s="66">
        <f t="shared" si="662"/>
        <v>0.17096032725218344</v>
      </c>
      <c r="DU134" s="66">
        <f t="shared" si="663"/>
        <v>0.36684137076095008</v>
      </c>
      <c r="DV134" s="265">
        <f t="shared" si="664"/>
        <v>0.1617927030855717</v>
      </c>
      <c r="DW134" s="74">
        <f>+'Cas_-14'!B133</f>
        <v>26</v>
      </c>
      <c r="DX134" s="59">
        <f>+'Cas_-14'!C133</f>
        <v>21</v>
      </c>
      <c r="DY134" s="59">
        <f>+'Cas_-14'!D133</f>
        <v>48</v>
      </c>
      <c r="DZ134" s="59">
        <f>+'Cas_-14'!E133</f>
        <v>73</v>
      </c>
      <c r="EA134" s="59">
        <f>+'Cas_-14'!F133</f>
        <v>99</v>
      </c>
      <c r="EB134" s="59">
        <f>+'Cas_-14'!G133</f>
        <v>132</v>
      </c>
      <c r="EC134" s="59">
        <f>+'Cas_-14'!H133</f>
        <v>141</v>
      </c>
      <c r="ED134" s="59">
        <f>+'Cas_-14'!I133</f>
        <v>133</v>
      </c>
      <c r="EE134" s="59">
        <f>+'Cas_-14'!J133</f>
        <v>99</v>
      </c>
      <c r="EF134" s="59">
        <f>+'Cas_-14'!K133</f>
        <v>138</v>
      </c>
      <c r="EG134" s="59">
        <f>+'Cas_-14'!L133</f>
        <v>95</v>
      </c>
      <c r="EH134" s="59">
        <f>+'Cas_-14'!M133</f>
        <v>107</v>
      </c>
      <c r="EI134" s="59">
        <f>+'Cas_-14'!N133</f>
        <v>62</v>
      </c>
      <c r="EJ134" s="59">
        <f>+'Cas_-14'!O133</f>
        <v>54</v>
      </c>
      <c r="EK134" s="59">
        <f>+'Cas_-14'!P133</f>
        <v>43</v>
      </c>
      <c r="EL134" s="59">
        <f>+'Cas_-14'!Q133</f>
        <v>48</v>
      </c>
      <c r="EM134" s="59">
        <f>+'Cas_-14'!R133</f>
        <v>25</v>
      </c>
      <c r="EN134" s="59">
        <f>+'Cas_-14'!S133</f>
        <v>36</v>
      </c>
      <c r="EO134" s="59">
        <f>+'Cas_-14'!T133</f>
        <v>6</v>
      </c>
      <c r="EP134" s="75">
        <f>+'Cas_-14'!U133</f>
        <v>14</v>
      </c>
      <c r="EQ134" s="178">
        <f t="shared" si="673"/>
        <v>3.0516031877027058E-2</v>
      </c>
      <c r="ER134" s="79">
        <f t="shared" si="674"/>
        <v>2.5545219902419505E-2</v>
      </c>
      <c r="ES134" s="79">
        <f t="shared" si="675"/>
        <v>5.2267042669108157E-2</v>
      </c>
      <c r="ET134" s="79">
        <f t="shared" si="676"/>
        <v>8.5230034735948326E-2</v>
      </c>
      <c r="EU134" s="79">
        <f t="shared" si="677"/>
        <v>0.13012996341959629</v>
      </c>
      <c r="EV134" s="79">
        <f t="shared" si="678"/>
        <v>0.17771729340260006</v>
      </c>
      <c r="EW134" s="79">
        <f t="shared" si="679"/>
        <v>0.16214885807978849</v>
      </c>
      <c r="EX134" s="79">
        <f t="shared" si="680"/>
        <v>0.14413750174603229</v>
      </c>
      <c r="EY134" s="79">
        <f t="shared" si="681"/>
        <v>9.2587517314273907E-2</v>
      </c>
      <c r="EZ134" s="79">
        <f t="shared" si="682"/>
        <v>0.12816972396640813</v>
      </c>
      <c r="FA134" s="79">
        <f t="shared" si="683"/>
        <v>0.10503505749461292</v>
      </c>
      <c r="FB134" s="79">
        <f t="shared" si="684"/>
        <v>0.11610679017456975</v>
      </c>
      <c r="FC134" s="79">
        <f t="shared" si="685"/>
        <v>6.9282169615141956E-2</v>
      </c>
      <c r="FD134" s="79">
        <f t="shared" si="686"/>
        <v>5.4732956703549468E-2</v>
      </c>
      <c r="FE134" s="79">
        <f t="shared" si="687"/>
        <v>6.0063172362708764E-2</v>
      </c>
      <c r="FF134" s="79">
        <f t="shared" si="688"/>
        <v>5.6986075355016909E-2</v>
      </c>
      <c r="FG134" s="79">
        <f t="shared" si="689"/>
        <v>8.3876962038353126E-2</v>
      </c>
      <c r="FH134" s="79">
        <f t="shared" si="690"/>
        <v>8.4163769106249897E-2</v>
      </c>
      <c r="FI134" s="79">
        <f t="shared" si="691"/>
        <v>0.24290768206307067</v>
      </c>
      <c r="FJ134" s="87">
        <f t="shared" si="692"/>
        <v>9.5224713328044067E-2</v>
      </c>
      <c r="FK134" s="101">
        <f t="shared" ref="FK134:FK169" si="741">+FY134</f>
        <v>3.6158794199368169</v>
      </c>
      <c r="FL134" s="102">
        <f t="shared" ref="FL134:FL170" si="742">+FZ134</f>
        <v>4.275497512437811</v>
      </c>
      <c r="FM134" s="102">
        <f t="shared" ref="FM134:FM170" si="743">+FW134</f>
        <v>6.9693349263241737</v>
      </c>
      <c r="FN134" s="102">
        <f t="shared" ref="FN134:FN170" si="744">+FX134</f>
        <v>2.9868578255675029</v>
      </c>
      <c r="FO134" s="102">
        <f t="shared" si="740"/>
        <v>5.3792376606062033</v>
      </c>
      <c r="FP134" s="102">
        <f t="shared" si="740"/>
        <v>1</v>
      </c>
      <c r="FQ134" s="102">
        <f t="shared" si="740"/>
        <v>1</v>
      </c>
      <c r="FR134" s="102">
        <f t="shared" si="740"/>
        <v>1</v>
      </c>
      <c r="FS134" s="102">
        <f t="shared" si="740"/>
        <v>1</v>
      </c>
      <c r="FT134" s="102">
        <f t="shared" si="740"/>
        <v>5.4615082122160317</v>
      </c>
      <c r="FU134" s="102">
        <f t="shared" si="740"/>
        <v>1</v>
      </c>
      <c r="FV134" s="102">
        <f t="shared" si="740"/>
        <v>4.6728971962616823</v>
      </c>
      <c r="FW134" s="102">
        <f t="shared" si="740"/>
        <v>6.9693349263241737</v>
      </c>
      <c r="FX134" s="102">
        <f t="shared" si="740"/>
        <v>2.9868578255675029</v>
      </c>
      <c r="FY134" s="102">
        <f t="shared" si="740"/>
        <v>3.6158794199368169</v>
      </c>
      <c r="FZ134" s="102">
        <f t="shared" si="740"/>
        <v>4.275497512437811</v>
      </c>
      <c r="GA134" s="102">
        <f t="shared" ref="GA134:GA170" si="745">+DS134/FG134</f>
        <v>2.2519352568613651</v>
      </c>
      <c r="GB134" s="102">
        <f t="shared" ref="GB134:GB170" si="746">+DT134/FH134</f>
        <v>2.0312817387771687</v>
      </c>
      <c r="GC134" s="102">
        <f t="shared" ref="GC134:GC170" si="747">+DU134/FI134</f>
        <v>1.5102090129273893</v>
      </c>
      <c r="GD134" s="270">
        <f t="shared" ref="GD134:GD170" si="748">+DV134/FJ134</f>
        <v>1.6990621177110237</v>
      </c>
      <c r="GE134" s="74">
        <f>+Cas_Hoy!B133</f>
        <v>27</v>
      </c>
      <c r="GF134" s="59">
        <f>+Cas_Hoy!C133</f>
        <v>21</v>
      </c>
      <c r="GG134" s="59">
        <f>+Cas_Hoy!D133</f>
        <v>56</v>
      </c>
      <c r="GH134" s="59">
        <f>+Cas_Hoy!E133</f>
        <v>76</v>
      </c>
      <c r="GI134" s="59">
        <f>+Cas_Hoy!F133</f>
        <v>103</v>
      </c>
      <c r="GJ134" s="59">
        <f>+Cas_Hoy!G133</f>
        <v>139</v>
      </c>
      <c r="GK134" s="59">
        <f>+Cas_Hoy!H133</f>
        <v>145</v>
      </c>
      <c r="GL134" s="59">
        <f>+Cas_Hoy!I133</f>
        <v>140</v>
      </c>
      <c r="GM134" s="59">
        <f>+Cas_Hoy!J133</f>
        <v>105</v>
      </c>
      <c r="GN134" s="59">
        <f>+Cas_Hoy!K133</f>
        <v>143</v>
      </c>
      <c r="GO134" s="59">
        <f>+Cas_Hoy!L133</f>
        <v>102</v>
      </c>
      <c r="GP134" s="59">
        <f>+Cas_Hoy!M133</f>
        <v>115</v>
      </c>
      <c r="GQ134" s="59">
        <f>+Cas_Hoy!N133</f>
        <v>67</v>
      </c>
      <c r="GR134" s="59">
        <f>+Cas_Hoy!O133</f>
        <v>58</v>
      </c>
      <c r="GS134" s="59">
        <f>+Cas_Hoy!P133</f>
        <v>44</v>
      </c>
      <c r="GT134" s="59">
        <f>+Cas_Hoy!Q133</f>
        <v>49</v>
      </c>
      <c r="GU134" s="59">
        <f>+Cas_Hoy!R133</f>
        <v>26</v>
      </c>
      <c r="GV134" s="59">
        <f>+Cas_Hoy!S133</f>
        <v>36</v>
      </c>
      <c r="GW134" s="59">
        <f>+Cas_Hoy!T133</f>
        <v>6</v>
      </c>
      <c r="GX134" s="459">
        <f>+Cas_Hoy!U133</f>
        <v>14</v>
      </c>
      <c r="GY134" s="424">
        <f t="shared" ref="GY134:GY170" si="749">+HM134</f>
        <v>0.22223191416435353</v>
      </c>
      <c r="GZ134" s="94">
        <f t="shared" ref="GZ134:GZ170" si="750">+HN134</f>
        <v>0.24871973641196782</v>
      </c>
      <c r="HA134" s="94">
        <f t="shared" ref="HA134:HA170" si="751">+HK134</f>
        <v>0.5217902125727697</v>
      </c>
      <c r="HB134" s="94">
        <f t="shared" ref="HB134:HB170" si="752">+HL134</f>
        <v>0.17558915708692138</v>
      </c>
      <c r="HC134" s="272">
        <f t="shared" si="724"/>
        <v>0.7</v>
      </c>
      <c r="HD134" s="272">
        <f t="shared" si="725"/>
        <v>0.18714169532546521</v>
      </c>
      <c r="HE134" s="272">
        <f t="shared" si="726"/>
        <v>0.16674882568488886</v>
      </c>
      <c r="HF134" s="272">
        <f t="shared" si="727"/>
        <v>0.15172368604845504</v>
      </c>
      <c r="HG134" s="272">
        <f t="shared" si="728"/>
        <v>9.8198881999987483E-2</v>
      </c>
      <c r="HH134" s="272">
        <f t="shared" si="729"/>
        <v>0.7</v>
      </c>
      <c r="HI134" s="272">
        <f t="shared" si="730"/>
        <v>0.11277448278368966</v>
      </c>
      <c r="HJ134" s="272">
        <f t="shared" si="731"/>
        <v>0.58311996113527476</v>
      </c>
      <c r="HK134" s="272">
        <f t="shared" si="732"/>
        <v>0.5217902125727697</v>
      </c>
      <c r="HL134" s="272">
        <f t="shared" si="733"/>
        <v>0.17558915708692138</v>
      </c>
      <c r="HM134" s="272">
        <f t="shared" si="734"/>
        <v>0.22223191416435353</v>
      </c>
      <c r="HN134" s="272">
        <f t="shared" si="735"/>
        <v>0.24871973641196782</v>
      </c>
      <c r="HO134" s="272">
        <f t="shared" si="736"/>
        <v>0.19644090757469332</v>
      </c>
      <c r="HP134" s="272">
        <f t="shared" si="737"/>
        <v>0.17096032725218344</v>
      </c>
      <c r="HQ134" s="272">
        <f t="shared" si="738"/>
        <v>0.36684137076095008</v>
      </c>
      <c r="HR134" s="276">
        <f t="shared" si="739"/>
        <v>0.16179270308557173</v>
      </c>
      <c r="HS134" s="201">
        <f>+CyF_Tot!B133</f>
        <v>0</v>
      </c>
      <c r="HT134" s="131">
        <f>+CyF_Tot!C133</f>
        <v>1437</v>
      </c>
      <c r="HU134" s="131">
        <f>+CyF_Tot!D133</f>
        <v>1484</v>
      </c>
      <c r="HV134" s="131">
        <f>+CyF_Tot!E133</f>
        <v>1510</v>
      </c>
      <c r="HW134" s="131">
        <f>+CyF_Tot!F133</f>
        <v>0</v>
      </c>
      <c r="HX134" s="131">
        <f>+CyF_Tot!G133</f>
        <v>43</v>
      </c>
      <c r="HY134" s="131">
        <f>+CyF_Tot!H133</f>
        <v>43</v>
      </c>
      <c r="HZ134" s="428">
        <f>+CyF_Tot!I133</f>
        <v>43</v>
      </c>
      <c r="IA134" s="82">
        <f t="shared" si="628"/>
        <v>5.6596995432201723E-2</v>
      </c>
      <c r="IB134" s="79">
        <f t="shared" si="629"/>
        <v>5.460818439788722E-2</v>
      </c>
      <c r="IC134" s="79">
        <f t="shared" si="630"/>
        <v>6.1004433394523938E-2</v>
      </c>
      <c r="ID134" s="79">
        <f t="shared" si="631"/>
        <v>5.6895547766058201E-2</v>
      </c>
      <c r="IE134" s="79">
        <f t="shared" si="632"/>
        <v>5.0536594773103891E-2</v>
      </c>
      <c r="IF134" s="79">
        <f t="shared" si="633"/>
        <v>4.9339225637631025E-2</v>
      </c>
      <c r="IG134" s="79">
        <f t="shared" si="634"/>
        <v>5.776347424166204E-2</v>
      </c>
      <c r="IH134" s="79">
        <f t="shared" si="635"/>
        <v>6.129467390127416E-2</v>
      </c>
      <c r="II134" s="79">
        <f t="shared" si="636"/>
        <v>7.1028205744546088E-2</v>
      </c>
      <c r="IJ134" s="79">
        <f t="shared" si="637"/>
        <v>7.1522341787262272E-2</v>
      </c>
      <c r="IK134" s="79">
        <f t="shared" si="638"/>
        <v>6.0081036459935629E-2</v>
      </c>
      <c r="IL134" s="79">
        <f t="shared" si="639"/>
        <v>6.1217310710490497E-2</v>
      </c>
      <c r="IM134" s="79">
        <f t="shared" si="640"/>
        <v>5.9445406113265896E-2</v>
      </c>
      <c r="IN134" s="79">
        <f t="shared" si="641"/>
        <v>6.5537962951091003E-2</v>
      </c>
      <c r="IO134" s="79">
        <f t="shared" si="642"/>
        <v>4.7556324000839215E-2</v>
      </c>
      <c r="IP134" s="79">
        <f t="shared" si="643"/>
        <v>5.5952639366234923E-2</v>
      </c>
      <c r="IQ134" s="79">
        <f t="shared" si="644"/>
        <v>1.9799097974319113E-2</v>
      </c>
      <c r="IR134" s="79">
        <f t="shared" si="645"/>
        <v>2.8413544424422409E-2</v>
      </c>
      <c r="IS134" s="79">
        <f t="shared" si="646"/>
        <v>1.6408092243910865E-3</v>
      </c>
      <c r="IT134" s="179">
        <f t="shared" si="647"/>
        <v>9.7662188043579085E-3</v>
      </c>
      <c r="IU134" s="275"/>
      <c r="IV134" s="272"/>
      <c r="IW134" s="272"/>
      <c r="IX134" s="272"/>
      <c r="IY134" s="272"/>
      <c r="IZ134" s="272"/>
      <c r="JA134" s="272"/>
      <c r="JB134" s="272"/>
      <c r="JC134" s="272"/>
      <c r="JD134" s="272"/>
      <c r="JE134" s="272"/>
      <c r="JF134" s="272"/>
      <c r="JG134" s="272"/>
      <c r="JH134" s="272"/>
      <c r="JI134" s="272"/>
      <c r="JJ134" s="272"/>
      <c r="JK134" s="272"/>
      <c r="JL134" s="272"/>
      <c r="JM134" s="272"/>
      <c r="JN134" s="276"/>
      <c r="JP134" s="525">
        <f t="shared" si="510"/>
        <v>0</v>
      </c>
      <c r="JQ134" s="241">
        <f t="shared" si="511"/>
        <v>0</v>
      </c>
      <c r="JR134" s="241">
        <f t="shared" si="512"/>
        <v>0</v>
      </c>
      <c r="JS134" s="241">
        <f t="shared" si="513"/>
        <v>0</v>
      </c>
      <c r="JT134" s="241">
        <f t="shared" si="514"/>
        <v>4702.990203513531</v>
      </c>
      <c r="JU134" s="241">
        <f t="shared" si="515"/>
        <v>0</v>
      </c>
      <c r="JV134" s="241">
        <f t="shared" si="516"/>
        <v>0</v>
      </c>
      <c r="JW134" s="241">
        <f t="shared" si="517"/>
        <v>0</v>
      </c>
      <c r="JX134" s="241">
        <f t="shared" si="518"/>
        <v>0</v>
      </c>
      <c r="JY134" s="241">
        <f t="shared" si="519"/>
        <v>2713.3660590944801</v>
      </c>
      <c r="JZ134" s="241">
        <f t="shared" si="520"/>
        <v>0</v>
      </c>
      <c r="KA134" s="241">
        <f t="shared" si="521"/>
        <v>2461.4975901167236</v>
      </c>
      <c r="KB134" s="241">
        <f t="shared" si="522"/>
        <v>12933.419983421965</v>
      </c>
      <c r="KC134" s="241">
        <f t="shared" si="523"/>
        <v>1932.994709739806</v>
      </c>
      <c r="KD134" s="241">
        <f t="shared" si="524"/>
        <v>13136.581950376521</v>
      </c>
      <c r="KE134" s="241">
        <f t="shared" si="525"/>
        <v>8706.837156948357</v>
      </c>
      <c r="KF134" s="241">
        <f t="shared" si="526"/>
        <v>9570.2405857507565</v>
      </c>
      <c r="KG134" s="241">
        <f t="shared" si="527"/>
        <v>6141.3180133242467</v>
      </c>
      <c r="KH134" s="241">
        <f t="shared" si="528"/>
        <v>6109.6342615571921</v>
      </c>
      <c r="KI134" s="526">
        <f t="shared" si="529"/>
        <v>2938.5326268248746</v>
      </c>
      <c r="KJ134" s="529">
        <f>(SUM(JP134:KI134)/SUM(JP$4:KI133))*100000</f>
        <v>120.84697740419131</v>
      </c>
      <c r="KK134" s="491">
        <f t="shared" si="693"/>
        <v>0</v>
      </c>
      <c r="KL134" s="492">
        <f t="shared" si="694"/>
        <v>0</v>
      </c>
      <c r="KM134" s="492">
        <f t="shared" si="695"/>
        <v>0</v>
      </c>
      <c r="KN134" s="492">
        <f t="shared" si="696"/>
        <v>0</v>
      </c>
      <c r="KO134" s="492">
        <f t="shared" si="697"/>
        <v>1314.444074945417</v>
      </c>
      <c r="KP134" s="492">
        <f t="shared" si="698"/>
        <v>0</v>
      </c>
      <c r="KQ134" s="492">
        <f t="shared" si="699"/>
        <v>0</v>
      </c>
      <c r="KR134" s="492">
        <f t="shared" si="700"/>
        <v>0</v>
      </c>
      <c r="KS134" s="492">
        <f t="shared" si="701"/>
        <v>0</v>
      </c>
      <c r="KT134" s="492">
        <f t="shared" si="702"/>
        <v>928.76611569860961</v>
      </c>
      <c r="KU134" s="492">
        <f t="shared" si="703"/>
        <v>0</v>
      </c>
      <c r="KV134" s="492">
        <f t="shared" si="704"/>
        <v>1085.1101885473809</v>
      </c>
      <c r="KW134" s="492">
        <f t="shared" si="705"/>
        <v>7822.1804404192526</v>
      </c>
      <c r="KX134" s="492">
        <f t="shared" si="706"/>
        <v>1013.573272287953</v>
      </c>
      <c r="KY134" s="492">
        <f t="shared" si="707"/>
        <v>13269.770638272867</v>
      </c>
      <c r="KZ134" s="492">
        <f t="shared" si="708"/>
        <v>6529.6544677623542</v>
      </c>
      <c r="LA134" s="492">
        <f t="shared" si="709"/>
        <v>26840.627852273003</v>
      </c>
      <c r="LB134" s="492">
        <f t="shared" si="710"/>
        <v>9351.5299006944333</v>
      </c>
      <c r="LC134" s="492">
        <f t="shared" si="711"/>
        <v>101211.53419294611</v>
      </c>
      <c r="LD134" s="493">
        <f t="shared" si="712"/>
        <v>17004.413094293584</v>
      </c>
      <c r="LE134" s="509">
        <f t="shared" si="713"/>
        <v>395.07736647078849</v>
      </c>
      <c r="LF134" s="492">
        <f t="shared" si="714"/>
        <v>0</v>
      </c>
      <c r="LG134" s="492">
        <f t="shared" si="715"/>
        <v>0</v>
      </c>
      <c r="LH134" s="492">
        <f t="shared" si="716"/>
        <v>684.69872109966082</v>
      </c>
      <c r="LI134" s="492">
        <f t="shared" si="717"/>
        <v>13963.877149528482</v>
      </c>
      <c r="LJ134" s="512">
        <f t="shared" si="718"/>
        <v>5408.3790402994427</v>
      </c>
      <c r="LK134" s="491">
        <f t="shared" si="719"/>
        <v>201.9190510176405</v>
      </c>
      <c r="LL134" s="492">
        <f t="shared" si="720"/>
        <v>346.96425050757853</v>
      </c>
      <c r="LM134" s="493">
        <f t="shared" si="721"/>
        <v>9222.4588921345548</v>
      </c>
      <c r="LO134" s="547" t="e">
        <f>VLOOKUP(A134,#REF!,2,FALSE)</f>
        <v>#REF!</v>
      </c>
      <c r="LP134" s="552" t="e">
        <f>VLOOKUP(A134,#REF!,3,FALSE)</f>
        <v>#REF!</v>
      </c>
      <c r="LQ134" s="544" t="e">
        <f>VLOOKUP(A134,#REF!,4,FALSE)</f>
        <v>#REF!</v>
      </c>
      <c r="LR134" s="564" t="e">
        <f t="shared" si="665"/>
        <v>#REF!</v>
      </c>
      <c r="LS134" s="518" t="e">
        <f t="shared" si="666"/>
        <v>#REF!</v>
      </c>
    </row>
    <row r="135" spans="1:331" ht="14.4">
      <c r="A135" s="391" t="s">
        <v>145</v>
      </c>
      <c r="B135" s="419">
        <v>10579</v>
      </c>
      <c r="C135" s="407">
        <f t="shared" si="608"/>
        <v>677</v>
      </c>
      <c r="D135" s="398">
        <f t="shared" si="609"/>
        <v>11</v>
      </c>
      <c r="E135" s="376">
        <f t="shared" si="722"/>
        <v>8.981480777894622E-3</v>
      </c>
      <c r="F135" s="185">
        <f t="shared" si="667"/>
        <v>6.1347953492768691E-2</v>
      </c>
      <c r="G135" s="30">
        <f t="shared" si="253"/>
        <v>1.8871222865708774</v>
      </c>
      <c r="H135" s="29">
        <f t="shared" si="668"/>
        <v>0.1157710902717175</v>
      </c>
      <c r="I135" s="33">
        <f t="shared" si="669"/>
        <v>0.12076583684738482</v>
      </c>
      <c r="J135" s="302">
        <f t="shared" si="670"/>
        <v>0.21351284441735835</v>
      </c>
      <c r="K135" s="452">
        <f t="shared" si="671"/>
        <v>4.8699450599741043E-3</v>
      </c>
      <c r="L135" s="303">
        <f t="shared" si="723"/>
        <v>3.480358060233026</v>
      </c>
      <c r="M135" s="304">
        <f t="shared" si="672"/>
        <v>0.22107955539054669</v>
      </c>
      <c r="N135" s="675"/>
      <c r="O135" s="310" t="s">
        <v>226</v>
      </c>
      <c r="P135" s="20" t="s">
        <v>238</v>
      </c>
      <c r="Q135" s="20"/>
      <c r="R135" s="20"/>
      <c r="S135" s="148">
        <f t="shared" si="538"/>
        <v>677</v>
      </c>
      <c r="T135" s="149">
        <f t="shared" si="539"/>
        <v>6399.4706493997546</v>
      </c>
      <c r="U135" s="148">
        <f t="shared" si="540"/>
        <v>12</v>
      </c>
      <c r="V135" s="150">
        <f t="shared" si="541"/>
        <v>1.8045112781954888E-2</v>
      </c>
      <c r="W135" s="149">
        <f t="shared" si="542"/>
        <v>113.43227148123641</v>
      </c>
      <c r="X135" s="148">
        <f t="shared" si="543"/>
        <v>28</v>
      </c>
      <c r="Y135" s="150">
        <f t="shared" si="544"/>
        <v>4.3143297380585519E-2</v>
      </c>
      <c r="Z135" s="149">
        <f t="shared" si="545"/>
        <v>264.67530012288495</v>
      </c>
      <c r="AA135" s="148">
        <f t="shared" si="546"/>
        <v>11</v>
      </c>
      <c r="AB135" s="149">
        <f t="shared" si="547"/>
        <v>1039.7958219113339</v>
      </c>
      <c r="AC135" s="151">
        <f t="shared" si="548"/>
        <v>1.6248153618906941E-2</v>
      </c>
      <c r="AD135" s="148">
        <f t="shared" si="549"/>
        <v>0</v>
      </c>
      <c r="AE135" s="150">
        <f t="shared" si="550"/>
        <v>0</v>
      </c>
      <c r="AF135" s="149">
        <f t="shared" si="551"/>
        <v>0</v>
      </c>
      <c r="AG135" s="148">
        <f t="shared" si="552"/>
        <v>0</v>
      </c>
      <c r="AH135" s="150">
        <f t="shared" si="553"/>
        <v>0</v>
      </c>
      <c r="AI135" s="311">
        <f t="shared" si="554"/>
        <v>0</v>
      </c>
      <c r="AJ135" s="679"/>
      <c r="AK135" s="74">
        <v>803.7989875273754</v>
      </c>
      <c r="AL135" s="59">
        <v>751.1656742173725</v>
      </c>
      <c r="AM135" s="59">
        <v>812.76772971703326</v>
      </c>
      <c r="AN135" s="59">
        <v>767.56677648243658</v>
      </c>
      <c r="AO135" s="59">
        <v>662.77749641007085</v>
      </c>
      <c r="AP135" s="59">
        <v>602.42849247562071</v>
      </c>
      <c r="AQ135" s="59">
        <v>692.37817199613335</v>
      </c>
      <c r="AR135" s="59">
        <v>715.64442900075824</v>
      </c>
      <c r="AS135" s="59">
        <v>673.42219281244707</v>
      </c>
      <c r="AT135" s="59">
        <v>660.25667925937478</v>
      </c>
      <c r="AU135" s="59">
        <v>572.59211467013336</v>
      </c>
      <c r="AV135" s="59">
        <v>537.44775200355366</v>
      </c>
      <c r="AW135" s="59">
        <v>496.32406933658689</v>
      </c>
      <c r="AX135" s="59">
        <v>557.97712730060312</v>
      </c>
      <c r="AY135" s="59">
        <v>391.36587417210853</v>
      </c>
      <c r="AZ135" s="59">
        <v>451.54893183302187</v>
      </c>
      <c r="BA135" s="59">
        <v>160.99695072593835</v>
      </c>
      <c r="BB135" s="59">
        <v>202.73543290434196</v>
      </c>
      <c r="BC135" s="59">
        <v>10.576442018492301</v>
      </c>
      <c r="BD135" s="75">
        <v>55.228785131716045</v>
      </c>
      <c r="BE135" s="213">
        <v>2.0000000000000002E-5</v>
      </c>
      <c r="BF135" s="42">
        <v>2.0000000000000002E-5</v>
      </c>
      <c r="BG135" s="52">
        <v>5.0000000000000002E-5</v>
      </c>
      <c r="BH135" s="52">
        <v>4.0000000000000003E-5</v>
      </c>
      <c r="BI135" s="52">
        <v>1.2518952302791728E-4</v>
      </c>
      <c r="BJ135" s="52">
        <v>1.2406223545552731E-4</v>
      </c>
      <c r="BK135" s="52">
        <v>3.4000000000000002E-4</v>
      </c>
      <c r="BL135" s="52">
        <v>1.8000000000000001E-4</v>
      </c>
      <c r="BM135" s="52">
        <v>8.9999999999999998E-4</v>
      </c>
      <c r="BN135" s="52">
        <v>5.0000000000000001E-4</v>
      </c>
      <c r="BO135" s="52">
        <v>3.8E-3</v>
      </c>
      <c r="BP135" s="52">
        <v>2E-3</v>
      </c>
      <c r="BQ135" s="52">
        <v>1.6199999999999999E-2</v>
      </c>
      <c r="BR135" s="52">
        <v>6.1999999999999998E-3</v>
      </c>
      <c r="BS135" s="52">
        <v>6.1100000000000002E-2</v>
      </c>
      <c r="BT135" s="52">
        <v>2.6800000000000001E-2</v>
      </c>
      <c r="BU135" s="52">
        <v>0.1421</v>
      </c>
      <c r="BV135" s="52">
        <v>5.4699999999999999E-2</v>
      </c>
      <c r="BW135" s="52">
        <v>0.27589999999999998</v>
      </c>
      <c r="BX135" s="584">
        <v>0.1051</v>
      </c>
      <c r="BY135" s="74">
        <f>+Fall_Hoy!B135+(CS135/2)</f>
        <v>0</v>
      </c>
      <c r="BZ135" s="59">
        <f>+Fall_Hoy!C135+(CS135/2)</f>
        <v>0</v>
      </c>
      <c r="CA135" s="59">
        <f>+Fall_Hoy!D135+(CT135/2)</f>
        <v>0</v>
      </c>
      <c r="CB135" s="59">
        <f>+Fall_Hoy!E135+(CT135/2)</f>
        <v>0</v>
      </c>
      <c r="CC135" s="59">
        <f>+Fall_Hoy!F135+(CU135/2)</f>
        <v>0</v>
      </c>
      <c r="CD135" s="59">
        <f>+Fall_Hoy!G135+(CU135/2)</f>
        <v>0</v>
      </c>
      <c r="CE135" s="59">
        <f>+Fall_Hoy!H135+(CV135/2)</f>
        <v>0</v>
      </c>
      <c r="CF135" s="59">
        <f>+Fall_Hoy!I135+(CV135/2)</f>
        <v>0</v>
      </c>
      <c r="CG135" s="59">
        <f>+Fall_Hoy!J135+(CW135/2)</f>
        <v>1</v>
      </c>
      <c r="CH135" s="59">
        <f>+Fall_Hoy!K135+(CW135/2)</f>
        <v>1</v>
      </c>
      <c r="CI135" s="59">
        <f>+Fall_Hoy!L135+(CX135/2)</f>
        <v>1.5</v>
      </c>
      <c r="CJ135" s="59">
        <f>+Fall_Hoy!M135+(CX135/2)</f>
        <v>2.5</v>
      </c>
      <c r="CK135" s="59">
        <f>+Fall_Hoy!N135+(CY135/2)</f>
        <v>0</v>
      </c>
      <c r="CL135" s="59">
        <f>+Fall_Hoy!O135+(CY135/2)</f>
        <v>0</v>
      </c>
      <c r="CM135" s="59">
        <f>+Fall_Hoy!P135+(CZ135/2)</f>
        <v>1.5</v>
      </c>
      <c r="CN135" s="59">
        <f>+Fall_Hoy!Q135+(CZ135/2)</f>
        <v>0.5</v>
      </c>
      <c r="CO135" s="59">
        <f>+Fall_Hoy!R135+(DA135/2)</f>
        <v>0</v>
      </c>
      <c r="CP135" s="59">
        <f>+Fall_Hoy!S135+(DA135/2)</f>
        <v>1</v>
      </c>
      <c r="CQ135" s="59">
        <f>+Fall_Hoy!T135+(DB135/2)</f>
        <v>1</v>
      </c>
      <c r="CR135" s="75">
        <f>+Fall_Hoy!U135+(DB135/2)</f>
        <v>1</v>
      </c>
      <c r="CS135" s="603">
        <f>+Fall_Hoy!W135</f>
        <v>0</v>
      </c>
      <c r="CT135" s="58">
        <f>+Fall_Hoy!X135</f>
        <v>0</v>
      </c>
      <c r="CU135" s="58">
        <f>+Fall_Hoy!Y135</f>
        <v>0</v>
      </c>
      <c r="CV135" s="58">
        <f>+Fall_Hoy!Z135</f>
        <v>0</v>
      </c>
      <c r="CW135" s="58">
        <f>+Fall_Hoy!AA135</f>
        <v>0</v>
      </c>
      <c r="CX135" s="58">
        <f>+Fall_Hoy!AB135</f>
        <v>1</v>
      </c>
      <c r="CY135" s="58">
        <f>+Fall_Hoy!AC135</f>
        <v>0</v>
      </c>
      <c r="CZ135" s="58">
        <f>+Fall_Hoy!AD135</f>
        <v>1</v>
      </c>
      <c r="DA135" s="58">
        <f>+Fall_Hoy!AE135</f>
        <v>0</v>
      </c>
      <c r="DB135" s="223">
        <f>+Fall_Hoy!AF135</f>
        <v>0</v>
      </c>
      <c r="DC135" s="65">
        <f t="shared" si="555"/>
        <v>6.2728816657487307E-2</v>
      </c>
      <c r="DD135" s="66">
        <f t="shared" si="556"/>
        <v>4.1317153253303471E-2</v>
      </c>
      <c r="DE135" s="66">
        <f t="shared" si="557"/>
        <v>4.0296252460077266E-2</v>
      </c>
      <c r="DF135" s="66">
        <f t="shared" si="558"/>
        <v>4.4804703950761707E-2</v>
      </c>
      <c r="DG135" s="66">
        <f t="shared" si="649"/>
        <v>0.10108973277292149</v>
      </c>
      <c r="DH135" s="66">
        <f t="shared" si="650"/>
        <v>0.13445579186857257</v>
      </c>
      <c r="DI135" s="66">
        <f t="shared" si="651"/>
        <v>0.10543371087153175</v>
      </c>
      <c r="DJ135" s="66">
        <f t="shared" si="652"/>
        <v>8.2443176540032123E-2</v>
      </c>
      <c r="DK135" s="66">
        <f t="shared" si="653"/>
        <v>0.7</v>
      </c>
      <c r="DL135" s="66">
        <f t="shared" si="654"/>
        <v>0.7</v>
      </c>
      <c r="DM135" s="66">
        <f t="shared" si="655"/>
        <v>0.68938574596450486</v>
      </c>
      <c r="DN135" s="66">
        <f t="shared" si="656"/>
        <v>0.7</v>
      </c>
      <c r="DO135" s="66">
        <f t="shared" si="657"/>
        <v>4.0296252460077266E-2</v>
      </c>
      <c r="DP135" s="66">
        <f t="shared" si="658"/>
        <v>4.4804703950761707E-2</v>
      </c>
      <c r="DQ135" s="66">
        <f t="shared" si="659"/>
        <v>6.2728816657487307E-2</v>
      </c>
      <c r="DR135" s="66">
        <f t="shared" si="660"/>
        <v>4.1317153253303471E-2</v>
      </c>
      <c r="DS135" s="66">
        <f t="shared" si="661"/>
        <v>3.7267786581956272E-2</v>
      </c>
      <c r="DT135" s="66">
        <f t="shared" si="662"/>
        <v>9.0174348840246471E-2</v>
      </c>
      <c r="DU135" s="66">
        <f t="shared" si="663"/>
        <v>0.34269574065536418</v>
      </c>
      <c r="DV135" s="265">
        <f t="shared" si="664"/>
        <v>0.17227878245899944</v>
      </c>
      <c r="DW135" s="74">
        <f>+'Cas_-14'!B134</f>
        <v>3</v>
      </c>
      <c r="DX135" s="59">
        <f>+'Cas_-14'!C134</f>
        <v>4</v>
      </c>
      <c r="DY135" s="59">
        <f>+'Cas_-14'!D134</f>
        <v>24</v>
      </c>
      <c r="DZ135" s="59">
        <f>+'Cas_-14'!E134</f>
        <v>21</v>
      </c>
      <c r="EA135" s="59">
        <f>+'Cas_-14'!F134</f>
        <v>67</v>
      </c>
      <c r="EB135" s="59">
        <f>+'Cas_-14'!G134</f>
        <v>81</v>
      </c>
      <c r="EC135" s="59">
        <f>+'Cas_-14'!H134</f>
        <v>73</v>
      </c>
      <c r="ED135" s="59">
        <f>+'Cas_-14'!I134</f>
        <v>59</v>
      </c>
      <c r="EE135" s="59">
        <f>+'Cas_-14'!J134</f>
        <v>42</v>
      </c>
      <c r="EF135" s="59">
        <f>+'Cas_-14'!K134</f>
        <v>54</v>
      </c>
      <c r="EG135" s="59">
        <f>+'Cas_-14'!L134</f>
        <v>55</v>
      </c>
      <c r="EH135" s="59">
        <f>+'Cas_-14'!M134</f>
        <v>42</v>
      </c>
      <c r="EI135" s="59">
        <f>+'Cas_-14'!N134</f>
        <v>20</v>
      </c>
      <c r="EJ135" s="59">
        <f>+'Cas_-14'!O134</f>
        <v>25</v>
      </c>
      <c r="EK135" s="59">
        <f>+'Cas_-14'!P134</f>
        <v>4</v>
      </c>
      <c r="EL135" s="59">
        <f>+'Cas_-14'!Q134</f>
        <v>9</v>
      </c>
      <c r="EM135" s="59">
        <f>+'Cas_-14'!R134</f>
        <v>6</v>
      </c>
      <c r="EN135" s="59">
        <f>+'Cas_-14'!S134</f>
        <v>7</v>
      </c>
      <c r="EO135" s="59">
        <f>+'Cas_-14'!T134</f>
        <v>3</v>
      </c>
      <c r="EP135" s="75">
        <f>+'Cas_-14'!U134</f>
        <v>2</v>
      </c>
      <c r="EQ135" s="178">
        <f t="shared" si="673"/>
        <v>3.7322764105843409E-3</v>
      </c>
      <c r="ER135" s="80">
        <f t="shared" si="674"/>
        <v>5.3250569578642366E-3</v>
      </c>
      <c r="ES135" s="80">
        <f t="shared" si="675"/>
        <v>2.9528731422882214E-2</v>
      </c>
      <c r="ET135" s="80">
        <f t="shared" si="676"/>
        <v>2.7359183127020768E-2</v>
      </c>
      <c r="EU135" s="80">
        <f t="shared" si="677"/>
        <v>0.10108973277292149</v>
      </c>
      <c r="EV135" s="80">
        <f t="shared" si="678"/>
        <v>0.13445579186857257</v>
      </c>
      <c r="EW135" s="80">
        <f t="shared" si="679"/>
        <v>0.10543371087153175</v>
      </c>
      <c r="EX135" s="80">
        <f t="shared" si="680"/>
        <v>8.2443176540032123E-2</v>
      </c>
      <c r="EY135" s="80">
        <f t="shared" si="681"/>
        <v>6.2368006947607836E-2</v>
      </c>
      <c r="EZ135" s="80">
        <f t="shared" si="682"/>
        <v>8.1786374445424845E-2</v>
      </c>
      <c r="FA135" s="80">
        <f t="shared" si="683"/>
        <v>9.6054413937721003E-2</v>
      </c>
      <c r="FB135" s="80">
        <f t="shared" si="684"/>
        <v>7.8147131220528937E-2</v>
      </c>
      <c r="FC135" s="80">
        <f t="shared" si="685"/>
        <v>4.0296252460077266E-2</v>
      </c>
      <c r="FD135" s="80">
        <f t="shared" si="686"/>
        <v>4.4804703950761707E-2</v>
      </c>
      <c r="FE135" s="80">
        <f t="shared" si="687"/>
        <v>1.0220615194059932E-2</v>
      </c>
      <c r="FF135" s="80">
        <f t="shared" si="688"/>
        <v>1.9931394729393596E-2</v>
      </c>
      <c r="FG135" s="80">
        <f t="shared" si="689"/>
        <v>3.7267786581956272E-2</v>
      </c>
      <c r="FH135" s="80">
        <f t="shared" si="690"/>
        <v>3.4527758170930373E-2</v>
      </c>
      <c r="FI135" s="80">
        <f t="shared" si="691"/>
        <v>0.28364926454044492</v>
      </c>
      <c r="FJ135" s="88">
        <f t="shared" si="692"/>
        <v>3.6213000072881682E-2</v>
      </c>
      <c r="FK135" s="101">
        <f t="shared" si="741"/>
        <v>6.1374795417348613</v>
      </c>
      <c r="FL135" s="102">
        <f t="shared" si="742"/>
        <v>2.0729684908789383</v>
      </c>
      <c r="FM135" s="102">
        <f t="shared" si="743"/>
        <v>1</v>
      </c>
      <c r="FN135" s="102">
        <f t="shared" si="744"/>
        <v>1</v>
      </c>
      <c r="FO135" s="102">
        <f t="shared" si="740"/>
        <v>1</v>
      </c>
      <c r="FP135" s="102">
        <f t="shared" si="740"/>
        <v>1</v>
      </c>
      <c r="FQ135" s="102">
        <f t="shared" si="740"/>
        <v>1</v>
      </c>
      <c r="FR135" s="102">
        <f t="shared" si="740"/>
        <v>1</v>
      </c>
      <c r="FS135" s="102">
        <f t="shared" si="740"/>
        <v>11.223703213540784</v>
      </c>
      <c r="FT135" s="102">
        <f t="shared" si="740"/>
        <v>8.5588828792881912</v>
      </c>
      <c r="FU135" s="102">
        <f t="shared" si="740"/>
        <v>7.1770334928229671</v>
      </c>
      <c r="FV135" s="102">
        <f t="shared" si="740"/>
        <v>8.9574625333925599</v>
      </c>
      <c r="FW135" s="102">
        <f t="shared" si="740"/>
        <v>1</v>
      </c>
      <c r="FX135" s="102">
        <f t="shared" si="740"/>
        <v>1</v>
      </c>
      <c r="FY135" s="102">
        <f t="shared" si="740"/>
        <v>6.1374795417348613</v>
      </c>
      <c r="FZ135" s="102">
        <f t="shared" si="740"/>
        <v>2.0729684908789383</v>
      </c>
      <c r="GA135" s="102">
        <f t="shared" si="745"/>
        <v>1</v>
      </c>
      <c r="GB135" s="102">
        <f t="shared" si="746"/>
        <v>2.6116479498563594</v>
      </c>
      <c r="GC135" s="102">
        <f t="shared" si="747"/>
        <v>1.2081672103419114</v>
      </c>
      <c r="GD135" s="270">
        <f t="shared" si="748"/>
        <v>4.7573739295908659</v>
      </c>
      <c r="GE135" s="74">
        <f>+Cas_Hoy!B134</f>
        <v>6</v>
      </c>
      <c r="GF135" s="59">
        <f>+Cas_Hoy!C134</f>
        <v>4</v>
      </c>
      <c r="GG135" s="59">
        <f>+Cas_Hoy!D134</f>
        <v>26</v>
      </c>
      <c r="GH135" s="59">
        <f>+Cas_Hoy!E134</f>
        <v>25</v>
      </c>
      <c r="GI135" s="59">
        <f>+Cas_Hoy!F134</f>
        <v>69</v>
      </c>
      <c r="GJ135" s="59">
        <f>+Cas_Hoy!G134</f>
        <v>84</v>
      </c>
      <c r="GK135" s="59">
        <f>+Cas_Hoy!H134</f>
        <v>74</v>
      </c>
      <c r="GL135" s="59">
        <f>+Cas_Hoy!I134</f>
        <v>61</v>
      </c>
      <c r="GM135" s="59">
        <f>+Cas_Hoy!J134</f>
        <v>42</v>
      </c>
      <c r="GN135" s="59">
        <f>+Cas_Hoy!K134</f>
        <v>56</v>
      </c>
      <c r="GO135" s="59">
        <f>+Cas_Hoy!L134</f>
        <v>56</v>
      </c>
      <c r="GP135" s="59">
        <f>+Cas_Hoy!M134</f>
        <v>43</v>
      </c>
      <c r="GQ135" s="59">
        <f>+Cas_Hoy!N134</f>
        <v>22</v>
      </c>
      <c r="GR135" s="59">
        <f>+Cas_Hoy!O134</f>
        <v>25</v>
      </c>
      <c r="GS135" s="59">
        <f>+Cas_Hoy!P134</f>
        <v>4</v>
      </c>
      <c r="GT135" s="59">
        <f>+Cas_Hoy!Q134</f>
        <v>9</v>
      </c>
      <c r="GU135" s="59">
        <f>+Cas_Hoy!R134</f>
        <v>6</v>
      </c>
      <c r="GV135" s="59">
        <f>+Cas_Hoy!S134</f>
        <v>7</v>
      </c>
      <c r="GW135" s="59">
        <f>+Cas_Hoy!T134</f>
        <v>3</v>
      </c>
      <c r="GX135" s="459">
        <f>+Cas_Hoy!U134</f>
        <v>2</v>
      </c>
      <c r="GY135" s="424">
        <f t="shared" si="749"/>
        <v>6.2728816657487307E-2</v>
      </c>
      <c r="GZ135" s="94">
        <f t="shared" si="750"/>
        <v>4.1317153253303471E-2</v>
      </c>
      <c r="HA135" s="94">
        <f t="shared" si="751"/>
        <v>4.4325877706084996E-2</v>
      </c>
      <c r="HB135" s="94">
        <f t="shared" si="752"/>
        <v>4.4804703950761707E-2</v>
      </c>
      <c r="HC135" s="272">
        <f t="shared" si="724"/>
        <v>0.10410733673629229</v>
      </c>
      <c r="HD135" s="272">
        <f t="shared" si="725"/>
        <v>0.13943563601185305</v>
      </c>
      <c r="HE135" s="272">
        <f t="shared" si="726"/>
        <v>0.10687800828073081</v>
      </c>
      <c r="HF135" s="272">
        <f t="shared" si="727"/>
        <v>8.5237860490541689E-2</v>
      </c>
      <c r="HG135" s="272">
        <f t="shared" si="728"/>
        <v>0.7</v>
      </c>
      <c r="HH135" s="272">
        <f t="shared" si="729"/>
        <v>0.7</v>
      </c>
      <c r="HI135" s="272">
        <f t="shared" si="730"/>
        <v>0.7</v>
      </c>
      <c r="HJ135" s="272">
        <f t="shared" si="731"/>
        <v>0.7</v>
      </c>
      <c r="HK135" s="272">
        <f t="shared" si="732"/>
        <v>4.4325877706084996E-2</v>
      </c>
      <c r="HL135" s="272">
        <f t="shared" si="733"/>
        <v>4.4804703950761707E-2</v>
      </c>
      <c r="HM135" s="272">
        <f t="shared" si="734"/>
        <v>6.2728816657487307E-2</v>
      </c>
      <c r="HN135" s="272">
        <f t="shared" si="735"/>
        <v>4.1317153253303471E-2</v>
      </c>
      <c r="HO135" s="272">
        <f t="shared" si="736"/>
        <v>3.7267786581956272E-2</v>
      </c>
      <c r="HP135" s="272">
        <f t="shared" si="737"/>
        <v>9.0174348840246485E-2</v>
      </c>
      <c r="HQ135" s="272">
        <f t="shared" si="738"/>
        <v>0.34269574065536418</v>
      </c>
      <c r="HR135" s="276">
        <f t="shared" si="739"/>
        <v>0.17227878245899944</v>
      </c>
      <c r="HS135" s="201">
        <f>+CyF_Tot!B134</f>
        <v>0</v>
      </c>
      <c r="HT135" s="131">
        <f>+CyF_Tot!C134</f>
        <v>649</v>
      </c>
      <c r="HU135" s="131">
        <f>+CyF_Tot!D134</f>
        <v>665</v>
      </c>
      <c r="HV135" s="131">
        <f>+CyF_Tot!E134</f>
        <v>677</v>
      </c>
      <c r="HW135" s="131">
        <f>+CyF_Tot!F134</f>
        <v>0</v>
      </c>
      <c r="HX135" s="131">
        <f>+CyF_Tot!G134</f>
        <v>11</v>
      </c>
      <c r="HY135" s="131">
        <f>+CyF_Tot!H134</f>
        <v>11</v>
      </c>
      <c r="HZ135" s="428">
        <f>+CyF_Tot!I134</f>
        <v>11</v>
      </c>
      <c r="IA135" s="82">
        <f t="shared" si="628"/>
        <v>7.5980620807956839E-2</v>
      </c>
      <c r="IB135" s="79">
        <f t="shared" si="629"/>
        <v>7.1005357237675815E-2</v>
      </c>
      <c r="IC135" s="79">
        <f t="shared" si="630"/>
        <v>7.6828408140375587E-2</v>
      </c>
      <c r="ID135" s="79">
        <f t="shared" si="631"/>
        <v>7.2555702474944375E-2</v>
      </c>
      <c r="IE135" s="79">
        <f t="shared" si="632"/>
        <v>6.265029742036779E-2</v>
      </c>
      <c r="IF135" s="79">
        <f t="shared" si="633"/>
        <v>5.6945693588772162E-2</v>
      </c>
      <c r="IG135" s="79">
        <f t="shared" si="634"/>
        <v>6.5448357311289659E-2</v>
      </c>
      <c r="IH135" s="79">
        <f t="shared" si="635"/>
        <v>6.7647644295373691E-2</v>
      </c>
      <c r="II135" s="79">
        <f t="shared" si="636"/>
        <v>6.365650749715919E-2</v>
      </c>
      <c r="IJ135" s="79">
        <f t="shared" si="637"/>
        <v>6.2412012407540865E-2</v>
      </c>
      <c r="IK135" s="79">
        <f t="shared" si="638"/>
        <v>5.4125353499398184E-2</v>
      </c>
      <c r="IL135" s="79">
        <f t="shared" si="639"/>
        <v>5.0803266093539433E-2</v>
      </c>
      <c r="IM135" s="79">
        <f t="shared" si="640"/>
        <v>4.6915972146383107E-2</v>
      </c>
      <c r="IN135" s="79">
        <f t="shared" si="641"/>
        <v>5.2743844153568684E-2</v>
      </c>
      <c r="IO135" s="79">
        <f t="shared" si="642"/>
        <v>3.6994600072985023E-2</v>
      </c>
      <c r="IP135" s="79">
        <f t="shared" si="643"/>
        <v>4.268351751895471E-2</v>
      </c>
      <c r="IQ135" s="79">
        <f t="shared" si="644"/>
        <v>1.5218541518663234E-2</v>
      </c>
      <c r="IR135" s="79">
        <f t="shared" si="645"/>
        <v>1.9163950553392754E-2</v>
      </c>
      <c r="IS135" s="79">
        <f t="shared" si="646"/>
        <v>9.9975820195597896E-4</v>
      </c>
      <c r="IT135" s="179">
        <f t="shared" si="647"/>
        <v>5.2206054571997396E-3</v>
      </c>
      <c r="IU135" s="275"/>
      <c r="IV135" s="272"/>
      <c r="IW135" s="272"/>
      <c r="IX135" s="272"/>
      <c r="IY135" s="272"/>
      <c r="IZ135" s="272"/>
      <c r="JA135" s="272"/>
      <c r="JB135" s="272"/>
      <c r="JC135" s="272"/>
      <c r="JD135" s="272"/>
      <c r="JE135" s="272"/>
      <c r="JF135" s="272"/>
      <c r="JG135" s="272"/>
      <c r="JH135" s="272"/>
      <c r="JI135" s="272"/>
      <c r="JJ135" s="272"/>
      <c r="JK135" s="272"/>
      <c r="JL135" s="272"/>
      <c r="JM135" s="272"/>
      <c r="JN135" s="276"/>
      <c r="JP135" s="525">
        <f t="shared" si="510"/>
        <v>0</v>
      </c>
      <c r="JQ135" s="241">
        <f t="shared" si="511"/>
        <v>0</v>
      </c>
      <c r="JR135" s="241">
        <f t="shared" si="512"/>
        <v>0</v>
      </c>
      <c r="JS135" s="241">
        <f t="shared" si="513"/>
        <v>0</v>
      </c>
      <c r="JT135" s="241">
        <f t="shared" si="514"/>
        <v>0</v>
      </c>
      <c r="JU135" s="241">
        <f t="shared" si="515"/>
        <v>0</v>
      </c>
      <c r="JV135" s="241">
        <f t="shared" si="516"/>
        <v>0</v>
      </c>
      <c r="JW135" s="241">
        <f t="shared" si="517"/>
        <v>0</v>
      </c>
      <c r="JX135" s="241">
        <f t="shared" si="518"/>
        <v>4190.7617986477462</v>
      </c>
      <c r="JY135" s="241">
        <f t="shared" si="519"/>
        <v>4424.754935121724</v>
      </c>
      <c r="JZ135" s="241">
        <f t="shared" si="520"/>
        <v>5536.5746729263483</v>
      </c>
      <c r="KA135" s="241">
        <f t="shared" si="521"/>
        <v>10551.867560816409</v>
      </c>
      <c r="KB135" s="241">
        <f t="shared" si="522"/>
        <v>0</v>
      </c>
      <c r="KC135" s="241">
        <f t="shared" si="523"/>
        <v>0</v>
      </c>
      <c r="KD135" s="241">
        <f t="shared" si="524"/>
        <v>3794.2615797589319</v>
      </c>
      <c r="KE135" s="241">
        <f t="shared" si="525"/>
        <v>1476.5066485564057</v>
      </c>
      <c r="KF135" s="241">
        <f t="shared" si="526"/>
        <v>0</v>
      </c>
      <c r="KG135" s="241">
        <f t="shared" si="527"/>
        <v>3239.2857557852931</v>
      </c>
      <c r="KH135" s="241">
        <f t="shared" si="528"/>
        <v>5707.4959513279855</v>
      </c>
      <c r="KI135" s="526">
        <f t="shared" si="529"/>
        <v>3128.9842712973418</v>
      </c>
      <c r="KJ135" s="529">
        <f>(SUM(JP135:KI135)/SUM(JP$4:KI134))*100000</f>
        <v>71.138407641139011</v>
      </c>
      <c r="KK135" s="491">
        <f t="shared" si="693"/>
        <v>0</v>
      </c>
      <c r="KL135" s="492">
        <f t="shared" si="694"/>
        <v>0</v>
      </c>
      <c r="KM135" s="492">
        <f t="shared" si="695"/>
        <v>0</v>
      </c>
      <c r="KN135" s="492">
        <f t="shared" si="696"/>
        <v>0</v>
      </c>
      <c r="KO135" s="492">
        <f t="shared" si="697"/>
        <v>0</v>
      </c>
      <c r="KP135" s="492">
        <f t="shared" si="698"/>
        <v>0</v>
      </c>
      <c r="KQ135" s="492">
        <f t="shared" si="699"/>
        <v>0</v>
      </c>
      <c r="KR135" s="492">
        <f t="shared" si="700"/>
        <v>0</v>
      </c>
      <c r="KS135" s="492">
        <f t="shared" si="701"/>
        <v>1484.952546371615</v>
      </c>
      <c r="KT135" s="492">
        <f t="shared" si="702"/>
        <v>1514.5624897300897</v>
      </c>
      <c r="KU135" s="492">
        <f t="shared" si="703"/>
        <v>2619.6658346651184</v>
      </c>
      <c r="KV135" s="492">
        <f t="shared" si="704"/>
        <v>4651.6149536029125</v>
      </c>
      <c r="KW135" s="492">
        <f t="shared" si="705"/>
        <v>0</v>
      </c>
      <c r="KX135" s="492">
        <f t="shared" si="706"/>
        <v>0</v>
      </c>
      <c r="KY135" s="492">
        <f t="shared" si="707"/>
        <v>3832.7306977724743</v>
      </c>
      <c r="KZ135" s="492">
        <f t="shared" si="708"/>
        <v>1107.2997071885331</v>
      </c>
      <c r="LA135" s="492">
        <f t="shared" si="709"/>
        <v>0</v>
      </c>
      <c r="LB135" s="492">
        <f t="shared" si="710"/>
        <v>4932.536881561482</v>
      </c>
      <c r="LC135" s="492">
        <f t="shared" si="711"/>
        <v>94549.754846814976</v>
      </c>
      <c r="LD135" s="493">
        <f t="shared" si="712"/>
        <v>18106.500036440841</v>
      </c>
      <c r="LE135" s="509">
        <f t="shared" si="713"/>
        <v>0</v>
      </c>
      <c r="LF135" s="492">
        <f t="shared" si="714"/>
        <v>0</v>
      </c>
      <c r="LG135" s="492">
        <f t="shared" si="715"/>
        <v>1289.7284871185207</v>
      </c>
      <c r="LH135" s="492">
        <f t="shared" si="716"/>
        <v>1829.2534480709651</v>
      </c>
      <c r="LI135" s="492">
        <f t="shared" si="717"/>
        <v>2360.1307762082206</v>
      </c>
      <c r="LJ135" s="512">
        <f t="shared" si="718"/>
        <v>1972.4017178124018</v>
      </c>
      <c r="LK135" s="491">
        <f t="shared" si="719"/>
        <v>0</v>
      </c>
      <c r="LL135" s="492">
        <f t="shared" si="720"/>
        <v>1557.7370001697134</v>
      </c>
      <c r="LM135" s="493">
        <f t="shared" si="721"/>
        <v>2148.9168303663523</v>
      </c>
      <c r="LO135" s="547" t="e">
        <f>VLOOKUP(A135,#REF!,2,FALSE)</f>
        <v>#REF!</v>
      </c>
      <c r="LP135" s="552" t="e">
        <f>VLOOKUP(A135,#REF!,3,FALSE)</f>
        <v>#REF!</v>
      </c>
      <c r="LQ135" s="544" t="e">
        <f>VLOOKUP(A135,#REF!,4,FALSE)</f>
        <v>#REF!</v>
      </c>
      <c r="LR135" s="564" t="e">
        <f t="shared" si="665"/>
        <v>#REF!</v>
      </c>
      <c r="LS135" s="518" t="e">
        <f t="shared" si="666"/>
        <v>#REF!</v>
      </c>
    </row>
    <row r="136" spans="1:331" ht="14.4">
      <c r="A136" s="392" t="s">
        <v>146</v>
      </c>
      <c r="B136" s="420">
        <v>664783</v>
      </c>
      <c r="C136" s="408">
        <f t="shared" si="608"/>
        <v>78827</v>
      </c>
      <c r="D136" s="399">
        <f t="shared" si="609"/>
        <v>2457</v>
      </c>
      <c r="E136" s="377">
        <f t="shared" si="722"/>
        <v>6.3605510966371435E-3</v>
      </c>
      <c r="F136" s="186">
        <f t="shared" si="667"/>
        <v>0.1161777602616192</v>
      </c>
      <c r="G136" s="28">
        <f t="shared" si="253"/>
        <v>5.0015832968259355</v>
      </c>
      <c r="H136" s="27">
        <f t="shared" si="668"/>
        <v>0.58107274518716256</v>
      </c>
      <c r="I136" s="34">
        <f t="shared" si="669"/>
        <v>0.59306541614165531</v>
      </c>
      <c r="J136" s="289">
        <f t="shared" si="670"/>
        <v>0.63674948611818893</v>
      </c>
      <c r="K136" s="453">
        <f t="shared" si="671"/>
        <v>5.8043908431834167E-3</v>
      </c>
      <c r="L136" s="290">
        <f t="shared" si="723"/>
        <v>5.4808208101473204</v>
      </c>
      <c r="M136" s="291">
        <f t="shared" si="672"/>
        <v>0.64978408191989101</v>
      </c>
      <c r="N136" s="675"/>
      <c r="O136" s="312" t="s">
        <v>230</v>
      </c>
      <c r="P136" s="21" t="s">
        <v>231</v>
      </c>
      <c r="Q136" s="21" t="s">
        <v>232</v>
      </c>
      <c r="R136" s="21" t="s">
        <v>233</v>
      </c>
      <c r="S136" s="152">
        <f t="shared" si="538"/>
        <v>78827</v>
      </c>
      <c r="T136" s="153">
        <f t="shared" si="539"/>
        <v>11857.553517463593</v>
      </c>
      <c r="U136" s="152">
        <f t="shared" si="540"/>
        <v>726</v>
      </c>
      <c r="V136" s="154">
        <f t="shared" si="541"/>
        <v>9.2956556254081262E-3</v>
      </c>
      <c r="W136" s="153">
        <f t="shared" si="542"/>
        <v>109.20856881117598</v>
      </c>
      <c r="X136" s="152">
        <f t="shared" si="543"/>
        <v>1594</v>
      </c>
      <c r="Y136" s="154">
        <f t="shared" si="544"/>
        <v>2.0638846089106988E-2</v>
      </c>
      <c r="Z136" s="153">
        <f t="shared" si="545"/>
        <v>239.77749130167288</v>
      </c>
      <c r="AA136" s="152">
        <f t="shared" si="546"/>
        <v>2457</v>
      </c>
      <c r="AB136" s="153">
        <f t="shared" si="547"/>
        <v>3695.9428866261624</v>
      </c>
      <c r="AC136" s="155">
        <f t="shared" si="548"/>
        <v>3.1169523132936684E-2</v>
      </c>
      <c r="AD136" s="152">
        <f t="shared" si="549"/>
        <v>7</v>
      </c>
      <c r="AE136" s="154">
        <f t="shared" si="550"/>
        <v>2.8571428571428571E-3</v>
      </c>
      <c r="AF136" s="153">
        <f t="shared" si="551"/>
        <v>10.529751813749749</v>
      </c>
      <c r="AG136" s="152">
        <f t="shared" si="552"/>
        <v>25</v>
      </c>
      <c r="AH136" s="154">
        <f t="shared" si="553"/>
        <v>1.0279605263157895E-2</v>
      </c>
      <c r="AI136" s="313">
        <f t="shared" si="554"/>
        <v>37.606256477677675</v>
      </c>
      <c r="AJ136" s="679"/>
      <c r="AK136" s="74">
        <v>55459.905288271162</v>
      </c>
      <c r="AL136" s="59">
        <v>51934.188251491156</v>
      </c>
      <c r="AM136" s="59">
        <v>50475.334833139728</v>
      </c>
      <c r="AN136" s="59">
        <v>48029.270605717145</v>
      </c>
      <c r="AO136" s="59">
        <v>50309.421853754226</v>
      </c>
      <c r="AP136" s="59">
        <v>49416.023842248716</v>
      </c>
      <c r="AQ136" s="59">
        <v>48483.843256994587</v>
      </c>
      <c r="AR136" s="59">
        <v>47859.85700994666</v>
      </c>
      <c r="AS136" s="59">
        <v>41192.082928653224</v>
      </c>
      <c r="AT136" s="59">
        <v>42850.640155879897</v>
      </c>
      <c r="AU136" s="59">
        <v>32238.331763647526</v>
      </c>
      <c r="AV136" s="59">
        <v>35497.796915604944</v>
      </c>
      <c r="AW136" s="59">
        <v>25082.684638098246</v>
      </c>
      <c r="AX136" s="59">
        <v>29837.865592836439</v>
      </c>
      <c r="AY136" s="59">
        <v>15110.272286462618</v>
      </c>
      <c r="AZ136" s="59">
        <v>21656.76605419465</v>
      </c>
      <c r="BA136" s="59">
        <v>5753.6814751083957</v>
      </c>
      <c r="BB136" s="59">
        <v>10457.759692279024</v>
      </c>
      <c r="BC136" s="59">
        <v>690.4417770130076</v>
      </c>
      <c r="BD136" s="75">
        <v>2446.8326478182034</v>
      </c>
      <c r="BE136" s="213">
        <v>2.0000000000000002E-5</v>
      </c>
      <c r="BF136" s="42">
        <v>2.0000000000000002E-5</v>
      </c>
      <c r="BG136" s="52">
        <v>5.0000000000000002E-5</v>
      </c>
      <c r="BH136" s="52">
        <v>4.0000000000000003E-5</v>
      </c>
      <c r="BI136" s="52">
        <v>1.2518952302791728E-4</v>
      </c>
      <c r="BJ136" s="52">
        <v>1.2406223545552731E-4</v>
      </c>
      <c r="BK136" s="52">
        <v>3.4000000000000002E-4</v>
      </c>
      <c r="BL136" s="52">
        <v>1.8000000000000001E-4</v>
      </c>
      <c r="BM136" s="52">
        <v>8.9999999999999998E-4</v>
      </c>
      <c r="BN136" s="52">
        <v>5.0000000000000001E-4</v>
      </c>
      <c r="BO136" s="52">
        <v>3.8E-3</v>
      </c>
      <c r="BP136" s="52">
        <v>2E-3</v>
      </c>
      <c r="BQ136" s="52">
        <v>1.6199999999999999E-2</v>
      </c>
      <c r="BR136" s="52">
        <v>6.1999999999999998E-3</v>
      </c>
      <c r="BS136" s="52">
        <v>6.1100000000000002E-2</v>
      </c>
      <c r="BT136" s="52">
        <v>2.6800000000000001E-2</v>
      </c>
      <c r="BU136" s="52">
        <v>0.1421</v>
      </c>
      <c r="BV136" s="52">
        <v>5.4699999999999999E-2</v>
      </c>
      <c r="BW136" s="52">
        <v>0.27589999999999998</v>
      </c>
      <c r="BX136" s="584">
        <v>0.1051</v>
      </c>
      <c r="BY136" s="74">
        <f>+Fall_Hoy!B136+(CS136/2)</f>
        <v>2.5</v>
      </c>
      <c r="BZ136" s="59">
        <f>+Fall_Hoy!C136+(CS136/2)</f>
        <v>4.5</v>
      </c>
      <c r="CA136" s="59">
        <f>+Fall_Hoy!D136+(CT136/2)</f>
        <v>3</v>
      </c>
      <c r="CB136" s="59">
        <f>+Fall_Hoy!E136+(CT136/2)</f>
        <v>3</v>
      </c>
      <c r="CC136" s="59">
        <f>+Fall_Hoy!F136+(CU136/2)</f>
        <v>11.5</v>
      </c>
      <c r="CD136" s="59">
        <f>+Fall_Hoy!G136+(CU136/2)</f>
        <v>4.5</v>
      </c>
      <c r="CE136" s="59">
        <f>+Fall_Hoy!H136+(CV136/2)</f>
        <v>29.5</v>
      </c>
      <c r="CF136" s="59">
        <f>+Fall_Hoy!I136+(CV136/2)</f>
        <v>24.5</v>
      </c>
      <c r="CG136" s="59">
        <f>+Fall_Hoy!J136+(CW136/2)</f>
        <v>83.5</v>
      </c>
      <c r="CH136" s="59">
        <f>+Fall_Hoy!K136+(CW136/2)</f>
        <v>41.5</v>
      </c>
      <c r="CI136" s="59">
        <f>+Fall_Hoy!L136+(CX136/2)</f>
        <v>191.5</v>
      </c>
      <c r="CJ136" s="59">
        <f>+Fall_Hoy!M136+(CX136/2)</f>
        <v>99.5</v>
      </c>
      <c r="CK136" s="59">
        <f>+Fall_Hoy!N136+(CY136/2)</f>
        <v>353</v>
      </c>
      <c r="CL136" s="59">
        <f>+Fall_Hoy!O136+(CY136/2)</f>
        <v>227</v>
      </c>
      <c r="CM136" s="59">
        <f>+Fall_Hoy!P136+(CZ136/2)</f>
        <v>372</v>
      </c>
      <c r="CN136" s="59">
        <f>+Fall_Hoy!Q136+(CZ136/2)</f>
        <v>281</v>
      </c>
      <c r="CO136" s="59">
        <f>+Fall_Hoy!R136+(DA136/2)</f>
        <v>263.5</v>
      </c>
      <c r="CP136" s="59">
        <f>+Fall_Hoy!S136+(DA136/2)</f>
        <v>278.5</v>
      </c>
      <c r="CQ136" s="59">
        <f>+Fall_Hoy!T136+(DB136/2)</f>
        <v>58</v>
      </c>
      <c r="CR136" s="75">
        <f>+Fall_Hoy!U136+(DB136/2)</f>
        <v>125</v>
      </c>
      <c r="CS136" s="603">
        <f>+Fall_Hoy!W136</f>
        <v>1</v>
      </c>
      <c r="CT136" s="58">
        <f>+Fall_Hoy!X136</f>
        <v>0</v>
      </c>
      <c r="CU136" s="58">
        <f>+Fall_Hoy!Y136</f>
        <v>1</v>
      </c>
      <c r="CV136" s="58">
        <f>+Fall_Hoy!Z136</f>
        <v>1</v>
      </c>
      <c r="CW136" s="58">
        <f>+Fall_Hoy!AA136</f>
        <v>3</v>
      </c>
      <c r="CX136" s="58">
        <f>+Fall_Hoy!AB136</f>
        <v>3</v>
      </c>
      <c r="CY136" s="58">
        <f>+Fall_Hoy!AC136</f>
        <v>10</v>
      </c>
      <c r="CZ136" s="58">
        <f>+Fall_Hoy!AD136</f>
        <v>6</v>
      </c>
      <c r="DA136" s="58">
        <f>+Fall_Hoy!AE136</f>
        <v>35</v>
      </c>
      <c r="DB136" s="223">
        <f>+Fall_Hoy!AF136</f>
        <v>24</v>
      </c>
      <c r="DC136" s="65">
        <f t="shared" si="555"/>
        <v>0.40292984732350567</v>
      </c>
      <c r="DD136" s="66">
        <f t="shared" si="556"/>
        <v>0.48414775320689402</v>
      </c>
      <c r="DE136" s="66">
        <f t="shared" si="557"/>
        <v>0.7</v>
      </c>
      <c r="DF136" s="66">
        <f t="shared" si="558"/>
        <v>0.7</v>
      </c>
      <c r="DG136" s="66">
        <f t="shared" si="649"/>
        <v>0.7</v>
      </c>
      <c r="DH136" s="66">
        <f t="shared" si="650"/>
        <v>0.7</v>
      </c>
      <c r="DI136" s="66">
        <f t="shared" si="651"/>
        <v>0.7</v>
      </c>
      <c r="DJ136" s="66">
        <f t="shared" si="652"/>
        <v>0.7</v>
      </c>
      <c r="DK136" s="66">
        <f t="shared" si="653"/>
        <v>0.7</v>
      </c>
      <c r="DL136" s="66">
        <f t="shared" si="654"/>
        <v>0.7</v>
      </c>
      <c r="DM136" s="66">
        <f t="shared" si="655"/>
        <v>0.7</v>
      </c>
      <c r="DN136" s="66">
        <f t="shared" si="656"/>
        <v>0.7</v>
      </c>
      <c r="DO136" s="66">
        <f t="shared" si="657"/>
        <v>0.7</v>
      </c>
      <c r="DP136" s="66">
        <f t="shared" si="658"/>
        <v>0.7</v>
      </c>
      <c r="DQ136" s="66">
        <f t="shared" si="659"/>
        <v>0.40292984732350567</v>
      </c>
      <c r="DR136" s="66">
        <f t="shared" si="660"/>
        <v>0.48414775320689402</v>
      </c>
      <c r="DS136" s="66">
        <f t="shared" si="661"/>
        <v>0.32228546993676704</v>
      </c>
      <c r="DT136" s="66">
        <f t="shared" si="662"/>
        <v>0.48685452984772304</v>
      </c>
      <c r="DU136" s="66">
        <f t="shared" si="663"/>
        <v>0.30447331201329109</v>
      </c>
      <c r="DV136" s="265">
        <f t="shared" si="664"/>
        <v>0.48607471518668538</v>
      </c>
      <c r="DW136" s="74">
        <f>+'Cas_-14'!B135</f>
        <v>955</v>
      </c>
      <c r="DX136" s="59">
        <f>+'Cas_-14'!C135</f>
        <v>896</v>
      </c>
      <c r="DY136" s="59">
        <f>+'Cas_-14'!D135</f>
        <v>2345</v>
      </c>
      <c r="DZ136" s="59">
        <f>+'Cas_-14'!E135</f>
        <v>2697</v>
      </c>
      <c r="EA136" s="59">
        <f>+'Cas_-14'!F135</f>
        <v>8250</v>
      </c>
      <c r="EB136" s="59">
        <f>+'Cas_-14'!G135</f>
        <v>8159</v>
      </c>
      <c r="EC136" s="59">
        <f>+'Cas_-14'!H135</f>
        <v>9178</v>
      </c>
      <c r="ED136" s="59">
        <f>+'Cas_-14'!I135</f>
        <v>8608</v>
      </c>
      <c r="EE136" s="59">
        <f>+'Cas_-14'!J135</f>
        <v>7660</v>
      </c>
      <c r="EF136" s="59">
        <f>+'Cas_-14'!K135</f>
        <v>7409</v>
      </c>
      <c r="EG136" s="59">
        <f>+'Cas_-14'!L135</f>
        <v>5152</v>
      </c>
      <c r="EH136" s="59">
        <f>+'Cas_-14'!M135</f>
        <v>5276</v>
      </c>
      <c r="EI136" s="59">
        <f>+'Cas_-14'!N135</f>
        <v>2888</v>
      </c>
      <c r="EJ136" s="59">
        <f>+'Cas_-14'!O135</f>
        <v>2746</v>
      </c>
      <c r="EK136" s="59">
        <f>+'Cas_-14'!P135</f>
        <v>1343</v>
      </c>
      <c r="EL136" s="59">
        <f>+'Cas_-14'!Q135</f>
        <v>1317</v>
      </c>
      <c r="EM136" s="59">
        <f>+'Cas_-14'!R135</f>
        <v>485</v>
      </c>
      <c r="EN136" s="59">
        <f>+'Cas_-14'!S135</f>
        <v>625</v>
      </c>
      <c r="EO136" s="59">
        <f>+'Cas_-14'!T135</f>
        <v>74</v>
      </c>
      <c r="EP136" s="75">
        <f>+'Cas_-14'!U135</f>
        <v>218</v>
      </c>
      <c r="EQ136" s="178">
        <f t="shared" si="673"/>
        <v>1.7219647149342796E-2</v>
      </c>
      <c r="ER136" s="79">
        <f t="shared" si="674"/>
        <v>1.7252604308767138E-2</v>
      </c>
      <c r="ES136" s="79">
        <f t="shared" si="675"/>
        <v>4.645833470450568E-2</v>
      </c>
      <c r="ET136" s="79">
        <f t="shared" si="676"/>
        <v>5.6153257502914562E-2</v>
      </c>
      <c r="EU136" s="79">
        <f t="shared" si="677"/>
        <v>0.16398518798292178</v>
      </c>
      <c r="EV136" s="79">
        <f t="shared" si="678"/>
        <v>0.1651083872317623</v>
      </c>
      <c r="EW136" s="79">
        <f t="shared" si="679"/>
        <v>0.1893001747272979</v>
      </c>
      <c r="EX136" s="79">
        <f t="shared" si="680"/>
        <v>0.17985845628855535</v>
      </c>
      <c r="EY136" s="79">
        <f t="shared" si="681"/>
        <v>0.18595806415683103</v>
      </c>
      <c r="EZ136" s="79">
        <f t="shared" si="682"/>
        <v>0.17290290117132237</v>
      </c>
      <c r="FA136" s="79">
        <f t="shared" si="683"/>
        <v>0.159809758078409</v>
      </c>
      <c r="FB136" s="79">
        <f t="shared" si="684"/>
        <v>0.14862894203106597</v>
      </c>
      <c r="FC136" s="79">
        <f t="shared" si="685"/>
        <v>0.11513919030873589</v>
      </c>
      <c r="FD136" s="79">
        <f t="shared" si="686"/>
        <v>9.2030711494969247E-2</v>
      </c>
      <c r="FE136" s="79">
        <f t="shared" si="687"/>
        <v>8.8879933765535227E-2</v>
      </c>
      <c r="FF136" s="79">
        <f t="shared" si="688"/>
        <v>6.081240369426779E-2</v>
      </c>
      <c r="FG136" s="79">
        <f t="shared" si="689"/>
        <v>8.4293856394068611E-2</v>
      </c>
      <c r="FH136" s="79">
        <f t="shared" si="690"/>
        <v>5.976423425195343E-2</v>
      </c>
      <c r="FI136" s="79">
        <f t="shared" si="691"/>
        <v>0.10717775555259582</v>
      </c>
      <c r="FJ136" s="87">
        <f t="shared" si="692"/>
        <v>8.9094773275314385E-2</v>
      </c>
      <c r="FK136" s="101">
        <f t="shared" si="741"/>
        <v>4.5334175021600753</v>
      </c>
      <c r="FL136" s="102">
        <f t="shared" si="742"/>
        <v>7.9613322907104562</v>
      </c>
      <c r="FM136" s="102">
        <f t="shared" si="743"/>
        <v>6.0795980771013749</v>
      </c>
      <c r="FN136" s="102">
        <f t="shared" si="744"/>
        <v>7.606156560446288</v>
      </c>
      <c r="FO136" s="102">
        <f t="shared" si="740"/>
        <v>4.2686782178942977</v>
      </c>
      <c r="FP136" s="102">
        <f t="shared" si="740"/>
        <v>4.2396392559840788</v>
      </c>
      <c r="FQ136" s="102">
        <f t="shared" si="740"/>
        <v>3.6978307125622369</v>
      </c>
      <c r="FR136" s="102">
        <f t="shared" si="740"/>
        <v>3.8919493386341379</v>
      </c>
      <c r="FS136" s="102">
        <f t="shared" si="740"/>
        <v>3.7642895626706596</v>
      </c>
      <c r="FT136" s="102">
        <f t="shared" si="740"/>
        <v>4.0485150639918919</v>
      </c>
      <c r="FU136" s="102">
        <f t="shared" si="740"/>
        <v>4.3802081200608054</v>
      </c>
      <c r="FV136" s="102">
        <f t="shared" si="740"/>
        <v>4.709715284481323</v>
      </c>
      <c r="FW136" s="102">
        <f t="shared" si="740"/>
        <v>6.0795980771013749</v>
      </c>
      <c r="FX136" s="102">
        <f t="shared" si="740"/>
        <v>7.606156560446288</v>
      </c>
      <c r="FY136" s="102">
        <f t="shared" si="740"/>
        <v>4.5334175021600753</v>
      </c>
      <c r="FZ136" s="102">
        <f t="shared" si="740"/>
        <v>7.9613322907104562</v>
      </c>
      <c r="GA136" s="102">
        <f t="shared" si="745"/>
        <v>3.8233565733438772</v>
      </c>
      <c r="GB136" s="102">
        <f t="shared" si="746"/>
        <v>8.1462522851919559</v>
      </c>
      <c r="GC136" s="102">
        <f t="shared" si="747"/>
        <v>2.8408256026958463</v>
      </c>
      <c r="GD136" s="270">
        <f t="shared" si="748"/>
        <v>5.4557040476959466</v>
      </c>
      <c r="GE136" s="74">
        <f>+Cas_Hoy!B135</f>
        <v>986</v>
      </c>
      <c r="GF136" s="59">
        <f>+Cas_Hoy!C135</f>
        <v>924</v>
      </c>
      <c r="GG136" s="59">
        <f>+Cas_Hoy!D135</f>
        <v>2414</v>
      </c>
      <c r="GH136" s="59">
        <f>+Cas_Hoy!E135</f>
        <v>2760</v>
      </c>
      <c r="GI136" s="59">
        <f>+Cas_Hoy!F135</f>
        <v>8414</v>
      </c>
      <c r="GJ136" s="59">
        <f>+Cas_Hoy!G135</f>
        <v>8318</v>
      </c>
      <c r="GK136" s="59">
        <f>+Cas_Hoy!H135</f>
        <v>9349</v>
      </c>
      <c r="GL136" s="59">
        <f>+Cas_Hoy!I135</f>
        <v>8807</v>
      </c>
      <c r="GM136" s="59">
        <f>+Cas_Hoy!J135</f>
        <v>7818</v>
      </c>
      <c r="GN136" s="59">
        <f>+Cas_Hoy!K135</f>
        <v>7554</v>
      </c>
      <c r="GO136" s="59">
        <f>+Cas_Hoy!L135</f>
        <v>5253</v>
      </c>
      <c r="GP136" s="59">
        <f>+Cas_Hoy!M135</f>
        <v>5390</v>
      </c>
      <c r="GQ136" s="59">
        <f>+Cas_Hoy!N135</f>
        <v>2937</v>
      </c>
      <c r="GR136" s="59">
        <f>+Cas_Hoy!O135</f>
        <v>2797</v>
      </c>
      <c r="GS136" s="59">
        <f>+Cas_Hoy!P135</f>
        <v>1366</v>
      </c>
      <c r="GT136" s="59">
        <f>+Cas_Hoy!Q135</f>
        <v>1348</v>
      </c>
      <c r="GU136" s="59">
        <f>+Cas_Hoy!R135</f>
        <v>498</v>
      </c>
      <c r="GV136" s="59">
        <f>+Cas_Hoy!S135</f>
        <v>633</v>
      </c>
      <c r="GW136" s="59">
        <f>+Cas_Hoy!T135</f>
        <v>75</v>
      </c>
      <c r="GX136" s="459">
        <f>+Cas_Hoy!U135</f>
        <v>221</v>
      </c>
      <c r="GY136" s="424">
        <f t="shared" si="749"/>
        <v>0.40983035848392307</v>
      </c>
      <c r="GZ136" s="94">
        <f t="shared" si="750"/>
        <v>0.49554378991867354</v>
      </c>
      <c r="HA136" s="94">
        <f t="shared" si="751"/>
        <v>0.7</v>
      </c>
      <c r="HB136" s="94">
        <f t="shared" si="752"/>
        <v>0.7</v>
      </c>
      <c r="HC136" s="272">
        <f t="shared" si="724"/>
        <v>0.7</v>
      </c>
      <c r="HD136" s="272">
        <f t="shared" si="725"/>
        <v>0.7</v>
      </c>
      <c r="HE136" s="272">
        <f t="shared" si="726"/>
        <v>0.7</v>
      </c>
      <c r="HF136" s="272">
        <f t="shared" si="727"/>
        <v>0.7</v>
      </c>
      <c r="HG136" s="272">
        <f t="shared" si="728"/>
        <v>0.7</v>
      </c>
      <c r="HH136" s="272">
        <f t="shared" si="729"/>
        <v>0.7</v>
      </c>
      <c r="HI136" s="272">
        <f t="shared" si="730"/>
        <v>0.7</v>
      </c>
      <c r="HJ136" s="272">
        <f t="shared" si="731"/>
        <v>0.7</v>
      </c>
      <c r="HK136" s="272">
        <f t="shared" si="732"/>
        <v>0.7</v>
      </c>
      <c r="HL136" s="272">
        <f t="shared" si="733"/>
        <v>0.7</v>
      </c>
      <c r="HM136" s="272">
        <f t="shared" si="734"/>
        <v>0.40983035848392307</v>
      </c>
      <c r="HN136" s="272">
        <f t="shared" si="735"/>
        <v>0.49554378991867354</v>
      </c>
      <c r="HO136" s="272">
        <f t="shared" si="736"/>
        <v>0.33092404954331961</v>
      </c>
      <c r="HP136" s="272">
        <f t="shared" si="737"/>
        <v>0.49308626782977383</v>
      </c>
      <c r="HQ136" s="272">
        <f t="shared" si="738"/>
        <v>0.30858781622968695</v>
      </c>
      <c r="HR136" s="276">
        <f t="shared" si="739"/>
        <v>0.49276381677182318</v>
      </c>
      <c r="HS136" s="201">
        <f>+CyF_Tot!B135</f>
        <v>0</v>
      </c>
      <c r="HT136" s="131">
        <f>+CyF_Tot!C135</f>
        <v>77233</v>
      </c>
      <c r="HU136" s="131">
        <f>+CyF_Tot!D135</f>
        <v>78101</v>
      </c>
      <c r="HV136" s="131">
        <f>+CyF_Tot!E135</f>
        <v>78827</v>
      </c>
      <c r="HW136" s="131">
        <f>+CyF_Tot!F135</f>
        <v>0</v>
      </c>
      <c r="HX136" s="131">
        <f>+CyF_Tot!G135</f>
        <v>2432</v>
      </c>
      <c r="HY136" s="131">
        <f>+CyF_Tot!H135</f>
        <v>2450</v>
      </c>
      <c r="HZ136" s="428">
        <f>+CyF_Tot!I135</f>
        <v>2457</v>
      </c>
      <c r="IA136" s="82">
        <f t="shared" si="628"/>
        <v>8.3425576899937515E-2</v>
      </c>
      <c r="IB136" s="79">
        <f t="shared" si="629"/>
        <v>7.8122016133822844E-2</v>
      </c>
      <c r="IC136" s="79">
        <f t="shared" si="630"/>
        <v>7.592753550126842E-2</v>
      </c>
      <c r="ID136" s="79">
        <f t="shared" si="631"/>
        <v>7.2248042753375374E-2</v>
      </c>
      <c r="IE136" s="79">
        <f t="shared" si="632"/>
        <v>7.5677960859038551E-2</v>
      </c>
      <c r="IF136" s="79">
        <f t="shared" si="633"/>
        <v>7.4334066668745619E-2</v>
      </c>
      <c r="IG136" s="79">
        <f t="shared" si="634"/>
        <v>7.2931833781842481E-2</v>
      </c>
      <c r="IH136" s="79">
        <f t="shared" si="635"/>
        <v>7.1993202308041362E-2</v>
      </c>
      <c r="II136" s="79">
        <f t="shared" si="636"/>
        <v>6.1963201418588056E-2</v>
      </c>
      <c r="IJ136" s="79">
        <f t="shared" si="637"/>
        <v>6.4458086557387745E-2</v>
      </c>
      <c r="IK136" s="79">
        <f t="shared" si="638"/>
        <v>4.8494518908647671E-2</v>
      </c>
      <c r="IL136" s="79">
        <f t="shared" si="639"/>
        <v>5.3397570208030203E-2</v>
      </c>
      <c r="IM136" s="79">
        <f t="shared" si="640"/>
        <v>3.7730634865961142E-2</v>
      </c>
      <c r="IN136" s="79">
        <f t="shared" si="641"/>
        <v>4.4883617049227248E-2</v>
      </c>
      <c r="IO136" s="79">
        <f t="shared" si="642"/>
        <v>2.2729631002090332E-2</v>
      </c>
      <c r="IP136" s="79">
        <f t="shared" si="643"/>
        <v>3.2577195948444305E-2</v>
      </c>
      <c r="IQ136" s="79">
        <f t="shared" si="644"/>
        <v>8.654976849751566E-3</v>
      </c>
      <c r="IR136" s="79">
        <f t="shared" si="645"/>
        <v>1.573108772679058E-2</v>
      </c>
      <c r="IS136" s="79">
        <f t="shared" si="646"/>
        <v>1.0385972219701882E-3</v>
      </c>
      <c r="IT136" s="179">
        <f t="shared" si="647"/>
        <v>3.6806486444722615E-3</v>
      </c>
      <c r="IU136" s="275"/>
      <c r="IV136" s="272"/>
      <c r="IW136" s="272"/>
      <c r="IX136" s="272"/>
      <c r="IY136" s="272"/>
      <c r="IZ136" s="272"/>
      <c r="JA136" s="272"/>
      <c r="JB136" s="272"/>
      <c r="JC136" s="272"/>
      <c r="JD136" s="272"/>
      <c r="JE136" s="272"/>
      <c r="JF136" s="272"/>
      <c r="JG136" s="272"/>
      <c r="JH136" s="272"/>
      <c r="JI136" s="272"/>
      <c r="JJ136" s="272"/>
      <c r="JK136" s="272"/>
      <c r="JL136" s="272"/>
      <c r="JM136" s="272"/>
      <c r="JN136" s="276"/>
      <c r="JP136" s="525">
        <f t="shared" si="510"/>
        <v>173.3858893198221</v>
      </c>
      <c r="JQ136" s="241">
        <f t="shared" si="511"/>
        <v>314.53338446145796</v>
      </c>
      <c r="JR136" s="241">
        <f t="shared" si="512"/>
        <v>215.77937097406098</v>
      </c>
      <c r="JS136" s="241">
        <f t="shared" si="513"/>
        <v>215.32394453579235</v>
      </c>
      <c r="JT136" s="241">
        <f t="shared" si="514"/>
        <v>817.86283729534773</v>
      </c>
      <c r="JU136" s="241">
        <f t="shared" si="515"/>
        <v>319.27564731565906</v>
      </c>
      <c r="JV136" s="241">
        <f t="shared" si="516"/>
        <v>1960.6513967162875</v>
      </c>
      <c r="JW136" s="241">
        <f t="shared" si="517"/>
        <v>1668.9807176690731</v>
      </c>
      <c r="JX136" s="241">
        <f t="shared" si="518"/>
        <v>5720.752029174083</v>
      </c>
      <c r="JY136" s="241">
        <f t="shared" si="519"/>
        <v>2829.3899591454174</v>
      </c>
      <c r="JZ136" s="241">
        <f t="shared" si="520"/>
        <v>12554.270548713032</v>
      </c>
      <c r="KA136" s="241">
        <f t="shared" si="521"/>
        <v>6358.3913400771544</v>
      </c>
      <c r="KB136" s="241">
        <f t="shared" si="522"/>
        <v>23269.4564166977</v>
      </c>
      <c r="KC136" s="241">
        <f t="shared" si="523"/>
        <v>14508.871006642485</v>
      </c>
      <c r="KD136" s="241">
        <f t="shared" si="524"/>
        <v>24371.912631245694</v>
      </c>
      <c r="KE136" s="241">
        <f t="shared" si="525"/>
        <v>17301.467313372323</v>
      </c>
      <c r="KF136" s="241">
        <f t="shared" si="526"/>
        <v>16329.20303399833</v>
      </c>
      <c r="KG136" s="241">
        <f t="shared" si="527"/>
        <v>17489.019482349773</v>
      </c>
      <c r="KH136" s="241">
        <f t="shared" si="528"/>
        <v>5070.9127352443493</v>
      </c>
      <c r="KI136" s="526">
        <f t="shared" si="529"/>
        <v>8828.2498679513064</v>
      </c>
      <c r="KJ136" s="529">
        <f>(SUM(JP136:KI136)/SUM(JP$4:KI135))*100000</f>
        <v>271.02268973747005</v>
      </c>
      <c r="KK136" s="491">
        <f t="shared" si="693"/>
        <v>45.077610338593708</v>
      </c>
      <c r="KL136" s="492">
        <f t="shared" si="694"/>
        <v>86.648124318584962</v>
      </c>
      <c r="KM136" s="492">
        <f t="shared" si="695"/>
        <v>59.434969771222619</v>
      </c>
      <c r="KN136" s="492">
        <f t="shared" si="696"/>
        <v>62.461910459304292</v>
      </c>
      <c r="KO136" s="492">
        <f t="shared" si="697"/>
        <v>228.58541355195158</v>
      </c>
      <c r="KP136" s="492">
        <f t="shared" si="698"/>
        <v>91.063579181631383</v>
      </c>
      <c r="KQ136" s="492">
        <f t="shared" si="699"/>
        <v>608.4501148894409</v>
      </c>
      <c r="KR136" s="492">
        <f t="shared" si="700"/>
        <v>511.91126615585569</v>
      </c>
      <c r="KS136" s="492">
        <f t="shared" si="701"/>
        <v>2027.0885583675445</v>
      </c>
      <c r="KT136" s="492">
        <f t="shared" si="702"/>
        <v>968.48028055201496</v>
      </c>
      <c r="KU136" s="492">
        <f t="shared" si="703"/>
        <v>5940.1336708104282</v>
      </c>
      <c r="KV136" s="492">
        <f t="shared" si="704"/>
        <v>2802.9908514198378</v>
      </c>
      <c r="KW136" s="492">
        <f t="shared" si="705"/>
        <v>14073.453663083023</v>
      </c>
      <c r="KX136" s="492">
        <f t="shared" si="706"/>
        <v>7607.7827783532484</v>
      </c>
      <c r="KY136" s="492">
        <f t="shared" si="707"/>
        <v>24619.0136714662</v>
      </c>
      <c r="KZ136" s="492">
        <f t="shared" si="708"/>
        <v>12975.159785944759</v>
      </c>
      <c r="LA136" s="492">
        <f t="shared" si="709"/>
        <v>45796.765278014602</v>
      </c>
      <c r="LB136" s="492">
        <f t="shared" si="710"/>
        <v>26630.942782670449</v>
      </c>
      <c r="LC136" s="492">
        <f t="shared" si="711"/>
        <v>84004.186784466991</v>
      </c>
      <c r="LD136" s="493">
        <f t="shared" si="712"/>
        <v>51086.452566120635</v>
      </c>
      <c r="LE136" s="509">
        <f t="shared" si="713"/>
        <v>108.80371710044166</v>
      </c>
      <c r="LF136" s="492">
        <f t="shared" si="714"/>
        <v>80.332317284451392</v>
      </c>
      <c r="LG136" s="492">
        <f t="shared" si="715"/>
        <v>2497.6570019123019</v>
      </c>
      <c r="LH136" s="492">
        <f t="shared" si="716"/>
        <v>1311.3242770971685</v>
      </c>
      <c r="LI136" s="492">
        <f t="shared" si="717"/>
        <v>22439.226384571815</v>
      </c>
      <c r="LJ136" s="512">
        <f t="shared" si="718"/>
        <v>14153.897260969859</v>
      </c>
      <c r="LK136" s="491">
        <f t="shared" si="719"/>
        <v>94.887791116354336</v>
      </c>
      <c r="LL136" s="492">
        <f t="shared" si="720"/>
        <v>1894.225237300463</v>
      </c>
      <c r="LM136" s="493">
        <f t="shared" si="721"/>
        <v>17633.872225352396</v>
      </c>
      <c r="LO136" s="547" t="e">
        <f>VLOOKUP(A136,#REF!,2,FALSE)</f>
        <v>#REF!</v>
      </c>
      <c r="LP136" s="552" t="e">
        <f>VLOOKUP(A136,#REF!,3,FALSE)</f>
        <v>#REF!</v>
      </c>
      <c r="LQ136" s="544" t="e">
        <f>VLOOKUP(A136,#REF!,4,FALSE)</f>
        <v>#REF!</v>
      </c>
      <c r="LR136" s="564" t="e">
        <f t="shared" si="665"/>
        <v>#REF!</v>
      </c>
      <c r="LS136" s="518" t="e">
        <f t="shared" si="666"/>
        <v>#REF!</v>
      </c>
    </row>
    <row r="137" spans="1:331" ht="14.4">
      <c r="A137" s="391" t="s">
        <v>147</v>
      </c>
      <c r="B137" s="419">
        <v>37761</v>
      </c>
      <c r="C137" s="407">
        <f t="shared" si="608"/>
        <v>3666</v>
      </c>
      <c r="D137" s="398">
        <f t="shared" si="609"/>
        <v>82</v>
      </c>
      <c r="E137" s="376">
        <f t="shared" si="722"/>
        <v>6.6291533316616136E-3</v>
      </c>
      <c r="F137" s="185">
        <f t="shared" si="667"/>
        <v>9.316490559042398E-2</v>
      </c>
      <c r="G137" s="30">
        <f t="shared" si="253"/>
        <v>3.5160897565318003</v>
      </c>
      <c r="H137" s="29">
        <f t="shared" si="668"/>
        <v>0.327576170214742</v>
      </c>
      <c r="I137" s="33">
        <f t="shared" si="669"/>
        <v>0.34135708925731784</v>
      </c>
      <c r="J137" s="302">
        <f t="shared" si="670"/>
        <v>0.46704755741992143</v>
      </c>
      <c r="K137" s="452">
        <f t="shared" si="671"/>
        <v>4.6495322064163385E-3</v>
      </c>
      <c r="L137" s="303">
        <f t="shared" si="723"/>
        <v>5.0131275769566948</v>
      </c>
      <c r="M137" s="304">
        <f t="shared" si="672"/>
        <v>0.48669594812434108</v>
      </c>
      <c r="N137" s="675"/>
      <c r="O137" s="310" t="s">
        <v>226</v>
      </c>
      <c r="P137" s="20" t="s">
        <v>234</v>
      </c>
      <c r="Q137" s="20"/>
      <c r="R137" s="20"/>
      <c r="S137" s="148">
        <f t="shared" si="538"/>
        <v>3666</v>
      </c>
      <c r="T137" s="149">
        <f t="shared" si="539"/>
        <v>9708.4293318503223</v>
      </c>
      <c r="U137" s="148">
        <f t="shared" si="540"/>
        <v>77</v>
      </c>
      <c r="V137" s="150">
        <f t="shared" si="541"/>
        <v>2.1454444134856508E-2</v>
      </c>
      <c r="W137" s="149">
        <f t="shared" si="542"/>
        <v>203.91409125817643</v>
      </c>
      <c r="X137" s="148">
        <f t="shared" si="543"/>
        <v>148</v>
      </c>
      <c r="Y137" s="150">
        <f t="shared" si="544"/>
        <v>4.2069357589539509E-2</v>
      </c>
      <c r="Z137" s="149">
        <f t="shared" si="545"/>
        <v>391.9387728079235</v>
      </c>
      <c r="AA137" s="148">
        <f t="shared" si="546"/>
        <v>82</v>
      </c>
      <c r="AB137" s="149">
        <f t="shared" si="547"/>
        <v>2171.5526601520087</v>
      </c>
      <c r="AC137" s="151">
        <f t="shared" si="548"/>
        <v>2.2367703218767049E-2</v>
      </c>
      <c r="AD137" s="148">
        <f t="shared" si="549"/>
        <v>0</v>
      </c>
      <c r="AE137" s="150">
        <f t="shared" si="550"/>
        <v>0</v>
      </c>
      <c r="AF137" s="149">
        <f t="shared" si="551"/>
        <v>0</v>
      </c>
      <c r="AG137" s="148">
        <f t="shared" si="552"/>
        <v>0</v>
      </c>
      <c r="AH137" s="150">
        <f t="shared" si="553"/>
        <v>0</v>
      </c>
      <c r="AI137" s="311">
        <f t="shared" si="554"/>
        <v>0</v>
      </c>
      <c r="AJ137" s="679"/>
      <c r="AK137" s="74">
        <v>3343.924560199544</v>
      </c>
      <c r="AL137" s="59">
        <v>3234.7218454974845</v>
      </c>
      <c r="AM137" s="59">
        <v>3002.5712780011468</v>
      </c>
      <c r="AN137" s="59">
        <v>2880.4231359191713</v>
      </c>
      <c r="AO137" s="59">
        <v>2726.6487701241117</v>
      </c>
      <c r="AP137" s="59">
        <v>2698.7268437725888</v>
      </c>
      <c r="AQ137" s="59">
        <v>2651.9048782056589</v>
      </c>
      <c r="AR137" s="59">
        <v>2598.7939814177712</v>
      </c>
      <c r="AS137" s="59">
        <v>2344.520349029855</v>
      </c>
      <c r="AT137" s="59">
        <v>2279.9583598699401</v>
      </c>
      <c r="AU137" s="59">
        <v>1783.3421049821154</v>
      </c>
      <c r="AV137" s="59">
        <v>1928.4546096025817</v>
      </c>
      <c r="AW137" s="59">
        <v>1465.3638298734704</v>
      </c>
      <c r="AX137" s="59">
        <v>1565.2812118962045</v>
      </c>
      <c r="AY137" s="59">
        <v>981.81957534530102</v>
      </c>
      <c r="AZ137" s="59">
        <v>1151.5556314501232</v>
      </c>
      <c r="BA137" s="59">
        <v>362.72332043354095</v>
      </c>
      <c r="BB137" s="59">
        <v>577.76768729241428</v>
      </c>
      <c r="BC137" s="59">
        <v>43.18134767065964</v>
      </c>
      <c r="BD137" s="75">
        <v>139.31665673507476</v>
      </c>
      <c r="BE137" s="213">
        <v>2.0000000000000002E-5</v>
      </c>
      <c r="BF137" s="42">
        <v>2.0000000000000002E-5</v>
      </c>
      <c r="BG137" s="52">
        <v>5.0000000000000002E-5</v>
      </c>
      <c r="BH137" s="52">
        <v>4.0000000000000003E-5</v>
      </c>
      <c r="BI137" s="52">
        <v>1.2518952302791728E-4</v>
      </c>
      <c r="BJ137" s="52">
        <v>1.2406223545552731E-4</v>
      </c>
      <c r="BK137" s="52">
        <v>3.4000000000000002E-4</v>
      </c>
      <c r="BL137" s="52">
        <v>1.8000000000000001E-4</v>
      </c>
      <c r="BM137" s="52">
        <v>8.9999999999999998E-4</v>
      </c>
      <c r="BN137" s="52">
        <v>5.0000000000000001E-4</v>
      </c>
      <c r="BO137" s="52">
        <v>3.8E-3</v>
      </c>
      <c r="BP137" s="52">
        <v>2E-3</v>
      </c>
      <c r="BQ137" s="52">
        <v>1.6199999999999999E-2</v>
      </c>
      <c r="BR137" s="52">
        <v>6.1999999999999998E-3</v>
      </c>
      <c r="BS137" s="52">
        <v>6.1100000000000002E-2</v>
      </c>
      <c r="BT137" s="52">
        <v>2.6800000000000001E-2</v>
      </c>
      <c r="BU137" s="52">
        <v>0.1421</v>
      </c>
      <c r="BV137" s="52">
        <v>5.4699999999999999E-2</v>
      </c>
      <c r="BW137" s="52">
        <v>0.27589999999999998</v>
      </c>
      <c r="BX137" s="584">
        <v>0.1051</v>
      </c>
      <c r="BY137" s="74">
        <f>+Fall_Hoy!B137+(CS137/2)</f>
        <v>0</v>
      </c>
      <c r="BZ137" s="59">
        <f>+Fall_Hoy!C137+(CS137/2)</f>
        <v>0</v>
      </c>
      <c r="CA137" s="59">
        <f>+Fall_Hoy!D137+(CT137/2)</f>
        <v>0</v>
      </c>
      <c r="CB137" s="59">
        <f>+Fall_Hoy!E137+(CT137/2)</f>
        <v>0</v>
      </c>
      <c r="CC137" s="59">
        <f>+Fall_Hoy!F137+(CU137/2)</f>
        <v>0</v>
      </c>
      <c r="CD137" s="59">
        <f>+Fall_Hoy!G137+(CU137/2)</f>
        <v>0</v>
      </c>
      <c r="CE137" s="59">
        <f>+Fall_Hoy!H137+(CV137/2)</f>
        <v>3</v>
      </c>
      <c r="CF137" s="59">
        <f>+Fall_Hoy!I137+(CV137/2)</f>
        <v>1</v>
      </c>
      <c r="CG137" s="59">
        <f>+Fall_Hoy!J137+(CW137/2)</f>
        <v>3</v>
      </c>
      <c r="CH137" s="59">
        <f>+Fall_Hoy!K137+(CW137/2)</f>
        <v>2</v>
      </c>
      <c r="CI137" s="59">
        <f>+Fall_Hoy!L137+(CX137/2)</f>
        <v>14</v>
      </c>
      <c r="CJ137" s="59">
        <f>+Fall_Hoy!M137+(CX137/2)</f>
        <v>2</v>
      </c>
      <c r="CK137" s="59">
        <f>+Fall_Hoy!N137+(CY137/2)</f>
        <v>15</v>
      </c>
      <c r="CL137" s="59">
        <f>+Fall_Hoy!O137+(CY137/2)</f>
        <v>7</v>
      </c>
      <c r="CM137" s="59">
        <f>+Fall_Hoy!P137+(CZ137/2)</f>
        <v>15</v>
      </c>
      <c r="CN137" s="59">
        <f>+Fall_Hoy!Q137+(CZ137/2)</f>
        <v>4</v>
      </c>
      <c r="CO137" s="59">
        <f>+Fall_Hoy!R137+(DA137/2)</f>
        <v>4</v>
      </c>
      <c r="CP137" s="59">
        <f>+Fall_Hoy!S137+(DA137/2)</f>
        <v>7</v>
      </c>
      <c r="CQ137" s="59">
        <f>+Fall_Hoy!T137+(DB137/2)</f>
        <v>2</v>
      </c>
      <c r="CR137" s="75">
        <f>+Fall_Hoy!U137+(DB137/2)</f>
        <v>3</v>
      </c>
      <c r="CS137" s="603">
        <f>+Fall_Hoy!W137</f>
        <v>0</v>
      </c>
      <c r="CT137" s="58">
        <f>+Fall_Hoy!X137</f>
        <v>0</v>
      </c>
      <c r="CU137" s="58">
        <f>+Fall_Hoy!Y137</f>
        <v>0</v>
      </c>
      <c r="CV137" s="58">
        <f>+Fall_Hoy!Z137</f>
        <v>0</v>
      </c>
      <c r="CW137" s="58">
        <f>+Fall_Hoy!AA137</f>
        <v>0</v>
      </c>
      <c r="CX137" s="58">
        <f>+Fall_Hoy!AB137</f>
        <v>0</v>
      </c>
      <c r="CY137" s="58">
        <f>+Fall_Hoy!AC137</f>
        <v>0</v>
      </c>
      <c r="CZ137" s="58">
        <f>+Fall_Hoy!AD137</f>
        <v>0</v>
      </c>
      <c r="DA137" s="58">
        <f>+Fall_Hoy!AE137</f>
        <v>0</v>
      </c>
      <c r="DB137" s="223">
        <f>+Fall_Hoy!AF137</f>
        <v>0</v>
      </c>
      <c r="DC137" s="65">
        <f t="shared" si="555"/>
        <v>0.25004510791410284</v>
      </c>
      <c r="DD137" s="66">
        <f t="shared" si="556"/>
        <v>0.12961052620213609</v>
      </c>
      <c r="DE137" s="66">
        <f t="shared" si="557"/>
        <v>0.63187442398238858</v>
      </c>
      <c r="DF137" s="66">
        <f t="shared" si="558"/>
        <v>0.7</v>
      </c>
      <c r="DG137" s="66">
        <f t="shared" si="649"/>
        <v>0.14523322708042621</v>
      </c>
      <c r="DH137" s="66">
        <f t="shared" si="650"/>
        <v>0.11190461928256136</v>
      </c>
      <c r="DI137" s="66">
        <f t="shared" si="651"/>
        <v>0.7</v>
      </c>
      <c r="DJ137" s="66">
        <f t="shared" si="652"/>
        <v>0.7</v>
      </c>
      <c r="DK137" s="66">
        <f t="shared" si="653"/>
        <v>0.7</v>
      </c>
      <c r="DL137" s="66">
        <f t="shared" si="654"/>
        <v>0.7</v>
      </c>
      <c r="DM137" s="66">
        <f t="shared" si="655"/>
        <v>0.7</v>
      </c>
      <c r="DN137" s="66">
        <f t="shared" si="656"/>
        <v>0.51854992853893567</v>
      </c>
      <c r="DO137" s="66">
        <f t="shared" si="657"/>
        <v>0.63187442398238858</v>
      </c>
      <c r="DP137" s="66">
        <f t="shared" si="658"/>
        <v>0.7</v>
      </c>
      <c r="DQ137" s="66">
        <f t="shared" si="659"/>
        <v>0.25004510791410284</v>
      </c>
      <c r="DR137" s="66">
        <f t="shared" si="660"/>
        <v>0.12961052620213609</v>
      </c>
      <c r="DS137" s="66">
        <f t="shared" si="661"/>
        <v>7.7605130756748866E-2</v>
      </c>
      <c r="DT137" s="66">
        <f t="shared" si="662"/>
        <v>0.22149170394535109</v>
      </c>
      <c r="DU137" s="66">
        <f t="shared" si="663"/>
        <v>0.1678734836471289</v>
      </c>
      <c r="DV137" s="265">
        <f t="shared" si="664"/>
        <v>0.20488751486353188</v>
      </c>
      <c r="DW137" s="74">
        <f>+'Cas_-14'!B136</f>
        <v>7</v>
      </c>
      <c r="DX137" s="59">
        <f>+'Cas_-14'!C136</f>
        <v>14</v>
      </c>
      <c r="DY137" s="59">
        <f>+'Cas_-14'!D136</f>
        <v>94</v>
      </c>
      <c r="DZ137" s="59">
        <f>+'Cas_-14'!E136</f>
        <v>105</v>
      </c>
      <c r="EA137" s="59">
        <f>+'Cas_-14'!F136</f>
        <v>396</v>
      </c>
      <c r="EB137" s="59">
        <f>+'Cas_-14'!G136</f>
        <v>302</v>
      </c>
      <c r="EC137" s="59">
        <f>+'Cas_-14'!H136</f>
        <v>487</v>
      </c>
      <c r="ED137" s="59">
        <f>+'Cas_-14'!I136</f>
        <v>392</v>
      </c>
      <c r="EE137" s="59">
        <f>+'Cas_-14'!J136</f>
        <v>410</v>
      </c>
      <c r="EF137" s="59">
        <f>+'Cas_-14'!K136</f>
        <v>351</v>
      </c>
      <c r="EG137" s="59">
        <f>+'Cas_-14'!L136</f>
        <v>291</v>
      </c>
      <c r="EH137" s="59">
        <f>+'Cas_-14'!M136</f>
        <v>219</v>
      </c>
      <c r="EI137" s="59">
        <f>+'Cas_-14'!N136</f>
        <v>137</v>
      </c>
      <c r="EJ137" s="59">
        <f>+'Cas_-14'!O136</f>
        <v>124</v>
      </c>
      <c r="EK137" s="59">
        <f>+'Cas_-14'!P136</f>
        <v>60</v>
      </c>
      <c r="EL137" s="59">
        <f>+'Cas_-14'!Q136</f>
        <v>56</v>
      </c>
      <c r="EM137" s="59">
        <f>+'Cas_-14'!R136</f>
        <v>26</v>
      </c>
      <c r="EN137" s="59">
        <f>+'Cas_-14'!S136</f>
        <v>28</v>
      </c>
      <c r="EO137" s="59">
        <f>+'Cas_-14'!T136</f>
        <v>4</v>
      </c>
      <c r="EP137" s="75">
        <f>+'Cas_-14'!U136</f>
        <v>7</v>
      </c>
      <c r="EQ137" s="178">
        <f t="shared" si="673"/>
        <v>2.093348660826931E-3</v>
      </c>
      <c r="ER137" s="80">
        <f t="shared" si="674"/>
        <v>4.3280382885122126E-3</v>
      </c>
      <c r="ES137" s="80">
        <f t="shared" si="675"/>
        <v>3.1306500761100031E-2</v>
      </c>
      <c r="ET137" s="80">
        <f t="shared" si="676"/>
        <v>3.6452977581883456E-2</v>
      </c>
      <c r="EU137" s="80">
        <f t="shared" si="677"/>
        <v>0.14523322708042621</v>
      </c>
      <c r="EV137" s="80">
        <f t="shared" si="678"/>
        <v>0.11190461928256136</v>
      </c>
      <c r="EW137" s="80">
        <f t="shared" si="679"/>
        <v>0.18364157930487901</v>
      </c>
      <c r="EX137" s="80">
        <f t="shared" si="680"/>
        <v>0.15083919802913523</v>
      </c>
      <c r="EY137" s="80">
        <f t="shared" si="681"/>
        <v>0.17487585474344675</v>
      </c>
      <c r="EZ137" s="80">
        <f t="shared" si="682"/>
        <v>0.15395018004628064</v>
      </c>
      <c r="FA137" s="80">
        <f t="shared" si="683"/>
        <v>0.16317676747890072</v>
      </c>
      <c r="FB137" s="80">
        <f t="shared" si="684"/>
        <v>0.11356243435002693</v>
      </c>
      <c r="FC137" s="80">
        <f t="shared" si="685"/>
        <v>9.3492139772434216E-2</v>
      </c>
      <c r="FD137" s="80">
        <f t="shared" si="686"/>
        <v>7.9218992125884263E-2</v>
      </c>
      <c r="FE137" s="80">
        <f t="shared" si="687"/>
        <v>6.1111024374206742E-2</v>
      </c>
      <c r="FF137" s="80">
        <f t="shared" si="688"/>
        <v>4.8629869431041466E-2</v>
      </c>
      <c r="FG137" s="80">
        <f t="shared" si="689"/>
        <v>7.1679979023471091E-2</v>
      </c>
      <c r="FH137" s="80">
        <f t="shared" si="690"/>
        <v>4.8462384823242818E-2</v>
      </c>
      <c r="FI137" s="80">
        <f t="shared" si="691"/>
        <v>9.2632588276485711E-2</v>
      </c>
      <c r="FJ137" s="88">
        <f t="shared" si="692"/>
        <v>5.0245248228366797E-2</v>
      </c>
      <c r="FK137" s="101">
        <f t="shared" si="741"/>
        <v>4.0916530278232397</v>
      </c>
      <c r="FL137" s="102">
        <f t="shared" si="742"/>
        <v>2.6652452025586353</v>
      </c>
      <c r="FM137" s="102">
        <f t="shared" si="743"/>
        <v>6.758583400919167</v>
      </c>
      <c r="FN137" s="102">
        <f t="shared" si="744"/>
        <v>8.8362649058656704</v>
      </c>
      <c r="FO137" s="102">
        <f t="shared" si="740"/>
        <v>1</v>
      </c>
      <c r="FP137" s="102">
        <f t="shared" si="740"/>
        <v>1</v>
      </c>
      <c r="FQ137" s="102">
        <f t="shared" si="740"/>
        <v>3.8117729255522814</v>
      </c>
      <c r="FR137" s="102">
        <f t="shared" si="740"/>
        <v>4.6407035382460204</v>
      </c>
      <c r="FS137" s="102">
        <f t="shared" si="740"/>
        <v>4.0028396202948739</v>
      </c>
      <c r="FT137" s="102">
        <f t="shared" si="740"/>
        <v>4.5469255040141254</v>
      </c>
      <c r="FU137" s="102">
        <f t="shared" si="740"/>
        <v>4.2898263693727854</v>
      </c>
      <c r="FV137" s="102">
        <f t="shared" si="740"/>
        <v>4.5662100456620998</v>
      </c>
      <c r="FW137" s="102">
        <f t="shared" si="740"/>
        <v>6.758583400919167</v>
      </c>
      <c r="FX137" s="102">
        <f t="shared" si="740"/>
        <v>8.8362649058656704</v>
      </c>
      <c r="FY137" s="102">
        <f t="shared" si="740"/>
        <v>4.0916530278232397</v>
      </c>
      <c r="FZ137" s="102">
        <f t="shared" si="740"/>
        <v>2.6652452025586353</v>
      </c>
      <c r="GA137" s="102">
        <f t="shared" si="745"/>
        <v>1.0826611811833486</v>
      </c>
      <c r="GB137" s="102">
        <f t="shared" si="746"/>
        <v>4.5703839122486292</v>
      </c>
      <c r="GC137" s="102">
        <f t="shared" si="747"/>
        <v>1.8122508155128672</v>
      </c>
      <c r="GD137" s="270">
        <f t="shared" si="748"/>
        <v>4.0777490825064566</v>
      </c>
      <c r="GE137" s="74">
        <f>+Cas_Hoy!B136</f>
        <v>9</v>
      </c>
      <c r="GF137" s="59">
        <f>+Cas_Hoy!C136</f>
        <v>14</v>
      </c>
      <c r="GG137" s="59">
        <f>+Cas_Hoy!D136</f>
        <v>100</v>
      </c>
      <c r="GH137" s="59">
        <f>+Cas_Hoy!E136</f>
        <v>107</v>
      </c>
      <c r="GI137" s="59">
        <f>+Cas_Hoy!F136</f>
        <v>410</v>
      </c>
      <c r="GJ137" s="59">
        <f>+Cas_Hoy!G136</f>
        <v>319</v>
      </c>
      <c r="GK137" s="59">
        <f>+Cas_Hoy!H136</f>
        <v>509</v>
      </c>
      <c r="GL137" s="59">
        <f>+Cas_Hoy!I136</f>
        <v>405</v>
      </c>
      <c r="GM137" s="59">
        <f>+Cas_Hoy!J136</f>
        <v>423</v>
      </c>
      <c r="GN137" s="59">
        <f>+Cas_Hoy!K136</f>
        <v>373</v>
      </c>
      <c r="GO137" s="59">
        <f>+Cas_Hoy!L136</f>
        <v>298</v>
      </c>
      <c r="GP137" s="59">
        <f>+Cas_Hoy!M136</f>
        <v>228</v>
      </c>
      <c r="GQ137" s="59">
        <f>+Cas_Hoy!N136</f>
        <v>140</v>
      </c>
      <c r="GR137" s="59">
        <f>+Cas_Hoy!O136</f>
        <v>134</v>
      </c>
      <c r="GS137" s="59">
        <f>+Cas_Hoy!P136</f>
        <v>63</v>
      </c>
      <c r="GT137" s="59">
        <f>+Cas_Hoy!Q136</f>
        <v>57</v>
      </c>
      <c r="GU137" s="59">
        <f>+Cas_Hoy!R136</f>
        <v>28</v>
      </c>
      <c r="GV137" s="59">
        <f>+Cas_Hoy!S136</f>
        <v>30</v>
      </c>
      <c r="GW137" s="59">
        <f>+Cas_Hoy!T136</f>
        <v>4</v>
      </c>
      <c r="GX137" s="459">
        <f>+Cas_Hoy!U136</f>
        <v>7</v>
      </c>
      <c r="GY137" s="424">
        <f t="shared" si="749"/>
        <v>0.26254736330980799</v>
      </c>
      <c r="GZ137" s="94">
        <f t="shared" si="750"/>
        <v>0.13192499988431711</v>
      </c>
      <c r="HA137" s="94">
        <f t="shared" si="751"/>
        <v>0.64571109020098094</v>
      </c>
      <c r="HB137" s="94">
        <f t="shared" si="752"/>
        <v>0.7</v>
      </c>
      <c r="HC137" s="272">
        <f t="shared" si="724"/>
        <v>0.15036773510852211</v>
      </c>
      <c r="HD137" s="272">
        <f t="shared" si="725"/>
        <v>0.11820388593091746</v>
      </c>
      <c r="HE137" s="272">
        <f t="shared" si="726"/>
        <v>0.7</v>
      </c>
      <c r="HF137" s="272">
        <f t="shared" si="727"/>
        <v>0.7</v>
      </c>
      <c r="HG137" s="272">
        <f t="shared" si="728"/>
        <v>0.7</v>
      </c>
      <c r="HH137" s="272">
        <f t="shared" si="729"/>
        <v>0.7</v>
      </c>
      <c r="HI137" s="272">
        <f t="shared" si="730"/>
        <v>0.7</v>
      </c>
      <c r="HJ137" s="272">
        <f t="shared" si="731"/>
        <v>0.53986019957478226</v>
      </c>
      <c r="HK137" s="272">
        <f t="shared" si="732"/>
        <v>0.64571109020098094</v>
      </c>
      <c r="HL137" s="272">
        <f t="shared" si="733"/>
        <v>0.7</v>
      </c>
      <c r="HM137" s="272">
        <f t="shared" si="734"/>
        <v>0.26254736330980799</v>
      </c>
      <c r="HN137" s="272">
        <f t="shared" si="735"/>
        <v>0.13192499988431711</v>
      </c>
      <c r="HO137" s="272">
        <f t="shared" si="736"/>
        <v>8.3574756199575703E-2</v>
      </c>
      <c r="HP137" s="272">
        <f t="shared" si="737"/>
        <v>0.2373125399414476</v>
      </c>
      <c r="HQ137" s="272">
        <f t="shared" si="738"/>
        <v>0.1678734836471289</v>
      </c>
      <c r="HR137" s="276">
        <f t="shared" si="739"/>
        <v>0.20488751486353185</v>
      </c>
      <c r="HS137" s="201">
        <f>+CyF_Tot!B136</f>
        <v>0</v>
      </c>
      <c r="HT137" s="131">
        <f>+CyF_Tot!C136</f>
        <v>3518</v>
      </c>
      <c r="HU137" s="131">
        <f>+CyF_Tot!D136</f>
        <v>3589</v>
      </c>
      <c r="HV137" s="131">
        <f>+CyF_Tot!E136</f>
        <v>3666</v>
      </c>
      <c r="HW137" s="131">
        <f>+CyF_Tot!F136</f>
        <v>0</v>
      </c>
      <c r="HX137" s="131">
        <f>+CyF_Tot!G136</f>
        <v>82</v>
      </c>
      <c r="HY137" s="131">
        <f>+CyF_Tot!H136</f>
        <v>82</v>
      </c>
      <c r="HZ137" s="428">
        <f>+CyF_Tot!I136</f>
        <v>82</v>
      </c>
      <c r="IA137" s="82">
        <f t="shared" si="628"/>
        <v>8.8554978951816535E-2</v>
      </c>
      <c r="IB137" s="79">
        <f t="shared" si="629"/>
        <v>8.5663034493193624E-2</v>
      </c>
      <c r="IC137" s="79">
        <f t="shared" si="630"/>
        <v>7.9515142024870811E-2</v>
      </c>
      <c r="ID137" s="79">
        <f t="shared" si="631"/>
        <v>7.6280372233764229E-2</v>
      </c>
      <c r="IE137" s="79">
        <f t="shared" si="632"/>
        <v>7.220806573247826E-2</v>
      </c>
      <c r="IF137" s="79">
        <f t="shared" si="633"/>
        <v>7.1468627519731709E-2</v>
      </c>
      <c r="IG137" s="79">
        <f t="shared" si="634"/>
        <v>7.0228671862653497E-2</v>
      </c>
      <c r="IH137" s="79">
        <f t="shared" si="635"/>
        <v>6.882217053091208E-2</v>
      </c>
      <c r="II137" s="79">
        <f t="shared" si="636"/>
        <v>6.2088407325808503E-2</v>
      </c>
      <c r="IJ137" s="79">
        <f t="shared" si="637"/>
        <v>6.0378654163553404E-2</v>
      </c>
      <c r="IK137" s="79">
        <f t="shared" si="638"/>
        <v>4.7227088927256043E-2</v>
      </c>
      <c r="IL137" s="79">
        <f t="shared" si="639"/>
        <v>5.1070008993474268E-2</v>
      </c>
      <c r="IM137" s="79">
        <f t="shared" si="640"/>
        <v>3.8806277107954514E-2</v>
      </c>
      <c r="IN137" s="79">
        <f t="shared" si="641"/>
        <v>4.14523241412093E-2</v>
      </c>
      <c r="IO137" s="79">
        <f t="shared" si="642"/>
        <v>2.6000889154029316E-2</v>
      </c>
      <c r="IP137" s="79">
        <f t="shared" si="643"/>
        <v>3.049589871693343E-2</v>
      </c>
      <c r="IQ137" s="79">
        <f t="shared" si="644"/>
        <v>9.6057657486173821E-3</v>
      </c>
      <c r="IR137" s="79">
        <f t="shared" si="645"/>
        <v>1.5300645832801416E-2</v>
      </c>
      <c r="IS137" s="79">
        <f t="shared" si="646"/>
        <v>1.1435435415020694E-3</v>
      </c>
      <c r="IT137" s="179">
        <f t="shared" si="647"/>
        <v>3.6894323967870224E-3</v>
      </c>
      <c r="IU137" s="275"/>
      <c r="IV137" s="272"/>
      <c r="IW137" s="272"/>
      <c r="IX137" s="272"/>
      <c r="IY137" s="272"/>
      <c r="IZ137" s="272"/>
      <c r="JA137" s="272"/>
      <c r="JB137" s="272"/>
      <c r="JC137" s="272"/>
      <c r="JD137" s="272"/>
      <c r="JE137" s="272"/>
      <c r="JF137" s="272"/>
      <c r="JG137" s="272"/>
      <c r="JH137" s="272"/>
      <c r="JI137" s="272"/>
      <c r="JJ137" s="272"/>
      <c r="JK137" s="272"/>
      <c r="JL137" s="272"/>
      <c r="JM137" s="272"/>
      <c r="JN137" s="276"/>
      <c r="JP137" s="525">
        <f t="shared" si="510"/>
        <v>0</v>
      </c>
      <c r="JQ137" s="241">
        <f t="shared" si="511"/>
        <v>0</v>
      </c>
      <c r="JR137" s="241">
        <f t="shared" si="512"/>
        <v>0</v>
      </c>
      <c r="JS137" s="241">
        <f t="shared" si="513"/>
        <v>0</v>
      </c>
      <c r="JT137" s="241">
        <f t="shared" si="514"/>
        <v>0</v>
      </c>
      <c r="JU137" s="241">
        <f t="shared" si="515"/>
        <v>0</v>
      </c>
      <c r="JV137" s="241">
        <f t="shared" si="516"/>
        <v>3645.3456831909425</v>
      </c>
      <c r="JW137" s="241">
        <f t="shared" si="517"/>
        <v>1254.540769030621</v>
      </c>
      <c r="JX137" s="241">
        <f t="shared" si="518"/>
        <v>3611.1676332872762</v>
      </c>
      <c r="JY137" s="241">
        <f t="shared" si="519"/>
        <v>2562.743295159702</v>
      </c>
      <c r="JZ137" s="241">
        <f t="shared" si="520"/>
        <v>16591.614092068296</v>
      </c>
      <c r="KA137" s="241">
        <f t="shared" si="521"/>
        <v>2352.5894658910133</v>
      </c>
      <c r="KB137" s="241">
        <f t="shared" si="522"/>
        <v>16925.103850926582</v>
      </c>
      <c r="KC137" s="241">
        <f t="shared" si="523"/>
        <v>8528.6674998340404</v>
      </c>
      <c r="KD137" s="241">
        <f t="shared" si="524"/>
        <v>15124.413255640708</v>
      </c>
      <c r="KE137" s="241">
        <f t="shared" si="525"/>
        <v>4631.7519139595443</v>
      </c>
      <c r="KF137" s="241">
        <f t="shared" si="526"/>
        <v>3932.0107631770475</v>
      </c>
      <c r="KG137" s="241">
        <f t="shared" si="527"/>
        <v>7956.5301090875946</v>
      </c>
      <c r="KH137" s="241">
        <f t="shared" si="528"/>
        <v>2795.88309565503</v>
      </c>
      <c r="KI137" s="526">
        <f t="shared" si="529"/>
        <v>3721.2348627188853</v>
      </c>
      <c r="KJ137" s="529">
        <f>(SUM(JP137:KI137)/SUM(JP$4:KI136))*100000</f>
        <v>157.86304131068178</v>
      </c>
      <c r="KK137" s="491">
        <f t="shared" si="693"/>
        <v>0</v>
      </c>
      <c r="KL137" s="492">
        <f t="shared" si="694"/>
        <v>0</v>
      </c>
      <c r="KM137" s="492">
        <f t="shared" si="695"/>
        <v>0</v>
      </c>
      <c r="KN137" s="492">
        <f t="shared" si="696"/>
        <v>0</v>
      </c>
      <c r="KO137" s="492">
        <f t="shared" si="697"/>
        <v>0</v>
      </c>
      <c r="KP137" s="492">
        <f t="shared" si="698"/>
        <v>0</v>
      </c>
      <c r="KQ137" s="492">
        <f t="shared" si="699"/>
        <v>1131.2622955126017</v>
      </c>
      <c r="KR137" s="492">
        <f t="shared" si="700"/>
        <v>384.79387252330417</v>
      </c>
      <c r="KS137" s="492">
        <f t="shared" si="701"/>
        <v>1279.5794249520495</v>
      </c>
      <c r="KT137" s="492">
        <f t="shared" si="702"/>
        <v>877.20900311271021</v>
      </c>
      <c r="KU137" s="492">
        <f t="shared" si="703"/>
        <v>7850.4286759608594</v>
      </c>
      <c r="KV137" s="492">
        <f t="shared" si="704"/>
        <v>1037.0998570778715</v>
      </c>
      <c r="KW137" s="492">
        <f t="shared" si="705"/>
        <v>10236.365668514694</v>
      </c>
      <c r="KX137" s="492">
        <f t="shared" si="706"/>
        <v>4472.0398780741116</v>
      </c>
      <c r="KY137" s="492">
        <f t="shared" si="707"/>
        <v>15277.756093551685</v>
      </c>
      <c r="KZ137" s="492">
        <f t="shared" si="708"/>
        <v>3473.5621022172477</v>
      </c>
      <c r="LA137" s="492">
        <f t="shared" si="709"/>
        <v>11027.689080534015</v>
      </c>
      <c r="LB137" s="492">
        <f t="shared" si="710"/>
        <v>12115.596205810705</v>
      </c>
      <c r="LC137" s="492">
        <f t="shared" si="711"/>
        <v>46316.294138242862</v>
      </c>
      <c r="LD137" s="493">
        <f t="shared" si="712"/>
        <v>21533.677812157199</v>
      </c>
      <c r="LE137" s="509">
        <f t="shared" si="713"/>
        <v>0</v>
      </c>
      <c r="LF137" s="492">
        <f t="shared" si="714"/>
        <v>0</v>
      </c>
      <c r="LG137" s="492">
        <f t="shared" si="715"/>
        <v>2949.953740294226</v>
      </c>
      <c r="LH137" s="492">
        <f t="shared" si="716"/>
        <v>734.51564438570017</v>
      </c>
      <c r="LI137" s="492">
        <f t="shared" si="717"/>
        <v>12617.907009814475</v>
      </c>
      <c r="LJ137" s="512">
        <f t="shared" si="718"/>
        <v>6115.4577679927224</v>
      </c>
      <c r="LK137" s="491">
        <f t="shared" si="719"/>
        <v>0</v>
      </c>
      <c r="LL137" s="492">
        <f t="shared" si="720"/>
        <v>1839.997594687537</v>
      </c>
      <c r="LM137" s="493">
        <f t="shared" si="721"/>
        <v>9066.3139875322377</v>
      </c>
      <c r="LO137" s="547" t="e">
        <f>VLOOKUP(A137,#REF!,2,FALSE)</f>
        <v>#REF!</v>
      </c>
      <c r="LP137" s="552" t="e">
        <f>VLOOKUP(A137,#REF!,3,FALSE)</f>
        <v>#REF!</v>
      </c>
      <c r="LQ137" s="544" t="e">
        <f>VLOOKUP(A137,#REF!,4,FALSE)</f>
        <v>#REF!</v>
      </c>
      <c r="LR137" s="564" t="e">
        <f t="shared" si="665"/>
        <v>#REF!</v>
      </c>
      <c r="LS137" s="518" t="e">
        <f t="shared" si="666"/>
        <v>#REF!</v>
      </c>
    </row>
    <row r="138" spans="1:331" ht="14.4">
      <c r="A138" s="391" t="s">
        <v>148</v>
      </c>
      <c r="B138" s="419">
        <v>16165</v>
      </c>
      <c r="C138" s="407">
        <f t="shared" si="608"/>
        <v>2214</v>
      </c>
      <c r="D138" s="398">
        <f t="shared" si="609"/>
        <v>36</v>
      </c>
      <c r="E138" s="376">
        <f t="shared" si="722"/>
        <v>8.6608645887624042E-3</v>
      </c>
      <c r="F138" s="185">
        <f t="shared" si="667"/>
        <v>0.13244664398391587</v>
      </c>
      <c r="G138" s="30">
        <f t="shared" si="253"/>
        <v>1.9414427344158549</v>
      </c>
      <c r="H138" s="29">
        <f t="shared" si="668"/>
        <v>0.25713757466033688</v>
      </c>
      <c r="I138" s="33">
        <f t="shared" si="669"/>
        <v>0.26590499313310878</v>
      </c>
      <c r="J138" s="302">
        <f t="shared" si="670"/>
        <v>0.33554271481139397</v>
      </c>
      <c r="K138" s="452">
        <f t="shared" si="671"/>
        <v>6.6371094245564512E-3</v>
      </c>
      <c r="L138" s="303">
        <f t="shared" si="723"/>
        <v>2.5334180219178815</v>
      </c>
      <c r="M138" s="304">
        <f t="shared" si="672"/>
        <v>0.34698345193480912</v>
      </c>
      <c r="N138" s="675"/>
      <c r="O138" s="310" t="s">
        <v>226</v>
      </c>
      <c r="P138" s="20" t="s">
        <v>237</v>
      </c>
      <c r="Q138" s="20"/>
      <c r="R138" s="20"/>
      <c r="S138" s="148">
        <f t="shared" si="538"/>
        <v>2214</v>
      </c>
      <c r="T138" s="149">
        <f t="shared" si="539"/>
        <v>13696.257346118156</v>
      </c>
      <c r="U138" s="148">
        <f t="shared" si="540"/>
        <v>28</v>
      </c>
      <c r="V138" s="150">
        <f t="shared" si="541"/>
        <v>1.2808783165599268E-2</v>
      </c>
      <c r="W138" s="149">
        <f t="shared" si="542"/>
        <v>173.2137333745747</v>
      </c>
      <c r="X138" s="148">
        <f t="shared" si="543"/>
        <v>73</v>
      </c>
      <c r="Y138" s="150">
        <f t="shared" si="544"/>
        <v>3.409621672115834E-2</v>
      </c>
      <c r="Z138" s="149">
        <f t="shared" si="545"/>
        <v>451.59294772656978</v>
      </c>
      <c r="AA138" s="148">
        <f t="shared" si="546"/>
        <v>36</v>
      </c>
      <c r="AB138" s="149">
        <f t="shared" si="547"/>
        <v>2227.0337148159606</v>
      </c>
      <c r="AC138" s="151">
        <f t="shared" si="548"/>
        <v>1.6260162601626018E-2</v>
      </c>
      <c r="AD138" s="148">
        <f t="shared" si="549"/>
        <v>0</v>
      </c>
      <c r="AE138" s="150">
        <f t="shared" si="550"/>
        <v>0</v>
      </c>
      <c r="AF138" s="149">
        <f t="shared" si="551"/>
        <v>0</v>
      </c>
      <c r="AG138" s="148">
        <f t="shared" si="552"/>
        <v>0</v>
      </c>
      <c r="AH138" s="150">
        <f t="shared" si="553"/>
        <v>0</v>
      </c>
      <c r="AI138" s="311">
        <f t="shared" si="554"/>
        <v>0</v>
      </c>
      <c r="AJ138" s="679"/>
      <c r="AK138" s="74">
        <v>1312.5687308205663</v>
      </c>
      <c r="AL138" s="59">
        <v>1165.7748585159493</v>
      </c>
      <c r="AM138" s="59">
        <v>1253.0489891201362</v>
      </c>
      <c r="AN138" s="59">
        <v>1153.2272604729708</v>
      </c>
      <c r="AO138" s="59">
        <v>927.49966330812799</v>
      </c>
      <c r="AP138" s="59">
        <v>933.24813593089448</v>
      </c>
      <c r="AQ138" s="59">
        <v>1066.8769580142566</v>
      </c>
      <c r="AR138" s="59">
        <v>1081.2733989043909</v>
      </c>
      <c r="AS138" s="59">
        <v>1018.0572146581062</v>
      </c>
      <c r="AT138" s="59">
        <v>983.70148446533142</v>
      </c>
      <c r="AU138" s="59">
        <v>847.07640895421969</v>
      </c>
      <c r="AV138" s="59">
        <v>880.84234852708073</v>
      </c>
      <c r="AW138" s="59">
        <v>807.98316620804121</v>
      </c>
      <c r="AX138" s="59">
        <v>888.70546585453235</v>
      </c>
      <c r="AY138" s="59">
        <v>519.41705245877176</v>
      </c>
      <c r="AZ138" s="59">
        <v>626.78317675695916</v>
      </c>
      <c r="BA138" s="59">
        <v>194.15531181662783</v>
      </c>
      <c r="BB138" s="59">
        <v>361.80858281451731</v>
      </c>
      <c r="BC138" s="59">
        <v>18.316538850625268</v>
      </c>
      <c r="BD138" s="75">
        <v>124.63543606130504</v>
      </c>
      <c r="BE138" s="213">
        <v>2.0000000000000002E-5</v>
      </c>
      <c r="BF138" s="42">
        <v>2.0000000000000002E-5</v>
      </c>
      <c r="BG138" s="52">
        <v>5.0000000000000002E-5</v>
      </c>
      <c r="BH138" s="52">
        <v>4.0000000000000003E-5</v>
      </c>
      <c r="BI138" s="52">
        <v>1.2518952302791728E-4</v>
      </c>
      <c r="BJ138" s="52">
        <v>1.2406223545552731E-4</v>
      </c>
      <c r="BK138" s="52">
        <v>3.4000000000000002E-4</v>
      </c>
      <c r="BL138" s="52">
        <v>1.8000000000000001E-4</v>
      </c>
      <c r="BM138" s="52">
        <v>8.9999999999999998E-4</v>
      </c>
      <c r="BN138" s="52">
        <v>5.0000000000000001E-4</v>
      </c>
      <c r="BO138" s="52">
        <v>3.8E-3</v>
      </c>
      <c r="BP138" s="52">
        <v>2E-3</v>
      </c>
      <c r="BQ138" s="52">
        <v>1.6199999999999999E-2</v>
      </c>
      <c r="BR138" s="52">
        <v>6.1999999999999998E-3</v>
      </c>
      <c r="BS138" s="52">
        <v>6.1100000000000002E-2</v>
      </c>
      <c r="BT138" s="52">
        <v>2.6800000000000001E-2</v>
      </c>
      <c r="BU138" s="52">
        <v>0.1421</v>
      </c>
      <c r="BV138" s="52">
        <v>5.4699999999999999E-2</v>
      </c>
      <c r="BW138" s="52">
        <v>0.27589999999999998</v>
      </c>
      <c r="BX138" s="584">
        <v>0.1051</v>
      </c>
      <c r="BY138" s="74">
        <f>+Fall_Hoy!B138+(CS138/2)</f>
        <v>0</v>
      </c>
      <c r="BZ138" s="59">
        <f>+Fall_Hoy!C138+(CS138/2)</f>
        <v>0</v>
      </c>
      <c r="CA138" s="59">
        <f>+Fall_Hoy!D138+(CT138/2)</f>
        <v>0</v>
      </c>
      <c r="CB138" s="59">
        <f>+Fall_Hoy!E138+(CT138/2)</f>
        <v>0</v>
      </c>
      <c r="CC138" s="59">
        <f>+Fall_Hoy!F138+(CU138/2)</f>
        <v>0</v>
      </c>
      <c r="CD138" s="59">
        <f>+Fall_Hoy!G138+(CU138/2)</f>
        <v>0</v>
      </c>
      <c r="CE138" s="59">
        <f>+Fall_Hoy!H138+(CV138/2)</f>
        <v>1</v>
      </c>
      <c r="CF138" s="59">
        <f>+Fall_Hoy!I138+(CV138/2)</f>
        <v>0</v>
      </c>
      <c r="CG138" s="59">
        <f>+Fall_Hoy!J138+(CW138/2)</f>
        <v>0</v>
      </c>
      <c r="CH138" s="59">
        <f>+Fall_Hoy!K138+(CW138/2)</f>
        <v>0</v>
      </c>
      <c r="CI138" s="59">
        <f>+Fall_Hoy!L138+(CX138/2)</f>
        <v>4</v>
      </c>
      <c r="CJ138" s="59">
        <f>+Fall_Hoy!M138+(CX138/2)</f>
        <v>2</v>
      </c>
      <c r="CK138" s="59">
        <f>+Fall_Hoy!N138+(CY138/2)</f>
        <v>6</v>
      </c>
      <c r="CL138" s="59">
        <f>+Fall_Hoy!O138+(CY138/2)</f>
        <v>2</v>
      </c>
      <c r="CM138" s="59">
        <f>+Fall_Hoy!P138+(CZ138/2)</f>
        <v>5</v>
      </c>
      <c r="CN138" s="59">
        <f>+Fall_Hoy!Q138+(CZ138/2)</f>
        <v>3</v>
      </c>
      <c r="CO138" s="59">
        <f>+Fall_Hoy!R138+(DA138/2)</f>
        <v>7</v>
      </c>
      <c r="CP138" s="59">
        <f>+Fall_Hoy!S138+(DA138/2)</f>
        <v>2</v>
      </c>
      <c r="CQ138" s="59">
        <f>+Fall_Hoy!T138+(DB138/2)</f>
        <v>1</v>
      </c>
      <c r="CR138" s="75">
        <f>+Fall_Hoy!U138+(DB138/2)</f>
        <v>3</v>
      </c>
      <c r="CS138" s="603">
        <f>+Fall_Hoy!W138</f>
        <v>0</v>
      </c>
      <c r="CT138" s="58">
        <f>+Fall_Hoy!X138</f>
        <v>0</v>
      </c>
      <c r="CU138" s="58">
        <f>+Fall_Hoy!Y138</f>
        <v>0</v>
      </c>
      <c r="CV138" s="58">
        <f>+Fall_Hoy!Z138</f>
        <v>0</v>
      </c>
      <c r="CW138" s="58">
        <f>+Fall_Hoy!AA138</f>
        <v>0</v>
      </c>
      <c r="CX138" s="58">
        <f>+Fall_Hoy!AB138</f>
        <v>0</v>
      </c>
      <c r="CY138" s="58">
        <f>+Fall_Hoy!AC138</f>
        <v>0</v>
      </c>
      <c r="CZ138" s="58">
        <f>+Fall_Hoy!AD138</f>
        <v>0</v>
      </c>
      <c r="DA138" s="58">
        <f>+Fall_Hoy!AE138</f>
        <v>0</v>
      </c>
      <c r="DB138" s="223">
        <f>+Fall_Hoy!AF138</f>
        <v>0</v>
      </c>
      <c r="DC138" s="65">
        <f t="shared" si="555"/>
        <v>0.15754788982974374</v>
      </c>
      <c r="DD138" s="66">
        <f t="shared" si="556"/>
        <v>0.178594931482771</v>
      </c>
      <c r="DE138" s="66">
        <f t="shared" si="557"/>
        <v>0.45838872127566904</v>
      </c>
      <c r="DF138" s="66">
        <f t="shared" si="558"/>
        <v>0.36297812667452628</v>
      </c>
      <c r="DG138" s="66">
        <f t="shared" si="649"/>
        <v>0.24366585664723819</v>
      </c>
      <c r="DH138" s="66">
        <f t="shared" si="650"/>
        <v>0.27431075417541084</v>
      </c>
      <c r="DI138" s="66">
        <f t="shared" si="651"/>
        <v>0.7</v>
      </c>
      <c r="DJ138" s="66">
        <f t="shared" si="652"/>
        <v>0.18589193094333487</v>
      </c>
      <c r="DK138" s="66">
        <f t="shared" si="653"/>
        <v>0.17386056250231657</v>
      </c>
      <c r="DL138" s="66">
        <f t="shared" si="654"/>
        <v>0.19823086889615482</v>
      </c>
      <c r="DM138" s="66">
        <f t="shared" si="655"/>
        <v>0.7</v>
      </c>
      <c r="DN138" s="66">
        <f t="shared" si="656"/>
        <v>0.7</v>
      </c>
      <c r="DO138" s="66">
        <f t="shared" si="657"/>
        <v>0.45838872127566904</v>
      </c>
      <c r="DP138" s="66">
        <f t="shared" si="658"/>
        <v>0.36297812667452628</v>
      </c>
      <c r="DQ138" s="66">
        <f t="shared" si="659"/>
        <v>0.15754788982974374</v>
      </c>
      <c r="DR138" s="66">
        <f t="shared" si="660"/>
        <v>0.178594931482771</v>
      </c>
      <c r="DS138" s="66">
        <f t="shared" si="661"/>
        <v>0.25371998985208061</v>
      </c>
      <c r="DT138" s="66">
        <f t="shared" si="662"/>
        <v>0.10105639565972718</v>
      </c>
      <c r="DU138" s="66">
        <f t="shared" si="663"/>
        <v>0.19788136069724799</v>
      </c>
      <c r="DV138" s="265">
        <f t="shared" si="664"/>
        <v>0.2290218936090134</v>
      </c>
      <c r="DW138" s="74">
        <f>+'Cas_-14'!B137</f>
        <v>22</v>
      </c>
      <c r="DX138" s="59">
        <f>+'Cas_-14'!C137</f>
        <v>17</v>
      </c>
      <c r="DY138" s="59">
        <f>+'Cas_-14'!D137</f>
        <v>108</v>
      </c>
      <c r="DZ138" s="59">
        <f>+'Cas_-14'!E137</f>
        <v>122</v>
      </c>
      <c r="EA138" s="59">
        <f>+'Cas_-14'!F137</f>
        <v>226</v>
      </c>
      <c r="EB138" s="59">
        <f>+'Cas_-14'!G137</f>
        <v>256</v>
      </c>
      <c r="EC138" s="59">
        <f>+'Cas_-14'!H137</f>
        <v>188</v>
      </c>
      <c r="ED138" s="59">
        <f>+'Cas_-14'!I137</f>
        <v>201</v>
      </c>
      <c r="EE138" s="59">
        <f>+'Cas_-14'!J137</f>
        <v>177</v>
      </c>
      <c r="EF138" s="59">
        <f>+'Cas_-14'!K137</f>
        <v>195</v>
      </c>
      <c r="EG138" s="59">
        <f>+'Cas_-14'!L137</f>
        <v>132</v>
      </c>
      <c r="EH138" s="59">
        <f>+'Cas_-14'!M137</f>
        <v>136</v>
      </c>
      <c r="EI138" s="59">
        <f>+'Cas_-14'!N137</f>
        <v>83</v>
      </c>
      <c r="EJ138" s="59">
        <f>+'Cas_-14'!O137</f>
        <v>81</v>
      </c>
      <c r="EK138" s="59">
        <f>+'Cas_-14'!P137</f>
        <v>60</v>
      </c>
      <c r="EL138" s="59">
        <f>+'Cas_-14'!Q137</f>
        <v>58</v>
      </c>
      <c r="EM138" s="59">
        <f>+'Cas_-14'!R137</f>
        <v>19</v>
      </c>
      <c r="EN138" s="59">
        <f>+'Cas_-14'!S137</f>
        <v>21</v>
      </c>
      <c r="EO138" s="59">
        <f>+'Cas_-14'!T137</f>
        <v>5</v>
      </c>
      <c r="EP138" s="75">
        <f>+'Cas_-14'!U137</f>
        <v>9</v>
      </c>
      <c r="EQ138" s="178">
        <f t="shared" si="673"/>
        <v>1.6761027048272335E-2</v>
      </c>
      <c r="ER138" s="79">
        <f t="shared" si="674"/>
        <v>1.4582575594091369E-2</v>
      </c>
      <c r="ES138" s="79">
        <f t="shared" si="675"/>
        <v>8.6189766671321652E-2</v>
      </c>
      <c r="ET138" s="79">
        <f t="shared" si="676"/>
        <v>0.10579007640693855</v>
      </c>
      <c r="EU138" s="79">
        <f t="shared" si="677"/>
        <v>0.24366585664723819</v>
      </c>
      <c r="EV138" s="79">
        <f t="shared" si="678"/>
        <v>0.27431075417541084</v>
      </c>
      <c r="EW138" s="79">
        <f t="shared" si="679"/>
        <v>0.17621525948964001</v>
      </c>
      <c r="EX138" s="79">
        <f t="shared" si="680"/>
        <v>0.18589193094333487</v>
      </c>
      <c r="EY138" s="79">
        <f t="shared" si="681"/>
        <v>0.17386056250231657</v>
      </c>
      <c r="EZ138" s="79">
        <f t="shared" si="682"/>
        <v>0.19823086889615482</v>
      </c>
      <c r="FA138" s="79">
        <f t="shared" si="683"/>
        <v>0.15583009821152269</v>
      </c>
      <c r="FB138" s="79">
        <f t="shared" si="684"/>
        <v>0.15439766290462226</v>
      </c>
      <c r="FC138" s="79">
        <f t="shared" si="685"/>
        <v>0.10272491243787743</v>
      </c>
      <c r="FD138" s="79">
        <f t="shared" si="686"/>
        <v>9.114380760797354E-2</v>
      </c>
      <c r="FE138" s="79">
        <f t="shared" si="687"/>
        <v>0.11551411282316813</v>
      </c>
      <c r="FF138" s="79">
        <f t="shared" si="688"/>
        <v>9.2535987165606431E-2</v>
      </c>
      <c r="FG138" s="79">
        <f t="shared" si="689"/>
        <v>9.7859800085947496E-2</v>
      </c>
      <c r="FH138" s="79">
        <f t="shared" si="690"/>
        <v>5.8041740847164312E-2</v>
      </c>
      <c r="FI138" s="79">
        <f t="shared" si="691"/>
        <v>0.27297733708185357</v>
      </c>
      <c r="FJ138" s="87">
        <f t="shared" si="692"/>
        <v>7.2210603054921926E-2</v>
      </c>
      <c r="FK138" s="101">
        <f t="shared" si="741"/>
        <v>1.3638843426077467</v>
      </c>
      <c r="FL138" s="102">
        <f t="shared" si="742"/>
        <v>1.9300051466803909</v>
      </c>
      <c r="FM138" s="102">
        <f t="shared" si="743"/>
        <v>4.4622936189201248</v>
      </c>
      <c r="FN138" s="102">
        <f t="shared" si="744"/>
        <v>3.9824771007566708</v>
      </c>
      <c r="FO138" s="102">
        <f t="shared" si="740"/>
        <v>1</v>
      </c>
      <c r="FP138" s="102">
        <f t="shared" si="740"/>
        <v>1</v>
      </c>
      <c r="FQ138" s="102">
        <f t="shared" si="740"/>
        <v>3.9724142053722318</v>
      </c>
      <c r="FR138" s="102">
        <f t="shared" si="740"/>
        <v>1</v>
      </c>
      <c r="FS138" s="102">
        <f t="shared" si="740"/>
        <v>1</v>
      </c>
      <c r="FT138" s="102">
        <f t="shared" si="740"/>
        <v>1</v>
      </c>
      <c r="FU138" s="102">
        <f t="shared" si="740"/>
        <v>4.4920718656663157</v>
      </c>
      <c r="FV138" s="102">
        <f t="shared" si="740"/>
        <v>4.5337473821246803</v>
      </c>
      <c r="FW138" s="102">
        <f t="shared" si="740"/>
        <v>4.4622936189201248</v>
      </c>
      <c r="FX138" s="102">
        <f t="shared" si="740"/>
        <v>3.9824771007566708</v>
      </c>
      <c r="FY138" s="102">
        <f t="shared" si="740"/>
        <v>1.3638843426077467</v>
      </c>
      <c r="FZ138" s="102">
        <f t="shared" si="740"/>
        <v>1.9300051466803909</v>
      </c>
      <c r="GA138" s="102">
        <f t="shared" si="745"/>
        <v>2.5926886180969664</v>
      </c>
      <c r="GB138" s="102">
        <f t="shared" si="746"/>
        <v>1.7410986332375729</v>
      </c>
      <c r="GC138" s="102">
        <f t="shared" si="747"/>
        <v>0.72490032620514688</v>
      </c>
      <c r="GD138" s="270">
        <f t="shared" si="748"/>
        <v>3.1715826197272436</v>
      </c>
      <c r="GE138" s="74">
        <f>+Cas_Hoy!B137</f>
        <v>25</v>
      </c>
      <c r="GF138" s="59">
        <f>+Cas_Hoy!C137</f>
        <v>18</v>
      </c>
      <c r="GG138" s="59">
        <f>+Cas_Hoy!D137</f>
        <v>110</v>
      </c>
      <c r="GH138" s="59">
        <f>+Cas_Hoy!E137</f>
        <v>125</v>
      </c>
      <c r="GI138" s="59">
        <f>+Cas_Hoy!F137</f>
        <v>234</v>
      </c>
      <c r="GJ138" s="59">
        <f>+Cas_Hoy!G137</f>
        <v>263</v>
      </c>
      <c r="GK138" s="59">
        <f>+Cas_Hoy!H137</f>
        <v>192</v>
      </c>
      <c r="GL138" s="59">
        <f>+Cas_Hoy!I137</f>
        <v>205</v>
      </c>
      <c r="GM138" s="59">
        <f>+Cas_Hoy!J137</f>
        <v>186</v>
      </c>
      <c r="GN138" s="59">
        <f>+Cas_Hoy!K137</f>
        <v>208</v>
      </c>
      <c r="GO138" s="59">
        <f>+Cas_Hoy!L137</f>
        <v>135</v>
      </c>
      <c r="GP138" s="59">
        <f>+Cas_Hoy!M137</f>
        <v>144</v>
      </c>
      <c r="GQ138" s="59">
        <f>+Cas_Hoy!N137</f>
        <v>85</v>
      </c>
      <c r="GR138" s="59">
        <f>+Cas_Hoy!O137</f>
        <v>83</v>
      </c>
      <c r="GS138" s="59">
        <f>+Cas_Hoy!P137</f>
        <v>62</v>
      </c>
      <c r="GT138" s="59">
        <f>+Cas_Hoy!Q137</f>
        <v>60</v>
      </c>
      <c r="GU138" s="59">
        <f>+Cas_Hoy!R137</f>
        <v>19</v>
      </c>
      <c r="GV138" s="59">
        <f>+Cas_Hoy!S137</f>
        <v>21</v>
      </c>
      <c r="GW138" s="59">
        <f>+Cas_Hoy!T137</f>
        <v>5</v>
      </c>
      <c r="GX138" s="459">
        <f>+Cas_Hoy!U137</f>
        <v>9</v>
      </c>
      <c r="GY138" s="424">
        <f t="shared" si="749"/>
        <v>0.16279948615740186</v>
      </c>
      <c r="GZ138" s="94">
        <f t="shared" si="750"/>
        <v>0.18475337739597</v>
      </c>
      <c r="HA138" s="94">
        <f t="shared" si="751"/>
        <v>0.46943423263170925</v>
      </c>
      <c r="HB138" s="94">
        <f t="shared" si="752"/>
        <v>0.37194054955537875</v>
      </c>
      <c r="HC138" s="272">
        <f t="shared" si="724"/>
        <v>0.2522911967055475</v>
      </c>
      <c r="HD138" s="272">
        <f t="shared" si="725"/>
        <v>0.28181143885989474</v>
      </c>
      <c r="HE138" s="272">
        <f t="shared" si="726"/>
        <v>0.7</v>
      </c>
      <c r="HF138" s="272">
        <f t="shared" si="727"/>
        <v>0.18959127285265495</v>
      </c>
      <c r="HG138" s="272">
        <f t="shared" si="728"/>
        <v>0.18270093008718014</v>
      </c>
      <c r="HH138" s="272">
        <f t="shared" si="729"/>
        <v>0.21144626015589849</v>
      </c>
      <c r="HI138" s="272">
        <f t="shared" si="730"/>
        <v>0.7</v>
      </c>
      <c r="HJ138" s="272">
        <f t="shared" si="731"/>
        <v>0.7</v>
      </c>
      <c r="HK138" s="272">
        <f t="shared" si="732"/>
        <v>0.46943423263170925</v>
      </c>
      <c r="HL138" s="272">
        <f t="shared" si="733"/>
        <v>0.37194054955537875</v>
      </c>
      <c r="HM138" s="272">
        <f t="shared" si="734"/>
        <v>0.16279948615740186</v>
      </c>
      <c r="HN138" s="272">
        <f t="shared" si="735"/>
        <v>0.18475337739597</v>
      </c>
      <c r="HO138" s="272">
        <f t="shared" si="736"/>
        <v>0.25371998985208061</v>
      </c>
      <c r="HP138" s="272">
        <f t="shared" si="737"/>
        <v>0.1010563956597272</v>
      </c>
      <c r="HQ138" s="272">
        <f t="shared" si="738"/>
        <v>0.19788136069724796</v>
      </c>
      <c r="HR138" s="276">
        <f t="shared" si="739"/>
        <v>0.22902189360901337</v>
      </c>
      <c r="HS138" s="201">
        <f>+CyF_Tot!B137</f>
        <v>0</v>
      </c>
      <c r="HT138" s="131">
        <f>+CyF_Tot!C137</f>
        <v>2141</v>
      </c>
      <c r="HU138" s="131">
        <f>+CyF_Tot!D137</f>
        <v>2186</v>
      </c>
      <c r="HV138" s="131">
        <f>+CyF_Tot!E137</f>
        <v>2214</v>
      </c>
      <c r="HW138" s="131">
        <f>+CyF_Tot!F137</f>
        <v>0</v>
      </c>
      <c r="HX138" s="131">
        <f>+CyF_Tot!G137</f>
        <v>36</v>
      </c>
      <c r="HY138" s="131">
        <f>+CyF_Tot!H137</f>
        <v>36</v>
      </c>
      <c r="HZ138" s="428">
        <f>+CyF_Tot!I137</f>
        <v>36</v>
      </c>
      <c r="IA138" s="82">
        <f t="shared" si="628"/>
        <v>8.1198189348627672E-2</v>
      </c>
      <c r="IB138" s="79">
        <f t="shared" si="629"/>
        <v>7.2117219827772916E-2</v>
      </c>
      <c r="IC138" s="79">
        <f t="shared" si="630"/>
        <v>7.7516176252405575E-2</v>
      </c>
      <c r="ID138" s="79">
        <f t="shared" si="631"/>
        <v>7.13409997199487E-2</v>
      </c>
      <c r="IE138" s="79">
        <f t="shared" si="632"/>
        <v>5.7377028351879245E-2</v>
      </c>
      <c r="IF138" s="79">
        <f t="shared" si="633"/>
        <v>5.7732640639090289E-2</v>
      </c>
      <c r="IG138" s="79">
        <f t="shared" si="634"/>
        <v>6.599919319605671E-2</v>
      </c>
      <c r="IH138" s="79">
        <f t="shared" si="635"/>
        <v>6.6889786508159035E-2</v>
      </c>
      <c r="II138" s="79">
        <f t="shared" si="636"/>
        <v>6.2979103907089773E-2</v>
      </c>
      <c r="IJ138" s="79">
        <f t="shared" si="637"/>
        <v>6.0853788089411158E-2</v>
      </c>
      <c r="IK138" s="79">
        <f t="shared" si="638"/>
        <v>5.2401881160174434E-2</v>
      </c>
      <c r="IL138" s="79">
        <f t="shared" si="639"/>
        <v>5.449071132242999E-2</v>
      </c>
      <c r="IM138" s="79">
        <f t="shared" si="640"/>
        <v>4.9983493115251541E-2</v>
      </c>
      <c r="IN138" s="79">
        <f t="shared" si="641"/>
        <v>5.4977139861090776E-2</v>
      </c>
      <c r="IO138" s="79">
        <f t="shared" si="642"/>
        <v>3.2132202441000415E-2</v>
      </c>
      <c r="IP138" s="79">
        <f t="shared" si="643"/>
        <v>3.8774090736588877E-2</v>
      </c>
      <c r="IQ138" s="79">
        <f t="shared" si="644"/>
        <v>1.2010845147950994E-2</v>
      </c>
      <c r="IR138" s="79">
        <f t="shared" si="645"/>
        <v>2.2382219784380902E-2</v>
      </c>
      <c r="IS138" s="79">
        <f t="shared" si="646"/>
        <v>1.1330985988633015E-3</v>
      </c>
      <c r="IT138" s="179">
        <f t="shared" si="647"/>
        <v>7.7102032824809801E-3</v>
      </c>
      <c r="IU138" s="275"/>
      <c r="IV138" s="272"/>
      <c r="IW138" s="272"/>
      <c r="IX138" s="272"/>
      <c r="IY138" s="272"/>
      <c r="IZ138" s="272"/>
      <c r="JA138" s="272"/>
      <c r="JB138" s="272"/>
      <c r="JC138" s="272"/>
      <c r="JD138" s="272"/>
      <c r="JE138" s="272"/>
      <c r="JF138" s="272"/>
      <c r="JG138" s="272"/>
      <c r="JH138" s="272"/>
      <c r="JI138" s="272"/>
      <c r="JJ138" s="272"/>
      <c r="JK138" s="272"/>
      <c r="JL138" s="272"/>
      <c r="JM138" s="272"/>
      <c r="JN138" s="276"/>
      <c r="JP138" s="525">
        <f t="shared" si="510"/>
        <v>0</v>
      </c>
      <c r="JQ138" s="241">
        <f t="shared" si="511"/>
        <v>0</v>
      </c>
      <c r="JR138" s="241">
        <f t="shared" si="512"/>
        <v>0</v>
      </c>
      <c r="JS138" s="241">
        <f t="shared" si="513"/>
        <v>0</v>
      </c>
      <c r="JT138" s="241">
        <f t="shared" si="514"/>
        <v>0</v>
      </c>
      <c r="JU138" s="241">
        <f t="shared" si="515"/>
        <v>0</v>
      </c>
      <c r="JV138" s="241">
        <f t="shared" si="516"/>
        <v>3020.3764134129324</v>
      </c>
      <c r="JW138" s="241">
        <f t="shared" si="517"/>
        <v>0</v>
      </c>
      <c r="JX138" s="241">
        <f t="shared" si="518"/>
        <v>0</v>
      </c>
      <c r="JY138" s="241">
        <f t="shared" si="519"/>
        <v>0</v>
      </c>
      <c r="JZ138" s="241">
        <f t="shared" si="520"/>
        <v>9980.0489195973933</v>
      </c>
      <c r="KA138" s="241">
        <f t="shared" si="521"/>
        <v>5150.5947773587532</v>
      </c>
      <c r="KB138" s="241">
        <f t="shared" si="522"/>
        <v>12278.193921487751</v>
      </c>
      <c r="KC138" s="241">
        <f t="shared" si="523"/>
        <v>4291.8808835416003</v>
      </c>
      <c r="KD138" s="241">
        <f t="shared" si="524"/>
        <v>9529.5581393968332</v>
      </c>
      <c r="KE138" s="241">
        <f t="shared" si="525"/>
        <v>6382.2548982535136</v>
      </c>
      <c r="KF138" s="241">
        <f t="shared" si="526"/>
        <v>12855.203273332469</v>
      </c>
      <c r="KG138" s="241">
        <f t="shared" si="527"/>
        <v>3630.1958062540998</v>
      </c>
      <c r="KH138" s="241">
        <f t="shared" si="528"/>
        <v>3295.6553905892179</v>
      </c>
      <c r="KI138" s="526">
        <f t="shared" si="529"/>
        <v>4159.5714379736855</v>
      </c>
      <c r="KJ138" s="529">
        <f>(SUM(JP138:KI138)/SUM(JP$4:KI137))*100000</f>
        <v>125.53026197325865</v>
      </c>
      <c r="KK138" s="491">
        <f t="shared" si="693"/>
        <v>0</v>
      </c>
      <c r="KL138" s="492">
        <f t="shared" si="694"/>
        <v>0</v>
      </c>
      <c r="KM138" s="492">
        <f t="shared" si="695"/>
        <v>0</v>
      </c>
      <c r="KN138" s="492">
        <f t="shared" si="696"/>
        <v>0</v>
      </c>
      <c r="KO138" s="492">
        <f t="shared" si="697"/>
        <v>0</v>
      </c>
      <c r="KP138" s="492">
        <f t="shared" si="698"/>
        <v>0</v>
      </c>
      <c r="KQ138" s="492">
        <f t="shared" si="699"/>
        <v>937.31521005127661</v>
      </c>
      <c r="KR138" s="492">
        <f t="shared" si="700"/>
        <v>0</v>
      </c>
      <c r="KS138" s="492">
        <f t="shared" si="701"/>
        <v>0</v>
      </c>
      <c r="KT138" s="492">
        <f t="shared" si="702"/>
        <v>0</v>
      </c>
      <c r="KU138" s="492">
        <f t="shared" si="703"/>
        <v>4722.1241882279601</v>
      </c>
      <c r="KV138" s="492">
        <f t="shared" si="704"/>
        <v>2270.5538662444451</v>
      </c>
      <c r="KW138" s="492">
        <f t="shared" si="705"/>
        <v>7425.897284665838</v>
      </c>
      <c r="KX138" s="492">
        <f t="shared" si="706"/>
        <v>2250.464385382063</v>
      </c>
      <c r="KY138" s="492">
        <f t="shared" si="707"/>
        <v>9626.1760685973441</v>
      </c>
      <c r="KZ138" s="492">
        <f t="shared" si="708"/>
        <v>4786.3441637382639</v>
      </c>
      <c r="LA138" s="492">
        <f t="shared" si="709"/>
        <v>36053.610557980661</v>
      </c>
      <c r="LB138" s="492">
        <f t="shared" si="710"/>
        <v>5527.784842587077</v>
      </c>
      <c r="LC138" s="492">
        <f t="shared" si="711"/>
        <v>54595.46741637071</v>
      </c>
      <c r="LD138" s="493">
        <f t="shared" si="712"/>
        <v>24070.201018307307</v>
      </c>
      <c r="LE138" s="509">
        <f t="shared" si="713"/>
        <v>0</v>
      </c>
      <c r="LF138" s="492">
        <f t="shared" si="714"/>
        <v>0</v>
      </c>
      <c r="LG138" s="492">
        <f t="shared" si="715"/>
        <v>1705.3144457705762</v>
      </c>
      <c r="LH138" s="492">
        <f t="shared" si="716"/>
        <v>678.92874627262813</v>
      </c>
      <c r="LI138" s="492">
        <f t="shared" si="717"/>
        <v>12338.687335381537</v>
      </c>
      <c r="LJ138" s="512">
        <f t="shared" si="718"/>
        <v>4995.173010749827</v>
      </c>
      <c r="LK138" s="491">
        <f t="shared" si="719"/>
        <v>0</v>
      </c>
      <c r="LL138" s="492">
        <f t="shared" si="720"/>
        <v>1190.9161380833207</v>
      </c>
      <c r="LM138" s="493">
        <f t="shared" si="721"/>
        <v>8187.9161060566457</v>
      </c>
      <c r="LO138" s="547" t="e">
        <f>VLOOKUP(A138,#REF!,2,FALSE)</f>
        <v>#REF!</v>
      </c>
      <c r="LP138" s="552" t="e">
        <f>VLOOKUP(A138,#REF!,3,FALSE)</f>
        <v>#REF!</v>
      </c>
      <c r="LQ138" s="544" t="e">
        <f>VLOOKUP(A138,#REF!,4,FALSE)</f>
        <v>#REF!</v>
      </c>
      <c r="LR138" s="564" t="e">
        <f t="shared" si="665"/>
        <v>#REF!</v>
      </c>
      <c r="LS138" s="518" t="e">
        <f t="shared" si="666"/>
        <v>#REF!</v>
      </c>
    </row>
    <row r="139" spans="1:331" ht="14.4">
      <c r="A139" s="391" t="s">
        <v>149</v>
      </c>
      <c r="B139" s="419">
        <v>17119</v>
      </c>
      <c r="C139" s="407">
        <f t="shared" si="608"/>
        <v>1695</v>
      </c>
      <c r="D139" s="398">
        <f t="shared" si="609"/>
        <v>33</v>
      </c>
      <c r="E139" s="376">
        <f t="shared" si="722"/>
        <v>6.7993776058153776E-3</v>
      </c>
      <c r="F139" s="185">
        <f t="shared" si="667"/>
        <v>9.2879256965944276E-2</v>
      </c>
      <c r="G139" s="30">
        <f t="shared" si="253"/>
        <v>3.0524436476922481</v>
      </c>
      <c r="H139" s="29">
        <f t="shared" si="668"/>
        <v>0.28350869792807259</v>
      </c>
      <c r="I139" s="33">
        <f t="shared" si="669"/>
        <v>0.3022309704327566</v>
      </c>
      <c r="J139" s="302">
        <f t="shared" si="670"/>
        <v>0.35671954327171068</v>
      </c>
      <c r="K139" s="452">
        <f t="shared" si="671"/>
        <v>5.4039166849844033E-3</v>
      </c>
      <c r="L139" s="303">
        <f t="shared" si="723"/>
        <v>3.8406804158920851</v>
      </c>
      <c r="M139" s="304">
        <f t="shared" si="672"/>
        <v>0.38005214232847673</v>
      </c>
      <c r="N139" s="675"/>
      <c r="O139" s="310" t="s">
        <v>226</v>
      </c>
      <c r="P139" s="20" t="s">
        <v>228</v>
      </c>
      <c r="Q139" s="20"/>
      <c r="R139" s="20"/>
      <c r="S139" s="148">
        <f t="shared" si="538"/>
        <v>1695</v>
      </c>
      <c r="T139" s="149">
        <f t="shared" si="539"/>
        <v>9901.2792803317952</v>
      </c>
      <c r="U139" s="148">
        <f t="shared" si="540"/>
        <v>64</v>
      </c>
      <c r="V139" s="150">
        <f t="shared" si="541"/>
        <v>3.9239730226854688E-2</v>
      </c>
      <c r="W139" s="149">
        <f t="shared" si="542"/>
        <v>373.85361294468134</v>
      </c>
      <c r="X139" s="148">
        <f t="shared" si="543"/>
        <v>105</v>
      </c>
      <c r="Y139" s="150">
        <f t="shared" si="544"/>
        <v>6.6037735849056603E-2</v>
      </c>
      <c r="Z139" s="149">
        <f t="shared" si="545"/>
        <v>613.35358373736779</v>
      </c>
      <c r="AA139" s="148">
        <f t="shared" si="546"/>
        <v>33</v>
      </c>
      <c r="AB139" s="149">
        <f t="shared" si="547"/>
        <v>1927.6826917460132</v>
      </c>
      <c r="AC139" s="151">
        <f t="shared" si="548"/>
        <v>1.9469026548672566E-2</v>
      </c>
      <c r="AD139" s="148">
        <f t="shared" si="549"/>
        <v>0</v>
      </c>
      <c r="AE139" s="150">
        <f t="shared" si="550"/>
        <v>0</v>
      </c>
      <c r="AF139" s="149">
        <f t="shared" si="551"/>
        <v>0</v>
      </c>
      <c r="AG139" s="148">
        <f t="shared" si="552"/>
        <v>1</v>
      </c>
      <c r="AH139" s="150">
        <f t="shared" si="553"/>
        <v>3.125E-2</v>
      </c>
      <c r="AI139" s="311">
        <f t="shared" si="554"/>
        <v>58.41462702260646</v>
      </c>
      <c r="AJ139" s="679"/>
      <c r="AK139" s="74">
        <v>1527.9869584281591</v>
      </c>
      <c r="AL139" s="59">
        <v>1403.9195788208856</v>
      </c>
      <c r="AM139" s="59">
        <v>1449.3454984210698</v>
      </c>
      <c r="AN139" s="59">
        <v>1354.4104252295317</v>
      </c>
      <c r="AO139" s="59">
        <v>1109.0904685135074</v>
      </c>
      <c r="AP139" s="59">
        <v>1130.6386500806257</v>
      </c>
      <c r="AQ139" s="59">
        <v>1157.3087852882154</v>
      </c>
      <c r="AR139" s="59">
        <v>1048.6716713034741</v>
      </c>
      <c r="AS139" s="59">
        <v>1124.4895932474469</v>
      </c>
      <c r="AT139" s="59">
        <v>1094.0415299991409</v>
      </c>
      <c r="AU139" s="59">
        <v>928.44145348251459</v>
      </c>
      <c r="AV139" s="59">
        <v>893.04849495460667</v>
      </c>
      <c r="AW139" s="59">
        <v>687.00331874000221</v>
      </c>
      <c r="AX139" s="59">
        <v>736.5164429024519</v>
      </c>
      <c r="AY139" s="59">
        <v>457.0140198485845</v>
      </c>
      <c r="AZ139" s="59">
        <v>506.7019100882041</v>
      </c>
      <c r="BA139" s="59">
        <v>182.86607843239844</v>
      </c>
      <c r="BB139" s="59">
        <v>247.00658278450464</v>
      </c>
      <c r="BC139" s="59">
        <v>19.453838131106217</v>
      </c>
      <c r="BD139" s="75">
        <v>61.044702850495604</v>
      </c>
      <c r="BE139" s="213">
        <v>2.0000000000000002E-5</v>
      </c>
      <c r="BF139" s="42">
        <v>2.0000000000000002E-5</v>
      </c>
      <c r="BG139" s="52">
        <v>5.0000000000000002E-5</v>
      </c>
      <c r="BH139" s="52">
        <v>4.0000000000000003E-5</v>
      </c>
      <c r="BI139" s="52">
        <v>1.2518952302791728E-4</v>
      </c>
      <c r="BJ139" s="52">
        <v>1.2406223545552731E-4</v>
      </c>
      <c r="BK139" s="52">
        <v>3.4000000000000002E-4</v>
      </c>
      <c r="BL139" s="52">
        <v>1.8000000000000001E-4</v>
      </c>
      <c r="BM139" s="52">
        <v>8.9999999999999998E-4</v>
      </c>
      <c r="BN139" s="52">
        <v>5.0000000000000001E-4</v>
      </c>
      <c r="BO139" s="52">
        <v>3.8E-3</v>
      </c>
      <c r="BP139" s="52">
        <v>2E-3</v>
      </c>
      <c r="BQ139" s="52">
        <v>1.6199999999999999E-2</v>
      </c>
      <c r="BR139" s="52">
        <v>6.1999999999999998E-3</v>
      </c>
      <c r="BS139" s="52">
        <v>6.1100000000000002E-2</v>
      </c>
      <c r="BT139" s="52">
        <v>2.6800000000000001E-2</v>
      </c>
      <c r="BU139" s="52">
        <v>0.1421</v>
      </c>
      <c r="BV139" s="52">
        <v>5.4699999999999999E-2</v>
      </c>
      <c r="BW139" s="52">
        <v>0.27589999999999998</v>
      </c>
      <c r="BX139" s="584">
        <v>0.1051</v>
      </c>
      <c r="BY139" s="74">
        <f>+Fall_Hoy!B139+(CS139/2)</f>
        <v>0</v>
      </c>
      <c r="BZ139" s="59">
        <f>+Fall_Hoy!C139+(CS139/2)</f>
        <v>0</v>
      </c>
      <c r="CA139" s="59">
        <f>+Fall_Hoy!D139+(CT139/2)</f>
        <v>0</v>
      </c>
      <c r="CB139" s="59">
        <f>+Fall_Hoy!E139+(CT139/2)</f>
        <v>0</v>
      </c>
      <c r="CC139" s="59">
        <f>+Fall_Hoy!F139+(CU139/2)</f>
        <v>0</v>
      </c>
      <c r="CD139" s="59">
        <f>+Fall_Hoy!G139+(CU139/2)</f>
        <v>0</v>
      </c>
      <c r="CE139" s="59">
        <f>+Fall_Hoy!H139+(CV139/2)</f>
        <v>0</v>
      </c>
      <c r="CF139" s="59">
        <f>+Fall_Hoy!I139+(CV139/2)</f>
        <v>1</v>
      </c>
      <c r="CG139" s="59">
        <f>+Fall_Hoy!J139+(CW139/2)</f>
        <v>3</v>
      </c>
      <c r="CH139" s="59">
        <f>+Fall_Hoy!K139+(CW139/2)</f>
        <v>0</v>
      </c>
      <c r="CI139" s="59">
        <f>+Fall_Hoy!L139+(CX139/2)</f>
        <v>1</v>
      </c>
      <c r="CJ139" s="59">
        <f>+Fall_Hoy!M139+(CX139/2)</f>
        <v>3</v>
      </c>
      <c r="CK139" s="59">
        <f>+Fall_Hoy!N139+(CY139/2)</f>
        <v>3</v>
      </c>
      <c r="CL139" s="59">
        <f>+Fall_Hoy!O139+(CY139/2)</f>
        <v>5</v>
      </c>
      <c r="CM139" s="59">
        <f>+Fall_Hoy!P139+(CZ139/2)</f>
        <v>8</v>
      </c>
      <c r="CN139" s="59">
        <f>+Fall_Hoy!Q139+(CZ139/2)</f>
        <v>3</v>
      </c>
      <c r="CO139" s="59">
        <f>+Fall_Hoy!R139+(DA139/2)</f>
        <v>3</v>
      </c>
      <c r="CP139" s="59">
        <f>+Fall_Hoy!S139+(DA139/2)</f>
        <v>0</v>
      </c>
      <c r="CQ139" s="59">
        <f>+Fall_Hoy!T139+(DB139/2)</f>
        <v>2</v>
      </c>
      <c r="CR139" s="75">
        <f>+Fall_Hoy!U139+(DB139/2)</f>
        <v>1</v>
      </c>
      <c r="CS139" s="603">
        <f>+Fall_Hoy!W139</f>
        <v>0</v>
      </c>
      <c r="CT139" s="58">
        <f>+Fall_Hoy!X139</f>
        <v>0</v>
      </c>
      <c r="CU139" s="58">
        <f>+Fall_Hoy!Y139</f>
        <v>0</v>
      </c>
      <c r="CV139" s="58">
        <f>+Fall_Hoy!Z139</f>
        <v>0</v>
      </c>
      <c r="CW139" s="58">
        <f>+Fall_Hoy!AA139</f>
        <v>0</v>
      </c>
      <c r="CX139" s="58">
        <f>+Fall_Hoy!AB139</f>
        <v>0</v>
      </c>
      <c r="CY139" s="58">
        <f>+Fall_Hoy!AC139</f>
        <v>0</v>
      </c>
      <c r="CZ139" s="58">
        <f>+Fall_Hoy!AD139</f>
        <v>0</v>
      </c>
      <c r="DA139" s="58">
        <f>+Fall_Hoy!AE139</f>
        <v>0</v>
      </c>
      <c r="DB139" s="223">
        <f>+Fall_Hoy!AF139</f>
        <v>0</v>
      </c>
      <c r="DC139" s="65">
        <f t="shared" si="555"/>
        <v>0.2864964556967502</v>
      </c>
      <c r="DD139" s="66">
        <f t="shared" si="556"/>
        <v>0.22091943266599623</v>
      </c>
      <c r="DE139" s="66">
        <f t="shared" si="557"/>
        <v>0.26955500815458056</v>
      </c>
      <c r="DF139" s="66">
        <f t="shared" si="558"/>
        <v>0.7</v>
      </c>
      <c r="DG139" s="66">
        <f t="shared" si="649"/>
        <v>0.125327918637962</v>
      </c>
      <c r="DH139" s="66">
        <f t="shared" si="650"/>
        <v>0.16097096980279385</v>
      </c>
      <c r="DI139" s="66">
        <f t="shared" si="651"/>
        <v>0.1123295715478604</v>
      </c>
      <c r="DJ139" s="66">
        <f t="shared" si="652"/>
        <v>0.7</v>
      </c>
      <c r="DK139" s="66">
        <f t="shared" si="653"/>
        <v>0.7</v>
      </c>
      <c r="DL139" s="66">
        <f t="shared" si="654"/>
        <v>0.14441864926290693</v>
      </c>
      <c r="DM139" s="66">
        <f t="shared" si="655"/>
        <v>0.28344048378037895</v>
      </c>
      <c r="DN139" s="66">
        <f t="shared" si="656"/>
        <v>0.7</v>
      </c>
      <c r="DO139" s="66">
        <f t="shared" si="657"/>
        <v>0.26955500815458056</v>
      </c>
      <c r="DP139" s="66">
        <f t="shared" si="658"/>
        <v>0.7</v>
      </c>
      <c r="DQ139" s="66">
        <f t="shared" si="659"/>
        <v>0.2864964556967502</v>
      </c>
      <c r="DR139" s="66">
        <f t="shared" si="660"/>
        <v>0.22091943266599623</v>
      </c>
      <c r="DS139" s="66">
        <f t="shared" si="661"/>
        <v>0.11545002339446953</v>
      </c>
      <c r="DT139" s="66">
        <f t="shared" si="662"/>
        <v>8.096950200492653E-2</v>
      </c>
      <c r="DU139" s="66">
        <f t="shared" si="663"/>
        <v>0.37262586504513406</v>
      </c>
      <c r="DV139" s="265">
        <f t="shared" si="664"/>
        <v>0.15586524980692054</v>
      </c>
      <c r="DW139" s="74">
        <f>+'Cas_-14'!B138</f>
        <v>12</v>
      </c>
      <c r="DX139" s="59">
        <f>+'Cas_-14'!C138</f>
        <v>7</v>
      </c>
      <c r="DY139" s="59">
        <f>+'Cas_-14'!D138</f>
        <v>65</v>
      </c>
      <c r="DZ139" s="59">
        <f>+'Cas_-14'!E138</f>
        <v>59</v>
      </c>
      <c r="EA139" s="59">
        <f>+'Cas_-14'!F138</f>
        <v>139</v>
      </c>
      <c r="EB139" s="59">
        <f>+'Cas_-14'!G138</f>
        <v>182</v>
      </c>
      <c r="EC139" s="59">
        <f>+'Cas_-14'!H138</f>
        <v>130</v>
      </c>
      <c r="ED139" s="59">
        <f>+'Cas_-14'!I138</f>
        <v>204</v>
      </c>
      <c r="EE139" s="59">
        <f>+'Cas_-14'!J138</f>
        <v>126</v>
      </c>
      <c r="EF139" s="59">
        <f>+'Cas_-14'!K138</f>
        <v>158</v>
      </c>
      <c r="EG139" s="59">
        <f>+'Cas_-14'!L138</f>
        <v>103</v>
      </c>
      <c r="EH139" s="59">
        <f>+'Cas_-14'!M138</f>
        <v>121</v>
      </c>
      <c r="EI139" s="59">
        <f>+'Cas_-14'!N138</f>
        <v>61</v>
      </c>
      <c r="EJ139" s="59">
        <f>+'Cas_-14'!O138</f>
        <v>79</v>
      </c>
      <c r="EK139" s="59">
        <f>+'Cas_-14'!P138</f>
        <v>44</v>
      </c>
      <c r="EL139" s="59">
        <f>+'Cas_-14'!Q138</f>
        <v>36</v>
      </c>
      <c r="EM139" s="59">
        <f>+'Cas_-14'!R138</f>
        <v>15</v>
      </c>
      <c r="EN139" s="59">
        <f>+'Cas_-14'!S138</f>
        <v>20</v>
      </c>
      <c r="EO139" s="59">
        <f>+'Cas_-14'!T138</f>
        <v>4</v>
      </c>
      <c r="EP139" s="75">
        <f>+'Cas_-14'!U138</f>
        <v>8</v>
      </c>
      <c r="EQ139" s="178">
        <f t="shared" si="673"/>
        <v>7.8534701712012021E-3</v>
      </c>
      <c r="ER139" s="80">
        <f t="shared" si="674"/>
        <v>4.9860405863697069E-3</v>
      </c>
      <c r="ES139" s="80">
        <f t="shared" si="675"/>
        <v>4.4847829638144661E-2</v>
      </c>
      <c r="ET139" s="80">
        <f t="shared" si="676"/>
        <v>4.356138944367715E-2</v>
      </c>
      <c r="EU139" s="80">
        <f t="shared" si="677"/>
        <v>0.125327918637962</v>
      </c>
      <c r="EV139" s="80">
        <f t="shared" si="678"/>
        <v>0.16097096980279385</v>
      </c>
      <c r="EW139" s="80">
        <f t="shared" si="679"/>
        <v>0.1123295715478604</v>
      </c>
      <c r="EX139" s="80">
        <f t="shared" si="680"/>
        <v>0.19453181160737643</v>
      </c>
      <c r="EY139" s="80">
        <f t="shared" si="681"/>
        <v>0.11205083689224803</v>
      </c>
      <c r="EZ139" s="80">
        <f t="shared" si="682"/>
        <v>0.14441864926290693</v>
      </c>
      <c r="FA139" s="80">
        <f t="shared" si="683"/>
        <v>0.11093860535164031</v>
      </c>
      <c r="FB139" s="80">
        <f t="shared" si="684"/>
        <v>0.13549096234258856</v>
      </c>
      <c r="FC139" s="80">
        <f t="shared" si="685"/>
        <v>8.8791419686118825E-2</v>
      </c>
      <c r="FD139" s="80">
        <f t="shared" si="686"/>
        <v>0.10726169220157271</v>
      </c>
      <c r="FE139" s="80">
        <f t="shared" si="687"/>
        <v>9.6277133936892897E-2</v>
      </c>
      <c r="FF139" s="80">
        <f t="shared" si="688"/>
        <v>7.1047689545384388E-2</v>
      </c>
      <c r="FG139" s="80">
        <f t="shared" si="689"/>
        <v>8.2027241621770594E-2</v>
      </c>
      <c r="FH139" s="80">
        <f t="shared" si="690"/>
        <v>8.096950200492653E-2</v>
      </c>
      <c r="FI139" s="80">
        <f t="shared" si="691"/>
        <v>0.20561495233190497</v>
      </c>
      <c r="FJ139" s="88">
        <f t="shared" si="692"/>
        <v>0.13105150203765878</v>
      </c>
      <c r="FK139" s="101">
        <f t="shared" si="741"/>
        <v>2.9757476565987204</v>
      </c>
      <c r="FL139" s="102">
        <f t="shared" si="742"/>
        <v>3.1094527363184081</v>
      </c>
      <c r="FM139" s="102">
        <f t="shared" si="743"/>
        <v>3.035822707953856</v>
      </c>
      <c r="FN139" s="102">
        <f t="shared" si="744"/>
        <v>6.5260950636926118</v>
      </c>
      <c r="FO139" s="102">
        <f t="shared" si="740"/>
        <v>1</v>
      </c>
      <c r="FP139" s="102">
        <f t="shared" si="740"/>
        <v>1</v>
      </c>
      <c r="FQ139" s="102">
        <f t="shared" si="740"/>
        <v>1</v>
      </c>
      <c r="FR139" s="102">
        <f t="shared" si="740"/>
        <v>3.598383185845254</v>
      </c>
      <c r="FS139" s="102">
        <f t="shared" si="740"/>
        <v>6.2471644069302599</v>
      </c>
      <c r="FT139" s="102">
        <f t="shared" si="740"/>
        <v>1</v>
      </c>
      <c r="FU139" s="102">
        <f t="shared" si="740"/>
        <v>2.554931016862545</v>
      </c>
      <c r="FV139" s="102">
        <f t="shared" si="740"/>
        <v>5.1663962518035094</v>
      </c>
      <c r="FW139" s="102">
        <f t="shared" si="740"/>
        <v>3.035822707953856</v>
      </c>
      <c r="FX139" s="102">
        <f t="shared" si="740"/>
        <v>6.5260950636926118</v>
      </c>
      <c r="FY139" s="102">
        <f t="shared" si="740"/>
        <v>2.9757476565987204</v>
      </c>
      <c r="FZ139" s="102">
        <f t="shared" si="740"/>
        <v>3.1094527363184081</v>
      </c>
      <c r="GA139" s="102">
        <f t="shared" si="745"/>
        <v>1.4074595355383532</v>
      </c>
      <c r="GB139" s="102">
        <f t="shared" si="746"/>
        <v>1</v>
      </c>
      <c r="GC139" s="102">
        <f t="shared" si="747"/>
        <v>1.8122508155128672</v>
      </c>
      <c r="GD139" s="270">
        <f t="shared" si="748"/>
        <v>1.1893434823977165</v>
      </c>
      <c r="GE139" s="74">
        <f>+Cas_Hoy!B138</f>
        <v>12</v>
      </c>
      <c r="GF139" s="59">
        <f>+Cas_Hoy!C138</f>
        <v>7</v>
      </c>
      <c r="GG139" s="59">
        <f>+Cas_Hoy!D138</f>
        <v>70</v>
      </c>
      <c r="GH139" s="59">
        <f>+Cas_Hoy!E138</f>
        <v>63</v>
      </c>
      <c r="GI139" s="59">
        <f>+Cas_Hoy!F138</f>
        <v>148</v>
      </c>
      <c r="GJ139" s="59">
        <f>+Cas_Hoy!G138</f>
        <v>195</v>
      </c>
      <c r="GK139" s="59">
        <f>+Cas_Hoy!H138</f>
        <v>139</v>
      </c>
      <c r="GL139" s="59">
        <f>+Cas_Hoy!I138</f>
        <v>223</v>
      </c>
      <c r="GM139" s="59">
        <f>+Cas_Hoy!J138</f>
        <v>132</v>
      </c>
      <c r="GN139" s="59">
        <f>+Cas_Hoy!K138</f>
        <v>165</v>
      </c>
      <c r="GO139" s="59">
        <f>+Cas_Hoy!L138</f>
        <v>110</v>
      </c>
      <c r="GP139" s="59">
        <f>+Cas_Hoy!M138</f>
        <v>124</v>
      </c>
      <c r="GQ139" s="59">
        <f>+Cas_Hoy!N138</f>
        <v>68</v>
      </c>
      <c r="GR139" s="59">
        <f>+Cas_Hoy!O138</f>
        <v>85</v>
      </c>
      <c r="GS139" s="59">
        <f>+Cas_Hoy!P138</f>
        <v>46</v>
      </c>
      <c r="GT139" s="59">
        <f>+Cas_Hoy!Q138</f>
        <v>43</v>
      </c>
      <c r="GU139" s="59">
        <f>+Cas_Hoy!R138</f>
        <v>15</v>
      </c>
      <c r="GV139" s="59">
        <f>+Cas_Hoy!S138</f>
        <v>20</v>
      </c>
      <c r="GW139" s="59">
        <f>+Cas_Hoy!T138</f>
        <v>4</v>
      </c>
      <c r="GX139" s="459">
        <f>+Cas_Hoy!U138</f>
        <v>8</v>
      </c>
      <c r="GY139" s="424">
        <f t="shared" si="749"/>
        <v>0.2995190218647843</v>
      </c>
      <c r="GZ139" s="94">
        <f t="shared" si="750"/>
        <v>0.26387598901771775</v>
      </c>
      <c r="HA139" s="94">
        <f t="shared" si="751"/>
        <v>0.30048755007395866</v>
      </c>
      <c r="HB139" s="94">
        <f t="shared" si="752"/>
        <v>0.7</v>
      </c>
      <c r="HC139" s="272">
        <f t="shared" si="724"/>
        <v>0.13344267595984441</v>
      </c>
      <c r="HD139" s="272">
        <f t="shared" si="725"/>
        <v>0.17246889621727912</v>
      </c>
      <c r="HE139" s="272">
        <f t="shared" si="726"/>
        <v>0.1201062341934815</v>
      </c>
      <c r="HF139" s="272">
        <f t="shared" si="727"/>
        <v>0.7</v>
      </c>
      <c r="HG139" s="272">
        <f t="shared" si="728"/>
        <v>0.7</v>
      </c>
      <c r="HH139" s="272">
        <f t="shared" si="729"/>
        <v>0.15081694385050406</v>
      </c>
      <c r="HI139" s="272">
        <f t="shared" si="730"/>
        <v>0.30270342928001637</v>
      </c>
      <c r="HJ139" s="272">
        <f t="shared" si="731"/>
        <v>0.7</v>
      </c>
      <c r="HK139" s="272">
        <f t="shared" si="732"/>
        <v>0.30048755007395866</v>
      </c>
      <c r="HL139" s="272">
        <f t="shared" si="733"/>
        <v>0.7</v>
      </c>
      <c r="HM139" s="272">
        <f t="shared" si="734"/>
        <v>0.2995190218647843</v>
      </c>
      <c r="HN139" s="272">
        <f t="shared" si="735"/>
        <v>0.26387598901771775</v>
      </c>
      <c r="HO139" s="272">
        <f t="shared" si="736"/>
        <v>0.11545002339446951</v>
      </c>
      <c r="HP139" s="272">
        <f t="shared" si="737"/>
        <v>8.096950200492653E-2</v>
      </c>
      <c r="HQ139" s="272">
        <f t="shared" si="738"/>
        <v>0.37262586504513406</v>
      </c>
      <c r="HR139" s="276">
        <f t="shared" si="739"/>
        <v>0.15586524980692054</v>
      </c>
      <c r="HS139" s="201">
        <f>+CyF_Tot!B138</f>
        <v>0</v>
      </c>
      <c r="HT139" s="131">
        <f>+CyF_Tot!C138</f>
        <v>1590</v>
      </c>
      <c r="HU139" s="131">
        <f>+CyF_Tot!D138</f>
        <v>1631</v>
      </c>
      <c r="HV139" s="131">
        <f>+CyF_Tot!E138</f>
        <v>1695</v>
      </c>
      <c r="HW139" s="131">
        <f>+CyF_Tot!F138</f>
        <v>0</v>
      </c>
      <c r="HX139" s="131">
        <f>+CyF_Tot!G138</f>
        <v>32</v>
      </c>
      <c r="HY139" s="131">
        <f>+CyF_Tot!H138</f>
        <v>33</v>
      </c>
      <c r="HZ139" s="428">
        <f>+CyF_Tot!I138</f>
        <v>33</v>
      </c>
      <c r="IA139" s="82">
        <f t="shared" si="628"/>
        <v>8.9256788271987797E-2</v>
      </c>
      <c r="IB139" s="79">
        <f t="shared" si="629"/>
        <v>8.2009438566556778E-2</v>
      </c>
      <c r="IC139" s="79">
        <f t="shared" si="630"/>
        <v>8.4662976717160457E-2</v>
      </c>
      <c r="ID139" s="79">
        <f t="shared" si="631"/>
        <v>7.9117379825312917E-2</v>
      </c>
      <c r="IE139" s="79">
        <f t="shared" si="632"/>
        <v>6.4787106052544383E-2</v>
      </c>
      <c r="IF139" s="79">
        <f t="shared" si="633"/>
        <v>6.6045835041803003E-2</v>
      </c>
      <c r="IG139" s="79">
        <f t="shared" si="634"/>
        <v>6.7603761042596841E-2</v>
      </c>
      <c r="IH139" s="79">
        <f t="shared" si="635"/>
        <v>6.1257764548365796E-2</v>
      </c>
      <c r="II139" s="79">
        <f t="shared" si="636"/>
        <v>6.5686640180352057E-2</v>
      </c>
      <c r="IJ139" s="79">
        <f t="shared" si="637"/>
        <v>6.3908027922141536E-2</v>
      </c>
      <c r="IK139" s="79">
        <f t="shared" si="638"/>
        <v>5.4234561217507714E-2</v>
      </c>
      <c r="IL139" s="79">
        <f t="shared" si="639"/>
        <v>5.2167094745873395E-2</v>
      </c>
      <c r="IM139" s="79">
        <f t="shared" si="640"/>
        <v>4.0131042627490052E-2</v>
      </c>
      <c r="IN139" s="79">
        <f t="shared" si="641"/>
        <v>4.3023333308163554E-2</v>
      </c>
      <c r="IO139" s="79">
        <f t="shared" si="642"/>
        <v>2.6696303513557128E-2</v>
      </c>
      <c r="IP139" s="79">
        <f t="shared" si="643"/>
        <v>2.9598803089444715E-2</v>
      </c>
      <c r="IQ139" s="79">
        <f t="shared" si="644"/>
        <v>1.0682053766715254E-2</v>
      </c>
      <c r="IR139" s="79">
        <f t="shared" si="645"/>
        <v>1.4428797405485404E-2</v>
      </c>
      <c r="IS139" s="79">
        <f t="shared" si="646"/>
        <v>1.1363886985867292E-3</v>
      </c>
      <c r="IT139" s="179">
        <f t="shared" si="647"/>
        <v>3.5659035487175419E-3</v>
      </c>
      <c r="IU139" s="275"/>
      <c r="IV139" s="272"/>
      <c r="IW139" s="272"/>
      <c r="IX139" s="272"/>
      <c r="IY139" s="272"/>
      <c r="IZ139" s="272"/>
      <c r="JA139" s="272"/>
      <c r="JB139" s="272"/>
      <c r="JC139" s="272"/>
      <c r="JD139" s="272"/>
      <c r="JE139" s="272"/>
      <c r="JF139" s="272"/>
      <c r="JG139" s="272"/>
      <c r="JH139" s="272"/>
      <c r="JI139" s="272"/>
      <c r="JJ139" s="272"/>
      <c r="JK139" s="272"/>
      <c r="JL139" s="272"/>
      <c r="JM139" s="272"/>
      <c r="JN139" s="276"/>
      <c r="JP139" s="525">
        <f t="shared" si="510"/>
        <v>0</v>
      </c>
      <c r="JQ139" s="241">
        <f t="shared" si="511"/>
        <v>0</v>
      </c>
      <c r="JR139" s="241">
        <f t="shared" si="512"/>
        <v>0</v>
      </c>
      <c r="JS139" s="241">
        <f t="shared" si="513"/>
        <v>0</v>
      </c>
      <c r="JT139" s="241">
        <f t="shared" si="514"/>
        <v>0</v>
      </c>
      <c r="JU139" s="241">
        <f t="shared" si="515"/>
        <v>0</v>
      </c>
      <c r="JV139" s="241">
        <f t="shared" si="516"/>
        <v>0</v>
      </c>
      <c r="JW139" s="241">
        <f t="shared" si="517"/>
        <v>3108.9740375531774</v>
      </c>
      <c r="JX139" s="241">
        <f t="shared" si="518"/>
        <v>7529.1546056459892</v>
      </c>
      <c r="JY139" s="241">
        <f t="shared" si="519"/>
        <v>0</v>
      </c>
      <c r="JZ139" s="241">
        <f t="shared" si="520"/>
        <v>2276.358936874853</v>
      </c>
      <c r="KA139" s="241">
        <f t="shared" si="521"/>
        <v>7620.2950214320781</v>
      </c>
      <c r="KB139" s="241">
        <f t="shared" si="522"/>
        <v>7220.1790947639229</v>
      </c>
      <c r="KC139" s="241">
        <f t="shared" si="523"/>
        <v>12946.818895749944</v>
      </c>
      <c r="KD139" s="241">
        <f t="shared" si="524"/>
        <v>17329.236426103329</v>
      </c>
      <c r="KE139" s="241">
        <f t="shared" si="525"/>
        <v>7894.7600558751592</v>
      </c>
      <c r="KF139" s="241">
        <f t="shared" si="526"/>
        <v>5849.4938436350558</v>
      </c>
      <c r="KG139" s="241">
        <f t="shared" si="527"/>
        <v>0</v>
      </c>
      <c r="KH139" s="241">
        <f t="shared" si="528"/>
        <v>6205.9732987577218</v>
      </c>
      <c r="KI139" s="526">
        <f t="shared" si="529"/>
        <v>2830.876258390977</v>
      </c>
      <c r="KJ139" s="529">
        <f>(SUM(JP139:KI139)/SUM(JP$4:KI138))*100000</f>
        <v>135.86118083034404</v>
      </c>
      <c r="KK139" s="491">
        <f t="shared" si="693"/>
        <v>0</v>
      </c>
      <c r="KL139" s="492">
        <f t="shared" si="694"/>
        <v>0</v>
      </c>
      <c r="KM139" s="492">
        <f t="shared" si="695"/>
        <v>0</v>
      </c>
      <c r="KN139" s="492">
        <f t="shared" si="696"/>
        <v>0</v>
      </c>
      <c r="KO139" s="492">
        <f t="shared" si="697"/>
        <v>0</v>
      </c>
      <c r="KP139" s="492">
        <f t="shared" si="698"/>
        <v>0</v>
      </c>
      <c r="KQ139" s="492">
        <f t="shared" si="699"/>
        <v>0</v>
      </c>
      <c r="KR139" s="492">
        <f t="shared" si="700"/>
        <v>953.58731180086488</v>
      </c>
      <c r="KS139" s="492">
        <f t="shared" si="701"/>
        <v>2667.8770688630484</v>
      </c>
      <c r="KT139" s="492">
        <f t="shared" si="702"/>
        <v>0</v>
      </c>
      <c r="KU139" s="492">
        <f t="shared" si="703"/>
        <v>1077.07383836544</v>
      </c>
      <c r="KV139" s="492">
        <f t="shared" si="704"/>
        <v>3359.2800580807079</v>
      </c>
      <c r="KW139" s="492">
        <f t="shared" si="705"/>
        <v>4366.7911321042047</v>
      </c>
      <c r="KX139" s="492">
        <f t="shared" si="706"/>
        <v>6788.7146963020705</v>
      </c>
      <c r="KY139" s="492">
        <f t="shared" si="707"/>
        <v>17504.933443071437</v>
      </c>
      <c r="KZ139" s="492">
        <f t="shared" si="708"/>
        <v>5920.6407954486995</v>
      </c>
      <c r="LA139" s="492">
        <f t="shared" si="709"/>
        <v>16405.448324354118</v>
      </c>
      <c r="LB139" s="492">
        <f t="shared" si="710"/>
        <v>0</v>
      </c>
      <c r="LC139" s="492">
        <f t="shared" si="711"/>
        <v>102807.47616595248</v>
      </c>
      <c r="LD139" s="493">
        <f t="shared" si="712"/>
        <v>16381.437754707349</v>
      </c>
      <c r="LE139" s="509">
        <f t="shared" si="713"/>
        <v>0</v>
      </c>
      <c r="LF139" s="492">
        <f t="shared" si="714"/>
        <v>0</v>
      </c>
      <c r="LG139" s="492">
        <f t="shared" si="715"/>
        <v>1246.0128243706097</v>
      </c>
      <c r="LH139" s="492">
        <f t="shared" si="716"/>
        <v>1317.6264806725719</v>
      </c>
      <c r="LI139" s="492">
        <f t="shared" si="717"/>
        <v>11884.095117157352</v>
      </c>
      <c r="LJ139" s="512">
        <f t="shared" si="718"/>
        <v>5801.6993151322995</v>
      </c>
      <c r="LK139" s="491">
        <f t="shared" si="719"/>
        <v>0</v>
      </c>
      <c r="LL139" s="492">
        <f t="shared" si="720"/>
        <v>1280.8194112320209</v>
      </c>
      <c r="LM139" s="493">
        <f t="shared" si="721"/>
        <v>8627.8094015045353</v>
      </c>
      <c r="LO139" s="547" t="e">
        <f>VLOOKUP(A139,#REF!,2,FALSE)</f>
        <v>#REF!</v>
      </c>
      <c r="LP139" s="552" t="e">
        <f>VLOOKUP(A139,#REF!,3,FALSE)</f>
        <v>#REF!</v>
      </c>
      <c r="LQ139" s="544" t="e">
        <f>VLOOKUP(A139,#REF!,4,FALSE)</f>
        <v>#REF!</v>
      </c>
      <c r="LR139" s="564" t="e">
        <f t="shared" si="665"/>
        <v>#REF!</v>
      </c>
      <c r="LS139" s="518" t="e">
        <f t="shared" si="666"/>
        <v>#REF!</v>
      </c>
    </row>
    <row r="140" spans="1:331" ht="14.4">
      <c r="A140" s="391" t="s">
        <v>150</v>
      </c>
      <c r="B140" s="419">
        <v>24336</v>
      </c>
      <c r="C140" s="407">
        <f t="shared" si="608"/>
        <v>2686</v>
      </c>
      <c r="D140" s="398">
        <f t="shared" si="609"/>
        <v>53</v>
      </c>
      <c r="E140" s="376">
        <f t="shared" si="722"/>
        <v>9.3648290982898952E-3</v>
      </c>
      <c r="F140" s="185">
        <f t="shared" si="667"/>
        <v>0.10650887573964497</v>
      </c>
      <c r="G140" s="30">
        <f t="shared" si="253"/>
        <v>2.1834387632264898</v>
      </c>
      <c r="H140" s="29">
        <f t="shared" si="668"/>
        <v>0.23255560791761429</v>
      </c>
      <c r="I140" s="33">
        <f t="shared" si="669"/>
        <v>0.24098933752573767</v>
      </c>
      <c r="J140" s="302">
        <f t="shared" si="670"/>
        <v>0.26787559843877007</v>
      </c>
      <c r="K140" s="452">
        <f t="shared" si="671"/>
        <v>8.1300556552752722E-3</v>
      </c>
      <c r="L140" s="303">
        <f t="shared" si="723"/>
        <v>2.5150542297862302</v>
      </c>
      <c r="M140" s="304">
        <f t="shared" si="672"/>
        <v>0.27759022276486744</v>
      </c>
      <c r="N140" s="675"/>
      <c r="O140" s="310" t="s">
        <v>226</v>
      </c>
      <c r="P140" s="20" t="s">
        <v>234</v>
      </c>
      <c r="Q140" s="20"/>
      <c r="R140" s="20"/>
      <c r="S140" s="148">
        <f t="shared" si="538"/>
        <v>2686</v>
      </c>
      <c r="T140" s="149">
        <f t="shared" si="539"/>
        <v>11037.14661406969</v>
      </c>
      <c r="U140" s="148">
        <f t="shared" si="540"/>
        <v>41</v>
      </c>
      <c r="V140" s="150">
        <f t="shared" si="541"/>
        <v>1.550094517958412E-2</v>
      </c>
      <c r="W140" s="149">
        <f t="shared" si="542"/>
        <v>168.47468770545694</v>
      </c>
      <c r="X140" s="148">
        <f t="shared" si="543"/>
        <v>94</v>
      </c>
      <c r="Y140" s="150">
        <f t="shared" si="544"/>
        <v>3.6265432098765434E-2</v>
      </c>
      <c r="Z140" s="149">
        <f t="shared" si="545"/>
        <v>386.25904010519395</v>
      </c>
      <c r="AA140" s="148">
        <f t="shared" si="546"/>
        <v>53</v>
      </c>
      <c r="AB140" s="149">
        <f t="shared" si="547"/>
        <v>2177.8435239973701</v>
      </c>
      <c r="AC140" s="151">
        <f t="shared" si="548"/>
        <v>1.9731943410275503E-2</v>
      </c>
      <c r="AD140" s="148">
        <f t="shared" si="549"/>
        <v>0</v>
      </c>
      <c r="AE140" s="150">
        <f t="shared" si="550"/>
        <v>0</v>
      </c>
      <c r="AF140" s="149">
        <f t="shared" si="551"/>
        <v>0</v>
      </c>
      <c r="AG140" s="148">
        <f t="shared" si="552"/>
        <v>2</v>
      </c>
      <c r="AH140" s="150">
        <f t="shared" si="553"/>
        <v>3.9215686274509803E-2</v>
      </c>
      <c r="AI140" s="311">
        <f t="shared" si="554"/>
        <v>82.182774490466798</v>
      </c>
      <c r="AJ140" s="679"/>
      <c r="AK140" s="74">
        <v>1860.0938231528417</v>
      </c>
      <c r="AL140" s="59">
        <v>1778.6857062259837</v>
      </c>
      <c r="AM140" s="59">
        <v>1741.0646917668278</v>
      </c>
      <c r="AN140" s="59">
        <v>1620.6035230640623</v>
      </c>
      <c r="AO140" s="59">
        <v>1536.103187920356</v>
      </c>
      <c r="AP140" s="59">
        <v>1518.694423409147</v>
      </c>
      <c r="AQ140" s="59">
        <v>1603.0744608905602</v>
      </c>
      <c r="AR140" s="59">
        <v>1474.475035369285</v>
      </c>
      <c r="AS140" s="59">
        <v>1576.3487509804168</v>
      </c>
      <c r="AT140" s="59">
        <v>1600.9107633518825</v>
      </c>
      <c r="AU140" s="59">
        <v>1271.6761635829357</v>
      </c>
      <c r="AV140" s="59">
        <v>1302.9067216040655</v>
      </c>
      <c r="AW140" s="59">
        <v>1129.4134778400912</v>
      </c>
      <c r="AX140" s="59">
        <v>1307.4940297598446</v>
      </c>
      <c r="AY140" s="59">
        <v>837.11699442376027</v>
      </c>
      <c r="AZ140" s="59">
        <v>1048.8105314996135</v>
      </c>
      <c r="BA140" s="59">
        <v>361.60347243157162</v>
      </c>
      <c r="BB140" s="59">
        <v>563.86326480892239</v>
      </c>
      <c r="BC140" s="59">
        <v>44.505042760808827</v>
      </c>
      <c r="BD140" s="75">
        <v>158.55624290761827</v>
      </c>
      <c r="BE140" s="213">
        <v>2.0000000000000002E-5</v>
      </c>
      <c r="BF140" s="42">
        <v>2.0000000000000002E-5</v>
      </c>
      <c r="BG140" s="52">
        <v>5.0000000000000002E-5</v>
      </c>
      <c r="BH140" s="52">
        <v>4.0000000000000003E-5</v>
      </c>
      <c r="BI140" s="52">
        <v>1.2518952302791728E-4</v>
      </c>
      <c r="BJ140" s="52">
        <v>1.2406223545552731E-4</v>
      </c>
      <c r="BK140" s="52">
        <v>3.4000000000000002E-4</v>
      </c>
      <c r="BL140" s="52">
        <v>1.8000000000000001E-4</v>
      </c>
      <c r="BM140" s="52">
        <v>8.9999999999999998E-4</v>
      </c>
      <c r="BN140" s="52">
        <v>5.0000000000000001E-4</v>
      </c>
      <c r="BO140" s="52">
        <v>3.8E-3</v>
      </c>
      <c r="BP140" s="52">
        <v>2E-3</v>
      </c>
      <c r="BQ140" s="52">
        <v>1.6199999999999999E-2</v>
      </c>
      <c r="BR140" s="52">
        <v>6.1999999999999998E-3</v>
      </c>
      <c r="BS140" s="52">
        <v>6.1100000000000002E-2</v>
      </c>
      <c r="BT140" s="52">
        <v>2.6800000000000001E-2</v>
      </c>
      <c r="BU140" s="52">
        <v>0.1421</v>
      </c>
      <c r="BV140" s="52">
        <v>5.4699999999999999E-2</v>
      </c>
      <c r="BW140" s="52">
        <v>0.27589999999999998</v>
      </c>
      <c r="BX140" s="584">
        <v>0.1051</v>
      </c>
      <c r="BY140" s="74">
        <f>+Fall_Hoy!B140+(CS140/2)</f>
        <v>1</v>
      </c>
      <c r="BZ140" s="59">
        <f>+Fall_Hoy!C140+(CS140/2)</f>
        <v>0</v>
      </c>
      <c r="CA140" s="59">
        <f>+Fall_Hoy!D140+(CT140/2)</f>
        <v>0</v>
      </c>
      <c r="CB140" s="59">
        <f>+Fall_Hoy!E140+(CT140/2)</f>
        <v>0</v>
      </c>
      <c r="CC140" s="59">
        <f>+Fall_Hoy!F140+(CU140/2)</f>
        <v>0</v>
      </c>
      <c r="CD140" s="59">
        <f>+Fall_Hoy!G140+(CU140/2)</f>
        <v>0</v>
      </c>
      <c r="CE140" s="59">
        <f>+Fall_Hoy!H140+(CV140/2)</f>
        <v>0</v>
      </c>
      <c r="CF140" s="59">
        <f>+Fall_Hoy!I140+(CV140/2)</f>
        <v>0</v>
      </c>
      <c r="CG140" s="59">
        <f>+Fall_Hoy!J140+(CW140/2)</f>
        <v>1</v>
      </c>
      <c r="CH140" s="59">
        <f>+Fall_Hoy!K140+(CW140/2)</f>
        <v>0</v>
      </c>
      <c r="CI140" s="59">
        <f>+Fall_Hoy!L140+(CX140/2)</f>
        <v>2</v>
      </c>
      <c r="CJ140" s="59">
        <f>+Fall_Hoy!M140+(CX140/2)</f>
        <v>2</v>
      </c>
      <c r="CK140" s="59">
        <f>+Fall_Hoy!N140+(CY140/2)</f>
        <v>8</v>
      </c>
      <c r="CL140" s="59">
        <f>+Fall_Hoy!O140+(CY140/2)</f>
        <v>1</v>
      </c>
      <c r="CM140" s="59">
        <f>+Fall_Hoy!P140+(CZ140/2)</f>
        <v>14</v>
      </c>
      <c r="CN140" s="59">
        <f>+Fall_Hoy!Q140+(CZ140/2)</f>
        <v>2</v>
      </c>
      <c r="CO140" s="59">
        <f>+Fall_Hoy!R140+(DA140/2)</f>
        <v>11</v>
      </c>
      <c r="CP140" s="59">
        <f>+Fall_Hoy!S140+(DA140/2)</f>
        <v>4</v>
      </c>
      <c r="CQ140" s="59">
        <f>+Fall_Hoy!T140+(DB140/2)</f>
        <v>3</v>
      </c>
      <c r="CR140" s="75">
        <f>+Fall_Hoy!U140+(DB140/2)</f>
        <v>4</v>
      </c>
      <c r="CS140" s="603">
        <f>+Fall_Hoy!W140</f>
        <v>0</v>
      </c>
      <c r="CT140" s="58">
        <f>+Fall_Hoy!X140</f>
        <v>0</v>
      </c>
      <c r="CU140" s="58">
        <f>+Fall_Hoy!Y140</f>
        <v>0</v>
      </c>
      <c r="CV140" s="58">
        <f>+Fall_Hoy!Z140</f>
        <v>0</v>
      </c>
      <c r="CW140" s="58">
        <f>+Fall_Hoy!AA140</f>
        <v>0</v>
      </c>
      <c r="CX140" s="58">
        <f>+Fall_Hoy!AB140</f>
        <v>0</v>
      </c>
      <c r="CY140" s="58">
        <f>+Fall_Hoy!AC140</f>
        <v>0</v>
      </c>
      <c r="CZ140" s="58">
        <f>+Fall_Hoy!AD140</f>
        <v>0</v>
      </c>
      <c r="DA140" s="58">
        <f>+Fall_Hoy!AE140</f>
        <v>0</v>
      </c>
      <c r="DB140" s="223">
        <f>+Fall_Hoy!AF140</f>
        <v>0</v>
      </c>
      <c r="DC140" s="65">
        <f t="shared" si="555"/>
        <v>0.27371630379553774</v>
      </c>
      <c r="DD140" s="66">
        <f t="shared" si="556"/>
        <v>7.1153810369293857E-2</v>
      </c>
      <c r="DE140" s="66">
        <f t="shared" si="557"/>
        <v>0.43724213512860699</v>
      </c>
      <c r="DF140" s="66">
        <f t="shared" si="558"/>
        <v>0.1233583625695563</v>
      </c>
      <c r="DG140" s="66">
        <f t="shared" si="649"/>
        <v>0.1568905018199177</v>
      </c>
      <c r="DH140" s="66">
        <f t="shared" si="650"/>
        <v>0.15803047426831981</v>
      </c>
      <c r="DI140" s="66">
        <f t="shared" si="651"/>
        <v>0.14846471939162653</v>
      </c>
      <c r="DJ140" s="66">
        <f t="shared" si="652"/>
        <v>0.18447243491774487</v>
      </c>
      <c r="DK140" s="66">
        <f t="shared" si="653"/>
        <v>0.7</v>
      </c>
      <c r="DL140" s="66">
        <f t="shared" si="654"/>
        <v>0.14429286459186974</v>
      </c>
      <c r="DM140" s="66">
        <f t="shared" si="655"/>
        <v>0.4138756426721048</v>
      </c>
      <c r="DN140" s="66">
        <f t="shared" si="656"/>
        <v>0.7</v>
      </c>
      <c r="DO140" s="66">
        <f t="shared" si="657"/>
        <v>0.43724213512860699</v>
      </c>
      <c r="DP140" s="66">
        <f t="shared" si="658"/>
        <v>0.1233583625695563</v>
      </c>
      <c r="DQ140" s="66">
        <f t="shared" si="659"/>
        <v>0.27371630379553774</v>
      </c>
      <c r="DR140" s="66">
        <f t="shared" si="660"/>
        <v>7.1153810369293857E-2</v>
      </c>
      <c r="DS140" s="66">
        <f t="shared" si="661"/>
        <v>0.21407503067951936</v>
      </c>
      <c r="DT140" s="66">
        <f t="shared" si="662"/>
        <v>0.12968772246718091</v>
      </c>
      <c r="DU140" s="66">
        <f t="shared" si="663"/>
        <v>0.24432073802325202</v>
      </c>
      <c r="DV140" s="265">
        <f t="shared" si="664"/>
        <v>0.24003464473424577</v>
      </c>
      <c r="DW140" s="74">
        <f>+'Cas_-14'!B139</f>
        <v>80</v>
      </c>
      <c r="DX140" s="59">
        <f>+'Cas_-14'!C139</f>
        <v>61</v>
      </c>
      <c r="DY140" s="59">
        <f>+'Cas_-14'!D139</f>
        <v>118</v>
      </c>
      <c r="DZ140" s="59">
        <f>+'Cas_-14'!E139</f>
        <v>117</v>
      </c>
      <c r="EA140" s="59">
        <f>+'Cas_-14'!F139</f>
        <v>241</v>
      </c>
      <c r="EB140" s="59">
        <f>+'Cas_-14'!G139</f>
        <v>240</v>
      </c>
      <c r="EC140" s="59">
        <f>+'Cas_-14'!H139</f>
        <v>238</v>
      </c>
      <c r="ED140" s="59">
        <f>+'Cas_-14'!I139</f>
        <v>272</v>
      </c>
      <c r="EE140" s="59">
        <f>+'Cas_-14'!J139</f>
        <v>217</v>
      </c>
      <c r="EF140" s="59">
        <f>+'Cas_-14'!K139</f>
        <v>231</v>
      </c>
      <c r="EG140" s="59">
        <f>+'Cas_-14'!L139</f>
        <v>156</v>
      </c>
      <c r="EH140" s="59">
        <f>+'Cas_-14'!M139</f>
        <v>169</v>
      </c>
      <c r="EI140" s="59">
        <f>+'Cas_-14'!N139</f>
        <v>107</v>
      </c>
      <c r="EJ140" s="59">
        <f>+'Cas_-14'!O139</f>
        <v>117</v>
      </c>
      <c r="EK140" s="59">
        <f>+'Cas_-14'!P139</f>
        <v>59</v>
      </c>
      <c r="EL140" s="59">
        <f>+'Cas_-14'!Q139</f>
        <v>71</v>
      </c>
      <c r="EM140" s="59">
        <f>+'Cas_-14'!R139</f>
        <v>33</v>
      </c>
      <c r="EN140" s="59">
        <f>+'Cas_-14'!S139</f>
        <v>32</v>
      </c>
      <c r="EO140" s="59">
        <f>+'Cas_-14'!T139</f>
        <v>3</v>
      </c>
      <c r="EP140" s="75">
        <f>+'Cas_-14'!U139</f>
        <v>14</v>
      </c>
      <c r="EQ140" s="178">
        <f t="shared" si="673"/>
        <v>4.3008583225334705E-2</v>
      </c>
      <c r="ER140" s="79">
        <f t="shared" si="674"/>
        <v>3.4294985216601216E-2</v>
      </c>
      <c r="ES140" s="79">
        <f t="shared" si="675"/>
        <v>6.7774621217695202E-2</v>
      </c>
      <c r="ET140" s="79">
        <f t="shared" si="676"/>
        <v>7.2195326207108959E-2</v>
      </c>
      <c r="EU140" s="79">
        <f t="shared" si="677"/>
        <v>0.1568905018199177</v>
      </c>
      <c r="EV140" s="79">
        <f t="shared" si="678"/>
        <v>0.15803047426831981</v>
      </c>
      <c r="EW140" s="79">
        <f t="shared" si="679"/>
        <v>0.14846471939162653</v>
      </c>
      <c r="EX140" s="79">
        <f t="shared" si="680"/>
        <v>0.18447243491774487</v>
      </c>
      <c r="EY140" s="79">
        <f t="shared" si="681"/>
        <v>0.13765989275218185</v>
      </c>
      <c r="EZ140" s="79">
        <f t="shared" si="682"/>
        <v>0.14429286459186974</v>
      </c>
      <c r="FA140" s="79">
        <f t="shared" si="683"/>
        <v>0.12267274048801187</v>
      </c>
      <c r="FB140" s="79">
        <f t="shared" si="684"/>
        <v>0.1297099763150632</v>
      </c>
      <c r="FC140" s="79">
        <f t="shared" si="685"/>
        <v>9.4739439628990924E-2</v>
      </c>
      <c r="FD140" s="79">
        <f t="shared" si="686"/>
        <v>8.9484156207956148E-2</v>
      </c>
      <c r="FE140" s="79">
        <f t="shared" si="687"/>
        <v>7.0479993110895298E-2</v>
      </c>
      <c r="FF140" s="79">
        <f t="shared" si="688"/>
        <v>6.7695735185346162E-2</v>
      </c>
      <c r="FG140" s="79">
        <f t="shared" si="689"/>
        <v>9.1260185578679112E-2</v>
      </c>
      <c r="FH140" s="79">
        <f t="shared" si="690"/>
        <v>5.6751347351638365E-2</v>
      </c>
      <c r="FI140" s="79">
        <f t="shared" si="691"/>
        <v>6.7408091620615229E-2</v>
      </c>
      <c r="FJ140" s="87">
        <f t="shared" si="692"/>
        <v>8.8296744065492302E-2</v>
      </c>
      <c r="FK140" s="101">
        <f t="shared" si="741"/>
        <v>3.8836028738661259</v>
      </c>
      <c r="FL140" s="102">
        <f t="shared" si="742"/>
        <v>1.0510826150935466</v>
      </c>
      <c r="FM140" s="102">
        <f t="shared" si="743"/>
        <v>4.6152071074189456</v>
      </c>
      <c r="FN140" s="102">
        <f t="shared" si="744"/>
        <v>1.3785497656465397</v>
      </c>
      <c r="FO140" s="102">
        <f t="shared" si="740"/>
        <v>1</v>
      </c>
      <c r="FP140" s="102">
        <f t="shared" si="740"/>
        <v>1</v>
      </c>
      <c r="FQ140" s="102">
        <f t="shared" si="740"/>
        <v>1</v>
      </c>
      <c r="FR140" s="102">
        <f t="shared" si="740"/>
        <v>1</v>
      </c>
      <c r="FS140" s="102">
        <f t="shared" si="740"/>
        <v>5.0849959709045702</v>
      </c>
      <c r="FT140" s="102">
        <f t="shared" si="740"/>
        <v>1</v>
      </c>
      <c r="FU140" s="102">
        <f t="shared" si="740"/>
        <v>3.3738191632928474</v>
      </c>
      <c r="FV140" s="102">
        <f t="shared" si="740"/>
        <v>5.3966550598984968</v>
      </c>
      <c r="FW140" s="102">
        <f t="shared" si="740"/>
        <v>4.6152071074189456</v>
      </c>
      <c r="FX140" s="102">
        <f t="shared" si="740"/>
        <v>1.3785497656465397</v>
      </c>
      <c r="FY140" s="102">
        <f t="shared" si="740"/>
        <v>3.8836028738661259</v>
      </c>
      <c r="FZ140" s="102">
        <f t="shared" si="740"/>
        <v>1.0510826150935466</v>
      </c>
      <c r="GA140" s="102">
        <f t="shared" si="745"/>
        <v>2.345765892563922</v>
      </c>
      <c r="GB140" s="102">
        <f t="shared" si="746"/>
        <v>2.2851919561243146</v>
      </c>
      <c r="GC140" s="102">
        <f t="shared" si="747"/>
        <v>3.6245016310257343</v>
      </c>
      <c r="GD140" s="270">
        <f t="shared" si="748"/>
        <v>2.7184993883376376</v>
      </c>
      <c r="GE140" s="74">
        <f>+Cas_Hoy!B139</f>
        <v>82</v>
      </c>
      <c r="GF140" s="59">
        <f>+Cas_Hoy!C139</f>
        <v>63</v>
      </c>
      <c r="GG140" s="59">
        <f>+Cas_Hoy!D139</f>
        <v>121</v>
      </c>
      <c r="GH140" s="59">
        <f>+Cas_Hoy!E139</f>
        <v>125</v>
      </c>
      <c r="GI140" s="59">
        <f>+Cas_Hoy!F139</f>
        <v>252</v>
      </c>
      <c r="GJ140" s="59">
        <f>+Cas_Hoy!G139</f>
        <v>249</v>
      </c>
      <c r="GK140" s="59">
        <f>+Cas_Hoy!H139</f>
        <v>251</v>
      </c>
      <c r="GL140" s="59">
        <f>+Cas_Hoy!I139</f>
        <v>280</v>
      </c>
      <c r="GM140" s="59">
        <f>+Cas_Hoy!J139</f>
        <v>222</v>
      </c>
      <c r="GN140" s="59">
        <f>+Cas_Hoy!K139</f>
        <v>244</v>
      </c>
      <c r="GO140" s="59">
        <f>+Cas_Hoy!L139</f>
        <v>160</v>
      </c>
      <c r="GP140" s="59">
        <f>+Cas_Hoy!M139</f>
        <v>171</v>
      </c>
      <c r="GQ140" s="59">
        <f>+Cas_Hoy!N139</f>
        <v>112</v>
      </c>
      <c r="GR140" s="59">
        <f>+Cas_Hoy!O139</f>
        <v>119</v>
      </c>
      <c r="GS140" s="59">
        <f>+Cas_Hoy!P139</f>
        <v>60</v>
      </c>
      <c r="GT140" s="59">
        <f>+Cas_Hoy!Q139</f>
        <v>73</v>
      </c>
      <c r="GU140" s="59">
        <f>+Cas_Hoy!R139</f>
        <v>34</v>
      </c>
      <c r="GV140" s="59">
        <f>+Cas_Hoy!S139</f>
        <v>34</v>
      </c>
      <c r="GW140" s="59">
        <f>+Cas_Hoy!T139</f>
        <v>3</v>
      </c>
      <c r="GX140" s="459">
        <f>+Cas_Hoy!U139</f>
        <v>15</v>
      </c>
      <c r="GY140" s="424">
        <f t="shared" si="749"/>
        <v>0.2783555631819028</v>
      </c>
      <c r="GZ140" s="94">
        <f t="shared" si="750"/>
        <v>7.3158143055752856E-2</v>
      </c>
      <c r="HA140" s="94">
        <f t="shared" si="751"/>
        <v>0.45767401060190638</v>
      </c>
      <c r="HB140" s="94">
        <f t="shared" si="752"/>
        <v>0.12546705252801027</v>
      </c>
      <c r="HC140" s="272">
        <f t="shared" si="724"/>
        <v>0.16405147908140771</v>
      </c>
      <c r="HD140" s="272">
        <f t="shared" si="725"/>
        <v>0.1639566170533818</v>
      </c>
      <c r="HE140" s="272">
        <f t="shared" si="726"/>
        <v>0.15657413683738763</v>
      </c>
      <c r="HF140" s="272">
        <f t="shared" si="727"/>
        <v>0.18989809476826677</v>
      </c>
      <c r="HG140" s="272">
        <f t="shared" si="728"/>
        <v>0.7</v>
      </c>
      <c r="HH140" s="272">
        <f t="shared" si="729"/>
        <v>0.15241324225288405</v>
      </c>
      <c r="HI140" s="272">
        <f t="shared" si="730"/>
        <v>0.42448783863805623</v>
      </c>
      <c r="HJ140" s="272">
        <f t="shared" si="731"/>
        <v>0.7</v>
      </c>
      <c r="HK140" s="272">
        <f t="shared" si="732"/>
        <v>0.45767401060190638</v>
      </c>
      <c r="HL140" s="272">
        <f t="shared" si="733"/>
        <v>0.12546705252801027</v>
      </c>
      <c r="HM140" s="272">
        <f t="shared" si="734"/>
        <v>0.2783555631819028</v>
      </c>
      <c r="HN140" s="272">
        <f t="shared" si="735"/>
        <v>7.3158143055752856E-2</v>
      </c>
      <c r="HO140" s="272">
        <f t="shared" si="736"/>
        <v>0.22056215282132299</v>
      </c>
      <c r="HP140" s="272">
        <f t="shared" si="737"/>
        <v>0.13779320512137971</v>
      </c>
      <c r="HQ140" s="272">
        <f t="shared" si="738"/>
        <v>0.24432073802325205</v>
      </c>
      <c r="HR140" s="276">
        <f t="shared" si="739"/>
        <v>0.25717997650097757</v>
      </c>
      <c r="HS140" s="201">
        <f>+CyF_Tot!B139</f>
        <v>0</v>
      </c>
      <c r="HT140" s="131">
        <f>+CyF_Tot!C139</f>
        <v>2592</v>
      </c>
      <c r="HU140" s="131">
        <f>+CyF_Tot!D139</f>
        <v>2645</v>
      </c>
      <c r="HV140" s="131">
        <f>+CyF_Tot!E139</f>
        <v>2686</v>
      </c>
      <c r="HW140" s="131">
        <f>+CyF_Tot!F139</f>
        <v>0</v>
      </c>
      <c r="HX140" s="131">
        <f>+CyF_Tot!G139</f>
        <v>51</v>
      </c>
      <c r="HY140" s="131">
        <f>+CyF_Tot!H139</f>
        <v>53</v>
      </c>
      <c r="HZ140" s="428">
        <f>+CyF_Tot!I139</f>
        <v>53</v>
      </c>
      <c r="IA140" s="82">
        <f t="shared" si="628"/>
        <v>7.6433835599640107E-2</v>
      </c>
      <c r="IB140" s="79">
        <f t="shared" si="629"/>
        <v>7.3088663142093349E-2</v>
      </c>
      <c r="IC140" s="79">
        <f t="shared" si="630"/>
        <v>7.1542763468393653E-2</v>
      </c>
      <c r="ID140" s="79">
        <f t="shared" si="631"/>
        <v>6.6592846937214914E-2</v>
      </c>
      <c r="IE140" s="79">
        <f t="shared" si="632"/>
        <v>6.3120610943472877E-2</v>
      </c>
      <c r="IF140" s="79">
        <f t="shared" si="633"/>
        <v>6.2405260659481716E-2</v>
      </c>
      <c r="IG140" s="79">
        <f t="shared" si="634"/>
        <v>6.5872553455397775E-2</v>
      </c>
      <c r="IH140" s="79">
        <f t="shared" si="635"/>
        <v>6.0588224661788502E-2</v>
      </c>
      <c r="II140" s="79">
        <f t="shared" si="636"/>
        <v>6.4774356960076301E-2</v>
      </c>
      <c r="IJ140" s="79">
        <f t="shared" si="637"/>
        <v>6.5783644121954407E-2</v>
      </c>
      <c r="IK140" s="79">
        <f t="shared" si="638"/>
        <v>5.2254937688319188E-2</v>
      </c>
      <c r="IL140" s="79">
        <f t="shared" si="639"/>
        <v>5.3538244641850162E-2</v>
      </c>
      <c r="IM140" s="79">
        <f t="shared" si="640"/>
        <v>4.6409166577913018E-2</v>
      </c>
      <c r="IN140" s="79">
        <f t="shared" si="641"/>
        <v>5.3726743497692499E-2</v>
      </c>
      <c r="IO140" s="79">
        <f t="shared" si="642"/>
        <v>3.4398298587432624E-2</v>
      </c>
      <c r="IP140" s="79">
        <f t="shared" si="643"/>
        <v>4.3097079696729677E-2</v>
      </c>
      <c r="IQ140" s="79">
        <f t="shared" si="644"/>
        <v>1.4858788314906789E-2</v>
      </c>
      <c r="IR140" s="79">
        <f t="shared" si="645"/>
        <v>2.3169923767625018E-2</v>
      </c>
      <c r="IS140" s="79">
        <f t="shared" si="646"/>
        <v>1.8287739464500669E-3</v>
      </c>
      <c r="IT140" s="179">
        <f t="shared" si="647"/>
        <v>6.5152959774662338E-3</v>
      </c>
      <c r="IU140" s="275"/>
      <c r="IV140" s="272"/>
      <c r="IW140" s="272"/>
      <c r="IX140" s="272"/>
      <c r="IY140" s="272"/>
      <c r="IZ140" s="272"/>
      <c r="JA140" s="272"/>
      <c r="JB140" s="272"/>
      <c r="JC140" s="272"/>
      <c r="JD140" s="272"/>
      <c r="JE140" s="272"/>
      <c r="JF140" s="272"/>
      <c r="JG140" s="272"/>
      <c r="JH140" s="272"/>
      <c r="JI140" s="272"/>
      <c r="JJ140" s="272"/>
      <c r="JK140" s="272"/>
      <c r="JL140" s="272"/>
      <c r="JM140" s="272"/>
      <c r="JN140" s="276"/>
      <c r="JP140" s="525">
        <f t="shared" si="510"/>
        <v>2067.8451549720285</v>
      </c>
      <c r="JQ140" s="241">
        <f t="shared" si="511"/>
        <v>0</v>
      </c>
      <c r="JR140" s="241">
        <f t="shared" si="512"/>
        <v>0</v>
      </c>
      <c r="JS140" s="241">
        <f t="shared" si="513"/>
        <v>0</v>
      </c>
      <c r="JT140" s="241">
        <f t="shared" si="514"/>
        <v>0</v>
      </c>
      <c r="JU140" s="241">
        <f t="shared" si="515"/>
        <v>0</v>
      </c>
      <c r="JV140" s="241">
        <f t="shared" si="516"/>
        <v>0</v>
      </c>
      <c r="JW140" s="241">
        <f t="shared" si="517"/>
        <v>0</v>
      </c>
      <c r="JX140" s="241">
        <f t="shared" si="518"/>
        <v>1790.3094085269843</v>
      </c>
      <c r="JY140" s="241">
        <f t="shared" si="519"/>
        <v>0</v>
      </c>
      <c r="JZ140" s="241">
        <f t="shared" si="520"/>
        <v>3323.905976259442</v>
      </c>
      <c r="KA140" s="241">
        <f t="shared" si="521"/>
        <v>3482.1080625130785</v>
      </c>
      <c r="KB140" s="241">
        <f t="shared" si="522"/>
        <v>11711.770985145633</v>
      </c>
      <c r="KC140" s="241">
        <f t="shared" si="523"/>
        <v>1458.5986295863165</v>
      </c>
      <c r="KD140" s="241">
        <f t="shared" si="524"/>
        <v>16556.206709840295</v>
      </c>
      <c r="KE140" s="241">
        <f t="shared" si="525"/>
        <v>2542.7471596674973</v>
      </c>
      <c r="KF140" s="241">
        <f t="shared" si="526"/>
        <v>10846.516416520888</v>
      </c>
      <c r="KG140" s="241">
        <f t="shared" si="527"/>
        <v>4658.7039162591554</v>
      </c>
      <c r="KH140" s="241">
        <f t="shared" si="528"/>
        <v>4069.0894506784389</v>
      </c>
      <c r="KI140" s="526">
        <f t="shared" si="529"/>
        <v>4359.5886691307787</v>
      </c>
      <c r="KJ140" s="529">
        <f>(SUM(JP140:KI140)/SUM(JP$4:KI139))*100000</f>
        <v>112.26480351302405</v>
      </c>
      <c r="KK140" s="491">
        <f t="shared" si="693"/>
        <v>537.60729031668382</v>
      </c>
      <c r="KL140" s="492">
        <f t="shared" si="694"/>
        <v>0</v>
      </c>
      <c r="KM140" s="492">
        <f t="shared" si="695"/>
        <v>0</v>
      </c>
      <c r="KN140" s="492">
        <f t="shared" si="696"/>
        <v>0</v>
      </c>
      <c r="KO140" s="492">
        <f t="shared" si="697"/>
        <v>0</v>
      </c>
      <c r="KP140" s="492">
        <f t="shared" si="698"/>
        <v>0</v>
      </c>
      <c r="KQ140" s="492">
        <f t="shared" si="699"/>
        <v>0</v>
      </c>
      <c r="KR140" s="492">
        <f t="shared" si="700"/>
        <v>0</v>
      </c>
      <c r="KS140" s="492">
        <f t="shared" si="701"/>
        <v>634.37738595475514</v>
      </c>
      <c r="KT140" s="492">
        <f t="shared" si="702"/>
        <v>0</v>
      </c>
      <c r="KU140" s="492">
        <f t="shared" si="703"/>
        <v>1572.7274421539983</v>
      </c>
      <c r="KV140" s="492">
        <f t="shared" si="704"/>
        <v>1535.0293055037066</v>
      </c>
      <c r="KW140" s="492">
        <f t="shared" si="705"/>
        <v>7083.3225890834337</v>
      </c>
      <c r="KX140" s="492">
        <f t="shared" si="706"/>
        <v>764.82184793124918</v>
      </c>
      <c r="KY140" s="492">
        <f t="shared" si="707"/>
        <v>16724.066161907358</v>
      </c>
      <c r="KZ140" s="492">
        <f t="shared" si="708"/>
        <v>1906.9221178970752</v>
      </c>
      <c r="LA140" s="492">
        <f t="shared" si="709"/>
        <v>30420.061859559701</v>
      </c>
      <c r="LB140" s="492">
        <f t="shared" si="710"/>
        <v>7093.9184189547959</v>
      </c>
      <c r="LC140" s="492">
        <f t="shared" si="711"/>
        <v>67408.091620615232</v>
      </c>
      <c r="LD140" s="493">
        <f t="shared" si="712"/>
        <v>25227.64116156923</v>
      </c>
      <c r="LE140" s="509">
        <f t="shared" si="713"/>
        <v>194.65623085683399</v>
      </c>
      <c r="LF140" s="492">
        <f t="shared" si="714"/>
        <v>0</v>
      </c>
      <c r="LG140" s="492">
        <f t="shared" si="715"/>
        <v>673.99079349785745</v>
      </c>
      <c r="LH140" s="492">
        <f t="shared" si="716"/>
        <v>456.7990810836535</v>
      </c>
      <c r="LI140" s="492">
        <f t="shared" si="717"/>
        <v>15172.978354619609</v>
      </c>
      <c r="LJ140" s="512">
        <f t="shared" si="718"/>
        <v>3572.9086964453636</v>
      </c>
      <c r="LK140" s="491">
        <f t="shared" si="719"/>
        <v>99.4505817253998</v>
      </c>
      <c r="LL140" s="492">
        <f t="shared" si="720"/>
        <v>566.29041490277814</v>
      </c>
      <c r="LM140" s="493">
        <f t="shared" si="721"/>
        <v>8621.6969065274898</v>
      </c>
      <c r="LO140" s="547" t="e">
        <f>VLOOKUP(A140,#REF!,2,FALSE)</f>
        <v>#REF!</v>
      </c>
      <c r="LP140" s="552" t="e">
        <f>VLOOKUP(A140,#REF!,3,FALSE)</f>
        <v>#REF!</v>
      </c>
      <c r="LQ140" s="544" t="e">
        <f>VLOOKUP(A140,#REF!,4,FALSE)</f>
        <v>#REF!</v>
      </c>
      <c r="LR140" s="564" t="e">
        <f t="shared" si="665"/>
        <v>#REF!</v>
      </c>
      <c r="LS140" s="518" t="e">
        <f t="shared" si="666"/>
        <v>#REF!</v>
      </c>
    </row>
    <row r="141" spans="1:331" ht="14.4">
      <c r="A141" s="391" t="s">
        <v>151</v>
      </c>
      <c r="B141" s="419">
        <v>13863</v>
      </c>
      <c r="C141" s="407">
        <f t="shared" si="608"/>
        <v>2404</v>
      </c>
      <c r="D141" s="398">
        <f t="shared" si="609"/>
        <v>39</v>
      </c>
      <c r="E141" s="376">
        <f t="shared" si="722"/>
        <v>8.279921365377441E-3</v>
      </c>
      <c r="F141" s="185">
        <f t="shared" si="667"/>
        <v>0.16958811224121764</v>
      </c>
      <c r="G141" s="30">
        <f t="shared" si="253"/>
        <v>2.0034834793286693</v>
      </c>
      <c r="H141" s="29">
        <f t="shared" si="668"/>
        <v>0.33976698116581561</v>
      </c>
      <c r="I141" s="33">
        <f t="shared" si="669"/>
        <v>0.34742655156215257</v>
      </c>
      <c r="J141" s="302">
        <f t="shared" si="670"/>
        <v>0.37632950505739438</v>
      </c>
      <c r="K141" s="452">
        <f t="shared" si="671"/>
        <v>7.4754805265018496E-3</v>
      </c>
      <c r="L141" s="303">
        <f t="shared" si="723"/>
        <v>2.2190795102554906</v>
      </c>
      <c r="M141" s="304">
        <f t="shared" si="672"/>
        <v>0.38465325421221552</v>
      </c>
      <c r="N141" s="675"/>
      <c r="O141" s="310" t="s">
        <v>226</v>
      </c>
      <c r="P141" s="20" t="s">
        <v>227</v>
      </c>
      <c r="Q141" s="20"/>
      <c r="R141" s="20"/>
      <c r="S141" s="148">
        <f t="shared" si="538"/>
        <v>2404</v>
      </c>
      <c r="T141" s="149">
        <f t="shared" si="539"/>
        <v>17341.123854865469</v>
      </c>
      <c r="U141" s="148">
        <f t="shared" si="540"/>
        <v>18</v>
      </c>
      <c r="V141" s="150">
        <f t="shared" si="541"/>
        <v>7.5440067057837385E-3</v>
      </c>
      <c r="W141" s="149">
        <f t="shared" si="542"/>
        <v>129.84202553559837</v>
      </c>
      <c r="X141" s="148">
        <f t="shared" si="543"/>
        <v>53</v>
      </c>
      <c r="Y141" s="150">
        <f t="shared" si="544"/>
        <v>2.2543598468736707E-2</v>
      </c>
      <c r="Z141" s="149">
        <f t="shared" si="545"/>
        <v>382.31263074370628</v>
      </c>
      <c r="AA141" s="148">
        <f t="shared" si="546"/>
        <v>39</v>
      </c>
      <c r="AB141" s="149">
        <f t="shared" si="547"/>
        <v>2813.2438866046309</v>
      </c>
      <c r="AC141" s="151">
        <f t="shared" si="548"/>
        <v>1.6222961730449251E-2</v>
      </c>
      <c r="AD141" s="148">
        <f t="shared" si="549"/>
        <v>1</v>
      </c>
      <c r="AE141" s="150">
        <f t="shared" si="550"/>
        <v>2.6315789473684209E-2</v>
      </c>
      <c r="AF141" s="149">
        <f t="shared" si="551"/>
        <v>72.134458630887977</v>
      </c>
      <c r="AG141" s="148">
        <f t="shared" si="552"/>
        <v>2</v>
      </c>
      <c r="AH141" s="150">
        <f t="shared" si="553"/>
        <v>5.4054054054054057E-2</v>
      </c>
      <c r="AI141" s="311">
        <f t="shared" si="554"/>
        <v>144.26891726177595</v>
      </c>
      <c r="AJ141" s="679"/>
      <c r="AK141" s="74">
        <v>1161.6401699511664</v>
      </c>
      <c r="AL141" s="59">
        <v>1080.270009550766</v>
      </c>
      <c r="AM141" s="59">
        <v>1009.0419554639609</v>
      </c>
      <c r="AN141" s="59">
        <v>976.95922867464537</v>
      </c>
      <c r="AO141" s="59">
        <v>959.68427615187829</v>
      </c>
      <c r="AP141" s="59">
        <v>906.79548586465398</v>
      </c>
      <c r="AQ141" s="59">
        <v>963.09060633794115</v>
      </c>
      <c r="AR141" s="59">
        <v>905.91128803276501</v>
      </c>
      <c r="AS141" s="59">
        <v>833.31074303069363</v>
      </c>
      <c r="AT141" s="59">
        <v>804.71121815057552</v>
      </c>
      <c r="AU141" s="59">
        <v>722.66932605014915</v>
      </c>
      <c r="AV141" s="59">
        <v>713.30780367770558</v>
      </c>
      <c r="AW141" s="59">
        <v>617.89800242460387</v>
      </c>
      <c r="AX141" s="59">
        <v>645.78089237093332</v>
      </c>
      <c r="AY141" s="59">
        <v>449.8332306969815</v>
      </c>
      <c r="AZ141" s="59">
        <v>565.92149331931864</v>
      </c>
      <c r="BA141" s="59">
        <v>168.20303965883639</v>
      </c>
      <c r="BB141" s="59">
        <v>301.84884673232744</v>
      </c>
      <c r="BC141" s="59">
        <v>20.62867467514031</v>
      </c>
      <c r="BD141" s="75">
        <v>55.49381332568516</v>
      </c>
      <c r="BE141" s="213">
        <v>2.0000000000000002E-5</v>
      </c>
      <c r="BF141" s="42">
        <v>2.0000000000000002E-5</v>
      </c>
      <c r="BG141" s="52">
        <v>5.0000000000000002E-5</v>
      </c>
      <c r="BH141" s="52">
        <v>4.0000000000000003E-5</v>
      </c>
      <c r="BI141" s="52">
        <v>1.2518952302791728E-4</v>
      </c>
      <c r="BJ141" s="52">
        <v>1.2406223545552731E-4</v>
      </c>
      <c r="BK141" s="52">
        <v>3.4000000000000002E-4</v>
      </c>
      <c r="BL141" s="52">
        <v>1.8000000000000001E-4</v>
      </c>
      <c r="BM141" s="52">
        <v>8.9999999999999998E-4</v>
      </c>
      <c r="BN141" s="52">
        <v>5.0000000000000001E-4</v>
      </c>
      <c r="BO141" s="52">
        <v>3.8E-3</v>
      </c>
      <c r="BP141" s="52">
        <v>2E-3</v>
      </c>
      <c r="BQ141" s="52">
        <v>1.6199999999999999E-2</v>
      </c>
      <c r="BR141" s="52">
        <v>6.1999999999999998E-3</v>
      </c>
      <c r="BS141" s="52">
        <v>6.1100000000000002E-2</v>
      </c>
      <c r="BT141" s="52">
        <v>2.6800000000000001E-2</v>
      </c>
      <c r="BU141" s="52">
        <v>0.1421</v>
      </c>
      <c r="BV141" s="52">
        <v>5.4699999999999999E-2</v>
      </c>
      <c r="BW141" s="52">
        <v>0.27589999999999998</v>
      </c>
      <c r="BX141" s="584">
        <v>0.1051</v>
      </c>
      <c r="BY141" s="74">
        <f>+Fall_Hoy!B141+(CS141/2)</f>
        <v>0</v>
      </c>
      <c r="BZ141" s="59">
        <f>+Fall_Hoy!C141+(CS141/2)</f>
        <v>0</v>
      </c>
      <c r="CA141" s="59">
        <f>+Fall_Hoy!D141+(CT141/2)</f>
        <v>0</v>
      </c>
      <c r="CB141" s="59">
        <f>+Fall_Hoy!E141+(CT141/2)</f>
        <v>0</v>
      </c>
      <c r="CC141" s="59">
        <f>+Fall_Hoy!F141+(CU141/2)</f>
        <v>0</v>
      </c>
      <c r="CD141" s="59">
        <f>+Fall_Hoy!G141+(CU141/2)</f>
        <v>0</v>
      </c>
      <c r="CE141" s="59">
        <f>+Fall_Hoy!H141+(CV141/2)</f>
        <v>0</v>
      </c>
      <c r="CF141" s="59">
        <f>+Fall_Hoy!I141+(CV141/2)</f>
        <v>0</v>
      </c>
      <c r="CG141" s="59">
        <f>+Fall_Hoy!J141+(CW141/2)</f>
        <v>0</v>
      </c>
      <c r="CH141" s="59">
        <f>+Fall_Hoy!K141+(CW141/2)</f>
        <v>1</v>
      </c>
      <c r="CI141" s="59">
        <f>+Fall_Hoy!L141+(CX141/2)</f>
        <v>3</v>
      </c>
      <c r="CJ141" s="59">
        <f>+Fall_Hoy!M141+(CX141/2)</f>
        <v>2</v>
      </c>
      <c r="CK141" s="59">
        <f>+Fall_Hoy!N141+(CY141/2)</f>
        <v>4</v>
      </c>
      <c r="CL141" s="59">
        <f>+Fall_Hoy!O141+(CY141/2)</f>
        <v>4</v>
      </c>
      <c r="CM141" s="59">
        <f>+Fall_Hoy!P141+(CZ141/2)</f>
        <v>7</v>
      </c>
      <c r="CN141" s="59">
        <f>+Fall_Hoy!Q141+(CZ141/2)</f>
        <v>2</v>
      </c>
      <c r="CO141" s="59">
        <f>+Fall_Hoy!R141+(DA141/2)</f>
        <v>4</v>
      </c>
      <c r="CP141" s="59">
        <f>+Fall_Hoy!S141+(DA141/2)</f>
        <v>5</v>
      </c>
      <c r="CQ141" s="59">
        <f>+Fall_Hoy!T141+(DB141/2)</f>
        <v>1</v>
      </c>
      <c r="CR141" s="75">
        <f>+Fall_Hoy!U141+(DB141/2)</f>
        <v>6</v>
      </c>
      <c r="CS141" s="603">
        <f>+Fall_Hoy!W141</f>
        <v>0</v>
      </c>
      <c r="CT141" s="58">
        <f>+Fall_Hoy!X141</f>
        <v>0</v>
      </c>
      <c r="CU141" s="58">
        <f>+Fall_Hoy!Y141</f>
        <v>0</v>
      </c>
      <c r="CV141" s="58">
        <f>+Fall_Hoy!Z141</f>
        <v>0</v>
      </c>
      <c r="CW141" s="58">
        <f>+Fall_Hoy!AA141</f>
        <v>0</v>
      </c>
      <c r="CX141" s="58">
        <f>+Fall_Hoy!AB141</f>
        <v>0</v>
      </c>
      <c r="CY141" s="58">
        <f>+Fall_Hoy!AC141</f>
        <v>2</v>
      </c>
      <c r="CZ141" s="58">
        <f>+Fall_Hoy!AD141</f>
        <v>0</v>
      </c>
      <c r="DA141" s="58">
        <f>+Fall_Hoy!AE141</f>
        <v>0</v>
      </c>
      <c r="DB141" s="223">
        <f>+Fall_Hoy!AF141</f>
        <v>0</v>
      </c>
      <c r="DC141" s="65">
        <f t="shared" si="555"/>
        <v>0.25468613023884257</v>
      </c>
      <c r="DD141" s="66">
        <f t="shared" si="556"/>
        <v>0.131867876644745</v>
      </c>
      <c r="DE141" s="66">
        <f t="shared" si="557"/>
        <v>0.39960248985760732</v>
      </c>
      <c r="DF141" s="66">
        <f t="shared" si="558"/>
        <v>0.7</v>
      </c>
      <c r="DG141" s="66">
        <f t="shared" si="649"/>
        <v>0.23028406892958705</v>
      </c>
      <c r="DH141" s="66">
        <f t="shared" si="650"/>
        <v>0.24812651089176566</v>
      </c>
      <c r="DI141" s="66">
        <f t="shared" si="651"/>
        <v>0.22116299193272365</v>
      </c>
      <c r="DJ141" s="66">
        <f t="shared" si="652"/>
        <v>0.25609571606487036</v>
      </c>
      <c r="DK141" s="66">
        <f t="shared" si="653"/>
        <v>0.21840592062701433</v>
      </c>
      <c r="DL141" s="66">
        <f t="shared" si="654"/>
        <v>0.7</v>
      </c>
      <c r="DM141" s="66">
        <f t="shared" si="655"/>
        <v>0.7</v>
      </c>
      <c r="DN141" s="66">
        <f t="shared" si="656"/>
        <v>0.7</v>
      </c>
      <c r="DO141" s="66">
        <f t="shared" si="657"/>
        <v>0.39960248985760732</v>
      </c>
      <c r="DP141" s="66">
        <f t="shared" si="658"/>
        <v>0.7</v>
      </c>
      <c r="DQ141" s="66">
        <f t="shared" si="659"/>
        <v>0.25468613023884257</v>
      </c>
      <c r="DR141" s="66">
        <f t="shared" si="660"/>
        <v>0.131867876644745</v>
      </c>
      <c r="DS141" s="66">
        <f t="shared" si="661"/>
        <v>0.16735244956251463</v>
      </c>
      <c r="DT141" s="66">
        <f t="shared" si="662"/>
        <v>0.30282599796059778</v>
      </c>
      <c r="DU141" s="66">
        <f t="shared" si="663"/>
        <v>0.17570210825970484</v>
      </c>
      <c r="DV141" s="265">
        <f t="shared" si="664"/>
        <v>0.7</v>
      </c>
      <c r="DW141" s="74">
        <f>+'Cas_-14'!B140</f>
        <v>83</v>
      </c>
      <c r="DX141" s="59">
        <f>+'Cas_-14'!C140</f>
        <v>70</v>
      </c>
      <c r="DY141" s="59">
        <f>+'Cas_-14'!D140</f>
        <v>132</v>
      </c>
      <c r="DZ141" s="59">
        <f>+'Cas_-14'!E140</f>
        <v>124</v>
      </c>
      <c r="EA141" s="59">
        <f>+'Cas_-14'!F140</f>
        <v>221</v>
      </c>
      <c r="EB141" s="59">
        <f>+'Cas_-14'!G140</f>
        <v>225</v>
      </c>
      <c r="EC141" s="59">
        <f>+'Cas_-14'!H140</f>
        <v>213</v>
      </c>
      <c r="ED141" s="59">
        <f>+'Cas_-14'!I140</f>
        <v>232</v>
      </c>
      <c r="EE141" s="59">
        <f>+'Cas_-14'!J140</f>
        <v>182</v>
      </c>
      <c r="EF141" s="59">
        <f>+'Cas_-14'!K140</f>
        <v>223</v>
      </c>
      <c r="EG141" s="59">
        <f>+'Cas_-14'!L140</f>
        <v>131</v>
      </c>
      <c r="EH141" s="59">
        <f>+'Cas_-14'!M140</f>
        <v>138</v>
      </c>
      <c r="EI141" s="59">
        <f>+'Cas_-14'!N140</f>
        <v>86</v>
      </c>
      <c r="EJ141" s="59">
        <f>+'Cas_-14'!O140</f>
        <v>87</v>
      </c>
      <c r="EK141" s="59">
        <f>+'Cas_-14'!P140</f>
        <v>53</v>
      </c>
      <c r="EL141" s="59">
        <f>+'Cas_-14'!Q140</f>
        <v>52</v>
      </c>
      <c r="EM141" s="59">
        <f>+'Cas_-14'!R140</f>
        <v>25</v>
      </c>
      <c r="EN141" s="59">
        <f>+'Cas_-14'!S140</f>
        <v>37</v>
      </c>
      <c r="EO141" s="59">
        <f>+'Cas_-14'!T140</f>
        <v>4</v>
      </c>
      <c r="EP141" s="75">
        <f>+'Cas_-14'!U140</f>
        <v>20</v>
      </c>
      <c r="EQ141" s="178">
        <f t="shared" si="673"/>
        <v>7.1450697166825075E-2</v>
      </c>
      <c r="ER141" s="80">
        <f t="shared" si="674"/>
        <v>6.4798614588134074E-2</v>
      </c>
      <c r="ES141" s="80">
        <f t="shared" si="675"/>
        <v>0.13081715709165528</v>
      </c>
      <c r="ET141" s="80">
        <f t="shared" si="676"/>
        <v>0.1269244369268305</v>
      </c>
      <c r="EU141" s="80">
        <f t="shared" si="677"/>
        <v>0.23028406892958705</v>
      </c>
      <c r="EV141" s="80">
        <f t="shared" si="678"/>
        <v>0.24812651089176566</v>
      </c>
      <c r="EW141" s="80">
        <f t="shared" si="679"/>
        <v>0.22116299193272365</v>
      </c>
      <c r="EX141" s="80">
        <f t="shared" si="680"/>
        <v>0.25609571606487036</v>
      </c>
      <c r="EY141" s="80">
        <f t="shared" si="681"/>
        <v>0.21840592062701433</v>
      </c>
      <c r="EZ141" s="80">
        <f t="shared" si="682"/>
        <v>0.27711804554248531</v>
      </c>
      <c r="FA141" s="80">
        <f t="shared" si="683"/>
        <v>0.18127239565569903</v>
      </c>
      <c r="FB141" s="80">
        <f t="shared" si="684"/>
        <v>0.19346486788521475</v>
      </c>
      <c r="FC141" s="80">
        <f t="shared" si="685"/>
        <v>0.13918154721740461</v>
      </c>
      <c r="FD141" s="80">
        <f t="shared" si="686"/>
        <v>0.13472061658651188</v>
      </c>
      <c r="FE141" s="80">
        <f t="shared" si="687"/>
        <v>0.11782144222177769</v>
      </c>
      <c r="FF141" s="80">
        <f t="shared" si="688"/>
        <v>9.1885536446058319E-2</v>
      </c>
      <c r="FG141" s="80">
        <f t="shared" si="689"/>
        <v>0.14862989426770831</v>
      </c>
      <c r="FH141" s="80">
        <f t="shared" si="690"/>
        <v>0.12257790745449076</v>
      </c>
      <c r="FI141" s="80">
        <f t="shared" si="691"/>
        <v>0.19390484667541025</v>
      </c>
      <c r="FJ141" s="88">
        <f t="shared" si="692"/>
        <v>0.36040053478795725</v>
      </c>
      <c r="FK141" s="101">
        <f t="shared" si="741"/>
        <v>2.1616280146990707</v>
      </c>
      <c r="FL141" s="102">
        <f t="shared" si="742"/>
        <v>1.4351320321469574</v>
      </c>
      <c r="FM141" s="102">
        <f t="shared" si="743"/>
        <v>2.8710881424059722</v>
      </c>
      <c r="FN141" s="102">
        <f t="shared" si="744"/>
        <v>5.1959382144787734</v>
      </c>
      <c r="FO141" s="102">
        <f t="shared" si="740"/>
        <v>1</v>
      </c>
      <c r="FP141" s="102">
        <f t="shared" si="740"/>
        <v>1</v>
      </c>
      <c r="FQ141" s="102">
        <f t="shared" si="740"/>
        <v>1</v>
      </c>
      <c r="FR141" s="102">
        <f t="shared" si="740"/>
        <v>1</v>
      </c>
      <c r="FS141" s="102">
        <f t="shared" si="740"/>
        <v>1</v>
      </c>
      <c r="FT141" s="102">
        <f t="shared" si="740"/>
        <v>2.5259993394861109</v>
      </c>
      <c r="FU141" s="102">
        <f t="shared" si="740"/>
        <v>3.8615918185885829</v>
      </c>
      <c r="FV141" s="102">
        <f t="shared" si="740"/>
        <v>3.6182279896695206</v>
      </c>
      <c r="FW141" s="102">
        <f t="shared" si="740"/>
        <v>2.8710881424059722</v>
      </c>
      <c r="FX141" s="102">
        <f t="shared" si="740"/>
        <v>5.1959382144787734</v>
      </c>
      <c r="FY141" s="102">
        <f t="shared" si="740"/>
        <v>2.1616280146990707</v>
      </c>
      <c r="FZ141" s="102">
        <f t="shared" si="740"/>
        <v>1.4351320321469574</v>
      </c>
      <c r="GA141" s="102">
        <f t="shared" si="745"/>
        <v>1.1259676284306825</v>
      </c>
      <c r="GB141" s="102">
        <f t="shared" si="746"/>
        <v>2.4704777904046642</v>
      </c>
      <c r="GC141" s="102">
        <f t="shared" si="747"/>
        <v>0.90612540775643358</v>
      </c>
      <c r="GD141" s="270">
        <f t="shared" si="748"/>
        <v>1.9422834663989805</v>
      </c>
      <c r="GE141" s="74">
        <f>+Cas_Hoy!B140</f>
        <v>86</v>
      </c>
      <c r="GF141" s="59">
        <f>+Cas_Hoy!C140</f>
        <v>71</v>
      </c>
      <c r="GG141" s="59">
        <f>+Cas_Hoy!D140</f>
        <v>136</v>
      </c>
      <c r="GH141" s="59">
        <f>+Cas_Hoy!E140</f>
        <v>129</v>
      </c>
      <c r="GI141" s="59">
        <f>+Cas_Hoy!F140</f>
        <v>229</v>
      </c>
      <c r="GJ141" s="59">
        <f>+Cas_Hoy!G140</f>
        <v>228</v>
      </c>
      <c r="GK141" s="59">
        <f>+Cas_Hoy!H140</f>
        <v>220</v>
      </c>
      <c r="GL141" s="59">
        <f>+Cas_Hoy!I140</f>
        <v>235</v>
      </c>
      <c r="GM141" s="59">
        <f>+Cas_Hoy!J140</f>
        <v>190</v>
      </c>
      <c r="GN141" s="59">
        <f>+Cas_Hoy!K140</f>
        <v>226</v>
      </c>
      <c r="GO141" s="59">
        <f>+Cas_Hoy!L140</f>
        <v>133</v>
      </c>
      <c r="GP141" s="59">
        <f>+Cas_Hoy!M140</f>
        <v>139</v>
      </c>
      <c r="GQ141" s="59">
        <f>+Cas_Hoy!N140</f>
        <v>87</v>
      </c>
      <c r="GR141" s="59">
        <f>+Cas_Hoy!O140</f>
        <v>88</v>
      </c>
      <c r="GS141" s="59">
        <f>+Cas_Hoy!P140</f>
        <v>55</v>
      </c>
      <c r="GT141" s="59">
        <f>+Cas_Hoy!Q140</f>
        <v>52</v>
      </c>
      <c r="GU141" s="59">
        <f>+Cas_Hoy!R140</f>
        <v>25</v>
      </c>
      <c r="GV141" s="59">
        <f>+Cas_Hoy!S140</f>
        <v>37</v>
      </c>
      <c r="GW141" s="59">
        <f>+Cas_Hoy!T140</f>
        <v>4</v>
      </c>
      <c r="GX141" s="459">
        <f>+Cas_Hoy!U140</f>
        <v>20</v>
      </c>
      <c r="GY141" s="424">
        <f t="shared" si="749"/>
        <v>0.26429692760634604</v>
      </c>
      <c r="GZ141" s="94">
        <f t="shared" si="750"/>
        <v>0.13186787664474497</v>
      </c>
      <c r="HA141" s="94">
        <f t="shared" si="751"/>
        <v>0.404249030437347</v>
      </c>
      <c r="HB141" s="94">
        <f t="shared" si="752"/>
        <v>0.7</v>
      </c>
      <c r="HC141" s="272">
        <f t="shared" si="724"/>
        <v>0.23862014382296579</v>
      </c>
      <c r="HD141" s="272">
        <f t="shared" si="725"/>
        <v>0.25143486437032253</v>
      </c>
      <c r="HE141" s="272">
        <f t="shared" si="726"/>
        <v>0.22843125927323568</v>
      </c>
      <c r="HF141" s="272">
        <f t="shared" si="727"/>
        <v>0.25940729860019196</v>
      </c>
      <c r="HG141" s="272">
        <f t="shared" si="728"/>
        <v>0.22800618087435562</v>
      </c>
      <c r="HH141" s="272">
        <f t="shared" si="729"/>
        <v>0.7</v>
      </c>
      <c r="HI141" s="272">
        <f t="shared" si="730"/>
        <v>0.7</v>
      </c>
      <c r="HJ141" s="272">
        <f t="shared" si="731"/>
        <v>0.7</v>
      </c>
      <c r="HK141" s="272">
        <f t="shared" si="732"/>
        <v>0.404249030437347</v>
      </c>
      <c r="HL141" s="272">
        <f t="shared" si="733"/>
        <v>0.7</v>
      </c>
      <c r="HM141" s="272">
        <f t="shared" si="734"/>
        <v>0.26429692760634604</v>
      </c>
      <c r="HN141" s="272">
        <f t="shared" si="735"/>
        <v>0.13186787664474497</v>
      </c>
      <c r="HO141" s="272">
        <f t="shared" si="736"/>
        <v>0.1673524495625146</v>
      </c>
      <c r="HP141" s="272">
        <f t="shared" si="737"/>
        <v>0.30282599796059773</v>
      </c>
      <c r="HQ141" s="272">
        <f t="shared" si="738"/>
        <v>0.17570210825970484</v>
      </c>
      <c r="HR141" s="276">
        <f t="shared" si="739"/>
        <v>0.7</v>
      </c>
      <c r="HS141" s="201">
        <f>+CyF_Tot!B140</f>
        <v>0</v>
      </c>
      <c r="HT141" s="131">
        <f>+CyF_Tot!C140</f>
        <v>2351</v>
      </c>
      <c r="HU141" s="131">
        <f>+CyF_Tot!D140</f>
        <v>2386</v>
      </c>
      <c r="HV141" s="131">
        <f>+CyF_Tot!E140</f>
        <v>2404</v>
      </c>
      <c r="HW141" s="131">
        <f>+CyF_Tot!F140</f>
        <v>0</v>
      </c>
      <c r="HX141" s="131">
        <f>+CyF_Tot!G140</f>
        <v>37</v>
      </c>
      <c r="HY141" s="131">
        <f>+CyF_Tot!H140</f>
        <v>38</v>
      </c>
      <c r="HZ141" s="428">
        <f>+CyF_Tot!I140</f>
        <v>39</v>
      </c>
      <c r="IA141" s="82">
        <f t="shared" si="628"/>
        <v>8.3794284783320086E-2</v>
      </c>
      <c r="IB141" s="79">
        <f t="shared" si="629"/>
        <v>7.7924692314128685E-2</v>
      </c>
      <c r="IC141" s="79">
        <f t="shared" si="630"/>
        <v>7.278669519324539E-2</v>
      </c>
      <c r="ID141" s="79">
        <f t="shared" si="631"/>
        <v>7.0472425064895428E-2</v>
      </c>
      <c r="IE141" s="79">
        <f t="shared" si="632"/>
        <v>6.9226305716791336E-2</v>
      </c>
      <c r="IF141" s="79">
        <f t="shared" si="633"/>
        <v>6.5411201461779839E-2</v>
      </c>
      <c r="IG141" s="79">
        <f t="shared" si="634"/>
        <v>6.9472019500681034E-2</v>
      </c>
      <c r="IH141" s="79">
        <f t="shared" si="635"/>
        <v>6.5347420329853925E-2</v>
      </c>
      <c r="II141" s="79">
        <f t="shared" si="636"/>
        <v>6.0110419319822091E-2</v>
      </c>
      <c r="IJ141" s="79">
        <f t="shared" si="637"/>
        <v>5.8047408075494161E-2</v>
      </c>
      <c r="IK141" s="79">
        <f t="shared" si="638"/>
        <v>5.2129360603776174E-2</v>
      </c>
      <c r="IL141" s="79">
        <f t="shared" si="639"/>
        <v>5.1454072255479016E-2</v>
      </c>
      <c r="IM141" s="79">
        <f t="shared" si="640"/>
        <v>4.4571737894005904E-2</v>
      </c>
      <c r="IN141" s="79">
        <f t="shared" si="641"/>
        <v>4.6583055065349009E-2</v>
      </c>
      <c r="IO141" s="79">
        <f t="shared" si="642"/>
        <v>3.2448476570510101E-2</v>
      </c>
      <c r="IP141" s="79">
        <f t="shared" si="643"/>
        <v>4.0822440548172738E-2</v>
      </c>
      <c r="IQ141" s="79">
        <f t="shared" si="644"/>
        <v>1.2133235205859943E-2</v>
      </c>
      <c r="IR141" s="79">
        <f t="shared" si="645"/>
        <v>2.1773703147394317E-2</v>
      </c>
      <c r="IS141" s="79">
        <f t="shared" si="646"/>
        <v>1.4880382799639551E-3</v>
      </c>
      <c r="IT141" s="179">
        <f t="shared" si="647"/>
        <v>4.0030161816118556E-3</v>
      </c>
      <c r="IU141" s="275"/>
      <c r="IV141" s="272"/>
      <c r="IW141" s="272"/>
      <c r="IX141" s="272"/>
      <c r="IY141" s="272"/>
      <c r="IZ141" s="272"/>
      <c r="JA141" s="272"/>
      <c r="JB141" s="272"/>
      <c r="JC141" s="272"/>
      <c r="JD141" s="272"/>
      <c r="JE141" s="272"/>
      <c r="JF141" s="272"/>
      <c r="JG141" s="272"/>
      <c r="JH141" s="272"/>
      <c r="JI141" s="272"/>
      <c r="JJ141" s="272"/>
      <c r="JK141" s="272"/>
      <c r="JL141" s="272"/>
      <c r="JM141" s="272"/>
      <c r="JN141" s="276"/>
      <c r="JP141" s="525">
        <f t="shared" si="510"/>
        <v>0</v>
      </c>
      <c r="JQ141" s="241">
        <f t="shared" si="511"/>
        <v>0</v>
      </c>
      <c r="JR141" s="241">
        <f t="shared" si="512"/>
        <v>0</v>
      </c>
      <c r="JS141" s="241">
        <f t="shared" si="513"/>
        <v>0</v>
      </c>
      <c r="JT141" s="241">
        <f t="shared" si="514"/>
        <v>0</v>
      </c>
      <c r="JU141" s="241">
        <f t="shared" si="515"/>
        <v>0</v>
      </c>
      <c r="JV141" s="241">
        <f t="shared" si="516"/>
        <v>0</v>
      </c>
      <c r="JW141" s="241">
        <f t="shared" si="517"/>
        <v>0</v>
      </c>
      <c r="JX141" s="241">
        <f t="shared" si="518"/>
        <v>0</v>
      </c>
      <c r="JY141" s="241">
        <f t="shared" si="519"/>
        <v>3630.4626232429896</v>
      </c>
      <c r="JZ141" s="241">
        <f t="shared" si="520"/>
        <v>8773.5811822183423</v>
      </c>
      <c r="KA141" s="241">
        <f t="shared" si="521"/>
        <v>6360.314546691674</v>
      </c>
      <c r="KB141" s="241">
        <f t="shared" si="522"/>
        <v>10703.572392284936</v>
      </c>
      <c r="KC141" s="241">
        <f t="shared" si="523"/>
        <v>11812.731051847635</v>
      </c>
      <c r="KD141" s="241">
        <f t="shared" si="524"/>
        <v>15405.133563082716</v>
      </c>
      <c r="KE141" s="241">
        <f t="shared" si="525"/>
        <v>4712.4204178179816</v>
      </c>
      <c r="KF141" s="241">
        <f t="shared" si="526"/>
        <v>8479.2284544488866</v>
      </c>
      <c r="KG141" s="241">
        <f t="shared" si="527"/>
        <v>10878.259219959225</v>
      </c>
      <c r="KH141" s="241">
        <f t="shared" si="528"/>
        <v>2926.2665173902851</v>
      </c>
      <c r="KI141" s="526">
        <f t="shared" si="529"/>
        <v>18684.244925012066</v>
      </c>
      <c r="KJ141" s="529">
        <f>(SUM(JP141:KI141)/SUM(JP$4:KI140))*100000</f>
        <v>171.67165889554511</v>
      </c>
      <c r="KK141" s="491">
        <f t="shared" si="693"/>
        <v>0</v>
      </c>
      <c r="KL141" s="492">
        <f t="shared" si="694"/>
        <v>0</v>
      </c>
      <c r="KM141" s="492">
        <f t="shared" si="695"/>
        <v>0</v>
      </c>
      <c r="KN141" s="492">
        <f t="shared" si="696"/>
        <v>0</v>
      </c>
      <c r="KO141" s="492">
        <f t="shared" si="697"/>
        <v>0</v>
      </c>
      <c r="KP141" s="492">
        <f t="shared" si="698"/>
        <v>0</v>
      </c>
      <c r="KQ141" s="492">
        <f t="shared" si="699"/>
        <v>0</v>
      </c>
      <c r="KR141" s="492">
        <f t="shared" si="700"/>
        <v>0</v>
      </c>
      <c r="KS141" s="492">
        <f t="shared" si="701"/>
        <v>0</v>
      </c>
      <c r="KT141" s="492">
        <f t="shared" si="702"/>
        <v>1242.6818185761672</v>
      </c>
      <c r="KU141" s="492">
        <f t="shared" si="703"/>
        <v>4151.2762363900538</v>
      </c>
      <c r="KV141" s="492">
        <f t="shared" si="704"/>
        <v>2803.8386650031121</v>
      </c>
      <c r="KW141" s="492">
        <f t="shared" si="705"/>
        <v>6473.5603356932379</v>
      </c>
      <c r="KX141" s="492">
        <f t="shared" si="706"/>
        <v>6194.0513373108906</v>
      </c>
      <c r="KY141" s="492">
        <f t="shared" si="707"/>
        <v>15561.322557593279</v>
      </c>
      <c r="KZ141" s="492">
        <f t="shared" si="708"/>
        <v>3534.0590940791658</v>
      </c>
      <c r="LA141" s="492">
        <f t="shared" si="709"/>
        <v>23780.783082833328</v>
      </c>
      <c r="LB141" s="492">
        <f t="shared" si="710"/>
        <v>16564.582088444698</v>
      </c>
      <c r="LC141" s="492">
        <f t="shared" si="711"/>
        <v>48476.211668852564</v>
      </c>
      <c r="LD141" s="493">
        <f t="shared" si="712"/>
        <v>108120.16043638717</v>
      </c>
      <c r="LE141" s="509">
        <f t="shared" si="713"/>
        <v>0</v>
      </c>
      <c r="LF141" s="492">
        <f t="shared" si="714"/>
        <v>0</v>
      </c>
      <c r="LG141" s="492">
        <f t="shared" si="715"/>
        <v>1190.9153757670033</v>
      </c>
      <c r="LH141" s="492">
        <f t="shared" si="716"/>
        <v>1237.6593451533586</v>
      </c>
      <c r="LI141" s="492">
        <f t="shared" si="717"/>
        <v>12733.146423264114</v>
      </c>
      <c r="LJ141" s="512">
        <f t="shared" si="718"/>
        <v>10834.61564476171</v>
      </c>
      <c r="LK141" s="491">
        <f t="shared" si="719"/>
        <v>0</v>
      </c>
      <c r="LL141" s="492">
        <f t="shared" si="720"/>
        <v>1213.8375084018583</v>
      </c>
      <c r="LM141" s="493">
        <f t="shared" si="721"/>
        <v>11678.902409453769</v>
      </c>
      <c r="LO141" s="547" t="e">
        <f>VLOOKUP(A141,#REF!,2,FALSE)</f>
        <v>#REF!</v>
      </c>
      <c r="LP141" s="552" t="e">
        <f>VLOOKUP(A141,#REF!,3,FALSE)</f>
        <v>#REF!</v>
      </c>
      <c r="LQ141" s="544" t="e">
        <f>VLOOKUP(A141,#REF!,4,FALSE)</f>
        <v>#REF!</v>
      </c>
      <c r="LR141" s="564" t="e">
        <f t="shared" si="665"/>
        <v>#REF!</v>
      </c>
      <c r="LS141" s="518" t="e">
        <f t="shared" si="666"/>
        <v>#REF!</v>
      </c>
    </row>
    <row r="142" spans="1:331" ht="14.4">
      <c r="A142" s="391" t="s">
        <v>152</v>
      </c>
      <c r="B142" s="419">
        <v>21943</v>
      </c>
      <c r="C142" s="407">
        <f t="shared" si="608"/>
        <v>2318</v>
      </c>
      <c r="D142" s="398">
        <f t="shared" si="609"/>
        <v>54</v>
      </c>
      <c r="E142" s="376">
        <f t="shared" si="722"/>
        <v>9.2522796382337943E-3</v>
      </c>
      <c r="F142" s="185">
        <f t="shared" si="667"/>
        <v>0.10171808777286606</v>
      </c>
      <c r="G142" s="30">
        <f t="shared" si="253"/>
        <v>2.6148743156357064</v>
      </c>
      <c r="H142" s="29">
        <f t="shared" si="668"/>
        <v>0.26598001515284586</v>
      </c>
      <c r="I142" s="33">
        <f t="shared" si="669"/>
        <v>0.27622834907002541</v>
      </c>
      <c r="J142" s="302">
        <f t="shared" si="670"/>
        <v>0.41093354369719975</v>
      </c>
      <c r="K142" s="452">
        <f t="shared" si="671"/>
        <v>5.988611823300424E-3</v>
      </c>
      <c r="L142" s="303">
        <f t="shared" si="723"/>
        <v>4.0399259629693791</v>
      </c>
      <c r="M142" s="304">
        <f t="shared" si="672"/>
        <v>0.42658289459964688</v>
      </c>
      <c r="N142" s="675"/>
      <c r="O142" s="310" t="s">
        <v>226</v>
      </c>
      <c r="P142" s="20" t="s">
        <v>229</v>
      </c>
      <c r="Q142" s="20"/>
      <c r="R142" s="20"/>
      <c r="S142" s="148">
        <f t="shared" si="538"/>
        <v>2318</v>
      </c>
      <c r="T142" s="149">
        <f t="shared" si="539"/>
        <v>10563.733309027935</v>
      </c>
      <c r="U142" s="148">
        <f t="shared" si="540"/>
        <v>48</v>
      </c>
      <c r="V142" s="150">
        <f t="shared" si="541"/>
        <v>2.1145374449339206E-2</v>
      </c>
      <c r="W142" s="149">
        <f t="shared" si="542"/>
        <v>218.74857585562594</v>
      </c>
      <c r="X142" s="148">
        <f t="shared" si="543"/>
        <v>86</v>
      </c>
      <c r="Y142" s="150">
        <f t="shared" si="544"/>
        <v>3.8530465949820791E-2</v>
      </c>
      <c r="Z142" s="149">
        <f t="shared" si="545"/>
        <v>391.92453174132982</v>
      </c>
      <c r="AA142" s="148">
        <f t="shared" si="546"/>
        <v>54</v>
      </c>
      <c r="AB142" s="149">
        <f t="shared" si="547"/>
        <v>2460.921478375792</v>
      </c>
      <c r="AC142" s="151">
        <f t="shared" si="548"/>
        <v>2.3295944779982744E-2</v>
      </c>
      <c r="AD142" s="148">
        <f t="shared" si="549"/>
        <v>0</v>
      </c>
      <c r="AE142" s="150">
        <f t="shared" si="550"/>
        <v>0</v>
      </c>
      <c r="AF142" s="149">
        <f t="shared" si="551"/>
        <v>0</v>
      </c>
      <c r="AG142" s="148">
        <f t="shared" si="552"/>
        <v>0</v>
      </c>
      <c r="AH142" s="150">
        <f t="shared" si="553"/>
        <v>0</v>
      </c>
      <c r="AI142" s="311">
        <f t="shared" si="554"/>
        <v>0</v>
      </c>
      <c r="AJ142" s="679"/>
      <c r="AK142" s="74">
        <v>1608.7694437789385</v>
      </c>
      <c r="AL142" s="59">
        <v>1348.4047228049787</v>
      </c>
      <c r="AM142" s="59">
        <v>1493.9484717120988</v>
      </c>
      <c r="AN142" s="59">
        <v>1262.5987782452007</v>
      </c>
      <c r="AO142" s="59">
        <v>1841.0831225681904</v>
      </c>
      <c r="AP142" s="59">
        <v>1215.0014072650902</v>
      </c>
      <c r="AQ142" s="59">
        <v>1623.4686694304785</v>
      </c>
      <c r="AR142" s="59">
        <v>1324.7687551704698</v>
      </c>
      <c r="AS142" s="59">
        <v>1560.7597208761226</v>
      </c>
      <c r="AT142" s="59">
        <v>1437.3264917055344</v>
      </c>
      <c r="AU142" s="59">
        <v>1259.0745182883938</v>
      </c>
      <c r="AV142" s="59">
        <v>1139.365479081172</v>
      </c>
      <c r="AW142" s="59">
        <v>1051.7033112066954</v>
      </c>
      <c r="AX142" s="59">
        <v>1103.8013713316172</v>
      </c>
      <c r="AY142" s="59">
        <v>765.56017551577247</v>
      </c>
      <c r="AZ142" s="59">
        <v>933.55427372164036</v>
      </c>
      <c r="BA142" s="59">
        <v>334.73409600681725</v>
      </c>
      <c r="BB142" s="59">
        <v>460.43977364268454</v>
      </c>
      <c r="BC142" s="59">
        <v>30.89853193909082</v>
      </c>
      <c r="BD142" s="75">
        <v>147.73919374755116</v>
      </c>
      <c r="BE142" s="213">
        <v>2.0000000000000002E-5</v>
      </c>
      <c r="BF142" s="42">
        <v>2.0000000000000002E-5</v>
      </c>
      <c r="BG142" s="52">
        <v>5.0000000000000002E-5</v>
      </c>
      <c r="BH142" s="52">
        <v>4.0000000000000003E-5</v>
      </c>
      <c r="BI142" s="52">
        <v>1.2518952302791728E-4</v>
      </c>
      <c r="BJ142" s="52">
        <v>1.2406223545552731E-4</v>
      </c>
      <c r="BK142" s="52">
        <v>3.4000000000000002E-4</v>
      </c>
      <c r="BL142" s="52">
        <v>1.8000000000000001E-4</v>
      </c>
      <c r="BM142" s="52">
        <v>8.9999999999999998E-4</v>
      </c>
      <c r="BN142" s="52">
        <v>5.0000000000000001E-4</v>
      </c>
      <c r="BO142" s="52">
        <v>3.8E-3</v>
      </c>
      <c r="BP142" s="52">
        <v>2E-3</v>
      </c>
      <c r="BQ142" s="52">
        <v>1.6199999999999999E-2</v>
      </c>
      <c r="BR142" s="52">
        <v>6.1999999999999998E-3</v>
      </c>
      <c r="BS142" s="52">
        <v>6.1100000000000002E-2</v>
      </c>
      <c r="BT142" s="52">
        <v>2.6800000000000001E-2</v>
      </c>
      <c r="BU142" s="52">
        <v>0.1421</v>
      </c>
      <c r="BV142" s="52">
        <v>5.4699999999999999E-2</v>
      </c>
      <c r="BW142" s="52">
        <v>0.27589999999999998</v>
      </c>
      <c r="BX142" s="584">
        <v>0.1051</v>
      </c>
      <c r="BY142" s="74">
        <f>+Fall_Hoy!B142+(CS142/2)</f>
        <v>0</v>
      </c>
      <c r="BZ142" s="59">
        <f>+Fall_Hoy!C142+(CS142/2)</f>
        <v>0</v>
      </c>
      <c r="CA142" s="59">
        <f>+Fall_Hoy!D142+(CT142/2)</f>
        <v>0</v>
      </c>
      <c r="CB142" s="59">
        <f>+Fall_Hoy!E142+(CT142/2)</f>
        <v>0</v>
      </c>
      <c r="CC142" s="59">
        <f>+Fall_Hoy!F142+(CU142/2)</f>
        <v>0</v>
      </c>
      <c r="CD142" s="59">
        <f>+Fall_Hoy!G142+(CU142/2)</f>
        <v>0</v>
      </c>
      <c r="CE142" s="59">
        <f>+Fall_Hoy!H142+(CV142/2)</f>
        <v>0</v>
      </c>
      <c r="CF142" s="59">
        <f>+Fall_Hoy!I142+(CV142/2)</f>
        <v>1</v>
      </c>
      <c r="CG142" s="59">
        <f>+Fall_Hoy!J142+(CW142/2)</f>
        <v>2</v>
      </c>
      <c r="CH142" s="59">
        <f>+Fall_Hoy!K142+(CW142/2)</f>
        <v>1</v>
      </c>
      <c r="CI142" s="59">
        <f>+Fall_Hoy!L142+(CX142/2)</f>
        <v>3</v>
      </c>
      <c r="CJ142" s="59">
        <f>+Fall_Hoy!M142+(CX142/2)</f>
        <v>1</v>
      </c>
      <c r="CK142" s="59">
        <f>+Fall_Hoy!N142+(CY142/2)</f>
        <v>9</v>
      </c>
      <c r="CL142" s="59">
        <f>+Fall_Hoy!O142+(CY142/2)</f>
        <v>4</v>
      </c>
      <c r="CM142" s="59">
        <f>+Fall_Hoy!P142+(CZ142/2)</f>
        <v>11</v>
      </c>
      <c r="CN142" s="59">
        <f>+Fall_Hoy!Q142+(CZ142/2)</f>
        <v>7</v>
      </c>
      <c r="CO142" s="59">
        <f>+Fall_Hoy!R142+(DA142/2)</f>
        <v>6</v>
      </c>
      <c r="CP142" s="59">
        <f>+Fall_Hoy!S142+(DA142/2)</f>
        <v>5</v>
      </c>
      <c r="CQ142" s="59">
        <f>+Fall_Hoy!T142+(DB142/2)</f>
        <v>2.5</v>
      </c>
      <c r="CR142" s="75">
        <f>+Fall_Hoy!U142+(DB142/2)</f>
        <v>1.5</v>
      </c>
      <c r="CS142" s="603">
        <f>+Fall_Hoy!W142</f>
        <v>0</v>
      </c>
      <c r="CT142" s="58">
        <f>+Fall_Hoy!X142</f>
        <v>0</v>
      </c>
      <c r="CU142" s="58">
        <f>+Fall_Hoy!Y142</f>
        <v>0</v>
      </c>
      <c r="CV142" s="58">
        <f>+Fall_Hoy!Z142</f>
        <v>0</v>
      </c>
      <c r="CW142" s="58">
        <f>+Fall_Hoy!AA142</f>
        <v>0</v>
      </c>
      <c r="CX142" s="58">
        <f>+Fall_Hoy!AB142</f>
        <v>0</v>
      </c>
      <c r="CY142" s="58">
        <f>+Fall_Hoy!AC142</f>
        <v>0</v>
      </c>
      <c r="CZ142" s="58">
        <f>+Fall_Hoy!AD142</f>
        <v>0</v>
      </c>
      <c r="DA142" s="58">
        <f>+Fall_Hoy!AE142</f>
        <v>0</v>
      </c>
      <c r="DB142" s="223">
        <f>+Fall_Hoy!AF142</f>
        <v>1</v>
      </c>
      <c r="DC142" s="65">
        <f t="shared" si="555"/>
        <v>0.23516470550852661</v>
      </c>
      <c r="DD142" s="66">
        <f t="shared" si="556"/>
        <v>0.27978451516213293</v>
      </c>
      <c r="DE142" s="66">
        <f t="shared" si="557"/>
        <v>0.52824361170654344</v>
      </c>
      <c r="DF142" s="66">
        <f t="shared" si="558"/>
        <v>0.58449038665739583</v>
      </c>
      <c r="DG142" s="66">
        <f t="shared" si="649"/>
        <v>0.10591591308924052</v>
      </c>
      <c r="DH142" s="66">
        <f t="shared" si="650"/>
        <v>0.16790104009771825</v>
      </c>
      <c r="DI142" s="66">
        <f t="shared" si="651"/>
        <v>0.13612828147618516</v>
      </c>
      <c r="DJ142" s="66">
        <f t="shared" si="652"/>
        <v>0.7</v>
      </c>
      <c r="DK142" s="66">
        <f t="shared" si="653"/>
        <v>0.7</v>
      </c>
      <c r="DL142" s="66">
        <f t="shared" si="654"/>
        <v>0.7</v>
      </c>
      <c r="DM142" s="66">
        <f t="shared" si="655"/>
        <v>0.62702697318007006</v>
      </c>
      <c r="DN142" s="66">
        <f t="shared" si="656"/>
        <v>0.43884074880276269</v>
      </c>
      <c r="DO142" s="66">
        <f t="shared" si="657"/>
        <v>0.52824361170654344</v>
      </c>
      <c r="DP142" s="66">
        <f t="shared" si="658"/>
        <v>0.58449038665739583</v>
      </c>
      <c r="DQ142" s="66">
        <f t="shared" si="659"/>
        <v>0.23516470550852661</v>
      </c>
      <c r="DR142" s="66">
        <f t="shared" si="660"/>
        <v>0.27978451516213293</v>
      </c>
      <c r="DS142" s="66">
        <f t="shared" si="661"/>
        <v>0.12614127622448912</v>
      </c>
      <c r="DT142" s="66">
        <f t="shared" si="662"/>
        <v>0.19852255056468635</v>
      </c>
      <c r="DU142" s="66">
        <f t="shared" si="663"/>
        <v>0.29325840125435293</v>
      </c>
      <c r="DV142" s="265">
        <f t="shared" si="664"/>
        <v>9.6603490426244221E-2</v>
      </c>
      <c r="DW142" s="74">
        <f>+'Cas_-14'!B141</f>
        <v>23</v>
      </c>
      <c r="DX142" s="59">
        <f>+'Cas_-14'!C141</f>
        <v>24</v>
      </c>
      <c r="DY142" s="59">
        <f>+'Cas_-14'!D141</f>
        <v>76</v>
      </c>
      <c r="DZ142" s="59">
        <f>+'Cas_-14'!E141</f>
        <v>112</v>
      </c>
      <c r="EA142" s="59">
        <f>+'Cas_-14'!F141</f>
        <v>195</v>
      </c>
      <c r="EB142" s="59">
        <f>+'Cas_-14'!G141</f>
        <v>204</v>
      </c>
      <c r="EC142" s="59">
        <f>+'Cas_-14'!H141</f>
        <v>221</v>
      </c>
      <c r="ED142" s="59">
        <f>+'Cas_-14'!I141</f>
        <v>268</v>
      </c>
      <c r="EE142" s="59">
        <f>+'Cas_-14'!J141</f>
        <v>214</v>
      </c>
      <c r="EF142" s="59">
        <f>+'Cas_-14'!K141</f>
        <v>197</v>
      </c>
      <c r="EG142" s="59">
        <f>+'Cas_-14'!L141</f>
        <v>140</v>
      </c>
      <c r="EH142" s="59">
        <f>+'Cas_-14'!M141</f>
        <v>165</v>
      </c>
      <c r="EI142" s="59">
        <f>+'Cas_-14'!N141</f>
        <v>102</v>
      </c>
      <c r="EJ142" s="59">
        <f>+'Cas_-14'!O141</f>
        <v>89</v>
      </c>
      <c r="EK142" s="59">
        <f>+'Cas_-14'!P141</f>
        <v>55</v>
      </c>
      <c r="EL142" s="59">
        <f>+'Cas_-14'!Q141</f>
        <v>52</v>
      </c>
      <c r="EM142" s="59">
        <f>+'Cas_-14'!R141</f>
        <v>20</v>
      </c>
      <c r="EN142" s="59">
        <f>+'Cas_-14'!S141</f>
        <v>29</v>
      </c>
      <c r="EO142" s="59">
        <f>+'Cas_-14'!T141</f>
        <v>3</v>
      </c>
      <c r="EP142" s="75">
        <f>+'Cas_-14'!U141</f>
        <v>8</v>
      </c>
      <c r="EQ142" s="178">
        <f t="shared" si="673"/>
        <v>1.4296641503815408E-2</v>
      </c>
      <c r="ER142" s="79">
        <f t="shared" si="674"/>
        <v>1.779881039727799E-2</v>
      </c>
      <c r="ES142" s="79">
        <f t="shared" si="675"/>
        <v>5.0871901835343944E-2</v>
      </c>
      <c r="ET142" s="79">
        <f t="shared" si="676"/>
        <v>8.8705930917865369E-2</v>
      </c>
      <c r="EU142" s="79">
        <f t="shared" si="677"/>
        <v>0.10591591308924052</v>
      </c>
      <c r="EV142" s="79">
        <f t="shared" si="678"/>
        <v>0.16790104009771825</v>
      </c>
      <c r="EW142" s="79">
        <f t="shared" si="679"/>
        <v>0.13612828147618516</v>
      </c>
      <c r="EX142" s="79">
        <f t="shared" si="680"/>
        <v>0.20229945713470127</v>
      </c>
      <c r="EY142" s="79">
        <f t="shared" si="681"/>
        <v>0.13711271321114851</v>
      </c>
      <c r="EZ142" s="79">
        <f t="shared" si="682"/>
        <v>0.13706002160040856</v>
      </c>
      <c r="FA142" s="79">
        <f t="shared" si="683"/>
        <v>0.11119278324393242</v>
      </c>
      <c r="FB142" s="79">
        <f t="shared" si="684"/>
        <v>0.14481744710491171</v>
      </c>
      <c r="FC142" s="79">
        <f t="shared" si="685"/>
        <v>9.6985527109321359E-2</v>
      </c>
      <c r="FD142" s="79">
        <f t="shared" si="686"/>
        <v>8.0630448839387747E-2</v>
      </c>
      <c r="FE142" s="79">
        <f t="shared" si="687"/>
        <v>7.1842817532854888E-2</v>
      </c>
      <c r="FF142" s="79">
        <f t="shared" si="688"/>
        <v>5.5701100047135493E-2</v>
      </c>
      <c r="FG142" s="79">
        <f t="shared" si="689"/>
        <v>5.974891783833302E-2</v>
      </c>
      <c r="FH142" s="79">
        <f t="shared" si="690"/>
        <v>6.2983264392152391E-2</v>
      </c>
      <c r="FI142" s="79">
        <f t="shared" si="691"/>
        <v>9.7091991487291168E-2</v>
      </c>
      <c r="FJ142" s="87">
        <f t="shared" si="692"/>
        <v>5.4149476500257428E-2</v>
      </c>
      <c r="FK142" s="101">
        <f t="shared" si="741"/>
        <v>3.2733224222585919</v>
      </c>
      <c r="FL142" s="102">
        <f t="shared" si="742"/>
        <v>5.0229621125143513</v>
      </c>
      <c r="FM142" s="102">
        <f t="shared" si="743"/>
        <v>5.446623093681918</v>
      </c>
      <c r="FN142" s="102">
        <f t="shared" si="744"/>
        <v>7.2490032620514686</v>
      </c>
      <c r="FO142" s="102">
        <f t="shared" si="740"/>
        <v>1</v>
      </c>
      <c r="FP142" s="102">
        <f t="shared" si="740"/>
        <v>1</v>
      </c>
      <c r="FQ142" s="102">
        <f t="shared" si="740"/>
        <v>1</v>
      </c>
      <c r="FR142" s="102">
        <f t="shared" si="740"/>
        <v>3.4602168978333161</v>
      </c>
      <c r="FS142" s="102">
        <f t="shared" si="740"/>
        <v>5.1052888066041389</v>
      </c>
      <c r="FT142" s="102">
        <f t="shared" si="740"/>
        <v>5.1072514933699189</v>
      </c>
      <c r="FU142" s="102">
        <f t="shared" si="740"/>
        <v>5.6390977443609023</v>
      </c>
      <c r="FV142" s="102">
        <f t="shared" si="740"/>
        <v>3.0303030303030298</v>
      </c>
      <c r="FW142" s="102">
        <f t="shared" si="740"/>
        <v>5.446623093681918</v>
      </c>
      <c r="FX142" s="102">
        <f t="shared" si="740"/>
        <v>7.2490032620514686</v>
      </c>
      <c r="FY142" s="102">
        <f t="shared" si="740"/>
        <v>3.2733224222585919</v>
      </c>
      <c r="FZ142" s="102">
        <f t="shared" si="740"/>
        <v>5.0229621125143513</v>
      </c>
      <c r="GA142" s="102">
        <f t="shared" si="745"/>
        <v>2.1111893033075297</v>
      </c>
      <c r="GB142" s="102">
        <f t="shared" si="746"/>
        <v>3.1519889049990542</v>
      </c>
      <c r="GC142" s="102">
        <f t="shared" si="747"/>
        <v>3.0204180258547781</v>
      </c>
      <c r="GD142" s="270">
        <f t="shared" si="748"/>
        <v>1.7840152235965747</v>
      </c>
      <c r="GE142" s="74">
        <f>+Cas_Hoy!B141</f>
        <v>23</v>
      </c>
      <c r="GF142" s="59">
        <f>+Cas_Hoy!C141</f>
        <v>24</v>
      </c>
      <c r="GG142" s="59">
        <f>+Cas_Hoy!D141</f>
        <v>80</v>
      </c>
      <c r="GH142" s="59">
        <f>+Cas_Hoy!E141</f>
        <v>118</v>
      </c>
      <c r="GI142" s="59">
        <f>+Cas_Hoy!F141</f>
        <v>204</v>
      </c>
      <c r="GJ142" s="59">
        <f>+Cas_Hoy!G141</f>
        <v>220</v>
      </c>
      <c r="GK142" s="59">
        <f>+Cas_Hoy!H141</f>
        <v>230</v>
      </c>
      <c r="GL142" s="59">
        <f>+Cas_Hoy!I141</f>
        <v>283</v>
      </c>
      <c r="GM142" s="59">
        <f>+Cas_Hoy!J141</f>
        <v>217</v>
      </c>
      <c r="GN142" s="59">
        <f>+Cas_Hoy!K141</f>
        <v>198</v>
      </c>
      <c r="GO142" s="59">
        <f>+Cas_Hoy!L141</f>
        <v>144</v>
      </c>
      <c r="GP142" s="59">
        <f>+Cas_Hoy!M141</f>
        <v>171</v>
      </c>
      <c r="GQ142" s="59">
        <f>+Cas_Hoy!N141</f>
        <v>105</v>
      </c>
      <c r="GR142" s="59">
        <f>+Cas_Hoy!O141</f>
        <v>92</v>
      </c>
      <c r="GS142" s="59">
        <f>+Cas_Hoy!P141</f>
        <v>56</v>
      </c>
      <c r="GT142" s="59">
        <f>+Cas_Hoy!Q141</f>
        <v>55</v>
      </c>
      <c r="GU142" s="59">
        <f>+Cas_Hoy!R141</f>
        <v>20</v>
      </c>
      <c r="GV142" s="59">
        <f>+Cas_Hoy!S141</f>
        <v>29</v>
      </c>
      <c r="GW142" s="59">
        <f>+Cas_Hoy!T141</f>
        <v>3</v>
      </c>
      <c r="GX142" s="459">
        <f>+Cas_Hoy!U141</f>
        <v>10</v>
      </c>
      <c r="GY142" s="424">
        <f t="shared" si="749"/>
        <v>0.23944042742686344</v>
      </c>
      <c r="GZ142" s="94">
        <f t="shared" si="750"/>
        <v>0.29592592949840979</v>
      </c>
      <c r="HA142" s="94">
        <f t="shared" si="751"/>
        <v>0.54378018852144172</v>
      </c>
      <c r="HB142" s="94">
        <f t="shared" si="752"/>
        <v>0.60419230980315075</v>
      </c>
      <c r="HC142" s="272">
        <f t="shared" si="724"/>
        <v>0.11080433984720546</v>
      </c>
      <c r="HD142" s="272">
        <f t="shared" si="725"/>
        <v>0.18106974912499027</v>
      </c>
      <c r="HE142" s="272">
        <f t="shared" si="726"/>
        <v>0.14167196714716104</v>
      </c>
      <c r="HF142" s="272">
        <f t="shared" si="727"/>
        <v>0.7</v>
      </c>
      <c r="HG142" s="272">
        <f t="shared" si="728"/>
        <v>0.7</v>
      </c>
      <c r="HH142" s="272">
        <f t="shared" si="729"/>
        <v>0.7</v>
      </c>
      <c r="HI142" s="272">
        <f t="shared" si="730"/>
        <v>0.64494202955664348</v>
      </c>
      <c r="HJ142" s="272">
        <f t="shared" si="731"/>
        <v>0.45479859421377222</v>
      </c>
      <c r="HK142" s="272">
        <f t="shared" si="732"/>
        <v>0.54378018852144172</v>
      </c>
      <c r="HL142" s="272">
        <f t="shared" si="733"/>
        <v>0.60419230980315075</v>
      </c>
      <c r="HM142" s="272">
        <f t="shared" si="734"/>
        <v>0.23944042742686344</v>
      </c>
      <c r="HN142" s="272">
        <f t="shared" si="735"/>
        <v>0.29592592949840979</v>
      </c>
      <c r="HO142" s="272">
        <f t="shared" si="736"/>
        <v>0.12614127622448912</v>
      </c>
      <c r="HP142" s="272">
        <f t="shared" si="737"/>
        <v>0.19852255056468635</v>
      </c>
      <c r="HQ142" s="272">
        <f t="shared" si="738"/>
        <v>0.29325840125435293</v>
      </c>
      <c r="HR142" s="276">
        <f t="shared" si="739"/>
        <v>0.12075436303280526</v>
      </c>
      <c r="HS142" s="201">
        <f>+CyF_Tot!B141</f>
        <v>0</v>
      </c>
      <c r="HT142" s="131">
        <f>+CyF_Tot!C141</f>
        <v>2232</v>
      </c>
      <c r="HU142" s="131">
        <f>+CyF_Tot!D141</f>
        <v>2270</v>
      </c>
      <c r="HV142" s="131">
        <f>+CyF_Tot!E141</f>
        <v>2318</v>
      </c>
      <c r="HW142" s="131">
        <f>+CyF_Tot!F141</f>
        <v>0</v>
      </c>
      <c r="HX142" s="131">
        <f>+CyF_Tot!G141</f>
        <v>54</v>
      </c>
      <c r="HY142" s="131">
        <f>+CyF_Tot!H141</f>
        <v>54</v>
      </c>
      <c r="HZ142" s="428">
        <f>+CyF_Tot!I141</f>
        <v>54</v>
      </c>
      <c r="IA142" s="82">
        <f t="shared" si="628"/>
        <v>7.3315838480560475E-2</v>
      </c>
      <c r="IB142" s="79">
        <f t="shared" si="629"/>
        <v>6.145033599803941E-2</v>
      </c>
      <c r="IC142" s="79">
        <f t="shared" si="630"/>
        <v>6.8083145955981347E-2</v>
      </c>
      <c r="ID142" s="79">
        <f t="shared" si="631"/>
        <v>5.7539934295456445E-2</v>
      </c>
      <c r="IE142" s="79">
        <f t="shared" si="632"/>
        <v>8.3902981477837604E-2</v>
      </c>
      <c r="IF142" s="79">
        <f t="shared" si="633"/>
        <v>5.5370797396212465E-2</v>
      </c>
      <c r="IG142" s="79">
        <f t="shared" si="634"/>
        <v>7.3985720705030233E-2</v>
      </c>
      <c r="IH142" s="79">
        <f t="shared" si="635"/>
        <v>6.0373183027410557E-2</v>
      </c>
      <c r="II142" s="79">
        <f t="shared" si="636"/>
        <v>7.1127909623849184E-2</v>
      </c>
      <c r="IJ142" s="79">
        <f t="shared" si="637"/>
        <v>6.5502733979197661E-2</v>
      </c>
      <c r="IK142" s="79">
        <f t="shared" si="638"/>
        <v>5.7379324535769667E-2</v>
      </c>
      <c r="IL142" s="79">
        <f t="shared" si="639"/>
        <v>5.1923869985014449E-2</v>
      </c>
      <c r="IM142" s="79">
        <f t="shared" si="640"/>
        <v>4.7928875322731414E-2</v>
      </c>
      <c r="IN142" s="79">
        <f t="shared" si="641"/>
        <v>5.0303120417974627E-2</v>
      </c>
      <c r="IO142" s="79">
        <f t="shared" si="642"/>
        <v>3.4888582942887138E-2</v>
      </c>
      <c r="IP142" s="79">
        <f t="shared" si="643"/>
        <v>4.254451413761292E-2</v>
      </c>
      <c r="IQ142" s="79">
        <f t="shared" si="644"/>
        <v>1.5254709748294092E-2</v>
      </c>
      <c r="IR142" s="79">
        <f t="shared" si="645"/>
        <v>2.0983446823255005E-2</v>
      </c>
      <c r="IS142" s="79">
        <f t="shared" si="646"/>
        <v>1.4081270536886851E-3</v>
      </c>
      <c r="IT142" s="179">
        <f t="shared" si="647"/>
        <v>6.7328621313198361E-3</v>
      </c>
      <c r="IU142" s="275"/>
      <c r="IV142" s="272"/>
      <c r="IW142" s="272"/>
      <c r="IX142" s="272"/>
      <c r="IY142" s="272"/>
      <c r="IZ142" s="272"/>
      <c r="JA142" s="272"/>
      <c r="JB142" s="272"/>
      <c r="JC142" s="272"/>
      <c r="JD142" s="272"/>
      <c r="JE142" s="272"/>
      <c r="JF142" s="272"/>
      <c r="JG142" s="272"/>
      <c r="JH142" s="272"/>
      <c r="JI142" s="272"/>
      <c r="JJ142" s="272"/>
      <c r="JK142" s="272"/>
      <c r="JL142" s="272"/>
      <c r="JM142" s="272"/>
      <c r="JN142" s="276"/>
      <c r="JP142" s="525">
        <f t="shared" si="510"/>
        <v>0</v>
      </c>
      <c r="JQ142" s="241">
        <f t="shared" si="511"/>
        <v>0</v>
      </c>
      <c r="JR142" s="241">
        <f t="shared" si="512"/>
        <v>0</v>
      </c>
      <c r="JS142" s="241">
        <f t="shared" si="513"/>
        <v>0</v>
      </c>
      <c r="JT142" s="241">
        <f t="shared" si="514"/>
        <v>0</v>
      </c>
      <c r="JU142" s="241">
        <f t="shared" si="515"/>
        <v>0</v>
      </c>
      <c r="JV142" s="241">
        <f t="shared" si="516"/>
        <v>0</v>
      </c>
      <c r="JW142" s="241">
        <f t="shared" si="517"/>
        <v>2461.0280000002485</v>
      </c>
      <c r="JX142" s="241">
        <f t="shared" si="518"/>
        <v>3616.3824094791512</v>
      </c>
      <c r="JY142" s="241">
        <f t="shared" si="519"/>
        <v>2032.5750738326499</v>
      </c>
      <c r="JZ142" s="241">
        <f t="shared" si="520"/>
        <v>5035.7607178161625</v>
      </c>
      <c r="KA142" s="241">
        <f t="shared" si="521"/>
        <v>1990.9599172947999</v>
      </c>
      <c r="KB142" s="241">
        <f t="shared" si="522"/>
        <v>14149.295567897481</v>
      </c>
      <c r="KC142" s="241">
        <f t="shared" si="523"/>
        <v>6911.0586362083559</v>
      </c>
      <c r="KD142" s="241">
        <f t="shared" si="524"/>
        <v>14224.346234655522</v>
      </c>
      <c r="KE142" s="241">
        <f t="shared" si="525"/>
        <v>9998.3581702108295</v>
      </c>
      <c r="KF142" s="241">
        <f t="shared" si="526"/>
        <v>6391.1863939801024</v>
      </c>
      <c r="KG142" s="241">
        <f t="shared" si="527"/>
        <v>7131.4212801871608</v>
      </c>
      <c r="KH142" s="241">
        <f t="shared" si="528"/>
        <v>4884.1317217752758</v>
      </c>
      <c r="KI142" s="526">
        <f t="shared" si="529"/>
        <v>1754.5445688767784</v>
      </c>
      <c r="KJ142" s="529">
        <f>(SUM(JP142:KI142)/SUM(JP$4:KI141))*100000</f>
        <v>134.90559213590765</v>
      </c>
      <c r="KK142" s="491">
        <f t="shared" si="693"/>
        <v>0</v>
      </c>
      <c r="KL142" s="492">
        <f t="shared" si="694"/>
        <v>0</v>
      </c>
      <c r="KM142" s="492">
        <f t="shared" si="695"/>
        <v>0</v>
      </c>
      <c r="KN142" s="492">
        <f t="shared" si="696"/>
        <v>0</v>
      </c>
      <c r="KO142" s="492">
        <f t="shared" si="697"/>
        <v>0</v>
      </c>
      <c r="KP142" s="492">
        <f t="shared" si="698"/>
        <v>0</v>
      </c>
      <c r="KQ142" s="492">
        <f t="shared" si="699"/>
        <v>0</v>
      </c>
      <c r="KR142" s="492">
        <f t="shared" si="700"/>
        <v>754.84872065187039</v>
      </c>
      <c r="KS142" s="492">
        <f t="shared" si="701"/>
        <v>1281.427226272416</v>
      </c>
      <c r="KT142" s="492">
        <f t="shared" si="702"/>
        <v>695.73615025588106</v>
      </c>
      <c r="KU142" s="492">
        <f t="shared" si="703"/>
        <v>2382.7024980842662</v>
      </c>
      <c r="KV142" s="492">
        <f t="shared" si="704"/>
        <v>877.68149760552546</v>
      </c>
      <c r="KW142" s="492">
        <f t="shared" si="705"/>
        <v>8557.546509646003</v>
      </c>
      <c r="KX142" s="492">
        <f t="shared" si="706"/>
        <v>3623.8403972758538</v>
      </c>
      <c r="KY142" s="492">
        <f t="shared" si="707"/>
        <v>14368.563506570976</v>
      </c>
      <c r="KZ142" s="492">
        <f t="shared" si="708"/>
        <v>7498.225006345162</v>
      </c>
      <c r="LA142" s="492">
        <f t="shared" si="709"/>
        <v>17924.675351499904</v>
      </c>
      <c r="LB142" s="492">
        <f t="shared" si="710"/>
        <v>10859.183515888342</v>
      </c>
      <c r="LC142" s="492">
        <f t="shared" si="711"/>
        <v>80909.992906075975</v>
      </c>
      <c r="LD142" s="493">
        <f t="shared" si="712"/>
        <v>10153.026843798267</v>
      </c>
      <c r="LE142" s="509">
        <f t="shared" si="713"/>
        <v>0</v>
      </c>
      <c r="LF142" s="492">
        <f t="shared" si="714"/>
        <v>0</v>
      </c>
      <c r="LG142" s="492">
        <f t="shared" si="715"/>
        <v>1125.2890254968092</v>
      </c>
      <c r="LH142" s="492">
        <f t="shared" si="716"/>
        <v>768.94276547253628</v>
      </c>
      <c r="LI142" s="492">
        <f t="shared" si="717"/>
        <v>13056.049625306929</v>
      </c>
      <c r="LJ142" s="512">
        <f t="shared" si="718"/>
        <v>6614.9200685892692</v>
      </c>
      <c r="LK142" s="491">
        <f t="shared" si="719"/>
        <v>0</v>
      </c>
      <c r="LL142" s="492">
        <f t="shared" si="720"/>
        <v>958.6850329559187</v>
      </c>
      <c r="LM142" s="493">
        <f t="shared" si="721"/>
        <v>9526.9048268017632</v>
      </c>
      <c r="LO142" s="547" t="e">
        <f>VLOOKUP(A142,#REF!,2,FALSE)</f>
        <v>#REF!</v>
      </c>
      <c r="LP142" s="552" t="e">
        <f>VLOOKUP(A142,#REF!,3,FALSE)</f>
        <v>#REF!</v>
      </c>
      <c r="LQ142" s="544" t="e">
        <f>VLOOKUP(A142,#REF!,4,FALSE)</f>
        <v>#REF!</v>
      </c>
      <c r="LR142" s="564" t="e">
        <f t="shared" si="665"/>
        <v>#REF!</v>
      </c>
      <c r="LS142" s="518" t="e">
        <f t="shared" si="666"/>
        <v>#REF!</v>
      </c>
    </row>
    <row r="143" spans="1:331" ht="14.4">
      <c r="A143" s="391" t="s">
        <v>153</v>
      </c>
      <c r="B143" s="419">
        <v>35261</v>
      </c>
      <c r="C143" s="407">
        <f t="shared" si="608"/>
        <v>4547</v>
      </c>
      <c r="D143" s="398">
        <f t="shared" si="609"/>
        <v>101</v>
      </c>
      <c r="E143" s="376">
        <f t="shared" si="722"/>
        <v>9.5772943827579417E-3</v>
      </c>
      <c r="F143" s="185">
        <f t="shared" si="667"/>
        <v>0.12342247809194294</v>
      </c>
      <c r="G143" s="30">
        <f t="shared" si="253"/>
        <v>2.4232021759732358</v>
      </c>
      <c r="H143" s="29">
        <f t="shared" si="668"/>
        <v>0.29907761747640516</v>
      </c>
      <c r="I143" s="33">
        <f t="shared" si="669"/>
        <v>0.31247838388447019</v>
      </c>
      <c r="J143" s="302">
        <f t="shared" si="670"/>
        <v>0.40155816902986569</v>
      </c>
      <c r="K143" s="452">
        <f t="shared" si="671"/>
        <v>7.1330995277358407E-3</v>
      </c>
      <c r="L143" s="303">
        <f t="shared" si="723"/>
        <v>3.2535254131806282</v>
      </c>
      <c r="M143" s="304">
        <f t="shared" si="672"/>
        <v>0.4193662404045817</v>
      </c>
      <c r="N143" s="675"/>
      <c r="O143" s="310" t="s">
        <v>226</v>
      </c>
      <c r="P143" s="20" t="s">
        <v>227</v>
      </c>
      <c r="Q143" s="20"/>
      <c r="R143" s="20"/>
      <c r="S143" s="148">
        <f t="shared" si="538"/>
        <v>4547</v>
      </c>
      <c r="T143" s="149">
        <f t="shared" si="539"/>
        <v>12895.266725277219</v>
      </c>
      <c r="U143" s="148">
        <f t="shared" si="540"/>
        <v>112</v>
      </c>
      <c r="V143" s="150">
        <f t="shared" si="541"/>
        <v>2.5253664036076665E-2</v>
      </c>
      <c r="W143" s="149">
        <f t="shared" si="542"/>
        <v>317.6313774425002</v>
      </c>
      <c r="X143" s="148">
        <f t="shared" si="543"/>
        <v>195</v>
      </c>
      <c r="Y143" s="150">
        <f t="shared" si="544"/>
        <v>4.4806985294117647E-2</v>
      </c>
      <c r="Z143" s="149">
        <f t="shared" si="545"/>
        <v>553.01891608292453</v>
      </c>
      <c r="AA143" s="148">
        <f t="shared" si="546"/>
        <v>101</v>
      </c>
      <c r="AB143" s="149">
        <f t="shared" si="547"/>
        <v>2864.3543858654039</v>
      </c>
      <c r="AC143" s="151">
        <f t="shared" si="548"/>
        <v>2.221244776775896E-2</v>
      </c>
      <c r="AD143" s="148">
        <f t="shared" si="549"/>
        <v>0</v>
      </c>
      <c r="AE143" s="150">
        <f t="shared" si="550"/>
        <v>0</v>
      </c>
      <c r="AF143" s="149">
        <f t="shared" si="551"/>
        <v>0</v>
      </c>
      <c r="AG143" s="148">
        <f t="shared" si="552"/>
        <v>6</v>
      </c>
      <c r="AH143" s="150">
        <f t="shared" si="553"/>
        <v>6.3157894736842107E-2</v>
      </c>
      <c r="AI143" s="311">
        <f t="shared" si="554"/>
        <v>170.1596664870537</v>
      </c>
      <c r="AJ143" s="679"/>
      <c r="AK143" s="74">
        <v>2785.8401816418236</v>
      </c>
      <c r="AL143" s="59">
        <v>2574.5673835007383</v>
      </c>
      <c r="AM143" s="59">
        <v>2587.8389453081681</v>
      </c>
      <c r="AN143" s="59">
        <v>2371.3985335605157</v>
      </c>
      <c r="AO143" s="59">
        <v>2226.1722916036979</v>
      </c>
      <c r="AP143" s="59">
        <v>2157.2576854354638</v>
      </c>
      <c r="AQ143" s="59">
        <v>2240.4095254838653</v>
      </c>
      <c r="AR143" s="59">
        <v>2333.7317674308388</v>
      </c>
      <c r="AS143" s="59">
        <v>2100.0610472887683</v>
      </c>
      <c r="AT143" s="59">
        <v>2220.38772020024</v>
      </c>
      <c r="AU143" s="59">
        <v>1804.803016683155</v>
      </c>
      <c r="AV143" s="59">
        <v>1881.6823904238929</v>
      </c>
      <c r="AW143" s="59">
        <v>1751.7932819271018</v>
      </c>
      <c r="AX143" s="59">
        <v>1861.8844733814178</v>
      </c>
      <c r="AY143" s="59">
        <v>1177.4837921527437</v>
      </c>
      <c r="AZ143" s="59">
        <v>1487.1783100499902</v>
      </c>
      <c r="BA143" s="59">
        <v>546.66059527912989</v>
      </c>
      <c r="BB143" s="59">
        <v>825.01228080506939</v>
      </c>
      <c r="BC143" s="59">
        <v>76.937417113359018</v>
      </c>
      <c r="BD143" s="75">
        <v>249.89979529690777</v>
      </c>
      <c r="BE143" s="213">
        <v>2.0000000000000002E-5</v>
      </c>
      <c r="BF143" s="42">
        <v>2.0000000000000002E-5</v>
      </c>
      <c r="BG143" s="52">
        <v>5.0000000000000002E-5</v>
      </c>
      <c r="BH143" s="52">
        <v>4.0000000000000003E-5</v>
      </c>
      <c r="BI143" s="52">
        <v>1.2518952302791728E-4</v>
      </c>
      <c r="BJ143" s="52">
        <v>1.2406223545552731E-4</v>
      </c>
      <c r="BK143" s="52">
        <v>3.4000000000000002E-4</v>
      </c>
      <c r="BL143" s="52">
        <v>1.8000000000000001E-4</v>
      </c>
      <c r="BM143" s="52">
        <v>8.9999999999999998E-4</v>
      </c>
      <c r="BN143" s="52">
        <v>5.0000000000000001E-4</v>
      </c>
      <c r="BO143" s="52">
        <v>3.8E-3</v>
      </c>
      <c r="BP143" s="52">
        <v>2E-3</v>
      </c>
      <c r="BQ143" s="52">
        <v>1.6199999999999999E-2</v>
      </c>
      <c r="BR143" s="52">
        <v>6.1999999999999998E-3</v>
      </c>
      <c r="BS143" s="52">
        <v>6.1100000000000002E-2</v>
      </c>
      <c r="BT143" s="52">
        <v>2.6800000000000001E-2</v>
      </c>
      <c r="BU143" s="52">
        <v>0.1421</v>
      </c>
      <c r="BV143" s="52">
        <v>5.4699999999999999E-2</v>
      </c>
      <c r="BW143" s="52">
        <v>0.27589999999999998</v>
      </c>
      <c r="BX143" s="584">
        <v>0.1051</v>
      </c>
      <c r="BY143" s="74">
        <f>+Fall_Hoy!B143+(CS143/2)</f>
        <v>0</v>
      </c>
      <c r="BZ143" s="59">
        <f>+Fall_Hoy!C143+(CS143/2)</f>
        <v>0</v>
      </c>
      <c r="CA143" s="59">
        <f>+Fall_Hoy!D143+(CT143/2)</f>
        <v>0</v>
      </c>
      <c r="CB143" s="59">
        <f>+Fall_Hoy!E143+(CT143/2)</f>
        <v>0</v>
      </c>
      <c r="CC143" s="59">
        <f>+Fall_Hoy!F143+(CU143/2)</f>
        <v>0</v>
      </c>
      <c r="CD143" s="59">
        <f>+Fall_Hoy!G143+(CU143/2)</f>
        <v>0</v>
      </c>
      <c r="CE143" s="59">
        <f>+Fall_Hoy!H143+(CV143/2)</f>
        <v>3</v>
      </c>
      <c r="CF143" s="59">
        <f>+Fall_Hoy!I143+(CV143/2)</f>
        <v>0</v>
      </c>
      <c r="CG143" s="59">
        <f>+Fall_Hoy!J143+(CW143/2)</f>
        <v>0</v>
      </c>
      <c r="CH143" s="59">
        <f>+Fall_Hoy!K143+(CW143/2)</f>
        <v>2</v>
      </c>
      <c r="CI143" s="59">
        <f>+Fall_Hoy!L143+(CX143/2)</f>
        <v>7</v>
      </c>
      <c r="CJ143" s="59">
        <f>+Fall_Hoy!M143+(CX143/2)</f>
        <v>3</v>
      </c>
      <c r="CK143" s="59">
        <f>+Fall_Hoy!N143+(CY143/2)</f>
        <v>18</v>
      </c>
      <c r="CL143" s="59">
        <f>+Fall_Hoy!O143+(CY143/2)</f>
        <v>5</v>
      </c>
      <c r="CM143" s="59">
        <f>+Fall_Hoy!P143+(CZ143/2)</f>
        <v>12</v>
      </c>
      <c r="CN143" s="59">
        <f>+Fall_Hoy!Q143+(CZ143/2)</f>
        <v>11</v>
      </c>
      <c r="CO143" s="59">
        <f>+Fall_Hoy!R143+(DA143/2)</f>
        <v>14</v>
      </c>
      <c r="CP143" s="59">
        <f>+Fall_Hoy!S143+(DA143/2)</f>
        <v>14</v>
      </c>
      <c r="CQ143" s="59">
        <f>+Fall_Hoy!T143+(DB143/2)</f>
        <v>4</v>
      </c>
      <c r="CR143" s="75">
        <f>+Fall_Hoy!U143+(DB143/2)</f>
        <v>8</v>
      </c>
      <c r="CS143" s="603">
        <f>+Fall_Hoy!W143</f>
        <v>0</v>
      </c>
      <c r="CT143" s="58">
        <f>+Fall_Hoy!X143</f>
        <v>0</v>
      </c>
      <c r="CU143" s="58">
        <f>+Fall_Hoy!Y143</f>
        <v>0</v>
      </c>
      <c r="CV143" s="58">
        <f>+Fall_Hoy!Z143</f>
        <v>0</v>
      </c>
      <c r="CW143" s="58">
        <f>+Fall_Hoy!AA143</f>
        <v>0</v>
      </c>
      <c r="CX143" s="58">
        <f>+Fall_Hoy!AB143</f>
        <v>0</v>
      </c>
      <c r="CY143" s="58">
        <f>+Fall_Hoy!AC143</f>
        <v>0</v>
      </c>
      <c r="CZ143" s="58">
        <f>+Fall_Hoy!AD143</f>
        <v>0</v>
      </c>
      <c r="DA143" s="58">
        <f>+Fall_Hoy!AE143</f>
        <v>0</v>
      </c>
      <c r="DB143" s="223">
        <f>+Fall_Hoy!AF143</f>
        <v>2</v>
      </c>
      <c r="DC143" s="65">
        <f t="shared" si="555"/>
        <v>0.16679579510512577</v>
      </c>
      <c r="DD143" s="66">
        <f t="shared" si="556"/>
        <v>0.27599095442713456</v>
      </c>
      <c r="DE143" s="66">
        <f t="shared" si="557"/>
        <v>0.6342706771251041</v>
      </c>
      <c r="DF143" s="66">
        <f t="shared" si="558"/>
        <v>0.43313729956542768</v>
      </c>
      <c r="DG143" s="66">
        <f t="shared" si="649"/>
        <v>0.16934897690619238</v>
      </c>
      <c r="DH143" s="66">
        <f t="shared" si="650"/>
        <v>0.20025424079682744</v>
      </c>
      <c r="DI143" s="66">
        <f t="shared" si="651"/>
        <v>0.7</v>
      </c>
      <c r="DJ143" s="66">
        <f t="shared" si="652"/>
        <v>0.19710919927460444</v>
      </c>
      <c r="DK143" s="66">
        <f t="shared" si="653"/>
        <v>0.1780900609926761</v>
      </c>
      <c r="DL143" s="66">
        <f t="shared" si="654"/>
        <v>0.7</v>
      </c>
      <c r="DM143" s="66">
        <f t="shared" si="655"/>
        <v>0.7</v>
      </c>
      <c r="DN143" s="66">
        <f t="shared" si="656"/>
        <v>0.7</v>
      </c>
      <c r="DO143" s="66">
        <f t="shared" si="657"/>
        <v>0.6342706771251041</v>
      </c>
      <c r="DP143" s="66">
        <f t="shared" si="658"/>
        <v>0.43313729956542768</v>
      </c>
      <c r="DQ143" s="66">
        <f t="shared" si="659"/>
        <v>0.16679579510512577</v>
      </c>
      <c r="DR143" s="66">
        <f t="shared" si="660"/>
        <v>0.27599095442713456</v>
      </c>
      <c r="DS143" s="66">
        <f t="shared" si="661"/>
        <v>0.18022547873123801</v>
      </c>
      <c r="DT143" s="66">
        <f t="shared" si="662"/>
        <v>0.31022750211205163</v>
      </c>
      <c r="DU143" s="66">
        <f t="shared" si="663"/>
        <v>0.18843895555710796</v>
      </c>
      <c r="DV143" s="265">
        <f t="shared" si="664"/>
        <v>0.30459401850656792</v>
      </c>
      <c r="DW143" s="74">
        <f>+'Cas_-14'!B142</f>
        <v>67</v>
      </c>
      <c r="DX143" s="59">
        <f>+'Cas_-14'!C142</f>
        <v>51</v>
      </c>
      <c r="DY143" s="59">
        <f>+'Cas_-14'!D142</f>
        <v>160</v>
      </c>
      <c r="DZ143" s="59">
        <f>+'Cas_-14'!E142</f>
        <v>169</v>
      </c>
      <c r="EA143" s="59">
        <f>+'Cas_-14'!F142</f>
        <v>377</v>
      </c>
      <c r="EB143" s="59">
        <f>+'Cas_-14'!G142</f>
        <v>432</v>
      </c>
      <c r="EC143" s="59">
        <f>+'Cas_-14'!H142</f>
        <v>402</v>
      </c>
      <c r="ED143" s="59">
        <f>+'Cas_-14'!I142</f>
        <v>460</v>
      </c>
      <c r="EE143" s="59">
        <f>+'Cas_-14'!J142</f>
        <v>374</v>
      </c>
      <c r="EF143" s="59">
        <f>+'Cas_-14'!K142</f>
        <v>422</v>
      </c>
      <c r="EG143" s="59">
        <f>+'Cas_-14'!L142</f>
        <v>273</v>
      </c>
      <c r="EH143" s="59">
        <f>+'Cas_-14'!M142</f>
        <v>313</v>
      </c>
      <c r="EI143" s="59">
        <f>+'Cas_-14'!N142</f>
        <v>211</v>
      </c>
      <c r="EJ143" s="59">
        <f>+'Cas_-14'!O142</f>
        <v>181</v>
      </c>
      <c r="EK143" s="59">
        <f>+'Cas_-14'!P142</f>
        <v>117</v>
      </c>
      <c r="EL143" s="59">
        <f>+'Cas_-14'!Q142</f>
        <v>121</v>
      </c>
      <c r="EM143" s="59">
        <f>+'Cas_-14'!R142</f>
        <v>73</v>
      </c>
      <c r="EN143" s="59">
        <f>+'Cas_-14'!S142</f>
        <v>78</v>
      </c>
      <c r="EO143" s="59">
        <f>+'Cas_-14'!T142</f>
        <v>8</v>
      </c>
      <c r="EP143" s="75">
        <f>+'Cas_-14'!U142</f>
        <v>30</v>
      </c>
      <c r="EQ143" s="178">
        <f t="shared" si="673"/>
        <v>2.4050195140955223E-2</v>
      </c>
      <c r="ER143" s="80">
        <f t="shared" si="674"/>
        <v>1.9809153307400851E-2</v>
      </c>
      <c r="ES143" s="80">
        <f t="shared" si="675"/>
        <v>6.1827649780943648E-2</v>
      </c>
      <c r="ET143" s="80">
        <f t="shared" si="676"/>
        <v>7.126596293633379E-2</v>
      </c>
      <c r="EU143" s="80">
        <f t="shared" si="677"/>
        <v>0.16934897690619238</v>
      </c>
      <c r="EV143" s="80">
        <f t="shared" si="678"/>
        <v>0.20025424079682744</v>
      </c>
      <c r="EW143" s="80">
        <f t="shared" si="679"/>
        <v>0.17943148135525774</v>
      </c>
      <c r="EX143" s="80">
        <f t="shared" si="680"/>
        <v>0.19710919927460444</v>
      </c>
      <c r="EY143" s="80">
        <f t="shared" si="681"/>
        <v>0.1780900609926761</v>
      </c>
      <c r="EZ143" s="80">
        <f t="shared" si="682"/>
        <v>0.19005689689273864</v>
      </c>
      <c r="FA143" s="80">
        <f t="shared" si="683"/>
        <v>0.15126304503951687</v>
      </c>
      <c r="FB143" s="80">
        <f t="shared" si="684"/>
        <v>0.16634050549279436</v>
      </c>
      <c r="FC143" s="80">
        <f t="shared" si="685"/>
        <v>0.12044800158605726</v>
      </c>
      <c r="FD143" s="80">
        <f t="shared" si="686"/>
        <v>9.7213335514464594E-2</v>
      </c>
      <c r="FE143" s="80">
        <f t="shared" si="687"/>
        <v>9.9364425039001059E-2</v>
      </c>
      <c r="FF143" s="80">
        <f t="shared" si="688"/>
        <v>8.1362133365119271E-2</v>
      </c>
      <c r="FG143" s="80">
        <f t="shared" si="689"/>
        <v>0.13353806846591079</v>
      </c>
      <c r="FH143" s="80">
        <f t="shared" si="690"/>
        <v>9.4544047179377116E-2</v>
      </c>
      <c r="FI143" s="80">
        <f t="shared" si="691"/>
        <v>0.10398061567641216</v>
      </c>
      <c r="FJ143" s="88">
        <f t="shared" si="692"/>
        <v>0.12004811754390107</v>
      </c>
      <c r="FK143" s="101">
        <f t="shared" si="741"/>
        <v>1.6786268832095343</v>
      </c>
      <c r="FL143" s="102">
        <f t="shared" si="742"/>
        <v>3.3921302578018997</v>
      </c>
      <c r="FM143" s="102">
        <f t="shared" si="743"/>
        <v>5.2659294365455507</v>
      </c>
      <c r="FN143" s="102">
        <f t="shared" si="744"/>
        <v>4.4555337729459987</v>
      </c>
      <c r="FO143" s="102">
        <f t="shared" si="740"/>
        <v>1</v>
      </c>
      <c r="FP143" s="102">
        <f t="shared" si="740"/>
        <v>1</v>
      </c>
      <c r="FQ143" s="102">
        <f t="shared" si="740"/>
        <v>3.9012106165141929</v>
      </c>
      <c r="FR143" s="102">
        <f t="shared" si="740"/>
        <v>1</v>
      </c>
      <c r="FS143" s="102">
        <f t="shared" si="740"/>
        <v>1</v>
      </c>
      <c r="FT143" s="102">
        <f t="shared" si="740"/>
        <v>3.683107592749213</v>
      </c>
      <c r="FU143" s="102">
        <f t="shared" si="740"/>
        <v>4.6277000427773203</v>
      </c>
      <c r="FV143" s="102">
        <f t="shared" si="740"/>
        <v>4.2082353779448081</v>
      </c>
      <c r="FW143" s="102">
        <f t="shared" si="740"/>
        <v>5.2659294365455507</v>
      </c>
      <c r="FX143" s="102">
        <f t="shared" si="740"/>
        <v>4.4555337729459987</v>
      </c>
      <c r="FY143" s="102">
        <f t="shared" si="740"/>
        <v>1.6786268832095343</v>
      </c>
      <c r="FZ143" s="102">
        <f t="shared" si="740"/>
        <v>3.3921302578018997</v>
      </c>
      <c r="GA143" s="102">
        <f t="shared" si="745"/>
        <v>1.34961873270801</v>
      </c>
      <c r="GB143" s="102">
        <f t="shared" si="746"/>
        <v>3.2813012703323485</v>
      </c>
      <c r="GC143" s="102">
        <f t="shared" si="747"/>
        <v>1.8122508155128672</v>
      </c>
      <c r="GD143" s="270">
        <f t="shared" si="748"/>
        <v>2.5372660957817952</v>
      </c>
      <c r="GE143" s="74">
        <f>+Cas_Hoy!B142</f>
        <v>69</v>
      </c>
      <c r="GF143" s="59">
        <f>+Cas_Hoy!C142</f>
        <v>57</v>
      </c>
      <c r="GG143" s="59">
        <f>+Cas_Hoy!D142</f>
        <v>174</v>
      </c>
      <c r="GH143" s="59">
        <f>+Cas_Hoy!E142</f>
        <v>187</v>
      </c>
      <c r="GI143" s="59">
        <f>+Cas_Hoy!F142</f>
        <v>398</v>
      </c>
      <c r="GJ143" s="59">
        <f>+Cas_Hoy!G142</f>
        <v>454</v>
      </c>
      <c r="GK143" s="59">
        <f>+Cas_Hoy!H142</f>
        <v>415</v>
      </c>
      <c r="GL143" s="59">
        <f>+Cas_Hoy!I142</f>
        <v>480</v>
      </c>
      <c r="GM143" s="59">
        <f>+Cas_Hoy!J142</f>
        <v>386</v>
      </c>
      <c r="GN143" s="59">
        <f>+Cas_Hoy!K142</f>
        <v>442</v>
      </c>
      <c r="GO143" s="59">
        <f>+Cas_Hoy!L142</f>
        <v>281</v>
      </c>
      <c r="GP143" s="59">
        <f>+Cas_Hoy!M142</f>
        <v>325</v>
      </c>
      <c r="GQ143" s="59">
        <f>+Cas_Hoy!N142</f>
        <v>218</v>
      </c>
      <c r="GR143" s="59">
        <f>+Cas_Hoy!O142</f>
        <v>190</v>
      </c>
      <c r="GS143" s="59">
        <f>+Cas_Hoy!P142</f>
        <v>120</v>
      </c>
      <c r="GT143" s="59">
        <f>+Cas_Hoy!Q142</f>
        <v>123</v>
      </c>
      <c r="GU143" s="59">
        <f>+Cas_Hoy!R142</f>
        <v>74</v>
      </c>
      <c r="GV143" s="59">
        <f>+Cas_Hoy!S142</f>
        <v>79</v>
      </c>
      <c r="GW143" s="59">
        <f>+Cas_Hoy!T142</f>
        <v>9</v>
      </c>
      <c r="GX143" s="459">
        <f>+Cas_Hoy!U142</f>
        <v>31</v>
      </c>
      <c r="GY143" s="424">
        <f t="shared" si="749"/>
        <v>0.17107261036423155</v>
      </c>
      <c r="GZ143" s="94">
        <f t="shared" si="750"/>
        <v>0.2805527883846079</v>
      </c>
      <c r="HA143" s="94">
        <f t="shared" si="751"/>
        <v>0.65531283229039194</v>
      </c>
      <c r="HB143" s="94">
        <f t="shared" si="752"/>
        <v>0.45467451335597386</v>
      </c>
      <c r="HC143" s="272">
        <f t="shared" si="724"/>
        <v>0.17878220904155057</v>
      </c>
      <c r="HD143" s="272">
        <f t="shared" si="725"/>
        <v>0.2104523734299992</v>
      </c>
      <c r="HE143" s="272">
        <f t="shared" si="726"/>
        <v>0.7</v>
      </c>
      <c r="HF143" s="272">
        <f t="shared" si="727"/>
        <v>0.20567916446045681</v>
      </c>
      <c r="HG143" s="272">
        <f t="shared" si="728"/>
        <v>0.18380418059671919</v>
      </c>
      <c r="HH143" s="272">
        <f t="shared" si="729"/>
        <v>0.7</v>
      </c>
      <c r="HI143" s="272">
        <f t="shared" si="730"/>
        <v>0.7</v>
      </c>
      <c r="HJ143" s="272">
        <f t="shared" si="731"/>
        <v>0.7</v>
      </c>
      <c r="HK143" s="272">
        <f t="shared" si="732"/>
        <v>0.65531283229039194</v>
      </c>
      <c r="HL143" s="272">
        <f t="shared" si="733"/>
        <v>0.45467451335597386</v>
      </c>
      <c r="HM143" s="272">
        <f t="shared" si="734"/>
        <v>0.17107261036423155</v>
      </c>
      <c r="HN143" s="272">
        <f t="shared" si="735"/>
        <v>0.2805527883846079</v>
      </c>
      <c r="HO143" s="272">
        <f t="shared" si="736"/>
        <v>0.1826943209056385</v>
      </c>
      <c r="HP143" s="272">
        <f t="shared" si="737"/>
        <v>0.31420477778015488</v>
      </c>
      <c r="HQ143" s="272">
        <f t="shared" si="738"/>
        <v>0.21199382500174646</v>
      </c>
      <c r="HR143" s="276">
        <f t="shared" si="739"/>
        <v>0.31474715245678686</v>
      </c>
      <c r="HS143" s="201">
        <f>+CyF_Tot!B142</f>
        <v>0</v>
      </c>
      <c r="HT143" s="131">
        <f>+CyF_Tot!C142</f>
        <v>4352</v>
      </c>
      <c r="HU143" s="131">
        <f>+CyF_Tot!D142</f>
        <v>4435</v>
      </c>
      <c r="HV143" s="131">
        <f>+CyF_Tot!E142</f>
        <v>4547</v>
      </c>
      <c r="HW143" s="131">
        <f>+CyF_Tot!F142</f>
        <v>0</v>
      </c>
      <c r="HX143" s="131">
        <f>+CyF_Tot!G142</f>
        <v>95</v>
      </c>
      <c r="HY143" s="131">
        <f>+CyF_Tot!H142</f>
        <v>101</v>
      </c>
      <c r="HZ143" s="428">
        <f>+CyF_Tot!I142</f>
        <v>101</v>
      </c>
      <c r="IA143" s="82">
        <f t="shared" si="628"/>
        <v>7.9006272699067626E-2</v>
      </c>
      <c r="IB143" s="79">
        <f t="shared" si="629"/>
        <v>7.3014587887488672E-2</v>
      </c>
      <c r="IC143" s="79">
        <f t="shared" si="630"/>
        <v>7.3390968642641108E-2</v>
      </c>
      <c r="ID143" s="79">
        <f t="shared" si="631"/>
        <v>6.7252730596424254E-2</v>
      </c>
      <c r="IE143" s="79">
        <f t="shared" si="632"/>
        <v>6.3134122447000882E-2</v>
      </c>
      <c r="IF143" s="79">
        <f t="shared" si="633"/>
        <v>6.117970804672198E-2</v>
      </c>
      <c r="IG143" s="79">
        <f t="shared" si="634"/>
        <v>6.3537889608458784E-2</v>
      </c>
      <c r="IH143" s="79">
        <f t="shared" si="635"/>
        <v>6.6184503202712311E-2</v>
      </c>
      <c r="II143" s="79">
        <f t="shared" si="636"/>
        <v>5.9557614568184918E-2</v>
      </c>
      <c r="IJ143" s="79">
        <f t="shared" si="637"/>
        <v>6.2970072323537046E-2</v>
      </c>
      <c r="IK143" s="79">
        <f t="shared" si="638"/>
        <v>5.1184113232272337E-2</v>
      </c>
      <c r="IL143" s="79">
        <f t="shared" si="639"/>
        <v>5.3364407998181929E-2</v>
      </c>
      <c r="IM143" s="79">
        <f t="shared" si="640"/>
        <v>4.9680760101162812E-2</v>
      </c>
      <c r="IN143" s="79">
        <f t="shared" si="641"/>
        <v>5.2802940171334273E-2</v>
      </c>
      <c r="IO143" s="79">
        <f t="shared" si="642"/>
        <v>3.3393374894437021E-2</v>
      </c>
      <c r="IP143" s="79">
        <f t="shared" si="643"/>
        <v>4.2176294207481077E-2</v>
      </c>
      <c r="IQ143" s="79">
        <f t="shared" si="644"/>
        <v>1.5503264095718497E-2</v>
      </c>
      <c r="IR143" s="79">
        <f t="shared" si="645"/>
        <v>2.3397302424919015E-2</v>
      </c>
      <c r="IS143" s="79">
        <f t="shared" si="646"/>
        <v>2.1819408727307512E-3</v>
      </c>
      <c r="IT143" s="179">
        <f t="shared" si="647"/>
        <v>7.0871443038174687E-3</v>
      </c>
      <c r="IU143" s="275"/>
      <c r="IV143" s="272"/>
      <c r="IW143" s="272"/>
      <c r="IX143" s="272"/>
      <c r="IY143" s="272"/>
      <c r="IZ143" s="272"/>
      <c r="JA143" s="272"/>
      <c r="JB143" s="272"/>
      <c r="JC143" s="272"/>
      <c r="JD143" s="272"/>
      <c r="JE143" s="272"/>
      <c r="JF143" s="272"/>
      <c r="JG143" s="272"/>
      <c r="JH143" s="272"/>
      <c r="JI143" s="272"/>
      <c r="JJ143" s="272"/>
      <c r="JK143" s="272"/>
      <c r="JL143" s="272"/>
      <c r="JM143" s="272"/>
      <c r="JN143" s="276"/>
      <c r="JP143" s="525">
        <f t="shared" si="510"/>
        <v>0</v>
      </c>
      <c r="JQ143" s="241">
        <f t="shared" si="511"/>
        <v>0</v>
      </c>
      <c r="JR143" s="241">
        <f t="shared" si="512"/>
        <v>0</v>
      </c>
      <c r="JS143" s="241">
        <f t="shared" si="513"/>
        <v>0</v>
      </c>
      <c r="JT143" s="241">
        <f t="shared" si="514"/>
        <v>0</v>
      </c>
      <c r="JU143" s="241">
        <f t="shared" si="515"/>
        <v>0</v>
      </c>
      <c r="JV143" s="241">
        <f t="shared" si="516"/>
        <v>4314.8852430950883</v>
      </c>
      <c r="JW143" s="241">
        <f t="shared" si="517"/>
        <v>0</v>
      </c>
      <c r="JX143" s="241">
        <f t="shared" si="518"/>
        <v>0</v>
      </c>
      <c r="JY143" s="241">
        <f t="shared" si="519"/>
        <v>2631.4989705820699</v>
      </c>
      <c r="JZ143" s="241">
        <f t="shared" si="520"/>
        <v>8197.1616089099371</v>
      </c>
      <c r="KA143" s="241">
        <f t="shared" si="521"/>
        <v>3616.6002480721249</v>
      </c>
      <c r="KB143" s="241">
        <f t="shared" si="522"/>
        <v>16989.288808814195</v>
      </c>
      <c r="KC143" s="241">
        <f t="shared" si="523"/>
        <v>5121.4482618689244</v>
      </c>
      <c r="KD143" s="241">
        <f t="shared" si="524"/>
        <v>10088.933774859959</v>
      </c>
      <c r="KE143" s="241">
        <f t="shared" si="525"/>
        <v>9862.7917720955447</v>
      </c>
      <c r="KF143" s="241">
        <f t="shared" si="526"/>
        <v>9131.4648304788352</v>
      </c>
      <c r="KG143" s="241">
        <f t="shared" si="527"/>
        <v>11144.139564841624</v>
      </c>
      <c r="KH143" s="241">
        <f t="shared" si="528"/>
        <v>3138.3949326533098</v>
      </c>
      <c r="KI143" s="526">
        <f t="shared" si="529"/>
        <v>5532.1373847364121</v>
      </c>
      <c r="KJ143" s="529">
        <f>(SUM(JP143:KI143)/SUM(JP$4:KI142))*100000</f>
        <v>150.0847963720154</v>
      </c>
      <c r="KK143" s="491">
        <f t="shared" si="693"/>
        <v>0</v>
      </c>
      <c r="KL143" s="492">
        <f t="shared" si="694"/>
        <v>0</v>
      </c>
      <c r="KM143" s="492">
        <f t="shared" si="695"/>
        <v>0</v>
      </c>
      <c r="KN143" s="492">
        <f t="shared" si="696"/>
        <v>0</v>
      </c>
      <c r="KO143" s="492">
        <f t="shared" si="697"/>
        <v>0</v>
      </c>
      <c r="KP143" s="492">
        <f t="shared" si="698"/>
        <v>0</v>
      </c>
      <c r="KQ143" s="492">
        <f t="shared" si="699"/>
        <v>1339.0409056362516</v>
      </c>
      <c r="KR143" s="492">
        <f t="shared" si="700"/>
        <v>0</v>
      </c>
      <c r="KS143" s="492">
        <f t="shared" si="701"/>
        <v>0</v>
      </c>
      <c r="KT143" s="492">
        <f t="shared" si="702"/>
        <v>900.74358716937741</v>
      </c>
      <c r="KU143" s="492">
        <f t="shared" si="703"/>
        <v>3878.5396163978685</v>
      </c>
      <c r="KV143" s="492">
        <f t="shared" si="704"/>
        <v>1594.3179440203933</v>
      </c>
      <c r="KW143" s="492">
        <f t="shared" si="705"/>
        <v>10275.184969426686</v>
      </c>
      <c r="KX143" s="492">
        <f t="shared" si="706"/>
        <v>2685.4512573056518</v>
      </c>
      <c r="KY143" s="492">
        <f t="shared" si="707"/>
        <v>10191.223080923184</v>
      </c>
      <c r="KZ143" s="492">
        <f t="shared" si="708"/>
        <v>7396.5575786472064</v>
      </c>
      <c r="LA143" s="492">
        <f t="shared" si="709"/>
        <v>25610.040527708919</v>
      </c>
      <c r="LB143" s="492">
        <f t="shared" si="710"/>
        <v>16969.444365529227</v>
      </c>
      <c r="LC143" s="492">
        <f t="shared" si="711"/>
        <v>51990.307838206078</v>
      </c>
      <c r="LD143" s="493">
        <f t="shared" si="712"/>
        <v>32012.831345040286</v>
      </c>
      <c r="LE143" s="509">
        <f t="shared" si="713"/>
        <v>0</v>
      </c>
      <c r="LF143" s="492">
        <f t="shared" si="714"/>
        <v>0</v>
      </c>
      <c r="LG143" s="492">
        <f t="shared" si="715"/>
        <v>1627.2668506017772</v>
      </c>
      <c r="LH143" s="492">
        <f t="shared" si="716"/>
        <v>776.90396546375678</v>
      </c>
      <c r="LI143" s="492">
        <f t="shared" si="717"/>
        <v>13510.185084401437</v>
      </c>
      <c r="LJ143" s="512">
        <f t="shared" si="718"/>
        <v>8589.5605663563874</v>
      </c>
      <c r="LK143" s="491">
        <f t="shared" si="719"/>
        <v>0</v>
      </c>
      <c r="LL143" s="492">
        <f t="shared" si="720"/>
        <v>1192.266912215561</v>
      </c>
      <c r="LM143" s="493">
        <f t="shared" si="721"/>
        <v>10781.19816495522</v>
      </c>
      <c r="LO143" s="547" t="e">
        <f>VLOOKUP(A143,#REF!,2,FALSE)</f>
        <v>#REF!</v>
      </c>
      <c r="LP143" s="552" t="e">
        <f>VLOOKUP(A143,#REF!,3,FALSE)</f>
        <v>#REF!</v>
      </c>
      <c r="LQ143" s="544" t="e">
        <f>VLOOKUP(A143,#REF!,4,FALSE)</f>
        <v>#REF!</v>
      </c>
      <c r="LR143" s="564" t="e">
        <f t="shared" si="665"/>
        <v>#REF!</v>
      </c>
      <c r="LS143" s="518" t="e">
        <f t="shared" si="666"/>
        <v>#REF!</v>
      </c>
    </row>
    <row r="144" spans="1:331" ht="14.4">
      <c r="A144" s="391" t="s">
        <v>154</v>
      </c>
      <c r="B144" s="419">
        <v>8810</v>
      </c>
      <c r="C144" s="407">
        <f t="shared" si="608"/>
        <v>884</v>
      </c>
      <c r="D144" s="398">
        <f t="shared" si="609"/>
        <v>19</v>
      </c>
      <c r="E144" s="376">
        <f t="shared" si="722"/>
        <v>8.7741697929868013E-3</v>
      </c>
      <c r="F144" s="185">
        <f t="shared" si="667"/>
        <v>9.4324631101021572E-2</v>
      </c>
      <c r="G144" s="30">
        <f t="shared" si="253"/>
        <v>2.6058327788671436</v>
      </c>
      <c r="H144" s="29">
        <f t="shared" si="668"/>
        <v>0.24579421557759326</v>
      </c>
      <c r="I144" s="33">
        <f t="shared" si="669"/>
        <v>0.26147062162526163</v>
      </c>
      <c r="J144" s="302">
        <f t="shared" si="670"/>
        <v>0.3522271335631118</v>
      </c>
      <c r="K144" s="452">
        <f t="shared" si="671"/>
        <v>6.1228678205320014E-3</v>
      </c>
      <c r="L144" s="303">
        <f t="shared" si="723"/>
        <v>3.734201018882088</v>
      </c>
      <c r="M144" s="304">
        <f t="shared" si="672"/>
        <v>0.37426782062121272</v>
      </c>
      <c r="N144" s="675"/>
      <c r="O144" s="310" t="s">
        <v>226</v>
      </c>
      <c r="P144" s="20" t="s">
        <v>228</v>
      </c>
      <c r="Q144" s="20"/>
      <c r="R144" s="20"/>
      <c r="S144" s="148">
        <f t="shared" si="538"/>
        <v>884</v>
      </c>
      <c r="T144" s="149">
        <f t="shared" si="539"/>
        <v>10034.05221339387</v>
      </c>
      <c r="U144" s="148">
        <f t="shared" si="540"/>
        <v>23</v>
      </c>
      <c r="V144" s="150">
        <f t="shared" si="541"/>
        <v>2.6713124274099883E-2</v>
      </c>
      <c r="W144" s="149">
        <f t="shared" si="542"/>
        <v>261.06696935300795</v>
      </c>
      <c r="X144" s="148">
        <f t="shared" si="543"/>
        <v>53</v>
      </c>
      <c r="Y144" s="150">
        <f t="shared" si="544"/>
        <v>6.3778580024067388E-2</v>
      </c>
      <c r="Z144" s="149">
        <f t="shared" si="545"/>
        <v>601.58910329171397</v>
      </c>
      <c r="AA144" s="148">
        <f t="shared" si="546"/>
        <v>19</v>
      </c>
      <c r="AB144" s="149">
        <f t="shared" si="547"/>
        <v>2156.6401816118046</v>
      </c>
      <c r="AC144" s="151">
        <f t="shared" si="548"/>
        <v>2.1493212669683258E-2</v>
      </c>
      <c r="AD144" s="148">
        <f t="shared" si="549"/>
        <v>1</v>
      </c>
      <c r="AE144" s="150">
        <f t="shared" si="550"/>
        <v>5.5555555555555552E-2</v>
      </c>
      <c r="AF144" s="149">
        <f t="shared" si="551"/>
        <v>113.50737797956867</v>
      </c>
      <c r="AG144" s="148">
        <f t="shared" si="552"/>
        <v>3</v>
      </c>
      <c r="AH144" s="150">
        <f t="shared" si="553"/>
        <v>0.1875</v>
      </c>
      <c r="AI144" s="311">
        <f t="shared" si="554"/>
        <v>340.52213393870602</v>
      </c>
      <c r="AJ144" s="679"/>
      <c r="AK144" s="74">
        <v>652.24751235935992</v>
      </c>
      <c r="AL144" s="59">
        <v>623.08318272223096</v>
      </c>
      <c r="AM144" s="59">
        <v>629.95906838731332</v>
      </c>
      <c r="AN144" s="59">
        <v>613.97291718438021</v>
      </c>
      <c r="AO144" s="59">
        <v>524.54280387104814</v>
      </c>
      <c r="AP144" s="59">
        <v>522.42942771639787</v>
      </c>
      <c r="AQ144" s="59">
        <v>599.19858409937149</v>
      </c>
      <c r="AR144" s="59">
        <v>604.13337015269281</v>
      </c>
      <c r="AS144" s="59">
        <v>583.52129422503594</v>
      </c>
      <c r="AT144" s="59">
        <v>585.95431251248363</v>
      </c>
      <c r="AU144" s="59">
        <v>483.10564802461738</v>
      </c>
      <c r="AV144" s="59">
        <v>481.37363636082006</v>
      </c>
      <c r="AW144" s="59">
        <v>437.19966809743994</v>
      </c>
      <c r="AX144" s="59">
        <v>451.10095692834784</v>
      </c>
      <c r="AY144" s="59">
        <v>276.62450637377117</v>
      </c>
      <c r="AZ144" s="59">
        <v>371.31163761855566</v>
      </c>
      <c r="BA144" s="59">
        <v>126.62734629811695</v>
      </c>
      <c r="BB144" s="59">
        <v>172.68721282611759</v>
      </c>
      <c r="BC144" s="59">
        <v>8.9735914699452941</v>
      </c>
      <c r="BD144" s="75">
        <v>61.953422109967455</v>
      </c>
      <c r="BE144" s="213">
        <v>2.0000000000000002E-5</v>
      </c>
      <c r="BF144" s="42">
        <v>2.0000000000000002E-5</v>
      </c>
      <c r="BG144" s="52">
        <v>5.0000000000000002E-5</v>
      </c>
      <c r="BH144" s="52">
        <v>4.0000000000000003E-5</v>
      </c>
      <c r="BI144" s="52">
        <v>1.2518952302791728E-4</v>
      </c>
      <c r="BJ144" s="52">
        <v>1.2406223545552731E-4</v>
      </c>
      <c r="BK144" s="52">
        <v>3.4000000000000002E-4</v>
      </c>
      <c r="BL144" s="52">
        <v>1.8000000000000001E-4</v>
      </c>
      <c r="BM144" s="52">
        <v>8.9999999999999998E-4</v>
      </c>
      <c r="BN144" s="52">
        <v>5.0000000000000001E-4</v>
      </c>
      <c r="BO144" s="52">
        <v>3.8E-3</v>
      </c>
      <c r="BP144" s="52">
        <v>2E-3</v>
      </c>
      <c r="BQ144" s="52">
        <v>1.6199999999999999E-2</v>
      </c>
      <c r="BR144" s="52">
        <v>6.1999999999999998E-3</v>
      </c>
      <c r="BS144" s="52">
        <v>6.1100000000000002E-2</v>
      </c>
      <c r="BT144" s="52">
        <v>2.6800000000000001E-2</v>
      </c>
      <c r="BU144" s="52">
        <v>0.1421</v>
      </c>
      <c r="BV144" s="52">
        <v>5.4699999999999999E-2</v>
      </c>
      <c r="BW144" s="52">
        <v>0.27589999999999998</v>
      </c>
      <c r="BX144" s="584">
        <v>0.1051</v>
      </c>
      <c r="BY144" s="74">
        <f>+Fall_Hoy!B144+(CS144/2)</f>
        <v>0</v>
      </c>
      <c r="BZ144" s="59">
        <f>+Fall_Hoy!C144+(CS144/2)</f>
        <v>0</v>
      </c>
      <c r="CA144" s="59">
        <f>+Fall_Hoy!D144+(CT144/2)</f>
        <v>0</v>
      </c>
      <c r="CB144" s="59">
        <f>+Fall_Hoy!E144+(CT144/2)</f>
        <v>0</v>
      </c>
      <c r="CC144" s="59">
        <f>+Fall_Hoy!F144+(CU144/2)</f>
        <v>0</v>
      </c>
      <c r="CD144" s="59">
        <f>+Fall_Hoy!G144+(CU144/2)</f>
        <v>0</v>
      </c>
      <c r="CE144" s="59">
        <f>+Fall_Hoy!H144+(CV144/2)</f>
        <v>0</v>
      </c>
      <c r="CF144" s="59">
        <f>+Fall_Hoy!I144+(CV144/2)</f>
        <v>0</v>
      </c>
      <c r="CG144" s="59">
        <f>+Fall_Hoy!J144+(CW144/2)</f>
        <v>0.5</v>
      </c>
      <c r="CH144" s="59">
        <f>+Fall_Hoy!K144+(CW144/2)</f>
        <v>0.5</v>
      </c>
      <c r="CI144" s="59">
        <f>+Fall_Hoy!L144+(CX144/2)</f>
        <v>1</v>
      </c>
      <c r="CJ144" s="59">
        <f>+Fall_Hoy!M144+(CX144/2)</f>
        <v>0</v>
      </c>
      <c r="CK144" s="59">
        <f>+Fall_Hoy!N144+(CY144/2)</f>
        <v>4</v>
      </c>
      <c r="CL144" s="59">
        <f>+Fall_Hoy!O144+(CY144/2)</f>
        <v>2</v>
      </c>
      <c r="CM144" s="59">
        <f>+Fall_Hoy!P144+(CZ144/2)</f>
        <v>3</v>
      </c>
      <c r="CN144" s="59">
        <f>+Fall_Hoy!Q144+(CZ144/2)</f>
        <v>1</v>
      </c>
      <c r="CO144" s="59">
        <f>+Fall_Hoy!R144+(DA144/2)</f>
        <v>1.5</v>
      </c>
      <c r="CP144" s="59">
        <f>+Fall_Hoy!S144+(DA144/2)</f>
        <v>1.5</v>
      </c>
      <c r="CQ144" s="59">
        <f>+Fall_Hoy!T144+(DB144/2)</f>
        <v>2</v>
      </c>
      <c r="CR144" s="75">
        <f>+Fall_Hoy!U144+(DB144/2)</f>
        <v>2</v>
      </c>
      <c r="CS144" s="603">
        <f>+Fall_Hoy!W144</f>
        <v>0</v>
      </c>
      <c r="CT144" s="58">
        <f>+Fall_Hoy!X144</f>
        <v>0</v>
      </c>
      <c r="CU144" s="58">
        <f>+Fall_Hoy!Y144</f>
        <v>0</v>
      </c>
      <c r="CV144" s="58">
        <f>+Fall_Hoy!Z144</f>
        <v>0</v>
      </c>
      <c r="CW144" s="58">
        <f>+Fall_Hoy!AA144</f>
        <v>1</v>
      </c>
      <c r="CX144" s="58">
        <f>+Fall_Hoy!AB144</f>
        <v>0</v>
      </c>
      <c r="CY144" s="58">
        <f>+Fall_Hoy!AC144</f>
        <v>0</v>
      </c>
      <c r="CZ144" s="58">
        <f>+Fall_Hoy!AD144</f>
        <v>0</v>
      </c>
      <c r="DA144" s="58">
        <f>+Fall_Hoy!AE144</f>
        <v>1</v>
      </c>
      <c r="DB144" s="223">
        <f>+Fall_Hoy!AF144</f>
        <v>0</v>
      </c>
      <c r="DC144" s="65">
        <f t="shared" si="555"/>
        <v>0.17749633601708401</v>
      </c>
      <c r="DD144" s="66">
        <f t="shared" si="556"/>
        <v>0.10049087896930547</v>
      </c>
      <c r="DE144" s="66">
        <f t="shared" si="557"/>
        <v>0.56476159124595504</v>
      </c>
      <c r="DF144" s="66">
        <f t="shared" si="558"/>
        <v>0.7</v>
      </c>
      <c r="DG144" s="66">
        <f t="shared" si="649"/>
        <v>0.12201101516919018</v>
      </c>
      <c r="DH144" s="66">
        <f t="shared" si="650"/>
        <v>0.11293391388363425</v>
      </c>
      <c r="DI144" s="66">
        <f t="shared" si="651"/>
        <v>0.13184276815129889</v>
      </c>
      <c r="DJ144" s="66">
        <f t="shared" si="652"/>
        <v>0.14731846376488941</v>
      </c>
      <c r="DK144" s="66">
        <f t="shared" si="653"/>
        <v>0.7</v>
      </c>
      <c r="DL144" s="66">
        <f t="shared" si="654"/>
        <v>0.7</v>
      </c>
      <c r="DM144" s="66">
        <f t="shared" si="655"/>
        <v>0.54472121328507528</v>
      </c>
      <c r="DN144" s="66">
        <f t="shared" si="656"/>
        <v>0.11217897267544494</v>
      </c>
      <c r="DO144" s="66">
        <f t="shared" si="657"/>
        <v>0.56476159124595504</v>
      </c>
      <c r="DP144" s="66">
        <f t="shared" si="658"/>
        <v>0.7</v>
      </c>
      <c r="DQ144" s="66">
        <f t="shared" si="659"/>
        <v>0.17749633601708401</v>
      </c>
      <c r="DR144" s="66">
        <f t="shared" si="660"/>
        <v>0.10049087896930547</v>
      </c>
      <c r="DS144" s="66">
        <f t="shared" si="661"/>
        <v>8.3362297522100295E-2</v>
      </c>
      <c r="DT144" s="66">
        <f t="shared" si="662"/>
        <v>0.15879753355625625</v>
      </c>
      <c r="DU144" s="66">
        <f t="shared" si="663"/>
        <v>0.7</v>
      </c>
      <c r="DV144" s="265">
        <f t="shared" si="664"/>
        <v>0.30715810475466665</v>
      </c>
      <c r="DW144" s="74">
        <f>+'Cas_-14'!B143</f>
        <v>17</v>
      </c>
      <c r="DX144" s="59">
        <f>+'Cas_-14'!C143</f>
        <v>25</v>
      </c>
      <c r="DY144" s="59">
        <f>+'Cas_-14'!D143</f>
        <v>51</v>
      </c>
      <c r="DZ144" s="59">
        <f>+'Cas_-14'!E143</f>
        <v>60</v>
      </c>
      <c r="EA144" s="59">
        <f>+'Cas_-14'!F143</f>
        <v>64</v>
      </c>
      <c r="EB144" s="59">
        <f>+'Cas_-14'!G143</f>
        <v>59</v>
      </c>
      <c r="EC144" s="59">
        <f>+'Cas_-14'!H143</f>
        <v>79</v>
      </c>
      <c r="ED144" s="59">
        <f>+'Cas_-14'!I143</f>
        <v>89</v>
      </c>
      <c r="EE144" s="59">
        <f>+'Cas_-14'!J143</f>
        <v>73</v>
      </c>
      <c r="EF144" s="59">
        <f>+'Cas_-14'!K143</f>
        <v>79</v>
      </c>
      <c r="EG144" s="59">
        <f>+'Cas_-14'!L143</f>
        <v>55</v>
      </c>
      <c r="EH144" s="59">
        <f>+'Cas_-14'!M143</f>
        <v>54</v>
      </c>
      <c r="EI144" s="59">
        <f>+'Cas_-14'!N143</f>
        <v>27</v>
      </c>
      <c r="EJ144" s="59">
        <f>+'Cas_-14'!O143</f>
        <v>33</v>
      </c>
      <c r="EK144" s="59">
        <f>+'Cas_-14'!P143</f>
        <v>16</v>
      </c>
      <c r="EL144" s="59">
        <f>+'Cas_-14'!Q143</f>
        <v>21</v>
      </c>
      <c r="EM144" s="59">
        <f>+'Cas_-14'!R143</f>
        <v>5</v>
      </c>
      <c r="EN144" s="59">
        <f>+'Cas_-14'!S143</f>
        <v>6</v>
      </c>
      <c r="EO144" s="59">
        <f>+'Cas_-14'!T143</f>
        <v>2</v>
      </c>
      <c r="EP144" s="75">
        <f>+'Cas_-14'!U143</f>
        <v>2</v>
      </c>
      <c r="EQ144" s="178">
        <f t="shared" si="673"/>
        <v>2.6063725315726066E-2</v>
      </c>
      <c r="ER144" s="79">
        <f t="shared" si="674"/>
        <v>4.0123053700110767E-2</v>
      </c>
      <c r="ES144" s="79">
        <f t="shared" si="675"/>
        <v>8.0957640836188463E-2</v>
      </c>
      <c r="ET144" s="79">
        <f t="shared" si="676"/>
        <v>9.7724180205136957E-2</v>
      </c>
      <c r="EU144" s="79">
        <f t="shared" si="677"/>
        <v>0.12201101516919018</v>
      </c>
      <c r="EV144" s="79">
        <f t="shared" si="678"/>
        <v>0.11293391388363425</v>
      </c>
      <c r="EW144" s="79">
        <f t="shared" si="679"/>
        <v>0.13184276815129889</v>
      </c>
      <c r="EX144" s="79">
        <f t="shared" si="680"/>
        <v>0.14731846376488941</v>
      </c>
      <c r="EY144" s="79">
        <f t="shared" si="681"/>
        <v>0.12510254676643803</v>
      </c>
      <c r="EZ144" s="79">
        <f t="shared" si="682"/>
        <v>0.134822798148306</v>
      </c>
      <c r="FA144" s="79">
        <f t="shared" si="683"/>
        <v>0.11384673357658073</v>
      </c>
      <c r="FB144" s="79">
        <f t="shared" si="684"/>
        <v>0.11217897267544494</v>
      </c>
      <c r="FC144" s="79">
        <f t="shared" si="685"/>
        <v>6.175668000274518E-2</v>
      </c>
      <c r="FD144" s="79">
        <f t="shared" si="686"/>
        <v>7.3154356010913246E-2</v>
      </c>
      <c r="FE144" s="79">
        <f t="shared" si="687"/>
        <v>5.7840139363433782E-2</v>
      </c>
      <c r="FF144" s="79">
        <f t="shared" si="688"/>
        <v>5.6556266683925126E-2</v>
      </c>
      <c r="FG144" s="79">
        <f t="shared" si="689"/>
        <v>3.9485941592968171E-2</v>
      </c>
      <c r="FH144" s="79">
        <f t="shared" si="690"/>
        <v>3.4744900342108871E-2</v>
      </c>
      <c r="FI144" s="79">
        <f t="shared" si="691"/>
        <v>0.22287620365808702</v>
      </c>
      <c r="FJ144" s="87">
        <f t="shared" si="692"/>
        <v>3.228231680971546E-2</v>
      </c>
      <c r="FK144" s="101">
        <f t="shared" si="741"/>
        <v>3.0687397708674302</v>
      </c>
      <c r="FL144" s="102">
        <f t="shared" si="742"/>
        <v>1.77683013503909</v>
      </c>
      <c r="FM144" s="102">
        <f t="shared" si="743"/>
        <v>9.1449474165523554</v>
      </c>
      <c r="FN144" s="102">
        <f t="shared" si="744"/>
        <v>9.568808177267984</v>
      </c>
      <c r="FO144" s="102">
        <f t="shared" si="740"/>
        <v>1</v>
      </c>
      <c r="FP144" s="102">
        <f t="shared" si="740"/>
        <v>1</v>
      </c>
      <c r="FQ144" s="102">
        <f t="shared" si="740"/>
        <v>1</v>
      </c>
      <c r="FR144" s="102">
        <f t="shared" si="740"/>
        <v>1</v>
      </c>
      <c r="FS144" s="102">
        <f t="shared" si="740"/>
        <v>5.595409670651029</v>
      </c>
      <c r="FT144" s="102">
        <f t="shared" si="740"/>
        <v>5.1920002374523868</v>
      </c>
      <c r="FU144" s="102">
        <f t="shared" si="740"/>
        <v>4.7846889952153111</v>
      </c>
      <c r="FV144" s="102">
        <f t="shared" si="740"/>
        <v>1</v>
      </c>
      <c r="FW144" s="102">
        <f t="shared" si="740"/>
        <v>9.1449474165523554</v>
      </c>
      <c r="FX144" s="102">
        <f t="shared" si="740"/>
        <v>9.568808177267984</v>
      </c>
      <c r="FY144" s="102">
        <f t="shared" si="740"/>
        <v>3.0687397708674302</v>
      </c>
      <c r="FZ144" s="102">
        <f t="shared" si="740"/>
        <v>1.77683013503909</v>
      </c>
      <c r="GA144" s="102">
        <f t="shared" si="745"/>
        <v>2.1111893033075302</v>
      </c>
      <c r="GB144" s="102">
        <f t="shared" si="746"/>
        <v>4.5703839122486283</v>
      </c>
      <c r="GC144" s="102">
        <f t="shared" si="747"/>
        <v>3.1407570144808528</v>
      </c>
      <c r="GD144" s="270">
        <f t="shared" si="748"/>
        <v>9.5147478591817336</v>
      </c>
      <c r="GE144" s="74">
        <f>+Cas_Hoy!B143</f>
        <v>17</v>
      </c>
      <c r="GF144" s="59">
        <f>+Cas_Hoy!C143</f>
        <v>25</v>
      </c>
      <c r="GG144" s="59">
        <f>+Cas_Hoy!D143</f>
        <v>54</v>
      </c>
      <c r="GH144" s="59">
        <f>+Cas_Hoy!E143</f>
        <v>60</v>
      </c>
      <c r="GI144" s="59">
        <f>+Cas_Hoy!F143</f>
        <v>71</v>
      </c>
      <c r="GJ144" s="59">
        <f>+Cas_Hoy!G143</f>
        <v>64</v>
      </c>
      <c r="GK144" s="59">
        <f>+Cas_Hoy!H143</f>
        <v>86</v>
      </c>
      <c r="GL144" s="59">
        <f>+Cas_Hoy!I143</f>
        <v>94</v>
      </c>
      <c r="GM144" s="59">
        <f>+Cas_Hoy!J143</f>
        <v>78</v>
      </c>
      <c r="GN144" s="59">
        <f>+Cas_Hoy!K143</f>
        <v>81</v>
      </c>
      <c r="GO144" s="59">
        <f>+Cas_Hoy!L143</f>
        <v>57</v>
      </c>
      <c r="GP144" s="59">
        <f>+Cas_Hoy!M143</f>
        <v>57</v>
      </c>
      <c r="GQ144" s="59">
        <f>+Cas_Hoy!N143</f>
        <v>33</v>
      </c>
      <c r="GR144" s="59">
        <f>+Cas_Hoy!O143</f>
        <v>34</v>
      </c>
      <c r="GS144" s="59">
        <f>+Cas_Hoy!P143</f>
        <v>18</v>
      </c>
      <c r="GT144" s="59">
        <f>+Cas_Hoy!Q143</f>
        <v>23</v>
      </c>
      <c r="GU144" s="59">
        <f>+Cas_Hoy!R143</f>
        <v>6</v>
      </c>
      <c r="GV144" s="59">
        <f>+Cas_Hoy!S143</f>
        <v>7</v>
      </c>
      <c r="GW144" s="59">
        <f>+Cas_Hoy!T143</f>
        <v>2</v>
      </c>
      <c r="GX144" s="459">
        <f>+Cas_Hoy!U143</f>
        <v>2</v>
      </c>
      <c r="GY144" s="424">
        <f t="shared" si="749"/>
        <v>0.19968337801921951</v>
      </c>
      <c r="GZ144" s="94">
        <f t="shared" si="750"/>
        <v>0.1100614388711441</v>
      </c>
      <c r="HA144" s="94">
        <f t="shared" si="751"/>
        <v>0.69026416707838945</v>
      </c>
      <c r="HB144" s="94">
        <f t="shared" si="752"/>
        <v>0.7</v>
      </c>
      <c r="HC144" s="272">
        <f t="shared" si="724"/>
        <v>0.13535596995332036</v>
      </c>
      <c r="HD144" s="272">
        <f t="shared" si="725"/>
        <v>0.12250458455173885</v>
      </c>
      <c r="HE144" s="272">
        <f t="shared" si="726"/>
        <v>0.14352503874698358</v>
      </c>
      <c r="HF144" s="272">
        <f t="shared" si="727"/>
        <v>0.15559478195392815</v>
      </c>
      <c r="HG144" s="272">
        <f t="shared" si="728"/>
        <v>0.7</v>
      </c>
      <c r="HH144" s="272">
        <f t="shared" si="729"/>
        <v>0.7</v>
      </c>
      <c r="HI144" s="272">
        <f t="shared" si="730"/>
        <v>0.56452925740453264</v>
      </c>
      <c r="HJ144" s="272">
        <f t="shared" si="731"/>
        <v>0.11841113782408076</v>
      </c>
      <c r="HK144" s="272">
        <f t="shared" si="732"/>
        <v>0.69026416707838945</v>
      </c>
      <c r="HL144" s="272">
        <f t="shared" si="733"/>
        <v>0.7</v>
      </c>
      <c r="HM144" s="272">
        <f t="shared" si="734"/>
        <v>0.19968337801921951</v>
      </c>
      <c r="HN144" s="272">
        <f t="shared" si="735"/>
        <v>0.1100614388711441</v>
      </c>
      <c r="HO144" s="272">
        <f t="shared" si="736"/>
        <v>0.10003475702652037</v>
      </c>
      <c r="HP144" s="272">
        <f t="shared" si="737"/>
        <v>0.1852637891489656</v>
      </c>
      <c r="HQ144" s="272">
        <f t="shared" si="738"/>
        <v>0.7</v>
      </c>
      <c r="HR144" s="276">
        <f t="shared" si="739"/>
        <v>0.30715810475466671</v>
      </c>
      <c r="HS144" s="201">
        <f>+CyF_Tot!B143</f>
        <v>0</v>
      </c>
      <c r="HT144" s="131">
        <f>+CyF_Tot!C143</f>
        <v>831</v>
      </c>
      <c r="HU144" s="131">
        <f>+CyF_Tot!D143</f>
        <v>861</v>
      </c>
      <c r="HV144" s="131">
        <f>+CyF_Tot!E143</f>
        <v>884</v>
      </c>
      <c r="HW144" s="131">
        <f>+CyF_Tot!F143</f>
        <v>0</v>
      </c>
      <c r="HX144" s="131">
        <f>+CyF_Tot!G143</f>
        <v>16</v>
      </c>
      <c r="HY144" s="131">
        <f>+CyF_Tot!H143</f>
        <v>18</v>
      </c>
      <c r="HZ144" s="428">
        <f>+CyF_Tot!I143</f>
        <v>19</v>
      </c>
      <c r="IA144" s="82">
        <f t="shared" si="628"/>
        <v>7.4034904921607261E-2</v>
      </c>
      <c r="IB144" s="79">
        <f t="shared" si="629"/>
        <v>7.0724538333964915E-2</v>
      </c>
      <c r="IC144" s="79">
        <f t="shared" si="630"/>
        <v>7.1505002087095718E-2</v>
      </c>
      <c r="ID144" s="79">
        <f t="shared" si="631"/>
        <v>6.969045598006586E-2</v>
      </c>
      <c r="IE144" s="79">
        <f t="shared" si="632"/>
        <v>5.9539478305453815E-2</v>
      </c>
      <c r="IF144" s="79">
        <f t="shared" si="633"/>
        <v>5.9299594519454921E-2</v>
      </c>
      <c r="IG144" s="79">
        <f t="shared" si="634"/>
        <v>6.8013460170189721E-2</v>
      </c>
      <c r="IH144" s="79">
        <f t="shared" si="635"/>
        <v>6.8573594795992371E-2</v>
      </c>
      <c r="II144" s="79">
        <f t="shared" si="636"/>
        <v>6.6233972102728259E-2</v>
      </c>
      <c r="IJ144" s="79">
        <f t="shared" si="637"/>
        <v>6.6510137629112787E-2</v>
      </c>
      <c r="IK144" s="79">
        <f t="shared" si="638"/>
        <v>5.4836055394394706E-2</v>
      </c>
      <c r="IL144" s="79">
        <f t="shared" si="639"/>
        <v>5.4639459291807045E-2</v>
      </c>
      <c r="IM144" s="79">
        <f t="shared" si="640"/>
        <v>4.9625387979278089E-2</v>
      </c>
      <c r="IN144" s="79">
        <f t="shared" si="641"/>
        <v>5.1203286825011109E-2</v>
      </c>
      <c r="IO144" s="79">
        <f t="shared" si="642"/>
        <v>3.1398922403379249E-2</v>
      </c>
      <c r="IP144" s="79">
        <f t="shared" si="643"/>
        <v>4.2146610399382028E-2</v>
      </c>
      <c r="IQ144" s="79">
        <f t="shared" si="644"/>
        <v>1.4373138058810096E-2</v>
      </c>
      <c r="IR144" s="79">
        <f t="shared" si="645"/>
        <v>1.9601272738492347E-2</v>
      </c>
      <c r="IS144" s="79">
        <f t="shared" si="646"/>
        <v>1.0185688388133138E-3</v>
      </c>
      <c r="IT144" s="179">
        <f t="shared" si="647"/>
        <v>7.0321705005638429E-3</v>
      </c>
      <c r="IU144" s="275"/>
      <c r="IV144" s="272"/>
      <c r="IW144" s="272"/>
      <c r="IX144" s="272"/>
      <c r="IY144" s="272"/>
      <c r="IZ144" s="272"/>
      <c r="JA144" s="272"/>
      <c r="JB144" s="272"/>
      <c r="JC144" s="272"/>
      <c r="JD144" s="272"/>
      <c r="JE144" s="272"/>
      <c r="JF144" s="272"/>
      <c r="JG144" s="272"/>
      <c r="JH144" s="272"/>
      <c r="JI144" s="272"/>
      <c r="JJ144" s="272"/>
      <c r="JK144" s="272"/>
      <c r="JL144" s="272"/>
      <c r="JM144" s="272"/>
      <c r="JN144" s="276"/>
      <c r="JP144" s="525">
        <f t="shared" si="510"/>
        <v>0</v>
      </c>
      <c r="JQ144" s="241">
        <f t="shared" si="511"/>
        <v>0</v>
      </c>
      <c r="JR144" s="241">
        <f t="shared" si="512"/>
        <v>0</v>
      </c>
      <c r="JS144" s="241">
        <f t="shared" si="513"/>
        <v>0</v>
      </c>
      <c r="JT144" s="241">
        <f t="shared" si="514"/>
        <v>0</v>
      </c>
      <c r="JU144" s="241">
        <f t="shared" si="515"/>
        <v>0</v>
      </c>
      <c r="JV144" s="241">
        <f t="shared" si="516"/>
        <v>0</v>
      </c>
      <c r="JW144" s="241">
        <f t="shared" si="517"/>
        <v>0</v>
      </c>
      <c r="JX144" s="241">
        <f t="shared" si="518"/>
        <v>2418.2082367260041</v>
      </c>
      <c r="JY144" s="241">
        <f t="shared" si="519"/>
        <v>2492.9196164400264</v>
      </c>
      <c r="JZ144" s="241">
        <f t="shared" si="520"/>
        <v>4374.7491022756685</v>
      </c>
      <c r="KA144" s="241">
        <f t="shared" si="521"/>
        <v>0</v>
      </c>
      <c r="KB144" s="241">
        <f t="shared" si="522"/>
        <v>15127.449727445772</v>
      </c>
      <c r="KC144" s="241">
        <f t="shared" si="523"/>
        <v>8455.35337803738</v>
      </c>
      <c r="KD144" s="241">
        <f t="shared" si="524"/>
        <v>10736.174603370562</v>
      </c>
      <c r="KE144" s="241">
        <f t="shared" si="525"/>
        <v>3591.1344135402992</v>
      </c>
      <c r="KF144" s="241">
        <f t="shared" si="526"/>
        <v>4223.7085087516634</v>
      </c>
      <c r="KG144" s="241">
        <f t="shared" si="527"/>
        <v>5704.4003657172634</v>
      </c>
      <c r="KH144" s="241">
        <f t="shared" si="528"/>
        <v>13453.922033820423</v>
      </c>
      <c r="KI144" s="526">
        <f t="shared" si="529"/>
        <v>5578.7071678869297</v>
      </c>
      <c r="KJ144" s="529">
        <f>(SUM(JP144:KI144)/SUM(JP$4:KI143))*100000</f>
        <v>127.13598593458053</v>
      </c>
      <c r="KK144" s="491">
        <f t="shared" si="693"/>
        <v>0</v>
      </c>
      <c r="KL144" s="492">
        <f t="shared" si="694"/>
        <v>0</v>
      </c>
      <c r="KM144" s="492">
        <f t="shared" si="695"/>
        <v>0</v>
      </c>
      <c r="KN144" s="492">
        <f t="shared" si="696"/>
        <v>0</v>
      </c>
      <c r="KO144" s="492">
        <f t="shared" si="697"/>
        <v>0</v>
      </c>
      <c r="KP144" s="492">
        <f t="shared" si="698"/>
        <v>0</v>
      </c>
      <c r="KQ144" s="492">
        <f t="shared" si="699"/>
        <v>0</v>
      </c>
      <c r="KR144" s="492">
        <f t="shared" si="700"/>
        <v>0</v>
      </c>
      <c r="KS144" s="492">
        <f t="shared" si="701"/>
        <v>856.86675867423298</v>
      </c>
      <c r="KT144" s="492">
        <f t="shared" si="702"/>
        <v>853.30884903991148</v>
      </c>
      <c r="KU144" s="492">
        <f t="shared" si="703"/>
        <v>2069.940610483286</v>
      </c>
      <c r="KV144" s="492">
        <f t="shared" si="704"/>
        <v>0</v>
      </c>
      <c r="KW144" s="492">
        <f t="shared" si="705"/>
        <v>9149.1377781844712</v>
      </c>
      <c r="KX144" s="492">
        <f t="shared" si="706"/>
        <v>4433.5973339947423</v>
      </c>
      <c r="KY144" s="492">
        <f t="shared" si="707"/>
        <v>10845.026130643833</v>
      </c>
      <c r="KZ144" s="492">
        <f t="shared" si="708"/>
        <v>2693.1555563773873</v>
      </c>
      <c r="LA144" s="492">
        <f t="shared" si="709"/>
        <v>11845.782477890451</v>
      </c>
      <c r="LB144" s="492">
        <f t="shared" si="710"/>
        <v>8686.2250855272177</v>
      </c>
      <c r="LC144" s="492">
        <f t="shared" si="711"/>
        <v>222876.20365808703</v>
      </c>
      <c r="LD144" s="493">
        <f t="shared" si="712"/>
        <v>32282.316809715463</v>
      </c>
      <c r="LE144" s="509">
        <f t="shared" si="713"/>
        <v>0</v>
      </c>
      <c r="LF144" s="492">
        <f t="shared" si="714"/>
        <v>0</v>
      </c>
      <c r="LG144" s="492">
        <f t="shared" si="715"/>
        <v>900.45444512279539</v>
      </c>
      <c r="LH144" s="492">
        <f t="shared" si="716"/>
        <v>299.13943823202732</v>
      </c>
      <c r="LI144" s="492">
        <f t="shared" si="717"/>
        <v>12361.301601173136</v>
      </c>
      <c r="LJ144" s="512">
        <f t="shared" si="718"/>
        <v>6149.1699932454594</v>
      </c>
      <c r="LK144" s="491">
        <f t="shared" si="719"/>
        <v>0</v>
      </c>
      <c r="LL144" s="492">
        <f t="shared" si="720"/>
        <v>599.28921086651565</v>
      </c>
      <c r="LM144" s="493">
        <f t="shared" si="721"/>
        <v>8916.9646609479187</v>
      </c>
      <c r="LO144" s="547" t="e">
        <f>VLOOKUP(A144,#REF!,2,FALSE)</f>
        <v>#REF!</v>
      </c>
      <c r="LP144" s="552" t="e">
        <f>VLOOKUP(A144,#REF!,3,FALSE)</f>
        <v>#REF!</v>
      </c>
      <c r="LQ144" s="544" t="e">
        <f>VLOOKUP(A144,#REF!,4,FALSE)</f>
        <v>#REF!</v>
      </c>
      <c r="LR144" s="564" t="e">
        <f t="shared" si="665"/>
        <v>#REF!</v>
      </c>
      <c r="LS144" s="518" t="e">
        <f t="shared" si="666"/>
        <v>#REF!</v>
      </c>
    </row>
    <row r="145" spans="1:331" ht="14.4">
      <c r="A145" s="391" t="s">
        <v>155</v>
      </c>
      <c r="B145" s="419">
        <v>36812</v>
      </c>
      <c r="C145" s="407">
        <f t="shared" si="608"/>
        <v>3016</v>
      </c>
      <c r="D145" s="398">
        <f t="shared" si="609"/>
        <v>103</v>
      </c>
      <c r="E145" s="376">
        <f t="shared" si="722"/>
        <v>8.3462770882277767E-3</v>
      </c>
      <c r="F145" s="185">
        <f t="shared" si="667"/>
        <v>7.8941649462131919E-2</v>
      </c>
      <c r="G145" s="30">
        <f t="shared" si="253"/>
        <v>4.2466729511614645</v>
      </c>
      <c r="H145" s="29">
        <f t="shared" si="668"/>
        <v>0.3352393674909056</v>
      </c>
      <c r="I145" s="33">
        <f t="shared" si="669"/>
        <v>0.34792908890315594</v>
      </c>
      <c r="J145" s="302">
        <f t="shared" si="670"/>
        <v>0.46766895042274192</v>
      </c>
      <c r="K145" s="452">
        <f t="shared" si="671"/>
        <v>5.9828659769525193E-3</v>
      </c>
      <c r="L145" s="303">
        <f t="shared" si="723"/>
        <v>5.9242358578671626</v>
      </c>
      <c r="M145" s="304">
        <f t="shared" si="672"/>
        <v>0.48537149156056081</v>
      </c>
      <c r="N145" s="675"/>
      <c r="O145" s="310" t="s">
        <v>226</v>
      </c>
      <c r="P145" s="20" t="s">
        <v>234</v>
      </c>
      <c r="Q145" s="20"/>
      <c r="R145" s="20"/>
      <c r="S145" s="148">
        <f t="shared" si="538"/>
        <v>3016</v>
      </c>
      <c r="T145" s="149">
        <f t="shared" si="539"/>
        <v>8192.9805498207115</v>
      </c>
      <c r="U145" s="148">
        <f t="shared" si="540"/>
        <v>53</v>
      </c>
      <c r="V145" s="150">
        <f t="shared" si="541"/>
        <v>1.7887276409044885E-2</v>
      </c>
      <c r="W145" s="149">
        <f t="shared" si="542"/>
        <v>143.97479082907748</v>
      </c>
      <c r="X145" s="148">
        <f t="shared" si="543"/>
        <v>110</v>
      </c>
      <c r="Y145" s="150">
        <f t="shared" si="544"/>
        <v>3.7852718513420508E-2</v>
      </c>
      <c r="Z145" s="149">
        <f t="shared" si="545"/>
        <v>298.81560360751928</v>
      </c>
      <c r="AA145" s="148">
        <f t="shared" si="546"/>
        <v>103</v>
      </c>
      <c r="AB145" s="149">
        <f t="shared" si="547"/>
        <v>2798.0006519613171</v>
      </c>
      <c r="AC145" s="151">
        <f t="shared" si="548"/>
        <v>3.4151193633952255E-2</v>
      </c>
      <c r="AD145" s="148">
        <f t="shared" si="549"/>
        <v>1</v>
      </c>
      <c r="AE145" s="150">
        <f t="shared" si="550"/>
        <v>9.8039215686274508E-3</v>
      </c>
      <c r="AF145" s="149">
        <f t="shared" si="551"/>
        <v>27.165054873410845</v>
      </c>
      <c r="AG145" s="148">
        <f t="shared" si="552"/>
        <v>5</v>
      </c>
      <c r="AH145" s="150">
        <f t="shared" si="553"/>
        <v>5.1020408163265307E-2</v>
      </c>
      <c r="AI145" s="311">
        <f t="shared" si="554"/>
        <v>135.82527436705422</v>
      </c>
      <c r="AJ145" s="679"/>
      <c r="AK145" s="74">
        <v>3045.5701933014539</v>
      </c>
      <c r="AL145" s="59">
        <v>2941.9399441275409</v>
      </c>
      <c r="AM145" s="59">
        <v>2690.9358194010897</v>
      </c>
      <c r="AN145" s="59">
        <v>2638.6499151378202</v>
      </c>
      <c r="AO145" s="59">
        <v>2474.8805948480658</v>
      </c>
      <c r="AP145" s="59">
        <v>2292.3997412478338</v>
      </c>
      <c r="AQ145" s="59">
        <v>2413.9661053175669</v>
      </c>
      <c r="AR145" s="59">
        <v>2450.0790597554487</v>
      </c>
      <c r="AS145" s="59">
        <v>2390.9106222852893</v>
      </c>
      <c r="AT145" s="59">
        <v>2278.2120274095832</v>
      </c>
      <c r="AU145" s="59">
        <v>1910.2270200518612</v>
      </c>
      <c r="AV145" s="59">
        <v>1963.5775175270687</v>
      </c>
      <c r="AW145" s="59">
        <v>1576.6439607648376</v>
      </c>
      <c r="AX145" s="59">
        <v>1636.6541993794081</v>
      </c>
      <c r="AY145" s="59">
        <v>1124.679541230395</v>
      </c>
      <c r="AZ145" s="59">
        <v>1452.8835208288551</v>
      </c>
      <c r="BA145" s="59">
        <v>472.5552840470184</v>
      </c>
      <c r="BB145" s="59">
        <v>787.83731318836112</v>
      </c>
      <c r="BC145" s="59">
        <v>50.630923290751966</v>
      </c>
      <c r="BD145" s="75">
        <v>218.76697120767659</v>
      </c>
      <c r="BE145" s="213">
        <v>2.0000000000000002E-5</v>
      </c>
      <c r="BF145" s="42">
        <v>2.0000000000000002E-5</v>
      </c>
      <c r="BG145" s="52">
        <v>5.0000000000000002E-5</v>
      </c>
      <c r="BH145" s="52">
        <v>4.0000000000000003E-5</v>
      </c>
      <c r="BI145" s="52">
        <v>1.2518952302791728E-4</v>
      </c>
      <c r="BJ145" s="52">
        <v>1.2406223545552731E-4</v>
      </c>
      <c r="BK145" s="52">
        <v>3.4000000000000002E-4</v>
      </c>
      <c r="BL145" s="52">
        <v>1.8000000000000001E-4</v>
      </c>
      <c r="BM145" s="52">
        <v>8.9999999999999998E-4</v>
      </c>
      <c r="BN145" s="52">
        <v>5.0000000000000001E-4</v>
      </c>
      <c r="BO145" s="52">
        <v>3.8E-3</v>
      </c>
      <c r="BP145" s="52">
        <v>2E-3</v>
      </c>
      <c r="BQ145" s="52">
        <v>1.6199999999999999E-2</v>
      </c>
      <c r="BR145" s="52">
        <v>6.1999999999999998E-3</v>
      </c>
      <c r="BS145" s="52">
        <v>6.1100000000000002E-2</v>
      </c>
      <c r="BT145" s="52">
        <v>2.6800000000000001E-2</v>
      </c>
      <c r="BU145" s="52">
        <v>0.1421</v>
      </c>
      <c r="BV145" s="52">
        <v>5.4699999999999999E-2</v>
      </c>
      <c r="BW145" s="52">
        <v>0.27589999999999998</v>
      </c>
      <c r="BX145" s="584">
        <v>0.1051</v>
      </c>
      <c r="BY145" s="74">
        <f>+Fall_Hoy!B145+(CS145/2)</f>
        <v>0</v>
      </c>
      <c r="BZ145" s="59">
        <f>+Fall_Hoy!C145+(CS145/2)</f>
        <v>1</v>
      </c>
      <c r="CA145" s="59">
        <f>+Fall_Hoy!D145+(CT145/2)</f>
        <v>0</v>
      </c>
      <c r="CB145" s="59">
        <f>+Fall_Hoy!E145+(CT145/2)</f>
        <v>0</v>
      </c>
      <c r="CC145" s="59">
        <f>+Fall_Hoy!F145+(CU145/2)</f>
        <v>1</v>
      </c>
      <c r="CD145" s="59">
        <f>+Fall_Hoy!G145+(CU145/2)</f>
        <v>0</v>
      </c>
      <c r="CE145" s="59">
        <f>+Fall_Hoy!H145+(CV145/2)</f>
        <v>0</v>
      </c>
      <c r="CF145" s="59">
        <f>+Fall_Hoy!I145+(CV145/2)</f>
        <v>1</v>
      </c>
      <c r="CG145" s="59">
        <f>+Fall_Hoy!J145+(CW145/2)</f>
        <v>2</v>
      </c>
      <c r="CH145" s="59">
        <f>+Fall_Hoy!K145+(CW145/2)</f>
        <v>2</v>
      </c>
      <c r="CI145" s="59">
        <f>+Fall_Hoy!L145+(CX145/2)</f>
        <v>5</v>
      </c>
      <c r="CJ145" s="59">
        <f>+Fall_Hoy!M145+(CX145/2)</f>
        <v>6</v>
      </c>
      <c r="CK145" s="59">
        <f>+Fall_Hoy!N145+(CY145/2)</f>
        <v>13</v>
      </c>
      <c r="CL145" s="59">
        <f>+Fall_Hoy!O145+(CY145/2)</f>
        <v>10</v>
      </c>
      <c r="CM145" s="59">
        <f>+Fall_Hoy!P145+(CZ145/2)</f>
        <v>9</v>
      </c>
      <c r="CN145" s="59">
        <f>+Fall_Hoy!Q145+(CZ145/2)</f>
        <v>9</v>
      </c>
      <c r="CO145" s="59">
        <f>+Fall_Hoy!R145+(DA145/2)</f>
        <v>11.5</v>
      </c>
      <c r="CP145" s="59">
        <f>+Fall_Hoy!S145+(DA145/2)</f>
        <v>14.5</v>
      </c>
      <c r="CQ145" s="59">
        <f>+Fall_Hoy!T145+(DB145/2)</f>
        <v>5.5</v>
      </c>
      <c r="CR145" s="75">
        <f>+Fall_Hoy!U145+(DB145/2)</f>
        <v>12.5</v>
      </c>
      <c r="CS145" s="603">
        <f>+Fall_Hoy!W145</f>
        <v>0</v>
      </c>
      <c r="CT145" s="58">
        <f>+Fall_Hoy!X145</f>
        <v>0</v>
      </c>
      <c r="CU145" s="58">
        <f>+Fall_Hoy!Y145</f>
        <v>0</v>
      </c>
      <c r="CV145" s="58">
        <f>+Fall_Hoy!Z145</f>
        <v>0</v>
      </c>
      <c r="CW145" s="58">
        <f>+Fall_Hoy!AA145</f>
        <v>0</v>
      </c>
      <c r="CX145" s="58">
        <f>+Fall_Hoy!AB145</f>
        <v>0</v>
      </c>
      <c r="CY145" s="58">
        <f>+Fall_Hoy!AC145</f>
        <v>0</v>
      </c>
      <c r="CZ145" s="58">
        <f>+Fall_Hoy!AD145</f>
        <v>0</v>
      </c>
      <c r="DA145" s="58">
        <f>+Fall_Hoy!AE145</f>
        <v>1</v>
      </c>
      <c r="DB145" s="223">
        <f>+Fall_Hoy!AF145</f>
        <v>1</v>
      </c>
      <c r="DC145" s="65">
        <f t="shared" si="555"/>
        <v>0.13097020404629356</v>
      </c>
      <c r="DD145" s="66">
        <f t="shared" si="556"/>
        <v>0.23114096258095465</v>
      </c>
      <c r="DE145" s="66">
        <f t="shared" si="557"/>
        <v>0.5089729550691886</v>
      </c>
      <c r="DF145" s="66">
        <f t="shared" si="558"/>
        <v>0.7</v>
      </c>
      <c r="DG145" s="66">
        <f t="shared" si="649"/>
        <v>0.7</v>
      </c>
      <c r="DH145" s="66">
        <f t="shared" si="650"/>
        <v>0.10164021388048573</v>
      </c>
      <c r="DI145" s="66">
        <f t="shared" si="651"/>
        <v>0.15120344863002241</v>
      </c>
      <c r="DJ145" s="66">
        <f t="shared" si="652"/>
        <v>0.7</v>
      </c>
      <c r="DK145" s="66">
        <f t="shared" si="653"/>
        <v>0.7</v>
      </c>
      <c r="DL145" s="66">
        <f t="shared" si="654"/>
        <v>0.7</v>
      </c>
      <c r="DM145" s="66">
        <f t="shared" si="655"/>
        <v>0.68881314098912061</v>
      </c>
      <c r="DN145" s="66">
        <f t="shared" si="656"/>
        <v>0.7</v>
      </c>
      <c r="DO145" s="66">
        <f t="shared" si="657"/>
        <v>0.5089729550691886</v>
      </c>
      <c r="DP145" s="66">
        <f t="shared" si="658"/>
        <v>0.7</v>
      </c>
      <c r="DQ145" s="66">
        <f t="shared" si="659"/>
        <v>0.13097020404629356</v>
      </c>
      <c r="DR145" s="66">
        <f t="shared" si="660"/>
        <v>0.23114096258095465</v>
      </c>
      <c r="DS145" s="66">
        <f t="shared" si="661"/>
        <v>0.17125810677720202</v>
      </c>
      <c r="DT145" s="66">
        <f t="shared" si="662"/>
        <v>0.33646828155122294</v>
      </c>
      <c r="DU145" s="66">
        <f t="shared" si="663"/>
        <v>0.39372694936184854</v>
      </c>
      <c r="DV145" s="265">
        <f t="shared" si="664"/>
        <v>0.54365769925509766</v>
      </c>
      <c r="DW145" s="74">
        <f>+'Cas_-14'!B144</f>
        <v>14</v>
      </c>
      <c r="DX145" s="59">
        <f>+'Cas_-14'!C144</f>
        <v>18</v>
      </c>
      <c r="DY145" s="59">
        <f>+'Cas_-14'!D144</f>
        <v>47</v>
      </c>
      <c r="DZ145" s="59">
        <f>+'Cas_-14'!E144</f>
        <v>61</v>
      </c>
      <c r="EA145" s="59">
        <f>+'Cas_-14'!F144</f>
        <v>249</v>
      </c>
      <c r="EB145" s="59">
        <f>+'Cas_-14'!G144</f>
        <v>233</v>
      </c>
      <c r="EC145" s="59">
        <f>+'Cas_-14'!H144</f>
        <v>365</v>
      </c>
      <c r="ED145" s="59">
        <f>+'Cas_-14'!I144</f>
        <v>310</v>
      </c>
      <c r="EE145" s="59">
        <f>+'Cas_-14'!J144</f>
        <v>298</v>
      </c>
      <c r="EF145" s="59">
        <f>+'Cas_-14'!K144</f>
        <v>261</v>
      </c>
      <c r="EG145" s="59">
        <f>+'Cas_-14'!L144</f>
        <v>231</v>
      </c>
      <c r="EH145" s="59">
        <f>+'Cas_-14'!M144</f>
        <v>200</v>
      </c>
      <c r="EI145" s="59">
        <f>+'Cas_-14'!N144</f>
        <v>166</v>
      </c>
      <c r="EJ145" s="59">
        <f>+'Cas_-14'!O144</f>
        <v>179</v>
      </c>
      <c r="EK145" s="59">
        <f>+'Cas_-14'!P144</f>
        <v>81</v>
      </c>
      <c r="EL145" s="59">
        <f>+'Cas_-14'!Q144</f>
        <v>77</v>
      </c>
      <c r="EM145" s="59">
        <f>+'Cas_-14'!R144</f>
        <v>29</v>
      </c>
      <c r="EN145" s="59">
        <f>+'Cas_-14'!S144</f>
        <v>36</v>
      </c>
      <c r="EO145" s="59">
        <f>+'Cas_-14'!T144</f>
        <v>7</v>
      </c>
      <c r="EP145" s="75">
        <f>+'Cas_-14'!U144</f>
        <v>20</v>
      </c>
      <c r="EQ145" s="178">
        <f t="shared" si="673"/>
        <v>4.5968403653253989E-3</v>
      </c>
      <c r="ER145" s="80">
        <f t="shared" si="674"/>
        <v>6.1184117765320546E-3</v>
      </c>
      <c r="ES145" s="80">
        <f t="shared" si="675"/>
        <v>1.746604272801296E-2</v>
      </c>
      <c r="ET145" s="80">
        <f t="shared" si="676"/>
        <v>2.3117882993892308E-2</v>
      </c>
      <c r="EU145" s="80">
        <f t="shared" si="677"/>
        <v>0.1006109145299134</v>
      </c>
      <c r="EV145" s="80">
        <f t="shared" si="678"/>
        <v>0.10164021388048573</v>
      </c>
      <c r="EW145" s="80">
        <f t="shared" si="679"/>
        <v>0.15120344863002241</v>
      </c>
      <c r="EX145" s="80">
        <f t="shared" si="680"/>
        <v>0.12652652932389138</v>
      </c>
      <c r="EY145" s="80">
        <f t="shared" si="681"/>
        <v>0.12463870343892844</v>
      </c>
      <c r="EZ145" s="80">
        <f t="shared" si="682"/>
        <v>0.11456352475531756</v>
      </c>
      <c r="FA145" s="80">
        <f t="shared" si="683"/>
        <v>0.12092803503205002</v>
      </c>
      <c r="FB145" s="80">
        <f t="shared" si="684"/>
        <v>0.10185490423208765</v>
      </c>
      <c r="FC145" s="80">
        <f t="shared" si="685"/>
        <v>0.10528692852092783</v>
      </c>
      <c r="FD145" s="80">
        <f t="shared" si="686"/>
        <v>0.10936946855840031</v>
      </c>
      <c r="FE145" s="80">
        <f t="shared" si="687"/>
        <v>7.2020515205056826E-2</v>
      </c>
      <c r="FF145" s="80">
        <f t="shared" si="688"/>
        <v>5.2998054486895339E-2</v>
      </c>
      <c r="FG145" s="80">
        <f t="shared" si="689"/>
        <v>6.1368481062449728E-2</v>
      </c>
      <c r="FH145" s="80">
        <f t="shared" si="690"/>
        <v>4.569471310556332E-2</v>
      </c>
      <c r="FI145" s="80">
        <f t="shared" si="691"/>
        <v>0.13825542860046147</v>
      </c>
      <c r="FJ145" s="88">
        <f t="shared" si="692"/>
        <v>9.1421478706737225E-2</v>
      </c>
      <c r="FK145" s="101">
        <f t="shared" si="741"/>
        <v>1.8185124568103292</v>
      </c>
      <c r="FL145" s="102">
        <f t="shared" si="742"/>
        <v>4.3613103314595847</v>
      </c>
      <c r="FM145" s="102">
        <f t="shared" si="743"/>
        <v>4.834151420496803</v>
      </c>
      <c r="FN145" s="102">
        <f t="shared" si="744"/>
        <v>6.4003236847239418</v>
      </c>
      <c r="FO145" s="102">
        <f t="shared" si="740"/>
        <v>6.957495648167253</v>
      </c>
      <c r="FP145" s="102">
        <f t="shared" si="740"/>
        <v>1</v>
      </c>
      <c r="FQ145" s="102">
        <f t="shared" si="740"/>
        <v>1</v>
      </c>
      <c r="FR145" s="102">
        <f t="shared" si="740"/>
        <v>5.5324365865445611</v>
      </c>
      <c r="FS145" s="102">
        <f t="shared" si="740"/>
        <v>5.6162330053681284</v>
      </c>
      <c r="FT145" s="102">
        <f t="shared" si="740"/>
        <v>6.1101471999490737</v>
      </c>
      <c r="FU145" s="102">
        <f t="shared" si="740"/>
        <v>5.6960583276372745</v>
      </c>
      <c r="FV145" s="102">
        <f t="shared" si="740"/>
        <v>6.8725213113447401</v>
      </c>
      <c r="FW145" s="102">
        <f t="shared" si="740"/>
        <v>4.834151420496803</v>
      </c>
      <c r="FX145" s="102">
        <f t="shared" si="740"/>
        <v>6.4003236847239418</v>
      </c>
      <c r="FY145" s="102">
        <f t="shared" si="740"/>
        <v>1.8185124568103292</v>
      </c>
      <c r="FZ145" s="102">
        <f t="shared" si="740"/>
        <v>4.3613103314595847</v>
      </c>
      <c r="GA145" s="102">
        <f t="shared" si="745"/>
        <v>2.7906525273605278</v>
      </c>
      <c r="GB145" s="102">
        <f t="shared" si="746"/>
        <v>7.363396303067236</v>
      </c>
      <c r="GC145" s="102">
        <f t="shared" si="747"/>
        <v>2.847822710091648</v>
      </c>
      <c r="GD145" s="270">
        <f t="shared" si="748"/>
        <v>5.9467174119885824</v>
      </c>
      <c r="GE145" s="74">
        <f>+Cas_Hoy!B144</f>
        <v>15</v>
      </c>
      <c r="GF145" s="59">
        <f>+Cas_Hoy!C144</f>
        <v>18</v>
      </c>
      <c r="GG145" s="59">
        <f>+Cas_Hoy!D144</f>
        <v>55</v>
      </c>
      <c r="GH145" s="59">
        <f>+Cas_Hoy!E144</f>
        <v>67</v>
      </c>
      <c r="GI145" s="59">
        <f>+Cas_Hoy!F144</f>
        <v>255</v>
      </c>
      <c r="GJ145" s="59">
        <f>+Cas_Hoy!G144</f>
        <v>244</v>
      </c>
      <c r="GK145" s="59">
        <f>+Cas_Hoy!H144</f>
        <v>375</v>
      </c>
      <c r="GL145" s="59">
        <f>+Cas_Hoy!I144</f>
        <v>319</v>
      </c>
      <c r="GM145" s="59">
        <f>+Cas_Hoy!J144</f>
        <v>311</v>
      </c>
      <c r="GN145" s="59">
        <f>+Cas_Hoy!K144</f>
        <v>272</v>
      </c>
      <c r="GO145" s="59">
        <f>+Cas_Hoy!L144</f>
        <v>242</v>
      </c>
      <c r="GP145" s="59">
        <f>+Cas_Hoy!M144</f>
        <v>204</v>
      </c>
      <c r="GQ145" s="59">
        <f>+Cas_Hoy!N144</f>
        <v>169</v>
      </c>
      <c r="GR145" s="59">
        <f>+Cas_Hoy!O144</f>
        <v>185</v>
      </c>
      <c r="GS145" s="59">
        <f>+Cas_Hoy!P144</f>
        <v>84</v>
      </c>
      <c r="GT145" s="59">
        <f>+Cas_Hoy!Q144</f>
        <v>80</v>
      </c>
      <c r="GU145" s="59">
        <f>+Cas_Hoy!R144</f>
        <v>32</v>
      </c>
      <c r="GV145" s="59">
        <f>+Cas_Hoy!S144</f>
        <v>37</v>
      </c>
      <c r="GW145" s="59">
        <f>+Cas_Hoy!T144</f>
        <v>7</v>
      </c>
      <c r="GX145" s="459">
        <f>+Cas_Hoy!U144</f>
        <v>21</v>
      </c>
      <c r="GY145" s="424">
        <f t="shared" si="749"/>
        <v>0.13582095234430444</v>
      </c>
      <c r="GZ145" s="94">
        <f t="shared" si="750"/>
        <v>0.24014645462956324</v>
      </c>
      <c r="HA145" s="94">
        <f t="shared" si="751"/>
        <v>0.51817126148610171</v>
      </c>
      <c r="HB145" s="94">
        <f t="shared" si="752"/>
        <v>0.7</v>
      </c>
      <c r="HC145" s="272">
        <f t="shared" si="724"/>
        <v>0.7</v>
      </c>
      <c r="HD145" s="272">
        <f t="shared" si="725"/>
        <v>0.10643867891347004</v>
      </c>
      <c r="HE145" s="272">
        <f t="shared" si="726"/>
        <v>0.15534600886646138</v>
      </c>
      <c r="HF145" s="272">
        <f t="shared" si="727"/>
        <v>0.7</v>
      </c>
      <c r="HG145" s="272">
        <f t="shared" si="728"/>
        <v>0.7</v>
      </c>
      <c r="HH145" s="272">
        <f t="shared" si="729"/>
        <v>0.7</v>
      </c>
      <c r="HI145" s="272">
        <f t="shared" si="730"/>
        <v>0.7</v>
      </c>
      <c r="HJ145" s="272">
        <f t="shared" si="731"/>
        <v>0.7</v>
      </c>
      <c r="HK145" s="272">
        <f t="shared" si="732"/>
        <v>0.51817126148610171</v>
      </c>
      <c r="HL145" s="272">
        <f t="shared" si="733"/>
        <v>0.7</v>
      </c>
      <c r="HM145" s="272">
        <f t="shared" si="734"/>
        <v>0.13582095234430444</v>
      </c>
      <c r="HN145" s="272">
        <f t="shared" si="735"/>
        <v>0.24014645462956324</v>
      </c>
      <c r="HO145" s="272">
        <f t="shared" si="736"/>
        <v>0.18897446265070567</v>
      </c>
      <c r="HP145" s="272">
        <f t="shared" si="737"/>
        <v>0.34581462270542357</v>
      </c>
      <c r="HQ145" s="272">
        <f t="shared" si="738"/>
        <v>0.39372694936184849</v>
      </c>
      <c r="HR145" s="276">
        <f t="shared" si="739"/>
        <v>0.57084058421785255</v>
      </c>
      <c r="HS145" s="201">
        <f>+CyF_Tot!B144</f>
        <v>0</v>
      </c>
      <c r="HT145" s="131">
        <f>+CyF_Tot!C144</f>
        <v>2906</v>
      </c>
      <c r="HU145" s="131">
        <f>+CyF_Tot!D144</f>
        <v>2963</v>
      </c>
      <c r="HV145" s="131">
        <f>+CyF_Tot!E144</f>
        <v>3016</v>
      </c>
      <c r="HW145" s="131">
        <f>+CyF_Tot!F144</f>
        <v>0</v>
      </c>
      <c r="HX145" s="131">
        <f>+CyF_Tot!G144</f>
        <v>98</v>
      </c>
      <c r="HY145" s="131">
        <f>+CyF_Tot!H144</f>
        <v>102</v>
      </c>
      <c r="HZ145" s="428">
        <f>+CyF_Tot!I144</f>
        <v>103</v>
      </c>
      <c r="IA145" s="82">
        <f t="shared" si="628"/>
        <v>8.2733081421858465E-2</v>
      </c>
      <c r="IB145" s="79">
        <f t="shared" si="629"/>
        <v>7.9917960016503878E-2</v>
      </c>
      <c r="IC145" s="79">
        <f t="shared" si="630"/>
        <v>7.3099419194857379E-2</v>
      </c>
      <c r="ID145" s="79">
        <f t="shared" si="631"/>
        <v>7.1679069736439754E-2</v>
      </c>
      <c r="IE145" s="79">
        <f t="shared" si="632"/>
        <v>6.7230267164187382E-2</v>
      </c>
      <c r="IF145" s="79">
        <f t="shared" si="633"/>
        <v>6.2273164762790226E-2</v>
      </c>
      <c r="IG145" s="79">
        <f t="shared" si="634"/>
        <v>6.5575521713505572E-2</v>
      </c>
      <c r="IH145" s="79">
        <f t="shared" si="635"/>
        <v>6.6556532102451618E-2</v>
      </c>
      <c r="II145" s="79">
        <f t="shared" si="636"/>
        <v>6.494921825180075E-2</v>
      </c>
      <c r="IJ145" s="79">
        <f t="shared" si="637"/>
        <v>6.1887754737845899E-2</v>
      </c>
      <c r="IK145" s="79">
        <f t="shared" si="638"/>
        <v>5.1891421820380888E-2</v>
      </c>
      <c r="IL145" s="79">
        <f t="shared" si="639"/>
        <v>5.3340691011818667E-2</v>
      </c>
      <c r="IM145" s="79">
        <f t="shared" si="640"/>
        <v>4.2829619710008628E-2</v>
      </c>
      <c r="IN145" s="79">
        <f t="shared" si="641"/>
        <v>4.4459801134939914E-2</v>
      </c>
      <c r="IO145" s="79">
        <f t="shared" si="642"/>
        <v>3.0551981452526213E-2</v>
      </c>
      <c r="IP145" s="79">
        <f t="shared" si="643"/>
        <v>3.9467660567990198E-2</v>
      </c>
      <c r="IQ145" s="79">
        <f t="shared" si="644"/>
        <v>1.2836990221857502E-2</v>
      </c>
      <c r="IR145" s="79">
        <f t="shared" si="645"/>
        <v>2.1401643844082396E-2</v>
      </c>
      <c r="IS145" s="79">
        <f t="shared" si="646"/>
        <v>1.3753918094847324E-3</v>
      </c>
      <c r="IT145" s="179">
        <f t="shared" si="647"/>
        <v>5.9428167773464251E-3</v>
      </c>
      <c r="IU145" s="275"/>
      <c r="IV145" s="272"/>
      <c r="IW145" s="272"/>
      <c r="IX145" s="272"/>
      <c r="IY145" s="272"/>
      <c r="IZ145" s="272"/>
      <c r="JA145" s="272"/>
      <c r="JB145" s="272"/>
      <c r="JC145" s="272"/>
      <c r="JD145" s="272"/>
      <c r="JE145" s="272"/>
      <c r="JF145" s="272"/>
      <c r="JG145" s="272"/>
      <c r="JH145" s="272"/>
      <c r="JI145" s="272"/>
      <c r="JJ145" s="272"/>
      <c r="JK145" s="272"/>
      <c r="JL145" s="272"/>
      <c r="JM145" s="272"/>
      <c r="JN145" s="276"/>
      <c r="JP145" s="525">
        <f t="shared" si="510"/>
        <v>0</v>
      </c>
      <c r="JQ145" s="241">
        <f t="shared" si="511"/>
        <v>1233.8824275614204</v>
      </c>
      <c r="JR145" s="241">
        <f t="shared" si="512"/>
        <v>0</v>
      </c>
      <c r="JS145" s="241">
        <f t="shared" si="513"/>
        <v>0</v>
      </c>
      <c r="JT145" s="241">
        <f t="shared" si="514"/>
        <v>1445.6984338752113</v>
      </c>
      <c r="JU145" s="241">
        <f t="shared" si="515"/>
        <v>0</v>
      </c>
      <c r="JV145" s="241">
        <f t="shared" si="516"/>
        <v>0</v>
      </c>
      <c r="JW145" s="241">
        <f t="shared" si="517"/>
        <v>1330.6888963515412</v>
      </c>
      <c r="JX145" s="241">
        <f t="shared" si="518"/>
        <v>2360.7340012589179</v>
      </c>
      <c r="JY145" s="241">
        <f t="shared" si="519"/>
        <v>2564.70773119553</v>
      </c>
      <c r="JZ145" s="241">
        <f t="shared" si="520"/>
        <v>5531.9759845681092</v>
      </c>
      <c r="KA145" s="241">
        <f t="shared" si="521"/>
        <v>6931.5246678629646</v>
      </c>
      <c r="KB145" s="241">
        <f t="shared" si="522"/>
        <v>13633.120434858913</v>
      </c>
      <c r="KC145" s="241">
        <f t="shared" si="523"/>
        <v>11652.485911337555</v>
      </c>
      <c r="KD145" s="241">
        <f t="shared" si="524"/>
        <v>7921.9605882159631</v>
      </c>
      <c r="KE145" s="241">
        <f t="shared" si="525"/>
        <v>8260.0358720798395</v>
      </c>
      <c r="KF145" s="241">
        <f t="shared" si="526"/>
        <v>8677.1159659533405</v>
      </c>
      <c r="KG145" s="241">
        <f t="shared" si="527"/>
        <v>12086.773297729454</v>
      </c>
      <c r="KH145" s="241">
        <f t="shared" si="528"/>
        <v>6557.4056015811011</v>
      </c>
      <c r="KI145" s="526">
        <f t="shared" si="529"/>
        <v>9874.091084569538</v>
      </c>
      <c r="KJ145" s="529">
        <f>(SUM(JP145:KI145)/SUM(JP$4:KI144))*100000</f>
        <v>166.83166365538193</v>
      </c>
      <c r="KK145" s="491">
        <f t="shared" si="693"/>
        <v>0</v>
      </c>
      <c r="KL145" s="492">
        <f t="shared" si="694"/>
        <v>339.91176536289191</v>
      </c>
      <c r="KM145" s="492">
        <f t="shared" si="695"/>
        <v>0</v>
      </c>
      <c r="KN145" s="492">
        <f t="shared" si="696"/>
        <v>0</v>
      </c>
      <c r="KO145" s="492">
        <f t="shared" si="697"/>
        <v>404.05989771049559</v>
      </c>
      <c r="KP145" s="492">
        <f t="shared" si="698"/>
        <v>0</v>
      </c>
      <c r="KQ145" s="492">
        <f t="shared" si="699"/>
        <v>0</v>
      </c>
      <c r="KR145" s="492">
        <f t="shared" si="700"/>
        <v>408.15009459319799</v>
      </c>
      <c r="KS145" s="492">
        <f t="shared" si="701"/>
        <v>836.50136536193577</v>
      </c>
      <c r="KT145" s="492">
        <f t="shared" si="702"/>
        <v>877.88141574955989</v>
      </c>
      <c r="KU145" s="492">
        <f t="shared" si="703"/>
        <v>2617.4899357586587</v>
      </c>
      <c r="KV145" s="492">
        <f t="shared" si="704"/>
        <v>3055.6471269626295</v>
      </c>
      <c r="KW145" s="492">
        <f t="shared" si="705"/>
        <v>8245.361872120855</v>
      </c>
      <c r="KX145" s="492">
        <f t="shared" si="706"/>
        <v>6110.0261764469442</v>
      </c>
      <c r="KY145" s="492">
        <f t="shared" si="707"/>
        <v>8002.2794672285363</v>
      </c>
      <c r="KZ145" s="492">
        <f t="shared" si="708"/>
        <v>6194.5777971695852</v>
      </c>
      <c r="LA145" s="492">
        <f t="shared" si="709"/>
        <v>24335.776973040407</v>
      </c>
      <c r="LB145" s="492">
        <f t="shared" si="710"/>
        <v>18404.815000851893</v>
      </c>
      <c r="LC145" s="492">
        <f t="shared" si="711"/>
        <v>108629.26532893401</v>
      </c>
      <c r="LD145" s="493">
        <f t="shared" si="712"/>
        <v>57138.424191710765</v>
      </c>
      <c r="LE145" s="509">
        <f t="shared" si="713"/>
        <v>121.78211157181066</v>
      </c>
      <c r="LF145" s="492">
        <f t="shared" si="714"/>
        <v>127.01655289050753</v>
      </c>
      <c r="LG145" s="492">
        <f t="shared" si="715"/>
        <v>1042.4261877479978</v>
      </c>
      <c r="LH145" s="492">
        <f t="shared" si="716"/>
        <v>1344.9158272010181</v>
      </c>
      <c r="LI145" s="492">
        <f t="shared" si="717"/>
        <v>12094.862014872717</v>
      </c>
      <c r="LJ145" s="512">
        <f t="shared" si="718"/>
        <v>11230.079413334141</v>
      </c>
      <c r="LK145" s="491">
        <f t="shared" si="719"/>
        <v>124.34426888108425</v>
      </c>
      <c r="LL145" s="492">
        <f t="shared" si="720"/>
        <v>1193.4088905016117</v>
      </c>
      <c r="LM145" s="493">
        <f t="shared" si="721"/>
        <v>11610.988108910324</v>
      </c>
      <c r="LO145" s="547" t="e">
        <f>VLOOKUP(A145,#REF!,2,FALSE)</f>
        <v>#REF!</v>
      </c>
      <c r="LP145" s="552" t="e">
        <f>VLOOKUP(A145,#REF!,3,FALSE)</f>
        <v>#REF!</v>
      </c>
      <c r="LQ145" s="544" t="e">
        <f>VLOOKUP(A145,#REF!,4,FALSE)</f>
        <v>#REF!</v>
      </c>
      <c r="LR145" s="564" t="e">
        <f t="shared" si="665"/>
        <v>#REF!</v>
      </c>
      <c r="LS145" s="518" t="e">
        <f t="shared" si="666"/>
        <v>#REF!</v>
      </c>
    </row>
    <row r="146" spans="1:331" ht="14.4">
      <c r="A146" s="391" t="s">
        <v>156</v>
      </c>
      <c r="B146" s="419">
        <v>25744</v>
      </c>
      <c r="C146" s="407">
        <f t="shared" si="608"/>
        <v>2882</v>
      </c>
      <c r="D146" s="398">
        <f t="shared" si="609"/>
        <v>82</v>
      </c>
      <c r="E146" s="376">
        <f t="shared" si="722"/>
        <v>7.3785251319516514E-3</v>
      </c>
      <c r="F146" s="185">
        <f t="shared" si="667"/>
        <v>0.10693753884400249</v>
      </c>
      <c r="G146" s="30">
        <f t="shared" si="253"/>
        <v>4.0368078724852552</v>
      </c>
      <c r="H146" s="29">
        <f t="shared" si="668"/>
        <v>0.43168629866966701</v>
      </c>
      <c r="I146" s="33">
        <f t="shared" si="669"/>
        <v>0.45191424364910293</v>
      </c>
      <c r="J146" s="302">
        <f t="shared" si="670"/>
        <v>0.50029742334607741</v>
      </c>
      <c r="K146" s="452">
        <f t="shared" si="671"/>
        <v>6.3666292393634383E-3</v>
      </c>
      <c r="L146" s="303">
        <f t="shared" si="723"/>
        <v>4.678407870185767</v>
      </c>
      <c r="M146" s="304">
        <f t="shared" si="672"/>
        <v>0.5231951623005292</v>
      </c>
      <c r="N146" s="675"/>
      <c r="O146" s="310" t="s">
        <v>226</v>
      </c>
      <c r="P146" s="20" t="s">
        <v>234</v>
      </c>
      <c r="Q146" s="20"/>
      <c r="R146" s="20"/>
      <c r="S146" s="148">
        <f t="shared" si="538"/>
        <v>2882</v>
      </c>
      <c r="T146" s="149">
        <f t="shared" si="539"/>
        <v>11194.841516469856</v>
      </c>
      <c r="U146" s="148">
        <f t="shared" si="540"/>
        <v>53</v>
      </c>
      <c r="V146" s="150">
        <f t="shared" si="541"/>
        <v>1.8734535171438672E-2</v>
      </c>
      <c r="W146" s="149">
        <f t="shared" si="542"/>
        <v>205.87321317588564</v>
      </c>
      <c r="X146" s="148">
        <f t="shared" si="543"/>
        <v>129</v>
      </c>
      <c r="Y146" s="150">
        <f t="shared" si="544"/>
        <v>4.6857973120232474E-2</v>
      </c>
      <c r="Z146" s="149">
        <f t="shared" si="545"/>
        <v>501.08763206960845</v>
      </c>
      <c r="AA146" s="148">
        <f t="shared" si="546"/>
        <v>82</v>
      </c>
      <c r="AB146" s="149">
        <f t="shared" si="547"/>
        <v>3185.2082038533249</v>
      </c>
      <c r="AC146" s="151">
        <f t="shared" si="548"/>
        <v>2.8452463566967384E-2</v>
      </c>
      <c r="AD146" s="148">
        <f t="shared" si="549"/>
        <v>1</v>
      </c>
      <c r="AE146" s="150">
        <f t="shared" si="550"/>
        <v>1.2345679012345678E-2</v>
      </c>
      <c r="AF146" s="149">
        <f t="shared" si="551"/>
        <v>38.844002486016159</v>
      </c>
      <c r="AG146" s="148">
        <f t="shared" si="552"/>
        <v>3</v>
      </c>
      <c r="AH146" s="150">
        <f t="shared" si="553"/>
        <v>3.7974683544303799E-2</v>
      </c>
      <c r="AI146" s="311">
        <f t="shared" si="554"/>
        <v>116.53200745804848</v>
      </c>
      <c r="AJ146" s="679"/>
      <c r="AK146" s="74">
        <v>2231.1095602179498</v>
      </c>
      <c r="AL146" s="59">
        <v>2078.3871204550846</v>
      </c>
      <c r="AM146" s="59">
        <v>2113.0265167693328</v>
      </c>
      <c r="AN146" s="59">
        <v>1934.5343754514779</v>
      </c>
      <c r="AO146" s="59">
        <v>1937.1433635249259</v>
      </c>
      <c r="AP146" s="59">
        <v>1841.3835359695731</v>
      </c>
      <c r="AQ146" s="59">
        <v>1734.6791570323808</v>
      </c>
      <c r="AR146" s="59">
        <v>1624.0357638801465</v>
      </c>
      <c r="AS146" s="59">
        <v>1699.5016995057283</v>
      </c>
      <c r="AT146" s="59">
        <v>1635.9465779706265</v>
      </c>
      <c r="AU146" s="59">
        <v>1284.1028904242478</v>
      </c>
      <c r="AV146" s="59">
        <v>1172.9141548381403</v>
      </c>
      <c r="AW146" s="59">
        <v>963.21135690452365</v>
      </c>
      <c r="AX146" s="59">
        <v>1021.5427623253136</v>
      </c>
      <c r="AY146" s="59">
        <v>638.91530190128719</v>
      </c>
      <c r="AZ146" s="59">
        <v>841.91095071473296</v>
      </c>
      <c r="BA146" s="59">
        <v>311.05380704694852</v>
      </c>
      <c r="BB146" s="59">
        <v>485.81609557677314</v>
      </c>
      <c r="BC146" s="59">
        <v>23.256359405379335</v>
      </c>
      <c r="BD146" s="75">
        <v>171.52870775734058</v>
      </c>
      <c r="BE146" s="213">
        <v>2.0000000000000002E-5</v>
      </c>
      <c r="BF146" s="42">
        <v>2.0000000000000002E-5</v>
      </c>
      <c r="BG146" s="52">
        <v>5.0000000000000002E-5</v>
      </c>
      <c r="BH146" s="52">
        <v>4.0000000000000003E-5</v>
      </c>
      <c r="BI146" s="52">
        <v>1.2518952302791728E-4</v>
      </c>
      <c r="BJ146" s="52">
        <v>1.2406223545552731E-4</v>
      </c>
      <c r="BK146" s="52">
        <v>3.4000000000000002E-4</v>
      </c>
      <c r="BL146" s="52">
        <v>1.8000000000000001E-4</v>
      </c>
      <c r="BM146" s="52">
        <v>8.9999999999999998E-4</v>
      </c>
      <c r="BN146" s="52">
        <v>5.0000000000000001E-4</v>
      </c>
      <c r="BO146" s="52">
        <v>3.8E-3</v>
      </c>
      <c r="BP146" s="52">
        <v>2E-3</v>
      </c>
      <c r="BQ146" s="52">
        <v>1.6199999999999999E-2</v>
      </c>
      <c r="BR146" s="52">
        <v>6.1999999999999998E-3</v>
      </c>
      <c r="BS146" s="52">
        <v>6.1100000000000002E-2</v>
      </c>
      <c r="BT146" s="52">
        <v>2.6800000000000001E-2</v>
      </c>
      <c r="BU146" s="52">
        <v>0.1421</v>
      </c>
      <c r="BV146" s="52">
        <v>5.4699999999999999E-2</v>
      </c>
      <c r="BW146" s="52">
        <v>0.27589999999999998</v>
      </c>
      <c r="BX146" s="584">
        <v>0.1051</v>
      </c>
      <c r="BY146" s="74">
        <f>+Fall_Hoy!B146+(CS146/2)</f>
        <v>0</v>
      </c>
      <c r="BZ146" s="59">
        <f>+Fall_Hoy!C146+(CS146/2)</f>
        <v>0</v>
      </c>
      <c r="CA146" s="59">
        <f>+Fall_Hoy!D146+(CT146/2)</f>
        <v>0</v>
      </c>
      <c r="CB146" s="59">
        <f>+Fall_Hoy!E146+(CT146/2)</f>
        <v>0</v>
      </c>
      <c r="CC146" s="59">
        <f>+Fall_Hoy!F146+(CU146/2)</f>
        <v>0</v>
      </c>
      <c r="CD146" s="59">
        <f>+Fall_Hoy!G146+(CU146/2)</f>
        <v>1</v>
      </c>
      <c r="CE146" s="59">
        <f>+Fall_Hoy!H146+(CV146/2)</f>
        <v>0</v>
      </c>
      <c r="CF146" s="59">
        <f>+Fall_Hoy!I146+(CV146/2)</f>
        <v>0</v>
      </c>
      <c r="CG146" s="59">
        <f>+Fall_Hoy!J146+(CW146/2)</f>
        <v>1</v>
      </c>
      <c r="CH146" s="59">
        <f>+Fall_Hoy!K146+(CW146/2)</f>
        <v>4</v>
      </c>
      <c r="CI146" s="59">
        <f>+Fall_Hoy!L146+(CX146/2)</f>
        <v>12</v>
      </c>
      <c r="CJ146" s="59">
        <f>+Fall_Hoy!M146+(CX146/2)</f>
        <v>3</v>
      </c>
      <c r="CK146" s="59">
        <f>+Fall_Hoy!N146+(CY146/2)</f>
        <v>14</v>
      </c>
      <c r="CL146" s="59">
        <f>+Fall_Hoy!O146+(CY146/2)</f>
        <v>7</v>
      </c>
      <c r="CM146" s="59">
        <f>+Fall_Hoy!P146+(CZ146/2)</f>
        <v>12</v>
      </c>
      <c r="CN146" s="59">
        <f>+Fall_Hoy!Q146+(CZ146/2)</f>
        <v>11</v>
      </c>
      <c r="CO146" s="59">
        <f>+Fall_Hoy!R146+(DA146/2)</f>
        <v>7.5</v>
      </c>
      <c r="CP146" s="59">
        <f>+Fall_Hoy!S146+(DA146/2)</f>
        <v>4.5</v>
      </c>
      <c r="CQ146" s="59">
        <f>+Fall_Hoy!T146+(DB146/2)</f>
        <v>3</v>
      </c>
      <c r="CR146" s="75">
        <f>+Fall_Hoy!U146+(DB146/2)</f>
        <v>2</v>
      </c>
      <c r="CS146" s="603">
        <f>+Fall_Hoy!W146</f>
        <v>0</v>
      </c>
      <c r="CT146" s="58">
        <f>+Fall_Hoy!X146</f>
        <v>0</v>
      </c>
      <c r="CU146" s="58">
        <f>+Fall_Hoy!Y146</f>
        <v>0</v>
      </c>
      <c r="CV146" s="58">
        <f>+Fall_Hoy!Z146</f>
        <v>0</v>
      </c>
      <c r="CW146" s="58">
        <f>+Fall_Hoy!AA146</f>
        <v>0</v>
      </c>
      <c r="CX146" s="58">
        <f>+Fall_Hoy!AB146</f>
        <v>0</v>
      </c>
      <c r="CY146" s="58">
        <f>+Fall_Hoy!AC146</f>
        <v>0</v>
      </c>
      <c r="CZ146" s="58">
        <f>+Fall_Hoy!AD146</f>
        <v>0</v>
      </c>
      <c r="DA146" s="58">
        <f>+Fall_Hoy!AE146</f>
        <v>1</v>
      </c>
      <c r="DB146" s="223">
        <f>+Fall_Hoy!AF146</f>
        <v>0</v>
      </c>
      <c r="DC146" s="65">
        <f t="shared" si="555"/>
        <v>0.30739496260469801</v>
      </c>
      <c r="DD146" s="66">
        <f t="shared" si="556"/>
        <v>0.48751920953823419</v>
      </c>
      <c r="DE146" s="66">
        <f t="shared" si="557"/>
        <v>0.7</v>
      </c>
      <c r="DF146" s="66">
        <f t="shared" si="558"/>
        <v>0.7</v>
      </c>
      <c r="DG146" s="66">
        <f t="shared" si="649"/>
        <v>0.15951323263845979</v>
      </c>
      <c r="DH146" s="66">
        <f t="shared" si="650"/>
        <v>0.7</v>
      </c>
      <c r="DI146" s="66">
        <f t="shared" si="651"/>
        <v>0.18389567817586069</v>
      </c>
      <c r="DJ146" s="66">
        <f t="shared" si="652"/>
        <v>0.18041474610138164</v>
      </c>
      <c r="DK146" s="66">
        <f t="shared" si="653"/>
        <v>0.6537864077654405</v>
      </c>
      <c r="DL146" s="66">
        <f t="shared" si="654"/>
        <v>0.7</v>
      </c>
      <c r="DM146" s="66">
        <f t="shared" si="655"/>
        <v>0.7</v>
      </c>
      <c r="DN146" s="66">
        <f t="shared" si="656"/>
        <v>0.7</v>
      </c>
      <c r="DO146" s="66">
        <f t="shared" si="657"/>
        <v>0.7</v>
      </c>
      <c r="DP146" s="66">
        <f t="shared" si="658"/>
        <v>0.7</v>
      </c>
      <c r="DQ146" s="66">
        <f t="shared" si="659"/>
        <v>0.30739496260469801</v>
      </c>
      <c r="DR146" s="66">
        <f t="shared" si="660"/>
        <v>0.48751920953823419</v>
      </c>
      <c r="DS146" s="66">
        <f t="shared" si="661"/>
        <v>0.16968039415354916</v>
      </c>
      <c r="DT146" s="66">
        <f t="shared" si="662"/>
        <v>0.16933755626767774</v>
      </c>
      <c r="DU146" s="66">
        <f t="shared" si="663"/>
        <v>0.46754974428895768</v>
      </c>
      <c r="DV146" s="265">
        <f t="shared" si="664"/>
        <v>0.11094058812175187</v>
      </c>
      <c r="DW146" s="74">
        <f>+'Cas_-14'!B145</f>
        <v>29</v>
      </c>
      <c r="DX146" s="59">
        <f>+'Cas_-14'!C145</f>
        <v>26</v>
      </c>
      <c r="DY146" s="59">
        <f>+'Cas_-14'!D145</f>
        <v>108</v>
      </c>
      <c r="DZ146" s="59">
        <f>+'Cas_-14'!E145</f>
        <v>130</v>
      </c>
      <c r="EA146" s="59">
        <f>+'Cas_-14'!F145</f>
        <v>309</v>
      </c>
      <c r="EB146" s="59">
        <f>+'Cas_-14'!G145</f>
        <v>305</v>
      </c>
      <c r="EC146" s="59">
        <f>+'Cas_-14'!H145</f>
        <v>319</v>
      </c>
      <c r="ED146" s="59">
        <f>+'Cas_-14'!I145</f>
        <v>293</v>
      </c>
      <c r="EE146" s="59">
        <f>+'Cas_-14'!J145</f>
        <v>266</v>
      </c>
      <c r="EF146" s="59">
        <f>+'Cas_-14'!K145</f>
        <v>216</v>
      </c>
      <c r="EG146" s="59">
        <f>+'Cas_-14'!L145</f>
        <v>196</v>
      </c>
      <c r="EH146" s="59">
        <f>+'Cas_-14'!M145</f>
        <v>179</v>
      </c>
      <c r="EI146" s="59">
        <f>+'Cas_-14'!N145</f>
        <v>116</v>
      </c>
      <c r="EJ146" s="59">
        <f>+'Cas_-14'!O145</f>
        <v>92</v>
      </c>
      <c r="EK146" s="59">
        <f>+'Cas_-14'!P145</f>
        <v>49</v>
      </c>
      <c r="EL146" s="59">
        <f>+'Cas_-14'!Q145</f>
        <v>45</v>
      </c>
      <c r="EM146" s="59">
        <f>+'Cas_-14'!R145</f>
        <v>24</v>
      </c>
      <c r="EN146" s="59">
        <f>+'Cas_-14'!S145</f>
        <v>25</v>
      </c>
      <c r="EO146" s="59">
        <f>+'Cas_-14'!T145</f>
        <v>3</v>
      </c>
      <c r="EP146" s="75">
        <f>+'Cas_-14'!U145</f>
        <v>5</v>
      </c>
      <c r="EQ146" s="178">
        <f t="shared" si="673"/>
        <v>1.2998017003327745E-2</v>
      </c>
      <c r="ER146" s="79">
        <f t="shared" si="674"/>
        <v>1.2509700307566873E-2</v>
      </c>
      <c r="ES146" s="79">
        <f t="shared" si="675"/>
        <v>5.1111521385507418E-2</v>
      </c>
      <c r="ET146" s="79">
        <f t="shared" si="676"/>
        <v>6.7199632970936923E-2</v>
      </c>
      <c r="EU146" s="79">
        <f t="shared" si="677"/>
        <v>0.15951323263845979</v>
      </c>
      <c r="EV146" s="79">
        <f t="shared" si="678"/>
        <v>0.16563632401513978</v>
      </c>
      <c r="EW146" s="79">
        <f t="shared" si="679"/>
        <v>0.18389567817586069</v>
      </c>
      <c r="EX146" s="79">
        <f t="shared" si="680"/>
        <v>0.18041474610138164</v>
      </c>
      <c r="EY146" s="79">
        <f t="shared" si="681"/>
        <v>0.15651646601904645</v>
      </c>
      <c r="EZ146" s="79">
        <f t="shared" si="682"/>
        <v>0.13203365128703995</v>
      </c>
      <c r="FA146" s="79">
        <f t="shared" si="683"/>
        <v>0.15263574395915006</v>
      </c>
      <c r="FB146" s="79">
        <f t="shared" si="684"/>
        <v>0.15261133925415166</v>
      </c>
      <c r="FC146" s="79">
        <f t="shared" si="685"/>
        <v>0.12043047371533251</v>
      </c>
      <c r="FD146" s="79">
        <f t="shared" si="686"/>
        <v>9.0059861802145785E-2</v>
      </c>
      <c r="FE146" s="79">
        <f t="shared" si="687"/>
        <v>7.6692481545183794E-2</v>
      </c>
      <c r="FF146" s="79">
        <f t="shared" si="688"/>
        <v>5.34498333366464E-2</v>
      </c>
      <c r="FG146" s="79">
        <f t="shared" si="689"/>
        <v>7.7157068829501865E-2</v>
      </c>
      <c r="FH146" s="79">
        <f t="shared" si="690"/>
        <v>5.1459801821344284E-2</v>
      </c>
      <c r="FI146" s="79">
        <f t="shared" si="691"/>
        <v>0.1289969744493234</v>
      </c>
      <c r="FJ146" s="87">
        <f t="shared" si="692"/>
        <v>2.9149639528990298E-2</v>
      </c>
      <c r="FK146" s="101">
        <f t="shared" si="741"/>
        <v>4.0081499048064391</v>
      </c>
      <c r="FL146" s="102">
        <f t="shared" si="742"/>
        <v>9.1210613598673298</v>
      </c>
      <c r="FM146" s="102">
        <f t="shared" si="743"/>
        <v>5.812482326147987</v>
      </c>
      <c r="FN146" s="102">
        <f t="shared" si="744"/>
        <v>7.7726079742143419</v>
      </c>
      <c r="FO146" s="102">
        <f t="shared" si="740"/>
        <v>1</v>
      </c>
      <c r="FP146" s="102">
        <f t="shared" si="740"/>
        <v>4.2261261481268884</v>
      </c>
      <c r="FQ146" s="102">
        <f t="shared" si="740"/>
        <v>1</v>
      </c>
      <c r="FR146" s="102">
        <f t="shared" si="740"/>
        <v>1</v>
      </c>
      <c r="FS146" s="102">
        <f t="shared" si="740"/>
        <v>4.1771094402673352</v>
      </c>
      <c r="FT146" s="102">
        <f t="shared" si="740"/>
        <v>5.3016787249048072</v>
      </c>
      <c r="FU146" s="102">
        <f t="shared" si="740"/>
        <v>4.5860817515151702</v>
      </c>
      <c r="FV146" s="102">
        <f t="shared" si="740"/>
        <v>4.5868151306519449</v>
      </c>
      <c r="FW146" s="102">
        <f t="shared" si="740"/>
        <v>5.812482326147987</v>
      </c>
      <c r="FX146" s="102">
        <f t="shared" si="740"/>
        <v>7.7726079742143419</v>
      </c>
      <c r="FY146" s="102">
        <f t="shared" si="740"/>
        <v>4.0081499048064391</v>
      </c>
      <c r="FZ146" s="102">
        <f t="shared" si="740"/>
        <v>9.1210613598673298</v>
      </c>
      <c r="GA146" s="102">
        <f t="shared" si="745"/>
        <v>2.1991555242786771</v>
      </c>
      <c r="GB146" s="102">
        <f t="shared" si="746"/>
        <v>3.2906764168190135</v>
      </c>
      <c r="GC146" s="102">
        <f t="shared" si="747"/>
        <v>3.6245016310257347</v>
      </c>
      <c r="GD146" s="270">
        <f t="shared" si="748"/>
        <v>3.8058991436726934</v>
      </c>
      <c r="GE146" s="74">
        <f>+Cas_Hoy!B145</f>
        <v>29</v>
      </c>
      <c r="GF146" s="59">
        <f>+Cas_Hoy!C145</f>
        <v>29</v>
      </c>
      <c r="GG146" s="59">
        <f>+Cas_Hoy!D145</f>
        <v>115</v>
      </c>
      <c r="GH146" s="59">
        <f>+Cas_Hoy!E145</f>
        <v>136</v>
      </c>
      <c r="GI146" s="59">
        <f>+Cas_Hoy!F145</f>
        <v>324</v>
      </c>
      <c r="GJ146" s="59">
        <f>+Cas_Hoy!G145</f>
        <v>318</v>
      </c>
      <c r="GK146" s="59">
        <f>+Cas_Hoy!H145</f>
        <v>329</v>
      </c>
      <c r="GL146" s="59">
        <f>+Cas_Hoy!I145</f>
        <v>302</v>
      </c>
      <c r="GM146" s="59">
        <f>+Cas_Hoy!J145</f>
        <v>281</v>
      </c>
      <c r="GN146" s="59">
        <f>+Cas_Hoy!K145</f>
        <v>228</v>
      </c>
      <c r="GO146" s="59">
        <f>+Cas_Hoy!L145</f>
        <v>207</v>
      </c>
      <c r="GP146" s="59">
        <f>+Cas_Hoy!M145</f>
        <v>185</v>
      </c>
      <c r="GQ146" s="59">
        <f>+Cas_Hoy!N145</f>
        <v>123</v>
      </c>
      <c r="GR146" s="59">
        <f>+Cas_Hoy!O145</f>
        <v>97</v>
      </c>
      <c r="GS146" s="59">
        <f>+Cas_Hoy!P145</f>
        <v>50</v>
      </c>
      <c r="GT146" s="59">
        <f>+Cas_Hoy!Q145</f>
        <v>50</v>
      </c>
      <c r="GU146" s="59">
        <f>+Cas_Hoy!R145</f>
        <v>25</v>
      </c>
      <c r="GV146" s="59">
        <f>+Cas_Hoy!S145</f>
        <v>25</v>
      </c>
      <c r="GW146" s="59">
        <f>+Cas_Hoy!T145</f>
        <v>3</v>
      </c>
      <c r="GX146" s="459">
        <f>+Cas_Hoy!U145</f>
        <v>5</v>
      </c>
      <c r="GY146" s="424">
        <f t="shared" si="749"/>
        <v>0.31366832918846738</v>
      </c>
      <c r="GZ146" s="94">
        <f t="shared" si="750"/>
        <v>0.54168801059803795</v>
      </c>
      <c r="HA146" s="94">
        <f t="shared" si="751"/>
        <v>0.7</v>
      </c>
      <c r="HB146" s="94">
        <f t="shared" si="752"/>
        <v>0.7</v>
      </c>
      <c r="HC146" s="272">
        <f t="shared" si="724"/>
        <v>0.16725659344615201</v>
      </c>
      <c r="HD146" s="272">
        <f t="shared" si="725"/>
        <v>0.7</v>
      </c>
      <c r="HE146" s="272">
        <f t="shared" si="726"/>
        <v>0.18966043297761181</v>
      </c>
      <c r="HF146" s="272">
        <f t="shared" si="727"/>
        <v>0.18595649598162883</v>
      </c>
      <c r="HG146" s="272">
        <f t="shared" si="728"/>
        <v>0.69065406233867954</v>
      </c>
      <c r="HH146" s="272">
        <f t="shared" si="729"/>
        <v>0.7</v>
      </c>
      <c r="HI146" s="272">
        <f t="shared" si="730"/>
        <v>0.7</v>
      </c>
      <c r="HJ146" s="272">
        <f t="shared" si="731"/>
        <v>0.7</v>
      </c>
      <c r="HK146" s="272">
        <f t="shared" si="732"/>
        <v>0.7</v>
      </c>
      <c r="HL146" s="272">
        <f t="shared" si="733"/>
        <v>0.7</v>
      </c>
      <c r="HM146" s="272">
        <f t="shared" si="734"/>
        <v>0.31366832918846738</v>
      </c>
      <c r="HN146" s="272">
        <f t="shared" si="735"/>
        <v>0.54168801059803795</v>
      </c>
      <c r="HO146" s="272">
        <f t="shared" si="736"/>
        <v>0.1767504105766137</v>
      </c>
      <c r="HP146" s="272">
        <f t="shared" si="737"/>
        <v>0.16933755626767777</v>
      </c>
      <c r="HQ146" s="272">
        <f t="shared" si="738"/>
        <v>0.46754974428895768</v>
      </c>
      <c r="HR146" s="276">
        <f t="shared" si="739"/>
        <v>0.11094058812175188</v>
      </c>
      <c r="HS146" s="201">
        <f>+CyF_Tot!B145</f>
        <v>0</v>
      </c>
      <c r="HT146" s="131">
        <f>+CyF_Tot!C145</f>
        <v>2753</v>
      </c>
      <c r="HU146" s="131">
        <f>+CyF_Tot!D145</f>
        <v>2829</v>
      </c>
      <c r="HV146" s="131">
        <f>+CyF_Tot!E145</f>
        <v>2882</v>
      </c>
      <c r="HW146" s="131">
        <f>+CyF_Tot!F145</f>
        <v>0</v>
      </c>
      <c r="HX146" s="131">
        <f>+CyF_Tot!G145</f>
        <v>79</v>
      </c>
      <c r="HY146" s="131">
        <f>+CyF_Tot!H145</f>
        <v>81</v>
      </c>
      <c r="HZ146" s="428">
        <f>+CyF_Tot!I145</f>
        <v>82</v>
      </c>
      <c r="IA146" s="82">
        <f t="shared" si="628"/>
        <v>8.6665225303680468E-2</v>
      </c>
      <c r="IB146" s="79">
        <f t="shared" si="629"/>
        <v>8.073287447386128E-2</v>
      </c>
      <c r="IC146" s="79">
        <f t="shared" si="630"/>
        <v>8.2078407270406023E-2</v>
      </c>
      <c r="ID146" s="79">
        <f t="shared" si="631"/>
        <v>7.5145058089320926E-2</v>
      </c>
      <c r="IE146" s="79">
        <f t="shared" si="632"/>
        <v>7.5246401628531925E-2</v>
      </c>
      <c r="IF146" s="79">
        <f t="shared" si="633"/>
        <v>7.1526706648911323E-2</v>
      </c>
      <c r="IG146" s="79">
        <f t="shared" si="634"/>
        <v>6.7381881488206216E-2</v>
      </c>
      <c r="IH146" s="79">
        <f t="shared" si="635"/>
        <v>6.3084049249539559E-2</v>
      </c>
      <c r="II146" s="79">
        <f t="shared" si="636"/>
        <v>6.6015448240589192E-2</v>
      </c>
      <c r="IJ146" s="79">
        <f t="shared" si="637"/>
        <v>6.3546712941680641E-2</v>
      </c>
      <c r="IK146" s="79">
        <f t="shared" si="638"/>
        <v>4.987969586794002E-2</v>
      </c>
      <c r="IL146" s="79">
        <f t="shared" si="639"/>
        <v>4.5560680346416263E-2</v>
      </c>
      <c r="IM146" s="79">
        <f t="shared" si="640"/>
        <v>3.7414984342158314E-2</v>
      </c>
      <c r="IN146" s="79">
        <f t="shared" si="641"/>
        <v>3.9680809599336293E-2</v>
      </c>
      <c r="IO146" s="79">
        <f t="shared" si="642"/>
        <v>2.4818027575407364E-2</v>
      </c>
      <c r="IP146" s="79">
        <f t="shared" si="643"/>
        <v>3.2703191062567312E-2</v>
      </c>
      <c r="IQ146" s="79">
        <f t="shared" si="644"/>
        <v>1.2082574854216458E-2</v>
      </c>
      <c r="IR146" s="79">
        <f t="shared" si="645"/>
        <v>1.8871041624330839E-2</v>
      </c>
      <c r="IS146" s="79">
        <f t="shared" si="646"/>
        <v>9.0337008255824021E-4</v>
      </c>
      <c r="IT146" s="179">
        <f t="shared" si="647"/>
        <v>6.6628615505492771E-3</v>
      </c>
      <c r="IU146" s="275"/>
      <c r="IV146" s="272"/>
      <c r="IW146" s="272"/>
      <c r="IX146" s="272"/>
      <c r="IY146" s="272"/>
      <c r="IZ146" s="272"/>
      <c r="JA146" s="272"/>
      <c r="JB146" s="272"/>
      <c r="JC146" s="272"/>
      <c r="JD146" s="272"/>
      <c r="JE146" s="272"/>
      <c r="JF146" s="272"/>
      <c r="JG146" s="272"/>
      <c r="JH146" s="272"/>
      <c r="JI146" s="272"/>
      <c r="JJ146" s="272"/>
      <c r="JK146" s="272"/>
      <c r="JL146" s="272"/>
      <c r="JM146" s="272"/>
      <c r="JN146" s="276"/>
      <c r="JP146" s="525">
        <f t="shared" si="510"/>
        <v>0</v>
      </c>
      <c r="JQ146" s="241">
        <f t="shared" si="511"/>
        <v>0</v>
      </c>
      <c r="JR146" s="241">
        <f t="shared" si="512"/>
        <v>0</v>
      </c>
      <c r="JS146" s="241">
        <f t="shared" si="513"/>
        <v>0</v>
      </c>
      <c r="JT146" s="241">
        <f t="shared" si="514"/>
        <v>0</v>
      </c>
      <c r="JU146" s="241">
        <f t="shared" si="515"/>
        <v>1904.0433084755973</v>
      </c>
      <c r="JV146" s="241">
        <f t="shared" si="516"/>
        <v>0</v>
      </c>
      <c r="JW146" s="241">
        <f t="shared" si="517"/>
        <v>0</v>
      </c>
      <c r="JX146" s="241">
        <f t="shared" si="518"/>
        <v>1660.5761564232478</v>
      </c>
      <c r="JY146" s="241">
        <f t="shared" si="519"/>
        <v>7143.2014696324768</v>
      </c>
      <c r="JZ146" s="241">
        <f t="shared" si="520"/>
        <v>19750.436035247083</v>
      </c>
      <c r="KA146" s="241">
        <f t="shared" si="521"/>
        <v>5802.0384287536508</v>
      </c>
      <c r="KB146" s="241">
        <f t="shared" si="522"/>
        <v>24032.114897804822</v>
      </c>
      <c r="KC146" s="241">
        <f t="shared" si="523"/>
        <v>13068.237074689121</v>
      </c>
      <c r="KD146" s="241">
        <f t="shared" si="524"/>
        <v>18593.31896520362</v>
      </c>
      <c r="KE146" s="241">
        <f t="shared" si="525"/>
        <v>17421.949420598412</v>
      </c>
      <c r="KF146" s="241">
        <f t="shared" si="526"/>
        <v>8597.1781711592266</v>
      </c>
      <c r="KG146" s="241">
        <f t="shared" si="527"/>
        <v>6083.0240638517234</v>
      </c>
      <c r="KH146" s="241">
        <f t="shared" si="528"/>
        <v>7786.9023626334074</v>
      </c>
      <c r="KI146" s="526">
        <f t="shared" si="529"/>
        <v>2014.9396828019251</v>
      </c>
      <c r="KJ146" s="529">
        <f>(SUM(JP146:KI146)/SUM(JP$4:KI145))*100000</f>
        <v>222.80693003518724</v>
      </c>
      <c r="KK146" s="491">
        <f t="shared" si="693"/>
        <v>0</v>
      </c>
      <c r="KL146" s="492">
        <f t="shared" si="694"/>
        <v>0</v>
      </c>
      <c r="KM146" s="492">
        <f t="shared" si="695"/>
        <v>0</v>
      </c>
      <c r="KN146" s="492">
        <f t="shared" si="696"/>
        <v>0</v>
      </c>
      <c r="KO146" s="492">
        <f t="shared" si="697"/>
        <v>0</v>
      </c>
      <c r="KP146" s="492">
        <f t="shared" si="698"/>
        <v>543.06991480373699</v>
      </c>
      <c r="KQ146" s="492">
        <f t="shared" si="699"/>
        <v>0</v>
      </c>
      <c r="KR146" s="492">
        <f t="shared" si="700"/>
        <v>0</v>
      </c>
      <c r="KS146" s="492">
        <f t="shared" si="701"/>
        <v>588.40776698889636</v>
      </c>
      <c r="KT146" s="492">
        <f t="shared" si="702"/>
        <v>2445.0676164266656</v>
      </c>
      <c r="KU146" s="492">
        <f t="shared" si="703"/>
        <v>9345.0455485193906</v>
      </c>
      <c r="KV146" s="492">
        <f t="shared" si="704"/>
        <v>2557.7319428070109</v>
      </c>
      <c r="KW146" s="492">
        <f t="shared" si="705"/>
        <v>14534.712344953923</v>
      </c>
      <c r="KX146" s="492">
        <f t="shared" si="706"/>
        <v>6852.3807892937011</v>
      </c>
      <c r="KY146" s="492">
        <f t="shared" si="707"/>
        <v>18781.832215147053</v>
      </c>
      <c r="KZ146" s="492">
        <f t="shared" si="708"/>
        <v>13065.514815624676</v>
      </c>
      <c r="LA146" s="492">
        <f t="shared" si="709"/>
        <v>24111.584009219332</v>
      </c>
      <c r="LB146" s="492">
        <f t="shared" si="710"/>
        <v>9262.764327841971</v>
      </c>
      <c r="LC146" s="492">
        <f t="shared" si="711"/>
        <v>128996.9744493234</v>
      </c>
      <c r="LD146" s="493">
        <f t="shared" si="712"/>
        <v>11659.855811596119</v>
      </c>
      <c r="LE146" s="509">
        <f t="shared" si="713"/>
        <v>0</v>
      </c>
      <c r="LF146" s="492">
        <f t="shared" si="714"/>
        <v>170.8144680803434</v>
      </c>
      <c r="LG146" s="492">
        <f t="shared" si="715"/>
        <v>2755.2391287127302</v>
      </c>
      <c r="LH146" s="492">
        <f t="shared" si="716"/>
        <v>1579.10296467074</v>
      </c>
      <c r="LI146" s="492">
        <f t="shared" si="717"/>
        <v>18849.052819027198</v>
      </c>
      <c r="LJ146" s="512">
        <f t="shared" si="718"/>
        <v>9719.1425022099938</v>
      </c>
      <c r="LK146" s="491">
        <f t="shared" si="719"/>
        <v>82.402294036621285</v>
      </c>
      <c r="LL146" s="492">
        <f t="shared" si="720"/>
        <v>2185.5104442812408</v>
      </c>
      <c r="LM146" s="493">
        <f t="shared" si="721"/>
        <v>13685.613463178948</v>
      </c>
      <c r="LO146" s="547" t="e">
        <f>VLOOKUP(A146,#REF!,2,FALSE)</f>
        <v>#REF!</v>
      </c>
      <c r="LP146" s="552" t="e">
        <f>VLOOKUP(A146,#REF!,3,FALSE)</f>
        <v>#REF!</v>
      </c>
      <c r="LQ146" s="544" t="e">
        <f>VLOOKUP(A146,#REF!,4,FALSE)</f>
        <v>#REF!</v>
      </c>
      <c r="LR146" s="564" t="e">
        <f t="shared" si="665"/>
        <v>#REF!</v>
      </c>
      <c r="LS146" s="518" t="e">
        <f t="shared" si="666"/>
        <v>#REF!</v>
      </c>
    </row>
    <row r="147" spans="1:331" ht="14.4">
      <c r="A147" s="391" t="s">
        <v>157</v>
      </c>
      <c r="B147" s="419">
        <v>25251</v>
      </c>
      <c r="C147" s="407">
        <f t="shared" si="608"/>
        <v>2756</v>
      </c>
      <c r="D147" s="398">
        <f t="shared" si="609"/>
        <v>41</v>
      </c>
      <c r="E147" s="376">
        <f t="shared" si="722"/>
        <v>7.4546406636768975E-3</v>
      </c>
      <c r="F147" s="185">
        <f t="shared" si="667"/>
        <v>0.10292661676765276</v>
      </c>
      <c r="G147" s="30">
        <f t="shared" si="253"/>
        <v>2.1161715102483845</v>
      </c>
      <c r="H147" s="29">
        <f t="shared" si="668"/>
        <v>0.21781037404996043</v>
      </c>
      <c r="I147" s="33">
        <f t="shared" si="669"/>
        <v>0.23096783027383261</v>
      </c>
      <c r="J147" s="302">
        <f t="shared" si="670"/>
        <v>0.38579693828889466</v>
      </c>
      <c r="K147" s="452">
        <f t="shared" si="671"/>
        <v>4.2086857365043247E-3</v>
      </c>
      <c r="L147" s="303">
        <f t="shared" si="723"/>
        <v>3.7482718309861021</v>
      </c>
      <c r="M147" s="304">
        <f t="shared" si="672"/>
        <v>0.40895366101804731</v>
      </c>
      <c r="N147" s="675"/>
      <c r="O147" s="310" t="s">
        <v>226</v>
      </c>
      <c r="P147" s="20" t="s">
        <v>234</v>
      </c>
      <c r="Q147" s="20"/>
      <c r="R147" s="20"/>
      <c r="S147" s="148">
        <f t="shared" si="538"/>
        <v>2756</v>
      </c>
      <c r="T147" s="149">
        <f t="shared" si="539"/>
        <v>10914.419230921547</v>
      </c>
      <c r="U147" s="148">
        <f t="shared" si="540"/>
        <v>58</v>
      </c>
      <c r="V147" s="150">
        <f t="shared" si="541"/>
        <v>2.1497405485544848E-2</v>
      </c>
      <c r="W147" s="149">
        <f t="shared" si="542"/>
        <v>229.69387350996001</v>
      </c>
      <c r="X147" s="148">
        <f t="shared" si="543"/>
        <v>157</v>
      </c>
      <c r="Y147" s="150">
        <f t="shared" si="544"/>
        <v>6.0407849172758751E-2</v>
      </c>
      <c r="Z147" s="149">
        <f t="shared" si="545"/>
        <v>621.757554156271</v>
      </c>
      <c r="AA147" s="148">
        <f t="shared" si="546"/>
        <v>41</v>
      </c>
      <c r="AB147" s="149">
        <f t="shared" si="547"/>
        <v>1623.6980713635103</v>
      </c>
      <c r="AC147" s="151">
        <f t="shared" si="548"/>
        <v>1.4876632801161103E-2</v>
      </c>
      <c r="AD147" s="148">
        <f t="shared" si="549"/>
        <v>0</v>
      </c>
      <c r="AE147" s="150">
        <f t="shared" si="550"/>
        <v>0</v>
      </c>
      <c r="AF147" s="149">
        <f t="shared" si="551"/>
        <v>0</v>
      </c>
      <c r="AG147" s="148">
        <f t="shared" si="552"/>
        <v>0</v>
      </c>
      <c r="AH147" s="150">
        <f t="shared" si="553"/>
        <v>0</v>
      </c>
      <c r="AI147" s="311">
        <f t="shared" si="554"/>
        <v>0</v>
      </c>
      <c r="AJ147" s="679"/>
      <c r="AK147" s="74">
        <v>1996.1576430299956</v>
      </c>
      <c r="AL147" s="59">
        <v>1972.807540547728</v>
      </c>
      <c r="AM147" s="59">
        <v>1980.9932792625266</v>
      </c>
      <c r="AN147" s="59">
        <v>1732.2973320500641</v>
      </c>
      <c r="AO147" s="59">
        <v>1757.5641367096359</v>
      </c>
      <c r="AP147" s="59">
        <v>1655.5765211340233</v>
      </c>
      <c r="AQ147" s="59">
        <v>1739.3043207360727</v>
      </c>
      <c r="AR147" s="59">
        <v>1687.8108502395417</v>
      </c>
      <c r="AS147" s="59">
        <v>1690.9579301493177</v>
      </c>
      <c r="AT147" s="59">
        <v>1679.4288001020454</v>
      </c>
      <c r="AU147" s="59">
        <v>1351.1856851862512</v>
      </c>
      <c r="AV147" s="59">
        <v>1335.2330205272278</v>
      </c>
      <c r="AW147" s="59">
        <v>1022.2486357504761</v>
      </c>
      <c r="AX147" s="59">
        <v>1149.0344433180699</v>
      </c>
      <c r="AY147" s="59">
        <v>646.07450037876981</v>
      </c>
      <c r="AZ147" s="59">
        <v>887.76436680260861</v>
      </c>
      <c r="BA147" s="59">
        <v>253.68594458049014</v>
      </c>
      <c r="BB147" s="59">
        <v>522.7218073540048</v>
      </c>
      <c r="BC147" s="59">
        <v>28.827948247782977</v>
      </c>
      <c r="BD147" s="75">
        <v>161.32545036636427</v>
      </c>
      <c r="BE147" s="213">
        <v>2.0000000000000002E-5</v>
      </c>
      <c r="BF147" s="42">
        <v>2.0000000000000002E-5</v>
      </c>
      <c r="BG147" s="52">
        <v>5.0000000000000002E-5</v>
      </c>
      <c r="BH147" s="52">
        <v>4.0000000000000003E-5</v>
      </c>
      <c r="BI147" s="52">
        <v>1.2518952302791728E-4</v>
      </c>
      <c r="BJ147" s="52">
        <v>1.2406223545552731E-4</v>
      </c>
      <c r="BK147" s="52">
        <v>3.4000000000000002E-4</v>
      </c>
      <c r="BL147" s="52">
        <v>1.8000000000000001E-4</v>
      </c>
      <c r="BM147" s="52">
        <v>8.9999999999999998E-4</v>
      </c>
      <c r="BN147" s="52">
        <v>5.0000000000000001E-4</v>
      </c>
      <c r="BO147" s="52">
        <v>3.8E-3</v>
      </c>
      <c r="BP147" s="52">
        <v>2E-3</v>
      </c>
      <c r="BQ147" s="52">
        <v>1.6199999999999999E-2</v>
      </c>
      <c r="BR147" s="52">
        <v>6.1999999999999998E-3</v>
      </c>
      <c r="BS147" s="52">
        <v>6.1100000000000002E-2</v>
      </c>
      <c r="BT147" s="52">
        <v>2.6800000000000001E-2</v>
      </c>
      <c r="BU147" s="52">
        <v>0.1421</v>
      </c>
      <c r="BV147" s="52">
        <v>5.4699999999999999E-2</v>
      </c>
      <c r="BW147" s="52">
        <v>0.27589999999999998</v>
      </c>
      <c r="BX147" s="584">
        <v>0.1051</v>
      </c>
      <c r="BY147" s="74">
        <f>+Fall_Hoy!B147+(CS147/2)</f>
        <v>0</v>
      </c>
      <c r="BZ147" s="59">
        <f>+Fall_Hoy!C147+(CS147/2)</f>
        <v>0</v>
      </c>
      <c r="CA147" s="59">
        <f>+Fall_Hoy!D147+(CT147/2)</f>
        <v>0</v>
      </c>
      <c r="CB147" s="59">
        <f>+Fall_Hoy!E147+(CT147/2)</f>
        <v>0</v>
      </c>
      <c r="CC147" s="59">
        <f>+Fall_Hoy!F147+(CU147/2)</f>
        <v>0</v>
      </c>
      <c r="CD147" s="59">
        <f>+Fall_Hoy!G147+(CU147/2)</f>
        <v>0</v>
      </c>
      <c r="CE147" s="59">
        <f>+Fall_Hoy!H147+(CV147/2)</f>
        <v>0</v>
      </c>
      <c r="CF147" s="59">
        <f>+Fall_Hoy!I147+(CV147/2)</f>
        <v>1</v>
      </c>
      <c r="CG147" s="59">
        <f>+Fall_Hoy!J147+(CW147/2)</f>
        <v>2</v>
      </c>
      <c r="CH147" s="59">
        <f>+Fall_Hoy!K147+(CW147/2)</f>
        <v>1</v>
      </c>
      <c r="CI147" s="59">
        <f>+Fall_Hoy!L147+(CX147/2)</f>
        <v>2</v>
      </c>
      <c r="CJ147" s="59">
        <f>+Fall_Hoy!M147+(CX147/2)</f>
        <v>4</v>
      </c>
      <c r="CK147" s="59">
        <f>+Fall_Hoy!N147+(CY147/2)</f>
        <v>6</v>
      </c>
      <c r="CL147" s="59">
        <f>+Fall_Hoy!O147+(CY147/2)</f>
        <v>6</v>
      </c>
      <c r="CM147" s="59">
        <f>+Fall_Hoy!P147+(CZ147/2)</f>
        <v>3</v>
      </c>
      <c r="CN147" s="59">
        <f>+Fall_Hoy!Q147+(CZ147/2)</f>
        <v>4</v>
      </c>
      <c r="CO147" s="59">
        <f>+Fall_Hoy!R147+(DA147/2)</f>
        <v>2</v>
      </c>
      <c r="CP147" s="59">
        <f>+Fall_Hoy!S147+(DA147/2)</f>
        <v>5</v>
      </c>
      <c r="CQ147" s="59">
        <f>+Fall_Hoy!T147+(DB147/2)</f>
        <v>2</v>
      </c>
      <c r="CR147" s="75">
        <f>+Fall_Hoy!U147+(DB147/2)</f>
        <v>3</v>
      </c>
      <c r="CS147" s="603">
        <f>+Fall_Hoy!W147</f>
        <v>0</v>
      </c>
      <c r="CT147" s="58">
        <f>+Fall_Hoy!X147</f>
        <v>0</v>
      </c>
      <c r="CU147" s="58">
        <f>+Fall_Hoy!Y147</f>
        <v>0</v>
      </c>
      <c r="CV147" s="58">
        <f>+Fall_Hoy!Z147</f>
        <v>0</v>
      </c>
      <c r="CW147" s="58">
        <f>+Fall_Hoy!AA147</f>
        <v>0</v>
      </c>
      <c r="CX147" s="58">
        <f>+Fall_Hoy!AB147</f>
        <v>0</v>
      </c>
      <c r="CY147" s="58">
        <f>+Fall_Hoy!AC147</f>
        <v>0</v>
      </c>
      <c r="CZ147" s="58">
        <f>+Fall_Hoy!AD147</f>
        <v>0</v>
      </c>
      <c r="DA147" s="58">
        <f>+Fall_Hoy!AE147</f>
        <v>0</v>
      </c>
      <c r="DB147" s="223">
        <f>+Fall_Hoy!AF147</f>
        <v>0</v>
      </c>
      <c r="DC147" s="65">
        <f t="shared" si="555"/>
        <v>7.5997174172782636E-2</v>
      </c>
      <c r="DD147" s="66">
        <f t="shared" si="556"/>
        <v>0.16812313821610012</v>
      </c>
      <c r="DE147" s="66">
        <f t="shared" si="557"/>
        <v>0.3623094787487447</v>
      </c>
      <c r="DF147" s="66">
        <f t="shared" si="558"/>
        <v>0.7</v>
      </c>
      <c r="DG147" s="66">
        <f t="shared" si="649"/>
        <v>0.15532861321982119</v>
      </c>
      <c r="DH147" s="66">
        <f t="shared" si="650"/>
        <v>0.17335350938862862</v>
      </c>
      <c r="DI147" s="66">
        <f t="shared" si="651"/>
        <v>0.14488551370547606</v>
      </c>
      <c r="DJ147" s="66">
        <f t="shared" si="652"/>
        <v>0.7</v>
      </c>
      <c r="DK147" s="66">
        <f t="shared" si="653"/>
        <v>0.7</v>
      </c>
      <c r="DL147" s="66">
        <f t="shared" si="654"/>
        <v>0.7</v>
      </c>
      <c r="DM147" s="66">
        <f t="shared" si="655"/>
        <v>0.38952143679729362</v>
      </c>
      <c r="DN147" s="66">
        <f t="shared" si="656"/>
        <v>0.7</v>
      </c>
      <c r="DO147" s="66">
        <f t="shared" si="657"/>
        <v>0.3623094787487447</v>
      </c>
      <c r="DP147" s="66">
        <f t="shared" si="658"/>
        <v>0.7</v>
      </c>
      <c r="DQ147" s="66">
        <f t="shared" si="659"/>
        <v>7.5997174172782636E-2</v>
      </c>
      <c r="DR147" s="66">
        <f t="shared" si="660"/>
        <v>0.16812313821610012</v>
      </c>
      <c r="DS147" s="66">
        <f t="shared" si="661"/>
        <v>5.5480390837805794E-2</v>
      </c>
      <c r="DT147" s="66">
        <f t="shared" si="662"/>
        <v>0.17486869106853278</v>
      </c>
      <c r="DU147" s="66">
        <f t="shared" si="663"/>
        <v>0.25145748146016444</v>
      </c>
      <c r="DV147" s="265">
        <f t="shared" si="664"/>
        <v>0.17693577493645454</v>
      </c>
      <c r="DW147" s="74">
        <f>+'Cas_-14'!B146</f>
        <v>21</v>
      </c>
      <c r="DX147" s="59">
        <f>+'Cas_-14'!C146</f>
        <v>27</v>
      </c>
      <c r="DY147" s="59">
        <f>+'Cas_-14'!D146</f>
        <v>152</v>
      </c>
      <c r="DZ147" s="59">
        <f>+'Cas_-14'!E146</f>
        <v>150</v>
      </c>
      <c r="EA147" s="59">
        <f>+'Cas_-14'!F146</f>
        <v>273</v>
      </c>
      <c r="EB147" s="59">
        <f>+'Cas_-14'!G146</f>
        <v>287</v>
      </c>
      <c r="EC147" s="59">
        <f>+'Cas_-14'!H146</f>
        <v>252</v>
      </c>
      <c r="ED147" s="59">
        <f>+'Cas_-14'!I146</f>
        <v>261</v>
      </c>
      <c r="EE147" s="59">
        <f>+'Cas_-14'!J146</f>
        <v>263</v>
      </c>
      <c r="EF147" s="59">
        <f>+'Cas_-14'!K146</f>
        <v>246</v>
      </c>
      <c r="EG147" s="59">
        <f>+'Cas_-14'!L146</f>
        <v>169</v>
      </c>
      <c r="EH147" s="59">
        <f>+'Cas_-14'!M146</f>
        <v>153</v>
      </c>
      <c r="EI147" s="59">
        <f>+'Cas_-14'!N146</f>
        <v>86</v>
      </c>
      <c r="EJ147" s="59">
        <f>+'Cas_-14'!O146</f>
        <v>87</v>
      </c>
      <c r="EK147" s="59">
        <f>+'Cas_-14'!P146</f>
        <v>56</v>
      </c>
      <c r="EL147" s="59">
        <f>+'Cas_-14'!Q146</f>
        <v>48</v>
      </c>
      <c r="EM147" s="59">
        <f>+'Cas_-14'!R146</f>
        <v>9</v>
      </c>
      <c r="EN147" s="59">
        <f>+'Cas_-14'!S146</f>
        <v>35</v>
      </c>
      <c r="EO147" s="59">
        <f>+'Cas_-14'!T146</f>
        <v>4</v>
      </c>
      <c r="EP147" s="75">
        <f>+'Cas_-14'!U146</f>
        <v>6</v>
      </c>
      <c r="EQ147" s="178">
        <f t="shared" si="673"/>
        <v>1.0520211203421692E-2</v>
      </c>
      <c r="ER147" s="80">
        <f t="shared" si="674"/>
        <v>1.3686079075155882E-2</v>
      </c>
      <c r="ES147" s="80">
        <f t="shared" si="675"/>
        <v>7.672918509677415E-2</v>
      </c>
      <c r="ET147" s="80">
        <f t="shared" si="676"/>
        <v>8.6590215908538354E-2</v>
      </c>
      <c r="EU147" s="80">
        <f t="shared" si="677"/>
        <v>0.15532861321982119</v>
      </c>
      <c r="EV147" s="80">
        <f t="shared" si="678"/>
        <v>0.17335350938862862</v>
      </c>
      <c r="EW147" s="80">
        <f t="shared" si="679"/>
        <v>0.14488551370547606</v>
      </c>
      <c r="EX147" s="80">
        <f t="shared" si="680"/>
        <v>0.15463818114628053</v>
      </c>
      <c r="EY147" s="80">
        <f t="shared" si="681"/>
        <v>0.15553314207928057</v>
      </c>
      <c r="EZ147" s="80">
        <f t="shared" si="682"/>
        <v>0.14647837406685688</v>
      </c>
      <c r="FA147" s="80">
        <f t="shared" si="683"/>
        <v>0.12507533335561097</v>
      </c>
      <c r="FB147" s="80">
        <f t="shared" si="684"/>
        <v>0.11458674077696691</v>
      </c>
      <c r="FC147" s="80">
        <f t="shared" si="685"/>
        <v>8.4128260965458515E-2</v>
      </c>
      <c r="FD147" s="80">
        <f t="shared" si="686"/>
        <v>7.5715745951679098E-2</v>
      </c>
      <c r="FE147" s="80">
        <f t="shared" si="687"/>
        <v>8.6677310383197689E-2</v>
      </c>
      <c r="FF147" s="80">
        <f t="shared" si="688"/>
        <v>5.4068401250297805E-2</v>
      </c>
      <c r="FG147" s="80">
        <f t="shared" si="689"/>
        <v>3.5476935921234909E-2</v>
      </c>
      <c r="FH147" s="80">
        <f t="shared" si="690"/>
        <v>6.6957221810141201E-2</v>
      </c>
      <c r="FI147" s="80">
        <f t="shared" si="691"/>
        <v>0.13875423826971875</v>
      </c>
      <c r="FJ147" s="88">
        <f t="shared" si="692"/>
        <v>3.7191899891642746E-2</v>
      </c>
      <c r="FK147" s="101">
        <f t="shared" si="741"/>
        <v>0.87678279167640871</v>
      </c>
      <c r="FL147" s="102">
        <f t="shared" si="742"/>
        <v>3.1094527363184077</v>
      </c>
      <c r="FM147" s="102">
        <f t="shared" si="743"/>
        <v>4.3066322136089576</v>
      </c>
      <c r="FN147" s="102">
        <f t="shared" si="744"/>
        <v>9.2451047163522855</v>
      </c>
      <c r="FO147" s="102">
        <f t="shared" si="740"/>
        <v>1</v>
      </c>
      <c r="FP147" s="102">
        <f t="shared" si="740"/>
        <v>1</v>
      </c>
      <c r="FQ147" s="102">
        <f t="shared" si="740"/>
        <v>1</v>
      </c>
      <c r="FR147" s="102">
        <f t="shared" si="740"/>
        <v>4.5266957669259735</v>
      </c>
      <c r="FS147" s="102">
        <f t="shared" si="740"/>
        <v>4.5006484832871569</v>
      </c>
      <c r="FT147" s="102">
        <f t="shared" si="740"/>
        <v>4.7788624393147625</v>
      </c>
      <c r="FU147" s="102">
        <f t="shared" si="740"/>
        <v>3.1142946122703212</v>
      </c>
      <c r="FV147" s="102">
        <f t="shared" si="740"/>
        <v>6.1089092442422182</v>
      </c>
      <c r="FW147" s="102">
        <f t="shared" si="740"/>
        <v>4.3066322136089576</v>
      </c>
      <c r="FX147" s="102">
        <f t="shared" si="740"/>
        <v>9.2451047163522855</v>
      </c>
      <c r="FY147" s="102">
        <f t="shared" si="740"/>
        <v>0.87678279167640871</v>
      </c>
      <c r="FZ147" s="102">
        <f t="shared" si="740"/>
        <v>3.1094527363184077</v>
      </c>
      <c r="GA147" s="102">
        <f t="shared" si="745"/>
        <v>1.5638439283759484</v>
      </c>
      <c r="GB147" s="102">
        <f t="shared" si="746"/>
        <v>2.6116479498563594</v>
      </c>
      <c r="GC147" s="102">
        <f t="shared" si="747"/>
        <v>1.8122508155128669</v>
      </c>
      <c r="GD147" s="270">
        <f t="shared" si="748"/>
        <v>4.7573739295908659</v>
      </c>
      <c r="GE147" s="74">
        <f>+Cas_Hoy!B146</f>
        <v>22</v>
      </c>
      <c r="GF147" s="59">
        <f>+Cas_Hoy!C146</f>
        <v>28</v>
      </c>
      <c r="GG147" s="59">
        <f>+Cas_Hoy!D146</f>
        <v>161</v>
      </c>
      <c r="GH147" s="59">
        <f>+Cas_Hoy!E146</f>
        <v>157</v>
      </c>
      <c r="GI147" s="59">
        <f>+Cas_Hoy!F146</f>
        <v>293</v>
      </c>
      <c r="GJ147" s="59">
        <f>+Cas_Hoy!G146</f>
        <v>305</v>
      </c>
      <c r="GK147" s="59">
        <f>+Cas_Hoy!H146</f>
        <v>268</v>
      </c>
      <c r="GL147" s="59">
        <f>+Cas_Hoy!I146</f>
        <v>278</v>
      </c>
      <c r="GM147" s="59">
        <f>+Cas_Hoy!J146</f>
        <v>280</v>
      </c>
      <c r="GN147" s="59">
        <f>+Cas_Hoy!K146</f>
        <v>256</v>
      </c>
      <c r="GO147" s="59">
        <f>+Cas_Hoy!L146</f>
        <v>177</v>
      </c>
      <c r="GP147" s="59">
        <f>+Cas_Hoy!M146</f>
        <v>164</v>
      </c>
      <c r="GQ147" s="59">
        <f>+Cas_Hoy!N146</f>
        <v>93</v>
      </c>
      <c r="GR147" s="59">
        <f>+Cas_Hoy!O146</f>
        <v>94</v>
      </c>
      <c r="GS147" s="59">
        <f>+Cas_Hoy!P146</f>
        <v>57</v>
      </c>
      <c r="GT147" s="59">
        <f>+Cas_Hoy!Q146</f>
        <v>51</v>
      </c>
      <c r="GU147" s="59">
        <f>+Cas_Hoy!R146</f>
        <v>9</v>
      </c>
      <c r="GV147" s="59">
        <f>+Cas_Hoy!S146</f>
        <v>36</v>
      </c>
      <c r="GW147" s="59">
        <f>+Cas_Hoy!T146</f>
        <v>4</v>
      </c>
      <c r="GX147" s="459">
        <f>+Cas_Hoy!U146</f>
        <v>8</v>
      </c>
      <c r="GY147" s="424">
        <f t="shared" si="749"/>
        <v>7.7354266568725183E-2</v>
      </c>
      <c r="GZ147" s="94">
        <f t="shared" si="750"/>
        <v>0.17863083435460636</v>
      </c>
      <c r="HA147" s="94">
        <f t="shared" si="751"/>
        <v>0.39179978515852626</v>
      </c>
      <c r="HB147" s="94">
        <f t="shared" si="752"/>
        <v>0.7</v>
      </c>
      <c r="HC147" s="272">
        <f t="shared" si="724"/>
        <v>0.16670799880369089</v>
      </c>
      <c r="HD147" s="272">
        <f t="shared" si="725"/>
        <v>0.18422585492519764</v>
      </c>
      <c r="HE147" s="272">
        <f t="shared" si="726"/>
        <v>0.15408459394074439</v>
      </c>
      <c r="HF147" s="272">
        <f t="shared" si="727"/>
        <v>0.7</v>
      </c>
      <c r="HG147" s="272">
        <f t="shared" si="728"/>
        <v>0.7</v>
      </c>
      <c r="HH147" s="272">
        <f t="shared" si="729"/>
        <v>0.7</v>
      </c>
      <c r="HI147" s="272">
        <f t="shared" si="730"/>
        <v>0.40796032137941407</v>
      </c>
      <c r="HJ147" s="272">
        <f t="shared" si="731"/>
        <v>0.7</v>
      </c>
      <c r="HK147" s="272">
        <f t="shared" si="732"/>
        <v>0.39179978515852626</v>
      </c>
      <c r="HL147" s="272">
        <f t="shared" si="733"/>
        <v>0.7</v>
      </c>
      <c r="HM147" s="272">
        <f t="shared" si="734"/>
        <v>7.7354266568725183E-2</v>
      </c>
      <c r="HN147" s="272">
        <f t="shared" si="735"/>
        <v>0.17863083435460636</v>
      </c>
      <c r="HO147" s="272">
        <f t="shared" si="736"/>
        <v>5.5480390837805801E-2</v>
      </c>
      <c r="HP147" s="272">
        <f t="shared" si="737"/>
        <v>0.17986493938477657</v>
      </c>
      <c r="HQ147" s="272">
        <f t="shared" si="738"/>
        <v>0.25145748146016444</v>
      </c>
      <c r="HR147" s="276">
        <f t="shared" si="739"/>
        <v>0.2359143665819394</v>
      </c>
      <c r="HS147" s="201">
        <f>+CyF_Tot!B146</f>
        <v>0</v>
      </c>
      <c r="HT147" s="131">
        <f>+CyF_Tot!C146</f>
        <v>2599</v>
      </c>
      <c r="HU147" s="131">
        <f>+CyF_Tot!D146</f>
        <v>2698</v>
      </c>
      <c r="HV147" s="131">
        <f>+CyF_Tot!E146</f>
        <v>2756</v>
      </c>
      <c r="HW147" s="131">
        <f>+CyF_Tot!F146</f>
        <v>0</v>
      </c>
      <c r="HX147" s="131">
        <f>+CyF_Tot!G146</f>
        <v>41</v>
      </c>
      <c r="HY147" s="131">
        <f>+CyF_Tot!H146</f>
        <v>41</v>
      </c>
      <c r="HZ147" s="428">
        <f>+CyF_Tot!I146</f>
        <v>41</v>
      </c>
      <c r="IA147" s="82">
        <f t="shared" si="628"/>
        <v>7.9052617442081322E-2</v>
      </c>
      <c r="IB147" s="79">
        <f t="shared" si="629"/>
        <v>7.8127897530700888E-2</v>
      </c>
      <c r="IC147" s="79">
        <f t="shared" si="630"/>
        <v>7.845207236396684E-2</v>
      </c>
      <c r="ID147" s="79">
        <f t="shared" si="631"/>
        <v>6.8603117977508385E-2</v>
      </c>
      <c r="IE147" s="79">
        <f t="shared" si="632"/>
        <v>6.9603743879831925E-2</v>
      </c>
      <c r="IF147" s="79">
        <f t="shared" si="633"/>
        <v>6.5564790350244484E-2</v>
      </c>
      <c r="IG147" s="79">
        <f t="shared" si="634"/>
        <v>6.8880611490082483E-2</v>
      </c>
      <c r="IH147" s="79">
        <f t="shared" si="635"/>
        <v>6.6841346886837807E-2</v>
      </c>
      <c r="II147" s="79">
        <f t="shared" si="636"/>
        <v>6.6965978779031238E-2</v>
      </c>
      <c r="IJ147" s="79">
        <f t="shared" si="637"/>
        <v>6.6509397651659155E-2</v>
      </c>
      <c r="IK147" s="79">
        <f t="shared" si="638"/>
        <v>5.3510185148558521E-2</v>
      </c>
      <c r="IL147" s="79">
        <f t="shared" si="639"/>
        <v>5.2878421469534982E-2</v>
      </c>
      <c r="IM147" s="79">
        <f t="shared" si="640"/>
        <v>4.0483491178586038E-2</v>
      </c>
      <c r="IN147" s="79">
        <f t="shared" si="641"/>
        <v>4.5504512427946217E-2</v>
      </c>
      <c r="IO147" s="79">
        <f t="shared" si="642"/>
        <v>2.5586095615174442E-2</v>
      </c>
      <c r="IP147" s="79">
        <f t="shared" si="643"/>
        <v>3.5157592443966913E-2</v>
      </c>
      <c r="IQ147" s="79">
        <f t="shared" si="644"/>
        <v>1.0046570218228591E-2</v>
      </c>
      <c r="IR147" s="79">
        <f t="shared" si="645"/>
        <v>2.0701033913666976E-2</v>
      </c>
      <c r="IS147" s="79">
        <f t="shared" si="646"/>
        <v>1.1416557066168855E-3</v>
      </c>
      <c r="IT147" s="179">
        <f t="shared" si="647"/>
        <v>6.3888737224808631E-3</v>
      </c>
      <c r="IU147" s="275"/>
      <c r="IV147" s="272"/>
      <c r="IW147" s="272"/>
      <c r="IX147" s="272"/>
      <c r="IY147" s="272"/>
      <c r="IZ147" s="272"/>
      <c r="JA147" s="272"/>
      <c r="JB147" s="272"/>
      <c r="JC147" s="272"/>
      <c r="JD147" s="272"/>
      <c r="JE147" s="272"/>
      <c r="JF147" s="272"/>
      <c r="JG147" s="272"/>
      <c r="JH147" s="272"/>
      <c r="JI147" s="272"/>
      <c r="JJ147" s="272"/>
      <c r="JK147" s="272"/>
      <c r="JL147" s="272"/>
      <c r="JM147" s="272"/>
      <c r="JN147" s="276"/>
      <c r="JP147" s="525">
        <f t="shared" si="510"/>
        <v>0</v>
      </c>
      <c r="JQ147" s="241">
        <f t="shared" si="511"/>
        <v>0</v>
      </c>
      <c r="JR147" s="241">
        <f t="shared" si="512"/>
        <v>0</v>
      </c>
      <c r="JS147" s="241">
        <f t="shared" si="513"/>
        <v>0</v>
      </c>
      <c r="JT147" s="241">
        <f t="shared" si="514"/>
        <v>0</v>
      </c>
      <c r="JU147" s="241">
        <f t="shared" si="515"/>
        <v>0</v>
      </c>
      <c r="JV147" s="241">
        <f t="shared" si="516"/>
        <v>0</v>
      </c>
      <c r="JW147" s="241">
        <f t="shared" si="517"/>
        <v>1931.669653348469</v>
      </c>
      <c r="JX147" s="241">
        <f t="shared" si="518"/>
        <v>3337.9328363903096</v>
      </c>
      <c r="JY147" s="241">
        <f t="shared" si="519"/>
        <v>1739.5640707260025</v>
      </c>
      <c r="JZ147" s="241">
        <f t="shared" si="520"/>
        <v>3128.3131891804701</v>
      </c>
      <c r="KA147" s="241">
        <f t="shared" si="521"/>
        <v>6795.6108488218515</v>
      </c>
      <c r="KB147" s="241">
        <f t="shared" si="522"/>
        <v>9704.6585860365431</v>
      </c>
      <c r="KC147" s="241">
        <f t="shared" si="523"/>
        <v>9958.4952100800547</v>
      </c>
      <c r="KD147" s="241">
        <f t="shared" si="524"/>
        <v>4596.8212617257968</v>
      </c>
      <c r="KE147" s="241">
        <f t="shared" si="525"/>
        <v>6008.0356899320495</v>
      </c>
      <c r="KF147" s="241">
        <f t="shared" si="526"/>
        <v>2811.0189596008172</v>
      </c>
      <c r="KG147" s="241">
        <f t="shared" si="527"/>
        <v>6281.7161132446154</v>
      </c>
      <c r="KH147" s="241">
        <f t="shared" si="528"/>
        <v>4187.9497965757864</v>
      </c>
      <c r="KI147" s="526">
        <f t="shared" si="529"/>
        <v>3213.5661101373917</v>
      </c>
      <c r="KJ147" s="529">
        <f>(SUM(JP147:KI147)/SUM(JP$4:KI146))*100000</f>
        <v>105.78538596282382</v>
      </c>
      <c r="KK147" s="491">
        <f t="shared" si="693"/>
        <v>0</v>
      </c>
      <c r="KL147" s="492">
        <f t="shared" si="694"/>
        <v>0</v>
      </c>
      <c r="KM147" s="492">
        <f t="shared" si="695"/>
        <v>0</v>
      </c>
      <c r="KN147" s="492">
        <f t="shared" si="696"/>
        <v>0</v>
      </c>
      <c r="KO147" s="492">
        <f t="shared" si="697"/>
        <v>0</v>
      </c>
      <c r="KP147" s="492">
        <f t="shared" si="698"/>
        <v>0</v>
      </c>
      <c r="KQ147" s="492">
        <f t="shared" si="699"/>
        <v>0</v>
      </c>
      <c r="KR147" s="492">
        <f t="shared" si="700"/>
        <v>592.48345266774152</v>
      </c>
      <c r="KS147" s="492">
        <f t="shared" si="701"/>
        <v>1182.7615367245669</v>
      </c>
      <c r="KT147" s="492">
        <f t="shared" si="702"/>
        <v>595.44054498722301</v>
      </c>
      <c r="KU147" s="492">
        <f t="shared" si="703"/>
        <v>1480.1814598297158</v>
      </c>
      <c r="KV147" s="492">
        <f t="shared" si="704"/>
        <v>2995.7317850187428</v>
      </c>
      <c r="KW147" s="492">
        <f t="shared" si="705"/>
        <v>5869.413555729664</v>
      </c>
      <c r="KX147" s="492">
        <f t="shared" si="706"/>
        <v>5221.7755828744212</v>
      </c>
      <c r="KY147" s="492">
        <f t="shared" si="707"/>
        <v>4643.4273419570191</v>
      </c>
      <c r="KZ147" s="492">
        <f t="shared" si="708"/>
        <v>4505.7001041914837</v>
      </c>
      <c r="LA147" s="492">
        <f t="shared" si="709"/>
        <v>7883.7635380522024</v>
      </c>
      <c r="LB147" s="492">
        <f t="shared" si="710"/>
        <v>9565.3174014487431</v>
      </c>
      <c r="LC147" s="492">
        <f t="shared" si="711"/>
        <v>69377.119134859371</v>
      </c>
      <c r="LD147" s="493">
        <f t="shared" si="712"/>
        <v>18595.949945821372</v>
      </c>
      <c r="LE147" s="509">
        <f t="shared" si="713"/>
        <v>0</v>
      </c>
      <c r="LF147" s="492">
        <f t="shared" si="714"/>
        <v>0</v>
      </c>
      <c r="LG147" s="492">
        <f t="shared" si="715"/>
        <v>836.5666746726796</v>
      </c>
      <c r="LH147" s="492">
        <f t="shared" si="716"/>
        <v>1275.9244805757601</v>
      </c>
      <c r="LI147" s="492">
        <f t="shared" si="717"/>
        <v>6663.8062570233715</v>
      </c>
      <c r="LJ147" s="512">
        <f t="shared" si="718"/>
        <v>6615.589250987191</v>
      </c>
      <c r="LK147" s="491">
        <f t="shared" si="719"/>
        <v>0</v>
      </c>
      <c r="LL147" s="492">
        <f t="shared" si="720"/>
        <v>1054.4162498241362</v>
      </c>
      <c r="LM147" s="493">
        <f t="shared" si="721"/>
        <v>6635.7240758140979</v>
      </c>
      <c r="LO147" s="547" t="e">
        <f>VLOOKUP(A147,#REF!,2,FALSE)</f>
        <v>#REF!</v>
      </c>
      <c r="LP147" s="552" t="e">
        <f>VLOOKUP(A147,#REF!,3,FALSE)</f>
        <v>#REF!</v>
      </c>
      <c r="LQ147" s="544" t="e">
        <f>VLOOKUP(A147,#REF!,4,FALSE)</f>
        <v>#REF!</v>
      </c>
      <c r="LR147" s="564" t="e">
        <f t="shared" si="665"/>
        <v>#REF!</v>
      </c>
      <c r="LS147" s="518" t="e">
        <f t="shared" si="666"/>
        <v>#REF!</v>
      </c>
    </row>
    <row r="148" spans="1:331" ht="14.4">
      <c r="A148" s="391" t="s">
        <v>158</v>
      </c>
      <c r="B148" s="419">
        <v>8797</v>
      </c>
      <c r="C148" s="407">
        <f t="shared" si="608"/>
        <v>985</v>
      </c>
      <c r="D148" s="398">
        <f t="shared" si="609"/>
        <v>36</v>
      </c>
      <c r="E148" s="376">
        <f t="shared" si="722"/>
        <v>9.397362312989507E-3</v>
      </c>
      <c r="F148" s="185">
        <f t="shared" si="667"/>
        <v>0.10594520859383881</v>
      </c>
      <c r="G148" s="30">
        <f t="shared" si="253"/>
        <v>4.110367160013447</v>
      </c>
      <c r="H148" s="29">
        <f t="shared" si="668"/>
        <v>0.43547370616488951</v>
      </c>
      <c r="I148" s="33">
        <f t="shared" si="669"/>
        <v>0.46023776885452372</v>
      </c>
      <c r="J148" s="302">
        <f t="shared" si="670"/>
        <v>0.37531087943806068</v>
      </c>
      <c r="K148" s="452">
        <f t="shared" si="671"/>
        <v>1.090377182974034E-2</v>
      </c>
      <c r="L148" s="303">
        <f t="shared" si="723"/>
        <v>3.5424997922925106</v>
      </c>
      <c r="M148" s="304">
        <f t="shared" si="672"/>
        <v>0.3966536655005255</v>
      </c>
      <c r="N148" s="675"/>
      <c r="O148" s="310" t="s">
        <v>226</v>
      </c>
      <c r="P148" s="20" t="s">
        <v>236</v>
      </c>
      <c r="Q148" s="20"/>
      <c r="R148" s="20"/>
      <c r="S148" s="148">
        <f t="shared" si="538"/>
        <v>985</v>
      </c>
      <c r="T148" s="149">
        <f t="shared" si="539"/>
        <v>11196.998976923951</v>
      </c>
      <c r="U148" s="148">
        <f t="shared" si="540"/>
        <v>27</v>
      </c>
      <c r="V148" s="150">
        <f t="shared" si="541"/>
        <v>2.8183716075156576E-2</v>
      </c>
      <c r="W148" s="149">
        <f t="shared" si="542"/>
        <v>306.92281459588497</v>
      </c>
      <c r="X148" s="148">
        <f t="shared" si="543"/>
        <v>53</v>
      </c>
      <c r="Y148" s="150">
        <f t="shared" si="544"/>
        <v>5.6866952789699568E-2</v>
      </c>
      <c r="Z148" s="149">
        <f t="shared" si="545"/>
        <v>602.47811754007046</v>
      </c>
      <c r="AA148" s="148">
        <f t="shared" si="546"/>
        <v>36</v>
      </c>
      <c r="AB148" s="149">
        <f t="shared" si="547"/>
        <v>4092.3041946117996</v>
      </c>
      <c r="AC148" s="151">
        <f t="shared" si="548"/>
        <v>3.654822335025381E-2</v>
      </c>
      <c r="AD148" s="148">
        <f t="shared" si="549"/>
        <v>0</v>
      </c>
      <c r="AE148" s="150">
        <f t="shared" si="550"/>
        <v>0</v>
      </c>
      <c r="AF148" s="149">
        <f t="shared" si="551"/>
        <v>0</v>
      </c>
      <c r="AG148" s="148">
        <f t="shared" si="552"/>
        <v>0</v>
      </c>
      <c r="AH148" s="150">
        <f t="shared" si="553"/>
        <v>0</v>
      </c>
      <c r="AI148" s="311">
        <f t="shared" si="554"/>
        <v>0</v>
      </c>
      <c r="AJ148" s="679"/>
      <c r="AK148" s="74">
        <v>615.70444785372683</v>
      </c>
      <c r="AL148" s="59">
        <v>589.62982044078274</v>
      </c>
      <c r="AM148" s="59">
        <v>640.11283384104706</v>
      </c>
      <c r="AN148" s="59">
        <v>595.43210994048104</v>
      </c>
      <c r="AO148" s="59">
        <v>555.58664140511451</v>
      </c>
      <c r="AP148" s="59">
        <v>508.65116444467139</v>
      </c>
      <c r="AQ148" s="59">
        <v>566.70347735310554</v>
      </c>
      <c r="AR148" s="59">
        <v>585.57482887689071</v>
      </c>
      <c r="AS148" s="59">
        <v>615.53585146434091</v>
      </c>
      <c r="AT148" s="59">
        <v>562.25653994785444</v>
      </c>
      <c r="AU148" s="59">
        <v>482.89529988815963</v>
      </c>
      <c r="AV148" s="59">
        <v>506.23781806376894</v>
      </c>
      <c r="AW148" s="59">
        <v>452.92182249336327</v>
      </c>
      <c r="AX148" s="59">
        <v>440.7580220122336</v>
      </c>
      <c r="AY148" s="59">
        <v>307.43605096948374</v>
      </c>
      <c r="AZ148" s="59">
        <v>370.42356078566985</v>
      </c>
      <c r="BA148" s="59">
        <v>127.84065254497906</v>
      </c>
      <c r="BB148" s="59">
        <v>204.67463257895423</v>
      </c>
      <c r="BC148" s="59">
        <v>18.262950363568439</v>
      </c>
      <c r="BD148" s="75">
        <v>50.361590171988531</v>
      </c>
      <c r="BE148" s="213">
        <v>2.0000000000000002E-5</v>
      </c>
      <c r="BF148" s="42">
        <v>2.0000000000000002E-5</v>
      </c>
      <c r="BG148" s="52">
        <v>5.0000000000000002E-5</v>
      </c>
      <c r="BH148" s="52">
        <v>4.0000000000000003E-5</v>
      </c>
      <c r="BI148" s="52">
        <v>1.2518952302791728E-4</v>
      </c>
      <c r="BJ148" s="52">
        <v>1.2406223545552731E-4</v>
      </c>
      <c r="BK148" s="52">
        <v>3.4000000000000002E-4</v>
      </c>
      <c r="BL148" s="52">
        <v>1.8000000000000001E-4</v>
      </c>
      <c r="BM148" s="52">
        <v>8.9999999999999998E-4</v>
      </c>
      <c r="BN148" s="52">
        <v>5.0000000000000001E-4</v>
      </c>
      <c r="BO148" s="52">
        <v>3.8E-3</v>
      </c>
      <c r="BP148" s="52">
        <v>2E-3</v>
      </c>
      <c r="BQ148" s="52">
        <v>1.6199999999999999E-2</v>
      </c>
      <c r="BR148" s="52">
        <v>6.1999999999999998E-3</v>
      </c>
      <c r="BS148" s="52">
        <v>6.1100000000000002E-2</v>
      </c>
      <c r="BT148" s="52">
        <v>2.6800000000000001E-2</v>
      </c>
      <c r="BU148" s="52">
        <v>0.1421</v>
      </c>
      <c r="BV148" s="52">
        <v>5.4699999999999999E-2</v>
      </c>
      <c r="BW148" s="52">
        <v>0.27589999999999998</v>
      </c>
      <c r="BX148" s="584">
        <v>0.1051</v>
      </c>
      <c r="BY148" s="74">
        <f>+Fall_Hoy!B148+(CS148/2)</f>
        <v>0</v>
      </c>
      <c r="BZ148" s="59">
        <f>+Fall_Hoy!C148+(CS148/2)</f>
        <v>0</v>
      </c>
      <c r="CA148" s="59">
        <f>+Fall_Hoy!D148+(CT148/2)</f>
        <v>0</v>
      </c>
      <c r="CB148" s="59">
        <f>+Fall_Hoy!E148+(CT148/2)</f>
        <v>0</v>
      </c>
      <c r="CC148" s="59">
        <f>+Fall_Hoy!F148+(CU148/2)</f>
        <v>0</v>
      </c>
      <c r="CD148" s="59">
        <f>+Fall_Hoy!G148+(CU148/2)</f>
        <v>0</v>
      </c>
      <c r="CE148" s="59">
        <f>+Fall_Hoy!H148+(CV148/2)</f>
        <v>0</v>
      </c>
      <c r="CF148" s="59">
        <f>+Fall_Hoy!I148+(CV148/2)</f>
        <v>0</v>
      </c>
      <c r="CG148" s="59">
        <f>+Fall_Hoy!J148+(CW148/2)</f>
        <v>2</v>
      </c>
      <c r="CH148" s="59">
        <f>+Fall_Hoy!K148+(CW148/2)</f>
        <v>0</v>
      </c>
      <c r="CI148" s="59">
        <f>+Fall_Hoy!L148+(CX148/2)</f>
        <v>0</v>
      </c>
      <c r="CJ148" s="59">
        <f>+Fall_Hoy!M148+(CX148/2)</f>
        <v>3</v>
      </c>
      <c r="CK148" s="59">
        <f>+Fall_Hoy!N148+(CY148/2)</f>
        <v>6</v>
      </c>
      <c r="CL148" s="59">
        <f>+Fall_Hoy!O148+(CY148/2)</f>
        <v>1</v>
      </c>
      <c r="CM148" s="59">
        <f>+Fall_Hoy!P148+(CZ148/2)</f>
        <v>4</v>
      </c>
      <c r="CN148" s="59">
        <f>+Fall_Hoy!Q148+(CZ148/2)</f>
        <v>5</v>
      </c>
      <c r="CO148" s="59">
        <f>+Fall_Hoy!R148+(DA148/2)</f>
        <v>6</v>
      </c>
      <c r="CP148" s="59">
        <f>+Fall_Hoy!S148+(DA148/2)</f>
        <v>3</v>
      </c>
      <c r="CQ148" s="59">
        <f>+Fall_Hoy!T148+(DB148/2)</f>
        <v>1</v>
      </c>
      <c r="CR148" s="75">
        <f>+Fall_Hoy!U148+(DB148/2)</f>
        <v>5</v>
      </c>
      <c r="CS148" s="603">
        <f>+Fall_Hoy!W148</f>
        <v>0</v>
      </c>
      <c r="CT148" s="58">
        <f>+Fall_Hoy!X148</f>
        <v>0</v>
      </c>
      <c r="CU148" s="58">
        <f>+Fall_Hoy!Y148</f>
        <v>0</v>
      </c>
      <c r="CV148" s="58">
        <f>+Fall_Hoy!Z148</f>
        <v>0</v>
      </c>
      <c r="CW148" s="58">
        <f>+Fall_Hoy!AA148</f>
        <v>0</v>
      </c>
      <c r="CX148" s="58">
        <f>+Fall_Hoy!AB148</f>
        <v>0</v>
      </c>
      <c r="CY148" s="58">
        <f>+Fall_Hoy!AC148</f>
        <v>0</v>
      </c>
      <c r="CZ148" s="58">
        <f>+Fall_Hoy!AD148</f>
        <v>0</v>
      </c>
      <c r="DA148" s="58">
        <f>+Fall_Hoy!AE148</f>
        <v>0</v>
      </c>
      <c r="DB148" s="223">
        <f>+Fall_Hoy!AF148</f>
        <v>0</v>
      </c>
      <c r="DC148" s="65">
        <f t="shared" si="555"/>
        <v>0.21294330394476113</v>
      </c>
      <c r="DD148" s="66">
        <f t="shared" si="556"/>
        <v>0.50365901073731589</v>
      </c>
      <c r="DE148" s="66">
        <f t="shared" si="557"/>
        <v>0.7</v>
      </c>
      <c r="DF148" s="66">
        <f t="shared" si="558"/>
        <v>0.36593848444162502</v>
      </c>
      <c r="DG148" s="66">
        <f t="shared" si="649"/>
        <v>0.17639013017330954</v>
      </c>
      <c r="DH148" s="66">
        <f t="shared" si="650"/>
        <v>0.16907461539755242</v>
      </c>
      <c r="DI148" s="66">
        <f t="shared" si="651"/>
        <v>0.1588132128999134</v>
      </c>
      <c r="DJ148" s="66">
        <f t="shared" si="652"/>
        <v>0.19809594654620555</v>
      </c>
      <c r="DK148" s="66">
        <f t="shared" si="653"/>
        <v>0.7</v>
      </c>
      <c r="DL148" s="66">
        <f t="shared" si="654"/>
        <v>0.18141185162463352</v>
      </c>
      <c r="DM148" s="66">
        <f t="shared" si="655"/>
        <v>0.1325339054134978</v>
      </c>
      <c r="DN148" s="66">
        <f t="shared" si="656"/>
        <v>0.7</v>
      </c>
      <c r="DO148" s="66">
        <f t="shared" si="657"/>
        <v>0.7</v>
      </c>
      <c r="DP148" s="66">
        <f t="shared" si="658"/>
        <v>0.36593848444162502</v>
      </c>
      <c r="DQ148" s="66">
        <f t="shared" si="659"/>
        <v>0.21294330394476113</v>
      </c>
      <c r="DR148" s="66">
        <f t="shared" si="660"/>
        <v>0.50365901073731589</v>
      </c>
      <c r="DS148" s="66">
        <f t="shared" si="661"/>
        <v>0.33028450047448493</v>
      </c>
      <c r="DT148" s="66">
        <f t="shared" si="662"/>
        <v>0.2679599628734009</v>
      </c>
      <c r="DU148" s="66">
        <f t="shared" si="663"/>
        <v>0.19846199868428785</v>
      </c>
      <c r="DV148" s="265">
        <f t="shared" si="664"/>
        <v>0.7</v>
      </c>
      <c r="DW148" s="74">
        <f>+'Cas_-14'!B147</f>
        <v>10</v>
      </c>
      <c r="DX148" s="59">
        <f>+'Cas_-14'!C147</f>
        <v>4</v>
      </c>
      <c r="DY148" s="59">
        <f>+'Cas_-14'!D147</f>
        <v>20</v>
      </c>
      <c r="DZ148" s="59">
        <f>+'Cas_-14'!E147</f>
        <v>28</v>
      </c>
      <c r="EA148" s="59">
        <f>+'Cas_-14'!F147</f>
        <v>98</v>
      </c>
      <c r="EB148" s="59">
        <f>+'Cas_-14'!G147</f>
        <v>86</v>
      </c>
      <c r="EC148" s="59">
        <f>+'Cas_-14'!H147</f>
        <v>90</v>
      </c>
      <c r="ED148" s="59">
        <f>+'Cas_-14'!I147</f>
        <v>116</v>
      </c>
      <c r="EE148" s="59">
        <f>+'Cas_-14'!J147</f>
        <v>63</v>
      </c>
      <c r="EF148" s="59">
        <f>+'Cas_-14'!K147</f>
        <v>102</v>
      </c>
      <c r="EG148" s="59">
        <f>+'Cas_-14'!L147</f>
        <v>64</v>
      </c>
      <c r="EH148" s="59">
        <f>+'Cas_-14'!M147</f>
        <v>65</v>
      </c>
      <c r="EI148" s="59">
        <f>+'Cas_-14'!N147</f>
        <v>42</v>
      </c>
      <c r="EJ148" s="59">
        <f>+'Cas_-14'!O147</f>
        <v>39</v>
      </c>
      <c r="EK148" s="59">
        <f>+'Cas_-14'!P147</f>
        <v>21</v>
      </c>
      <c r="EL148" s="59">
        <f>+'Cas_-14'!Q147</f>
        <v>24</v>
      </c>
      <c r="EM148" s="59">
        <f>+'Cas_-14'!R147</f>
        <v>18</v>
      </c>
      <c r="EN148" s="59">
        <f>+'Cas_-14'!S147</f>
        <v>22</v>
      </c>
      <c r="EO148" s="59">
        <f>+'Cas_-14'!T147</f>
        <v>5</v>
      </c>
      <c r="EP148" s="75">
        <f>+'Cas_-14'!U147</f>
        <v>12</v>
      </c>
      <c r="EQ148" s="178">
        <f t="shared" si="673"/>
        <v>1.6241558810982805E-2</v>
      </c>
      <c r="ER148" s="79">
        <f t="shared" si="674"/>
        <v>6.7839174026336838E-3</v>
      </c>
      <c r="ES148" s="79">
        <f t="shared" si="675"/>
        <v>3.1244491506268415E-2</v>
      </c>
      <c r="ET148" s="79">
        <f t="shared" si="676"/>
        <v>4.7024672557210358E-2</v>
      </c>
      <c r="EU148" s="79">
        <f t="shared" si="677"/>
        <v>0.17639013017330954</v>
      </c>
      <c r="EV148" s="79">
        <f t="shared" si="678"/>
        <v>0.16907461539755242</v>
      </c>
      <c r="EW148" s="79">
        <f t="shared" si="679"/>
        <v>0.1588132128999134</v>
      </c>
      <c r="EX148" s="79">
        <f t="shared" si="680"/>
        <v>0.19809594654620555</v>
      </c>
      <c r="EY148" s="79">
        <f t="shared" si="681"/>
        <v>0.10234984664195422</v>
      </c>
      <c r="EZ148" s="79">
        <f t="shared" si="682"/>
        <v>0.18141185162463352</v>
      </c>
      <c r="FA148" s="79">
        <f t="shared" si="683"/>
        <v>0.1325339054134978</v>
      </c>
      <c r="FB148" s="79">
        <f t="shared" si="684"/>
        <v>0.12839815138388611</v>
      </c>
      <c r="FC148" s="79">
        <f t="shared" si="685"/>
        <v>9.2731235092156403E-2</v>
      </c>
      <c r="FD148" s="79">
        <f t="shared" si="686"/>
        <v>8.8483925537984925E-2</v>
      </c>
      <c r="FE148" s="79">
        <f t="shared" si="687"/>
        <v>6.8306888322880746E-2</v>
      </c>
      <c r="FF148" s="79">
        <f t="shared" si="688"/>
        <v>6.4790695141248314E-2</v>
      </c>
      <c r="FG148" s="79">
        <f t="shared" si="689"/>
        <v>0.14080028255227292</v>
      </c>
      <c r="FH148" s="79">
        <f t="shared" si="690"/>
        <v>0.10748767310728355</v>
      </c>
      <c r="FI148" s="79">
        <f t="shared" si="691"/>
        <v>0.27377832718497508</v>
      </c>
      <c r="FJ148" s="87">
        <f t="shared" si="692"/>
        <v>0.23827682880979567</v>
      </c>
      <c r="FK148" s="101">
        <f t="shared" si="741"/>
        <v>3.1174499259605644</v>
      </c>
      <c r="FL148" s="102">
        <f t="shared" si="742"/>
        <v>7.7736318407960203</v>
      </c>
      <c r="FM148" s="102">
        <f t="shared" si="743"/>
        <v>7.5486970415560535</v>
      </c>
      <c r="FN148" s="102">
        <f t="shared" si="744"/>
        <v>4.1356492969396195</v>
      </c>
      <c r="FO148" s="102">
        <f t="shared" si="740"/>
        <v>1</v>
      </c>
      <c r="FP148" s="102">
        <f t="shared" si="740"/>
        <v>1</v>
      </c>
      <c r="FQ148" s="102">
        <f t="shared" si="740"/>
        <v>1</v>
      </c>
      <c r="FR148" s="102">
        <f t="shared" si="740"/>
        <v>1</v>
      </c>
      <c r="FS148" s="102">
        <f t="shared" si="740"/>
        <v>6.8392872384926759</v>
      </c>
      <c r="FT148" s="102">
        <f t="shared" si="740"/>
        <v>1</v>
      </c>
      <c r="FU148" s="102">
        <f t="shared" si="740"/>
        <v>1</v>
      </c>
      <c r="FV148" s="102">
        <f t="shared" si="740"/>
        <v>5.4517918868405886</v>
      </c>
      <c r="FW148" s="102">
        <f t="shared" si="740"/>
        <v>7.5486970415560535</v>
      </c>
      <c r="FX148" s="102">
        <f t="shared" si="740"/>
        <v>4.1356492969396195</v>
      </c>
      <c r="FY148" s="102">
        <f t="shared" si="740"/>
        <v>3.1174499259605644</v>
      </c>
      <c r="FZ148" s="102">
        <f t="shared" si="740"/>
        <v>7.7736318407960203</v>
      </c>
      <c r="GA148" s="102">
        <f t="shared" si="745"/>
        <v>2.3457658925639224</v>
      </c>
      <c r="GB148" s="102">
        <f t="shared" si="746"/>
        <v>2.4929366794083432</v>
      </c>
      <c r="GC148" s="102">
        <f t="shared" si="747"/>
        <v>0.72490032620514677</v>
      </c>
      <c r="GD148" s="270">
        <f t="shared" si="748"/>
        <v>2.9377594266993308</v>
      </c>
      <c r="GE148" s="74">
        <f>+Cas_Hoy!B147</f>
        <v>10</v>
      </c>
      <c r="GF148" s="59">
        <f>+Cas_Hoy!C147</f>
        <v>5</v>
      </c>
      <c r="GG148" s="59">
        <f>+Cas_Hoy!D147</f>
        <v>23</v>
      </c>
      <c r="GH148" s="59">
        <f>+Cas_Hoy!E147</f>
        <v>30</v>
      </c>
      <c r="GI148" s="59">
        <f>+Cas_Hoy!F147</f>
        <v>99</v>
      </c>
      <c r="GJ148" s="59">
        <f>+Cas_Hoy!G147</f>
        <v>90</v>
      </c>
      <c r="GK148" s="59">
        <f>+Cas_Hoy!H147</f>
        <v>93</v>
      </c>
      <c r="GL148" s="59">
        <f>+Cas_Hoy!I147</f>
        <v>120</v>
      </c>
      <c r="GM148" s="59">
        <f>+Cas_Hoy!J147</f>
        <v>67</v>
      </c>
      <c r="GN148" s="59">
        <f>+Cas_Hoy!K147</f>
        <v>109</v>
      </c>
      <c r="GO148" s="59">
        <f>+Cas_Hoy!L147</f>
        <v>70</v>
      </c>
      <c r="GP148" s="59">
        <f>+Cas_Hoy!M147</f>
        <v>73</v>
      </c>
      <c r="GQ148" s="59">
        <f>+Cas_Hoy!N147</f>
        <v>45</v>
      </c>
      <c r="GR148" s="59">
        <f>+Cas_Hoy!O147</f>
        <v>40</v>
      </c>
      <c r="GS148" s="59">
        <f>+Cas_Hoy!P147</f>
        <v>21</v>
      </c>
      <c r="GT148" s="59">
        <f>+Cas_Hoy!Q147</f>
        <v>27</v>
      </c>
      <c r="GU148" s="59">
        <f>+Cas_Hoy!R147</f>
        <v>19</v>
      </c>
      <c r="GV148" s="59">
        <f>+Cas_Hoy!S147</f>
        <v>24</v>
      </c>
      <c r="GW148" s="59">
        <f>+Cas_Hoy!T147</f>
        <v>5</v>
      </c>
      <c r="GX148" s="459">
        <f>+Cas_Hoy!U147</f>
        <v>12</v>
      </c>
      <c r="GY148" s="424">
        <f t="shared" si="749"/>
        <v>0.21294330394476113</v>
      </c>
      <c r="GZ148" s="94">
        <f t="shared" si="750"/>
        <v>0.56661638707948037</v>
      </c>
      <c r="HA148" s="94">
        <f t="shared" si="751"/>
        <v>0.7</v>
      </c>
      <c r="HB148" s="94">
        <f t="shared" si="752"/>
        <v>0.37532152250423079</v>
      </c>
      <c r="HC148" s="272">
        <f t="shared" si="724"/>
        <v>0.17819002946079229</v>
      </c>
      <c r="HD148" s="272">
        <f t="shared" si="725"/>
        <v>0.17693855099743858</v>
      </c>
      <c r="HE148" s="272">
        <f t="shared" si="726"/>
        <v>0.16410698666324383</v>
      </c>
      <c r="HF148" s="272">
        <f t="shared" si="727"/>
        <v>0.2049268412546954</v>
      </c>
      <c r="HG148" s="272">
        <f t="shared" si="728"/>
        <v>0.7</v>
      </c>
      <c r="HH148" s="272">
        <f t="shared" si="729"/>
        <v>0.19386168457926523</v>
      </c>
      <c r="HI148" s="272">
        <f t="shared" si="730"/>
        <v>0.14495895904601322</v>
      </c>
      <c r="HJ148" s="272">
        <f t="shared" si="731"/>
        <v>0.7</v>
      </c>
      <c r="HK148" s="272">
        <f t="shared" si="732"/>
        <v>0.7</v>
      </c>
      <c r="HL148" s="272">
        <f t="shared" si="733"/>
        <v>0.37532152250423079</v>
      </c>
      <c r="HM148" s="272">
        <f t="shared" si="734"/>
        <v>0.21294330394476113</v>
      </c>
      <c r="HN148" s="272">
        <f t="shared" si="735"/>
        <v>0.56661638707948037</v>
      </c>
      <c r="HO148" s="272">
        <f t="shared" si="736"/>
        <v>0.34863363938973413</v>
      </c>
      <c r="HP148" s="272">
        <f t="shared" si="737"/>
        <v>0.29231995949825557</v>
      </c>
      <c r="HQ148" s="272">
        <f t="shared" si="738"/>
        <v>0.19846199868428785</v>
      </c>
      <c r="HR148" s="276">
        <f t="shared" si="739"/>
        <v>0.7</v>
      </c>
      <c r="HS148" s="201">
        <f>+CyF_Tot!B147</f>
        <v>0</v>
      </c>
      <c r="HT148" s="131">
        <f>+CyF_Tot!C147</f>
        <v>932</v>
      </c>
      <c r="HU148" s="131">
        <f>+CyF_Tot!D147</f>
        <v>958</v>
      </c>
      <c r="HV148" s="131">
        <f>+CyF_Tot!E147</f>
        <v>985</v>
      </c>
      <c r="HW148" s="131">
        <f>+CyF_Tot!F147</f>
        <v>0</v>
      </c>
      <c r="HX148" s="131">
        <f>+CyF_Tot!G147</f>
        <v>36</v>
      </c>
      <c r="HY148" s="131">
        <f>+CyF_Tot!H147</f>
        <v>36</v>
      </c>
      <c r="HZ148" s="428">
        <f>+CyF_Tot!I147</f>
        <v>36</v>
      </c>
      <c r="IA148" s="82">
        <f t="shared" si="628"/>
        <v>6.9990274849804121E-2</v>
      </c>
      <c r="IB148" s="79">
        <f t="shared" si="629"/>
        <v>6.702623854050048E-2</v>
      </c>
      <c r="IC148" s="79">
        <f t="shared" si="630"/>
        <v>7.2764900970904517E-2</v>
      </c>
      <c r="ID148" s="79">
        <f t="shared" si="631"/>
        <v>6.7685814475444014E-2</v>
      </c>
      <c r="IE148" s="79">
        <f t="shared" si="632"/>
        <v>6.315637619701199E-2</v>
      </c>
      <c r="IF148" s="79">
        <f t="shared" si="633"/>
        <v>5.7820980384752918E-2</v>
      </c>
      <c r="IG148" s="79">
        <f t="shared" si="634"/>
        <v>6.442008381870018E-2</v>
      </c>
      <c r="IH148" s="79">
        <f t="shared" si="635"/>
        <v>6.6565286901999629E-2</v>
      </c>
      <c r="II148" s="79">
        <f t="shared" si="636"/>
        <v>6.9971109635596329E-2</v>
      </c>
      <c r="IJ148" s="79">
        <f t="shared" si="637"/>
        <v>6.3914577691014482E-2</v>
      </c>
      <c r="IK148" s="79">
        <f t="shared" si="638"/>
        <v>5.4893179480295512E-2</v>
      </c>
      <c r="IL148" s="79">
        <f t="shared" si="639"/>
        <v>5.7546642953707962E-2</v>
      </c>
      <c r="IM148" s="79">
        <f t="shared" si="640"/>
        <v>5.148594094502254E-2</v>
      </c>
      <c r="IN148" s="79">
        <f t="shared" si="641"/>
        <v>5.0103219508040649E-2</v>
      </c>
      <c r="IO148" s="79">
        <f t="shared" si="642"/>
        <v>3.4947828915480705E-2</v>
      </c>
      <c r="IP148" s="79">
        <f t="shared" si="643"/>
        <v>4.210794143295099E-2</v>
      </c>
      <c r="IQ148" s="79">
        <f t="shared" si="644"/>
        <v>1.4532301073659095E-2</v>
      </c>
      <c r="IR148" s="79">
        <f t="shared" si="645"/>
        <v>2.3266412706485648E-2</v>
      </c>
      <c r="IS148" s="79">
        <f t="shared" si="646"/>
        <v>2.0760430105227282E-3</v>
      </c>
      <c r="IT148" s="179">
        <f t="shared" si="647"/>
        <v>5.7248596307819177E-3</v>
      </c>
      <c r="IU148" s="275"/>
      <c r="IV148" s="272"/>
      <c r="IW148" s="272"/>
      <c r="IX148" s="272"/>
      <c r="IY148" s="272"/>
      <c r="IZ148" s="272"/>
      <c r="JA148" s="272"/>
      <c r="JB148" s="272"/>
      <c r="JC148" s="272"/>
      <c r="JD148" s="272"/>
      <c r="JE148" s="272"/>
      <c r="JF148" s="272"/>
      <c r="JG148" s="272"/>
      <c r="JH148" s="272"/>
      <c r="JI148" s="272"/>
      <c r="JJ148" s="272"/>
      <c r="JK148" s="272"/>
      <c r="JL148" s="272"/>
      <c r="JM148" s="272"/>
      <c r="JN148" s="276"/>
      <c r="JP148" s="525">
        <f t="shared" si="510"/>
        <v>0</v>
      </c>
      <c r="JQ148" s="241">
        <f t="shared" si="511"/>
        <v>0</v>
      </c>
      <c r="JR148" s="241">
        <f t="shared" si="512"/>
        <v>0</v>
      </c>
      <c r="JS148" s="241">
        <f t="shared" si="513"/>
        <v>0</v>
      </c>
      <c r="JT148" s="241">
        <f t="shared" si="514"/>
        <v>0</v>
      </c>
      <c r="JU148" s="241">
        <f t="shared" si="515"/>
        <v>0</v>
      </c>
      <c r="JV148" s="241">
        <f t="shared" si="516"/>
        <v>0</v>
      </c>
      <c r="JW148" s="241">
        <f t="shared" si="517"/>
        <v>0</v>
      </c>
      <c r="JX148" s="241">
        <f t="shared" si="518"/>
        <v>9169.7404571518837</v>
      </c>
      <c r="JY148" s="241">
        <f t="shared" si="519"/>
        <v>0</v>
      </c>
      <c r="JZ148" s="241">
        <f t="shared" si="520"/>
        <v>0</v>
      </c>
      <c r="KA148" s="241">
        <f t="shared" si="521"/>
        <v>13442.877551164624</v>
      </c>
      <c r="KB148" s="241">
        <f t="shared" si="522"/>
        <v>21903.501901027008</v>
      </c>
      <c r="KC148" s="241">
        <f t="shared" si="523"/>
        <v>4326.8843781748947</v>
      </c>
      <c r="KD148" s="241">
        <f t="shared" si="524"/>
        <v>12880.246111387429</v>
      </c>
      <c r="KE148" s="241">
        <f t="shared" si="525"/>
        <v>17998.720129623904</v>
      </c>
      <c r="KF148" s="241">
        <f t="shared" si="526"/>
        <v>16734.489048757776</v>
      </c>
      <c r="KG148" s="241">
        <f t="shared" si="527"/>
        <v>9625.784960136687</v>
      </c>
      <c r="KH148" s="241">
        <f t="shared" si="528"/>
        <v>3305.3257441042042</v>
      </c>
      <c r="KI148" s="526">
        <f t="shared" si="529"/>
        <v>17156.92449442533</v>
      </c>
      <c r="KJ148" s="529">
        <f>(SUM(JP148:KI148)/SUM(JP$4:KI147))*100000</f>
        <v>209.94329531494742</v>
      </c>
      <c r="KK148" s="491">
        <f t="shared" si="693"/>
        <v>0</v>
      </c>
      <c r="KL148" s="492">
        <f t="shared" si="694"/>
        <v>0</v>
      </c>
      <c r="KM148" s="492">
        <f t="shared" si="695"/>
        <v>0</v>
      </c>
      <c r="KN148" s="492">
        <f t="shared" si="696"/>
        <v>0</v>
      </c>
      <c r="KO148" s="492">
        <f t="shared" si="697"/>
        <v>0</v>
      </c>
      <c r="KP148" s="492">
        <f t="shared" si="698"/>
        <v>0</v>
      </c>
      <c r="KQ148" s="492">
        <f t="shared" si="699"/>
        <v>0</v>
      </c>
      <c r="KR148" s="492">
        <f t="shared" si="700"/>
        <v>0</v>
      </c>
      <c r="KS148" s="492">
        <f t="shared" si="701"/>
        <v>3249.2014806969592</v>
      </c>
      <c r="KT148" s="492">
        <f t="shared" si="702"/>
        <v>0</v>
      </c>
      <c r="KU148" s="492">
        <f t="shared" si="703"/>
        <v>0</v>
      </c>
      <c r="KV148" s="492">
        <f t="shared" si="704"/>
        <v>5926.0685254101281</v>
      </c>
      <c r="KW148" s="492">
        <f t="shared" si="705"/>
        <v>13247.319298879485</v>
      </c>
      <c r="KX148" s="492">
        <f t="shared" si="706"/>
        <v>2268.818603538075</v>
      </c>
      <c r="KY148" s="492">
        <f t="shared" si="707"/>
        <v>13010.835871024905</v>
      </c>
      <c r="KZ148" s="492">
        <f t="shared" si="708"/>
        <v>13498.061487760066</v>
      </c>
      <c r="LA148" s="492">
        <f t="shared" si="709"/>
        <v>46933.427517424308</v>
      </c>
      <c r="LB148" s="492">
        <f t="shared" si="710"/>
        <v>14657.409969175029</v>
      </c>
      <c r="LC148" s="492">
        <f t="shared" si="711"/>
        <v>54755.665436995019</v>
      </c>
      <c r="LD148" s="493">
        <f t="shared" si="712"/>
        <v>99282.012004081538</v>
      </c>
      <c r="LE148" s="509">
        <f t="shared" si="713"/>
        <v>0</v>
      </c>
      <c r="LF148" s="492">
        <f t="shared" si="714"/>
        <v>0</v>
      </c>
      <c r="LG148" s="492">
        <f t="shared" si="715"/>
        <v>1201.1040822294963</v>
      </c>
      <c r="LH148" s="492">
        <f t="shared" si="716"/>
        <v>1813.7088966897022</v>
      </c>
      <c r="LI148" s="492">
        <f t="shared" si="717"/>
        <v>18754.244326026688</v>
      </c>
      <c r="LJ148" s="512">
        <f t="shared" si="718"/>
        <v>13130.525420923128</v>
      </c>
      <c r="LK148" s="491">
        <f t="shared" si="719"/>
        <v>0</v>
      </c>
      <c r="LL148" s="492">
        <f t="shared" si="720"/>
        <v>1506.3853495555911</v>
      </c>
      <c r="LM148" s="493">
        <f t="shared" si="721"/>
        <v>15714.668007170456</v>
      </c>
      <c r="LO148" s="547" t="e">
        <f>VLOOKUP(A148,#REF!,2,FALSE)</f>
        <v>#REF!</v>
      </c>
      <c r="LP148" s="552" t="e">
        <f>VLOOKUP(A148,#REF!,3,FALSE)</f>
        <v>#REF!</v>
      </c>
      <c r="LQ148" s="544" t="e">
        <f>VLOOKUP(A148,#REF!,4,FALSE)</f>
        <v>#REF!</v>
      </c>
      <c r="LR148" s="564" t="e">
        <f t="shared" si="665"/>
        <v>#REF!</v>
      </c>
      <c r="LS148" s="518" t="e">
        <f t="shared" si="666"/>
        <v>#REF!</v>
      </c>
    </row>
    <row r="149" spans="1:331" ht="14.4">
      <c r="A149" s="392" t="s">
        <v>159</v>
      </c>
      <c r="B149" s="420">
        <v>174883</v>
      </c>
      <c r="C149" s="408">
        <f t="shared" si="608"/>
        <v>22254</v>
      </c>
      <c r="D149" s="399">
        <f t="shared" si="609"/>
        <v>675</v>
      </c>
      <c r="E149" s="377">
        <f t="shared" si="722"/>
        <v>6.5710347755558781E-3</v>
      </c>
      <c r="F149" s="186">
        <f t="shared" si="667"/>
        <v>0.12329957743176867</v>
      </c>
      <c r="G149" s="28">
        <f t="shared" si="253"/>
        <v>4.7638801215064701</v>
      </c>
      <c r="H149" s="27">
        <f t="shared" si="668"/>
        <v>0.58738440591735053</v>
      </c>
      <c r="I149" s="34">
        <f t="shared" si="669"/>
        <v>0.60620751144482299</v>
      </c>
      <c r="J149" s="289">
        <f t="shared" si="670"/>
        <v>0.63115806215703796</v>
      </c>
      <c r="K149" s="453">
        <f t="shared" si="671"/>
        <v>6.1153038982203565E-3</v>
      </c>
      <c r="L149" s="290">
        <f t="shared" si="723"/>
        <v>5.1188988259615673</v>
      </c>
      <c r="M149" s="291">
        <f t="shared" si="672"/>
        <v>0.65135465181934638</v>
      </c>
      <c r="N149" s="675"/>
      <c r="O149" s="312" t="s">
        <v>230</v>
      </c>
      <c r="P149" s="21" t="s">
        <v>240</v>
      </c>
      <c r="Q149" s="21" t="s">
        <v>232</v>
      </c>
      <c r="R149" s="21" t="s">
        <v>243</v>
      </c>
      <c r="S149" s="152">
        <f t="shared" si="538"/>
        <v>22254</v>
      </c>
      <c r="T149" s="153">
        <f t="shared" si="539"/>
        <v>12725.079052852478</v>
      </c>
      <c r="U149" s="152">
        <f t="shared" si="540"/>
        <v>259</v>
      </c>
      <c r="V149" s="154">
        <f t="shared" si="541"/>
        <v>1.1775403500795636E-2</v>
      </c>
      <c r="W149" s="153">
        <f t="shared" si="542"/>
        <v>148.09901476987471</v>
      </c>
      <c r="X149" s="152">
        <f t="shared" si="543"/>
        <v>691</v>
      </c>
      <c r="Y149" s="154">
        <f t="shared" si="544"/>
        <v>3.2045633724435377E-2</v>
      </c>
      <c r="Z149" s="153">
        <f t="shared" si="545"/>
        <v>395.12130967561171</v>
      </c>
      <c r="AA149" s="152">
        <f t="shared" si="546"/>
        <v>675</v>
      </c>
      <c r="AB149" s="153">
        <f t="shared" si="547"/>
        <v>3859.7233579021404</v>
      </c>
      <c r="AC149" s="155">
        <f t="shared" si="548"/>
        <v>3.0331625775141549E-2</v>
      </c>
      <c r="AD149" s="152">
        <f t="shared" si="549"/>
        <v>2</v>
      </c>
      <c r="AE149" s="154">
        <f t="shared" si="550"/>
        <v>2.9717682020802376E-3</v>
      </c>
      <c r="AF149" s="153">
        <f t="shared" si="551"/>
        <v>11.436217356747083</v>
      </c>
      <c r="AG149" s="152">
        <f t="shared" si="552"/>
        <v>7</v>
      </c>
      <c r="AH149" s="154">
        <f t="shared" si="553"/>
        <v>1.0479041916167664E-2</v>
      </c>
      <c r="AI149" s="313">
        <f t="shared" si="554"/>
        <v>40.026760748614791</v>
      </c>
      <c r="AJ149" s="679"/>
      <c r="AK149" s="74">
        <v>13826.284832833628</v>
      </c>
      <c r="AL149" s="59">
        <v>13309.537805788666</v>
      </c>
      <c r="AM149" s="59">
        <v>13156.023552436818</v>
      </c>
      <c r="AN149" s="59">
        <v>12463.109008389943</v>
      </c>
      <c r="AO149" s="59">
        <v>13912.843553714021</v>
      </c>
      <c r="AP149" s="59">
        <v>13135.463794148731</v>
      </c>
      <c r="AQ149" s="59">
        <v>12306.349205443439</v>
      </c>
      <c r="AR149" s="59">
        <v>12427.219623011992</v>
      </c>
      <c r="AS149" s="59">
        <v>11100.070963319873</v>
      </c>
      <c r="AT149" s="59">
        <v>11994.819668273201</v>
      </c>
      <c r="AU149" s="59">
        <v>8401.9720714657615</v>
      </c>
      <c r="AV149" s="59">
        <v>9331.0229951823021</v>
      </c>
      <c r="AW149" s="59">
        <v>6311.3081215060138</v>
      </c>
      <c r="AX149" s="59">
        <v>7847.0551028998971</v>
      </c>
      <c r="AY149" s="59">
        <v>3931.1939913507213</v>
      </c>
      <c r="AZ149" s="59">
        <v>5798.3666031236389</v>
      </c>
      <c r="BA149" s="59">
        <v>1601.4516200942353</v>
      </c>
      <c r="BB149" s="59">
        <v>3007.7613461665096</v>
      </c>
      <c r="BC149" s="59">
        <v>147.50212290341639</v>
      </c>
      <c r="BD149" s="75">
        <v>873.64449082670933</v>
      </c>
      <c r="BE149" s="213">
        <v>2.0000000000000002E-5</v>
      </c>
      <c r="BF149" s="42">
        <v>2.0000000000000002E-5</v>
      </c>
      <c r="BG149" s="52">
        <v>5.0000000000000002E-5</v>
      </c>
      <c r="BH149" s="52">
        <v>4.0000000000000003E-5</v>
      </c>
      <c r="BI149" s="52">
        <v>1.2518952302791728E-4</v>
      </c>
      <c r="BJ149" s="52">
        <v>1.2406223545552731E-4</v>
      </c>
      <c r="BK149" s="52">
        <v>3.4000000000000002E-4</v>
      </c>
      <c r="BL149" s="52">
        <v>1.8000000000000001E-4</v>
      </c>
      <c r="BM149" s="52">
        <v>8.9999999999999998E-4</v>
      </c>
      <c r="BN149" s="52">
        <v>5.0000000000000001E-4</v>
      </c>
      <c r="BO149" s="52">
        <v>3.8E-3</v>
      </c>
      <c r="BP149" s="52">
        <v>2E-3</v>
      </c>
      <c r="BQ149" s="52">
        <v>1.6199999999999999E-2</v>
      </c>
      <c r="BR149" s="52">
        <v>6.1999999999999998E-3</v>
      </c>
      <c r="BS149" s="52">
        <v>6.1100000000000002E-2</v>
      </c>
      <c r="BT149" s="52">
        <v>2.6800000000000001E-2</v>
      </c>
      <c r="BU149" s="52">
        <v>0.1421</v>
      </c>
      <c r="BV149" s="52">
        <v>5.4699999999999999E-2</v>
      </c>
      <c r="BW149" s="52">
        <v>0.27589999999999998</v>
      </c>
      <c r="BX149" s="584">
        <v>0.1051</v>
      </c>
      <c r="BY149" s="74">
        <f>+Fall_Hoy!B149+(CS149/2)</f>
        <v>0</v>
      </c>
      <c r="BZ149" s="59">
        <f>+Fall_Hoy!C149+(CS149/2)</f>
        <v>0</v>
      </c>
      <c r="CA149" s="59">
        <f>+Fall_Hoy!D149+(CT149/2)</f>
        <v>1</v>
      </c>
      <c r="CB149" s="59">
        <f>+Fall_Hoy!E149+(CT149/2)</f>
        <v>1</v>
      </c>
      <c r="CC149" s="59">
        <f>+Fall_Hoy!F149+(CU149/2)</f>
        <v>1</v>
      </c>
      <c r="CD149" s="59">
        <f>+Fall_Hoy!G149+(CU149/2)</f>
        <v>2</v>
      </c>
      <c r="CE149" s="59">
        <f>+Fall_Hoy!H149+(CV149/2)</f>
        <v>9</v>
      </c>
      <c r="CF149" s="59">
        <f>+Fall_Hoy!I149+(CV149/2)</f>
        <v>7</v>
      </c>
      <c r="CG149" s="59">
        <f>+Fall_Hoy!J149+(CW149/2)</f>
        <v>37</v>
      </c>
      <c r="CH149" s="59">
        <f>+Fall_Hoy!K149+(CW149/2)</f>
        <v>9</v>
      </c>
      <c r="CI149" s="59">
        <f>+Fall_Hoy!L149+(CX149/2)</f>
        <v>47</v>
      </c>
      <c r="CJ149" s="59">
        <f>+Fall_Hoy!M149+(CX149/2)</f>
        <v>26</v>
      </c>
      <c r="CK149" s="59">
        <f>+Fall_Hoy!N149+(CY149/2)</f>
        <v>100</v>
      </c>
      <c r="CL149" s="59">
        <f>+Fall_Hoy!O149+(CY149/2)</f>
        <v>64</v>
      </c>
      <c r="CM149" s="59">
        <f>+Fall_Hoy!P149+(CZ149/2)</f>
        <v>101</v>
      </c>
      <c r="CN149" s="59">
        <f>+Fall_Hoy!Q149+(CZ149/2)</f>
        <v>80</v>
      </c>
      <c r="CO149" s="59">
        <f>+Fall_Hoy!R149+(DA149/2)</f>
        <v>54.5</v>
      </c>
      <c r="CP149" s="59">
        <f>+Fall_Hoy!S149+(DA149/2)</f>
        <v>78.5</v>
      </c>
      <c r="CQ149" s="59">
        <f>+Fall_Hoy!T149+(DB149/2)</f>
        <v>31.5</v>
      </c>
      <c r="CR149" s="75">
        <f>+Fall_Hoy!U149+(DB149/2)</f>
        <v>24.5</v>
      </c>
      <c r="CS149" s="603">
        <f>+Fall_Hoy!W149</f>
        <v>0</v>
      </c>
      <c r="CT149" s="58">
        <f>+Fall_Hoy!X149</f>
        <v>0</v>
      </c>
      <c r="CU149" s="58">
        <f>+Fall_Hoy!Y149</f>
        <v>0</v>
      </c>
      <c r="CV149" s="58">
        <f>+Fall_Hoy!Z149</f>
        <v>0</v>
      </c>
      <c r="CW149" s="58">
        <f>+Fall_Hoy!AA149</f>
        <v>0</v>
      </c>
      <c r="CX149" s="58">
        <f>+Fall_Hoy!AB149</f>
        <v>0</v>
      </c>
      <c r="CY149" s="58">
        <f>+Fall_Hoy!AC149</f>
        <v>0</v>
      </c>
      <c r="CZ149" s="58">
        <f>+Fall_Hoy!AD149</f>
        <v>0</v>
      </c>
      <c r="DA149" s="58">
        <f>+Fall_Hoy!AE149</f>
        <v>7</v>
      </c>
      <c r="DB149" s="223">
        <f>+Fall_Hoy!AF149</f>
        <v>9</v>
      </c>
      <c r="DC149" s="65">
        <f t="shared" si="555"/>
        <v>0.42049001572487255</v>
      </c>
      <c r="DD149" s="66">
        <f t="shared" si="556"/>
        <v>0.51481302083548519</v>
      </c>
      <c r="DE149" s="66">
        <f t="shared" si="557"/>
        <v>0.7</v>
      </c>
      <c r="DF149" s="66">
        <f t="shared" si="558"/>
        <v>0.7</v>
      </c>
      <c r="DG149" s="66">
        <f t="shared" si="649"/>
        <v>0.57413776400558514</v>
      </c>
      <c r="DH149" s="66">
        <f t="shared" si="650"/>
        <v>0.7</v>
      </c>
      <c r="DI149" s="66">
        <f t="shared" si="651"/>
        <v>0.7</v>
      </c>
      <c r="DJ149" s="66">
        <f t="shared" si="652"/>
        <v>0.7</v>
      </c>
      <c r="DK149" s="66">
        <f t="shared" si="653"/>
        <v>0.7</v>
      </c>
      <c r="DL149" s="66">
        <f t="shared" si="654"/>
        <v>0.7</v>
      </c>
      <c r="DM149" s="66">
        <f t="shared" si="655"/>
        <v>0.7</v>
      </c>
      <c r="DN149" s="66">
        <f t="shared" si="656"/>
        <v>0.7</v>
      </c>
      <c r="DO149" s="66">
        <f t="shared" si="657"/>
        <v>0.7</v>
      </c>
      <c r="DP149" s="66">
        <f t="shared" si="658"/>
        <v>0.7</v>
      </c>
      <c r="DQ149" s="66">
        <f t="shared" si="659"/>
        <v>0.42049001572487255</v>
      </c>
      <c r="DR149" s="66">
        <f t="shared" si="660"/>
        <v>0.51481302083548519</v>
      </c>
      <c r="DS149" s="66">
        <f t="shared" si="661"/>
        <v>0.23949067122716625</v>
      </c>
      <c r="DT149" s="66">
        <f t="shared" si="662"/>
        <v>0.47713245277094612</v>
      </c>
      <c r="DU149" s="66">
        <f t="shared" si="663"/>
        <v>0.7</v>
      </c>
      <c r="DV149" s="265">
        <f t="shared" si="664"/>
        <v>0.26682629490327886</v>
      </c>
      <c r="DW149" s="74">
        <f>+'Cas_-14'!B148</f>
        <v>264</v>
      </c>
      <c r="DX149" s="59">
        <f>+'Cas_-14'!C148</f>
        <v>278</v>
      </c>
      <c r="DY149" s="59">
        <f>+'Cas_-14'!D148</f>
        <v>698</v>
      </c>
      <c r="DZ149" s="59">
        <f>+'Cas_-14'!E148</f>
        <v>738</v>
      </c>
      <c r="EA149" s="59">
        <f>+'Cas_-14'!F148</f>
        <v>2330</v>
      </c>
      <c r="EB149" s="59">
        <f>+'Cas_-14'!G148</f>
        <v>2387</v>
      </c>
      <c r="EC149" s="59">
        <f>+'Cas_-14'!H148</f>
        <v>2385</v>
      </c>
      <c r="ED149" s="59">
        <f>+'Cas_-14'!I148</f>
        <v>2327</v>
      </c>
      <c r="EE149" s="59">
        <f>+'Cas_-14'!J148</f>
        <v>2026</v>
      </c>
      <c r="EF149" s="59">
        <f>+'Cas_-14'!K148</f>
        <v>1977</v>
      </c>
      <c r="EG149" s="59">
        <f>+'Cas_-14'!L148</f>
        <v>1515</v>
      </c>
      <c r="EH149" s="59">
        <f>+'Cas_-14'!M148</f>
        <v>1496</v>
      </c>
      <c r="EI149" s="59">
        <f>+'Cas_-14'!N148</f>
        <v>848</v>
      </c>
      <c r="EJ149" s="59">
        <f>+'Cas_-14'!O148</f>
        <v>831</v>
      </c>
      <c r="EK149" s="59">
        <f>+'Cas_-14'!P148</f>
        <v>428</v>
      </c>
      <c r="EL149" s="59">
        <f>+'Cas_-14'!Q148</f>
        <v>400</v>
      </c>
      <c r="EM149" s="59">
        <f>+'Cas_-14'!R148</f>
        <v>127</v>
      </c>
      <c r="EN149" s="59">
        <f>+'Cas_-14'!S148</f>
        <v>224</v>
      </c>
      <c r="EO149" s="59">
        <f>+'Cas_-14'!T148</f>
        <v>43</v>
      </c>
      <c r="EP149" s="75">
        <f>+'Cas_-14'!U148</f>
        <v>69</v>
      </c>
      <c r="EQ149" s="178">
        <f t="shared" si="673"/>
        <v>1.9094066352016163E-2</v>
      </c>
      <c r="ER149" s="80">
        <f t="shared" si="674"/>
        <v>2.0887276782751277E-2</v>
      </c>
      <c r="ES149" s="80">
        <f t="shared" si="675"/>
        <v>5.3055545029844012E-2</v>
      </c>
      <c r="ET149" s="80">
        <f t="shared" si="676"/>
        <v>5.921475929506767E-2</v>
      </c>
      <c r="EU149" s="80">
        <f t="shared" si="677"/>
        <v>0.16747115648964575</v>
      </c>
      <c r="EV149" s="80">
        <f t="shared" si="678"/>
        <v>0.18172179052126833</v>
      </c>
      <c r="EW149" s="80">
        <f t="shared" si="679"/>
        <v>0.19380239908559141</v>
      </c>
      <c r="EX149" s="80">
        <f t="shared" si="680"/>
        <v>0.18725025151168961</v>
      </c>
      <c r="EY149" s="80">
        <f t="shared" si="681"/>
        <v>0.18252135564672572</v>
      </c>
      <c r="EZ149" s="80">
        <f t="shared" si="682"/>
        <v>0.16482115235373213</v>
      </c>
      <c r="FA149" s="80">
        <f t="shared" si="683"/>
        <v>0.18031481027473845</v>
      </c>
      <c r="FB149" s="80">
        <f t="shared" si="684"/>
        <v>0.1603254006310347</v>
      </c>
      <c r="FC149" s="80">
        <f t="shared" si="685"/>
        <v>0.1343620028802601</v>
      </c>
      <c r="FD149" s="80">
        <f t="shared" si="686"/>
        <v>0.10589960043646209</v>
      </c>
      <c r="FE149" s="80">
        <f t="shared" si="687"/>
        <v>0.1088727752793861</v>
      </c>
      <c r="FF149" s="80">
        <f t="shared" si="688"/>
        <v>6.8984944791955022E-2</v>
      </c>
      <c r="FG149" s="80">
        <f t="shared" si="689"/>
        <v>7.9303051310739475E-2</v>
      </c>
      <c r="FH149" s="80">
        <f t="shared" si="690"/>
        <v>7.4473993851106354E-2</v>
      </c>
      <c r="FI149" s="80">
        <f t="shared" si="691"/>
        <v>0.29152122799043489</v>
      </c>
      <c r="FJ149" s="88">
        <f t="shared" si="692"/>
        <v>7.8979494204452563E-2</v>
      </c>
      <c r="FK149" s="101">
        <f t="shared" si="741"/>
        <v>3.8622145402817507</v>
      </c>
      <c r="FL149" s="102">
        <f t="shared" si="742"/>
        <v>7.4626865671641784</v>
      </c>
      <c r="FM149" s="102">
        <f t="shared" si="743"/>
        <v>5.2098062323752474</v>
      </c>
      <c r="FN149" s="102">
        <f t="shared" si="744"/>
        <v>6.6100343827074939</v>
      </c>
      <c r="FO149" s="102">
        <f t="shared" si="740"/>
        <v>3.4282784930853594</v>
      </c>
      <c r="FP149" s="102">
        <f t="shared" si="740"/>
        <v>3.8520421683720611</v>
      </c>
      <c r="FQ149" s="102">
        <f t="shared" si="740"/>
        <v>3.6119263915347615</v>
      </c>
      <c r="FR149" s="102">
        <f t="shared" si="740"/>
        <v>3.738312735757797</v>
      </c>
      <c r="FS149" s="102">
        <f t="shared" si="740"/>
        <v>3.8351676576129865</v>
      </c>
      <c r="FT149" s="102">
        <f t="shared" si="740"/>
        <v>4.2470277024740719</v>
      </c>
      <c r="FU149" s="102">
        <f t="shared" si="740"/>
        <v>3.8820993069478766</v>
      </c>
      <c r="FV149" s="102">
        <f t="shared" si="740"/>
        <v>4.3661203854462638</v>
      </c>
      <c r="FW149" s="102">
        <f t="shared" si="740"/>
        <v>5.2098062323752474</v>
      </c>
      <c r="FX149" s="102">
        <f t="shared" si="740"/>
        <v>6.6100343827074939</v>
      </c>
      <c r="FY149" s="102">
        <f t="shared" si="740"/>
        <v>3.8622145402817507</v>
      </c>
      <c r="FZ149" s="102">
        <f t="shared" si="740"/>
        <v>7.4626865671641784</v>
      </c>
      <c r="GA149" s="102">
        <f t="shared" si="745"/>
        <v>3.0199427042063092</v>
      </c>
      <c r="GB149" s="102">
        <f t="shared" si="746"/>
        <v>6.4066988769913813</v>
      </c>
      <c r="GC149" s="102">
        <f t="shared" si="747"/>
        <v>2.4011973495904995</v>
      </c>
      <c r="GD149" s="270">
        <f t="shared" si="748"/>
        <v>3.3784249644920643</v>
      </c>
      <c r="GE149" s="74">
        <f>+Cas_Hoy!B148</f>
        <v>298</v>
      </c>
      <c r="GF149" s="59">
        <f>+Cas_Hoy!C148</f>
        <v>312</v>
      </c>
      <c r="GG149" s="59">
        <f>+Cas_Hoy!D148</f>
        <v>761</v>
      </c>
      <c r="GH149" s="59">
        <f>+Cas_Hoy!E148</f>
        <v>810</v>
      </c>
      <c r="GI149" s="59">
        <f>+Cas_Hoy!F148</f>
        <v>2394</v>
      </c>
      <c r="GJ149" s="59">
        <f>+Cas_Hoy!G148</f>
        <v>2446</v>
      </c>
      <c r="GK149" s="59">
        <f>+Cas_Hoy!H148</f>
        <v>2443</v>
      </c>
      <c r="GL149" s="59">
        <f>+Cas_Hoy!I148</f>
        <v>2399</v>
      </c>
      <c r="GM149" s="59">
        <f>+Cas_Hoy!J148</f>
        <v>2071</v>
      </c>
      <c r="GN149" s="59">
        <f>+Cas_Hoy!K148</f>
        <v>2014</v>
      </c>
      <c r="GO149" s="59">
        <f>+Cas_Hoy!L148</f>
        <v>1551</v>
      </c>
      <c r="GP149" s="59">
        <f>+Cas_Hoy!M148</f>
        <v>1533</v>
      </c>
      <c r="GQ149" s="59">
        <f>+Cas_Hoy!N148</f>
        <v>865</v>
      </c>
      <c r="GR149" s="59">
        <f>+Cas_Hoy!O148</f>
        <v>862</v>
      </c>
      <c r="GS149" s="59">
        <f>+Cas_Hoy!P148</f>
        <v>440</v>
      </c>
      <c r="GT149" s="59">
        <f>+Cas_Hoy!Q148</f>
        <v>410</v>
      </c>
      <c r="GU149" s="59">
        <f>+Cas_Hoy!R148</f>
        <v>131</v>
      </c>
      <c r="GV149" s="59">
        <f>+Cas_Hoy!S148</f>
        <v>228</v>
      </c>
      <c r="GW149" s="59">
        <f>+Cas_Hoy!T148</f>
        <v>44</v>
      </c>
      <c r="GX149" s="459">
        <f>+Cas_Hoy!U148</f>
        <v>69</v>
      </c>
      <c r="GY149" s="424">
        <f t="shared" si="749"/>
        <v>0.43227945541809332</v>
      </c>
      <c r="GZ149" s="94">
        <f t="shared" si="750"/>
        <v>0.52768334635637237</v>
      </c>
      <c r="HA149" s="94">
        <f t="shared" si="751"/>
        <v>0.7</v>
      </c>
      <c r="HB149" s="94">
        <f t="shared" si="752"/>
        <v>0.7</v>
      </c>
      <c r="HC149" s="272">
        <f t="shared" si="724"/>
        <v>0.58990807168642523</v>
      </c>
      <c r="HD149" s="272">
        <f t="shared" si="725"/>
        <v>0.7</v>
      </c>
      <c r="HE149" s="272">
        <f t="shared" si="726"/>
        <v>0.7</v>
      </c>
      <c r="HF149" s="272">
        <f t="shared" si="727"/>
        <v>0.7</v>
      </c>
      <c r="HG149" s="272">
        <f t="shared" si="728"/>
        <v>0.7</v>
      </c>
      <c r="HH149" s="272">
        <f t="shared" si="729"/>
        <v>0.7</v>
      </c>
      <c r="HI149" s="272">
        <f t="shared" si="730"/>
        <v>0.7</v>
      </c>
      <c r="HJ149" s="272">
        <f t="shared" si="731"/>
        <v>0.7</v>
      </c>
      <c r="HK149" s="272">
        <f t="shared" si="732"/>
        <v>0.7</v>
      </c>
      <c r="HL149" s="272">
        <f t="shared" si="733"/>
        <v>0.7</v>
      </c>
      <c r="HM149" s="272">
        <f t="shared" si="734"/>
        <v>0.43227945541809332</v>
      </c>
      <c r="HN149" s="272">
        <f t="shared" si="735"/>
        <v>0.52768334635637237</v>
      </c>
      <c r="HO149" s="272">
        <f t="shared" si="736"/>
        <v>0.2470336844941636</v>
      </c>
      <c r="HP149" s="272">
        <f t="shared" si="737"/>
        <v>0.48565267514185584</v>
      </c>
      <c r="HQ149" s="272">
        <f t="shared" si="738"/>
        <v>0.7</v>
      </c>
      <c r="HR149" s="276">
        <f t="shared" si="739"/>
        <v>0.26682629490327886</v>
      </c>
      <c r="HS149" s="201">
        <f>+CyF_Tot!B148</f>
        <v>0</v>
      </c>
      <c r="HT149" s="131">
        <f>+CyF_Tot!C148</f>
        <v>21563</v>
      </c>
      <c r="HU149" s="131">
        <f>+CyF_Tot!D148</f>
        <v>21995</v>
      </c>
      <c r="HV149" s="131">
        <f>+CyF_Tot!E148</f>
        <v>22254</v>
      </c>
      <c r="HW149" s="131">
        <f>+CyF_Tot!F148</f>
        <v>0</v>
      </c>
      <c r="HX149" s="131">
        <f>+CyF_Tot!G148</f>
        <v>668</v>
      </c>
      <c r="HY149" s="131">
        <f>+CyF_Tot!H148</f>
        <v>673</v>
      </c>
      <c r="HZ149" s="428">
        <f>+CyF_Tot!I148</f>
        <v>675</v>
      </c>
      <c r="IA149" s="82">
        <f t="shared" si="628"/>
        <v>7.9060199292290426E-2</v>
      </c>
      <c r="IB149" s="79">
        <f t="shared" si="629"/>
        <v>7.6105383632420906E-2</v>
      </c>
      <c r="IC149" s="79">
        <f t="shared" si="630"/>
        <v>7.522757244807568E-2</v>
      </c>
      <c r="ID149" s="79">
        <f t="shared" si="631"/>
        <v>7.1265411780389989E-2</v>
      </c>
      <c r="IE149" s="79">
        <f t="shared" si="632"/>
        <v>7.9555151465345531E-2</v>
      </c>
      <c r="IF149" s="79">
        <f t="shared" si="633"/>
        <v>7.5110009515783296E-2</v>
      </c>
      <c r="IG149" s="79">
        <f t="shared" si="634"/>
        <v>7.0369042190741457E-2</v>
      </c>
      <c r="IH149" s="79">
        <f t="shared" si="635"/>
        <v>7.106019237439884E-2</v>
      </c>
      <c r="II149" s="79">
        <f t="shared" si="636"/>
        <v>6.3471412105921513E-2</v>
      </c>
      <c r="IJ149" s="79">
        <f t="shared" si="637"/>
        <v>6.858768244067863E-2</v>
      </c>
      <c r="IK149" s="79">
        <f t="shared" si="638"/>
        <v>4.8043389417300492E-2</v>
      </c>
      <c r="IL149" s="79">
        <f t="shared" si="639"/>
        <v>5.3355803566854994E-2</v>
      </c>
      <c r="IM149" s="79">
        <f t="shared" si="640"/>
        <v>3.6088745741472951E-2</v>
      </c>
      <c r="IN149" s="79">
        <f t="shared" si="641"/>
        <v>4.4870313883567284E-2</v>
      </c>
      <c r="IO149" s="79">
        <f t="shared" si="642"/>
        <v>2.2478994478312479E-2</v>
      </c>
      <c r="IP149" s="79">
        <f t="shared" si="643"/>
        <v>3.3155690393712592E-2</v>
      </c>
      <c r="IQ149" s="79">
        <f t="shared" si="644"/>
        <v>9.1572744068562136E-3</v>
      </c>
      <c r="IR149" s="79">
        <f t="shared" si="645"/>
        <v>1.7198706255991205E-2</v>
      </c>
      <c r="IS149" s="79">
        <f t="shared" si="646"/>
        <v>8.4343316905254593E-4</v>
      </c>
      <c r="IT149" s="179">
        <f t="shared" si="647"/>
        <v>4.9955941448094404E-3</v>
      </c>
      <c r="IU149" s="275"/>
      <c r="IV149" s="272"/>
      <c r="IW149" s="272"/>
      <c r="IX149" s="272"/>
      <c r="IY149" s="272"/>
      <c r="IZ149" s="272"/>
      <c r="JA149" s="272"/>
      <c r="JB149" s="272"/>
      <c r="JC149" s="272"/>
      <c r="JD149" s="272"/>
      <c r="JE149" s="272"/>
      <c r="JF149" s="272"/>
      <c r="JG149" s="272"/>
      <c r="JH149" s="272"/>
      <c r="JI149" s="272"/>
      <c r="JJ149" s="272"/>
      <c r="JK149" s="272"/>
      <c r="JL149" s="272"/>
      <c r="JM149" s="272"/>
      <c r="JN149" s="276"/>
      <c r="JP149" s="525">
        <f t="shared" si="510"/>
        <v>0</v>
      </c>
      <c r="JQ149" s="241">
        <f t="shared" si="511"/>
        <v>0</v>
      </c>
      <c r="JR149" s="241">
        <f t="shared" si="512"/>
        <v>275.95815601345134</v>
      </c>
      <c r="JS149" s="241">
        <f t="shared" si="513"/>
        <v>276.59904103216542</v>
      </c>
      <c r="JT149" s="241">
        <f t="shared" si="514"/>
        <v>257.16748601294194</v>
      </c>
      <c r="JU149" s="241">
        <f t="shared" si="515"/>
        <v>533.83330119821142</v>
      </c>
      <c r="JV149" s="241">
        <f t="shared" si="516"/>
        <v>2356.6152329865549</v>
      </c>
      <c r="JW149" s="241">
        <f t="shared" si="517"/>
        <v>1836.4567209981124</v>
      </c>
      <c r="JX149" s="241">
        <f t="shared" si="518"/>
        <v>9407.1131927943607</v>
      </c>
      <c r="JY149" s="241">
        <f t="shared" si="519"/>
        <v>2192.0517962889253</v>
      </c>
      <c r="JZ149" s="241">
        <f t="shared" si="520"/>
        <v>11822.569886580322</v>
      </c>
      <c r="KA149" s="241">
        <f t="shared" si="521"/>
        <v>6320.7652612635866</v>
      </c>
      <c r="KB149" s="241">
        <f t="shared" si="522"/>
        <v>26197.881139186982</v>
      </c>
      <c r="KC149" s="241">
        <f t="shared" si="523"/>
        <v>15554.239698774933</v>
      </c>
      <c r="KD149" s="241">
        <f t="shared" si="524"/>
        <v>25434.069959403263</v>
      </c>
      <c r="KE149" s="241">
        <f t="shared" si="525"/>
        <v>18397.318986787315</v>
      </c>
      <c r="KF149" s="241">
        <f t="shared" si="526"/>
        <v>12134.247926176206</v>
      </c>
      <c r="KG149" s="241">
        <f t="shared" si="527"/>
        <v>17139.778415500012</v>
      </c>
      <c r="KH149" s="241">
        <f t="shared" si="528"/>
        <v>12891.322935366094</v>
      </c>
      <c r="KI149" s="526">
        <f t="shared" si="529"/>
        <v>4846.1874875369631</v>
      </c>
      <c r="KJ149" s="529">
        <f>(SUM(JP149:KI149)/SUM(JP$4:KI148))*100000</f>
        <v>277.92769951364676</v>
      </c>
      <c r="KK149" s="491">
        <f t="shared" si="693"/>
        <v>0</v>
      </c>
      <c r="KL149" s="492">
        <f t="shared" si="694"/>
        <v>0</v>
      </c>
      <c r="KM149" s="492">
        <f t="shared" si="695"/>
        <v>76.01080949834386</v>
      </c>
      <c r="KN149" s="492">
        <f t="shared" si="696"/>
        <v>80.236801212828823</v>
      </c>
      <c r="KO149" s="492">
        <f t="shared" si="697"/>
        <v>71.876032828174147</v>
      </c>
      <c r="KP149" s="492">
        <f t="shared" si="698"/>
        <v>152.25956474341712</v>
      </c>
      <c r="KQ149" s="492">
        <f t="shared" si="699"/>
        <v>731.32980787015617</v>
      </c>
      <c r="KR149" s="492">
        <f t="shared" si="700"/>
        <v>563.2796564597453</v>
      </c>
      <c r="KS149" s="492">
        <f t="shared" si="701"/>
        <v>3333.3120231633029</v>
      </c>
      <c r="KT149" s="492">
        <f t="shared" si="702"/>
        <v>750.32391056327219</v>
      </c>
      <c r="KU149" s="492">
        <f t="shared" si="703"/>
        <v>5593.9248072031069</v>
      </c>
      <c r="KV149" s="492">
        <f t="shared" si="704"/>
        <v>2786.404021662368</v>
      </c>
      <c r="KW149" s="492">
        <f t="shared" si="705"/>
        <v>15844.575811351428</v>
      </c>
      <c r="KX149" s="492">
        <f t="shared" si="706"/>
        <v>8155.9259060572485</v>
      </c>
      <c r="KY149" s="492">
        <f t="shared" si="707"/>
        <v>25691.93996078971</v>
      </c>
      <c r="KZ149" s="492">
        <f t="shared" si="708"/>
        <v>13796.988958391004</v>
      </c>
      <c r="LA149" s="492">
        <f t="shared" si="709"/>
        <v>34031.624381380323</v>
      </c>
      <c r="LB149" s="492">
        <f t="shared" si="710"/>
        <v>26099.145166570754</v>
      </c>
      <c r="LC149" s="492">
        <f t="shared" si="711"/>
        <v>213556.24841159765</v>
      </c>
      <c r="LD149" s="493">
        <f t="shared" si="712"/>
        <v>28043.443594334607</v>
      </c>
      <c r="LE149" s="509">
        <f t="shared" si="713"/>
        <v>48.905552496393668</v>
      </c>
      <c r="LF149" s="492">
        <f t="shared" si="714"/>
        <v>77.104746365091358</v>
      </c>
      <c r="LG149" s="492">
        <f t="shared" si="715"/>
        <v>2923.7567022447611</v>
      </c>
      <c r="LH149" s="492">
        <f t="shared" si="716"/>
        <v>1244.3315407514572</v>
      </c>
      <c r="LI149" s="492">
        <f t="shared" si="717"/>
        <v>23933.707754082494</v>
      </c>
      <c r="LJ149" s="512">
        <f t="shared" si="718"/>
        <v>14092.681598753603</v>
      </c>
      <c r="LK149" s="491">
        <f t="shared" si="719"/>
        <v>62.654080051372866</v>
      </c>
      <c r="LL149" s="492">
        <f t="shared" si="720"/>
        <v>2059.1367439083906</v>
      </c>
      <c r="LM149" s="493">
        <f t="shared" si="721"/>
        <v>18090.482863933124</v>
      </c>
      <c r="LO149" s="547" t="e">
        <f>VLOOKUP(A149,#REF!,2,FALSE)</f>
        <v>#REF!</v>
      </c>
      <c r="LP149" s="552" t="e">
        <f>VLOOKUP(A149,#REF!,3,FALSE)</f>
        <v>#REF!</v>
      </c>
      <c r="LQ149" s="544" t="e">
        <f>VLOOKUP(A149,#REF!,4,FALSE)</f>
        <v>#REF!</v>
      </c>
      <c r="LR149" s="564" t="e">
        <f t="shared" si="665"/>
        <v>#REF!</v>
      </c>
      <c r="LS149" s="518" t="e">
        <f t="shared" si="666"/>
        <v>#REF!</v>
      </c>
    </row>
    <row r="150" spans="1:331" ht="14.4">
      <c r="A150" s="392" t="s">
        <v>160</v>
      </c>
      <c r="B150" s="420">
        <v>292224</v>
      </c>
      <c r="C150" s="408">
        <f t="shared" si="608"/>
        <v>40367</v>
      </c>
      <c r="D150" s="399">
        <f t="shared" si="609"/>
        <v>1042</v>
      </c>
      <c r="E150" s="377">
        <f t="shared" si="722"/>
        <v>8.8675410134902172E-3</v>
      </c>
      <c r="F150" s="186">
        <f t="shared" si="667"/>
        <v>0.13423264345159877</v>
      </c>
      <c r="G150" s="28">
        <f t="shared" si="253"/>
        <v>2.9956459884419306</v>
      </c>
      <c r="H150" s="27">
        <f t="shared" si="668"/>
        <v>0.40211347987373786</v>
      </c>
      <c r="I150" s="34">
        <f t="shared" si="669"/>
        <v>0.41381009641725325</v>
      </c>
      <c r="J150" s="289">
        <f t="shared" si="670"/>
        <v>0.55905446127748792</v>
      </c>
      <c r="K150" s="453">
        <f t="shared" si="671"/>
        <v>6.3781939360783874E-3</v>
      </c>
      <c r="L150" s="290">
        <f t="shared" si="723"/>
        <v>4.164817490754924</v>
      </c>
      <c r="M150" s="291">
        <f t="shared" si="672"/>
        <v>0.5752448928282764</v>
      </c>
      <c r="N150" s="675"/>
      <c r="O150" s="312" t="s">
        <v>230</v>
      </c>
      <c r="P150" s="21" t="s">
        <v>240</v>
      </c>
      <c r="Q150" s="21" t="s">
        <v>235</v>
      </c>
      <c r="R150" s="21" t="s">
        <v>243</v>
      </c>
      <c r="S150" s="152">
        <f t="shared" si="538"/>
        <v>40367</v>
      </c>
      <c r="T150" s="153">
        <f t="shared" si="539"/>
        <v>13813.718243539202</v>
      </c>
      <c r="U150" s="152">
        <f t="shared" si="540"/>
        <v>481</v>
      </c>
      <c r="V150" s="154">
        <f t="shared" si="541"/>
        <v>1.2059369202226345E-2</v>
      </c>
      <c r="W150" s="153">
        <f t="shared" si="542"/>
        <v>164.59975908891809</v>
      </c>
      <c r="X150" s="152">
        <f t="shared" si="543"/>
        <v>1141</v>
      </c>
      <c r="Y150" s="154">
        <f t="shared" si="544"/>
        <v>2.908784989547749E-2</v>
      </c>
      <c r="Z150" s="153">
        <f t="shared" si="545"/>
        <v>390.45389837932544</v>
      </c>
      <c r="AA150" s="152">
        <f t="shared" si="546"/>
        <v>1042</v>
      </c>
      <c r="AB150" s="153">
        <f t="shared" si="547"/>
        <v>3565.7577748576437</v>
      </c>
      <c r="AC150" s="155">
        <f t="shared" si="548"/>
        <v>2.5813164218297123E-2</v>
      </c>
      <c r="AD150" s="152">
        <f t="shared" si="549"/>
        <v>2</v>
      </c>
      <c r="AE150" s="154">
        <f t="shared" si="550"/>
        <v>1.9230769230769232E-3</v>
      </c>
      <c r="AF150" s="153">
        <f t="shared" si="551"/>
        <v>6.8440648269820414</v>
      </c>
      <c r="AG150" s="152">
        <f t="shared" si="552"/>
        <v>14</v>
      </c>
      <c r="AH150" s="154">
        <f t="shared" si="553"/>
        <v>1.3618677042801557E-2</v>
      </c>
      <c r="AI150" s="313">
        <f t="shared" si="554"/>
        <v>47.90845378887429</v>
      </c>
      <c r="AJ150" s="679"/>
      <c r="AK150" s="74">
        <v>19402.280182063525</v>
      </c>
      <c r="AL150" s="59">
        <v>18061.633656535647</v>
      </c>
      <c r="AM150" s="59">
        <v>18531.193695508951</v>
      </c>
      <c r="AN150" s="59">
        <v>17560.908084472841</v>
      </c>
      <c r="AO150" s="59">
        <v>20139.035646592652</v>
      </c>
      <c r="AP150" s="59">
        <v>19842.174644549686</v>
      </c>
      <c r="AQ150" s="59">
        <v>19948.546667849489</v>
      </c>
      <c r="AR150" s="59">
        <v>20912.200038473566</v>
      </c>
      <c r="AS150" s="59">
        <v>18565.877953923333</v>
      </c>
      <c r="AT150" s="59">
        <v>20784.159771212115</v>
      </c>
      <c r="AU150" s="59">
        <v>15794.341353411</v>
      </c>
      <c r="AV150" s="59">
        <v>18204.395687700686</v>
      </c>
      <c r="AW150" s="59">
        <v>13073.09551800814</v>
      </c>
      <c r="AX150" s="59">
        <v>16489.94124184738</v>
      </c>
      <c r="AY150" s="59">
        <v>8858.0067349107303</v>
      </c>
      <c r="AZ150" s="59">
        <v>12522.027833306185</v>
      </c>
      <c r="BA150" s="59">
        <v>4145.2270125333671</v>
      </c>
      <c r="BB150" s="59">
        <v>7194.8985135210278</v>
      </c>
      <c r="BC150" s="59">
        <v>268.3959936172684</v>
      </c>
      <c r="BD150" s="75">
        <v>1925.6641984659429</v>
      </c>
      <c r="BE150" s="213">
        <v>2.0000000000000002E-5</v>
      </c>
      <c r="BF150" s="42">
        <v>2.0000000000000002E-5</v>
      </c>
      <c r="BG150" s="52">
        <v>5.0000000000000002E-5</v>
      </c>
      <c r="BH150" s="52">
        <v>4.0000000000000003E-5</v>
      </c>
      <c r="BI150" s="52">
        <v>1.2518952302791728E-4</v>
      </c>
      <c r="BJ150" s="52">
        <v>1.2406223545552731E-4</v>
      </c>
      <c r="BK150" s="52">
        <v>3.4000000000000002E-4</v>
      </c>
      <c r="BL150" s="52">
        <v>1.8000000000000001E-4</v>
      </c>
      <c r="BM150" s="52">
        <v>8.9999999999999998E-4</v>
      </c>
      <c r="BN150" s="52">
        <v>5.0000000000000001E-4</v>
      </c>
      <c r="BO150" s="52">
        <v>3.8E-3</v>
      </c>
      <c r="BP150" s="52">
        <v>2E-3</v>
      </c>
      <c r="BQ150" s="52">
        <v>1.6199999999999999E-2</v>
      </c>
      <c r="BR150" s="52">
        <v>6.1999999999999998E-3</v>
      </c>
      <c r="BS150" s="52">
        <v>6.1100000000000002E-2</v>
      </c>
      <c r="BT150" s="52">
        <v>2.6800000000000001E-2</v>
      </c>
      <c r="BU150" s="52">
        <v>0.1421</v>
      </c>
      <c r="BV150" s="52">
        <v>5.4699999999999999E-2</v>
      </c>
      <c r="BW150" s="52">
        <v>0.27589999999999998</v>
      </c>
      <c r="BX150" s="584">
        <v>0.1051</v>
      </c>
      <c r="BY150" s="74">
        <f>+Fall_Hoy!B150+(CS150/2)</f>
        <v>1</v>
      </c>
      <c r="BZ150" s="59">
        <f>+Fall_Hoy!C150+(CS150/2)</f>
        <v>0</v>
      </c>
      <c r="CA150" s="59">
        <f>+Fall_Hoy!D150+(CT150/2)</f>
        <v>1</v>
      </c>
      <c r="CB150" s="59">
        <f>+Fall_Hoy!E150+(CT150/2)</f>
        <v>0</v>
      </c>
      <c r="CC150" s="59">
        <f>+Fall_Hoy!F150+(CU150/2)</f>
        <v>2</v>
      </c>
      <c r="CD150" s="59">
        <f>+Fall_Hoy!G150+(CU150/2)</f>
        <v>1</v>
      </c>
      <c r="CE150" s="59">
        <f>+Fall_Hoy!H150+(CV150/2)</f>
        <v>4.5</v>
      </c>
      <c r="CF150" s="59">
        <f>+Fall_Hoy!I150+(CV150/2)</f>
        <v>6.5</v>
      </c>
      <c r="CG150" s="59">
        <f>+Fall_Hoy!J150+(CW150/2)</f>
        <v>34</v>
      </c>
      <c r="CH150" s="59">
        <f>+Fall_Hoy!K150+(CW150/2)</f>
        <v>13</v>
      </c>
      <c r="CI150" s="59">
        <f>+Fall_Hoy!L150+(CX150/2)</f>
        <v>78.5</v>
      </c>
      <c r="CJ150" s="59">
        <f>+Fall_Hoy!M150+(CX150/2)</f>
        <v>22.5</v>
      </c>
      <c r="CK150" s="59">
        <f>+Fall_Hoy!N150+(CY150/2)</f>
        <v>127</v>
      </c>
      <c r="CL150" s="59">
        <f>+Fall_Hoy!O150+(CY150/2)</f>
        <v>68</v>
      </c>
      <c r="CM150" s="59">
        <f>+Fall_Hoy!P150+(CZ150/2)</f>
        <v>157</v>
      </c>
      <c r="CN150" s="59">
        <f>+Fall_Hoy!Q150+(CZ150/2)</f>
        <v>100</v>
      </c>
      <c r="CO150" s="59">
        <f>+Fall_Hoy!R150+(DA150/2)</f>
        <v>147.5</v>
      </c>
      <c r="CP150" s="59">
        <f>+Fall_Hoy!S150+(DA150/2)</f>
        <v>135.5</v>
      </c>
      <c r="CQ150" s="59">
        <f>+Fall_Hoy!T150+(DB150/2)</f>
        <v>51</v>
      </c>
      <c r="CR150" s="75">
        <f>+Fall_Hoy!U150+(DB150/2)</f>
        <v>92</v>
      </c>
      <c r="CS150" s="603">
        <f>+Fall_Hoy!W150</f>
        <v>0</v>
      </c>
      <c r="CT150" s="58">
        <f>+Fall_Hoy!X150</f>
        <v>0</v>
      </c>
      <c r="CU150" s="58">
        <f>+Fall_Hoy!Y150</f>
        <v>0</v>
      </c>
      <c r="CV150" s="58">
        <f>+Fall_Hoy!Z150</f>
        <v>1</v>
      </c>
      <c r="CW150" s="58">
        <f>+Fall_Hoy!AA150</f>
        <v>0</v>
      </c>
      <c r="CX150" s="58">
        <f>+Fall_Hoy!AB150</f>
        <v>1</v>
      </c>
      <c r="CY150" s="58">
        <f>+Fall_Hoy!AC150</f>
        <v>2</v>
      </c>
      <c r="CZ150" s="58">
        <f>+Fall_Hoy!AD150</f>
        <v>4</v>
      </c>
      <c r="DA150" s="58">
        <f>+Fall_Hoy!AE150</f>
        <v>13</v>
      </c>
      <c r="DB150" s="223">
        <f>+Fall_Hoy!AF150</f>
        <v>16</v>
      </c>
      <c r="DC150" s="65">
        <f t="shared" si="555"/>
        <v>0.29008310541760846</v>
      </c>
      <c r="DD150" s="66">
        <f t="shared" si="556"/>
        <v>0.29798235024341935</v>
      </c>
      <c r="DE150" s="66">
        <f t="shared" si="557"/>
        <v>0.59966716850195245</v>
      </c>
      <c r="DF150" s="66">
        <f t="shared" si="558"/>
        <v>0.66511710227629339</v>
      </c>
      <c r="DG150" s="66">
        <f t="shared" si="649"/>
        <v>0.7</v>
      </c>
      <c r="DH150" s="66">
        <f t="shared" si="650"/>
        <v>0.40622919274875813</v>
      </c>
      <c r="DI150" s="66">
        <f t="shared" si="651"/>
        <v>0.66347159710526726</v>
      </c>
      <c r="DJ150" s="66">
        <f t="shared" si="652"/>
        <v>0.7</v>
      </c>
      <c r="DK150" s="66">
        <f t="shared" si="653"/>
        <v>0.7</v>
      </c>
      <c r="DL150" s="66">
        <f t="shared" si="654"/>
        <v>0.7</v>
      </c>
      <c r="DM150" s="66">
        <f t="shared" si="655"/>
        <v>0.7</v>
      </c>
      <c r="DN150" s="66">
        <f t="shared" si="656"/>
        <v>0.61798261216661876</v>
      </c>
      <c r="DO150" s="66">
        <f t="shared" si="657"/>
        <v>0.59966716850195245</v>
      </c>
      <c r="DP150" s="66">
        <f t="shared" si="658"/>
        <v>0.66511710227629339</v>
      </c>
      <c r="DQ150" s="66">
        <f t="shared" si="659"/>
        <v>0.29008310541760846</v>
      </c>
      <c r="DR150" s="66">
        <f t="shared" si="660"/>
        <v>0.29798235024341935</v>
      </c>
      <c r="DS150" s="66">
        <f t="shared" si="661"/>
        <v>0.25040882063179409</v>
      </c>
      <c r="DT150" s="66">
        <f t="shared" si="662"/>
        <v>0.34429228929130429</v>
      </c>
      <c r="DU150" s="66">
        <f t="shared" si="663"/>
        <v>0.68871960676844979</v>
      </c>
      <c r="DV150" s="265">
        <f t="shared" si="664"/>
        <v>0.45457396141137263</v>
      </c>
      <c r="DW150" s="74">
        <f>+'Cas_-14'!B149</f>
        <v>377</v>
      </c>
      <c r="DX150" s="59">
        <f>+'Cas_-14'!C149</f>
        <v>362</v>
      </c>
      <c r="DY150" s="59">
        <f>+'Cas_-14'!D149</f>
        <v>1365</v>
      </c>
      <c r="DZ150" s="59">
        <f>+'Cas_-14'!E149</f>
        <v>1531</v>
      </c>
      <c r="EA150" s="59">
        <f>+'Cas_-14'!F149</f>
        <v>4039</v>
      </c>
      <c r="EB150" s="59">
        <f>+'Cas_-14'!G149</f>
        <v>4082</v>
      </c>
      <c r="EC150" s="59">
        <f>+'Cas_-14'!H149</f>
        <v>3857</v>
      </c>
      <c r="ED150" s="59">
        <f>+'Cas_-14'!I149</f>
        <v>3851</v>
      </c>
      <c r="EE150" s="59">
        <f>+'Cas_-14'!J149</f>
        <v>3649</v>
      </c>
      <c r="EF150" s="59">
        <f>+'Cas_-14'!K149</f>
        <v>3679</v>
      </c>
      <c r="EG150" s="59">
        <f>+'Cas_-14'!L149</f>
        <v>2879</v>
      </c>
      <c r="EH150" s="59">
        <f>+'Cas_-14'!M149</f>
        <v>2829</v>
      </c>
      <c r="EI150" s="59">
        <f>+'Cas_-14'!N149</f>
        <v>1729</v>
      </c>
      <c r="EJ150" s="59">
        <f>+'Cas_-14'!O149</f>
        <v>1667</v>
      </c>
      <c r="EK150" s="59">
        <f>+'Cas_-14'!P149</f>
        <v>942</v>
      </c>
      <c r="EL150" s="59">
        <f>+'Cas_-14'!Q149</f>
        <v>885</v>
      </c>
      <c r="EM150" s="59">
        <f>+'Cas_-14'!R149</f>
        <v>388</v>
      </c>
      <c r="EN150" s="59">
        <f>+'Cas_-14'!S149</f>
        <v>486</v>
      </c>
      <c r="EO150" s="59">
        <f>+'Cas_-14'!T149</f>
        <v>95</v>
      </c>
      <c r="EP150" s="75">
        <f>+'Cas_-14'!U149</f>
        <v>233</v>
      </c>
      <c r="EQ150" s="178">
        <f t="shared" si="673"/>
        <v>1.9430705899635362E-2</v>
      </c>
      <c r="ER150" s="79">
        <f t="shared" si="674"/>
        <v>2.0042483802067895E-2</v>
      </c>
      <c r="ES150" s="79">
        <f t="shared" si="675"/>
        <v>7.3659582994419229E-2</v>
      </c>
      <c r="ET150" s="79">
        <f t="shared" si="676"/>
        <v>8.7182279676851854E-2</v>
      </c>
      <c r="EU150" s="79">
        <f t="shared" si="677"/>
        <v>0.20055577987337062</v>
      </c>
      <c r="EV150" s="79">
        <f t="shared" si="678"/>
        <v>0.20572341858311671</v>
      </c>
      <c r="EW150" s="79">
        <f t="shared" si="679"/>
        <v>0.19334741844709011</v>
      </c>
      <c r="EX150" s="79">
        <f t="shared" si="680"/>
        <v>0.18415087809580336</v>
      </c>
      <c r="EY150" s="79">
        <f t="shared" si="681"/>
        <v>0.19654335814638355</v>
      </c>
      <c r="EZ150" s="79">
        <f t="shared" si="682"/>
        <v>0.17700980171908309</v>
      </c>
      <c r="FA150" s="79">
        <f t="shared" si="683"/>
        <v>0.18228047220077595</v>
      </c>
      <c r="FB150" s="79">
        <f t="shared" si="684"/>
        <v>0.15540202753949905</v>
      </c>
      <c r="FC150" s="79">
        <f t="shared" si="685"/>
        <v>0.13225635792366919</v>
      </c>
      <c r="FD150" s="79">
        <f t="shared" si="686"/>
        <v>0.10109193086568238</v>
      </c>
      <c r="FE150" s="79">
        <f t="shared" si="687"/>
        <v>0.10634446644609526</v>
      </c>
      <c r="FF150" s="79">
        <f t="shared" si="688"/>
        <v>7.0675453830734203E-2</v>
      </c>
      <c r="FG150" s="79">
        <f t="shared" si="689"/>
        <v>9.3601628771320944E-2</v>
      </c>
      <c r="FH150" s="79">
        <f t="shared" si="690"/>
        <v>6.7547860346700309E-2</v>
      </c>
      <c r="FI150" s="79">
        <f t="shared" si="691"/>
        <v>0.35395461280793039</v>
      </c>
      <c r="FJ150" s="87">
        <f t="shared" si="692"/>
        <v>0.12099721238293604</v>
      </c>
      <c r="FK150" s="101">
        <f t="shared" si="741"/>
        <v>2.7277686852154939</v>
      </c>
      <c r="FL150" s="102">
        <f t="shared" si="742"/>
        <v>4.2162071000927561</v>
      </c>
      <c r="FM150" s="102">
        <f t="shared" si="743"/>
        <v>4.5341273411448855</v>
      </c>
      <c r="FN150" s="102">
        <f t="shared" si="744"/>
        <v>6.5793292954312372</v>
      </c>
      <c r="FO150" s="102">
        <f t="shared" si="740"/>
        <v>3.4903008053020192</v>
      </c>
      <c r="FP150" s="102">
        <f t="shared" si="740"/>
        <v>1.9746375767357411</v>
      </c>
      <c r="FQ150" s="102">
        <f t="shared" si="740"/>
        <v>3.4314996415989261</v>
      </c>
      <c r="FR150" s="102">
        <f t="shared" si="740"/>
        <v>3.8012308561234733</v>
      </c>
      <c r="FS150" s="102">
        <f t="shared" si="740"/>
        <v>3.5615551021502689</v>
      </c>
      <c r="FT150" s="102">
        <f t="shared" si="740"/>
        <v>3.9545832671509866</v>
      </c>
      <c r="FU150" s="102">
        <f t="shared" si="740"/>
        <v>3.8402358275052797</v>
      </c>
      <c r="FV150" s="102">
        <f t="shared" si="740"/>
        <v>3.9766702014846236</v>
      </c>
      <c r="FW150" s="102">
        <f t="shared" si="740"/>
        <v>4.5341273411448855</v>
      </c>
      <c r="FX150" s="102">
        <f t="shared" si="740"/>
        <v>6.5793292954312372</v>
      </c>
      <c r="FY150" s="102">
        <f t="shared" si="740"/>
        <v>2.7277686852154939</v>
      </c>
      <c r="FZ150" s="102">
        <f t="shared" si="740"/>
        <v>4.2162071000927561</v>
      </c>
      <c r="GA150" s="102">
        <f t="shared" si="745"/>
        <v>2.6752613594317931</v>
      </c>
      <c r="GB150" s="102">
        <f t="shared" si="746"/>
        <v>5.097012511190858</v>
      </c>
      <c r="GC150" s="102">
        <f t="shared" si="747"/>
        <v>1.9457850861296049</v>
      </c>
      <c r="GD150" s="270">
        <f t="shared" si="748"/>
        <v>3.7568961504065208</v>
      </c>
      <c r="GE150" s="74">
        <f>+Cas_Hoy!B149</f>
        <v>398</v>
      </c>
      <c r="GF150" s="59">
        <f>+Cas_Hoy!C149</f>
        <v>382</v>
      </c>
      <c r="GG150" s="59">
        <f>+Cas_Hoy!D149</f>
        <v>1451</v>
      </c>
      <c r="GH150" s="59">
        <f>+Cas_Hoy!E149</f>
        <v>1595</v>
      </c>
      <c r="GI150" s="59">
        <f>+Cas_Hoy!F149</f>
        <v>4143</v>
      </c>
      <c r="GJ150" s="59">
        <f>+Cas_Hoy!G149</f>
        <v>4195</v>
      </c>
      <c r="GK150" s="59">
        <f>+Cas_Hoy!H149</f>
        <v>3944</v>
      </c>
      <c r="GL150" s="59">
        <f>+Cas_Hoy!I149</f>
        <v>3966</v>
      </c>
      <c r="GM150" s="59">
        <f>+Cas_Hoy!J149</f>
        <v>3766</v>
      </c>
      <c r="GN150" s="59">
        <f>+Cas_Hoy!K149</f>
        <v>3792</v>
      </c>
      <c r="GO150" s="59">
        <f>+Cas_Hoy!L149</f>
        <v>2952</v>
      </c>
      <c r="GP150" s="59">
        <f>+Cas_Hoy!M149</f>
        <v>2886</v>
      </c>
      <c r="GQ150" s="59">
        <f>+Cas_Hoy!N149</f>
        <v>1774</v>
      </c>
      <c r="GR150" s="59">
        <f>+Cas_Hoy!O149</f>
        <v>1712</v>
      </c>
      <c r="GS150" s="59">
        <f>+Cas_Hoy!P149</f>
        <v>972</v>
      </c>
      <c r="GT150" s="59">
        <f>+Cas_Hoy!Q149</f>
        <v>908</v>
      </c>
      <c r="GU150" s="59">
        <f>+Cas_Hoy!R149</f>
        <v>396</v>
      </c>
      <c r="GV150" s="59">
        <f>+Cas_Hoy!S149</f>
        <v>497</v>
      </c>
      <c r="GW150" s="59">
        <f>+Cas_Hoy!T149</f>
        <v>97</v>
      </c>
      <c r="GX150" s="459">
        <f>+Cas_Hoy!U149</f>
        <v>235</v>
      </c>
      <c r="GY150" s="424">
        <f t="shared" si="749"/>
        <v>0.299321420876768</v>
      </c>
      <c r="GZ150" s="94">
        <f t="shared" si="750"/>
        <v>0.3057265243175421</v>
      </c>
      <c r="HA150" s="94">
        <f t="shared" si="751"/>
        <v>0.61527446901241389</v>
      </c>
      <c r="HB150" s="94">
        <f t="shared" si="752"/>
        <v>0.68307167312358386</v>
      </c>
      <c r="HC150" s="272">
        <f t="shared" si="724"/>
        <v>0.7</v>
      </c>
      <c r="HD150" s="272">
        <f t="shared" si="725"/>
        <v>0.41747463586012745</v>
      </c>
      <c r="HE150" s="272">
        <f t="shared" si="726"/>
        <v>0.67843712185200267</v>
      </c>
      <c r="HF150" s="272">
        <f t="shared" si="727"/>
        <v>0.7</v>
      </c>
      <c r="HG150" s="272">
        <f t="shared" si="728"/>
        <v>0.7</v>
      </c>
      <c r="HH150" s="272">
        <f t="shared" si="729"/>
        <v>0.7</v>
      </c>
      <c r="HI150" s="272">
        <f t="shared" si="730"/>
        <v>0.7</v>
      </c>
      <c r="HJ150" s="272">
        <f t="shared" si="731"/>
        <v>0.63043401156340106</v>
      </c>
      <c r="HK150" s="272">
        <f t="shared" si="732"/>
        <v>0.61527446901241389</v>
      </c>
      <c r="HL150" s="272">
        <f t="shared" si="733"/>
        <v>0.68307167312358386</v>
      </c>
      <c r="HM150" s="272">
        <f t="shared" si="734"/>
        <v>0.299321420876768</v>
      </c>
      <c r="HN150" s="272">
        <f t="shared" si="735"/>
        <v>0.3057265243175421</v>
      </c>
      <c r="HO150" s="272">
        <f t="shared" si="736"/>
        <v>0.25557188909842904</v>
      </c>
      <c r="HP150" s="272">
        <f t="shared" si="737"/>
        <v>0.3520849131230005</v>
      </c>
      <c r="HQ150" s="272">
        <f t="shared" si="738"/>
        <v>0.7</v>
      </c>
      <c r="HR150" s="276">
        <f t="shared" si="739"/>
        <v>0.45847588382692089</v>
      </c>
      <c r="HS150" s="201">
        <f>+CyF_Tot!B149</f>
        <v>0</v>
      </c>
      <c r="HT150" s="131">
        <f>+CyF_Tot!C149</f>
        <v>39226</v>
      </c>
      <c r="HU150" s="131">
        <f>+CyF_Tot!D149</f>
        <v>39886</v>
      </c>
      <c r="HV150" s="131">
        <f>+CyF_Tot!E149</f>
        <v>40367</v>
      </c>
      <c r="HW150" s="131">
        <f>+CyF_Tot!F149</f>
        <v>0</v>
      </c>
      <c r="HX150" s="131">
        <f>+CyF_Tot!G149</f>
        <v>1028</v>
      </c>
      <c r="HY150" s="131">
        <f>+CyF_Tot!H149</f>
        <v>1040</v>
      </c>
      <c r="HZ150" s="428">
        <f>+CyF_Tot!I149</f>
        <v>1042</v>
      </c>
      <c r="IA150" s="82">
        <f t="shared" si="628"/>
        <v>6.6395231678655839E-2</v>
      </c>
      <c r="IB150" s="79">
        <f t="shared" si="629"/>
        <v>6.1807495813265327E-2</v>
      </c>
      <c r="IC150" s="79">
        <f t="shared" si="630"/>
        <v>6.3414345486712084E-2</v>
      </c>
      <c r="ID150" s="79">
        <f t="shared" si="631"/>
        <v>6.0093996675402571E-2</v>
      </c>
      <c r="IE150" s="79">
        <f t="shared" si="632"/>
        <v>6.8916432759091151E-2</v>
      </c>
      <c r="IF150" s="79">
        <f t="shared" si="633"/>
        <v>6.7900564787798698E-2</v>
      </c>
      <c r="IG150" s="79">
        <f t="shared" si="634"/>
        <v>6.8264573299419248E-2</v>
      </c>
      <c r="IH150" s="79">
        <f t="shared" si="635"/>
        <v>7.1562226369064716E-2</v>
      </c>
      <c r="II150" s="79">
        <f t="shared" si="636"/>
        <v>6.3533036143243987E-2</v>
      </c>
      <c r="IJ150" s="79">
        <f t="shared" si="637"/>
        <v>7.112406842426397E-2</v>
      </c>
      <c r="IK150" s="79">
        <f t="shared" si="638"/>
        <v>5.404874806111408E-2</v>
      </c>
      <c r="IL150" s="79">
        <f t="shared" si="639"/>
        <v>6.2296032111327906E-2</v>
      </c>
      <c r="IM150" s="79">
        <f t="shared" si="640"/>
        <v>4.4736556607288036E-2</v>
      </c>
      <c r="IN150" s="79">
        <f t="shared" si="641"/>
        <v>5.6429113426164107E-2</v>
      </c>
      <c r="IO150" s="79">
        <f t="shared" si="642"/>
        <v>3.0312386165786281E-2</v>
      </c>
      <c r="IP150" s="79">
        <f t="shared" si="643"/>
        <v>4.28507851282105E-2</v>
      </c>
      <c r="IQ150" s="79">
        <f t="shared" si="644"/>
        <v>1.4185101198167731E-2</v>
      </c>
      <c r="IR150" s="79">
        <f t="shared" si="645"/>
        <v>2.4621175925047319E-2</v>
      </c>
      <c r="IS150" s="79">
        <f t="shared" si="646"/>
        <v>9.1845978980942158E-4</v>
      </c>
      <c r="IT150" s="179">
        <f t="shared" si="647"/>
        <v>6.5896853046496628E-3</v>
      </c>
      <c r="IU150" s="275"/>
      <c r="IV150" s="272"/>
      <c r="IW150" s="272"/>
      <c r="IX150" s="272"/>
      <c r="IY150" s="272"/>
      <c r="IZ150" s="272"/>
      <c r="JA150" s="272"/>
      <c r="JB150" s="272"/>
      <c r="JC150" s="272"/>
      <c r="JD150" s="272"/>
      <c r="JE150" s="272"/>
      <c r="JF150" s="272"/>
      <c r="JG150" s="272"/>
      <c r="JH150" s="272"/>
      <c r="JI150" s="272"/>
      <c r="JJ150" s="272"/>
      <c r="JK150" s="272"/>
      <c r="JL150" s="272"/>
      <c r="JM150" s="272"/>
      <c r="JN150" s="276"/>
      <c r="JP150" s="525">
        <f t="shared" si="510"/>
        <v>198.24401894555663</v>
      </c>
      <c r="JQ150" s="241">
        <f t="shared" si="511"/>
        <v>0</v>
      </c>
      <c r="JR150" s="241">
        <f t="shared" si="512"/>
        <v>195.91355309614281</v>
      </c>
      <c r="JS150" s="241">
        <f t="shared" si="513"/>
        <v>0</v>
      </c>
      <c r="JT150" s="241">
        <f t="shared" si="514"/>
        <v>355.32297204164831</v>
      </c>
      <c r="JU150" s="241">
        <f t="shared" si="515"/>
        <v>176.69807179945673</v>
      </c>
      <c r="JV150" s="241">
        <f t="shared" si="516"/>
        <v>726.9033299237941</v>
      </c>
      <c r="JW150" s="241">
        <f t="shared" si="517"/>
        <v>1013.3751810432113</v>
      </c>
      <c r="JX150" s="241">
        <f t="shared" si="518"/>
        <v>5168.2537307492757</v>
      </c>
      <c r="JY150" s="241">
        <f t="shared" si="519"/>
        <v>1827.3128391076204</v>
      </c>
      <c r="JZ150" s="241">
        <f t="shared" si="520"/>
        <v>10504.210165381168</v>
      </c>
      <c r="KA150" s="241">
        <f t="shared" si="521"/>
        <v>2803.7018297994705</v>
      </c>
      <c r="KB150" s="241">
        <f t="shared" si="522"/>
        <v>16062.414805334038</v>
      </c>
      <c r="KC150" s="241">
        <f t="shared" si="523"/>
        <v>7864.3950331912447</v>
      </c>
      <c r="KD150" s="241">
        <f t="shared" si="524"/>
        <v>17546.181172729302</v>
      </c>
      <c r="KE150" s="241">
        <f t="shared" si="525"/>
        <v>10648.674621640217</v>
      </c>
      <c r="KF150" s="241">
        <f t="shared" si="526"/>
        <v>12687.436620716719</v>
      </c>
      <c r="KG150" s="241">
        <f t="shared" si="527"/>
        <v>12367.83101704273</v>
      </c>
      <c r="KH150" s="241">
        <f t="shared" si="528"/>
        <v>11470.420845365124</v>
      </c>
      <c r="KI150" s="526">
        <f t="shared" si="529"/>
        <v>8256.1227511345751</v>
      </c>
      <c r="KJ150" s="529">
        <f>(SUM(JP150:KI150)/SUM(JP$4:KI149))*100000</f>
        <v>197.90895955780053</v>
      </c>
      <c r="KK150" s="491">
        <f t="shared" si="693"/>
        <v>51.54033395128743</v>
      </c>
      <c r="KL150" s="492">
        <f t="shared" si="694"/>
        <v>0</v>
      </c>
      <c r="KM150" s="492">
        <f t="shared" si="695"/>
        <v>53.963064464775989</v>
      </c>
      <c r="KN150" s="492">
        <f t="shared" si="696"/>
        <v>0</v>
      </c>
      <c r="KO150" s="492">
        <f t="shared" si="697"/>
        <v>99.309621130661355</v>
      </c>
      <c r="KP150" s="492">
        <f t="shared" si="698"/>
        <v>50.397701759705221</v>
      </c>
      <c r="KQ150" s="492">
        <f t="shared" si="699"/>
        <v>225.5803430157909</v>
      </c>
      <c r="KR150" s="492">
        <f t="shared" si="700"/>
        <v>310.82334656523551</v>
      </c>
      <c r="KS150" s="492">
        <f t="shared" si="701"/>
        <v>1831.3165735755113</v>
      </c>
      <c r="KT150" s="492">
        <f t="shared" si="702"/>
        <v>625.47633116283782</v>
      </c>
      <c r="KU150" s="492">
        <f t="shared" si="703"/>
        <v>4970.1344452104595</v>
      </c>
      <c r="KV150" s="492">
        <f t="shared" si="704"/>
        <v>1235.9652243332375</v>
      </c>
      <c r="KW150" s="492">
        <f t="shared" si="705"/>
        <v>9714.6081297316287</v>
      </c>
      <c r="KX150" s="492">
        <f t="shared" si="706"/>
        <v>4123.7260341130186</v>
      </c>
      <c r="KY150" s="492">
        <f t="shared" si="707"/>
        <v>17724.077741015877</v>
      </c>
      <c r="KZ150" s="492">
        <f t="shared" si="708"/>
        <v>7985.9269865236392</v>
      </c>
      <c r="LA150" s="492">
        <f t="shared" si="709"/>
        <v>35583.09341177794</v>
      </c>
      <c r="LB150" s="492">
        <f t="shared" si="710"/>
        <v>18832.788224234344</v>
      </c>
      <c r="LC150" s="492">
        <f t="shared" si="711"/>
        <v>190017.73950741527</v>
      </c>
      <c r="LD150" s="493">
        <f t="shared" si="712"/>
        <v>47775.72334433526</v>
      </c>
      <c r="LE150" s="509">
        <f t="shared" si="713"/>
        <v>68.879406672369143</v>
      </c>
      <c r="LF150" s="492">
        <f t="shared" si="714"/>
        <v>18.029480094130232</v>
      </c>
      <c r="LG150" s="492">
        <f t="shared" si="715"/>
        <v>2154.3483432023236</v>
      </c>
      <c r="LH150" s="492">
        <f t="shared" si="716"/>
        <v>701.1597708785589</v>
      </c>
      <c r="LI150" s="492">
        <f t="shared" si="717"/>
        <v>18314.861713499678</v>
      </c>
      <c r="LJ150" s="512">
        <f t="shared" si="718"/>
        <v>10371.721505608888</v>
      </c>
      <c r="LK150" s="491">
        <f t="shared" si="719"/>
        <v>44.038419645514708</v>
      </c>
      <c r="LL150" s="492">
        <f t="shared" si="720"/>
        <v>1392.1781472325595</v>
      </c>
      <c r="LM150" s="493">
        <f t="shared" si="721"/>
        <v>13617.204580690342</v>
      </c>
      <c r="LO150" s="547" t="e">
        <f>VLOOKUP(A150,#REF!,2,FALSE)</f>
        <v>#REF!</v>
      </c>
      <c r="LP150" s="552" t="e">
        <f>VLOOKUP(A150,#REF!,3,FALSE)</f>
        <v>#REF!</v>
      </c>
      <c r="LQ150" s="544" t="e">
        <f>VLOOKUP(A150,#REF!,4,FALSE)</f>
        <v>#REF!</v>
      </c>
      <c r="LR150" s="564" t="e">
        <f t="shared" si="665"/>
        <v>#REF!</v>
      </c>
      <c r="LS150" s="518" t="e">
        <f t="shared" si="666"/>
        <v>#REF!</v>
      </c>
    </row>
    <row r="151" spans="1:331" ht="14.4">
      <c r="A151" s="392" t="s">
        <v>161</v>
      </c>
      <c r="B151" s="420">
        <v>304122</v>
      </c>
      <c r="C151" s="408">
        <f t="shared" si="608"/>
        <v>41341</v>
      </c>
      <c r="D151" s="399">
        <f t="shared" si="609"/>
        <v>946</v>
      </c>
      <c r="E151" s="377">
        <f t="shared" si="722"/>
        <v>5.1477253288296498E-3</v>
      </c>
      <c r="F151" s="186">
        <f t="shared" si="667"/>
        <v>0.13222982881869777</v>
      </c>
      <c r="G151" s="28">
        <f t="shared" si="253"/>
        <v>4.5698137171611695</v>
      </c>
      <c r="H151" s="27">
        <f t="shared" si="668"/>
        <v>0.60426568555355842</v>
      </c>
      <c r="I151" s="34">
        <f t="shared" si="669"/>
        <v>0.62120027121076382</v>
      </c>
      <c r="J151" s="289">
        <f t="shared" si="670"/>
        <v>0.6443668940775088</v>
      </c>
      <c r="K151" s="453">
        <f t="shared" si="671"/>
        <v>4.8273643532228119E-3</v>
      </c>
      <c r="L151" s="290">
        <f t="shared" si="723"/>
        <v>4.8730827214562131</v>
      </c>
      <c r="M151" s="291">
        <f t="shared" si="672"/>
        <v>0.66229713117087763</v>
      </c>
      <c r="N151" s="675"/>
      <c r="O151" s="312" t="s">
        <v>230</v>
      </c>
      <c r="P151" s="21" t="s">
        <v>240</v>
      </c>
      <c r="Q151" s="21" t="s">
        <v>232</v>
      </c>
      <c r="R151" s="21" t="s">
        <v>243</v>
      </c>
      <c r="S151" s="152">
        <f t="shared" si="538"/>
        <v>41341</v>
      </c>
      <c r="T151" s="153">
        <f t="shared" si="539"/>
        <v>13593.557848495011</v>
      </c>
      <c r="U151" s="152">
        <f t="shared" si="540"/>
        <v>422</v>
      </c>
      <c r="V151" s="154">
        <f t="shared" si="541"/>
        <v>1.0313057503849067E-2</v>
      </c>
      <c r="W151" s="153">
        <f t="shared" si="542"/>
        <v>138.76010285346013</v>
      </c>
      <c r="X151" s="152">
        <f t="shared" si="543"/>
        <v>1127</v>
      </c>
      <c r="Y151" s="154">
        <f t="shared" si="544"/>
        <v>2.8025065897448648E-2</v>
      </c>
      <c r="Z151" s="153">
        <f t="shared" si="545"/>
        <v>370.5749666252359</v>
      </c>
      <c r="AA151" s="152">
        <f t="shared" si="546"/>
        <v>946</v>
      </c>
      <c r="AB151" s="153">
        <f t="shared" si="547"/>
        <v>3110.5937748666652</v>
      </c>
      <c r="AC151" s="155">
        <f t="shared" si="548"/>
        <v>2.2882852374156406E-2</v>
      </c>
      <c r="AD151" s="152">
        <f t="shared" si="549"/>
        <v>4</v>
      </c>
      <c r="AE151" s="154">
        <f t="shared" si="550"/>
        <v>4.246284501061571E-3</v>
      </c>
      <c r="AF151" s="153">
        <f t="shared" si="551"/>
        <v>13.15261638421423</v>
      </c>
      <c r="AG151" s="152">
        <f t="shared" si="552"/>
        <v>13</v>
      </c>
      <c r="AH151" s="154">
        <f t="shared" si="553"/>
        <v>1.3933547695605574E-2</v>
      </c>
      <c r="AI151" s="313">
        <f t="shared" si="554"/>
        <v>42.746003248696248</v>
      </c>
      <c r="AJ151" s="679"/>
      <c r="AK151" s="74">
        <v>25984.98502736121</v>
      </c>
      <c r="AL151" s="59">
        <v>24402.897011101559</v>
      </c>
      <c r="AM151" s="59">
        <v>24541.350426304318</v>
      </c>
      <c r="AN151" s="59">
        <v>23793.72434927</v>
      </c>
      <c r="AO151" s="59">
        <v>24630.645696892789</v>
      </c>
      <c r="AP151" s="59">
        <v>24239.717145522765</v>
      </c>
      <c r="AQ151" s="59">
        <v>22062.737606304832</v>
      </c>
      <c r="AR151" s="59">
        <v>21850.619397128194</v>
      </c>
      <c r="AS151" s="59">
        <v>18822.290799253791</v>
      </c>
      <c r="AT151" s="59">
        <v>20307.807792724383</v>
      </c>
      <c r="AU151" s="59">
        <v>14311.408933667746</v>
      </c>
      <c r="AV151" s="59">
        <v>15785.34541682971</v>
      </c>
      <c r="AW151" s="59">
        <v>10541.663736689588</v>
      </c>
      <c r="AX151" s="59">
        <v>12469.596698917172</v>
      </c>
      <c r="AY151" s="59">
        <v>5732.0108504705131</v>
      </c>
      <c r="AZ151" s="59">
        <v>7970.6282037438732</v>
      </c>
      <c r="BA151" s="59">
        <v>1907.3044118659361</v>
      </c>
      <c r="BB151" s="59">
        <v>3618.6426728204196</v>
      </c>
      <c r="BC151" s="59">
        <v>176.60226035795708</v>
      </c>
      <c r="BD151" s="75">
        <v>972.02033974201822</v>
      </c>
      <c r="BE151" s="213">
        <v>2.0000000000000002E-5</v>
      </c>
      <c r="BF151" s="42">
        <v>2.0000000000000002E-5</v>
      </c>
      <c r="BG151" s="52">
        <v>5.0000000000000002E-5</v>
      </c>
      <c r="BH151" s="52">
        <v>4.0000000000000003E-5</v>
      </c>
      <c r="BI151" s="52">
        <v>1.2518952302791728E-4</v>
      </c>
      <c r="BJ151" s="52">
        <v>1.2406223545552731E-4</v>
      </c>
      <c r="BK151" s="52">
        <v>3.4000000000000002E-4</v>
      </c>
      <c r="BL151" s="52">
        <v>1.8000000000000001E-4</v>
      </c>
      <c r="BM151" s="52">
        <v>8.9999999999999998E-4</v>
      </c>
      <c r="BN151" s="52">
        <v>5.0000000000000001E-4</v>
      </c>
      <c r="BO151" s="52">
        <v>3.8E-3</v>
      </c>
      <c r="BP151" s="52">
        <v>2E-3</v>
      </c>
      <c r="BQ151" s="52">
        <v>1.6199999999999999E-2</v>
      </c>
      <c r="BR151" s="52">
        <v>6.1999999999999998E-3</v>
      </c>
      <c r="BS151" s="52">
        <v>6.1100000000000002E-2</v>
      </c>
      <c r="BT151" s="52">
        <v>2.6800000000000001E-2</v>
      </c>
      <c r="BU151" s="52">
        <v>0.1421</v>
      </c>
      <c r="BV151" s="52">
        <v>5.4699999999999999E-2</v>
      </c>
      <c r="BW151" s="52">
        <v>0.27589999999999998</v>
      </c>
      <c r="BX151" s="584">
        <v>0.1051</v>
      </c>
      <c r="BY151" s="74">
        <f>+Fall_Hoy!B151+(CS151/2)</f>
        <v>0</v>
      </c>
      <c r="BZ151" s="59">
        <f>+Fall_Hoy!C151+(CS151/2)</f>
        <v>0</v>
      </c>
      <c r="CA151" s="59">
        <f>+Fall_Hoy!D151+(CT151/2)</f>
        <v>1</v>
      </c>
      <c r="CB151" s="59">
        <f>+Fall_Hoy!E151+(CT151/2)</f>
        <v>0</v>
      </c>
      <c r="CC151" s="59">
        <f>+Fall_Hoy!F151+(CU151/2)</f>
        <v>8</v>
      </c>
      <c r="CD151" s="59">
        <f>+Fall_Hoy!G151+(CU151/2)</f>
        <v>7</v>
      </c>
      <c r="CE151" s="59">
        <f>+Fall_Hoy!H151+(CV151/2)</f>
        <v>17</v>
      </c>
      <c r="CF151" s="59">
        <f>+Fall_Hoy!I151+(CV151/2)</f>
        <v>11</v>
      </c>
      <c r="CG151" s="59">
        <f>+Fall_Hoy!J151+(CW151/2)</f>
        <v>36</v>
      </c>
      <c r="CH151" s="59">
        <f>+Fall_Hoy!K151+(CW151/2)</f>
        <v>24</v>
      </c>
      <c r="CI151" s="59">
        <f>+Fall_Hoy!L151+(CX151/2)</f>
        <v>84</v>
      </c>
      <c r="CJ151" s="59">
        <f>+Fall_Hoy!M151+(CX151/2)</f>
        <v>48</v>
      </c>
      <c r="CK151" s="59">
        <f>+Fall_Hoy!N151+(CY151/2)</f>
        <v>147.5</v>
      </c>
      <c r="CL151" s="59">
        <f>+Fall_Hoy!O151+(CY151/2)</f>
        <v>68.5</v>
      </c>
      <c r="CM151" s="59">
        <f>+Fall_Hoy!P151+(CZ151/2)</f>
        <v>144.5</v>
      </c>
      <c r="CN151" s="59">
        <f>+Fall_Hoy!Q151+(CZ151/2)</f>
        <v>110.5</v>
      </c>
      <c r="CO151" s="59">
        <f>+Fall_Hoy!R151+(DA151/2)</f>
        <v>83.5</v>
      </c>
      <c r="CP151" s="59">
        <f>+Fall_Hoy!S151+(DA151/2)</f>
        <v>95.5</v>
      </c>
      <c r="CQ151" s="59">
        <f>+Fall_Hoy!T151+(DB151/2)</f>
        <v>20.5</v>
      </c>
      <c r="CR151" s="75">
        <f>+Fall_Hoy!U151+(DB151/2)</f>
        <v>39.5</v>
      </c>
      <c r="CS151" s="603">
        <f>+Fall_Hoy!W151</f>
        <v>0</v>
      </c>
      <c r="CT151" s="58">
        <f>+Fall_Hoy!X151</f>
        <v>0</v>
      </c>
      <c r="CU151" s="58">
        <f>+Fall_Hoy!Y151</f>
        <v>0</v>
      </c>
      <c r="CV151" s="58">
        <f>+Fall_Hoy!Z151</f>
        <v>0</v>
      </c>
      <c r="CW151" s="58">
        <f>+Fall_Hoy!AA151</f>
        <v>0</v>
      </c>
      <c r="CX151" s="58">
        <f>+Fall_Hoy!AB151</f>
        <v>6</v>
      </c>
      <c r="CY151" s="58">
        <f>+Fall_Hoy!AC151</f>
        <v>1</v>
      </c>
      <c r="CZ151" s="58">
        <f>+Fall_Hoy!AD151</f>
        <v>3</v>
      </c>
      <c r="DA151" s="58">
        <f>+Fall_Hoy!AE151</f>
        <v>5</v>
      </c>
      <c r="DB151" s="223">
        <f>+Fall_Hoy!AF151</f>
        <v>5</v>
      </c>
      <c r="DC151" s="65">
        <f t="shared" si="555"/>
        <v>0.41259088856883508</v>
      </c>
      <c r="DD151" s="66">
        <f t="shared" si="556"/>
        <v>0.51729101182031512</v>
      </c>
      <c r="DE151" s="66">
        <f t="shared" si="557"/>
        <v>0.7</v>
      </c>
      <c r="DF151" s="66">
        <f t="shared" si="558"/>
        <v>0.7</v>
      </c>
      <c r="DG151" s="66">
        <f t="shared" si="649"/>
        <v>0.7</v>
      </c>
      <c r="DH151" s="66">
        <f t="shared" si="650"/>
        <v>0.7</v>
      </c>
      <c r="DI151" s="66">
        <f t="shared" si="651"/>
        <v>0.7</v>
      </c>
      <c r="DJ151" s="66">
        <f t="shared" si="652"/>
        <v>0.7</v>
      </c>
      <c r="DK151" s="66">
        <f t="shared" si="653"/>
        <v>0.7</v>
      </c>
      <c r="DL151" s="66">
        <f t="shared" si="654"/>
        <v>0.7</v>
      </c>
      <c r="DM151" s="66">
        <f t="shared" si="655"/>
        <v>0.7</v>
      </c>
      <c r="DN151" s="66">
        <f t="shared" si="656"/>
        <v>0.7</v>
      </c>
      <c r="DO151" s="66">
        <f t="shared" si="657"/>
        <v>0.7</v>
      </c>
      <c r="DP151" s="66">
        <f t="shared" si="658"/>
        <v>0.7</v>
      </c>
      <c r="DQ151" s="66">
        <f t="shared" si="659"/>
        <v>0.41259088856883508</v>
      </c>
      <c r="DR151" s="66">
        <f t="shared" si="660"/>
        <v>0.51729101182031512</v>
      </c>
      <c r="DS151" s="66">
        <f t="shared" si="661"/>
        <v>0.30808629835464652</v>
      </c>
      <c r="DT151" s="66">
        <f t="shared" si="662"/>
        <v>0.482470034301068</v>
      </c>
      <c r="DU151" s="66">
        <f t="shared" si="663"/>
        <v>0.42073234671755294</v>
      </c>
      <c r="DV151" s="265">
        <f t="shared" si="664"/>
        <v>0.38665090129433638</v>
      </c>
      <c r="DW151" s="74">
        <f>+'Cas_-14'!B150</f>
        <v>355</v>
      </c>
      <c r="DX151" s="59">
        <f>+'Cas_-14'!C150</f>
        <v>344</v>
      </c>
      <c r="DY151" s="59">
        <f>+'Cas_-14'!D150</f>
        <v>1223</v>
      </c>
      <c r="DZ151" s="59">
        <f>+'Cas_-14'!E150</f>
        <v>1354</v>
      </c>
      <c r="EA151" s="59">
        <f>+'Cas_-14'!F150</f>
        <v>4561</v>
      </c>
      <c r="EB151" s="59">
        <f>+'Cas_-14'!G150</f>
        <v>4508</v>
      </c>
      <c r="EC151" s="59">
        <f>+'Cas_-14'!H150</f>
        <v>5167</v>
      </c>
      <c r="ED151" s="59">
        <f>+'Cas_-14'!I150</f>
        <v>4797</v>
      </c>
      <c r="EE151" s="59">
        <f>+'Cas_-14'!J150</f>
        <v>3922</v>
      </c>
      <c r="EF151" s="59">
        <f>+'Cas_-14'!K150</f>
        <v>3595</v>
      </c>
      <c r="EG151" s="59">
        <f>+'Cas_-14'!L150</f>
        <v>2669</v>
      </c>
      <c r="EH151" s="59">
        <f>+'Cas_-14'!M150</f>
        <v>2727</v>
      </c>
      <c r="EI151" s="59">
        <f>+'Cas_-14'!N150</f>
        <v>1446</v>
      </c>
      <c r="EJ151" s="59">
        <f>+'Cas_-14'!O150</f>
        <v>1332</v>
      </c>
      <c r="EK151" s="59">
        <f>+'Cas_-14'!P150</f>
        <v>614</v>
      </c>
      <c r="EL151" s="59">
        <f>+'Cas_-14'!Q150</f>
        <v>591</v>
      </c>
      <c r="EM151" s="59">
        <f>+'Cas_-14'!R150</f>
        <v>209</v>
      </c>
      <c r="EN151" s="59">
        <f>+'Cas_-14'!S150</f>
        <v>283</v>
      </c>
      <c r="EO151" s="59">
        <f>+'Cas_-14'!T150</f>
        <v>34</v>
      </c>
      <c r="EP151" s="75">
        <f>+'Cas_-14'!U150</f>
        <v>87</v>
      </c>
      <c r="EQ151" s="178">
        <f t="shared" si="673"/>
        <v>1.3661735791888984E-2</v>
      </c>
      <c r="ER151" s="80">
        <f t="shared" si="674"/>
        <v>1.4096686956614405E-2</v>
      </c>
      <c r="ES151" s="80">
        <f t="shared" si="675"/>
        <v>4.9834258455848615E-2</v>
      </c>
      <c r="ET151" s="80">
        <f t="shared" si="676"/>
        <v>5.6905761373231223E-2</v>
      </c>
      <c r="EU151" s="80">
        <f t="shared" si="677"/>
        <v>0.1851758194295077</v>
      </c>
      <c r="EV151" s="80">
        <f t="shared" si="678"/>
        <v>0.18597576749498734</v>
      </c>
      <c r="EW151" s="80">
        <f t="shared" si="679"/>
        <v>0.23419577806715314</v>
      </c>
      <c r="EX151" s="80">
        <f t="shared" si="680"/>
        <v>0.21953611075347665</v>
      </c>
      <c r="EY151" s="80">
        <f t="shared" si="681"/>
        <v>0.20836996101215732</v>
      </c>
      <c r="EZ151" s="80">
        <f t="shared" si="682"/>
        <v>0.17702550844941373</v>
      </c>
      <c r="FA151" s="80">
        <f t="shared" si="683"/>
        <v>0.18649456614443796</v>
      </c>
      <c r="FB151" s="80">
        <f t="shared" si="684"/>
        <v>0.17275516803658794</v>
      </c>
      <c r="FC151" s="80">
        <f t="shared" si="685"/>
        <v>0.13716999859967921</v>
      </c>
      <c r="FD151" s="80">
        <f t="shared" si="686"/>
        <v>0.10681981399732579</v>
      </c>
      <c r="FE151" s="80">
        <f t="shared" si="687"/>
        <v>0.10711773163332371</v>
      </c>
      <c r="FF151" s="80">
        <f t="shared" si="688"/>
        <v>7.4147229665335809E-2</v>
      </c>
      <c r="FG151" s="80">
        <f t="shared" si="689"/>
        <v>0.10957873252939895</v>
      </c>
      <c r="FH151" s="80">
        <f t="shared" si="690"/>
        <v>7.8206119141193325E-2</v>
      </c>
      <c r="FI151" s="80">
        <f t="shared" si="691"/>
        <v>0.19252301715213058</v>
      </c>
      <c r="FJ151" s="88">
        <f t="shared" si="692"/>
        <v>8.9504299902911991E-2</v>
      </c>
      <c r="FK151" s="101">
        <f t="shared" si="741"/>
        <v>3.8517515473645489</v>
      </c>
      <c r="FL151" s="102">
        <f t="shared" si="742"/>
        <v>6.9765386266636362</v>
      </c>
      <c r="FM151" s="102">
        <f t="shared" si="743"/>
        <v>5.1031567190060247</v>
      </c>
      <c r="FN151" s="102">
        <f t="shared" si="744"/>
        <v>6.5530913582898043</v>
      </c>
      <c r="FO151" s="102">
        <f t="shared" si="740"/>
        <v>3.7801911834740083</v>
      </c>
      <c r="FP151" s="102">
        <f t="shared" si="740"/>
        <v>3.7639312337768267</v>
      </c>
      <c r="FQ151" s="102">
        <f t="shared" si="740"/>
        <v>2.9889522594181113</v>
      </c>
      <c r="FR151" s="102">
        <f t="shared" si="740"/>
        <v>3.188541500519019</v>
      </c>
      <c r="FS151" s="102">
        <f t="shared" si="740"/>
        <v>3.3594093726358114</v>
      </c>
      <c r="FT151" s="102">
        <f t="shared" si="740"/>
        <v>3.9542323935763743</v>
      </c>
      <c r="FU151" s="102">
        <f t="shared" si="740"/>
        <v>3.7534605670915782</v>
      </c>
      <c r="FV151" s="102">
        <f t="shared" si="740"/>
        <v>4.0519771880384292</v>
      </c>
      <c r="FW151" s="102">
        <f t="shared" si="740"/>
        <v>5.1031567190060247</v>
      </c>
      <c r="FX151" s="102">
        <f t="shared" si="740"/>
        <v>6.5530913582898043</v>
      </c>
      <c r="FY151" s="102">
        <f t="shared" si="740"/>
        <v>3.8517515473645489</v>
      </c>
      <c r="FZ151" s="102">
        <f t="shared" si="740"/>
        <v>6.9765386266636362</v>
      </c>
      <c r="GA151" s="102">
        <f t="shared" si="745"/>
        <v>2.8115519430012554</v>
      </c>
      <c r="GB151" s="102">
        <f t="shared" si="746"/>
        <v>6.1692107932119304</v>
      </c>
      <c r="GC151" s="102">
        <f t="shared" si="747"/>
        <v>2.1853612775302222</v>
      </c>
      <c r="GD151" s="270">
        <f t="shared" si="748"/>
        <v>4.3199142579043492</v>
      </c>
      <c r="GE151" s="74">
        <f>+Cas_Hoy!B150</f>
        <v>375</v>
      </c>
      <c r="GF151" s="59">
        <f>+Cas_Hoy!C150</f>
        <v>363</v>
      </c>
      <c r="GG151" s="59">
        <f>+Cas_Hoy!D150</f>
        <v>1275</v>
      </c>
      <c r="GH151" s="59">
        <f>+Cas_Hoy!E150</f>
        <v>1396</v>
      </c>
      <c r="GI151" s="59">
        <f>+Cas_Hoy!F150</f>
        <v>4699</v>
      </c>
      <c r="GJ151" s="59">
        <f>+Cas_Hoy!G150</f>
        <v>4631</v>
      </c>
      <c r="GK151" s="59">
        <f>+Cas_Hoy!H150</f>
        <v>5276</v>
      </c>
      <c r="GL151" s="59">
        <f>+Cas_Hoy!I150</f>
        <v>4942</v>
      </c>
      <c r="GM151" s="59">
        <f>+Cas_Hoy!J150</f>
        <v>4018</v>
      </c>
      <c r="GN151" s="59">
        <f>+Cas_Hoy!K150</f>
        <v>3709</v>
      </c>
      <c r="GO151" s="59">
        <f>+Cas_Hoy!L150</f>
        <v>2740</v>
      </c>
      <c r="GP151" s="59">
        <f>+Cas_Hoy!M150</f>
        <v>2804</v>
      </c>
      <c r="GQ151" s="59">
        <f>+Cas_Hoy!N150</f>
        <v>1479</v>
      </c>
      <c r="GR151" s="59">
        <f>+Cas_Hoy!O150</f>
        <v>1367</v>
      </c>
      <c r="GS151" s="59">
        <f>+Cas_Hoy!P150</f>
        <v>626</v>
      </c>
      <c r="GT151" s="59">
        <f>+Cas_Hoy!Q150</f>
        <v>606</v>
      </c>
      <c r="GU151" s="59">
        <f>+Cas_Hoy!R150</f>
        <v>218</v>
      </c>
      <c r="GV151" s="59">
        <f>+Cas_Hoy!S150</f>
        <v>288</v>
      </c>
      <c r="GW151" s="59">
        <f>+Cas_Hoy!T150</f>
        <v>35</v>
      </c>
      <c r="GX151" s="459">
        <f>+Cas_Hoy!U150</f>
        <v>90</v>
      </c>
      <c r="GY151" s="424">
        <f t="shared" si="749"/>
        <v>0.42065455414347031</v>
      </c>
      <c r="GZ151" s="94">
        <f t="shared" si="750"/>
        <v>0.53042022531829269</v>
      </c>
      <c r="HA151" s="94">
        <f t="shared" si="751"/>
        <v>0.7</v>
      </c>
      <c r="HB151" s="94">
        <f t="shared" si="752"/>
        <v>0.7</v>
      </c>
      <c r="HC151" s="272">
        <f t="shared" si="724"/>
        <v>0.7</v>
      </c>
      <c r="HD151" s="272">
        <f t="shared" si="725"/>
        <v>0.7</v>
      </c>
      <c r="HE151" s="272">
        <f t="shared" si="726"/>
        <v>0.7</v>
      </c>
      <c r="HF151" s="272">
        <f t="shared" si="727"/>
        <v>0.7</v>
      </c>
      <c r="HG151" s="272">
        <f t="shared" si="728"/>
        <v>0.7</v>
      </c>
      <c r="HH151" s="272">
        <f t="shared" si="729"/>
        <v>0.7</v>
      </c>
      <c r="HI151" s="272">
        <f t="shared" si="730"/>
        <v>0.7</v>
      </c>
      <c r="HJ151" s="272">
        <f t="shared" si="731"/>
        <v>0.7</v>
      </c>
      <c r="HK151" s="272">
        <f t="shared" si="732"/>
        <v>0.7</v>
      </c>
      <c r="HL151" s="272">
        <f t="shared" si="733"/>
        <v>0.7</v>
      </c>
      <c r="HM151" s="272">
        <f t="shared" si="734"/>
        <v>0.42065455414347031</v>
      </c>
      <c r="HN151" s="272">
        <f t="shared" si="735"/>
        <v>0.53042022531829269</v>
      </c>
      <c r="HO151" s="272">
        <f t="shared" si="736"/>
        <v>0.32135317244647338</v>
      </c>
      <c r="HP151" s="272">
        <f t="shared" si="737"/>
        <v>0.49099423985409041</v>
      </c>
      <c r="HQ151" s="272">
        <f t="shared" si="738"/>
        <v>0.43310682750336338</v>
      </c>
      <c r="HR151" s="276">
        <f t="shared" si="739"/>
        <v>0.39998369099414105</v>
      </c>
      <c r="HS151" s="201">
        <f>+CyF_Tot!B150</f>
        <v>0</v>
      </c>
      <c r="HT151" s="131">
        <f>+CyF_Tot!C150</f>
        <v>40214</v>
      </c>
      <c r="HU151" s="131">
        <f>+CyF_Tot!D150</f>
        <v>40919</v>
      </c>
      <c r="HV151" s="131">
        <f>+CyF_Tot!E150</f>
        <v>41341</v>
      </c>
      <c r="HW151" s="131">
        <f>+CyF_Tot!F150</f>
        <v>0</v>
      </c>
      <c r="HX151" s="131">
        <f>+CyF_Tot!G150</f>
        <v>933</v>
      </c>
      <c r="HY151" s="131">
        <f>+CyF_Tot!H150</f>
        <v>942</v>
      </c>
      <c r="HZ151" s="428">
        <f>+CyF_Tot!I150</f>
        <v>946</v>
      </c>
      <c r="IA151" s="82">
        <f t="shared" si="628"/>
        <v>8.5442634953608126E-2</v>
      </c>
      <c r="IB151" s="79">
        <f t="shared" si="629"/>
        <v>8.0240485762626698E-2</v>
      </c>
      <c r="IC151" s="79">
        <f t="shared" si="630"/>
        <v>8.0695741926938264E-2</v>
      </c>
      <c r="ID151" s="79">
        <f t="shared" si="631"/>
        <v>7.8237432179421418E-2</v>
      </c>
      <c r="IE151" s="79">
        <f t="shared" si="632"/>
        <v>8.0989358536681946E-2</v>
      </c>
      <c r="IF151" s="79">
        <f t="shared" si="633"/>
        <v>7.9703925219230323E-2</v>
      </c>
      <c r="IG151" s="79">
        <f t="shared" si="634"/>
        <v>7.254568103032609E-2</v>
      </c>
      <c r="IH151" s="79">
        <f t="shared" si="635"/>
        <v>7.1848203671974378E-2</v>
      </c>
      <c r="II151" s="79">
        <f t="shared" si="636"/>
        <v>6.1890592588677538E-2</v>
      </c>
      <c r="IJ151" s="79">
        <f t="shared" si="637"/>
        <v>6.6775201375515028E-2</v>
      </c>
      <c r="IK151" s="79">
        <f t="shared" si="638"/>
        <v>4.7058117905537072E-2</v>
      </c>
      <c r="IL151" s="79">
        <f t="shared" si="639"/>
        <v>5.1904648189968865E-2</v>
      </c>
      <c r="IM151" s="79">
        <f t="shared" si="640"/>
        <v>3.4662614795015118E-2</v>
      </c>
      <c r="IN151" s="79">
        <f t="shared" si="641"/>
        <v>4.1001955461680416E-2</v>
      </c>
      <c r="IO151" s="79">
        <f t="shared" si="642"/>
        <v>1.8847734956598052E-2</v>
      </c>
      <c r="IP151" s="79">
        <f t="shared" si="643"/>
        <v>2.6208653776260426E-2</v>
      </c>
      <c r="IQ151" s="79">
        <f t="shared" si="644"/>
        <v>6.2715108142979989E-3</v>
      </c>
      <c r="IR151" s="79">
        <f t="shared" si="645"/>
        <v>1.1898654726788657E-2</v>
      </c>
      <c r="IS151" s="79">
        <f t="shared" si="646"/>
        <v>5.8069544576833337E-4</v>
      </c>
      <c r="IT151" s="179">
        <f t="shared" si="647"/>
        <v>3.1961526615700876E-3</v>
      </c>
      <c r="IU151" s="275"/>
      <c r="IV151" s="272"/>
      <c r="IW151" s="272"/>
      <c r="IX151" s="272"/>
      <c r="IY151" s="272"/>
      <c r="IZ151" s="272"/>
      <c r="JA151" s="272"/>
      <c r="JB151" s="272"/>
      <c r="JC151" s="272"/>
      <c r="JD151" s="272"/>
      <c r="JE151" s="272"/>
      <c r="JF151" s="272"/>
      <c r="JG151" s="272"/>
      <c r="JH151" s="272"/>
      <c r="JI151" s="272"/>
      <c r="JJ151" s="272"/>
      <c r="JK151" s="272"/>
      <c r="JL151" s="272"/>
      <c r="JM151" s="272"/>
      <c r="JN151" s="276"/>
      <c r="JP151" s="525">
        <f t="shared" si="510"/>
        <v>0</v>
      </c>
      <c r="JQ151" s="241">
        <f t="shared" si="511"/>
        <v>0</v>
      </c>
      <c r="JR151" s="241">
        <f t="shared" si="512"/>
        <v>147.93448351190506</v>
      </c>
      <c r="JS151" s="241">
        <f t="shared" si="513"/>
        <v>0</v>
      </c>
      <c r="JT151" s="241">
        <f t="shared" si="514"/>
        <v>1162.1070901771332</v>
      </c>
      <c r="JU151" s="241">
        <f t="shared" si="515"/>
        <v>1012.4919301928886</v>
      </c>
      <c r="JV151" s="241">
        <f t="shared" si="516"/>
        <v>2482.9325796969788</v>
      </c>
      <c r="JW151" s="241">
        <f t="shared" si="517"/>
        <v>1641.2909102573756</v>
      </c>
      <c r="JX151" s="241">
        <f t="shared" si="518"/>
        <v>5397.7208769948356</v>
      </c>
      <c r="JY151" s="241">
        <f t="shared" si="519"/>
        <v>3452.631456612467</v>
      </c>
      <c r="JZ151" s="241">
        <f t="shared" si="520"/>
        <v>12404.8683692041</v>
      </c>
      <c r="KA151" s="241">
        <f t="shared" si="521"/>
        <v>6897.8337264581778</v>
      </c>
      <c r="KB151" s="241">
        <f t="shared" si="522"/>
        <v>23134.941845203099</v>
      </c>
      <c r="KC151" s="241">
        <f t="shared" si="523"/>
        <v>10476.438785814475</v>
      </c>
      <c r="KD151" s="241">
        <f t="shared" si="524"/>
        <v>24956.277514418474</v>
      </c>
      <c r="KE151" s="241">
        <f t="shared" si="525"/>
        <v>18485.872284293884</v>
      </c>
      <c r="KF151" s="241">
        <f t="shared" si="526"/>
        <v>15609.775143797397</v>
      </c>
      <c r="KG151" s="241">
        <f t="shared" si="527"/>
        <v>17331.517552441241</v>
      </c>
      <c r="KH151" s="241">
        <f t="shared" si="528"/>
        <v>7007.1724874400416</v>
      </c>
      <c r="KI151" s="526">
        <f t="shared" si="529"/>
        <v>7022.4816507560654</v>
      </c>
      <c r="KJ151" s="529">
        <f>(SUM(JP151:KI151)/SUM(JP$4:KI150))*100000</f>
        <v>261.3687229850409</v>
      </c>
      <c r="KK151" s="491">
        <f t="shared" si="693"/>
        <v>0</v>
      </c>
      <c r="KL151" s="492">
        <f t="shared" si="694"/>
        <v>0</v>
      </c>
      <c r="KM151" s="492">
        <f t="shared" si="695"/>
        <v>40.747553929557334</v>
      </c>
      <c r="KN151" s="492">
        <f t="shared" si="696"/>
        <v>0</v>
      </c>
      <c r="KO151" s="492">
        <f t="shared" si="697"/>
        <v>324.79863087832967</v>
      </c>
      <c r="KP151" s="492">
        <f t="shared" si="698"/>
        <v>288.78224766302384</v>
      </c>
      <c r="KQ151" s="492">
        <f t="shared" si="699"/>
        <v>770.52994525674535</v>
      </c>
      <c r="KR151" s="492">
        <f t="shared" si="700"/>
        <v>503.41822353309215</v>
      </c>
      <c r="KS151" s="492">
        <f t="shared" si="701"/>
        <v>1912.625853247747</v>
      </c>
      <c r="KT151" s="492">
        <f t="shared" si="702"/>
        <v>1181.8114611365588</v>
      </c>
      <c r="KU151" s="492">
        <f t="shared" si="703"/>
        <v>5869.4430708627915</v>
      </c>
      <c r="KV151" s="492">
        <f t="shared" si="704"/>
        <v>3040.7950369476425</v>
      </c>
      <c r="KW151" s="492">
        <f t="shared" si="705"/>
        <v>13992.098750658841</v>
      </c>
      <c r="KX151" s="492">
        <f t="shared" si="706"/>
        <v>5493.3613054180305</v>
      </c>
      <c r="KY151" s="492">
        <f t="shared" si="707"/>
        <v>25209.303291555821</v>
      </c>
      <c r="KZ151" s="492">
        <f t="shared" si="708"/>
        <v>13863.399116784445</v>
      </c>
      <c r="LA151" s="492">
        <f t="shared" si="709"/>
        <v>43779.06299619528</v>
      </c>
      <c r="LB151" s="492">
        <f t="shared" si="710"/>
        <v>26391.11087626842</v>
      </c>
      <c r="LC151" s="492">
        <f t="shared" si="711"/>
        <v>116080.05445937284</v>
      </c>
      <c r="LD151" s="493">
        <f t="shared" si="712"/>
        <v>40637.009726034754</v>
      </c>
      <c r="LE151" s="509">
        <f t="shared" si="713"/>
        <v>119.74935478010673</v>
      </c>
      <c r="LF151" s="492">
        <f t="shared" si="714"/>
        <v>96.636579711029881</v>
      </c>
      <c r="LG151" s="492">
        <f t="shared" si="715"/>
        <v>2482.0442514799488</v>
      </c>
      <c r="LH151" s="492">
        <f t="shared" si="716"/>
        <v>1432.4231279070727</v>
      </c>
      <c r="LI151" s="492">
        <f t="shared" si="717"/>
        <v>21571.469269546251</v>
      </c>
      <c r="LJ151" s="512">
        <f t="shared" si="718"/>
        <v>12544.501060588786</v>
      </c>
      <c r="LK151" s="491">
        <f t="shared" si="719"/>
        <v>108.40599044213243</v>
      </c>
      <c r="LL151" s="492">
        <f t="shared" si="720"/>
        <v>1944.4899395641926</v>
      </c>
      <c r="LM151" s="493">
        <f t="shared" si="721"/>
        <v>16363.794655735815</v>
      </c>
      <c r="LO151" s="547" t="e">
        <f>VLOOKUP(A151,#REF!,2,FALSE)</f>
        <v>#REF!</v>
      </c>
      <c r="LP151" s="552" t="e">
        <f>VLOOKUP(A151,#REF!,3,FALSE)</f>
        <v>#REF!</v>
      </c>
      <c r="LQ151" s="544" t="e">
        <f>VLOOKUP(A151,#REF!,4,FALSE)</f>
        <v>#REF!</v>
      </c>
      <c r="LR151" s="564" t="e">
        <f t="shared" si="665"/>
        <v>#REF!</v>
      </c>
      <c r="LS151" s="518" t="e">
        <f t="shared" si="666"/>
        <v>#REF!</v>
      </c>
    </row>
    <row r="152" spans="1:331" ht="14.4">
      <c r="A152" s="391" t="s">
        <v>162</v>
      </c>
      <c r="B152" s="419">
        <v>155301</v>
      </c>
      <c r="C152" s="407">
        <f t="shared" si="608"/>
        <v>14424</v>
      </c>
      <c r="D152" s="398">
        <f t="shared" si="609"/>
        <v>505</v>
      </c>
      <c r="E152" s="376">
        <f t="shared" si="722"/>
        <v>6.6826650363048263E-3</v>
      </c>
      <c r="F152" s="185">
        <f t="shared" si="667"/>
        <v>8.807412701785565E-2</v>
      </c>
      <c r="G152" s="30">
        <f t="shared" si="253"/>
        <v>5.5248321181261328</v>
      </c>
      <c r="H152" s="29">
        <f t="shared" si="668"/>
        <v>0.48659476572416949</v>
      </c>
      <c r="I152" s="33">
        <f t="shared" si="669"/>
        <v>0.51313371112775408</v>
      </c>
      <c r="J152" s="302">
        <f t="shared" si="670"/>
        <v>0.56908766644654296</v>
      </c>
      <c r="K152" s="452">
        <f t="shared" si="671"/>
        <v>5.7139699548545697E-3</v>
      </c>
      <c r="L152" s="303">
        <f t="shared" si="723"/>
        <v>6.4614624716197229</v>
      </c>
      <c r="M152" s="304">
        <f t="shared" si="672"/>
        <v>0.60008417993555263</v>
      </c>
      <c r="N152" s="675"/>
      <c r="O152" s="310" t="s">
        <v>226</v>
      </c>
      <c r="P152" s="20" t="s">
        <v>234</v>
      </c>
      <c r="Q152" s="20"/>
      <c r="R152" s="20"/>
      <c r="S152" s="148">
        <f t="shared" si="538"/>
        <v>14424</v>
      </c>
      <c r="T152" s="149">
        <f t="shared" si="539"/>
        <v>9287.7702010933608</v>
      </c>
      <c r="U152" s="148">
        <f t="shared" si="540"/>
        <v>325</v>
      </c>
      <c r="V152" s="150">
        <f t="shared" si="541"/>
        <v>2.3051280232640612E-2</v>
      </c>
      <c r="W152" s="149">
        <f t="shared" si="542"/>
        <v>209.27102851881185</v>
      </c>
      <c r="X152" s="148">
        <f t="shared" si="543"/>
        <v>746</v>
      </c>
      <c r="Y152" s="150">
        <f t="shared" si="544"/>
        <v>5.4540137446995172E-2</v>
      </c>
      <c r="Z152" s="149">
        <f t="shared" si="545"/>
        <v>480.35749930779582</v>
      </c>
      <c r="AA152" s="148">
        <f t="shared" si="546"/>
        <v>505</v>
      </c>
      <c r="AB152" s="149">
        <f t="shared" si="547"/>
        <v>3251.7498277538457</v>
      </c>
      <c r="AC152" s="151">
        <f t="shared" si="548"/>
        <v>3.5011092623405432E-2</v>
      </c>
      <c r="AD152" s="148">
        <f t="shared" si="549"/>
        <v>0</v>
      </c>
      <c r="AE152" s="150">
        <f t="shared" si="550"/>
        <v>0</v>
      </c>
      <c r="AF152" s="149">
        <f t="shared" si="551"/>
        <v>0</v>
      </c>
      <c r="AG152" s="148">
        <f t="shared" si="552"/>
        <v>11</v>
      </c>
      <c r="AH152" s="150">
        <f t="shared" si="553"/>
        <v>2.2267206477732792E-2</v>
      </c>
      <c r="AI152" s="311">
        <f t="shared" si="554"/>
        <v>70.830194267905554</v>
      </c>
      <c r="AJ152" s="679"/>
      <c r="AK152" s="74">
        <v>12538.522855288185</v>
      </c>
      <c r="AL152" s="59">
        <v>11473.185338364088</v>
      </c>
      <c r="AM152" s="59">
        <v>11662.317979075298</v>
      </c>
      <c r="AN152" s="59">
        <v>11145.377933968413</v>
      </c>
      <c r="AO152" s="59">
        <v>11373.03505498869</v>
      </c>
      <c r="AP152" s="59">
        <v>10859.290390162183</v>
      </c>
      <c r="AQ152" s="59">
        <v>10962.432834136402</v>
      </c>
      <c r="AR152" s="59">
        <v>10988.611502011154</v>
      </c>
      <c r="AS152" s="59">
        <v>10151.290336795517</v>
      </c>
      <c r="AT152" s="59">
        <v>10412.692966159975</v>
      </c>
      <c r="AU152" s="59">
        <v>7842.9655128148061</v>
      </c>
      <c r="AV152" s="59">
        <v>8573.4122062323477</v>
      </c>
      <c r="AW152" s="59">
        <v>6285.8043952186581</v>
      </c>
      <c r="AX152" s="59">
        <v>7196.6317748523725</v>
      </c>
      <c r="AY152" s="59">
        <v>4135.6270737091172</v>
      </c>
      <c r="AZ152" s="59">
        <v>5206.644162133407</v>
      </c>
      <c r="BA152" s="59">
        <v>1318.827170979466</v>
      </c>
      <c r="BB152" s="59">
        <v>2377.5786948075483</v>
      </c>
      <c r="BC152" s="59">
        <v>156.17690182651569</v>
      </c>
      <c r="BD152" s="75">
        <v>640.57543097018868</v>
      </c>
      <c r="BE152" s="213">
        <v>2.0000000000000002E-5</v>
      </c>
      <c r="BF152" s="42">
        <v>2.0000000000000002E-5</v>
      </c>
      <c r="BG152" s="52">
        <v>5.0000000000000002E-5</v>
      </c>
      <c r="BH152" s="52">
        <v>4.0000000000000003E-5</v>
      </c>
      <c r="BI152" s="52">
        <v>1.2518952302791728E-4</v>
      </c>
      <c r="BJ152" s="52">
        <v>1.2406223545552731E-4</v>
      </c>
      <c r="BK152" s="52">
        <v>3.4000000000000002E-4</v>
      </c>
      <c r="BL152" s="52">
        <v>1.8000000000000001E-4</v>
      </c>
      <c r="BM152" s="52">
        <v>8.9999999999999998E-4</v>
      </c>
      <c r="BN152" s="52">
        <v>5.0000000000000001E-4</v>
      </c>
      <c r="BO152" s="52">
        <v>3.8E-3</v>
      </c>
      <c r="BP152" s="52">
        <v>2E-3</v>
      </c>
      <c r="BQ152" s="52">
        <v>1.6199999999999999E-2</v>
      </c>
      <c r="BR152" s="52">
        <v>6.1999999999999998E-3</v>
      </c>
      <c r="BS152" s="52">
        <v>6.1100000000000002E-2</v>
      </c>
      <c r="BT152" s="52">
        <v>2.6800000000000001E-2</v>
      </c>
      <c r="BU152" s="52">
        <v>0.1421</v>
      </c>
      <c r="BV152" s="52">
        <v>5.4699999999999999E-2</v>
      </c>
      <c r="BW152" s="52">
        <v>0.27589999999999998</v>
      </c>
      <c r="BX152" s="584">
        <v>0.1051</v>
      </c>
      <c r="BY152" s="74">
        <f>+Fall_Hoy!B152+(CS152/2)</f>
        <v>0</v>
      </c>
      <c r="BZ152" s="59">
        <f>+Fall_Hoy!C152+(CS152/2)</f>
        <v>1</v>
      </c>
      <c r="CA152" s="59">
        <f>+Fall_Hoy!D152+(CT152/2)</f>
        <v>0</v>
      </c>
      <c r="CB152" s="59">
        <f>+Fall_Hoy!E152+(CT152/2)</f>
        <v>1</v>
      </c>
      <c r="CC152" s="59">
        <f>+Fall_Hoy!F152+(CU152/2)</f>
        <v>3</v>
      </c>
      <c r="CD152" s="59">
        <f>+Fall_Hoy!G152+(CU152/2)</f>
        <v>0</v>
      </c>
      <c r="CE152" s="59">
        <f>+Fall_Hoy!H152+(CV152/2)</f>
        <v>6</v>
      </c>
      <c r="CF152" s="59">
        <f>+Fall_Hoy!I152+(CV152/2)</f>
        <v>6</v>
      </c>
      <c r="CG152" s="59">
        <f>+Fall_Hoy!J152+(CW152/2)</f>
        <v>11</v>
      </c>
      <c r="CH152" s="59">
        <f>+Fall_Hoy!K152+(CW152/2)</f>
        <v>11</v>
      </c>
      <c r="CI152" s="59">
        <f>+Fall_Hoy!L152+(CX152/2)</f>
        <v>45</v>
      </c>
      <c r="CJ152" s="59">
        <f>+Fall_Hoy!M152+(CX152/2)</f>
        <v>29</v>
      </c>
      <c r="CK152" s="59">
        <f>+Fall_Hoy!N152+(CY152/2)</f>
        <v>97</v>
      </c>
      <c r="CL152" s="59">
        <f>+Fall_Hoy!O152+(CY152/2)</f>
        <v>42</v>
      </c>
      <c r="CM152" s="59">
        <f>+Fall_Hoy!P152+(CZ152/2)</f>
        <v>79</v>
      </c>
      <c r="CN152" s="59">
        <f>+Fall_Hoy!Q152+(CZ152/2)</f>
        <v>51</v>
      </c>
      <c r="CO152" s="59">
        <f>+Fall_Hoy!R152+(DA152/2)</f>
        <v>55.5</v>
      </c>
      <c r="CP152" s="59">
        <f>+Fall_Hoy!S152+(DA152/2)</f>
        <v>37.5</v>
      </c>
      <c r="CQ152" s="59">
        <f>+Fall_Hoy!T152+(DB152/2)</f>
        <v>7</v>
      </c>
      <c r="CR152" s="75">
        <f>+Fall_Hoy!U152+(DB152/2)</f>
        <v>23</v>
      </c>
      <c r="CS152" s="603">
        <f>+Fall_Hoy!W152</f>
        <v>0</v>
      </c>
      <c r="CT152" s="58">
        <f>+Fall_Hoy!X152</f>
        <v>0</v>
      </c>
      <c r="CU152" s="58">
        <f>+Fall_Hoy!Y152</f>
        <v>0</v>
      </c>
      <c r="CV152" s="58">
        <f>+Fall_Hoy!Z152</f>
        <v>0</v>
      </c>
      <c r="CW152" s="58">
        <f>+Fall_Hoy!AA152</f>
        <v>0</v>
      </c>
      <c r="CX152" s="58">
        <f>+Fall_Hoy!AB152</f>
        <v>0</v>
      </c>
      <c r="CY152" s="58">
        <f>+Fall_Hoy!AC152</f>
        <v>0</v>
      </c>
      <c r="CZ152" s="58">
        <f>+Fall_Hoy!AD152</f>
        <v>0</v>
      </c>
      <c r="DA152" s="58">
        <f>+Fall_Hoy!AE152</f>
        <v>7</v>
      </c>
      <c r="DB152" s="223">
        <f>+Fall_Hoy!AF152</f>
        <v>2</v>
      </c>
      <c r="DC152" s="65">
        <f t="shared" si="555"/>
        <v>0.31263997786737713</v>
      </c>
      <c r="DD152" s="66">
        <f t="shared" si="556"/>
        <v>0.36549167090518497</v>
      </c>
      <c r="DE152" s="66">
        <f t="shared" si="557"/>
        <v>0.7</v>
      </c>
      <c r="DF152" s="66">
        <f t="shared" si="558"/>
        <v>0.7</v>
      </c>
      <c r="DG152" s="66">
        <f t="shared" si="649"/>
        <v>0.7</v>
      </c>
      <c r="DH152" s="66">
        <f t="shared" si="650"/>
        <v>0.10442671291186124</v>
      </c>
      <c r="DI152" s="66">
        <f t="shared" si="651"/>
        <v>0.7</v>
      </c>
      <c r="DJ152" s="66">
        <f t="shared" si="652"/>
        <v>0.7</v>
      </c>
      <c r="DK152" s="66">
        <f t="shared" si="653"/>
        <v>0.7</v>
      </c>
      <c r="DL152" s="66">
        <f t="shared" si="654"/>
        <v>0.7</v>
      </c>
      <c r="DM152" s="66">
        <f t="shared" si="655"/>
        <v>0.7</v>
      </c>
      <c r="DN152" s="66">
        <f t="shared" si="656"/>
        <v>0.7</v>
      </c>
      <c r="DO152" s="66">
        <f t="shared" si="657"/>
        <v>0.7</v>
      </c>
      <c r="DP152" s="66">
        <f t="shared" si="658"/>
        <v>0.7</v>
      </c>
      <c r="DQ152" s="66">
        <f t="shared" si="659"/>
        <v>0.31263997786737713</v>
      </c>
      <c r="DR152" s="66">
        <f t="shared" si="660"/>
        <v>0.36549167090518497</v>
      </c>
      <c r="DS152" s="66">
        <f t="shared" si="661"/>
        <v>0.2961495104941041</v>
      </c>
      <c r="DT152" s="66">
        <f t="shared" si="662"/>
        <v>0.28834275321128178</v>
      </c>
      <c r="DU152" s="66">
        <f t="shared" si="663"/>
        <v>0.16245367349752721</v>
      </c>
      <c r="DV152" s="265">
        <f t="shared" si="664"/>
        <v>0.34162908875498887</v>
      </c>
      <c r="DW152" s="74">
        <f>+'Cas_-14'!B151</f>
        <v>28</v>
      </c>
      <c r="DX152" s="59">
        <f>+'Cas_-14'!C151</f>
        <v>27</v>
      </c>
      <c r="DY152" s="59">
        <f>+'Cas_-14'!D151</f>
        <v>272</v>
      </c>
      <c r="DZ152" s="59">
        <f>+'Cas_-14'!E151</f>
        <v>333</v>
      </c>
      <c r="EA152" s="59">
        <f>+'Cas_-14'!F151</f>
        <v>1289</v>
      </c>
      <c r="EB152" s="59">
        <f>+'Cas_-14'!G151</f>
        <v>1134</v>
      </c>
      <c r="EC152" s="59">
        <f>+'Cas_-14'!H151</f>
        <v>1885</v>
      </c>
      <c r="ED152" s="59">
        <f>+'Cas_-14'!I151</f>
        <v>1525</v>
      </c>
      <c r="EE152" s="59">
        <f>+'Cas_-14'!J151</f>
        <v>1729</v>
      </c>
      <c r="EF152" s="59">
        <f>+'Cas_-14'!K151</f>
        <v>1352</v>
      </c>
      <c r="EG152" s="59">
        <f>+'Cas_-14'!L151</f>
        <v>1128</v>
      </c>
      <c r="EH152" s="59">
        <f>+'Cas_-14'!M151</f>
        <v>867</v>
      </c>
      <c r="EI152" s="59">
        <f>+'Cas_-14'!N151</f>
        <v>566</v>
      </c>
      <c r="EJ152" s="59">
        <f>+'Cas_-14'!O151</f>
        <v>546</v>
      </c>
      <c r="EK152" s="59">
        <f>+'Cas_-14'!P151</f>
        <v>308</v>
      </c>
      <c r="EL152" s="59">
        <f>+'Cas_-14'!Q151</f>
        <v>302</v>
      </c>
      <c r="EM152" s="59">
        <f>+'Cas_-14'!R151</f>
        <v>124</v>
      </c>
      <c r="EN152" s="59">
        <f>+'Cas_-14'!S151</f>
        <v>134</v>
      </c>
      <c r="EO152" s="59">
        <f>+'Cas_-14'!T151</f>
        <v>13</v>
      </c>
      <c r="EP152" s="75">
        <f>+'Cas_-14'!U151</f>
        <v>39</v>
      </c>
      <c r="EQ152" s="178">
        <f t="shared" si="673"/>
        <v>2.2331179137413987E-3</v>
      </c>
      <c r="ER152" s="79">
        <f t="shared" si="674"/>
        <v>2.3533133304939544E-3</v>
      </c>
      <c r="ES152" s="79">
        <f t="shared" si="675"/>
        <v>2.3322979230031831E-2</v>
      </c>
      <c r="ET152" s="79">
        <f t="shared" si="676"/>
        <v>2.9877856271261705E-2</v>
      </c>
      <c r="EU152" s="79">
        <f t="shared" si="677"/>
        <v>0.11333825964376947</v>
      </c>
      <c r="EV152" s="79">
        <f t="shared" si="678"/>
        <v>0.10442671291186124</v>
      </c>
      <c r="EW152" s="79">
        <f t="shared" si="679"/>
        <v>0.17195088248387855</v>
      </c>
      <c r="EX152" s="79">
        <f t="shared" si="680"/>
        <v>0.13878004511497125</v>
      </c>
      <c r="EY152" s="79">
        <f t="shared" si="681"/>
        <v>0.17032317494977667</v>
      </c>
      <c r="EZ152" s="79">
        <f t="shared" si="682"/>
        <v>0.1298415313304484</v>
      </c>
      <c r="FA152" s="79">
        <f t="shared" si="683"/>
        <v>0.14382314931220011</v>
      </c>
      <c r="FB152" s="79">
        <f t="shared" si="684"/>
        <v>0.10112659687233327</v>
      </c>
      <c r="FC152" s="79">
        <f t="shared" si="685"/>
        <v>9.0044163708074013E-2</v>
      </c>
      <c r="FD152" s="79">
        <f t="shared" si="686"/>
        <v>7.5868825456364322E-2</v>
      </c>
      <c r="FE152" s="79">
        <f t="shared" si="687"/>
        <v>7.4474800196083504E-2</v>
      </c>
      <c r="FF152" s="79">
        <f t="shared" si="688"/>
        <v>5.8002811522317746E-2</v>
      </c>
      <c r="FG152" s="79">
        <f t="shared" si="689"/>
        <v>9.4022933958744365E-2</v>
      </c>
      <c r="FH152" s="79">
        <f t="shared" si="690"/>
        <v>5.635985899968142E-2</v>
      </c>
      <c r="FI152" s="79">
        <f t="shared" si="691"/>
        <v>8.3238941533368679E-2</v>
      </c>
      <c r="FJ152" s="87">
        <f t="shared" si="692"/>
        <v>6.0882759647731474E-2</v>
      </c>
      <c r="FK152" s="101">
        <f t="shared" si="741"/>
        <v>4.1979297298446232</v>
      </c>
      <c r="FL152" s="102">
        <f t="shared" si="742"/>
        <v>6.3012750815459126</v>
      </c>
      <c r="FM152" s="102">
        <f t="shared" si="743"/>
        <v>7.7739630329559368</v>
      </c>
      <c r="FN152" s="102">
        <f t="shared" si="744"/>
        <v>9.2264509934004764</v>
      </c>
      <c r="FO152" s="102">
        <f t="shared" si="740"/>
        <v>6.1762021245089853</v>
      </c>
      <c r="FP152" s="102">
        <f t="shared" si="740"/>
        <v>1</v>
      </c>
      <c r="FQ152" s="102">
        <f t="shared" si="740"/>
        <v>4.0709299649312891</v>
      </c>
      <c r="FR152" s="102">
        <f t="shared" si="740"/>
        <v>5.0439528205952842</v>
      </c>
      <c r="FS152" s="102">
        <f t="shared" si="740"/>
        <v>4.109834144451626</v>
      </c>
      <c r="FT152" s="102">
        <f t="shared" si="740"/>
        <v>5.3911871866212877</v>
      </c>
      <c r="FU152" s="102">
        <f t="shared" si="740"/>
        <v>4.867088527455997</v>
      </c>
      <c r="FV152" s="102">
        <f t="shared" si="740"/>
        <v>6.9220167755047779</v>
      </c>
      <c r="FW152" s="102">
        <f t="shared" si="740"/>
        <v>7.7739630329559368</v>
      </c>
      <c r="FX152" s="102">
        <f t="shared" si="740"/>
        <v>9.2264509934004764</v>
      </c>
      <c r="FY152" s="102">
        <f t="shared" si="740"/>
        <v>4.1979297298446232</v>
      </c>
      <c r="FZ152" s="102">
        <f t="shared" si="740"/>
        <v>6.3012750815459126</v>
      </c>
      <c r="GA152" s="102">
        <f t="shared" si="745"/>
        <v>3.1497582347733308</v>
      </c>
      <c r="GB152" s="102">
        <f t="shared" si="746"/>
        <v>5.1161013943081661</v>
      </c>
      <c r="GC152" s="102">
        <f t="shared" si="747"/>
        <v>1.9516547243984723</v>
      </c>
      <c r="GD152" s="270">
        <f t="shared" si="748"/>
        <v>5.6112615579789695</v>
      </c>
      <c r="GE152" s="74">
        <f>+Cas_Hoy!B151</f>
        <v>31</v>
      </c>
      <c r="GF152" s="59">
        <f>+Cas_Hoy!C151</f>
        <v>29</v>
      </c>
      <c r="GG152" s="59">
        <f>+Cas_Hoy!D151</f>
        <v>304</v>
      </c>
      <c r="GH152" s="59">
        <f>+Cas_Hoy!E151</f>
        <v>362</v>
      </c>
      <c r="GI152" s="59">
        <f>+Cas_Hoy!F151</f>
        <v>1375</v>
      </c>
      <c r="GJ152" s="59">
        <f>+Cas_Hoy!G151</f>
        <v>1191</v>
      </c>
      <c r="GK152" s="59">
        <f>+Cas_Hoy!H151</f>
        <v>1965</v>
      </c>
      <c r="GL152" s="59">
        <f>+Cas_Hoy!I151</f>
        <v>1606</v>
      </c>
      <c r="GM152" s="59">
        <f>+Cas_Hoy!J151</f>
        <v>1803</v>
      </c>
      <c r="GN152" s="59">
        <f>+Cas_Hoy!K151</f>
        <v>1434</v>
      </c>
      <c r="GO152" s="59">
        <f>+Cas_Hoy!L151</f>
        <v>1188</v>
      </c>
      <c r="GP152" s="59">
        <f>+Cas_Hoy!M151</f>
        <v>916</v>
      </c>
      <c r="GQ152" s="59">
        <f>+Cas_Hoy!N151</f>
        <v>595</v>
      </c>
      <c r="GR152" s="59">
        <f>+Cas_Hoy!O151</f>
        <v>570</v>
      </c>
      <c r="GS152" s="59">
        <f>+Cas_Hoy!P151</f>
        <v>327</v>
      </c>
      <c r="GT152" s="59">
        <f>+Cas_Hoy!Q151</f>
        <v>321</v>
      </c>
      <c r="GU152" s="59">
        <f>+Cas_Hoy!R151</f>
        <v>131</v>
      </c>
      <c r="GV152" s="59">
        <f>+Cas_Hoy!S151</f>
        <v>143</v>
      </c>
      <c r="GW152" s="59">
        <f>+Cas_Hoy!T151</f>
        <v>15</v>
      </c>
      <c r="GX152" s="459">
        <f>+Cas_Hoy!U151</f>
        <v>40</v>
      </c>
      <c r="GY152" s="424">
        <f t="shared" si="749"/>
        <v>0.33192621026828673</v>
      </c>
      <c r="GZ152" s="94">
        <f t="shared" si="750"/>
        <v>0.38848618000186874</v>
      </c>
      <c r="HA152" s="94">
        <f t="shared" si="751"/>
        <v>0.7</v>
      </c>
      <c r="HB152" s="94">
        <f t="shared" si="752"/>
        <v>0.7</v>
      </c>
      <c r="HC152" s="272">
        <f t="shared" si="724"/>
        <v>0.7</v>
      </c>
      <c r="HD152" s="272">
        <f t="shared" si="725"/>
        <v>0.10967567467198126</v>
      </c>
      <c r="HE152" s="272">
        <f t="shared" si="726"/>
        <v>0.7</v>
      </c>
      <c r="HF152" s="272">
        <f t="shared" si="727"/>
        <v>0.7</v>
      </c>
      <c r="HG152" s="272">
        <f t="shared" si="728"/>
        <v>0.7</v>
      </c>
      <c r="HH152" s="272">
        <f t="shared" si="729"/>
        <v>0.7</v>
      </c>
      <c r="HI152" s="272">
        <f t="shared" si="730"/>
        <v>0.7</v>
      </c>
      <c r="HJ152" s="272">
        <f t="shared" si="731"/>
        <v>0.7</v>
      </c>
      <c r="HK152" s="272">
        <f t="shared" si="732"/>
        <v>0.7</v>
      </c>
      <c r="HL152" s="272">
        <f t="shared" si="733"/>
        <v>0.7</v>
      </c>
      <c r="HM152" s="272">
        <f t="shared" si="734"/>
        <v>0.33192621026828673</v>
      </c>
      <c r="HN152" s="272">
        <f t="shared" si="735"/>
        <v>0.38848618000186874</v>
      </c>
      <c r="HO152" s="272">
        <f t="shared" si="736"/>
        <v>0.31286762802199708</v>
      </c>
      <c r="HP152" s="272">
        <f t="shared" si="737"/>
        <v>0.30770905753144245</v>
      </c>
      <c r="HQ152" s="272">
        <f t="shared" si="738"/>
        <v>0.18744654634330063</v>
      </c>
      <c r="HR152" s="276">
        <f t="shared" si="739"/>
        <v>0.35038880897947572</v>
      </c>
      <c r="HS152" s="201">
        <f>+CyF_Tot!B151</f>
        <v>0</v>
      </c>
      <c r="HT152" s="131">
        <f>+CyF_Tot!C151</f>
        <v>13678</v>
      </c>
      <c r="HU152" s="131">
        <f>+CyF_Tot!D151</f>
        <v>14099</v>
      </c>
      <c r="HV152" s="131">
        <f>+CyF_Tot!E151</f>
        <v>14424</v>
      </c>
      <c r="HW152" s="131">
        <f>+CyF_Tot!F151</f>
        <v>0</v>
      </c>
      <c r="HX152" s="131">
        <f>+CyF_Tot!G151</f>
        <v>494</v>
      </c>
      <c r="HY152" s="131">
        <f>+CyF_Tot!H151</f>
        <v>505</v>
      </c>
      <c r="HZ152" s="428">
        <f>+CyF_Tot!I151</f>
        <v>505</v>
      </c>
      <c r="IA152" s="82">
        <f t="shared" si="628"/>
        <v>8.0736909970239634E-2</v>
      </c>
      <c r="IB152" s="79">
        <f t="shared" si="629"/>
        <v>7.3877086035274001E-2</v>
      </c>
      <c r="IC152" s="79">
        <f t="shared" si="630"/>
        <v>7.5094931642908272E-2</v>
      </c>
      <c r="ID152" s="79">
        <f t="shared" si="631"/>
        <v>7.1766298568382778E-2</v>
      </c>
      <c r="IE152" s="79">
        <f t="shared" si="632"/>
        <v>7.323220748732262E-2</v>
      </c>
      <c r="IF152" s="79">
        <f t="shared" si="633"/>
        <v>6.99241498133443E-2</v>
      </c>
      <c r="IG152" s="79">
        <f t="shared" si="634"/>
        <v>7.0588295208249802E-2</v>
      </c>
      <c r="IH152" s="79">
        <f t="shared" si="635"/>
        <v>7.0756862492908315E-2</v>
      </c>
      <c r="II152" s="79">
        <f t="shared" si="636"/>
        <v>6.5365260602285355E-2</v>
      </c>
      <c r="IJ152" s="79">
        <f t="shared" si="637"/>
        <v>6.7048460513196795E-2</v>
      </c>
      <c r="IK152" s="79">
        <f t="shared" si="638"/>
        <v>5.0501706446286924E-2</v>
      </c>
      <c r="IL152" s="79">
        <f t="shared" si="639"/>
        <v>5.5205132009660901E-2</v>
      </c>
      <c r="IM152" s="79">
        <f t="shared" si="640"/>
        <v>4.0474976949399284E-2</v>
      </c>
      <c r="IN152" s="79">
        <f t="shared" si="641"/>
        <v>4.6339893335215952E-2</v>
      </c>
      <c r="IO152" s="79">
        <f t="shared" si="642"/>
        <v>2.6629751731856957E-2</v>
      </c>
      <c r="IP152" s="79">
        <f t="shared" si="643"/>
        <v>3.3526147044342321E-2</v>
      </c>
      <c r="IQ152" s="79">
        <f t="shared" si="644"/>
        <v>8.4920713387516243E-3</v>
      </c>
      <c r="IR152" s="79">
        <f t="shared" si="645"/>
        <v>1.5309487349131998E-2</v>
      </c>
      <c r="IS152" s="79">
        <f t="shared" si="646"/>
        <v>1.005640026957429E-3</v>
      </c>
      <c r="IT152" s="179">
        <f t="shared" si="647"/>
        <v>4.1247347471696167E-3</v>
      </c>
      <c r="IU152" s="275"/>
      <c r="IV152" s="272"/>
      <c r="IW152" s="272"/>
      <c r="IX152" s="272"/>
      <c r="IY152" s="272"/>
      <c r="IZ152" s="272"/>
      <c r="JA152" s="272"/>
      <c r="JB152" s="272"/>
      <c r="JC152" s="272"/>
      <c r="JD152" s="272"/>
      <c r="JE152" s="272"/>
      <c r="JF152" s="272"/>
      <c r="JG152" s="272"/>
      <c r="JH152" s="272"/>
      <c r="JI152" s="272"/>
      <c r="JJ152" s="272"/>
      <c r="JK152" s="272"/>
      <c r="JL152" s="272"/>
      <c r="JM152" s="272"/>
      <c r="JN152" s="276"/>
      <c r="JP152" s="525">
        <f t="shared" si="510"/>
        <v>0</v>
      </c>
      <c r="JQ152" s="241">
        <f t="shared" si="511"/>
        <v>316.39060059998883</v>
      </c>
      <c r="JR152" s="241">
        <f t="shared" si="512"/>
        <v>0</v>
      </c>
      <c r="JS152" s="241">
        <f t="shared" si="513"/>
        <v>309.30166930396439</v>
      </c>
      <c r="JT152" s="241">
        <f t="shared" si="514"/>
        <v>943.79318696390612</v>
      </c>
      <c r="JU152" s="241">
        <f t="shared" si="515"/>
        <v>0</v>
      </c>
      <c r="JV152" s="241">
        <f t="shared" si="516"/>
        <v>1763.6796769959969</v>
      </c>
      <c r="JW152" s="241">
        <f t="shared" si="517"/>
        <v>1780.1846936184588</v>
      </c>
      <c r="JX152" s="241">
        <f t="shared" si="518"/>
        <v>3058.1010856792846</v>
      </c>
      <c r="JY152" s="241">
        <f t="shared" si="519"/>
        <v>3086.2538734637528</v>
      </c>
      <c r="JZ152" s="241">
        <f t="shared" si="520"/>
        <v>12126.276705489028</v>
      </c>
      <c r="KA152" s="241">
        <f t="shared" si="521"/>
        <v>7673.0824807628733</v>
      </c>
      <c r="KB152" s="241">
        <f t="shared" si="522"/>
        <v>25515.049930919926</v>
      </c>
      <c r="KC152" s="241">
        <f t="shared" si="523"/>
        <v>11130.009219020116</v>
      </c>
      <c r="KD152" s="241">
        <f t="shared" si="524"/>
        <v>18910.572836021809</v>
      </c>
      <c r="KE152" s="241">
        <f t="shared" si="525"/>
        <v>13061.1825741007</v>
      </c>
      <c r="KF152" s="241">
        <f t="shared" si="526"/>
        <v>15004.975204827739</v>
      </c>
      <c r="KG152" s="241">
        <f t="shared" si="527"/>
        <v>10357.985228326337</v>
      </c>
      <c r="KH152" s="241">
        <f t="shared" si="528"/>
        <v>2705.6177645871235</v>
      </c>
      <c r="KI152" s="526">
        <f t="shared" si="529"/>
        <v>6204.7805891964845</v>
      </c>
      <c r="KJ152" s="529">
        <f>(SUM(JP152:KI152)/SUM(JP$4:KI151))*100000</f>
        <v>220.13244631116274</v>
      </c>
      <c r="KK152" s="491">
        <f t="shared" si="693"/>
        <v>0</v>
      </c>
      <c r="KL152" s="492">
        <f t="shared" si="694"/>
        <v>87.159752981257569</v>
      </c>
      <c r="KM152" s="492">
        <f t="shared" si="695"/>
        <v>0</v>
      </c>
      <c r="KN152" s="492">
        <f t="shared" si="696"/>
        <v>89.723292105891005</v>
      </c>
      <c r="KO152" s="492">
        <f t="shared" si="697"/>
        <v>263.78183004756272</v>
      </c>
      <c r="KP152" s="492">
        <f t="shared" si="698"/>
        <v>0</v>
      </c>
      <c r="KQ152" s="492">
        <f t="shared" si="699"/>
        <v>547.32376387441445</v>
      </c>
      <c r="KR152" s="492">
        <f t="shared" si="700"/>
        <v>546.01984963267375</v>
      </c>
      <c r="KS152" s="492">
        <f t="shared" si="701"/>
        <v>1083.6060870141951</v>
      </c>
      <c r="KT152" s="492">
        <f t="shared" si="702"/>
        <v>1056.4029915938847</v>
      </c>
      <c r="KU152" s="492">
        <f t="shared" si="703"/>
        <v>5737.625637454792</v>
      </c>
      <c r="KV152" s="492">
        <f t="shared" si="704"/>
        <v>3382.5505297550922</v>
      </c>
      <c r="KW152" s="492">
        <f t="shared" si="705"/>
        <v>15431.596960570987</v>
      </c>
      <c r="KX152" s="492">
        <f t="shared" si="706"/>
        <v>5836.0634966434091</v>
      </c>
      <c r="KY152" s="492">
        <f t="shared" si="707"/>
        <v>19102.302647696742</v>
      </c>
      <c r="KZ152" s="492">
        <f t="shared" si="708"/>
        <v>9795.1767802589566</v>
      </c>
      <c r="LA152" s="492">
        <f t="shared" si="709"/>
        <v>42082.845441212194</v>
      </c>
      <c r="LB152" s="492">
        <f t="shared" si="710"/>
        <v>15772.348600657113</v>
      </c>
      <c r="LC152" s="492">
        <f t="shared" si="711"/>
        <v>44820.968517967754</v>
      </c>
      <c r="LD152" s="493">
        <f t="shared" si="712"/>
        <v>35905.217228149326</v>
      </c>
      <c r="LE152" s="509">
        <f t="shared" si="713"/>
        <v>84.331547378506144</v>
      </c>
      <c r="LF152" s="492">
        <f t="shared" si="714"/>
        <v>59.740986389477065</v>
      </c>
      <c r="LG152" s="492">
        <f t="shared" si="715"/>
        <v>2141.1287967743478</v>
      </c>
      <c r="LH152" s="492">
        <f t="shared" si="716"/>
        <v>1534.6266822025079</v>
      </c>
      <c r="LI152" s="492">
        <f t="shared" si="717"/>
        <v>20048.021877084171</v>
      </c>
      <c r="LJ152" s="512">
        <f t="shared" si="718"/>
        <v>9953.6812977312711</v>
      </c>
      <c r="LK152" s="491">
        <f t="shared" si="719"/>
        <v>72.409482462648469</v>
      </c>
      <c r="LL152" s="492">
        <f t="shared" si="720"/>
        <v>1832.6391394136947</v>
      </c>
      <c r="LM152" s="493">
        <f t="shared" si="721"/>
        <v>14349.583736712799</v>
      </c>
      <c r="LO152" s="547" t="e">
        <f>VLOOKUP(A152,#REF!,2,FALSE)</f>
        <v>#REF!</v>
      </c>
      <c r="LP152" s="552" t="e">
        <f>VLOOKUP(A152,#REF!,3,FALSE)</f>
        <v>#REF!</v>
      </c>
      <c r="LQ152" s="544" t="e">
        <f>VLOOKUP(A152,#REF!,4,FALSE)</f>
        <v>#REF!</v>
      </c>
      <c r="LR152" s="564" t="e">
        <f t="shared" si="665"/>
        <v>#REF!</v>
      </c>
      <c r="LS152" s="518" t="e">
        <f t="shared" si="666"/>
        <v>#REF!</v>
      </c>
    </row>
    <row r="153" spans="1:331" ht="14.4">
      <c r="A153" s="391" t="s">
        <v>163</v>
      </c>
      <c r="B153" s="419">
        <v>63677</v>
      </c>
      <c r="C153" s="407">
        <f t="shared" si="608"/>
        <v>6440</v>
      </c>
      <c r="D153" s="398">
        <f t="shared" si="609"/>
        <v>202</v>
      </c>
      <c r="E153" s="376">
        <f t="shared" si="722"/>
        <v>6.3195254806689416E-3</v>
      </c>
      <c r="F153" s="185">
        <f t="shared" si="667"/>
        <v>9.5324842564819323E-2</v>
      </c>
      <c r="G153" s="30">
        <f t="shared" si="253"/>
        <v>5.2659679200910041</v>
      </c>
      <c r="H153" s="29">
        <f t="shared" si="668"/>
        <v>0.50197756293406404</v>
      </c>
      <c r="I153" s="33">
        <f t="shared" si="669"/>
        <v>0.53257586578177474</v>
      </c>
      <c r="J153" s="302">
        <f t="shared" si="670"/>
        <v>0.5690448567567914</v>
      </c>
      <c r="K153" s="452">
        <f t="shared" si="671"/>
        <v>5.5747099055878692E-3</v>
      </c>
      <c r="L153" s="303">
        <f t="shared" si="723"/>
        <v>5.9695336645308412</v>
      </c>
      <c r="M153" s="304">
        <f t="shared" si="672"/>
        <v>0.60363753421037558</v>
      </c>
      <c r="N153" s="675"/>
      <c r="O153" s="310" t="s">
        <v>226</v>
      </c>
      <c r="P153" s="20" t="s">
        <v>234</v>
      </c>
      <c r="Q153" s="20"/>
      <c r="R153" s="20"/>
      <c r="S153" s="148">
        <f t="shared" si="538"/>
        <v>6440</v>
      </c>
      <c r="T153" s="149">
        <f t="shared" si="539"/>
        <v>10113.541781176877</v>
      </c>
      <c r="U153" s="148">
        <f t="shared" si="540"/>
        <v>170</v>
      </c>
      <c r="V153" s="150">
        <f t="shared" si="541"/>
        <v>2.7113237639553429E-2</v>
      </c>
      <c r="W153" s="149">
        <f t="shared" si="542"/>
        <v>266.97237621119086</v>
      </c>
      <c r="X153" s="148">
        <f t="shared" si="543"/>
        <v>370</v>
      </c>
      <c r="Y153" s="150">
        <f t="shared" si="544"/>
        <v>6.0955518945634266E-2</v>
      </c>
      <c r="Z153" s="149">
        <f t="shared" si="545"/>
        <v>581.05752469494485</v>
      </c>
      <c r="AA153" s="148">
        <f t="shared" si="546"/>
        <v>202</v>
      </c>
      <c r="AB153" s="149">
        <f t="shared" si="547"/>
        <v>3172.2599996859149</v>
      </c>
      <c r="AC153" s="151">
        <f t="shared" si="548"/>
        <v>3.1366459627329195E-2</v>
      </c>
      <c r="AD153" s="148">
        <f t="shared" si="549"/>
        <v>0</v>
      </c>
      <c r="AE153" s="150">
        <f t="shared" si="550"/>
        <v>0</v>
      </c>
      <c r="AF153" s="149">
        <f t="shared" si="551"/>
        <v>0</v>
      </c>
      <c r="AG153" s="148">
        <f t="shared" si="552"/>
        <v>7</v>
      </c>
      <c r="AH153" s="150">
        <f t="shared" si="553"/>
        <v>3.5897435897435895E-2</v>
      </c>
      <c r="AI153" s="311">
        <f t="shared" si="554"/>
        <v>109.92980196931389</v>
      </c>
      <c r="AJ153" s="679"/>
      <c r="AK153" s="74">
        <v>5743.2498888647342</v>
      </c>
      <c r="AL153" s="59">
        <v>5699.6237588526765</v>
      </c>
      <c r="AM153" s="59">
        <v>5358.9727276940048</v>
      </c>
      <c r="AN153" s="59">
        <v>5224.7948990947516</v>
      </c>
      <c r="AO153" s="59">
        <v>4452.5347744130249</v>
      </c>
      <c r="AP153" s="59">
        <v>4398.834269078794</v>
      </c>
      <c r="AQ153" s="59">
        <v>4257.7357426559329</v>
      </c>
      <c r="AR153" s="59">
        <v>4326.4244609359894</v>
      </c>
      <c r="AS153" s="59">
        <v>3730.0761070848621</v>
      </c>
      <c r="AT153" s="59">
        <v>3989.0007463906959</v>
      </c>
      <c r="AU153" s="59">
        <v>3242.7051979627117</v>
      </c>
      <c r="AV153" s="59">
        <v>3218.7274795986204</v>
      </c>
      <c r="AW153" s="59">
        <v>2341.8870814806173</v>
      </c>
      <c r="AX153" s="59">
        <v>2503.0097388762574</v>
      </c>
      <c r="AY153" s="59">
        <v>1420.2511120902225</v>
      </c>
      <c r="AZ153" s="59">
        <v>1837.7873029679502</v>
      </c>
      <c r="BA153" s="59">
        <v>561.64628483641843</v>
      </c>
      <c r="BB153" s="59">
        <v>1020.8977115087912</v>
      </c>
      <c r="BC153" s="59">
        <v>72.941075952781631</v>
      </c>
      <c r="BD153" s="75">
        <v>275.89950098791098</v>
      </c>
      <c r="BE153" s="213">
        <v>2.0000000000000002E-5</v>
      </c>
      <c r="BF153" s="42">
        <v>2.0000000000000002E-5</v>
      </c>
      <c r="BG153" s="52">
        <v>5.0000000000000002E-5</v>
      </c>
      <c r="BH153" s="52">
        <v>4.0000000000000003E-5</v>
      </c>
      <c r="BI153" s="52">
        <v>1.2518952302791728E-4</v>
      </c>
      <c r="BJ153" s="52">
        <v>1.2406223545552731E-4</v>
      </c>
      <c r="BK153" s="52">
        <v>3.4000000000000002E-4</v>
      </c>
      <c r="BL153" s="52">
        <v>1.8000000000000001E-4</v>
      </c>
      <c r="BM153" s="52">
        <v>8.9999999999999998E-4</v>
      </c>
      <c r="BN153" s="52">
        <v>5.0000000000000001E-4</v>
      </c>
      <c r="BO153" s="52">
        <v>3.8E-3</v>
      </c>
      <c r="BP153" s="52">
        <v>2E-3</v>
      </c>
      <c r="BQ153" s="52">
        <v>1.6199999999999999E-2</v>
      </c>
      <c r="BR153" s="52">
        <v>6.1999999999999998E-3</v>
      </c>
      <c r="BS153" s="52">
        <v>6.1100000000000002E-2</v>
      </c>
      <c r="BT153" s="52">
        <v>2.6800000000000001E-2</v>
      </c>
      <c r="BU153" s="52">
        <v>0.1421</v>
      </c>
      <c r="BV153" s="52">
        <v>5.4699999999999999E-2</v>
      </c>
      <c r="BW153" s="52">
        <v>0.27589999999999998</v>
      </c>
      <c r="BX153" s="584">
        <v>0.1051</v>
      </c>
      <c r="BY153" s="74">
        <f>+Fall_Hoy!B153+(CS153/2)</f>
        <v>0</v>
      </c>
      <c r="BZ153" s="59">
        <f>+Fall_Hoy!C153+(CS153/2)</f>
        <v>0</v>
      </c>
      <c r="CA153" s="59">
        <f>+Fall_Hoy!D153+(CT153/2)</f>
        <v>0</v>
      </c>
      <c r="CB153" s="59">
        <f>+Fall_Hoy!E153+(CT153/2)</f>
        <v>0</v>
      </c>
      <c r="CC153" s="59">
        <f>+Fall_Hoy!F153+(CU153/2)</f>
        <v>1</v>
      </c>
      <c r="CD153" s="59">
        <f>+Fall_Hoy!G153+(CU153/2)</f>
        <v>0</v>
      </c>
      <c r="CE153" s="59">
        <f>+Fall_Hoy!H153+(CV153/2)</f>
        <v>3</v>
      </c>
      <c r="CF153" s="59">
        <f>+Fall_Hoy!I153+(CV153/2)</f>
        <v>5</v>
      </c>
      <c r="CG153" s="59">
        <f>+Fall_Hoy!J153+(CW153/2)</f>
        <v>13</v>
      </c>
      <c r="CH153" s="59">
        <f>+Fall_Hoy!K153+(CW153/2)</f>
        <v>5</v>
      </c>
      <c r="CI153" s="59">
        <f>+Fall_Hoy!L153+(CX153/2)</f>
        <v>22</v>
      </c>
      <c r="CJ153" s="59">
        <f>+Fall_Hoy!M153+(CX153/2)</f>
        <v>5</v>
      </c>
      <c r="CK153" s="59">
        <f>+Fall_Hoy!N153+(CY153/2)</f>
        <v>31.5</v>
      </c>
      <c r="CL153" s="59">
        <f>+Fall_Hoy!O153+(CY153/2)</f>
        <v>15.5</v>
      </c>
      <c r="CM153" s="59">
        <f>+Fall_Hoy!P153+(CZ153/2)</f>
        <v>28</v>
      </c>
      <c r="CN153" s="59">
        <f>+Fall_Hoy!Q153+(CZ153/2)</f>
        <v>19</v>
      </c>
      <c r="CO153" s="59">
        <f>+Fall_Hoy!R153+(DA153/2)</f>
        <v>22</v>
      </c>
      <c r="CP153" s="59">
        <f>+Fall_Hoy!S153+(DA153/2)</f>
        <v>17</v>
      </c>
      <c r="CQ153" s="59">
        <f>+Fall_Hoy!T153+(DB153/2)</f>
        <v>5</v>
      </c>
      <c r="CR153" s="75">
        <f>+Fall_Hoy!U153+(DB153/2)</f>
        <v>10</v>
      </c>
      <c r="CS153" s="603">
        <f>+Fall_Hoy!W153</f>
        <v>0</v>
      </c>
      <c r="CT153" s="58">
        <f>+Fall_Hoy!X153</f>
        <v>0</v>
      </c>
      <c r="CU153" s="58">
        <f>+Fall_Hoy!Y153</f>
        <v>0</v>
      </c>
      <c r="CV153" s="58">
        <f>+Fall_Hoy!Z153</f>
        <v>0</v>
      </c>
      <c r="CW153" s="58">
        <f>+Fall_Hoy!AA153</f>
        <v>0</v>
      </c>
      <c r="CX153" s="58">
        <f>+Fall_Hoy!AB153</f>
        <v>0</v>
      </c>
      <c r="CY153" s="58">
        <f>+Fall_Hoy!AC153</f>
        <v>1</v>
      </c>
      <c r="CZ153" s="58">
        <f>+Fall_Hoy!AD153</f>
        <v>0</v>
      </c>
      <c r="DA153" s="58">
        <f>+Fall_Hoy!AE153</f>
        <v>4</v>
      </c>
      <c r="DB153" s="223">
        <f>+Fall_Hoy!AF153</f>
        <v>0</v>
      </c>
      <c r="DC153" s="65">
        <f t="shared" si="555"/>
        <v>0.32266486906090963</v>
      </c>
      <c r="DD153" s="66">
        <f t="shared" si="556"/>
        <v>0.38576565565322157</v>
      </c>
      <c r="DE153" s="66">
        <f t="shared" si="557"/>
        <v>0.7</v>
      </c>
      <c r="DF153" s="66">
        <f t="shared" si="558"/>
        <v>0.7</v>
      </c>
      <c r="DG153" s="66">
        <f t="shared" si="649"/>
        <v>0.7</v>
      </c>
      <c r="DH153" s="66">
        <f t="shared" si="650"/>
        <v>0.1329897796132499</v>
      </c>
      <c r="DI153" s="66">
        <f t="shared" si="651"/>
        <v>0.7</v>
      </c>
      <c r="DJ153" s="66">
        <f t="shared" si="652"/>
        <v>0.7</v>
      </c>
      <c r="DK153" s="66">
        <f t="shared" si="653"/>
        <v>0.7</v>
      </c>
      <c r="DL153" s="66">
        <f t="shared" si="654"/>
        <v>0.7</v>
      </c>
      <c r="DM153" s="66">
        <f t="shared" si="655"/>
        <v>0.7</v>
      </c>
      <c r="DN153" s="66">
        <f t="shared" si="656"/>
        <v>0.7</v>
      </c>
      <c r="DO153" s="66">
        <f t="shared" si="657"/>
        <v>0.7</v>
      </c>
      <c r="DP153" s="66">
        <f t="shared" si="658"/>
        <v>0.7</v>
      </c>
      <c r="DQ153" s="66">
        <f t="shared" si="659"/>
        <v>0.32266486906090963</v>
      </c>
      <c r="DR153" s="66">
        <f t="shared" si="660"/>
        <v>0.38576565565322157</v>
      </c>
      <c r="DS153" s="66">
        <f t="shared" si="661"/>
        <v>0.27565489719977565</v>
      </c>
      <c r="DT153" s="66">
        <f t="shared" si="662"/>
        <v>0.30442433412216585</v>
      </c>
      <c r="DU153" s="66">
        <f t="shared" si="663"/>
        <v>0.24845408322274087</v>
      </c>
      <c r="DV153" s="265">
        <f t="shared" si="664"/>
        <v>0.34486281508710076</v>
      </c>
      <c r="DW153" s="74">
        <f>+'Cas_-14'!B152</f>
        <v>20</v>
      </c>
      <c r="DX153" s="59">
        <f>+'Cas_-14'!C152</f>
        <v>23</v>
      </c>
      <c r="DY153" s="59">
        <f>+'Cas_-14'!D152</f>
        <v>195</v>
      </c>
      <c r="DZ153" s="59">
        <f>+'Cas_-14'!E152</f>
        <v>187</v>
      </c>
      <c r="EA153" s="59">
        <f>+'Cas_-14'!F152</f>
        <v>589</v>
      </c>
      <c r="EB153" s="59">
        <f>+'Cas_-14'!G152</f>
        <v>585</v>
      </c>
      <c r="EC153" s="59">
        <f>+'Cas_-14'!H152</f>
        <v>675</v>
      </c>
      <c r="ED153" s="59">
        <f>+'Cas_-14'!I152</f>
        <v>673</v>
      </c>
      <c r="EE153" s="59">
        <f>+'Cas_-14'!J152</f>
        <v>638</v>
      </c>
      <c r="EF153" s="59">
        <f>+'Cas_-14'!K152</f>
        <v>611</v>
      </c>
      <c r="EG153" s="59">
        <f>+'Cas_-14'!L152</f>
        <v>438</v>
      </c>
      <c r="EH153" s="59">
        <f>+'Cas_-14'!M152</f>
        <v>438</v>
      </c>
      <c r="EI153" s="59">
        <f>+'Cas_-14'!N152</f>
        <v>285</v>
      </c>
      <c r="EJ153" s="59">
        <f>+'Cas_-14'!O152</f>
        <v>260</v>
      </c>
      <c r="EK153" s="59">
        <f>+'Cas_-14'!P152</f>
        <v>144</v>
      </c>
      <c r="EL153" s="59">
        <f>+'Cas_-14'!Q152</f>
        <v>138</v>
      </c>
      <c r="EM153" s="59">
        <f>+'Cas_-14'!R152</f>
        <v>54</v>
      </c>
      <c r="EN153" s="59">
        <f>+'Cas_-14'!S152</f>
        <v>56</v>
      </c>
      <c r="EO153" s="59">
        <f>+'Cas_-14'!T152</f>
        <v>8</v>
      </c>
      <c r="EP153" s="75">
        <f>+'Cas_-14'!U152</f>
        <v>22</v>
      </c>
      <c r="EQ153" s="178">
        <f t="shared" si="673"/>
        <v>3.4823489116809769E-3</v>
      </c>
      <c r="ER153" s="80">
        <f t="shared" si="674"/>
        <v>4.0353540817981738E-3</v>
      </c>
      <c r="ES153" s="80">
        <f t="shared" si="675"/>
        <v>3.6387570885047134E-2</v>
      </c>
      <c r="ET153" s="80">
        <f t="shared" si="676"/>
        <v>3.5790878610833056E-2</v>
      </c>
      <c r="EU153" s="80">
        <f t="shared" si="677"/>
        <v>0.13228419986403084</v>
      </c>
      <c r="EV153" s="80">
        <f t="shared" si="678"/>
        <v>0.1329897796132499</v>
      </c>
      <c r="EW153" s="80">
        <f t="shared" si="679"/>
        <v>0.15853496806707448</v>
      </c>
      <c r="EX153" s="80">
        <f t="shared" si="680"/>
        <v>0.1555557033473321</v>
      </c>
      <c r="EY153" s="80">
        <f t="shared" si="681"/>
        <v>0.17104208645721475</v>
      </c>
      <c r="EZ153" s="80">
        <f t="shared" si="682"/>
        <v>0.153171192197154</v>
      </c>
      <c r="FA153" s="80">
        <f t="shared" si="683"/>
        <v>0.13507240814711785</v>
      </c>
      <c r="FB153" s="80">
        <f t="shared" si="684"/>
        <v>0.13607862199462104</v>
      </c>
      <c r="FC153" s="80">
        <f t="shared" si="685"/>
        <v>0.12169673006600033</v>
      </c>
      <c r="FD153" s="80">
        <f t="shared" si="686"/>
        <v>0.10387494541540565</v>
      </c>
      <c r="FE153" s="80">
        <f t="shared" si="687"/>
        <v>0.10139052085519669</v>
      </c>
      <c r="FF153" s="80">
        <f t="shared" si="688"/>
        <v>7.5090300045677613E-2</v>
      </c>
      <c r="FG153" s="80">
        <f t="shared" si="689"/>
        <v>9.6145922189670857E-2</v>
      </c>
      <c r="FH153" s="80">
        <f t="shared" si="690"/>
        <v>5.4853683546059913E-2</v>
      </c>
      <c r="FI153" s="80">
        <f t="shared" si="691"/>
        <v>0.10967757049784672</v>
      </c>
      <c r="FJ153" s="88">
        <f t="shared" si="692"/>
        <v>7.9739180104439436E-2</v>
      </c>
      <c r="FK153" s="101">
        <f t="shared" si="741"/>
        <v>3.182396799418076</v>
      </c>
      <c r="FL153" s="102">
        <f t="shared" si="742"/>
        <v>5.1373566947869351</v>
      </c>
      <c r="FM153" s="102">
        <f t="shared" si="743"/>
        <v>5.7520033580225682</v>
      </c>
      <c r="FN153" s="102">
        <f t="shared" si="744"/>
        <v>6.7388723738976157</v>
      </c>
      <c r="FO153" s="102">
        <f t="shared" si="740"/>
        <v>5.29163725312244</v>
      </c>
      <c r="FP153" s="102">
        <f t="shared" si="740"/>
        <v>1</v>
      </c>
      <c r="FQ153" s="102">
        <f t="shared" si="740"/>
        <v>4.4154296590505968</v>
      </c>
      <c r="FR153" s="102">
        <f t="shared" si="740"/>
        <v>4.4999957245990974</v>
      </c>
      <c r="FS153" s="102">
        <f t="shared" si="740"/>
        <v>4.0925599920993783</v>
      </c>
      <c r="FT153" s="102">
        <f t="shared" si="740"/>
        <v>4.5700499549484235</v>
      </c>
      <c r="FU153" s="102">
        <f t="shared" si="740"/>
        <v>5.1824055675203153</v>
      </c>
      <c r="FV153" s="102">
        <f t="shared" si="740"/>
        <v>5.1440850130571558</v>
      </c>
      <c r="FW153" s="102">
        <f t="shared" si="740"/>
        <v>5.7520033580225682</v>
      </c>
      <c r="FX153" s="102">
        <f t="shared" si="740"/>
        <v>6.7388723738976157</v>
      </c>
      <c r="FY153" s="102">
        <f t="shared" si="740"/>
        <v>3.182396799418076</v>
      </c>
      <c r="FZ153" s="102">
        <f t="shared" si="740"/>
        <v>5.1373566947869351</v>
      </c>
      <c r="GA153" s="102">
        <f t="shared" si="745"/>
        <v>2.867047202022571</v>
      </c>
      <c r="GB153" s="102">
        <f t="shared" si="746"/>
        <v>5.5497518934447632</v>
      </c>
      <c r="GC153" s="102">
        <f t="shared" si="747"/>
        <v>2.2653135193910838</v>
      </c>
      <c r="GD153" s="270">
        <f t="shared" si="748"/>
        <v>4.3248853905371512</v>
      </c>
      <c r="GE153" s="74">
        <f>+Cas_Hoy!B152</f>
        <v>22</v>
      </c>
      <c r="GF153" s="59">
        <f>+Cas_Hoy!C152</f>
        <v>25</v>
      </c>
      <c r="GG153" s="59">
        <f>+Cas_Hoy!D152</f>
        <v>207</v>
      </c>
      <c r="GH153" s="59">
        <f>+Cas_Hoy!E152</f>
        <v>205</v>
      </c>
      <c r="GI153" s="59">
        <f>+Cas_Hoy!F152</f>
        <v>640</v>
      </c>
      <c r="GJ153" s="59">
        <f>+Cas_Hoy!G152</f>
        <v>628</v>
      </c>
      <c r="GK153" s="59">
        <f>+Cas_Hoy!H152</f>
        <v>713</v>
      </c>
      <c r="GL153" s="59">
        <f>+Cas_Hoy!I152</f>
        <v>715</v>
      </c>
      <c r="GM153" s="59">
        <f>+Cas_Hoy!J152</f>
        <v>672</v>
      </c>
      <c r="GN153" s="59">
        <f>+Cas_Hoy!K152</f>
        <v>640</v>
      </c>
      <c r="GO153" s="59">
        <f>+Cas_Hoy!L152</f>
        <v>464</v>
      </c>
      <c r="GP153" s="59">
        <f>+Cas_Hoy!M152</f>
        <v>462</v>
      </c>
      <c r="GQ153" s="59">
        <f>+Cas_Hoy!N152</f>
        <v>299</v>
      </c>
      <c r="GR153" s="59">
        <f>+Cas_Hoy!O152</f>
        <v>269</v>
      </c>
      <c r="GS153" s="59">
        <f>+Cas_Hoy!P152</f>
        <v>149</v>
      </c>
      <c r="GT153" s="59">
        <f>+Cas_Hoy!Q152</f>
        <v>143</v>
      </c>
      <c r="GU153" s="59">
        <f>+Cas_Hoy!R152</f>
        <v>58</v>
      </c>
      <c r="GV153" s="59">
        <f>+Cas_Hoy!S152</f>
        <v>64</v>
      </c>
      <c r="GW153" s="59">
        <f>+Cas_Hoy!T152</f>
        <v>9</v>
      </c>
      <c r="GX153" s="459">
        <f>+Cas_Hoy!U152</f>
        <v>24</v>
      </c>
      <c r="GY153" s="424">
        <f t="shared" si="749"/>
        <v>0.33386851034774678</v>
      </c>
      <c r="GZ153" s="94">
        <f t="shared" si="750"/>
        <v>0.39974267216239628</v>
      </c>
      <c r="HA153" s="94">
        <f t="shared" si="751"/>
        <v>0.7</v>
      </c>
      <c r="HB153" s="94">
        <f t="shared" si="752"/>
        <v>0.7</v>
      </c>
      <c r="HC153" s="272">
        <f t="shared" si="724"/>
        <v>0.7</v>
      </c>
      <c r="HD153" s="272">
        <f t="shared" si="725"/>
        <v>0.14276509674721527</v>
      </c>
      <c r="HE153" s="272">
        <f t="shared" si="726"/>
        <v>0.7</v>
      </c>
      <c r="HF153" s="272">
        <f t="shared" si="727"/>
        <v>0.7</v>
      </c>
      <c r="HG153" s="272">
        <f t="shared" si="728"/>
        <v>0.7</v>
      </c>
      <c r="HH153" s="272">
        <f t="shared" si="729"/>
        <v>0.7</v>
      </c>
      <c r="HI153" s="272">
        <f t="shared" si="730"/>
        <v>0.7</v>
      </c>
      <c r="HJ153" s="272">
        <f t="shared" si="731"/>
        <v>0.7</v>
      </c>
      <c r="HK153" s="272">
        <f t="shared" si="732"/>
        <v>0.7</v>
      </c>
      <c r="HL153" s="272">
        <f t="shared" si="733"/>
        <v>0.7</v>
      </c>
      <c r="HM153" s="272">
        <f t="shared" si="734"/>
        <v>0.33386851034774678</v>
      </c>
      <c r="HN153" s="272">
        <f t="shared" si="735"/>
        <v>0.39974267216239628</v>
      </c>
      <c r="HO153" s="272">
        <f t="shared" si="736"/>
        <v>0.29607377847383309</v>
      </c>
      <c r="HP153" s="272">
        <f t="shared" si="737"/>
        <v>0.3479135247110467</v>
      </c>
      <c r="HQ153" s="272">
        <f t="shared" si="738"/>
        <v>0.27951084362558354</v>
      </c>
      <c r="HR153" s="276">
        <f t="shared" si="739"/>
        <v>0.37621398009501905</v>
      </c>
      <c r="HS153" s="201">
        <f>+CyF_Tot!B152</f>
        <v>0</v>
      </c>
      <c r="HT153" s="131">
        <f>+CyF_Tot!C152</f>
        <v>6070</v>
      </c>
      <c r="HU153" s="131">
        <f>+CyF_Tot!D152</f>
        <v>6270</v>
      </c>
      <c r="HV153" s="131">
        <f>+CyF_Tot!E152</f>
        <v>6440</v>
      </c>
      <c r="HW153" s="131">
        <f>+CyF_Tot!F152</f>
        <v>0</v>
      </c>
      <c r="HX153" s="131">
        <f>+CyF_Tot!G152</f>
        <v>195</v>
      </c>
      <c r="HY153" s="131">
        <f>+CyF_Tot!H152</f>
        <v>202</v>
      </c>
      <c r="HZ153" s="428">
        <f>+CyF_Tot!I152</f>
        <v>202</v>
      </c>
      <c r="IA153" s="82">
        <f t="shared" si="628"/>
        <v>9.0193474706169174E-2</v>
      </c>
      <c r="IB153" s="79">
        <f t="shared" si="629"/>
        <v>8.9508358730038734E-2</v>
      </c>
      <c r="IC153" s="79">
        <f t="shared" si="630"/>
        <v>8.4158687244907965E-2</v>
      </c>
      <c r="ID153" s="79">
        <f t="shared" si="631"/>
        <v>8.2051524083966765E-2</v>
      </c>
      <c r="IE153" s="79">
        <f t="shared" si="632"/>
        <v>6.9923752287529645E-2</v>
      </c>
      <c r="IF153" s="79">
        <f t="shared" si="633"/>
        <v>6.9080425727951908E-2</v>
      </c>
      <c r="IG153" s="79">
        <f t="shared" si="634"/>
        <v>6.6864578146833747E-2</v>
      </c>
      <c r="IH153" s="79">
        <f t="shared" si="635"/>
        <v>6.7943283460841261E-2</v>
      </c>
      <c r="II153" s="79">
        <f t="shared" si="636"/>
        <v>5.857807539747259E-2</v>
      </c>
      <c r="IJ153" s="79">
        <f t="shared" si="637"/>
        <v>6.2644294586596358E-2</v>
      </c>
      <c r="IK153" s="79">
        <f t="shared" si="638"/>
        <v>5.0924277179557956E-2</v>
      </c>
      <c r="IL153" s="79">
        <f t="shared" si="639"/>
        <v>5.0547724917923594E-2</v>
      </c>
      <c r="IM153" s="79">
        <f t="shared" si="640"/>
        <v>3.6777597585951241E-2</v>
      </c>
      <c r="IN153" s="79">
        <f t="shared" si="641"/>
        <v>3.9307909274561577E-2</v>
      </c>
      <c r="IO153" s="79">
        <f t="shared" si="642"/>
        <v>2.2303989071253711E-2</v>
      </c>
      <c r="IP153" s="79">
        <f t="shared" si="643"/>
        <v>2.8861084896712318E-2</v>
      </c>
      <c r="IQ153" s="79">
        <f t="shared" si="644"/>
        <v>8.8202378384097616E-3</v>
      </c>
      <c r="IR153" s="79">
        <f t="shared" si="645"/>
        <v>1.6032440465298163E-2</v>
      </c>
      <c r="IS153" s="79">
        <f t="shared" si="646"/>
        <v>1.1454854335597097E-3</v>
      </c>
      <c r="IT153" s="179">
        <f t="shared" si="647"/>
        <v>4.3327967867190821E-3</v>
      </c>
      <c r="IU153" s="275"/>
      <c r="IV153" s="272"/>
      <c r="IW153" s="272"/>
      <c r="IX153" s="272"/>
      <c r="IY153" s="272"/>
      <c r="IZ153" s="272"/>
      <c r="JA153" s="272"/>
      <c r="JB153" s="272"/>
      <c r="JC153" s="272"/>
      <c r="JD153" s="272"/>
      <c r="JE153" s="272"/>
      <c r="JF153" s="272"/>
      <c r="JG153" s="272"/>
      <c r="JH153" s="272"/>
      <c r="JI153" s="272"/>
      <c r="JJ153" s="272"/>
      <c r="JK153" s="272"/>
      <c r="JL153" s="272"/>
      <c r="JM153" s="272"/>
      <c r="JN153" s="276"/>
      <c r="JP153" s="525">
        <f t="shared" si="510"/>
        <v>0</v>
      </c>
      <c r="JQ153" s="241">
        <f t="shared" si="511"/>
        <v>0</v>
      </c>
      <c r="JR153" s="241">
        <f t="shared" si="512"/>
        <v>0</v>
      </c>
      <c r="JS153" s="241">
        <f t="shared" si="513"/>
        <v>0</v>
      </c>
      <c r="JT153" s="241">
        <f t="shared" si="514"/>
        <v>803.57171392820328</v>
      </c>
      <c r="JU153" s="241">
        <f t="shared" si="515"/>
        <v>0</v>
      </c>
      <c r="JV153" s="241">
        <f t="shared" si="516"/>
        <v>2270.4814446679943</v>
      </c>
      <c r="JW153" s="241">
        <f t="shared" si="517"/>
        <v>3767.8838836061177</v>
      </c>
      <c r="JX153" s="241">
        <f t="shared" si="518"/>
        <v>9835.7178102385878</v>
      </c>
      <c r="JY153" s="241">
        <f t="shared" si="519"/>
        <v>3661.9120749017043</v>
      </c>
      <c r="JZ153" s="241">
        <f t="shared" si="520"/>
        <v>14338.723122043937</v>
      </c>
      <c r="KA153" s="241">
        <f t="shared" si="521"/>
        <v>3523.8009654095913</v>
      </c>
      <c r="KB153" s="241">
        <f t="shared" si="522"/>
        <v>22239.762929590706</v>
      </c>
      <c r="KC153" s="241">
        <f t="shared" si="523"/>
        <v>11809.857964544413</v>
      </c>
      <c r="KD153" s="241">
        <f t="shared" si="524"/>
        <v>19516.945816155876</v>
      </c>
      <c r="KE153" s="241">
        <f t="shared" si="525"/>
        <v>13785.692152233696</v>
      </c>
      <c r="KF153" s="241">
        <f t="shared" si="526"/>
        <v>13966.57685056116</v>
      </c>
      <c r="KG153" s="241">
        <f t="shared" si="527"/>
        <v>10935.675410125417</v>
      </c>
      <c r="KH153" s="241">
        <f t="shared" si="528"/>
        <v>4137.9290894390733</v>
      </c>
      <c r="KI153" s="526">
        <f t="shared" si="529"/>
        <v>6263.5125972037185</v>
      </c>
      <c r="KJ153" s="529">
        <f>(SUM(JP153:KI153)/SUM(JP$4:KI152))*100000</f>
        <v>230.98138424171003</v>
      </c>
      <c r="KK153" s="491">
        <f t="shared" si="693"/>
        <v>0</v>
      </c>
      <c r="KL153" s="492">
        <f t="shared" si="694"/>
        <v>0</v>
      </c>
      <c r="KM153" s="492">
        <f t="shared" si="695"/>
        <v>0</v>
      </c>
      <c r="KN153" s="492">
        <f t="shared" si="696"/>
        <v>0</v>
      </c>
      <c r="KO153" s="492">
        <f t="shared" si="697"/>
        <v>224.59117124623231</v>
      </c>
      <c r="KP153" s="492">
        <f t="shared" si="698"/>
        <v>0</v>
      </c>
      <c r="KQ153" s="492">
        <f t="shared" si="699"/>
        <v>704.59985807588657</v>
      </c>
      <c r="KR153" s="492">
        <f t="shared" si="700"/>
        <v>1155.6887321495699</v>
      </c>
      <c r="KS153" s="492">
        <f t="shared" si="701"/>
        <v>3485.1835798492034</v>
      </c>
      <c r="KT153" s="492">
        <f t="shared" si="702"/>
        <v>1253.4467446575613</v>
      </c>
      <c r="KU153" s="492">
        <f t="shared" si="703"/>
        <v>6784.4588567045494</v>
      </c>
      <c r="KV153" s="492">
        <f t="shared" si="704"/>
        <v>1553.4089268792357</v>
      </c>
      <c r="KW153" s="492">
        <f t="shared" si="705"/>
        <v>13450.69121782109</v>
      </c>
      <c r="KX153" s="492">
        <f t="shared" si="706"/>
        <v>6192.5448228414907</v>
      </c>
      <c r="KY153" s="492">
        <f t="shared" si="707"/>
        <v>19714.82349962158</v>
      </c>
      <c r="KZ153" s="492">
        <f t="shared" si="708"/>
        <v>10338.519571506338</v>
      </c>
      <c r="LA153" s="492">
        <f t="shared" si="709"/>
        <v>39170.560892088128</v>
      </c>
      <c r="LB153" s="492">
        <f t="shared" si="710"/>
        <v>16652.011076482475</v>
      </c>
      <c r="LC153" s="492">
        <f t="shared" si="711"/>
        <v>68548.4815611542</v>
      </c>
      <c r="LD153" s="493">
        <f t="shared" si="712"/>
        <v>36245.081865654291</v>
      </c>
      <c r="LE153" s="509">
        <f t="shared" si="713"/>
        <v>64.289012992283403</v>
      </c>
      <c r="LF153" s="492">
        <f t="shared" si="714"/>
        <v>0</v>
      </c>
      <c r="LG153" s="492">
        <f t="shared" si="715"/>
        <v>3383.6376222562703</v>
      </c>
      <c r="LH153" s="492">
        <f t="shared" si="716"/>
        <v>1300.4856452961171</v>
      </c>
      <c r="LI153" s="492">
        <f t="shared" si="717"/>
        <v>19673.731946771557</v>
      </c>
      <c r="LJ153" s="512">
        <f t="shared" si="718"/>
        <v>10908.908521156061</v>
      </c>
      <c r="LK153" s="491">
        <f t="shared" si="719"/>
        <v>32.385506374972813</v>
      </c>
      <c r="LL153" s="492">
        <f t="shared" si="720"/>
        <v>2328.1690715406371</v>
      </c>
      <c r="LM153" s="493">
        <f t="shared" si="721"/>
        <v>14749.380408591958</v>
      </c>
      <c r="LO153" s="547" t="e">
        <f>VLOOKUP(A153,#REF!,2,FALSE)</f>
        <v>#REF!</v>
      </c>
      <c r="LP153" s="552" t="e">
        <f>VLOOKUP(A153,#REF!,3,FALSE)</f>
        <v>#REF!</v>
      </c>
      <c r="LQ153" s="544" t="e">
        <f>VLOOKUP(A153,#REF!,4,FALSE)</f>
        <v>#REF!</v>
      </c>
      <c r="LR153" s="564" t="e">
        <f t="shared" si="665"/>
        <v>#REF!</v>
      </c>
      <c r="LS153" s="518" t="e">
        <f t="shared" si="666"/>
        <v>#REF!</v>
      </c>
    </row>
    <row r="154" spans="1:331" ht="14.4">
      <c r="A154" s="392" t="s">
        <v>164</v>
      </c>
      <c r="B154" s="420">
        <v>77161</v>
      </c>
      <c r="C154" s="408">
        <f t="shared" si="608"/>
        <v>8374</v>
      </c>
      <c r="D154" s="399">
        <f t="shared" si="609"/>
        <v>184</v>
      </c>
      <c r="E154" s="377">
        <f t="shared" si="722"/>
        <v>4.530992568301551E-3</v>
      </c>
      <c r="F154" s="186">
        <f t="shared" si="667"/>
        <v>0.10555850753619056</v>
      </c>
      <c r="G154" s="28">
        <f t="shared" si="253"/>
        <v>4.9857831384438844</v>
      </c>
      <c r="H154" s="27">
        <f t="shared" si="668"/>
        <v>0.52629182699324062</v>
      </c>
      <c r="I154" s="34">
        <f t="shared" si="669"/>
        <v>0.54108873655511314</v>
      </c>
      <c r="J154" s="289">
        <f t="shared" si="670"/>
        <v>0.62125415528502959</v>
      </c>
      <c r="K154" s="453">
        <f t="shared" si="671"/>
        <v>3.8384038747719287E-3</v>
      </c>
      <c r="L154" s="290">
        <f t="shared" si="723"/>
        <v>5.885401089741948</v>
      </c>
      <c r="M154" s="291">
        <f t="shared" si="672"/>
        <v>0.63864469517514455</v>
      </c>
      <c r="N154" s="675"/>
      <c r="O154" s="312" t="s">
        <v>230</v>
      </c>
      <c r="P154" s="21" t="s">
        <v>238</v>
      </c>
      <c r="Q154" s="21" t="s">
        <v>242</v>
      </c>
      <c r="R154" s="21" t="s">
        <v>233</v>
      </c>
      <c r="S154" s="152">
        <f t="shared" si="538"/>
        <v>8374</v>
      </c>
      <c r="T154" s="153">
        <f t="shared" si="539"/>
        <v>10852.632806728789</v>
      </c>
      <c r="U154" s="152">
        <f t="shared" si="540"/>
        <v>96</v>
      </c>
      <c r="V154" s="154">
        <f t="shared" si="541"/>
        <v>1.1597004107272288E-2</v>
      </c>
      <c r="W154" s="153">
        <f t="shared" si="542"/>
        <v>124.41518383639404</v>
      </c>
      <c r="X154" s="152">
        <f t="shared" si="543"/>
        <v>229</v>
      </c>
      <c r="Y154" s="154">
        <f t="shared" si="544"/>
        <v>2.8115408225905462E-2</v>
      </c>
      <c r="Z154" s="153">
        <f t="shared" si="545"/>
        <v>296.78205310973158</v>
      </c>
      <c r="AA154" s="152">
        <f t="shared" si="546"/>
        <v>184</v>
      </c>
      <c r="AB154" s="153">
        <f t="shared" si="547"/>
        <v>2384.624356864219</v>
      </c>
      <c r="AC154" s="155">
        <f t="shared" si="548"/>
        <v>2.1972772868402199E-2</v>
      </c>
      <c r="AD154" s="152">
        <f t="shared" si="549"/>
        <v>2</v>
      </c>
      <c r="AE154" s="154">
        <f t="shared" si="550"/>
        <v>1.098901098901099E-2</v>
      </c>
      <c r="AF154" s="153">
        <f t="shared" si="551"/>
        <v>25.919829965915422</v>
      </c>
      <c r="AG154" s="152">
        <f t="shared" si="552"/>
        <v>4</v>
      </c>
      <c r="AH154" s="154">
        <f t="shared" si="553"/>
        <v>2.2222222222222223E-2</v>
      </c>
      <c r="AI154" s="313">
        <f t="shared" si="554"/>
        <v>51.839659931830845</v>
      </c>
      <c r="AJ154" s="679"/>
      <c r="AK154" s="74">
        <v>8013.7534937348601</v>
      </c>
      <c r="AL154" s="59">
        <v>7617.3592317006533</v>
      </c>
      <c r="AM154" s="59">
        <v>7058.0990867452074</v>
      </c>
      <c r="AN154" s="59">
        <v>6651.6507030798602</v>
      </c>
      <c r="AO154" s="59">
        <v>5733.4496730452156</v>
      </c>
      <c r="AP154" s="59">
        <v>5669.1076370516203</v>
      </c>
      <c r="AQ154" s="59">
        <v>5649.6827218032367</v>
      </c>
      <c r="AR154" s="59">
        <v>5687.3719358075032</v>
      </c>
      <c r="AS154" s="59">
        <v>4618.1302413774429</v>
      </c>
      <c r="AT154" s="59">
        <v>4618.7817621993345</v>
      </c>
      <c r="AU154" s="59">
        <v>3429.8203062315974</v>
      </c>
      <c r="AV154" s="59">
        <v>3355.8451564336037</v>
      </c>
      <c r="AW154" s="59">
        <v>2295.2255912085493</v>
      </c>
      <c r="AX154" s="59">
        <v>2411.4535866987044</v>
      </c>
      <c r="AY154" s="59">
        <v>1248.5627922679864</v>
      </c>
      <c r="AZ154" s="59">
        <v>1599.217440686936</v>
      </c>
      <c r="BA154" s="59">
        <v>408.92579277561259</v>
      </c>
      <c r="BB154" s="59">
        <v>774.16277050938243</v>
      </c>
      <c r="BC154" s="59">
        <v>74.350144141020479</v>
      </c>
      <c r="BD154" s="75">
        <v>246.04905212900385</v>
      </c>
      <c r="BE154" s="213">
        <v>2.0000000000000002E-5</v>
      </c>
      <c r="BF154" s="42">
        <v>2.0000000000000002E-5</v>
      </c>
      <c r="BG154" s="52">
        <v>5.0000000000000002E-5</v>
      </c>
      <c r="BH154" s="52">
        <v>4.0000000000000003E-5</v>
      </c>
      <c r="BI154" s="52">
        <v>1.2518952302791728E-4</v>
      </c>
      <c r="BJ154" s="52">
        <v>1.2406223545552731E-4</v>
      </c>
      <c r="BK154" s="52">
        <v>3.4000000000000002E-4</v>
      </c>
      <c r="BL154" s="52">
        <v>1.8000000000000001E-4</v>
      </c>
      <c r="BM154" s="52">
        <v>8.9999999999999998E-4</v>
      </c>
      <c r="BN154" s="52">
        <v>5.0000000000000001E-4</v>
      </c>
      <c r="BO154" s="52">
        <v>3.8E-3</v>
      </c>
      <c r="BP154" s="52">
        <v>2E-3</v>
      </c>
      <c r="BQ154" s="52">
        <v>1.6199999999999999E-2</v>
      </c>
      <c r="BR154" s="52">
        <v>6.1999999999999998E-3</v>
      </c>
      <c r="BS154" s="52">
        <v>6.1100000000000002E-2</v>
      </c>
      <c r="BT154" s="52">
        <v>2.6800000000000001E-2</v>
      </c>
      <c r="BU154" s="52">
        <v>0.1421</v>
      </c>
      <c r="BV154" s="52">
        <v>5.4699999999999999E-2</v>
      </c>
      <c r="BW154" s="52">
        <v>0.27589999999999998</v>
      </c>
      <c r="BX154" s="584">
        <v>0.1051</v>
      </c>
      <c r="BY154" s="74">
        <f>+Fall_Hoy!B154+(CS154/2)</f>
        <v>1.5</v>
      </c>
      <c r="BZ154" s="59">
        <f>+Fall_Hoy!C154+(CS154/2)</f>
        <v>1.5</v>
      </c>
      <c r="CA154" s="59">
        <f>+Fall_Hoy!D154+(CT154/2)</f>
        <v>0</v>
      </c>
      <c r="CB154" s="59">
        <f>+Fall_Hoy!E154+(CT154/2)</f>
        <v>0</v>
      </c>
      <c r="CC154" s="59">
        <f>+Fall_Hoy!F154+(CU154/2)</f>
        <v>0.5</v>
      </c>
      <c r="CD154" s="59">
        <f>+Fall_Hoy!G154+(CU154/2)</f>
        <v>0.5</v>
      </c>
      <c r="CE154" s="59">
        <f>+Fall_Hoy!H154+(CV154/2)</f>
        <v>4</v>
      </c>
      <c r="CF154" s="59">
        <f>+Fall_Hoy!I154+(CV154/2)</f>
        <v>1</v>
      </c>
      <c r="CG154" s="59">
        <f>+Fall_Hoy!J154+(CW154/2)</f>
        <v>9</v>
      </c>
      <c r="CH154" s="59">
        <f>+Fall_Hoy!K154+(CW154/2)</f>
        <v>5</v>
      </c>
      <c r="CI154" s="59">
        <f>+Fall_Hoy!L154+(CX154/2)</f>
        <v>25</v>
      </c>
      <c r="CJ154" s="59">
        <f>+Fall_Hoy!M154+(CX154/2)</f>
        <v>9</v>
      </c>
      <c r="CK154" s="59">
        <f>+Fall_Hoy!N154+(CY154/2)</f>
        <v>29</v>
      </c>
      <c r="CL154" s="59">
        <f>+Fall_Hoy!O154+(CY154/2)</f>
        <v>18</v>
      </c>
      <c r="CM154" s="59">
        <f>+Fall_Hoy!P154+(CZ154/2)</f>
        <v>25</v>
      </c>
      <c r="CN154" s="59">
        <f>+Fall_Hoy!Q154+(CZ154/2)</f>
        <v>21</v>
      </c>
      <c r="CO154" s="59">
        <f>+Fall_Hoy!R154+(DA154/2)</f>
        <v>15</v>
      </c>
      <c r="CP154" s="59">
        <f>+Fall_Hoy!S154+(DA154/2)</f>
        <v>12</v>
      </c>
      <c r="CQ154" s="59">
        <f>+Fall_Hoy!T154+(DB154/2)</f>
        <v>2</v>
      </c>
      <c r="CR154" s="75">
        <f>+Fall_Hoy!U154+(DB154/2)</f>
        <v>5</v>
      </c>
      <c r="CS154" s="603">
        <f>+Fall_Hoy!W154</f>
        <v>1</v>
      </c>
      <c r="CT154" s="58">
        <f>+Fall_Hoy!X154</f>
        <v>0</v>
      </c>
      <c r="CU154" s="58">
        <f>+Fall_Hoy!Y154</f>
        <v>1</v>
      </c>
      <c r="CV154" s="58">
        <f>+Fall_Hoy!Z154</f>
        <v>0</v>
      </c>
      <c r="CW154" s="58">
        <f>+Fall_Hoy!AA154</f>
        <v>0</v>
      </c>
      <c r="CX154" s="58">
        <f>+Fall_Hoy!AB154</f>
        <v>0</v>
      </c>
      <c r="CY154" s="58">
        <f>+Fall_Hoy!AC154</f>
        <v>0</v>
      </c>
      <c r="CZ154" s="58">
        <f>+Fall_Hoy!AD154</f>
        <v>0</v>
      </c>
      <c r="DA154" s="58">
        <f>+Fall_Hoy!AE154</f>
        <v>0</v>
      </c>
      <c r="DB154" s="223">
        <f>+Fall_Hoy!AF154</f>
        <v>0</v>
      </c>
      <c r="DC154" s="65">
        <f t="shared" si="555"/>
        <v>0.32770903098840903</v>
      </c>
      <c r="DD154" s="66">
        <f t="shared" si="556"/>
        <v>0.48997845422174419</v>
      </c>
      <c r="DE154" s="66">
        <f t="shared" si="557"/>
        <v>0.7</v>
      </c>
      <c r="DF154" s="66">
        <f t="shared" si="558"/>
        <v>0.7</v>
      </c>
      <c r="DG154" s="66">
        <f t="shared" si="649"/>
        <v>0.69660408169644472</v>
      </c>
      <c r="DH154" s="66">
        <f t="shared" si="650"/>
        <v>0.7</v>
      </c>
      <c r="DI154" s="66">
        <f t="shared" si="651"/>
        <v>0.7</v>
      </c>
      <c r="DJ154" s="66">
        <f t="shared" si="652"/>
        <v>0.7</v>
      </c>
      <c r="DK154" s="66">
        <f t="shared" si="653"/>
        <v>0.7</v>
      </c>
      <c r="DL154" s="66">
        <f t="shared" si="654"/>
        <v>0.7</v>
      </c>
      <c r="DM154" s="66">
        <f t="shared" si="655"/>
        <v>0.7</v>
      </c>
      <c r="DN154" s="66">
        <f t="shared" si="656"/>
        <v>0.7</v>
      </c>
      <c r="DO154" s="66">
        <f t="shared" si="657"/>
        <v>0.7</v>
      </c>
      <c r="DP154" s="66">
        <f t="shared" si="658"/>
        <v>0.7</v>
      </c>
      <c r="DQ154" s="66">
        <f t="shared" si="659"/>
        <v>0.32770903098840903</v>
      </c>
      <c r="DR154" s="66">
        <f t="shared" si="660"/>
        <v>0.48997845422174419</v>
      </c>
      <c r="DS154" s="66">
        <f t="shared" si="661"/>
        <v>0.25813843741399678</v>
      </c>
      <c r="DT154" s="66">
        <f t="shared" si="662"/>
        <v>0.28337506806687168</v>
      </c>
      <c r="DU154" s="66">
        <f t="shared" si="663"/>
        <v>9.7498173618900175E-2</v>
      </c>
      <c r="DV154" s="265">
        <f t="shared" si="664"/>
        <v>0.19335063022703977</v>
      </c>
      <c r="DW154" s="74">
        <f>+'Cas_-14'!B153</f>
        <v>55</v>
      </c>
      <c r="DX154" s="59">
        <f>+'Cas_-14'!C153</f>
        <v>41</v>
      </c>
      <c r="DY154" s="59">
        <f>+'Cas_-14'!D153</f>
        <v>242</v>
      </c>
      <c r="DZ154" s="59">
        <f>+'Cas_-14'!E153</f>
        <v>264</v>
      </c>
      <c r="EA154" s="59">
        <f>+'Cas_-14'!F153</f>
        <v>972</v>
      </c>
      <c r="EB154" s="59">
        <f>+'Cas_-14'!G153</f>
        <v>927</v>
      </c>
      <c r="EC154" s="59">
        <f>+'Cas_-14'!H153</f>
        <v>1094</v>
      </c>
      <c r="ED154" s="59">
        <f>+'Cas_-14'!I153</f>
        <v>995</v>
      </c>
      <c r="EE154" s="59">
        <f>+'Cas_-14'!J153</f>
        <v>940</v>
      </c>
      <c r="EF154" s="59">
        <f>+'Cas_-14'!K153</f>
        <v>810</v>
      </c>
      <c r="EG154" s="59">
        <f>+'Cas_-14'!L153</f>
        <v>536</v>
      </c>
      <c r="EH154" s="59">
        <f>+'Cas_-14'!M153</f>
        <v>443</v>
      </c>
      <c r="EI154" s="59">
        <f>+'Cas_-14'!N153</f>
        <v>257</v>
      </c>
      <c r="EJ154" s="59">
        <f>+'Cas_-14'!O153</f>
        <v>232</v>
      </c>
      <c r="EK154" s="59">
        <f>+'Cas_-14'!P153</f>
        <v>115</v>
      </c>
      <c r="EL154" s="59">
        <f>+'Cas_-14'!Q153</f>
        <v>97</v>
      </c>
      <c r="EM154" s="59">
        <f>+'Cas_-14'!R153</f>
        <v>39</v>
      </c>
      <c r="EN154" s="59">
        <f>+'Cas_-14'!S153</f>
        <v>25</v>
      </c>
      <c r="EO154" s="59">
        <f>+'Cas_-14'!T153</f>
        <v>7</v>
      </c>
      <c r="EP154" s="75">
        <f>+'Cas_-14'!U153</f>
        <v>7</v>
      </c>
      <c r="EQ154" s="178">
        <f t="shared" si="673"/>
        <v>6.8632008762184804E-3</v>
      </c>
      <c r="ER154" s="79">
        <f t="shared" si="674"/>
        <v>5.3824427538316753E-3</v>
      </c>
      <c r="ES154" s="79">
        <f t="shared" si="675"/>
        <v>3.4286852171637135E-2</v>
      </c>
      <c r="ET154" s="79">
        <f t="shared" si="676"/>
        <v>3.9689396179171318E-2</v>
      </c>
      <c r="EU154" s="79">
        <f t="shared" si="677"/>
        <v>0.1695314436210513</v>
      </c>
      <c r="EV154" s="79">
        <f t="shared" si="678"/>
        <v>0.16351779845233499</v>
      </c>
      <c r="EW154" s="79">
        <f t="shared" si="679"/>
        <v>0.19363919247678082</v>
      </c>
      <c r="EX154" s="79">
        <f t="shared" si="680"/>
        <v>0.17494899423326146</v>
      </c>
      <c r="EY154" s="79">
        <f t="shared" si="681"/>
        <v>0.20354558032551884</v>
      </c>
      <c r="EZ154" s="79">
        <f t="shared" si="682"/>
        <v>0.1753709185026098</v>
      </c>
      <c r="FA154" s="79">
        <f t="shared" si="683"/>
        <v>0.15627640871626666</v>
      </c>
      <c r="FB154" s="79">
        <f t="shared" si="684"/>
        <v>0.13200847457181086</v>
      </c>
      <c r="FC154" s="79">
        <f t="shared" si="685"/>
        <v>0.11197156435706908</v>
      </c>
      <c r="FD154" s="79">
        <f t="shared" si="686"/>
        <v>9.6207532784244668E-2</v>
      </c>
      <c r="FE154" s="79">
        <f t="shared" si="687"/>
        <v>9.2105900249602246E-2</v>
      </c>
      <c r="FF154" s="79">
        <f t="shared" si="688"/>
        <v>6.0654666171183154E-2</v>
      </c>
      <c r="FG154" s="79">
        <f t="shared" si="689"/>
        <v>9.5371827086975253E-2</v>
      </c>
      <c r="FH154" s="79">
        <f t="shared" si="690"/>
        <v>3.2292950465120582E-2</v>
      </c>
      <c r="FI154" s="79">
        <f t="shared" si="691"/>
        <v>9.414911135509095E-2</v>
      </c>
      <c r="FJ154" s="87">
        <f t="shared" si="692"/>
        <v>2.8449611731606633E-2</v>
      </c>
      <c r="FK154" s="101">
        <f t="shared" si="741"/>
        <v>3.5579591546289047</v>
      </c>
      <c r="FL154" s="102">
        <f t="shared" si="742"/>
        <v>8.0781658716725655</v>
      </c>
      <c r="FM154" s="102">
        <f t="shared" si="743"/>
        <v>6.2515872134084995</v>
      </c>
      <c r="FN154" s="102">
        <f t="shared" si="744"/>
        <v>7.2759375460736768</v>
      </c>
      <c r="FO154" s="102">
        <f t="shared" si="740"/>
        <v>4.1089963420210331</v>
      </c>
      <c r="FP154" s="102">
        <f t="shared" si="740"/>
        <v>4.2808795533291635</v>
      </c>
      <c r="FQ154" s="102">
        <f t="shared" si="740"/>
        <v>3.6149706629453981</v>
      </c>
      <c r="FR154" s="102">
        <f t="shared" si="740"/>
        <v>4.0011661859952286</v>
      </c>
      <c r="FS154" s="102">
        <f t="shared" si="740"/>
        <v>3.4390331584725637</v>
      </c>
      <c r="FT154" s="102">
        <f t="shared" si="740"/>
        <v>3.991539794493252</v>
      </c>
      <c r="FU154" s="102">
        <f t="shared" si="740"/>
        <v>4.4792429372427573</v>
      </c>
      <c r="FV154" s="102">
        <f t="shared" si="740"/>
        <v>5.3026898634391024</v>
      </c>
      <c r="FW154" s="102">
        <f t="shared" si="740"/>
        <v>6.2515872134084995</v>
      </c>
      <c r="FX154" s="102">
        <f t="shared" ref="FO154:FZ170" si="753">+DP154/FD154</f>
        <v>7.2759375460736768</v>
      </c>
      <c r="FY154" s="102">
        <f t="shared" si="753"/>
        <v>3.5579591546289047</v>
      </c>
      <c r="FZ154" s="102">
        <f t="shared" si="753"/>
        <v>8.0781658716725655</v>
      </c>
      <c r="GA154" s="102">
        <f t="shared" si="745"/>
        <v>2.7066529529583718</v>
      </c>
      <c r="GB154" s="102">
        <f t="shared" si="746"/>
        <v>8.7751371115173686</v>
      </c>
      <c r="GC154" s="102">
        <f t="shared" si="747"/>
        <v>1.0355718945787811</v>
      </c>
      <c r="GD154" s="270">
        <f t="shared" si="748"/>
        <v>6.7962484708440938</v>
      </c>
      <c r="GE154" s="74">
        <f>+Cas_Hoy!B153</f>
        <v>56</v>
      </c>
      <c r="GF154" s="59">
        <f>+Cas_Hoy!C153</f>
        <v>42</v>
      </c>
      <c r="GG154" s="59">
        <f>+Cas_Hoy!D153</f>
        <v>254</v>
      </c>
      <c r="GH154" s="59">
        <f>+Cas_Hoy!E153</f>
        <v>275</v>
      </c>
      <c r="GI154" s="59">
        <f>+Cas_Hoy!F153</f>
        <v>995</v>
      </c>
      <c r="GJ154" s="59">
        <f>+Cas_Hoy!G153</f>
        <v>969</v>
      </c>
      <c r="GK154" s="59">
        <f>+Cas_Hoy!H153</f>
        <v>1115</v>
      </c>
      <c r="GL154" s="59">
        <f>+Cas_Hoy!I153</f>
        <v>1024</v>
      </c>
      <c r="GM154" s="59">
        <f>+Cas_Hoy!J153</f>
        <v>962</v>
      </c>
      <c r="GN154" s="59">
        <f>+Cas_Hoy!K153</f>
        <v>839</v>
      </c>
      <c r="GO154" s="59">
        <f>+Cas_Hoy!L153</f>
        <v>546</v>
      </c>
      <c r="GP154" s="59">
        <f>+Cas_Hoy!M153</f>
        <v>455</v>
      </c>
      <c r="GQ154" s="59">
        <f>+Cas_Hoy!N153</f>
        <v>263</v>
      </c>
      <c r="GR154" s="59">
        <f>+Cas_Hoy!O153</f>
        <v>237</v>
      </c>
      <c r="GS154" s="59">
        <f>+Cas_Hoy!P153</f>
        <v>117</v>
      </c>
      <c r="GT154" s="59">
        <f>+Cas_Hoy!Q153</f>
        <v>97</v>
      </c>
      <c r="GU154" s="59">
        <f>+Cas_Hoy!R153</f>
        <v>40</v>
      </c>
      <c r="GV154" s="59">
        <f>+Cas_Hoy!S153</f>
        <v>26</v>
      </c>
      <c r="GW154" s="59">
        <f>+Cas_Hoy!T153</f>
        <v>7</v>
      </c>
      <c r="GX154" s="459">
        <f>+Cas_Hoy!U153</f>
        <v>7</v>
      </c>
      <c r="GY154" s="424">
        <f t="shared" si="749"/>
        <v>0.3334083184838596</v>
      </c>
      <c r="GZ154" s="94">
        <f t="shared" si="750"/>
        <v>0.48997845422174419</v>
      </c>
      <c r="HA154" s="94">
        <f t="shared" si="751"/>
        <v>0.7</v>
      </c>
      <c r="HB154" s="94">
        <f t="shared" si="752"/>
        <v>0.7</v>
      </c>
      <c r="HC154" s="272">
        <f t="shared" si="724"/>
        <v>0.7</v>
      </c>
      <c r="HD154" s="272">
        <f t="shared" si="725"/>
        <v>0.7</v>
      </c>
      <c r="HE154" s="272">
        <f t="shared" si="726"/>
        <v>0.7</v>
      </c>
      <c r="HF154" s="272">
        <f t="shared" si="727"/>
        <v>0.7</v>
      </c>
      <c r="HG154" s="272">
        <f t="shared" si="728"/>
        <v>0.7</v>
      </c>
      <c r="HH154" s="272">
        <f t="shared" si="729"/>
        <v>0.7</v>
      </c>
      <c r="HI154" s="272">
        <f t="shared" si="730"/>
        <v>0.7</v>
      </c>
      <c r="HJ154" s="272">
        <f t="shared" si="731"/>
        <v>0.7</v>
      </c>
      <c r="HK154" s="272">
        <f t="shared" si="732"/>
        <v>0.7</v>
      </c>
      <c r="HL154" s="272">
        <f t="shared" si="733"/>
        <v>0.7</v>
      </c>
      <c r="HM154" s="272">
        <f t="shared" si="734"/>
        <v>0.3334083184838596</v>
      </c>
      <c r="HN154" s="272">
        <f t="shared" si="735"/>
        <v>0.48997845422174419</v>
      </c>
      <c r="HO154" s="272">
        <f t="shared" si="736"/>
        <v>0.26475737170666341</v>
      </c>
      <c r="HP154" s="272">
        <f t="shared" si="737"/>
        <v>0.29471007078954659</v>
      </c>
      <c r="HQ154" s="272">
        <f t="shared" si="738"/>
        <v>9.7498173618900161E-2</v>
      </c>
      <c r="HR154" s="276">
        <f t="shared" si="739"/>
        <v>0.19335063022703977</v>
      </c>
      <c r="HS154" s="201">
        <f>+CyF_Tot!B153</f>
        <v>0</v>
      </c>
      <c r="HT154" s="131">
        <f>+CyF_Tot!C153</f>
        <v>8145</v>
      </c>
      <c r="HU154" s="131">
        <f>+CyF_Tot!D153</f>
        <v>8278</v>
      </c>
      <c r="HV154" s="131">
        <f>+CyF_Tot!E153</f>
        <v>8374</v>
      </c>
      <c r="HW154" s="131">
        <f>+CyF_Tot!F153</f>
        <v>0</v>
      </c>
      <c r="HX154" s="131">
        <f>+CyF_Tot!G153</f>
        <v>180</v>
      </c>
      <c r="HY154" s="131">
        <f>+CyF_Tot!H153</f>
        <v>182</v>
      </c>
      <c r="HZ154" s="428">
        <f>+CyF_Tot!I153</f>
        <v>184</v>
      </c>
      <c r="IA154" s="82">
        <f t="shared" si="628"/>
        <v>0.10385756397318412</v>
      </c>
      <c r="IB154" s="79">
        <f t="shared" si="629"/>
        <v>9.8720328037488536E-2</v>
      </c>
      <c r="IC154" s="79">
        <f t="shared" si="630"/>
        <v>9.1472364105509352E-2</v>
      </c>
      <c r="ID154" s="79">
        <f t="shared" si="631"/>
        <v>8.6204827608245882E-2</v>
      </c>
      <c r="IE154" s="79">
        <f t="shared" si="632"/>
        <v>7.4305020321732682E-2</v>
      </c>
      <c r="IF154" s="79">
        <f t="shared" si="633"/>
        <v>7.3471153005425283E-2</v>
      </c>
      <c r="IG154" s="79">
        <f t="shared" si="634"/>
        <v>7.3219407755255067E-2</v>
      </c>
      <c r="IH154" s="79">
        <f t="shared" si="635"/>
        <v>7.3707856764524862E-2</v>
      </c>
      <c r="II154" s="79">
        <f t="shared" si="636"/>
        <v>5.9850575308477635E-2</v>
      </c>
      <c r="IJ154" s="79">
        <f t="shared" si="637"/>
        <v>5.9859018962938979E-2</v>
      </c>
      <c r="IK154" s="79">
        <f t="shared" si="638"/>
        <v>4.445017957558349E-2</v>
      </c>
      <c r="IL154" s="79">
        <f t="shared" si="639"/>
        <v>4.349146792334993E-2</v>
      </c>
      <c r="IM154" s="79">
        <f t="shared" si="640"/>
        <v>2.9745928528771649E-2</v>
      </c>
      <c r="IN154" s="79">
        <f t="shared" si="641"/>
        <v>3.125223346896365E-2</v>
      </c>
      <c r="IO154" s="79">
        <f t="shared" si="642"/>
        <v>1.6181267638677395E-2</v>
      </c>
      <c r="IP154" s="79">
        <f t="shared" si="643"/>
        <v>2.0725722070565909E-2</v>
      </c>
      <c r="IQ154" s="79">
        <f t="shared" si="644"/>
        <v>5.2996435087105222E-3</v>
      </c>
      <c r="IR154" s="79">
        <f t="shared" si="645"/>
        <v>1.0033083688772598E-2</v>
      </c>
      <c r="IS154" s="79">
        <f t="shared" si="646"/>
        <v>9.6357154703827685E-4</v>
      </c>
      <c r="IT154" s="179">
        <f t="shared" si="647"/>
        <v>3.1887747972292203E-3</v>
      </c>
      <c r="IU154" s="275"/>
      <c r="IV154" s="272"/>
      <c r="IW154" s="272"/>
      <c r="IX154" s="272"/>
      <c r="IY154" s="272"/>
      <c r="IZ154" s="272"/>
      <c r="JA154" s="272"/>
      <c r="JB154" s="272"/>
      <c r="JC154" s="272"/>
      <c r="JD154" s="272"/>
      <c r="JE154" s="272"/>
      <c r="JF154" s="272"/>
      <c r="JG154" s="272"/>
      <c r="JH154" s="272"/>
      <c r="JI154" s="272"/>
      <c r="JJ154" s="272"/>
      <c r="JK154" s="272"/>
      <c r="JL154" s="272"/>
      <c r="JM154" s="272"/>
      <c r="JN154" s="276"/>
      <c r="JP154" s="525">
        <f t="shared" si="510"/>
        <v>719.95962996748631</v>
      </c>
      <c r="JQ154" s="241">
        <f t="shared" si="511"/>
        <v>714.81622887625656</v>
      </c>
      <c r="JR154" s="241">
        <f t="shared" si="512"/>
        <v>0</v>
      </c>
      <c r="JS154" s="241">
        <f t="shared" si="513"/>
        <v>0</v>
      </c>
      <c r="JT154" s="241">
        <f t="shared" si="514"/>
        <v>312.0225347770122</v>
      </c>
      <c r="JU154" s="241">
        <f t="shared" si="515"/>
        <v>309.22626844173249</v>
      </c>
      <c r="JV154" s="241">
        <f t="shared" si="516"/>
        <v>2281.4520097309114</v>
      </c>
      <c r="JW154" s="241">
        <f t="shared" si="517"/>
        <v>573.25123744295752</v>
      </c>
      <c r="JX154" s="241">
        <f t="shared" si="518"/>
        <v>5499.9245738951195</v>
      </c>
      <c r="JY154" s="241">
        <f t="shared" si="519"/>
        <v>3162.6023380339102</v>
      </c>
      <c r="JZ154" s="241">
        <f t="shared" si="520"/>
        <v>15405.078191414797</v>
      </c>
      <c r="KA154" s="241">
        <f t="shared" si="521"/>
        <v>6083.6772998480083</v>
      </c>
      <c r="KB154" s="241">
        <f t="shared" si="522"/>
        <v>20890.9491004552</v>
      </c>
      <c r="KC154" s="241">
        <f t="shared" si="523"/>
        <v>14235.381592807351</v>
      </c>
      <c r="KD154" s="241">
        <f t="shared" si="524"/>
        <v>19822.050723651519</v>
      </c>
      <c r="KE154" s="241">
        <f t="shared" si="525"/>
        <v>17509.832801705732</v>
      </c>
      <c r="KF154" s="241">
        <f t="shared" si="526"/>
        <v>13079.072277876046</v>
      </c>
      <c r="KG154" s="241">
        <f t="shared" si="527"/>
        <v>10179.533684905467</v>
      </c>
      <c r="KH154" s="241">
        <f t="shared" si="528"/>
        <v>1623.8031734143042</v>
      </c>
      <c r="KI154" s="526">
        <f t="shared" si="529"/>
        <v>3511.6981452421019</v>
      </c>
      <c r="KJ154" s="529">
        <f>(SUM(JP154:KI154)/SUM(JP$4:KI153))*100000</f>
        <v>222.3609898230292</v>
      </c>
      <c r="KK154" s="491">
        <f t="shared" si="693"/>
        <v>187.17820571504947</v>
      </c>
      <c r="KL154" s="492">
        <f t="shared" si="694"/>
        <v>196.91863733530519</v>
      </c>
      <c r="KM154" s="492">
        <f t="shared" si="695"/>
        <v>0</v>
      </c>
      <c r="KN154" s="492">
        <f t="shared" si="696"/>
        <v>0</v>
      </c>
      <c r="KO154" s="492">
        <f t="shared" si="697"/>
        <v>87.207532726878242</v>
      </c>
      <c r="KP154" s="492">
        <f t="shared" si="698"/>
        <v>88.19730229360033</v>
      </c>
      <c r="KQ154" s="492">
        <f t="shared" si="699"/>
        <v>708.0043600613559</v>
      </c>
      <c r="KR154" s="492">
        <f t="shared" si="700"/>
        <v>175.82813490780046</v>
      </c>
      <c r="KS154" s="492">
        <f t="shared" si="701"/>
        <v>1948.8406626911378</v>
      </c>
      <c r="KT154" s="492">
        <f t="shared" si="702"/>
        <v>1082.5365339667271</v>
      </c>
      <c r="KU154" s="492">
        <f t="shared" si="703"/>
        <v>7289.0116005721393</v>
      </c>
      <c r="KV154" s="492">
        <f t="shared" si="704"/>
        <v>2681.8877452512365</v>
      </c>
      <c r="KW154" s="492">
        <f t="shared" si="705"/>
        <v>12634.923604494175</v>
      </c>
      <c r="KX154" s="492">
        <f t="shared" si="706"/>
        <v>7464.3775436051901</v>
      </c>
      <c r="KY154" s="492">
        <f t="shared" si="707"/>
        <v>20023.021793391792</v>
      </c>
      <c r="KZ154" s="492">
        <f t="shared" si="708"/>
        <v>13131.422573142745</v>
      </c>
      <c r="LA154" s="492">
        <f t="shared" si="709"/>
        <v>36681.471956528942</v>
      </c>
      <c r="LB154" s="492">
        <f t="shared" si="710"/>
        <v>15500.616223257879</v>
      </c>
      <c r="LC154" s="492">
        <f t="shared" si="711"/>
        <v>26899.746101454555</v>
      </c>
      <c r="LD154" s="493">
        <f t="shared" si="712"/>
        <v>20321.151236861882</v>
      </c>
      <c r="LE154" s="509">
        <f t="shared" si="713"/>
        <v>96.129341243341798</v>
      </c>
      <c r="LF154" s="492">
        <f t="shared" si="714"/>
        <v>100.31037247094628</v>
      </c>
      <c r="LG154" s="492">
        <f t="shared" si="715"/>
        <v>2774.201882368724</v>
      </c>
      <c r="LH154" s="492">
        <f t="shared" si="716"/>
        <v>1097.9359726065766</v>
      </c>
      <c r="LI154" s="492">
        <f t="shared" si="717"/>
        <v>17630.709209300177</v>
      </c>
      <c r="LJ154" s="512">
        <f t="shared" si="718"/>
        <v>11131.247073211523</v>
      </c>
      <c r="LK154" s="491">
        <f t="shared" si="719"/>
        <v>98.17536223384289</v>
      </c>
      <c r="LL154" s="492">
        <f t="shared" si="720"/>
        <v>1937.1605495306881</v>
      </c>
      <c r="LM154" s="493">
        <f t="shared" si="721"/>
        <v>14020.836908253967</v>
      </c>
      <c r="LO154" s="547" t="e">
        <f>VLOOKUP(A154,#REF!,2,FALSE)</f>
        <v>#REF!</v>
      </c>
      <c r="LP154" s="552" t="e">
        <f>VLOOKUP(A154,#REF!,3,FALSE)</f>
        <v>#REF!</v>
      </c>
      <c r="LQ154" s="544" t="e">
        <f>VLOOKUP(A154,#REF!,4,FALSE)</f>
        <v>#REF!</v>
      </c>
      <c r="LR154" s="564" t="e">
        <f t="shared" si="665"/>
        <v>#REF!</v>
      </c>
      <c r="LS154" s="518" t="e">
        <f t="shared" si="666"/>
        <v>#REF!</v>
      </c>
    </row>
    <row r="155" spans="1:331" ht="15" hidden="1" customHeight="1">
      <c r="A155" s="394" t="s">
        <v>46</v>
      </c>
      <c r="B155" s="421"/>
      <c r="C155" s="407">
        <f t="shared" si="608"/>
        <v>6482</v>
      </c>
      <c r="D155" s="398">
        <f t="shared" si="609"/>
        <v>172</v>
      </c>
      <c r="E155" s="378"/>
      <c r="F155" s="348"/>
      <c r="G155" s="349"/>
      <c r="H155" s="350"/>
      <c r="I155" s="351"/>
      <c r="J155" s="352"/>
      <c r="K155" s="452" t="e">
        <f t="shared" si="671"/>
        <v>#DIV/0!</v>
      </c>
      <c r="L155" s="303">
        <f t="shared" si="723"/>
        <v>0</v>
      </c>
      <c r="M155" s="353"/>
      <c r="N155" s="675"/>
      <c r="O155" s="363"/>
      <c r="P155" s="364"/>
      <c r="Q155" s="364"/>
      <c r="R155" s="364"/>
      <c r="S155" s="365">
        <f t="shared" si="538"/>
        <v>6482</v>
      </c>
      <c r="T155" s="366" t="e">
        <f t="shared" si="539"/>
        <v>#DIV/0!</v>
      </c>
      <c r="U155" s="365">
        <f t="shared" si="540"/>
        <v>112</v>
      </c>
      <c r="V155" s="367">
        <f t="shared" si="541"/>
        <v>1.7582417582417582E-2</v>
      </c>
      <c r="W155" s="366" t="e">
        <f t="shared" si="542"/>
        <v>#DIV/0!</v>
      </c>
      <c r="X155" s="365">
        <f t="shared" si="543"/>
        <v>222</v>
      </c>
      <c r="Y155" s="367">
        <f t="shared" si="544"/>
        <v>3.5463258785942489E-2</v>
      </c>
      <c r="Z155" s="366" t="e">
        <f t="shared" si="545"/>
        <v>#DIV/0!</v>
      </c>
      <c r="AA155" s="365">
        <f t="shared" si="546"/>
        <v>172</v>
      </c>
      <c r="AB155" s="366" t="e">
        <f t="shared" si="547"/>
        <v>#DIV/0!</v>
      </c>
      <c r="AC155" s="368">
        <f t="shared" si="548"/>
        <v>2.6535020055538414E-2</v>
      </c>
      <c r="AD155" s="365">
        <f t="shared" si="549"/>
        <v>2</v>
      </c>
      <c r="AE155" s="367">
        <f t="shared" si="550"/>
        <v>1.1764705882352941E-2</v>
      </c>
      <c r="AF155" s="366" t="e">
        <f t="shared" si="551"/>
        <v>#DIV/0!</v>
      </c>
      <c r="AG155" s="365">
        <f t="shared" si="552"/>
        <v>3</v>
      </c>
      <c r="AH155" s="367">
        <f t="shared" si="553"/>
        <v>1.7751479289940829E-2</v>
      </c>
      <c r="AI155" s="369" t="e">
        <f t="shared" si="554"/>
        <v>#DIV/0!</v>
      </c>
      <c r="AJ155" s="679"/>
      <c r="AK155" s="74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>
        <v>0</v>
      </c>
      <c r="BB155" s="59"/>
      <c r="BC155" s="59">
        <v>0</v>
      </c>
      <c r="BD155" s="75"/>
      <c r="BE155" s="217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318"/>
      <c r="BY155" s="74">
        <f>+Fall_Hoy!B155+(CS155/2)</f>
        <v>0</v>
      </c>
      <c r="BZ155" s="59">
        <f>+Fall_Hoy!C155+(CS155/2)</f>
        <v>0</v>
      </c>
      <c r="CA155" s="59">
        <f>+Fall_Hoy!D155+(CT155/2)</f>
        <v>0</v>
      </c>
      <c r="CB155" s="59">
        <f>+Fall_Hoy!E155+(CT155/2)</f>
        <v>0</v>
      </c>
      <c r="CC155" s="59">
        <f>+Fall_Hoy!F155+(CU155/2)</f>
        <v>3</v>
      </c>
      <c r="CD155" s="59">
        <f>+Fall_Hoy!G155+(CU155/2)</f>
        <v>2</v>
      </c>
      <c r="CE155" s="59">
        <f>+Fall_Hoy!H155+(CV155/2)</f>
        <v>7.5</v>
      </c>
      <c r="CF155" s="59">
        <f>+Fall_Hoy!I155+(CV155/2)</f>
        <v>4.5</v>
      </c>
      <c r="CG155" s="59">
        <f>+Fall_Hoy!J155+(CW155/2)</f>
        <v>6.5</v>
      </c>
      <c r="CH155" s="59">
        <f>+Fall_Hoy!K155+(CW155/2)</f>
        <v>4.5</v>
      </c>
      <c r="CI155" s="59">
        <f>+Fall_Hoy!L155+(CX155/2)</f>
        <v>16</v>
      </c>
      <c r="CJ155" s="59">
        <f>+Fall_Hoy!M155+(CX155/2)</f>
        <v>7</v>
      </c>
      <c r="CK155" s="59">
        <f>+Fall_Hoy!N155+(CY155/2)</f>
        <v>34</v>
      </c>
      <c r="CL155" s="59">
        <f>+Fall_Hoy!O155+(CY155/2)</f>
        <v>8</v>
      </c>
      <c r="CM155" s="59">
        <f>+Fall_Hoy!P155+(CZ155/2)</f>
        <v>27</v>
      </c>
      <c r="CN155" s="59">
        <f>+Fall_Hoy!Q155+(CZ155/2)</f>
        <v>12</v>
      </c>
      <c r="CO155" s="59">
        <f>+Fall_Hoy!R155+(DA155/2)</f>
        <v>12.5</v>
      </c>
      <c r="CP155" s="59">
        <f>+Fall_Hoy!S155+(DA155/2)</f>
        <v>17.5</v>
      </c>
      <c r="CQ155" s="59">
        <f>+Fall_Hoy!T155+(DB155/2)</f>
        <v>4</v>
      </c>
      <c r="CR155" s="75">
        <f>+Fall_Hoy!U155+(DB155/2)</f>
        <v>6</v>
      </c>
      <c r="CS155" s="603">
        <f>+Fall_Hoy!W155</f>
        <v>0</v>
      </c>
      <c r="CT155" s="58">
        <f>+Fall_Hoy!X155</f>
        <v>0</v>
      </c>
      <c r="CU155" s="58">
        <f>+Fall_Hoy!Y155</f>
        <v>0</v>
      </c>
      <c r="CV155" s="58">
        <f>+Fall_Hoy!Z155</f>
        <v>1</v>
      </c>
      <c r="CW155" s="58">
        <f>+Fall_Hoy!AA155</f>
        <v>1</v>
      </c>
      <c r="CX155" s="58">
        <f>+Fall_Hoy!AB155</f>
        <v>0</v>
      </c>
      <c r="CY155" s="58">
        <f>+Fall_Hoy!AC155</f>
        <v>0</v>
      </c>
      <c r="CZ155" s="58">
        <f>+Fall_Hoy!AD155</f>
        <v>0</v>
      </c>
      <c r="DA155" s="58">
        <f>+Fall_Hoy!AE155</f>
        <v>1</v>
      </c>
      <c r="DB155" s="223">
        <f>+Fall_Hoy!AF155</f>
        <v>0</v>
      </c>
      <c r="DC155" s="65" t="e">
        <f t="shared" si="555"/>
        <v>#DIV/0!</v>
      </c>
      <c r="DD155" s="66" t="e">
        <f t="shared" si="556"/>
        <v>#DIV/0!</v>
      </c>
      <c r="DE155" s="66" t="e">
        <f t="shared" si="557"/>
        <v>#DIV/0!</v>
      </c>
      <c r="DF155" s="66" t="e">
        <f t="shared" si="558"/>
        <v>#DIV/0!</v>
      </c>
      <c r="DG155" s="66" t="e">
        <f t="shared" si="649"/>
        <v>#DIV/0!</v>
      </c>
      <c r="DH155" s="66" t="e">
        <f t="shared" si="650"/>
        <v>#DIV/0!</v>
      </c>
      <c r="DI155" s="66" t="e">
        <f t="shared" si="651"/>
        <v>#DIV/0!</v>
      </c>
      <c r="DJ155" s="66" t="e">
        <f t="shared" si="652"/>
        <v>#DIV/0!</v>
      </c>
      <c r="DK155" s="66" t="e">
        <f t="shared" si="653"/>
        <v>#DIV/0!</v>
      </c>
      <c r="DL155" s="66" t="e">
        <f t="shared" si="654"/>
        <v>#DIV/0!</v>
      </c>
      <c r="DM155" s="66" t="e">
        <f t="shared" si="655"/>
        <v>#DIV/0!</v>
      </c>
      <c r="DN155" s="66" t="e">
        <f t="shared" si="656"/>
        <v>#DIV/0!</v>
      </c>
      <c r="DO155" s="66" t="e">
        <f t="shared" si="657"/>
        <v>#DIV/0!</v>
      </c>
      <c r="DP155" s="66" t="e">
        <f t="shared" si="658"/>
        <v>#DIV/0!</v>
      </c>
      <c r="DQ155" s="66" t="e">
        <f t="shared" si="659"/>
        <v>#DIV/0!</v>
      </c>
      <c r="DR155" s="66" t="e">
        <f t="shared" si="660"/>
        <v>#DIV/0!</v>
      </c>
      <c r="DS155" s="66" t="e">
        <f t="shared" si="661"/>
        <v>#DIV/0!</v>
      </c>
      <c r="DT155" s="66" t="e">
        <f t="shared" si="662"/>
        <v>#DIV/0!</v>
      </c>
      <c r="DU155" s="66" t="e">
        <f t="shared" si="663"/>
        <v>#DIV/0!</v>
      </c>
      <c r="DV155" s="265" t="e">
        <f t="shared" si="664"/>
        <v>#DIV/0!</v>
      </c>
      <c r="DW155" s="74">
        <f>+'Cas_-14'!B154</f>
        <v>96</v>
      </c>
      <c r="DX155" s="59">
        <f>+'Cas_-14'!C154</f>
        <v>111</v>
      </c>
      <c r="DY155" s="59">
        <f>+'Cas_-14'!D154</f>
        <v>113</v>
      </c>
      <c r="DZ155" s="59">
        <f>+'Cas_-14'!E154</f>
        <v>133</v>
      </c>
      <c r="EA155" s="59">
        <f>+'Cas_-14'!F154</f>
        <v>557</v>
      </c>
      <c r="EB155" s="59">
        <f>+'Cas_-14'!G154</f>
        <v>804</v>
      </c>
      <c r="EC155" s="59">
        <f>+'Cas_-14'!H154</f>
        <v>803</v>
      </c>
      <c r="ED155" s="59">
        <f>+'Cas_-14'!I154</f>
        <v>1093</v>
      </c>
      <c r="EE155" s="59">
        <f>+'Cas_-14'!J154</f>
        <v>481</v>
      </c>
      <c r="EF155" s="59">
        <f>+'Cas_-14'!K154</f>
        <v>659</v>
      </c>
      <c r="EG155" s="59">
        <f>+'Cas_-14'!L154</f>
        <v>283</v>
      </c>
      <c r="EH155" s="59">
        <f>+'Cas_-14'!M154</f>
        <v>356</v>
      </c>
      <c r="EI155" s="59">
        <f>+'Cas_-14'!N154</f>
        <v>189</v>
      </c>
      <c r="EJ155" s="59">
        <f>+'Cas_-14'!O154</f>
        <v>170</v>
      </c>
      <c r="EK155" s="59">
        <f>+'Cas_-14'!P154</f>
        <v>98</v>
      </c>
      <c r="EL155" s="59">
        <f>+'Cas_-14'!Q154</f>
        <v>67</v>
      </c>
      <c r="EM155" s="59">
        <f>+'Cas_-14'!R154</f>
        <v>27</v>
      </c>
      <c r="EN155" s="59">
        <f>+'Cas_-14'!S154</f>
        <v>57</v>
      </c>
      <c r="EO155" s="59">
        <f>+'Cas_-14'!T154</f>
        <v>11</v>
      </c>
      <c r="EP155" s="75">
        <f>+'Cas_-14'!U154</f>
        <v>22</v>
      </c>
      <c r="EQ155" s="178"/>
      <c r="ER155" s="80"/>
      <c r="ES155" s="80"/>
      <c r="ET155" s="80"/>
      <c r="EU155" s="80"/>
      <c r="EV155" s="80"/>
      <c r="EW155" s="80"/>
      <c r="EX155" s="80"/>
      <c r="EY155" s="80"/>
      <c r="EZ155" s="80"/>
      <c r="FA155" s="80"/>
      <c r="FB155" s="80"/>
      <c r="FC155" s="80"/>
      <c r="FD155" s="80"/>
      <c r="FE155" s="80"/>
      <c r="FF155" s="80"/>
      <c r="FG155" s="80"/>
      <c r="FH155" s="80"/>
      <c r="FI155" s="80"/>
      <c r="FJ155" s="88"/>
      <c r="FK155" s="101" t="e">
        <f t="shared" si="741"/>
        <v>#DIV/0!</v>
      </c>
      <c r="FL155" s="102" t="e">
        <f t="shared" si="742"/>
        <v>#DIV/0!</v>
      </c>
      <c r="FM155" s="102" t="e">
        <f t="shared" si="743"/>
        <v>#DIV/0!</v>
      </c>
      <c r="FN155" s="102" t="e">
        <f t="shared" si="744"/>
        <v>#DIV/0!</v>
      </c>
      <c r="FO155" s="102" t="e">
        <f t="shared" si="753"/>
        <v>#DIV/0!</v>
      </c>
      <c r="FP155" s="102" t="e">
        <f t="shared" si="753"/>
        <v>#DIV/0!</v>
      </c>
      <c r="FQ155" s="102" t="e">
        <f t="shared" si="753"/>
        <v>#DIV/0!</v>
      </c>
      <c r="FR155" s="102" t="e">
        <f t="shared" si="753"/>
        <v>#DIV/0!</v>
      </c>
      <c r="FS155" s="102" t="e">
        <f t="shared" si="753"/>
        <v>#DIV/0!</v>
      </c>
      <c r="FT155" s="102" t="e">
        <f t="shared" si="753"/>
        <v>#DIV/0!</v>
      </c>
      <c r="FU155" s="102" t="e">
        <f t="shared" si="753"/>
        <v>#DIV/0!</v>
      </c>
      <c r="FV155" s="102" t="e">
        <f t="shared" si="753"/>
        <v>#DIV/0!</v>
      </c>
      <c r="FW155" s="102" t="e">
        <f t="shared" si="753"/>
        <v>#DIV/0!</v>
      </c>
      <c r="FX155" s="102" t="e">
        <f t="shared" si="753"/>
        <v>#DIV/0!</v>
      </c>
      <c r="FY155" s="102" t="e">
        <f t="shared" si="753"/>
        <v>#DIV/0!</v>
      </c>
      <c r="FZ155" s="102" t="e">
        <f t="shared" si="753"/>
        <v>#DIV/0!</v>
      </c>
      <c r="GA155" s="102" t="e">
        <f t="shared" si="745"/>
        <v>#DIV/0!</v>
      </c>
      <c r="GB155" s="102" t="e">
        <f t="shared" si="746"/>
        <v>#DIV/0!</v>
      </c>
      <c r="GC155" s="102" t="e">
        <f t="shared" si="747"/>
        <v>#DIV/0!</v>
      </c>
      <c r="GD155" s="270" t="e">
        <f t="shared" si="748"/>
        <v>#DIV/0!</v>
      </c>
      <c r="GE155" s="74">
        <f>+Cas_Hoy!B154</f>
        <v>102</v>
      </c>
      <c r="GF155" s="59">
        <f>+Cas_Hoy!C154</f>
        <v>115</v>
      </c>
      <c r="GG155" s="59">
        <f>+Cas_Hoy!D154</f>
        <v>116</v>
      </c>
      <c r="GH155" s="59">
        <f>+Cas_Hoy!E154</f>
        <v>137</v>
      </c>
      <c r="GI155" s="59">
        <f>+Cas_Hoy!F154</f>
        <v>575</v>
      </c>
      <c r="GJ155" s="59">
        <f>+Cas_Hoy!G154</f>
        <v>828</v>
      </c>
      <c r="GK155" s="59">
        <f>+Cas_Hoy!H154</f>
        <v>833</v>
      </c>
      <c r="GL155" s="59">
        <f>+Cas_Hoy!I154</f>
        <v>1128</v>
      </c>
      <c r="GM155" s="59">
        <f>+Cas_Hoy!J154</f>
        <v>504</v>
      </c>
      <c r="GN155" s="59">
        <f>+Cas_Hoy!K154</f>
        <v>682</v>
      </c>
      <c r="GO155" s="59">
        <f>+Cas_Hoy!L154</f>
        <v>294</v>
      </c>
      <c r="GP155" s="59">
        <f>+Cas_Hoy!M154</f>
        <v>368</v>
      </c>
      <c r="GQ155" s="59">
        <f>+Cas_Hoy!N154</f>
        <v>192</v>
      </c>
      <c r="GR155" s="59">
        <f>+Cas_Hoy!O154</f>
        <v>178</v>
      </c>
      <c r="GS155" s="59">
        <f>+Cas_Hoy!P154</f>
        <v>102</v>
      </c>
      <c r="GT155" s="59">
        <f>+Cas_Hoy!Q154</f>
        <v>70</v>
      </c>
      <c r="GU155" s="59">
        <f>+Cas_Hoy!R154</f>
        <v>28</v>
      </c>
      <c r="GV155" s="59">
        <f>+Cas_Hoy!S154</f>
        <v>61</v>
      </c>
      <c r="GW155" s="59">
        <f>+Cas_Hoy!T154</f>
        <v>11</v>
      </c>
      <c r="GX155" s="459">
        <f>+Cas_Hoy!U154</f>
        <v>25</v>
      </c>
      <c r="GY155" s="424" t="e">
        <f t="shared" si="749"/>
        <v>#DIV/0!</v>
      </c>
      <c r="GZ155" s="94" t="e">
        <f t="shared" si="750"/>
        <v>#DIV/0!</v>
      </c>
      <c r="HA155" s="94" t="e">
        <f t="shared" si="751"/>
        <v>#DIV/0!</v>
      </c>
      <c r="HB155" s="94" t="e">
        <f t="shared" si="752"/>
        <v>#DIV/0!</v>
      </c>
      <c r="HC155" s="272" t="e">
        <f t="shared" si="724"/>
        <v>#DIV/0!</v>
      </c>
      <c r="HD155" s="272" t="e">
        <f t="shared" si="725"/>
        <v>#DIV/0!</v>
      </c>
      <c r="HE155" s="272" t="e">
        <f t="shared" si="726"/>
        <v>#DIV/0!</v>
      </c>
      <c r="HF155" s="272" t="e">
        <f t="shared" si="727"/>
        <v>#DIV/0!</v>
      </c>
      <c r="HG155" s="272" t="e">
        <f t="shared" si="728"/>
        <v>#DIV/0!</v>
      </c>
      <c r="HH155" s="272" t="e">
        <f t="shared" si="729"/>
        <v>#DIV/0!</v>
      </c>
      <c r="HI155" s="272" t="e">
        <f t="shared" si="730"/>
        <v>#DIV/0!</v>
      </c>
      <c r="HJ155" s="272" t="e">
        <f t="shared" si="731"/>
        <v>#DIV/0!</v>
      </c>
      <c r="HK155" s="272" t="e">
        <f t="shared" si="732"/>
        <v>#DIV/0!</v>
      </c>
      <c r="HL155" s="272" t="e">
        <f t="shared" si="733"/>
        <v>#DIV/0!</v>
      </c>
      <c r="HM155" s="272" t="e">
        <f t="shared" si="734"/>
        <v>#DIV/0!</v>
      </c>
      <c r="HN155" s="272" t="e">
        <f t="shared" si="735"/>
        <v>#DIV/0!</v>
      </c>
      <c r="HO155" s="272" t="e">
        <f t="shared" si="736"/>
        <v>#DIV/0!</v>
      </c>
      <c r="HP155" s="272" t="e">
        <f t="shared" si="737"/>
        <v>#DIV/0!</v>
      </c>
      <c r="HQ155" s="272" t="e">
        <f t="shared" si="738"/>
        <v>#DIV/0!</v>
      </c>
      <c r="HR155" s="276" t="e">
        <f t="shared" si="739"/>
        <v>#DIV/0!</v>
      </c>
      <c r="HS155" s="201">
        <f>+CyF_Tot!B154</f>
        <v>0</v>
      </c>
      <c r="HT155" s="131">
        <f>+CyF_Tot!C154</f>
        <v>6260</v>
      </c>
      <c r="HU155" s="131">
        <f>+CyF_Tot!D154</f>
        <v>6370</v>
      </c>
      <c r="HV155" s="131">
        <f>+CyF_Tot!E154</f>
        <v>6482</v>
      </c>
      <c r="HW155" s="131">
        <f>+CyF_Tot!F154</f>
        <v>0</v>
      </c>
      <c r="HX155" s="131">
        <f>+CyF_Tot!G154</f>
        <v>169</v>
      </c>
      <c r="HY155" s="131">
        <f>+CyF_Tot!H154</f>
        <v>170</v>
      </c>
      <c r="HZ155" s="428">
        <f>+CyF_Tot!I154</f>
        <v>172</v>
      </c>
      <c r="IA155" s="82" t="e">
        <f t="shared" si="628"/>
        <v>#DIV/0!</v>
      </c>
      <c r="IB155" s="79" t="e">
        <f t="shared" si="629"/>
        <v>#DIV/0!</v>
      </c>
      <c r="IC155" s="79" t="e">
        <f t="shared" si="630"/>
        <v>#DIV/0!</v>
      </c>
      <c r="ID155" s="79" t="e">
        <f t="shared" si="631"/>
        <v>#DIV/0!</v>
      </c>
      <c r="IE155" s="79" t="e">
        <f t="shared" si="632"/>
        <v>#DIV/0!</v>
      </c>
      <c r="IF155" s="79" t="e">
        <f t="shared" si="633"/>
        <v>#DIV/0!</v>
      </c>
      <c r="IG155" s="79" t="e">
        <f t="shared" si="634"/>
        <v>#DIV/0!</v>
      </c>
      <c r="IH155" s="79" t="e">
        <f t="shared" si="635"/>
        <v>#DIV/0!</v>
      </c>
      <c r="II155" s="79" t="e">
        <f t="shared" si="636"/>
        <v>#DIV/0!</v>
      </c>
      <c r="IJ155" s="79" t="e">
        <f t="shared" si="637"/>
        <v>#DIV/0!</v>
      </c>
      <c r="IK155" s="79" t="e">
        <f t="shared" si="638"/>
        <v>#DIV/0!</v>
      </c>
      <c r="IL155" s="79" t="e">
        <f t="shared" si="639"/>
        <v>#DIV/0!</v>
      </c>
      <c r="IM155" s="79" t="e">
        <f t="shared" si="640"/>
        <v>#DIV/0!</v>
      </c>
      <c r="IN155" s="79" t="e">
        <f t="shared" si="641"/>
        <v>#DIV/0!</v>
      </c>
      <c r="IO155" s="79" t="e">
        <f t="shared" si="642"/>
        <v>#DIV/0!</v>
      </c>
      <c r="IP155" s="79" t="e">
        <f t="shared" si="643"/>
        <v>#DIV/0!</v>
      </c>
      <c r="IQ155" s="79" t="e">
        <f t="shared" si="644"/>
        <v>#DIV/0!</v>
      </c>
      <c r="IR155" s="79" t="e">
        <f t="shared" si="645"/>
        <v>#DIV/0!</v>
      </c>
      <c r="IS155" s="79" t="e">
        <f t="shared" si="646"/>
        <v>#DIV/0!</v>
      </c>
      <c r="IT155" s="179" t="e">
        <f t="shared" si="647"/>
        <v>#DIV/0!</v>
      </c>
      <c r="IU155" s="275"/>
      <c r="IV155" s="272"/>
      <c r="IW155" s="272"/>
      <c r="IX155" s="272"/>
      <c r="IY155" s="272"/>
      <c r="IZ155" s="272"/>
      <c r="JA155" s="272"/>
      <c r="JB155" s="272"/>
      <c r="JC155" s="272"/>
      <c r="JD155" s="272"/>
      <c r="JE155" s="272"/>
      <c r="JF155" s="272"/>
      <c r="JG155" s="272"/>
      <c r="JH155" s="272"/>
      <c r="JI155" s="272"/>
      <c r="JJ155" s="272"/>
      <c r="JK155" s="272"/>
      <c r="JL155" s="272"/>
      <c r="JM155" s="272"/>
      <c r="JN155" s="276"/>
      <c r="JP155" s="525">
        <f t="shared" si="510"/>
        <v>0</v>
      </c>
      <c r="JQ155" s="241">
        <f t="shared" si="511"/>
        <v>0</v>
      </c>
      <c r="JR155" s="241">
        <f t="shared" si="512"/>
        <v>0</v>
      </c>
      <c r="JS155" s="241">
        <f t="shared" si="513"/>
        <v>0</v>
      </c>
      <c r="JT155" s="241">
        <f t="shared" si="514"/>
        <v>0</v>
      </c>
      <c r="JU155" s="241">
        <f t="shared" si="515"/>
        <v>0</v>
      </c>
      <c r="JV155" s="241">
        <f t="shared" si="516"/>
        <v>0</v>
      </c>
      <c r="JW155" s="241">
        <f t="shared" si="517"/>
        <v>0</v>
      </c>
      <c r="JX155" s="241">
        <f t="shared" si="518"/>
        <v>0</v>
      </c>
      <c r="JY155" s="241">
        <f t="shared" si="519"/>
        <v>0</v>
      </c>
      <c r="JZ155" s="241">
        <f t="shared" si="520"/>
        <v>0</v>
      </c>
      <c r="KA155" s="241">
        <f t="shared" si="521"/>
        <v>0</v>
      </c>
      <c r="KB155" s="241">
        <f t="shared" si="522"/>
        <v>0</v>
      </c>
      <c r="KC155" s="241">
        <f t="shared" si="523"/>
        <v>0</v>
      </c>
      <c r="KD155" s="241">
        <f t="shared" si="524"/>
        <v>0</v>
      </c>
      <c r="KE155" s="241">
        <f t="shared" si="525"/>
        <v>0</v>
      </c>
      <c r="KF155" s="241">
        <f t="shared" si="526"/>
        <v>0</v>
      </c>
      <c r="KG155" s="241">
        <f t="shared" si="527"/>
        <v>0</v>
      </c>
      <c r="KH155" s="241">
        <f t="shared" si="528"/>
        <v>0</v>
      </c>
      <c r="KI155" s="526">
        <f t="shared" si="529"/>
        <v>0</v>
      </c>
      <c r="KJ155" s="529">
        <f>(SUM(JP155:KI155)/SUM(JP$4:KI154))*100000</f>
        <v>0</v>
      </c>
      <c r="KK155" s="491"/>
      <c r="KL155" s="492"/>
      <c r="KM155" s="492"/>
      <c r="KN155" s="492"/>
      <c r="KO155" s="492"/>
      <c r="KP155" s="492"/>
      <c r="KQ155" s="492"/>
      <c r="KR155" s="492"/>
      <c r="KS155" s="492"/>
      <c r="KT155" s="492"/>
      <c r="KU155" s="492"/>
      <c r="KV155" s="492"/>
      <c r="KW155" s="492"/>
      <c r="KX155" s="492"/>
      <c r="KY155" s="492"/>
      <c r="KZ155" s="492"/>
      <c r="LA155" s="492"/>
      <c r="LB155" s="492"/>
      <c r="LC155" s="492"/>
      <c r="LD155" s="493"/>
      <c r="LE155" s="509"/>
      <c r="LF155" s="492"/>
      <c r="LG155" s="492"/>
      <c r="LH155" s="492"/>
      <c r="LI155" s="492"/>
      <c r="LJ155" s="512"/>
      <c r="LK155" s="491"/>
      <c r="LL155" s="492"/>
      <c r="LM155" s="493"/>
      <c r="LO155" s="547" t="e">
        <f>VLOOKUP(A155,#REF!,2,FALSE)</f>
        <v>#REF!</v>
      </c>
      <c r="LP155" s="552" t="e">
        <f>VLOOKUP(A155,#REF!,3,FALSE)</f>
        <v>#REF!</v>
      </c>
      <c r="LQ155" s="544" t="e">
        <f>VLOOKUP(A155,#REF!,4,FALSE)</f>
        <v>#REF!</v>
      </c>
      <c r="LR155" s="564" t="e">
        <f t="shared" si="665"/>
        <v>#REF!</v>
      </c>
      <c r="LS155" s="518" t="e">
        <f t="shared" si="666"/>
        <v>#REF!</v>
      </c>
    </row>
    <row r="156" spans="1:331" ht="14.4">
      <c r="A156" s="391" t="s">
        <v>165</v>
      </c>
      <c r="B156" s="419">
        <v>11510</v>
      </c>
      <c r="C156" s="407">
        <f t="shared" si="608"/>
        <v>1571</v>
      </c>
      <c r="D156" s="398">
        <f t="shared" si="609"/>
        <v>32</v>
      </c>
      <c r="E156" s="376">
        <f t="shared" ref="E156:E170" si="754">(IA156*BE156)+(IB156*BF156)+(IC156*BG156)+(ID156*BH156)+(IE156*BI156)+(IF156*BJ156)+(IG156*BK156)+(IH156*BL156)+(II156*BM156)+(IJ156*BN156)+(IK156*BO156)+(IL156*BP156)+(IM156*BQ156)+(IN156*BR156)+(IO156*BS156)+(IP156*BT156)+(IQ156*BU156)+(IR156*BV156)+(IS156*BW156)+(IT156*BX156)</f>
        <v>7.3743155799873136E-3</v>
      </c>
      <c r="F156" s="185">
        <f t="shared" ref="F156:F170" si="755">HT156/B156</f>
        <v>0.12945264986967853</v>
      </c>
      <c r="G156" s="30">
        <f t="shared" ref="G156:G170" si="756">H156/F156</f>
        <v>2.9123394346450038</v>
      </c>
      <c r="H156" s="29">
        <f t="shared" ref="H156:H170" si="757">HZ156/(E156*B156)</f>
        <v>0.37701005713475716</v>
      </c>
      <c r="I156" s="33">
        <f t="shared" ref="I156:I170" si="758">(G156*HV156)/B156</f>
        <v>0.39750523473738497</v>
      </c>
      <c r="J156" s="302">
        <f t="shared" ref="J156:J170" si="759">+((DC156*AK156)+(DD156*AL156)+(DE156*AM156)+(DF156*AN156)+(DG156*AO156)+(DH156*AP156)+(DI156*AQ156)+(DJ156*AR156)+(DK156*AS156)+(DL156*AT156)+(DM156*AU156)+(DN156*AV156)+(DO156*AW156)+(DP156*AX156)+(DQ156*AY156)+(DR156*AZ156)+(DS156*BA156)+(DT156*BB156)+(DU156*BC156)+(DV156*BD156))/B156</f>
        <v>0.39968737598115139</v>
      </c>
      <c r="K156" s="452">
        <f t="shared" si="671"/>
        <v>6.9559143100678183E-3</v>
      </c>
      <c r="L156" s="303">
        <f t="shared" si="723"/>
        <v>3.0875179178141292</v>
      </c>
      <c r="M156" s="304">
        <f t="shared" ref="M156:M170" si="760">((J156*B156)+((GE156+GF156+GG156+GH156+GI156+GJ156+GK156+GL156+GM156+GN156+GO156+GP156+GQ156+GR156+GS156+GT156+GU156+GV156+GW156+GX156)-(DW156+DX156+DY156+DZ156+EA156+EB156+EC156+ED156+EE156+EF156+EG156+EH156+EI156+EJ156+EK156+EL156+EM156+EN156+EO156+EP156))*L156)/B156</f>
        <v>0.4211471008660454</v>
      </c>
      <c r="N156" s="675"/>
      <c r="O156" s="310" t="s">
        <v>226</v>
      </c>
      <c r="P156" s="20" t="s">
        <v>227</v>
      </c>
      <c r="Q156" s="20"/>
      <c r="R156" s="20"/>
      <c r="S156" s="148">
        <f t="shared" si="538"/>
        <v>1571</v>
      </c>
      <c r="T156" s="149">
        <f t="shared" si="539"/>
        <v>13649.000868809731</v>
      </c>
      <c r="U156" s="148">
        <f t="shared" si="540"/>
        <v>28</v>
      </c>
      <c r="V156" s="150">
        <f t="shared" si="541"/>
        <v>1.8146467919637071E-2</v>
      </c>
      <c r="W156" s="149">
        <f t="shared" si="542"/>
        <v>243.26672458731537</v>
      </c>
      <c r="X156" s="148">
        <f t="shared" si="543"/>
        <v>81</v>
      </c>
      <c r="Y156" s="150">
        <f t="shared" si="544"/>
        <v>5.4362416107382551E-2</v>
      </c>
      <c r="Z156" s="149">
        <f t="shared" si="545"/>
        <v>703.73588184187668</v>
      </c>
      <c r="AA156" s="148">
        <f t="shared" si="546"/>
        <v>32</v>
      </c>
      <c r="AB156" s="149">
        <f t="shared" si="547"/>
        <v>2780.1911381407472</v>
      </c>
      <c r="AC156" s="151">
        <f t="shared" si="548"/>
        <v>2.0369191597708464E-2</v>
      </c>
      <c r="AD156" s="148">
        <f t="shared" si="549"/>
        <v>0</v>
      </c>
      <c r="AE156" s="150">
        <f t="shared" si="550"/>
        <v>0</v>
      </c>
      <c r="AF156" s="149">
        <f t="shared" si="551"/>
        <v>0</v>
      </c>
      <c r="AG156" s="148">
        <f t="shared" si="552"/>
        <v>3</v>
      </c>
      <c r="AH156" s="150">
        <f t="shared" si="553"/>
        <v>0.10344827586206896</v>
      </c>
      <c r="AI156" s="311">
        <f t="shared" si="554"/>
        <v>260.64291920069508</v>
      </c>
      <c r="AJ156" s="679"/>
      <c r="AK156" s="74">
        <v>1001.9995838496432</v>
      </c>
      <c r="AL156" s="59">
        <v>1003.2859529602852</v>
      </c>
      <c r="AM156" s="59">
        <v>898.11139396790963</v>
      </c>
      <c r="AN156" s="59">
        <v>866.1220093531789</v>
      </c>
      <c r="AO156" s="59">
        <v>791.22644912543967</v>
      </c>
      <c r="AP156" s="59">
        <v>742.05619563036589</v>
      </c>
      <c r="AQ156" s="59">
        <v>736.65022931250371</v>
      </c>
      <c r="AR156" s="59">
        <v>757.919919650927</v>
      </c>
      <c r="AS156" s="59">
        <v>672.55190154055686</v>
      </c>
      <c r="AT156" s="59">
        <v>710.41330736080977</v>
      </c>
      <c r="AU156" s="59">
        <v>603.5179284918795</v>
      </c>
      <c r="AV156" s="59">
        <v>582.80172533325162</v>
      </c>
      <c r="AW156" s="59">
        <v>466.64142810391206</v>
      </c>
      <c r="AX156" s="59">
        <v>556.89435389121445</v>
      </c>
      <c r="AY156" s="59">
        <v>324.47233864022428</v>
      </c>
      <c r="AZ156" s="59">
        <v>408.6245805753054</v>
      </c>
      <c r="BA156" s="59">
        <v>122.76830016577999</v>
      </c>
      <c r="BB156" s="59">
        <v>187.37989105283887</v>
      </c>
      <c r="BC156" s="59">
        <v>13.060457464444681</v>
      </c>
      <c r="BD156" s="75">
        <v>63.502089978781896</v>
      </c>
      <c r="BE156" s="213">
        <v>2.0000000000000002E-5</v>
      </c>
      <c r="BF156" s="42">
        <v>2.0000000000000002E-5</v>
      </c>
      <c r="BG156" s="52">
        <v>5.0000000000000002E-5</v>
      </c>
      <c r="BH156" s="52">
        <v>4.0000000000000003E-5</v>
      </c>
      <c r="BI156" s="52">
        <v>1.2518952302791728E-4</v>
      </c>
      <c r="BJ156" s="52">
        <v>1.2406223545552731E-4</v>
      </c>
      <c r="BK156" s="52">
        <v>3.4000000000000002E-4</v>
      </c>
      <c r="BL156" s="52">
        <v>1.8000000000000001E-4</v>
      </c>
      <c r="BM156" s="52">
        <v>8.9999999999999998E-4</v>
      </c>
      <c r="BN156" s="52">
        <v>5.0000000000000001E-4</v>
      </c>
      <c r="BO156" s="52">
        <v>3.8E-3</v>
      </c>
      <c r="BP156" s="52">
        <v>2E-3</v>
      </c>
      <c r="BQ156" s="52">
        <v>1.6199999999999999E-2</v>
      </c>
      <c r="BR156" s="52">
        <v>6.1999999999999998E-3</v>
      </c>
      <c r="BS156" s="52">
        <v>6.1100000000000002E-2</v>
      </c>
      <c r="BT156" s="52">
        <v>2.6800000000000001E-2</v>
      </c>
      <c r="BU156" s="52">
        <v>0.1421</v>
      </c>
      <c r="BV156" s="52">
        <v>5.4699999999999999E-2</v>
      </c>
      <c r="BW156" s="52">
        <v>0.27589999999999998</v>
      </c>
      <c r="BX156" s="584">
        <v>0.1051</v>
      </c>
      <c r="BY156" s="74">
        <f>+Fall_Hoy!B156+(CS156/2)</f>
        <v>0</v>
      </c>
      <c r="BZ156" s="59">
        <f>+Fall_Hoy!C156+(CS156/2)</f>
        <v>0</v>
      </c>
      <c r="CA156" s="59">
        <f>+Fall_Hoy!D156+(CT156/2)</f>
        <v>0</v>
      </c>
      <c r="CB156" s="59">
        <f>+Fall_Hoy!E156+(CT156/2)</f>
        <v>0</v>
      </c>
      <c r="CC156" s="59">
        <f>+Fall_Hoy!F156+(CU156/2)</f>
        <v>0</v>
      </c>
      <c r="CD156" s="59">
        <f>+Fall_Hoy!G156+(CU156/2)</f>
        <v>0</v>
      </c>
      <c r="CE156" s="59">
        <f>+Fall_Hoy!H156+(CV156/2)</f>
        <v>1</v>
      </c>
      <c r="CF156" s="59">
        <f>+Fall_Hoy!I156+(CV156/2)</f>
        <v>0</v>
      </c>
      <c r="CG156" s="59">
        <f>+Fall_Hoy!J156+(CW156/2)</f>
        <v>0</v>
      </c>
      <c r="CH156" s="59">
        <f>+Fall_Hoy!K156+(CW156/2)</f>
        <v>0</v>
      </c>
      <c r="CI156" s="59">
        <f>+Fall_Hoy!L156+(CX156/2)</f>
        <v>4</v>
      </c>
      <c r="CJ156" s="59">
        <f>+Fall_Hoy!M156+(CX156/2)</f>
        <v>1</v>
      </c>
      <c r="CK156" s="59">
        <f>+Fall_Hoy!N156+(CY156/2)</f>
        <v>2</v>
      </c>
      <c r="CL156" s="59">
        <f>+Fall_Hoy!O156+(CY156/2)</f>
        <v>3</v>
      </c>
      <c r="CM156" s="59">
        <f>+Fall_Hoy!P156+(CZ156/2)</f>
        <v>5</v>
      </c>
      <c r="CN156" s="59">
        <f>+Fall_Hoy!Q156+(CZ156/2)</f>
        <v>5</v>
      </c>
      <c r="CO156" s="59">
        <f>+Fall_Hoy!R156+(DA156/2)</f>
        <v>4.5</v>
      </c>
      <c r="CP156" s="59">
        <f>+Fall_Hoy!S156+(DA156/2)</f>
        <v>4.5</v>
      </c>
      <c r="CQ156" s="59">
        <f>+Fall_Hoy!T156+(DB156/2)</f>
        <v>0</v>
      </c>
      <c r="CR156" s="75">
        <f>+Fall_Hoy!U156+(DB156/2)</f>
        <v>2</v>
      </c>
      <c r="CS156" s="603">
        <f>+Fall_Hoy!W156</f>
        <v>0</v>
      </c>
      <c r="CT156" s="58">
        <f>+Fall_Hoy!X156</f>
        <v>0</v>
      </c>
      <c r="CU156" s="58">
        <f>+Fall_Hoy!Y156</f>
        <v>0</v>
      </c>
      <c r="CV156" s="58">
        <f>+Fall_Hoy!Z156</f>
        <v>0</v>
      </c>
      <c r="CW156" s="58">
        <f>+Fall_Hoy!AA156</f>
        <v>0</v>
      </c>
      <c r="CX156" s="58">
        <f>+Fall_Hoy!AB156</f>
        <v>0</v>
      </c>
      <c r="CY156" s="58">
        <f>+Fall_Hoy!AC156</f>
        <v>0</v>
      </c>
      <c r="CZ156" s="58">
        <f>+Fall_Hoy!AD156</f>
        <v>0</v>
      </c>
      <c r="DA156" s="58">
        <f>+Fall_Hoy!AE156</f>
        <v>1</v>
      </c>
      <c r="DB156" s="223">
        <f>+Fall_Hoy!AF156</f>
        <v>0</v>
      </c>
      <c r="DC156" s="65">
        <f t="shared" si="555"/>
        <v>0.25220350338461828</v>
      </c>
      <c r="DD156" s="66">
        <f t="shared" si="556"/>
        <v>0.45657352261196632</v>
      </c>
      <c r="DE156" s="66">
        <f t="shared" si="557"/>
        <v>0.26456457289935548</v>
      </c>
      <c r="DF156" s="66">
        <f t="shared" si="558"/>
        <v>0.7</v>
      </c>
      <c r="DG156" s="66">
        <f t="shared" si="649"/>
        <v>0.19589840578676934</v>
      </c>
      <c r="DH156" s="66">
        <f t="shared" si="650"/>
        <v>0.26143572568004753</v>
      </c>
      <c r="DI156" s="66">
        <f t="shared" si="651"/>
        <v>0.7</v>
      </c>
      <c r="DJ156" s="66">
        <f t="shared" si="652"/>
        <v>0.22429810273134979</v>
      </c>
      <c r="DK156" s="66">
        <f t="shared" si="653"/>
        <v>0.20518862512156349</v>
      </c>
      <c r="DL156" s="66">
        <f t="shared" si="654"/>
        <v>0.17736154249149816</v>
      </c>
      <c r="DM156" s="66">
        <f t="shared" si="655"/>
        <v>0.7</v>
      </c>
      <c r="DN156" s="66">
        <f t="shared" si="656"/>
        <v>0.7</v>
      </c>
      <c r="DO156" s="66">
        <f t="shared" si="657"/>
        <v>0.26456457289935548</v>
      </c>
      <c r="DP156" s="66">
        <f t="shared" si="658"/>
        <v>0.7</v>
      </c>
      <c r="DQ156" s="66">
        <f t="shared" si="659"/>
        <v>0.25220350338461828</v>
      </c>
      <c r="DR156" s="66">
        <f t="shared" si="660"/>
        <v>0.45657352261196632</v>
      </c>
      <c r="DS156" s="66">
        <f t="shared" si="661"/>
        <v>0.25794801676695311</v>
      </c>
      <c r="DT156" s="66">
        <f t="shared" si="662"/>
        <v>0.43903809506046215</v>
      </c>
      <c r="DU156" s="66">
        <f t="shared" si="663"/>
        <v>0.15313399285168439</v>
      </c>
      <c r="DV156" s="265">
        <f t="shared" si="664"/>
        <v>0.2996672349637915</v>
      </c>
      <c r="DW156" s="74">
        <f>+'Cas_-14'!B155</f>
        <v>20</v>
      </c>
      <c r="DX156" s="59">
        <f>+'Cas_-14'!C155</f>
        <v>27</v>
      </c>
      <c r="DY156" s="59">
        <f>+'Cas_-14'!D155</f>
        <v>83</v>
      </c>
      <c r="DZ156" s="59">
        <f>+'Cas_-14'!E155</f>
        <v>84</v>
      </c>
      <c r="EA156" s="59">
        <f>+'Cas_-14'!F155</f>
        <v>155</v>
      </c>
      <c r="EB156" s="59">
        <f>+'Cas_-14'!G155</f>
        <v>194</v>
      </c>
      <c r="EC156" s="59">
        <f>+'Cas_-14'!H155</f>
        <v>162</v>
      </c>
      <c r="ED156" s="59">
        <f>+'Cas_-14'!I155</f>
        <v>170</v>
      </c>
      <c r="EE156" s="59">
        <f>+'Cas_-14'!J155</f>
        <v>138</v>
      </c>
      <c r="EF156" s="59">
        <f>+'Cas_-14'!K155</f>
        <v>126</v>
      </c>
      <c r="EG156" s="59">
        <f>+'Cas_-14'!L155</f>
        <v>86</v>
      </c>
      <c r="EH156" s="59">
        <f>+'Cas_-14'!M155</f>
        <v>74</v>
      </c>
      <c r="EI156" s="59">
        <f>+'Cas_-14'!N155</f>
        <v>34</v>
      </c>
      <c r="EJ156" s="59">
        <f>+'Cas_-14'!O155</f>
        <v>36</v>
      </c>
      <c r="EK156" s="59">
        <f>+'Cas_-14'!P155</f>
        <v>31</v>
      </c>
      <c r="EL156" s="59">
        <f>+'Cas_-14'!Q155</f>
        <v>27</v>
      </c>
      <c r="EM156" s="59">
        <f>+'Cas_-14'!R155</f>
        <v>12</v>
      </c>
      <c r="EN156" s="59">
        <f>+'Cas_-14'!S155</f>
        <v>15</v>
      </c>
      <c r="EO156" s="59">
        <f>+'Cas_-14'!T155</f>
        <v>2</v>
      </c>
      <c r="EP156" s="75">
        <f>+'Cas_-14'!U155</f>
        <v>5</v>
      </c>
      <c r="EQ156" s="178">
        <f t="shared" ref="EQ156:EQ170" si="761">+DW156/AK156</f>
        <v>1.9960088130137523E-2</v>
      </c>
      <c r="ER156" s="79">
        <f t="shared" ref="ER156:ER170" si="762">+DX156/AL156</f>
        <v>2.6911569847394033E-2</v>
      </c>
      <c r="ES156" s="79">
        <f t="shared" ref="ES156:ES170" si="763">+DY156/AM156</f>
        <v>9.2416153004474269E-2</v>
      </c>
      <c r="ET156" s="79">
        <f t="shared" ref="ET156:ET170" si="764">+DZ156/AN156</f>
        <v>9.698402660698037E-2</v>
      </c>
      <c r="EU156" s="79">
        <f t="shared" ref="EU156:EU170" si="765">+EA156/AO156</f>
        <v>0.19589840578676934</v>
      </c>
      <c r="EV156" s="79">
        <f t="shared" ref="EV156:EV170" si="766">+EB156/AP156</f>
        <v>0.26143572568004753</v>
      </c>
      <c r="EW156" s="79">
        <f t="shared" ref="EW156:EW170" si="767">+EC156/AQ156</f>
        <v>0.21991440924574251</v>
      </c>
      <c r="EX156" s="79">
        <f t="shared" ref="EX156:EX170" si="768">+ED156/AR156</f>
        <v>0.22429810273134979</v>
      </c>
      <c r="EY156" s="79">
        <f t="shared" ref="EY156:EY170" si="769">+EE156/AS156</f>
        <v>0.20518862512156349</v>
      </c>
      <c r="EZ156" s="79">
        <f t="shared" ref="EZ156:EZ170" si="770">+EF156/AT156</f>
        <v>0.17736154249149816</v>
      </c>
      <c r="FA156" s="79">
        <f t="shared" ref="FA156:FA170" si="771">+EG156/AU156</f>
        <v>0.14249783799282303</v>
      </c>
      <c r="FB156" s="79">
        <f t="shared" ref="FB156:FB170" si="772">+EH156/AV156</f>
        <v>0.1269728567767813</v>
      </c>
      <c r="FC156" s="79">
        <f t="shared" ref="FC156:FC170" si="773">+EI156/AW156</f>
        <v>7.2861083376482505E-2</v>
      </c>
      <c r="FD156" s="79">
        <f t="shared" ref="FD156:FD170" si="774">+EJ156/AX156</f>
        <v>6.4644217971425791E-2</v>
      </c>
      <c r="FE156" s="79">
        <f t="shared" ref="FE156:FE170" si="775">+EK156/AY156</f>
        <v>9.5539731152161092E-2</v>
      </c>
      <c r="FF156" s="79">
        <f t="shared" ref="FF156:FF170" si="776">+EL156/AZ156</f>
        <v>6.607532019240378E-2</v>
      </c>
      <c r="FG156" s="79">
        <f t="shared" ref="FG156:FG170" si="777">+EM156/BA156</f>
        <v>9.7745101820224098E-2</v>
      </c>
      <c r="FH156" s="79">
        <f t="shared" ref="FH156:FH170" si="778">+EN156/BB156</f>
        <v>8.0051279332690933E-2</v>
      </c>
      <c r="FI156" s="79">
        <f t="shared" ref="FI156:FI170" si="779">+EO156/BC156</f>
        <v>0.15313399285168439</v>
      </c>
      <c r="FJ156" s="87">
        <f t="shared" ref="FJ156:FJ170" si="780">+EP156/BD156</f>
        <v>7.8737565986736216E-2</v>
      </c>
      <c r="FK156" s="101">
        <f t="shared" si="741"/>
        <v>2.6397761469827361</v>
      </c>
      <c r="FL156" s="102">
        <f t="shared" si="742"/>
        <v>6.9098949695964604</v>
      </c>
      <c r="FM156" s="102">
        <f t="shared" si="743"/>
        <v>3.631082062454611</v>
      </c>
      <c r="FN156" s="102">
        <f t="shared" si="744"/>
        <v>10.828501325662502</v>
      </c>
      <c r="FO156" s="102">
        <f t="shared" si="753"/>
        <v>1</v>
      </c>
      <c r="FP156" s="102">
        <f t="shared" si="753"/>
        <v>1</v>
      </c>
      <c r="FQ156" s="102">
        <f t="shared" si="753"/>
        <v>3.1830565464120526</v>
      </c>
      <c r="FR156" s="102">
        <f t="shared" si="753"/>
        <v>1</v>
      </c>
      <c r="FS156" s="102">
        <f t="shared" si="753"/>
        <v>1</v>
      </c>
      <c r="FT156" s="102">
        <f t="shared" si="753"/>
        <v>1</v>
      </c>
      <c r="FU156" s="102">
        <f t="shared" si="753"/>
        <v>4.9123552319106469</v>
      </c>
      <c r="FV156" s="102">
        <f t="shared" si="753"/>
        <v>5.5129892936929208</v>
      </c>
      <c r="FW156" s="102">
        <f t="shared" si="753"/>
        <v>3.631082062454611</v>
      </c>
      <c r="FX156" s="102">
        <f t="shared" si="753"/>
        <v>10.828501325662502</v>
      </c>
      <c r="FY156" s="102">
        <f t="shared" si="753"/>
        <v>2.6397761469827361</v>
      </c>
      <c r="FZ156" s="102">
        <f t="shared" si="753"/>
        <v>6.9098949695964604</v>
      </c>
      <c r="GA156" s="102">
        <f t="shared" si="745"/>
        <v>2.6389866291344126</v>
      </c>
      <c r="GB156" s="102">
        <f t="shared" si="746"/>
        <v>5.4844606946983543</v>
      </c>
      <c r="GC156" s="102">
        <f t="shared" si="747"/>
        <v>1</v>
      </c>
      <c r="GD156" s="270">
        <f t="shared" si="748"/>
        <v>3.8058991436726926</v>
      </c>
      <c r="GE156" s="74">
        <f>+Cas_Hoy!B155</f>
        <v>25</v>
      </c>
      <c r="GF156" s="59">
        <f>+Cas_Hoy!C155</f>
        <v>30</v>
      </c>
      <c r="GG156" s="59">
        <f>+Cas_Hoy!D155</f>
        <v>88</v>
      </c>
      <c r="GH156" s="59">
        <f>+Cas_Hoy!E155</f>
        <v>91</v>
      </c>
      <c r="GI156" s="59">
        <f>+Cas_Hoy!F155</f>
        <v>165</v>
      </c>
      <c r="GJ156" s="59">
        <f>+Cas_Hoy!G155</f>
        <v>201</v>
      </c>
      <c r="GK156" s="59">
        <f>+Cas_Hoy!H155</f>
        <v>166</v>
      </c>
      <c r="GL156" s="59">
        <f>+Cas_Hoy!I155</f>
        <v>179</v>
      </c>
      <c r="GM156" s="59">
        <f>+Cas_Hoy!J155</f>
        <v>142</v>
      </c>
      <c r="GN156" s="59">
        <f>+Cas_Hoy!K155</f>
        <v>130</v>
      </c>
      <c r="GO156" s="59">
        <f>+Cas_Hoy!L155</f>
        <v>89</v>
      </c>
      <c r="GP156" s="59">
        <f>+Cas_Hoy!M155</f>
        <v>82</v>
      </c>
      <c r="GQ156" s="59">
        <f>+Cas_Hoy!N155</f>
        <v>35</v>
      </c>
      <c r="GR156" s="59">
        <f>+Cas_Hoy!O155</f>
        <v>40</v>
      </c>
      <c r="GS156" s="59">
        <f>+Cas_Hoy!P155</f>
        <v>31</v>
      </c>
      <c r="GT156" s="59">
        <f>+Cas_Hoy!Q155</f>
        <v>30</v>
      </c>
      <c r="GU156" s="59">
        <f>+Cas_Hoy!R155</f>
        <v>14</v>
      </c>
      <c r="GV156" s="59">
        <f>+Cas_Hoy!S155</f>
        <v>16</v>
      </c>
      <c r="GW156" s="59">
        <f>+Cas_Hoy!T155</f>
        <v>2</v>
      </c>
      <c r="GX156" s="459">
        <f>+Cas_Hoy!U155</f>
        <v>5</v>
      </c>
      <c r="GY156" s="424">
        <f t="shared" si="749"/>
        <v>0.25220350338461828</v>
      </c>
      <c r="GZ156" s="94">
        <f t="shared" si="750"/>
        <v>0.50730391401329578</v>
      </c>
      <c r="HA156" s="94">
        <f t="shared" si="751"/>
        <v>0.27234588386698355</v>
      </c>
      <c r="HB156" s="94">
        <f t="shared" si="752"/>
        <v>0.7</v>
      </c>
      <c r="HC156" s="272">
        <f t="shared" si="724"/>
        <v>0.20853701261172222</v>
      </c>
      <c r="HD156" s="272">
        <f t="shared" si="725"/>
        <v>0.27086897351386363</v>
      </c>
      <c r="HE156" s="272">
        <f t="shared" si="726"/>
        <v>0.7</v>
      </c>
      <c r="HF156" s="272">
        <f t="shared" si="727"/>
        <v>0.2361727081700683</v>
      </c>
      <c r="HG156" s="272">
        <f t="shared" si="728"/>
        <v>0.21113612150189867</v>
      </c>
      <c r="HH156" s="272">
        <f t="shared" si="729"/>
        <v>0.1829920676499584</v>
      </c>
      <c r="HI156" s="272">
        <f t="shared" si="730"/>
        <v>0.7</v>
      </c>
      <c r="HJ156" s="272">
        <f t="shared" si="731"/>
        <v>0.7</v>
      </c>
      <c r="HK156" s="272">
        <f t="shared" si="732"/>
        <v>0.27234588386698355</v>
      </c>
      <c r="HL156" s="272">
        <f t="shared" si="733"/>
        <v>0.7</v>
      </c>
      <c r="HM156" s="272">
        <f t="shared" si="734"/>
        <v>0.25220350338461828</v>
      </c>
      <c r="HN156" s="272">
        <f t="shared" si="735"/>
        <v>0.50730391401329578</v>
      </c>
      <c r="HO156" s="272">
        <f t="shared" si="736"/>
        <v>0.30093935289477869</v>
      </c>
      <c r="HP156" s="272">
        <f t="shared" si="737"/>
        <v>0.46830730139782628</v>
      </c>
      <c r="HQ156" s="272">
        <f t="shared" si="738"/>
        <v>0.15313399285168439</v>
      </c>
      <c r="HR156" s="276">
        <f t="shared" si="739"/>
        <v>0.2996672349637915</v>
      </c>
      <c r="HS156" s="201">
        <f>+CyF_Tot!B155</f>
        <v>0</v>
      </c>
      <c r="HT156" s="131">
        <f>+CyF_Tot!C155</f>
        <v>1490</v>
      </c>
      <c r="HU156" s="131">
        <f>+CyF_Tot!D155</f>
        <v>1543</v>
      </c>
      <c r="HV156" s="131">
        <f>+CyF_Tot!E155</f>
        <v>1571</v>
      </c>
      <c r="HW156" s="131">
        <f>+CyF_Tot!F155</f>
        <v>0</v>
      </c>
      <c r="HX156" s="131">
        <f>+CyF_Tot!G155</f>
        <v>29</v>
      </c>
      <c r="HY156" s="131">
        <f>+CyF_Tot!H155</f>
        <v>32</v>
      </c>
      <c r="HZ156" s="428">
        <f>+CyF_Tot!I155</f>
        <v>32</v>
      </c>
      <c r="IA156" s="82">
        <f t="shared" si="628"/>
        <v>8.7054698857484195E-2</v>
      </c>
      <c r="IB156" s="79">
        <f t="shared" si="629"/>
        <v>8.7166459857539985E-2</v>
      </c>
      <c r="IC156" s="79">
        <f t="shared" si="630"/>
        <v>7.8028791830400485E-2</v>
      </c>
      <c r="ID156" s="79">
        <f t="shared" si="631"/>
        <v>7.5249522967261409E-2</v>
      </c>
      <c r="IE156" s="79">
        <f t="shared" si="632"/>
        <v>6.8742523816284942E-2</v>
      </c>
      <c r="IF156" s="79">
        <f t="shared" si="633"/>
        <v>6.4470564346686868E-2</v>
      </c>
      <c r="IG156" s="79">
        <f t="shared" si="634"/>
        <v>6.4000888732624134E-2</v>
      </c>
      <c r="IH156" s="79">
        <f t="shared" si="635"/>
        <v>6.5848820126057944E-2</v>
      </c>
      <c r="II156" s="79">
        <f t="shared" si="636"/>
        <v>5.843196364383639E-2</v>
      </c>
      <c r="IJ156" s="79">
        <f t="shared" si="637"/>
        <v>6.1721399423180695E-2</v>
      </c>
      <c r="IK156" s="79">
        <f t="shared" si="638"/>
        <v>5.2434224890693264E-2</v>
      </c>
      <c r="IL156" s="79">
        <f t="shared" si="639"/>
        <v>5.0634381002020126E-2</v>
      </c>
      <c r="IM156" s="79">
        <f t="shared" si="640"/>
        <v>4.0542261346994964E-2</v>
      </c>
      <c r="IN156" s="79">
        <f t="shared" si="641"/>
        <v>4.8383523361530359E-2</v>
      </c>
      <c r="IO156" s="79">
        <f t="shared" si="642"/>
        <v>2.8190472514354845E-2</v>
      </c>
      <c r="IP156" s="79">
        <f t="shared" si="643"/>
        <v>3.5501701179435741E-2</v>
      </c>
      <c r="IQ156" s="79">
        <f t="shared" si="644"/>
        <v>1.0666229380172023E-2</v>
      </c>
      <c r="IR156" s="79">
        <f t="shared" si="645"/>
        <v>1.6279747267840042E-2</v>
      </c>
      <c r="IS156" s="79">
        <f t="shared" si="646"/>
        <v>1.1347052532097899E-3</v>
      </c>
      <c r="IT156" s="179">
        <f t="shared" si="647"/>
        <v>5.5171233691383055E-3</v>
      </c>
      <c r="IU156" s="275"/>
      <c r="IV156" s="272"/>
      <c r="IW156" s="272"/>
      <c r="IX156" s="272"/>
      <c r="IY156" s="272"/>
      <c r="IZ156" s="272"/>
      <c r="JA156" s="272"/>
      <c r="JB156" s="272"/>
      <c r="JC156" s="272"/>
      <c r="JD156" s="272"/>
      <c r="JE156" s="272"/>
      <c r="JF156" s="272"/>
      <c r="JG156" s="272"/>
      <c r="JH156" s="272"/>
      <c r="JI156" s="272"/>
      <c r="JJ156" s="272"/>
      <c r="JK156" s="272"/>
      <c r="JL156" s="272"/>
      <c r="JM156" s="272"/>
      <c r="JN156" s="276"/>
      <c r="JP156" s="525">
        <f t="shared" si="510"/>
        <v>0</v>
      </c>
      <c r="JQ156" s="241">
        <f t="shared" si="511"/>
        <v>0</v>
      </c>
      <c r="JR156" s="241">
        <f t="shared" si="512"/>
        <v>0</v>
      </c>
      <c r="JS156" s="241">
        <f t="shared" si="513"/>
        <v>0</v>
      </c>
      <c r="JT156" s="241">
        <f t="shared" si="514"/>
        <v>0</v>
      </c>
      <c r="JU156" s="241">
        <f t="shared" si="515"/>
        <v>0</v>
      </c>
      <c r="JV156" s="241">
        <f t="shared" si="516"/>
        <v>4374.3555242049579</v>
      </c>
      <c r="JW156" s="241">
        <f t="shared" si="517"/>
        <v>0</v>
      </c>
      <c r="JX156" s="241">
        <f t="shared" si="518"/>
        <v>0</v>
      </c>
      <c r="JY156" s="241">
        <f t="shared" si="519"/>
        <v>0</v>
      </c>
      <c r="JZ156" s="241">
        <f t="shared" si="520"/>
        <v>14007.643519597197</v>
      </c>
      <c r="KA156" s="241">
        <f t="shared" si="521"/>
        <v>3892.286006365011</v>
      </c>
      <c r="KB156" s="241">
        <f t="shared" si="522"/>
        <v>7086.5075427114161</v>
      </c>
      <c r="KC156" s="241">
        <f t="shared" si="523"/>
        <v>10273.630824272323</v>
      </c>
      <c r="KD156" s="241">
        <f t="shared" si="524"/>
        <v>15254.967559772072</v>
      </c>
      <c r="KE156" s="241">
        <f t="shared" si="525"/>
        <v>16316.076704473513</v>
      </c>
      <c r="KF156" s="241">
        <f t="shared" si="526"/>
        <v>13069.424255555799</v>
      </c>
      <c r="KG156" s="241">
        <f t="shared" si="527"/>
        <v>15771.334818241838</v>
      </c>
      <c r="KH156" s="241">
        <f t="shared" si="528"/>
        <v>0</v>
      </c>
      <c r="KI156" s="526">
        <f t="shared" si="529"/>
        <v>5442.6555112671549</v>
      </c>
      <c r="KJ156" s="529">
        <f>(SUM(JP156:KI156)/SUM(JP$4:KI155))*100000</f>
        <v>172.20089545569479</v>
      </c>
      <c r="KK156" s="491">
        <f t="shared" ref="KK156:KK170" si="781">+(BY156*1000000)/AK156</f>
        <v>0</v>
      </c>
      <c r="KL156" s="492">
        <f t="shared" ref="KL156:KL170" si="782">+(BZ156*1000000)/AL156</f>
        <v>0</v>
      </c>
      <c r="KM156" s="492">
        <f t="shared" ref="KM156:KM170" si="783">+(CA156*1000000)/AM156</f>
        <v>0</v>
      </c>
      <c r="KN156" s="492">
        <f t="shared" ref="KN156:KN170" si="784">+(CB156*1000000)/AN156</f>
        <v>0</v>
      </c>
      <c r="KO156" s="492">
        <f t="shared" ref="KO156:KO170" si="785">+(CC156*1000000)/AO156</f>
        <v>0</v>
      </c>
      <c r="KP156" s="492">
        <f t="shared" ref="KP156:KP170" si="786">+(CD156*1000000)/AP156</f>
        <v>0</v>
      </c>
      <c r="KQ156" s="492">
        <f t="shared" ref="KQ156:KQ170" si="787">+(CE156*1000000)/AQ156</f>
        <v>1357.4963533687808</v>
      </c>
      <c r="KR156" s="492">
        <f t="shared" ref="KR156:KR170" si="788">+(CF156*1000000)/AR156</f>
        <v>0</v>
      </c>
      <c r="KS156" s="492">
        <f t="shared" ref="KS156:KS170" si="789">+(CG156*1000000)/AS156</f>
        <v>0</v>
      </c>
      <c r="KT156" s="492">
        <f t="shared" ref="KT156:KT170" si="790">+(CH156*1000000)/AT156</f>
        <v>0</v>
      </c>
      <c r="KU156" s="492">
        <f t="shared" ref="KU156:KU170" si="791">+(CI156*1000000)/AU156</f>
        <v>6627.8064182708385</v>
      </c>
      <c r="KV156" s="492">
        <f t="shared" ref="KV156:KV170" si="792">+(CJ156*1000000)/AV156</f>
        <v>1715.8494159024501</v>
      </c>
      <c r="KW156" s="492">
        <f t="shared" ref="KW156:KW170" si="793">+(CK156*1000000)/AW156</f>
        <v>4285.9460809695584</v>
      </c>
      <c r="KX156" s="492">
        <f t="shared" ref="KX156:KX170" si="794">+(CL156*1000000)/AX156</f>
        <v>5387.0181642854823</v>
      </c>
      <c r="KY156" s="492">
        <f t="shared" ref="KY156:KY170" si="795">+(CM156*1000000)/AY156</f>
        <v>15409.634056800176</v>
      </c>
      <c r="KZ156" s="492">
        <f t="shared" ref="KZ156:KZ170" si="796">+(CN156*1000000)/AZ156</f>
        <v>12236.1704060007</v>
      </c>
      <c r="LA156" s="492">
        <f t="shared" ref="LA156:LA170" si="797">+(CO156*1000000)/BA156</f>
        <v>36654.413182584038</v>
      </c>
      <c r="LB156" s="492">
        <f t="shared" ref="LB156:LB170" si="798">+(CP156*1000000)/BB156</f>
        <v>24015.383799807281</v>
      </c>
      <c r="LC156" s="492">
        <f t="shared" ref="LC156:LC170" si="799">+(CQ156*1000000)/BC156</f>
        <v>0</v>
      </c>
      <c r="LD156" s="493">
        <f t="shared" ref="LD156:LD170" si="800">+(CR156*1000000)/BD156</f>
        <v>31495.026394694487</v>
      </c>
      <c r="LE156" s="509">
        <f t="shared" ref="LE156:LE170" si="801">((+BY156+CA156+CC156)*1000000)/(AK156+AM156+AO156)</f>
        <v>0</v>
      </c>
      <c r="LF156" s="492">
        <f t="shared" ref="LF156:LF170" si="802">((+BZ156+CB156+CD156)*1000000)/(AL156+AN156+AP156)</f>
        <v>0</v>
      </c>
      <c r="LG156" s="492">
        <f t="shared" ref="LG156:LG170" si="803">((+CE156+CG156+CI156)*1000000)/(AQ156+AS156+AU156)</f>
        <v>2484.2004116694202</v>
      </c>
      <c r="LH156" s="492">
        <f t="shared" ref="LH156:LH170" si="804">((+CF156+CH156+CJ156)*1000000)/(AR156+AT156+AV156)</f>
        <v>487.53496148887541</v>
      </c>
      <c r="LI156" s="492">
        <f t="shared" ref="LI156:LI170" si="805">((+CK156+CM156+CO156+CQ156)*1000000)/(AW156+AY156+BA156+BC156)</f>
        <v>12406.378710224686</v>
      </c>
      <c r="LJ156" s="512">
        <f t="shared" ref="LJ156:LJ170" si="806">((+CL156+CN156+CP156+CR156)*1000000)/(AX156+AZ156+BB156+BD156)</f>
        <v>11920.411942523044</v>
      </c>
      <c r="LK156" s="491">
        <f t="shared" ref="LK156:LK170" si="807">+(SUM(BY156:CD156)*1000000)/SUM(AK156:AP156)</f>
        <v>0</v>
      </c>
      <c r="LL156" s="492">
        <f t="shared" ref="LL156:LL170" si="808">+(SUM(CE156:CJ156)*1000000)/SUM(AQ156:AV156)</f>
        <v>1476.430626274961</v>
      </c>
      <c r="LM156" s="493">
        <f t="shared" ref="LM156:LM170" si="809">+(SUM(CK156:CR156)*1000000)/SUM(AW156:BD156)</f>
        <v>12130.580436304985</v>
      </c>
      <c r="LO156" s="547" t="e">
        <f>VLOOKUP(A156,#REF!,2,FALSE)</f>
        <v>#REF!</v>
      </c>
      <c r="LP156" s="552" t="e">
        <f>VLOOKUP(A156,#REF!,3,FALSE)</f>
        <v>#REF!</v>
      </c>
      <c r="LQ156" s="544" t="e">
        <f>VLOOKUP(A156,#REF!,4,FALSE)</f>
        <v>#REF!</v>
      </c>
      <c r="LR156" s="564" t="e">
        <f t="shared" si="665"/>
        <v>#REF!</v>
      </c>
      <c r="LS156" s="518" t="e">
        <f t="shared" si="666"/>
        <v>#REF!</v>
      </c>
    </row>
    <row r="157" spans="1:331" ht="14.4">
      <c r="A157" s="391" t="s">
        <v>166</v>
      </c>
      <c r="B157" s="419">
        <v>139300</v>
      </c>
      <c r="C157" s="407">
        <f t="shared" si="608"/>
        <v>19693</v>
      </c>
      <c r="D157" s="398">
        <f t="shared" si="609"/>
        <v>376</v>
      </c>
      <c r="E157" s="376">
        <f t="shared" si="754"/>
        <v>7.6398313803555931E-3</v>
      </c>
      <c r="F157" s="185">
        <f t="shared" si="755"/>
        <v>0.13588657573582197</v>
      </c>
      <c r="G157" s="30">
        <f t="shared" si="756"/>
        <v>2.6000182740019562</v>
      </c>
      <c r="H157" s="29">
        <f t="shared" si="757"/>
        <v>0.35330758010468793</v>
      </c>
      <c r="I157" s="33">
        <f t="shared" si="758"/>
        <v>0.36756755111213585</v>
      </c>
      <c r="J157" s="302">
        <f t="shared" si="759"/>
        <v>0.39726433149414586</v>
      </c>
      <c r="K157" s="452">
        <f t="shared" si="671"/>
        <v>6.7944945554244103E-3</v>
      </c>
      <c r="L157" s="303">
        <f t="shared" si="723"/>
        <v>2.9234994652192148</v>
      </c>
      <c r="M157" s="304">
        <f t="shared" si="760"/>
        <v>0.41325648219405287</v>
      </c>
      <c r="N157" s="675"/>
      <c r="O157" s="310" t="s">
        <v>226</v>
      </c>
      <c r="P157" s="20" t="s">
        <v>236</v>
      </c>
      <c r="Q157" s="20"/>
      <c r="R157" s="20"/>
      <c r="S157" s="148">
        <f t="shared" si="538"/>
        <v>19693</v>
      </c>
      <c r="T157" s="149">
        <f t="shared" si="539"/>
        <v>14137.114142139268</v>
      </c>
      <c r="U157" s="148">
        <f t="shared" si="540"/>
        <v>358</v>
      </c>
      <c r="V157" s="150">
        <f t="shared" si="541"/>
        <v>1.8515645202999743E-2</v>
      </c>
      <c r="W157" s="149">
        <f t="shared" si="542"/>
        <v>256.99928212491028</v>
      </c>
      <c r="X157" s="148">
        <f t="shared" si="543"/>
        <v>764</v>
      </c>
      <c r="Y157" s="150">
        <f t="shared" si="544"/>
        <v>4.036135030904961E-2</v>
      </c>
      <c r="Z157" s="149">
        <f t="shared" si="545"/>
        <v>548.45656855707102</v>
      </c>
      <c r="AA157" s="148">
        <f t="shared" si="546"/>
        <v>376</v>
      </c>
      <c r="AB157" s="149">
        <f t="shared" si="547"/>
        <v>2699.2103374012922</v>
      </c>
      <c r="AC157" s="151">
        <f t="shared" si="548"/>
        <v>1.9093078758949882E-2</v>
      </c>
      <c r="AD157" s="148">
        <f t="shared" si="549"/>
        <v>2</v>
      </c>
      <c r="AE157" s="150">
        <f t="shared" si="550"/>
        <v>5.3475935828877002E-3</v>
      </c>
      <c r="AF157" s="149">
        <f t="shared" si="551"/>
        <v>14.357501794687725</v>
      </c>
      <c r="AG157" s="148">
        <f t="shared" si="552"/>
        <v>7</v>
      </c>
      <c r="AH157" s="150">
        <f t="shared" si="553"/>
        <v>1.8970189701897018E-2</v>
      </c>
      <c r="AI157" s="311">
        <f t="shared" si="554"/>
        <v>50.251256281407038</v>
      </c>
      <c r="AJ157" s="679"/>
      <c r="AK157" s="74">
        <v>10464.28880422473</v>
      </c>
      <c r="AL157" s="59">
        <v>9747.6061524926081</v>
      </c>
      <c r="AM157" s="59">
        <v>10088.768415000191</v>
      </c>
      <c r="AN157" s="59">
        <v>9296.6304437634262</v>
      </c>
      <c r="AO157" s="59">
        <v>10157.334122288252</v>
      </c>
      <c r="AP157" s="59">
        <v>10018.493454483894</v>
      </c>
      <c r="AQ157" s="59">
        <v>9966.2970386929028</v>
      </c>
      <c r="AR157" s="59">
        <v>9938.1373186761812</v>
      </c>
      <c r="AS157" s="59">
        <v>8884.3409899576673</v>
      </c>
      <c r="AT157" s="59">
        <v>9192.2675141897325</v>
      </c>
      <c r="AU157" s="59">
        <v>6950.0939089302337</v>
      </c>
      <c r="AV157" s="59">
        <v>7435.3345474620855</v>
      </c>
      <c r="AW157" s="59">
        <v>5904.3001471648658</v>
      </c>
      <c r="AX157" s="59">
        <v>6894.4461654848183</v>
      </c>
      <c r="AY157" s="59">
        <v>3886.667254658174</v>
      </c>
      <c r="AZ157" s="59">
        <v>5166.6370407574614</v>
      </c>
      <c r="BA157" s="59">
        <v>1522.4151629172659</v>
      </c>
      <c r="BB157" s="59">
        <v>2867.5888729824392</v>
      </c>
      <c r="BC157" s="59">
        <v>101.49434419448443</v>
      </c>
      <c r="BD157" s="75">
        <v>816.85939869333367</v>
      </c>
      <c r="BE157" s="213">
        <v>2.0000000000000002E-5</v>
      </c>
      <c r="BF157" s="42">
        <v>2.0000000000000002E-5</v>
      </c>
      <c r="BG157" s="52">
        <v>5.0000000000000002E-5</v>
      </c>
      <c r="BH157" s="52">
        <v>4.0000000000000003E-5</v>
      </c>
      <c r="BI157" s="52">
        <v>1.2518952302791728E-4</v>
      </c>
      <c r="BJ157" s="52">
        <v>1.2406223545552731E-4</v>
      </c>
      <c r="BK157" s="52">
        <v>3.4000000000000002E-4</v>
      </c>
      <c r="BL157" s="52">
        <v>1.8000000000000001E-4</v>
      </c>
      <c r="BM157" s="52">
        <v>8.9999999999999998E-4</v>
      </c>
      <c r="BN157" s="52">
        <v>5.0000000000000001E-4</v>
      </c>
      <c r="BO157" s="52">
        <v>3.8E-3</v>
      </c>
      <c r="BP157" s="52">
        <v>2E-3</v>
      </c>
      <c r="BQ157" s="52">
        <v>1.6199999999999999E-2</v>
      </c>
      <c r="BR157" s="52">
        <v>6.1999999999999998E-3</v>
      </c>
      <c r="BS157" s="52">
        <v>6.1100000000000002E-2</v>
      </c>
      <c r="BT157" s="52">
        <v>2.6800000000000001E-2</v>
      </c>
      <c r="BU157" s="52">
        <v>0.1421</v>
      </c>
      <c r="BV157" s="52">
        <v>5.4699999999999999E-2</v>
      </c>
      <c r="BW157" s="52">
        <v>0.27589999999999998</v>
      </c>
      <c r="BX157" s="584">
        <v>0.1051</v>
      </c>
      <c r="BY157" s="74">
        <f>+Fall_Hoy!B157+(CS157/2)</f>
        <v>0</v>
      </c>
      <c r="BZ157" s="59">
        <f>+Fall_Hoy!C157+(CS157/2)</f>
        <v>0</v>
      </c>
      <c r="CA157" s="59">
        <f>+Fall_Hoy!D157+(CT157/2)</f>
        <v>0</v>
      </c>
      <c r="CB157" s="59">
        <f>+Fall_Hoy!E157+(CT157/2)</f>
        <v>0</v>
      </c>
      <c r="CC157" s="59">
        <f>+Fall_Hoy!F157+(CU157/2)</f>
        <v>0</v>
      </c>
      <c r="CD157" s="59">
        <f>+Fall_Hoy!G157+(CU157/2)</f>
        <v>0</v>
      </c>
      <c r="CE157" s="59">
        <f>+Fall_Hoy!H157+(CV157/2)</f>
        <v>0</v>
      </c>
      <c r="CF157" s="59">
        <f>+Fall_Hoy!I157+(CV157/2)</f>
        <v>2</v>
      </c>
      <c r="CG157" s="59">
        <f>+Fall_Hoy!J157+(CW157/2)</f>
        <v>3</v>
      </c>
      <c r="CH157" s="59">
        <f>+Fall_Hoy!K157+(CW157/2)</f>
        <v>7</v>
      </c>
      <c r="CI157" s="59">
        <f>+Fall_Hoy!L157+(CX157/2)</f>
        <v>23</v>
      </c>
      <c r="CJ157" s="59">
        <f>+Fall_Hoy!M157+(CX157/2)</f>
        <v>7</v>
      </c>
      <c r="CK157" s="59">
        <f>+Fall_Hoy!N157+(CY157/2)</f>
        <v>45</v>
      </c>
      <c r="CL157" s="59">
        <f>+Fall_Hoy!O157+(CY157/2)</f>
        <v>19</v>
      </c>
      <c r="CM157" s="59">
        <f>+Fall_Hoy!P157+(CZ157/2)</f>
        <v>63.5</v>
      </c>
      <c r="CN157" s="59">
        <f>+Fall_Hoy!Q157+(CZ157/2)</f>
        <v>44.5</v>
      </c>
      <c r="CO157" s="59">
        <f>+Fall_Hoy!R157+(DA157/2)</f>
        <v>66.5</v>
      </c>
      <c r="CP157" s="59">
        <f>+Fall_Hoy!S157+(DA157/2)</f>
        <v>32.5</v>
      </c>
      <c r="CQ157" s="59">
        <f>+Fall_Hoy!T157+(DB157/2)</f>
        <v>25</v>
      </c>
      <c r="CR157" s="75">
        <f>+Fall_Hoy!U157+(DB157/2)</f>
        <v>38</v>
      </c>
      <c r="CS157" s="603">
        <f>+Fall_Hoy!W157</f>
        <v>0</v>
      </c>
      <c r="CT157" s="58">
        <f>+Fall_Hoy!X157</f>
        <v>0</v>
      </c>
      <c r="CU157" s="58">
        <f>+Fall_Hoy!Y157</f>
        <v>0</v>
      </c>
      <c r="CV157" s="58">
        <f>+Fall_Hoy!Z157</f>
        <v>0</v>
      </c>
      <c r="CW157" s="58">
        <f>+Fall_Hoy!AA157</f>
        <v>0</v>
      </c>
      <c r="CX157" s="58">
        <f>+Fall_Hoy!AB157</f>
        <v>0</v>
      </c>
      <c r="CY157" s="58">
        <f>+Fall_Hoy!AC157</f>
        <v>0</v>
      </c>
      <c r="CZ157" s="58">
        <f>+Fall_Hoy!AD157</f>
        <v>1</v>
      </c>
      <c r="DA157" s="58">
        <f>+Fall_Hoy!AE157</f>
        <v>3</v>
      </c>
      <c r="DB157" s="223">
        <f>+Fall_Hoy!AF157</f>
        <v>2</v>
      </c>
      <c r="DC157" s="65">
        <f t="shared" si="555"/>
        <v>0.26739615227455482</v>
      </c>
      <c r="DD157" s="66">
        <f t="shared" si="556"/>
        <v>0.32137882883884522</v>
      </c>
      <c r="DE157" s="66">
        <f t="shared" si="557"/>
        <v>0.47046689845393697</v>
      </c>
      <c r="DF157" s="66">
        <f t="shared" si="558"/>
        <v>0.444490544341898</v>
      </c>
      <c r="DG157" s="66">
        <f t="shared" si="649"/>
        <v>0.16372406184324259</v>
      </c>
      <c r="DH157" s="66">
        <f t="shared" si="650"/>
        <v>0.19414096628765001</v>
      </c>
      <c r="DI157" s="66">
        <f t="shared" si="651"/>
        <v>0.18010701397230455</v>
      </c>
      <c r="DJ157" s="66">
        <f t="shared" si="652"/>
        <v>0.7</v>
      </c>
      <c r="DK157" s="66">
        <f t="shared" si="653"/>
        <v>0.37519196270169458</v>
      </c>
      <c r="DL157" s="66">
        <f t="shared" si="654"/>
        <v>0.7</v>
      </c>
      <c r="DM157" s="66">
        <f t="shared" si="655"/>
        <v>0.7</v>
      </c>
      <c r="DN157" s="66">
        <f t="shared" si="656"/>
        <v>0.4707252885069792</v>
      </c>
      <c r="DO157" s="66">
        <f t="shared" si="657"/>
        <v>0.47046689845393697</v>
      </c>
      <c r="DP157" s="66">
        <f t="shared" si="658"/>
        <v>0.444490544341898</v>
      </c>
      <c r="DQ157" s="66">
        <f t="shared" si="659"/>
        <v>0.26739615227455482</v>
      </c>
      <c r="DR157" s="66">
        <f t="shared" si="660"/>
        <v>0.32137882883884522</v>
      </c>
      <c r="DS157" s="66">
        <f t="shared" si="661"/>
        <v>0.30739334904531185</v>
      </c>
      <c r="DT157" s="66">
        <f t="shared" si="662"/>
        <v>0.20719494143327996</v>
      </c>
      <c r="DU157" s="66">
        <f t="shared" si="663"/>
        <v>0.7</v>
      </c>
      <c r="DV157" s="265">
        <f t="shared" si="664"/>
        <v>0.442622585021689</v>
      </c>
      <c r="DW157" s="74">
        <f>+'Cas_-14'!B156</f>
        <v>399</v>
      </c>
      <c r="DX157" s="59">
        <f>+'Cas_-14'!C156</f>
        <v>378</v>
      </c>
      <c r="DY157" s="59">
        <f>+'Cas_-14'!D156</f>
        <v>679</v>
      </c>
      <c r="DZ157" s="59">
        <f>+'Cas_-14'!E156</f>
        <v>782</v>
      </c>
      <c r="EA157" s="59">
        <f>+'Cas_-14'!F156</f>
        <v>1663</v>
      </c>
      <c r="EB157" s="59">
        <f>+'Cas_-14'!G156</f>
        <v>1945</v>
      </c>
      <c r="EC157" s="59">
        <f>+'Cas_-14'!H156</f>
        <v>1795</v>
      </c>
      <c r="ED157" s="59">
        <f>+'Cas_-14'!I156</f>
        <v>2158</v>
      </c>
      <c r="EE157" s="59">
        <f>+'Cas_-14'!J156</f>
        <v>1665</v>
      </c>
      <c r="EF157" s="59">
        <f>+'Cas_-14'!K156</f>
        <v>1924</v>
      </c>
      <c r="EG157" s="59">
        <f>+'Cas_-14'!L156</f>
        <v>1141</v>
      </c>
      <c r="EH157" s="59">
        <f>+'Cas_-14'!M156</f>
        <v>1300</v>
      </c>
      <c r="EI157" s="59">
        <f>+'Cas_-14'!N156</f>
        <v>774</v>
      </c>
      <c r="EJ157" s="59">
        <f>+'Cas_-14'!O156</f>
        <v>743</v>
      </c>
      <c r="EK157" s="59">
        <f>+'Cas_-14'!P156</f>
        <v>420</v>
      </c>
      <c r="EL157" s="59">
        <f>+'Cas_-14'!Q156</f>
        <v>434</v>
      </c>
      <c r="EM157" s="59">
        <f>+'Cas_-14'!R156</f>
        <v>184</v>
      </c>
      <c r="EN157" s="59">
        <f>+'Cas_-14'!S156</f>
        <v>250</v>
      </c>
      <c r="EO157" s="59">
        <f>+'Cas_-14'!T156</f>
        <v>45</v>
      </c>
      <c r="EP157" s="75">
        <f>+'Cas_-14'!U156</f>
        <v>119</v>
      </c>
      <c r="EQ157" s="178">
        <f t="shared" si="761"/>
        <v>3.8129681573669139E-2</v>
      </c>
      <c r="ER157" s="80">
        <f t="shared" si="762"/>
        <v>3.8778751837787347E-2</v>
      </c>
      <c r="ES157" s="80">
        <f t="shared" si="763"/>
        <v>6.7302565790929303E-2</v>
      </c>
      <c r="ET157" s="80">
        <f t="shared" si="764"/>
        <v>8.411649841632661E-2</v>
      </c>
      <c r="EU157" s="80">
        <f t="shared" si="765"/>
        <v>0.16372406184324259</v>
      </c>
      <c r="EV157" s="80">
        <f t="shared" si="766"/>
        <v>0.19414096628765001</v>
      </c>
      <c r="EW157" s="80">
        <f t="shared" si="767"/>
        <v>0.18010701397230455</v>
      </c>
      <c r="EX157" s="80">
        <f t="shared" si="768"/>
        <v>0.21714330671851276</v>
      </c>
      <c r="EY157" s="80">
        <f t="shared" si="769"/>
        <v>0.18740838536949644</v>
      </c>
      <c r="EZ157" s="80">
        <f t="shared" si="770"/>
        <v>0.20930635417539784</v>
      </c>
      <c r="FA157" s="80">
        <f t="shared" si="771"/>
        <v>0.16417044358694485</v>
      </c>
      <c r="FB157" s="80">
        <f t="shared" si="772"/>
        <v>0.17484082144544943</v>
      </c>
      <c r="FC157" s="80">
        <f t="shared" si="773"/>
        <v>0.13109089658520498</v>
      </c>
      <c r="FD157" s="80">
        <f t="shared" si="774"/>
        <v>0.10776790218765196</v>
      </c>
      <c r="FE157" s="80">
        <f t="shared" si="775"/>
        <v>0.10806173322314372</v>
      </c>
      <c r="FF157" s="80">
        <f t="shared" si="776"/>
        <v>8.4000481662705087E-2</v>
      </c>
      <c r="FG157" s="80">
        <f t="shared" si="777"/>
        <v>0.12086059340568936</v>
      </c>
      <c r="FH157" s="80">
        <f t="shared" si="778"/>
        <v>8.7181256126157028E-2</v>
      </c>
      <c r="FI157" s="80">
        <f t="shared" si="779"/>
        <v>0.44337445950456678</v>
      </c>
      <c r="FJ157" s="88">
        <f t="shared" si="780"/>
        <v>0.14567990548967794</v>
      </c>
      <c r="FK157" s="101">
        <f t="shared" si="741"/>
        <v>2.4744758787311976</v>
      </c>
      <c r="FL157" s="102">
        <f t="shared" si="742"/>
        <v>3.8259165004470734</v>
      </c>
      <c r="FM157" s="102">
        <f t="shared" si="743"/>
        <v>3.5888601780074652</v>
      </c>
      <c r="FN157" s="102">
        <f t="shared" si="744"/>
        <v>4.124516997351626</v>
      </c>
      <c r="FO157" s="102">
        <f t="shared" si="753"/>
        <v>1</v>
      </c>
      <c r="FP157" s="102">
        <f t="shared" si="753"/>
        <v>1</v>
      </c>
      <c r="FQ157" s="102">
        <f t="shared" si="753"/>
        <v>1</v>
      </c>
      <c r="FR157" s="102">
        <f t="shared" si="753"/>
        <v>3.223677536178557</v>
      </c>
      <c r="FS157" s="102">
        <f t="shared" si="753"/>
        <v>2.0020020020020022</v>
      </c>
      <c r="FT157" s="102">
        <f t="shared" si="753"/>
        <v>3.3443800727301518</v>
      </c>
      <c r="FU157" s="102">
        <f t="shared" si="753"/>
        <v>4.2638612938222291</v>
      </c>
      <c r="FV157" s="102">
        <f t="shared" si="753"/>
        <v>2.6923076923076921</v>
      </c>
      <c r="FW157" s="102">
        <f t="shared" si="753"/>
        <v>3.5888601780074652</v>
      </c>
      <c r="FX157" s="102">
        <f t="shared" si="753"/>
        <v>4.124516997351626</v>
      </c>
      <c r="FY157" s="102">
        <f t="shared" si="753"/>
        <v>2.4744758787311976</v>
      </c>
      <c r="FZ157" s="102">
        <f t="shared" si="753"/>
        <v>3.8259165004470734</v>
      </c>
      <c r="GA157" s="102">
        <f t="shared" si="745"/>
        <v>2.5433711715570784</v>
      </c>
      <c r="GB157" s="102">
        <f t="shared" si="746"/>
        <v>2.376599634369287</v>
      </c>
      <c r="GC157" s="102">
        <f t="shared" si="747"/>
        <v>1.5788009096919799</v>
      </c>
      <c r="GD157" s="270">
        <f t="shared" si="748"/>
        <v>3.0383228457891249</v>
      </c>
      <c r="GE157" s="74">
        <f>+Cas_Hoy!B156</f>
        <v>431</v>
      </c>
      <c r="GF157" s="59">
        <f>+Cas_Hoy!C156</f>
        <v>400</v>
      </c>
      <c r="GG157" s="59">
        <f>+Cas_Hoy!D156</f>
        <v>741</v>
      </c>
      <c r="GH157" s="59">
        <f>+Cas_Hoy!E156</f>
        <v>835</v>
      </c>
      <c r="GI157" s="59">
        <f>+Cas_Hoy!F156</f>
        <v>1724</v>
      </c>
      <c r="GJ157" s="59">
        <f>+Cas_Hoy!G156</f>
        <v>2015</v>
      </c>
      <c r="GK157" s="59">
        <f>+Cas_Hoy!H156</f>
        <v>1888</v>
      </c>
      <c r="GL157" s="59">
        <f>+Cas_Hoy!I156</f>
        <v>2250</v>
      </c>
      <c r="GM157" s="59">
        <f>+Cas_Hoy!J156</f>
        <v>1742</v>
      </c>
      <c r="GN157" s="59">
        <f>+Cas_Hoy!K156</f>
        <v>1985</v>
      </c>
      <c r="GO157" s="59">
        <f>+Cas_Hoy!L156</f>
        <v>1164</v>
      </c>
      <c r="GP157" s="59">
        <f>+Cas_Hoy!M156</f>
        <v>1333</v>
      </c>
      <c r="GQ157" s="59">
        <f>+Cas_Hoy!N156</f>
        <v>785</v>
      </c>
      <c r="GR157" s="59">
        <f>+Cas_Hoy!O156</f>
        <v>770</v>
      </c>
      <c r="GS157" s="59">
        <f>+Cas_Hoy!P156</f>
        <v>435</v>
      </c>
      <c r="GT157" s="59">
        <f>+Cas_Hoy!Q156</f>
        <v>448</v>
      </c>
      <c r="GU157" s="59">
        <f>+Cas_Hoy!R156</f>
        <v>190</v>
      </c>
      <c r="GV157" s="59">
        <f>+Cas_Hoy!S156</f>
        <v>255</v>
      </c>
      <c r="GW157" s="59">
        <f>+Cas_Hoy!T156</f>
        <v>46</v>
      </c>
      <c r="GX157" s="459">
        <f>+Cas_Hoy!U156</f>
        <v>123</v>
      </c>
      <c r="GY157" s="424">
        <f t="shared" si="749"/>
        <v>0.2769460148557889</v>
      </c>
      <c r="GZ157" s="94">
        <f t="shared" si="750"/>
        <v>0.33174588783364667</v>
      </c>
      <c r="HA157" s="94">
        <f t="shared" si="751"/>
        <v>0.47715312052498771</v>
      </c>
      <c r="HB157" s="94">
        <f t="shared" si="752"/>
        <v>0.46064295981596426</v>
      </c>
      <c r="HC157" s="272">
        <f t="shared" si="724"/>
        <v>0.16972957463484681</v>
      </c>
      <c r="HD157" s="272">
        <f t="shared" si="725"/>
        <v>0.20112804476586876</v>
      </c>
      <c r="HE157" s="272">
        <f t="shared" si="726"/>
        <v>0.18943846372128745</v>
      </c>
      <c r="HF157" s="272">
        <f t="shared" si="727"/>
        <v>0.7</v>
      </c>
      <c r="HG157" s="272">
        <f t="shared" si="728"/>
        <v>0.39254318259840959</v>
      </c>
      <c r="HH157" s="272">
        <f t="shared" si="729"/>
        <v>0.7</v>
      </c>
      <c r="HI157" s="272">
        <f t="shared" si="730"/>
        <v>0.7</v>
      </c>
      <c r="HJ157" s="272">
        <f t="shared" si="731"/>
        <v>0.48267446890754095</v>
      </c>
      <c r="HK157" s="272">
        <f t="shared" si="732"/>
        <v>0.47715312052498771</v>
      </c>
      <c r="HL157" s="272">
        <f t="shared" si="733"/>
        <v>0.46064295981596426</v>
      </c>
      <c r="HM157" s="272">
        <f t="shared" si="734"/>
        <v>0.2769460148557889</v>
      </c>
      <c r="HN157" s="272">
        <f t="shared" si="735"/>
        <v>0.33174588783364667</v>
      </c>
      <c r="HO157" s="272">
        <f t="shared" si="736"/>
        <v>0.31741704520983288</v>
      </c>
      <c r="HP157" s="272">
        <f t="shared" si="737"/>
        <v>0.21133884026194555</v>
      </c>
      <c r="HQ157" s="272">
        <f t="shared" si="738"/>
        <v>0.7</v>
      </c>
      <c r="HR157" s="276">
        <f t="shared" si="739"/>
        <v>0.45750065510645166</v>
      </c>
      <c r="HS157" s="201">
        <f>+CyF_Tot!B156</f>
        <v>0</v>
      </c>
      <c r="HT157" s="131">
        <f>+CyF_Tot!C156</f>
        <v>18929</v>
      </c>
      <c r="HU157" s="131">
        <f>+CyF_Tot!D156</f>
        <v>19335</v>
      </c>
      <c r="HV157" s="131">
        <f>+CyF_Tot!E156</f>
        <v>19693</v>
      </c>
      <c r="HW157" s="131">
        <f>+CyF_Tot!F156</f>
        <v>0</v>
      </c>
      <c r="HX157" s="131">
        <f>+CyF_Tot!G156</f>
        <v>369</v>
      </c>
      <c r="HY157" s="131">
        <f>+CyF_Tot!H156</f>
        <v>374</v>
      </c>
      <c r="HZ157" s="428">
        <f>+CyF_Tot!I156</f>
        <v>376</v>
      </c>
      <c r="IA157" s="82">
        <f t="shared" si="628"/>
        <v>7.5120522643393611E-2</v>
      </c>
      <c r="IB157" s="79">
        <f t="shared" si="629"/>
        <v>6.9975636414160866E-2</v>
      </c>
      <c r="IC157" s="79">
        <f t="shared" si="630"/>
        <v>7.2424755312277045E-2</v>
      </c>
      <c r="ID157" s="79">
        <f t="shared" si="631"/>
        <v>6.6738194140440965E-2</v>
      </c>
      <c r="IE157" s="79">
        <f t="shared" si="632"/>
        <v>7.2916971444998216E-2</v>
      </c>
      <c r="IF157" s="79">
        <f t="shared" si="633"/>
        <v>7.1920268876409871E-2</v>
      </c>
      <c r="IG157" s="79">
        <f t="shared" si="634"/>
        <v>7.1545563809712151E-2</v>
      </c>
      <c r="IH157" s="79">
        <f t="shared" si="635"/>
        <v>7.1343412194373165E-2</v>
      </c>
      <c r="II157" s="79">
        <f t="shared" si="636"/>
        <v>6.3778470853967456E-2</v>
      </c>
      <c r="IJ157" s="79">
        <f t="shared" si="637"/>
        <v>6.5988998666114379E-2</v>
      </c>
      <c r="IK157" s="79">
        <f t="shared" si="638"/>
        <v>4.9892992885357028E-2</v>
      </c>
      <c r="IL157" s="79">
        <f t="shared" si="639"/>
        <v>5.3376414554645264E-2</v>
      </c>
      <c r="IM157" s="79">
        <f t="shared" si="640"/>
        <v>4.238549997964728E-2</v>
      </c>
      <c r="IN157" s="79">
        <f t="shared" si="641"/>
        <v>4.9493511597163087E-2</v>
      </c>
      <c r="IO157" s="79">
        <f t="shared" si="642"/>
        <v>2.7901416042054372E-2</v>
      </c>
      <c r="IP157" s="79">
        <f t="shared" si="643"/>
        <v>3.709000029258766E-2</v>
      </c>
      <c r="IQ157" s="79">
        <f t="shared" si="644"/>
        <v>1.0929039216922225E-2</v>
      </c>
      <c r="IR157" s="79">
        <f t="shared" si="645"/>
        <v>2.0585706195135958E-2</v>
      </c>
      <c r="IS157" s="79">
        <f t="shared" si="646"/>
        <v>7.2860261446148187E-4</v>
      </c>
      <c r="IT157" s="179">
        <f t="shared" si="647"/>
        <v>5.8640301413735371E-3</v>
      </c>
      <c r="IU157" s="275"/>
      <c r="IV157" s="272"/>
      <c r="IW157" s="272"/>
      <c r="IX157" s="272"/>
      <c r="IY157" s="272"/>
      <c r="IZ157" s="272"/>
      <c r="JA157" s="272"/>
      <c r="JB157" s="272"/>
      <c r="JC157" s="272"/>
      <c r="JD157" s="272"/>
      <c r="JE157" s="272"/>
      <c r="JF157" s="272"/>
      <c r="JG157" s="272"/>
      <c r="JH157" s="272"/>
      <c r="JI157" s="272"/>
      <c r="JJ157" s="272"/>
      <c r="JK157" s="272"/>
      <c r="JL157" s="272"/>
      <c r="JM157" s="272"/>
      <c r="JN157" s="276"/>
      <c r="JP157" s="525">
        <f t="shared" si="510"/>
        <v>0</v>
      </c>
      <c r="JQ157" s="241">
        <f t="shared" si="511"/>
        <v>0</v>
      </c>
      <c r="JR157" s="241">
        <f t="shared" si="512"/>
        <v>0</v>
      </c>
      <c r="JS157" s="241">
        <f t="shared" si="513"/>
        <v>0</v>
      </c>
      <c r="JT157" s="241">
        <f t="shared" si="514"/>
        <v>0</v>
      </c>
      <c r="JU157" s="241">
        <f t="shared" si="515"/>
        <v>0</v>
      </c>
      <c r="JV157" s="241">
        <f t="shared" si="516"/>
        <v>0</v>
      </c>
      <c r="JW157" s="241">
        <f t="shared" si="517"/>
        <v>656.11751889825769</v>
      </c>
      <c r="JX157" s="241">
        <f t="shared" si="518"/>
        <v>952.9638731302615</v>
      </c>
      <c r="JY157" s="241">
        <f t="shared" si="519"/>
        <v>2224.7305105548407</v>
      </c>
      <c r="JZ157" s="241">
        <f t="shared" si="520"/>
        <v>6994.1095238354928</v>
      </c>
      <c r="KA157" s="241">
        <f t="shared" si="521"/>
        <v>2135.6156738663508</v>
      </c>
      <c r="KB157" s="241">
        <f t="shared" si="522"/>
        <v>12601.71453778947</v>
      </c>
      <c r="KC157" s="241">
        <f t="shared" si="523"/>
        <v>5255.6898886818626</v>
      </c>
      <c r="KD157" s="241">
        <f t="shared" si="524"/>
        <v>16173.921352454101</v>
      </c>
      <c r="KE157" s="241">
        <f t="shared" si="525"/>
        <v>11484.76940259398</v>
      </c>
      <c r="KF157" s="241">
        <f t="shared" si="526"/>
        <v>15574.665556118451</v>
      </c>
      <c r="KG157" s="241">
        <f t="shared" si="527"/>
        <v>7442.9550208854871</v>
      </c>
      <c r="KH157" s="241">
        <f t="shared" si="528"/>
        <v>14869.055137773987</v>
      </c>
      <c r="KI157" s="526">
        <f t="shared" si="529"/>
        <v>8039.057897239557</v>
      </c>
      <c r="KJ157" s="529">
        <f>(SUM(JP157:KI157)/SUM(JP$4:KI156))*100000</f>
        <v>170.1391734792507</v>
      </c>
      <c r="KK157" s="491">
        <f t="shared" si="781"/>
        <v>0</v>
      </c>
      <c r="KL157" s="492">
        <f t="shared" si="782"/>
        <v>0</v>
      </c>
      <c r="KM157" s="492">
        <f t="shared" si="783"/>
        <v>0</v>
      </c>
      <c r="KN157" s="492">
        <f t="shared" si="784"/>
        <v>0</v>
      </c>
      <c r="KO157" s="492">
        <f t="shared" si="785"/>
        <v>0</v>
      </c>
      <c r="KP157" s="492">
        <f t="shared" si="786"/>
        <v>0</v>
      </c>
      <c r="KQ157" s="492">
        <f t="shared" si="787"/>
        <v>0</v>
      </c>
      <c r="KR157" s="492">
        <f t="shared" si="788"/>
        <v>201.24495525348726</v>
      </c>
      <c r="KS157" s="492">
        <f t="shared" si="789"/>
        <v>337.67276643152513</v>
      </c>
      <c r="KT157" s="492">
        <f t="shared" si="790"/>
        <v>761.50960458824579</v>
      </c>
      <c r="KU157" s="492">
        <f t="shared" si="791"/>
        <v>3309.3078023661101</v>
      </c>
      <c r="KV157" s="492">
        <f t="shared" si="792"/>
        <v>941.45057701395842</v>
      </c>
      <c r="KW157" s="492">
        <f t="shared" si="793"/>
        <v>7621.5637549537778</v>
      </c>
      <c r="KX157" s="492">
        <f t="shared" si="794"/>
        <v>2755.8413749197675</v>
      </c>
      <c r="KY157" s="492">
        <f t="shared" si="795"/>
        <v>16337.904903975301</v>
      </c>
      <c r="KZ157" s="492">
        <f t="shared" si="796"/>
        <v>8612.9526128810521</v>
      </c>
      <c r="LA157" s="492">
        <f t="shared" si="797"/>
        <v>43680.594899338816</v>
      </c>
      <c r="LB157" s="492">
        <f t="shared" si="798"/>
        <v>11333.563296400414</v>
      </c>
      <c r="LC157" s="492">
        <f t="shared" si="799"/>
        <v>246319.14416920379</v>
      </c>
      <c r="LD157" s="493">
        <f t="shared" si="800"/>
        <v>46519.63368577951</v>
      </c>
      <c r="LE157" s="509">
        <f t="shared" si="801"/>
        <v>0</v>
      </c>
      <c r="LF157" s="492">
        <f t="shared" si="802"/>
        <v>0</v>
      </c>
      <c r="LG157" s="492">
        <f t="shared" si="803"/>
        <v>1007.723349201925</v>
      </c>
      <c r="LH157" s="492">
        <f t="shared" si="804"/>
        <v>602.2794913002889</v>
      </c>
      <c r="LI157" s="492">
        <f t="shared" si="805"/>
        <v>17520.994890751172</v>
      </c>
      <c r="LJ157" s="512">
        <f t="shared" si="806"/>
        <v>8510.3510280313585</v>
      </c>
      <c r="LK157" s="491">
        <f t="shared" si="807"/>
        <v>0</v>
      </c>
      <c r="LL157" s="492">
        <f t="shared" si="808"/>
        <v>802.03991109166873</v>
      </c>
      <c r="LM157" s="493">
        <f t="shared" si="809"/>
        <v>12297.311411623497</v>
      </c>
      <c r="LO157" s="547" t="e">
        <f>VLOOKUP(A157,#REF!,2,FALSE)</f>
        <v>#REF!</v>
      </c>
      <c r="LP157" s="552" t="e">
        <f>VLOOKUP(A157,#REF!,3,FALSE)</f>
        <v>#REF!</v>
      </c>
      <c r="LQ157" s="544" t="e">
        <f>VLOOKUP(A157,#REF!,4,FALSE)</f>
        <v>#REF!</v>
      </c>
      <c r="LR157" s="564" t="e">
        <f t="shared" si="665"/>
        <v>#REF!</v>
      </c>
      <c r="LS157" s="518" t="e">
        <f t="shared" si="666"/>
        <v>#REF!</v>
      </c>
    </row>
    <row r="158" spans="1:331" ht="14.4">
      <c r="A158" s="391" t="s">
        <v>167</v>
      </c>
      <c r="B158" s="419">
        <v>10103</v>
      </c>
      <c r="C158" s="407">
        <f t="shared" si="608"/>
        <v>1066</v>
      </c>
      <c r="D158" s="398">
        <f t="shared" si="609"/>
        <v>25</v>
      </c>
      <c r="E158" s="376">
        <f t="shared" si="754"/>
        <v>8.1384540981438297E-3</v>
      </c>
      <c r="F158" s="185">
        <f t="shared" si="755"/>
        <v>9.5516183311887562E-2</v>
      </c>
      <c r="G158" s="30">
        <f t="shared" si="756"/>
        <v>3.1832502142150054</v>
      </c>
      <c r="H158" s="29">
        <f t="shared" si="757"/>
        <v>0.30405191098856582</v>
      </c>
      <c r="I158" s="33">
        <f t="shared" si="758"/>
        <v>0.33587496073970069</v>
      </c>
      <c r="J158" s="302">
        <f t="shared" si="759"/>
        <v>0.2490506850954825</v>
      </c>
      <c r="K158" s="452">
        <f t="shared" si="671"/>
        <v>9.9357788158047564E-3</v>
      </c>
      <c r="L158" s="303">
        <f t="shared" si="723"/>
        <v>2.607418726963378</v>
      </c>
      <c r="M158" s="304">
        <f t="shared" si="760"/>
        <v>0.27511712985677134</v>
      </c>
      <c r="N158" s="675"/>
      <c r="O158" s="310" t="s">
        <v>226</v>
      </c>
      <c r="P158" s="20" t="s">
        <v>237</v>
      </c>
      <c r="Q158" s="20"/>
      <c r="R158" s="20"/>
      <c r="S158" s="148">
        <f t="shared" si="538"/>
        <v>1066</v>
      </c>
      <c r="T158" s="149">
        <f t="shared" si="539"/>
        <v>10551.321389686233</v>
      </c>
      <c r="U158" s="148">
        <f t="shared" si="540"/>
        <v>53</v>
      </c>
      <c r="V158" s="150">
        <f t="shared" si="541"/>
        <v>5.231984205330701E-2</v>
      </c>
      <c r="W158" s="149">
        <f t="shared" si="542"/>
        <v>524.5966544590716</v>
      </c>
      <c r="X158" s="148">
        <f t="shared" si="543"/>
        <v>101</v>
      </c>
      <c r="Y158" s="150">
        <f t="shared" si="544"/>
        <v>0.10466321243523316</v>
      </c>
      <c r="Z158" s="149">
        <f t="shared" si="545"/>
        <v>999.70305849747604</v>
      </c>
      <c r="AA158" s="148">
        <f t="shared" si="546"/>
        <v>25</v>
      </c>
      <c r="AB158" s="149">
        <f t="shared" si="547"/>
        <v>2474.5125210333563</v>
      </c>
      <c r="AC158" s="151">
        <f t="shared" si="548"/>
        <v>2.3452157598499061E-2</v>
      </c>
      <c r="AD158" s="148">
        <f t="shared" si="549"/>
        <v>0</v>
      </c>
      <c r="AE158" s="150">
        <f t="shared" si="550"/>
        <v>0</v>
      </c>
      <c r="AF158" s="149">
        <f t="shared" si="551"/>
        <v>0</v>
      </c>
      <c r="AG158" s="148">
        <f t="shared" si="552"/>
        <v>0</v>
      </c>
      <c r="AH158" s="150">
        <f t="shared" si="553"/>
        <v>0</v>
      </c>
      <c r="AI158" s="311">
        <f t="shared" si="554"/>
        <v>0</v>
      </c>
      <c r="AJ158" s="679"/>
      <c r="AK158" s="74">
        <v>883.81566877760531</v>
      </c>
      <c r="AL158" s="59">
        <v>811.30935293137111</v>
      </c>
      <c r="AM158" s="59">
        <v>805.48080006402415</v>
      </c>
      <c r="AN158" s="59">
        <v>722.78378913208599</v>
      </c>
      <c r="AO158" s="59">
        <v>610.13460322116919</v>
      </c>
      <c r="AP158" s="59">
        <v>630.80950731573603</v>
      </c>
      <c r="AQ158" s="59">
        <v>627.3414631734563</v>
      </c>
      <c r="AR158" s="59">
        <v>675.0489468303806</v>
      </c>
      <c r="AS158" s="59">
        <v>629.03453230142759</v>
      </c>
      <c r="AT158" s="59">
        <v>619.86346415025014</v>
      </c>
      <c r="AU158" s="59">
        <v>538.79686044551624</v>
      </c>
      <c r="AV158" s="59">
        <v>554.68404430684632</v>
      </c>
      <c r="AW158" s="59">
        <v>451.14381630170197</v>
      </c>
      <c r="AX158" s="59">
        <v>472.67015151562487</v>
      </c>
      <c r="AY158" s="59">
        <v>313.2477968805531</v>
      </c>
      <c r="AZ158" s="59">
        <v>341.64379330726194</v>
      </c>
      <c r="BA158" s="59">
        <v>123.43263321428113</v>
      </c>
      <c r="BB158" s="59">
        <v>223.96970258202617</v>
      </c>
      <c r="BC158" s="59">
        <v>12.571842271824931</v>
      </c>
      <c r="BD158" s="75">
        <v>55.217296663131563</v>
      </c>
      <c r="BE158" s="213">
        <v>2.0000000000000002E-5</v>
      </c>
      <c r="BF158" s="42">
        <v>2.0000000000000002E-5</v>
      </c>
      <c r="BG158" s="52">
        <v>5.0000000000000002E-5</v>
      </c>
      <c r="BH158" s="52">
        <v>4.0000000000000003E-5</v>
      </c>
      <c r="BI158" s="52">
        <v>1.2518952302791728E-4</v>
      </c>
      <c r="BJ158" s="52">
        <v>1.2406223545552731E-4</v>
      </c>
      <c r="BK158" s="52">
        <v>3.4000000000000002E-4</v>
      </c>
      <c r="BL158" s="52">
        <v>1.8000000000000001E-4</v>
      </c>
      <c r="BM158" s="52">
        <v>8.9999999999999998E-4</v>
      </c>
      <c r="BN158" s="52">
        <v>5.0000000000000001E-4</v>
      </c>
      <c r="BO158" s="52">
        <v>3.8E-3</v>
      </c>
      <c r="BP158" s="52">
        <v>2E-3</v>
      </c>
      <c r="BQ158" s="52">
        <v>1.6199999999999999E-2</v>
      </c>
      <c r="BR158" s="52">
        <v>6.1999999999999998E-3</v>
      </c>
      <c r="BS158" s="52">
        <v>6.1100000000000002E-2</v>
      </c>
      <c r="BT158" s="52">
        <v>2.6800000000000001E-2</v>
      </c>
      <c r="BU158" s="52">
        <v>0.1421</v>
      </c>
      <c r="BV158" s="52">
        <v>5.4699999999999999E-2</v>
      </c>
      <c r="BW158" s="52">
        <v>0.27589999999999998</v>
      </c>
      <c r="BX158" s="584">
        <v>0.1051</v>
      </c>
      <c r="BY158" s="74">
        <f>+Fall_Hoy!B158+(CS158/2)</f>
        <v>0</v>
      </c>
      <c r="BZ158" s="59">
        <f>+Fall_Hoy!C158+(CS158/2)</f>
        <v>0</v>
      </c>
      <c r="CA158" s="59">
        <f>+Fall_Hoy!D158+(CT158/2)</f>
        <v>0</v>
      </c>
      <c r="CB158" s="59">
        <f>+Fall_Hoy!E158+(CT158/2)</f>
        <v>0</v>
      </c>
      <c r="CC158" s="59">
        <f>+Fall_Hoy!F158+(CU158/2)</f>
        <v>0</v>
      </c>
      <c r="CD158" s="59">
        <f>+Fall_Hoy!G158+(CU158/2)</f>
        <v>0</v>
      </c>
      <c r="CE158" s="59">
        <f>+Fall_Hoy!H158+(CV158/2)</f>
        <v>0</v>
      </c>
      <c r="CF158" s="59">
        <f>+Fall_Hoy!I158+(CV158/2)</f>
        <v>0</v>
      </c>
      <c r="CG158" s="59">
        <f>+Fall_Hoy!J158+(CW158/2)</f>
        <v>0</v>
      </c>
      <c r="CH158" s="59">
        <f>+Fall_Hoy!K158+(CW158/2)</f>
        <v>0</v>
      </c>
      <c r="CI158" s="59">
        <f>+Fall_Hoy!L158+(CX158/2)</f>
        <v>0</v>
      </c>
      <c r="CJ158" s="59">
        <f>+Fall_Hoy!M158+(CX158/2)</f>
        <v>0</v>
      </c>
      <c r="CK158" s="59">
        <f>+Fall_Hoy!N158+(CY158/2)</f>
        <v>3</v>
      </c>
      <c r="CL158" s="59">
        <f>+Fall_Hoy!O158+(CY158/2)</f>
        <v>6</v>
      </c>
      <c r="CM158" s="59">
        <f>+Fall_Hoy!P158+(CZ158/2)</f>
        <v>3</v>
      </c>
      <c r="CN158" s="59">
        <f>+Fall_Hoy!Q158+(CZ158/2)</f>
        <v>1</v>
      </c>
      <c r="CO158" s="59">
        <f>+Fall_Hoy!R158+(DA158/2)</f>
        <v>2.5</v>
      </c>
      <c r="CP158" s="59">
        <f>+Fall_Hoy!S158+(DA158/2)</f>
        <v>6.5</v>
      </c>
      <c r="CQ158" s="59">
        <f>+Fall_Hoy!T158+(DB158/2)</f>
        <v>0</v>
      </c>
      <c r="CR158" s="75">
        <f>+Fall_Hoy!U158+(DB158/2)</f>
        <v>3</v>
      </c>
      <c r="CS158" s="603">
        <f>+Fall_Hoy!W158</f>
        <v>0</v>
      </c>
      <c r="CT158" s="58">
        <f>+Fall_Hoy!X158</f>
        <v>0</v>
      </c>
      <c r="CU158" s="58">
        <f>+Fall_Hoy!Y158</f>
        <v>0</v>
      </c>
      <c r="CV158" s="58">
        <f>+Fall_Hoy!Z158</f>
        <v>0</v>
      </c>
      <c r="CW158" s="58">
        <f>+Fall_Hoy!AA158</f>
        <v>0</v>
      </c>
      <c r="CX158" s="58">
        <f>+Fall_Hoy!AB158</f>
        <v>0</v>
      </c>
      <c r="CY158" s="58">
        <f>+Fall_Hoy!AC158</f>
        <v>0</v>
      </c>
      <c r="CZ158" s="58">
        <f>+Fall_Hoy!AD158</f>
        <v>0</v>
      </c>
      <c r="DA158" s="58">
        <f>+Fall_Hoy!AE158</f>
        <v>1</v>
      </c>
      <c r="DB158" s="223">
        <f>+Fall_Hoy!AF158</f>
        <v>0</v>
      </c>
      <c r="DC158" s="65">
        <f t="shared" si="555"/>
        <v>0.15674439476617139</v>
      </c>
      <c r="DD158" s="66">
        <f t="shared" si="556"/>
        <v>0.10921735903529954</v>
      </c>
      <c r="DE158" s="66">
        <f t="shared" si="557"/>
        <v>0.41047927178357418</v>
      </c>
      <c r="DF158" s="66">
        <f t="shared" si="558"/>
        <v>0.7</v>
      </c>
      <c r="DG158" s="66">
        <f t="shared" ref="DG158:DG170" si="810">IF(MIN(+CC158/(AO158*BI158),0.7)&gt;0,MIN(+CC158/(AO158*BI158),0.7),EA158/AO158)</f>
        <v>0.16389826027249721</v>
      </c>
      <c r="DH158" s="66">
        <f t="shared" ref="DH158:DH170" si="811">IF(MIN(+CD158/(AP158*BJ158),0.7)&gt;0,MIN(+CD158/(AP158*BJ158),0.7),EB158/AP158)</f>
        <v>0.18389069704039682</v>
      </c>
      <c r="DI158" s="66">
        <f t="shared" ref="DI158:DI170" si="812">IF(MIN(+CE158/(AQ158*BK158),0.7)&gt;0,MIN(+CE158/(AQ158*BK158),0.7),EC158/AQ158)</f>
        <v>0.12433420167293079</v>
      </c>
      <c r="DJ158" s="66">
        <f t="shared" ref="DJ158:DJ170" si="813">IF(MIN(+CF158/(AR158*BL158),0.7)&gt;0,MIN(+CF158/(AR158*BL158),0.7),ED158/AR158)</f>
        <v>0.1436932839543755</v>
      </c>
      <c r="DK158" s="66">
        <f t="shared" ref="DK158:DK170" si="814">IF(MIN(+CG158/(AS158*BM158),0.7)&gt;0,MIN(+CG158/(AS158*BM158),0.7),EE158/AS158)</f>
        <v>0.1351277165802223</v>
      </c>
      <c r="DL158" s="66">
        <f t="shared" ref="DL158:DL170" si="815">IF(MIN(+CH158/(AT158*BN158),0.7)&gt;0,MIN(+CH158/(AT158*BN158),0.7),EF158/AT158)</f>
        <v>0.127447421196696</v>
      </c>
      <c r="DM158" s="66">
        <f t="shared" ref="DM158:DM170" si="816">IF(MIN(+CI158/(AU158*BO158),0.7)&gt;0,MIN(+CI158/(AU158*BO158),0.7),EG158/AU158)</f>
        <v>0.10579126231891603</v>
      </c>
      <c r="DN158" s="66">
        <f t="shared" ref="DN158:DN170" si="817">IF(MIN(+CJ158/(AV158*BP158),0.7)&gt;0,MIN(+CJ158/(AV158*BP158),0.7),EH158/AV158)</f>
        <v>0.12800079744266707</v>
      </c>
      <c r="DO158" s="66">
        <f t="shared" ref="DO158:DO170" si="818">IF(MIN(+CK158/(AW158*BQ158),0.7)&gt;0,MIN(+CK158/(AW158*BQ158),0.7),EI158/AW158)</f>
        <v>0.41047927178357418</v>
      </c>
      <c r="DP158" s="66">
        <f t="shared" ref="DP158:DP170" si="819">IF(MIN(+CL158/(AX158*BR158),0.7)&gt;0,MIN(+CL158/(AX158*BR158),0.7),EJ158/AX158)</f>
        <v>0.7</v>
      </c>
      <c r="DQ158" s="66">
        <f t="shared" ref="DQ158:DQ170" si="820">IF(MIN(+CM158/(AY158*BS158),0.7)&gt;0,MIN(+CM158/(AY158*BS158),0.7),EK158/AY158)</f>
        <v>0.15674439476617139</v>
      </c>
      <c r="DR158" s="66">
        <f t="shared" ref="DR158:DR170" si="821">IF(MIN(+CN158/(AZ158*BT158),0.7)&gt;0,MIN(+CN158/(AZ158*BT158),0.7),EL158/AZ158)</f>
        <v>0.10921735903529954</v>
      </c>
      <c r="DS158" s="66">
        <f t="shared" ref="DS158:DS170" si="822">IF(MIN(+CO158/(BA158*BU158),0.7)&gt;0,MIN(+CO158/(BA158*BU158),0.7),EM158/BA158)</f>
        <v>0.1425331675756058</v>
      </c>
      <c r="DT158" s="66">
        <f t="shared" ref="DT158:DT170" si="823">IF(MIN(+CP158/(BB158*BV158),0.7)&gt;0,MIN(+CP158/(BB158*BV158),0.7),EN158/BB158)</f>
        <v>0.53056275178534174</v>
      </c>
      <c r="DU158" s="66">
        <f t="shared" ref="DU158:DU170" si="824">IF(MIN(+CQ158/(BC158*BW158),0.7)&gt;0,MIN(+CQ158/(BC158*BW158),0.7),EO158/BC158)</f>
        <v>0.15908567390176775</v>
      </c>
      <c r="DV158" s="265">
        <f t="shared" si="664"/>
        <v>0.51694387995282121</v>
      </c>
      <c r="DW158" s="74">
        <f>+'Cas_-14'!B157</f>
        <v>13</v>
      </c>
      <c r="DX158" s="59">
        <f>+'Cas_-14'!C157</f>
        <v>7</v>
      </c>
      <c r="DY158" s="59">
        <f>+'Cas_-14'!D157</f>
        <v>35</v>
      </c>
      <c r="DZ158" s="59">
        <f>+'Cas_-14'!E157</f>
        <v>52</v>
      </c>
      <c r="EA158" s="59">
        <f>+'Cas_-14'!F157</f>
        <v>100</v>
      </c>
      <c r="EB158" s="59">
        <f>+'Cas_-14'!G157</f>
        <v>116</v>
      </c>
      <c r="EC158" s="59">
        <f>+'Cas_-14'!H157</f>
        <v>78</v>
      </c>
      <c r="ED158" s="59">
        <f>+'Cas_-14'!I157</f>
        <v>97</v>
      </c>
      <c r="EE158" s="59">
        <f>+'Cas_-14'!J157</f>
        <v>85</v>
      </c>
      <c r="EF158" s="59">
        <f>+'Cas_-14'!K157</f>
        <v>79</v>
      </c>
      <c r="EG158" s="59">
        <f>+'Cas_-14'!L157</f>
        <v>57</v>
      </c>
      <c r="EH158" s="59">
        <f>+'Cas_-14'!M157</f>
        <v>71</v>
      </c>
      <c r="EI158" s="59">
        <f>+'Cas_-14'!N157</f>
        <v>40</v>
      </c>
      <c r="EJ158" s="59">
        <f>+'Cas_-14'!O157</f>
        <v>39</v>
      </c>
      <c r="EK158" s="59">
        <f>+'Cas_-14'!P157</f>
        <v>22</v>
      </c>
      <c r="EL158" s="59">
        <f>+'Cas_-14'!Q157</f>
        <v>22</v>
      </c>
      <c r="EM158" s="59">
        <f>+'Cas_-14'!R157</f>
        <v>9</v>
      </c>
      <c r="EN158" s="59">
        <f>+'Cas_-14'!S157</f>
        <v>22</v>
      </c>
      <c r="EO158" s="59">
        <f>+'Cas_-14'!T157</f>
        <v>2</v>
      </c>
      <c r="EP158" s="75">
        <f>+'Cas_-14'!U157</f>
        <v>6</v>
      </c>
      <c r="EQ158" s="178">
        <f t="shared" si="761"/>
        <v>1.4708949455467498E-2</v>
      </c>
      <c r="ER158" s="79">
        <f t="shared" si="762"/>
        <v>8.6280282295625559E-3</v>
      </c>
      <c r="ES158" s="79">
        <f t="shared" si="763"/>
        <v>4.345230823281946E-2</v>
      </c>
      <c r="ET158" s="79">
        <f t="shared" si="764"/>
        <v>7.1944059595527535E-2</v>
      </c>
      <c r="EU158" s="79">
        <f t="shared" si="765"/>
        <v>0.16389826027249721</v>
      </c>
      <c r="EV158" s="79">
        <f t="shared" si="766"/>
        <v>0.18389069704039682</v>
      </c>
      <c r="EW158" s="79">
        <f t="shared" si="767"/>
        <v>0.12433420167293079</v>
      </c>
      <c r="EX158" s="79">
        <f t="shared" si="768"/>
        <v>0.1436932839543755</v>
      </c>
      <c r="EY158" s="79">
        <f t="shared" si="769"/>
        <v>0.1351277165802223</v>
      </c>
      <c r="EZ158" s="79">
        <f t="shared" si="770"/>
        <v>0.127447421196696</v>
      </c>
      <c r="FA158" s="79">
        <f t="shared" si="771"/>
        <v>0.10579126231891603</v>
      </c>
      <c r="FB158" s="79">
        <f t="shared" si="772"/>
        <v>0.12800079744266707</v>
      </c>
      <c r="FC158" s="79">
        <f t="shared" si="773"/>
        <v>8.8663522705252018E-2</v>
      </c>
      <c r="FD158" s="79">
        <f t="shared" si="774"/>
        <v>8.2509969954620233E-2</v>
      </c>
      <c r="FE158" s="79">
        <f t="shared" si="775"/>
        <v>7.0231938481562534E-2</v>
      </c>
      <c r="FF158" s="79">
        <f t="shared" si="776"/>
        <v>6.4394554887212616E-2</v>
      </c>
      <c r="FG158" s="79">
        <f t="shared" si="777"/>
        <v>7.2914267204976888E-2</v>
      </c>
      <c r="FH158" s="79">
        <f t="shared" si="778"/>
        <v>9.8227571615150791E-2</v>
      </c>
      <c r="FI158" s="79">
        <f t="shared" si="779"/>
        <v>0.15908567390176775</v>
      </c>
      <c r="FJ158" s="87">
        <f t="shared" si="780"/>
        <v>0.10866160356608301</v>
      </c>
      <c r="FK158" s="101">
        <f t="shared" si="741"/>
        <v>2.2318107424490399</v>
      </c>
      <c r="FL158" s="102">
        <f t="shared" si="742"/>
        <v>1.6960651289009496</v>
      </c>
      <c r="FM158" s="102">
        <f t="shared" si="743"/>
        <v>4.6296296296296298</v>
      </c>
      <c r="FN158" s="102">
        <f t="shared" si="744"/>
        <v>8.4838232323317282</v>
      </c>
      <c r="FO158" s="102">
        <f t="shared" si="753"/>
        <v>1</v>
      </c>
      <c r="FP158" s="102">
        <f t="shared" si="753"/>
        <v>1</v>
      </c>
      <c r="FQ158" s="102">
        <f t="shared" si="753"/>
        <v>1</v>
      </c>
      <c r="FR158" s="102">
        <f t="shared" si="753"/>
        <v>1</v>
      </c>
      <c r="FS158" s="102">
        <f t="shared" si="753"/>
        <v>1</v>
      </c>
      <c r="FT158" s="102">
        <f t="shared" si="753"/>
        <v>1</v>
      </c>
      <c r="FU158" s="102">
        <f t="shared" si="753"/>
        <v>1</v>
      </c>
      <c r="FV158" s="102">
        <f t="shared" si="753"/>
        <v>1</v>
      </c>
      <c r="FW158" s="102">
        <f t="shared" si="753"/>
        <v>4.6296296296296298</v>
      </c>
      <c r="FX158" s="102">
        <f t="shared" si="753"/>
        <v>8.4838232323317282</v>
      </c>
      <c r="FY158" s="102">
        <f t="shared" si="753"/>
        <v>2.2318107424490399</v>
      </c>
      <c r="FZ158" s="102">
        <f t="shared" si="753"/>
        <v>1.6960651289009496</v>
      </c>
      <c r="GA158" s="102">
        <f t="shared" si="745"/>
        <v>1.9548049104699354</v>
      </c>
      <c r="GB158" s="102">
        <f t="shared" si="746"/>
        <v>5.4013628053847444</v>
      </c>
      <c r="GC158" s="102">
        <f t="shared" si="747"/>
        <v>1</v>
      </c>
      <c r="GD158" s="270">
        <f t="shared" si="748"/>
        <v>4.7573739295908659</v>
      </c>
      <c r="GE158" s="74">
        <f>+Cas_Hoy!B157</f>
        <v>17</v>
      </c>
      <c r="GF158" s="59">
        <f>+Cas_Hoy!C157</f>
        <v>11</v>
      </c>
      <c r="GG158" s="59">
        <f>+Cas_Hoy!D157</f>
        <v>42</v>
      </c>
      <c r="GH158" s="59">
        <f>+Cas_Hoy!E157</f>
        <v>60</v>
      </c>
      <c r="GI158" s="59">
        <f>+Cas_Hoy!F157</f>
        <v>116</v>
      </c>
      <c r="GJ158" s="59">
        <f>+Cas_Hoy!G157</f>
        <v>130</v>
      </c>
      <c r="GK158" s="59">
        <f>+Cas_Hoy!H157</f>
        <v>83</v>
      </c>
      <c r="GL158" s="59">
        <f>+Cas_Hoy!I157</f>
        <v>99</v>
      </c>
      <c r="GM158" s="59">
        <f>+Cas_Hoy!J157</f>
        <v>94</v>
      </c>
      <c r="GN158" s="59">
        <f>+Cas_Hoy!K157</f>
        <v>89</v>
      </c>
      <c r="GO158" s="59">
        <f>+Cas_Hoy!L157</f>
        <v>62</v>
      </c>
      <c r="GP158" s="59">
        <f>+Cas_Hoy!M157</f>
        <v>80</v>
      </c>
      <c r="GQ158" s="59">
        <f>+Cas_Hoy!N157</f>
        <v>44</v>
      </c>
      <c r="GR158" s="59">
        <f>+Cas_Hoy!O157</f>
        <v>40</v>
      </c>
      <c r="GS158" s="59">
        <f>+Cas_Hoy!P157</f>
        <v>23</v>
      </c>
      <c r="GT158" s="59">
        <f>+Cas_Hoy!Q157</f>
        <v>23</v>
      </c>
      <c r="GU158" s="59">
        <f>+Cas_Hoy!R157</f>
        <v>9</v>
      </c>
      <c r="GV158" s="59">
        <f>+Cas_Hoy!S157</f>
        <v>22</v>
      </c>
      <c r="GW158" s="59">
        <f>+Cas_Hoy!T157</f>
        <v>2</v>
      </c>
      <c r="GX158" s="459">
        <f>+Cas_Hoy!U157</f>
        <v>7</v>
      </c>
      <c r="GY158" s="424">
        <f t="shared" si="749"/>
        <v>0.16386913998281552</v>
      </c>
      <c r="GZ158" s="94">
        <f t="shared" si="750"/>
        <v>0.11418178444599496</v>
      </c>
      <c r="HA158" s="94">
        <f t="shared" si="751"/>
        <v>0.45152719896193155</v>
      </c>
      <c r="HB158" s="94">
        <f t="shared" si="752"/>
        <v>0.7</v>
      </c>
      <c r="HC158" s="272">
        <f t="shared" si="724"/>
        <v>0.19012198191609675</v>
      </c>
      <c r="HD158" s="272">
        <f t="shared" si="725"/>
        <v>0.20608440185561713</v>
      </c>
      <c r="HE158" s="272">
        <f t="shared" si="726"/>
        <v>0.13230434280581096</v>
      </c>
      <c r="HF158" s="272">
        <f t="shared" si="727"/>
        <v>0.14665603207714611</v>
      </c>
      <c r="HG158" s="272">
        <f t="shared" si="728"/>
        <v>0.14943535715930467</v>
      </c>
      <c r="HH158" s="272">
        <f t="shared" si="729"/>
        <v>0.14358000615830308</v>
      </c>
      <c r="HI158" s="272">
        <f t="shared" si="730"/>
        <v>0.11507119761004901</v>
      </c>
      <c r="HJ158" s="272">
        <f t="shared" si="731"/>
        <v>0.14422625063962485</v>
      </c>
      <c r="HK158" s="272">
        <f t="shared" si="732"/>
        <v>0.45152719896193155</v>
      </c>
      <c r="HL158" s="272">
        <f t="shared" si="733"/>
        <v>0.7</v>
      </c>
      <c r="HM158" s="272">
        <f t="shared" si="734"/>
        <v>0.16386913998281552</v>
      </c>
      <c r="HN158" s="272">
        <f t="shared" si="735"/>
        <v>0.11418178444599496</v>
      </c>
      <c r="HO158" s="272">
        <f t="shared" si="736"/>
        <v>0.14253316757560583</v>
      </c>
      <c r="HP158" s="272">
        <f t="shared" si="737"/>
        <v>0.53056275178534185</v>
      </c>
      <c r="HQ158" s="272">
        <f t="shared" si="738"/>
        <v>0.15908567390176775</v>
      </c>
      <c r="HR158" s="276">
        <f t="shared" si="739"/>
        <v>0.60310119327829126</v>
      </c>
      <c r="HS158" s="201">
        <f>+CyF_Tot!B157</f>
        <v>0</v>
      </c>
      <c r="HT158" s="131">
        <f>+CyF_Tot!C157</f>
        <v>965</v>
      </c>
      <c r="HU158" s="131">
        <f>+CyF_Tot!D157</f>
        <v>1013</v>
      </c>
      <c r="HV158" s="131">
        <f>+CyF_Tot!E157</f>
        <v>1066</v>
      </c>
      <c r="HW158" s="131">
        <f>+CyF_Tot!F157</f>
        <v>0</v>
      </c>
      <c r="HX158" s="131">
        <f>+CyF_Tot!G157</f>
        <v>25</v>
      </c>
      <c r="HY158" s="131">
        <f>+CyF_Tot!H157</f>
        <v>25</v>
      </c>
      <c r="HZ158" s="428">
        <f>+CyF_Tot!I157</f>
        <v>25</v>
      </c>
      <c r="IA158" s="82">
        <f t="shared" si="628"/>
        <v>8.7480517547026168E-2</v>
      </c>
      <c r="IB158" s="79">
        <f t="shared" si="629"/>
        <v>8.0303806090405924E-2</v>
      </c>
      <c r="IC158" s="79">
        <f t="shared" si="630"/>
        <v>7.9726893008415733E-2</v>
      </c>
      <c r="ID158" s="79">
        <f t="shared" si="631"/>
        <v>7.1541501448291203E-2</v>
      </c>
      <c r="IE158" s="79">
        <f t="shared" si="632"/>
        <v>6.0391428607460079E-2</v>
      </c>
      <c r="IF158" s="79">
        <f t="shared" si="633"/>
        <v>6.2437840969586857E-2</v>
      </c>
      <c r="IG158" s="79">
        <f t="shared" si="634"/>
        <v>6.2094572223444153E-2</v>
      </c>
      <c r="IH158" s="79">
        <f t="shared" si="635"/>
        <v>6.6816682849686296E-2</v>
      </c>
      <c r="II158" s="79">
        <f t="shared" si="636"/>
        <v>6.2262153053689755E-2</v>
      </c>
      <c r="IJ158" s="79">
        <f t="shared" si="637"/>
        <v>6.1354396134836203E-2</v>
      </c>
      <c r="IK158" s="79">
        <f t="shared" si="638"/>
        <v>5.3330383098635678E-2</v>
      </c>
      <c r="IL158" s="79">
        <f t="shared" si="639"/>
        <v>5.4902904514188493E-2</v>
      </c>
      <c r="IM158" s="79">
        <f t="shared" si="640"/>
        <v>4.465444088901336E-2</v>
      </c>
      <c r="IN158" s="79">
        <f t="shared" si="641"/>
        <v>4.6785128329765897E-2</v>
      </c>
      <c r="IO158" s="79">
        <f t="shared" si="642"/>
        <v>3.1005423822681687E-2</v>
      </c>
      <c r="IP158" s="79">
        <f t="shared" si="643"/>
        <v>3.3816073770886065E-2</v>
      </c>
      <c r="IQ158" s="79">
        <f t="shared" si="644"/>
        <v>1.2217423855714256E-2</v>
      </c>
      <c r="IR158" s="79">
        <f t="shared" si="645"/>
        <v>2.2168633334853624E-2</v>
      </c>
      <c r="IS158" s="79">
        <f t="shared" si="646"/>
        <v>1.2443672445634892E-3</v>
      </c>
      <c r="IT158" s="179">
        <f t="shared" si="647"/>
        <v>5.4654356788212972E-3</v>
      </c>
      <c r="IU158" s="275"/>
      <c r="IV158" s="272"/>
      <c r="IW158" s="272"/>
      <c r="IX158" s="272"/>
      <c r="IY158" s="272"/>
      <c r="IZ158" s="272"/>
      <c r="JA158" s="272"/>
      <c r="JB158" s="272"/>
      <c r="JC158" s="272"/>
      <c r="JD158" s="272"/>
      <c r="JE158" s="272"/>
      <c r="JF158" s="272"/>
      <c r="JG158" s="272"/>
      <c r="JH158" s="272"/>
      <c r="JI158" s="272"/>
      <c r="JJ158" s="272"/>
      <c r="JK158" s="272"/>
      <c r="JL158" s="272"/>
      <c r="JM158" s="272"/>
      <c r="JN158" s="276"/>
      <c r="JP158" s="525">
        <f t="shared" si="510"/>
        <v>0</v>
      </c>
      <c r="JQ158" s="241">
        <f t="shared" si="511"/>
        <v>0</v>
      </c>
      <c r="JR158" s="241">
        <f t="shared" si="512"/>
        <v>0</v>
      </c>
      <c r="JS158" s="241">
        <f t="shared" si="513"/>
        <v>0</v>
      </c>
      <c r="JT158" s="241">
        <f t="shared" si="514"/>
        <v>0</v>
      </c>
      <c r="JU158" s="241">
        <f t="shared" si="515"/>
        <v>0</v>
      </c>
      <c r="JV158" s="241">
        <f t="shared" si="516"/>
        <v>0</v>
      </c>
      <c r="JW158" s="241">
        <f t="shared" si="517"/>
        <v>0</v>
      </c>
      <c r="JX158" s="241">
        <f t="shared" si="518"/>
        <v>0</v>
      </c>
      <c r="JY158" s="241">
        <f t="shared" si="519"/>
        <v>0</v>
      </c>
      <c r="JZ158" s="241">
        <f t="shared" si="520"/>
        <v>0</v>
      </c>
      <c r="KA158" s="241">
        <f t="shared" si="521"/>
        <v>0</v>
      </c>
      <c r="KB158" s="241">
        <f t="shared" si="522"/>
        <v>10994.912976226662</v>
      </c>
      <c r="KC158" s="241">
        <f t="shared" si="523"/>
        <v>24208.539429259359</v>
      </c>
      <c r="KD158" s="241">
        <f t="shared" si="524"/>
        <v>9480.9573429576958</v>
      </c>
      <c r="KE158" s="241">
        <f t="shared" si="525"/>
        <v>3902.983241966178</v>
      </c>
      <c r="KF158" s="241">
        <f t="shared" si="526"/>
        <v>7221.7125794644862</v>
      </c>
      <c r="KG158" s="241">
        <f t="shared" si="527"/>
        <v>19059.12697471504</v>
      </c>
      <c r="KH158" s="241">
        <f t="shared" si="528"/>
        <v>0</v>
      </c>
      <c r="KI158" s="526">
        <f t="shared" si="529"/>
        <v>9388.9058561274032</v>
      </c>
      <c r="KJ158" s="529">
        <f>(SUM(JP158:KI158)/SUM(JP$4:KI157))*100000</f>
        <v>137.07237164074289</v>
      </c>
      <c r="KK158" s="491">
        <f t="shared" si="781"/>
        <v>0</v>
      </c>
      <c r="KL158" s="492">
        <f t="shared" si="782"/>
        <v>0</v>
      </c>
      <c r="KM158" s="492">
        <f t="shared" si="783"/>
        <v>0</v>
      </c>
      <c r="KN158" s="492">
        <f t="shared" si="784"/>
        <v>0</v>
      </c>
      <c r="KO158" s="492">
        <f t="shared" si="785"/>
        <v>0</v>
      </c>
      <c r="KP158" s="492">
        <f t="shared" si="786"/>
        <v>0</v>
      </c>
      <c r="KQ158" s="492">
        <f t="shared" si="787"/>
        <v>0</v>
      </c>
      <c r="KR158" s="492">
        <f t="shared" si="788"/>
        <v>0</v>
      </c>
      <c r="KS158" s="492">
        <f t="shared" si="789"/>
        <v>0</v>
      </c>
      <c r="KT158" s="492">
        <f t="shared" si="790"/>
        <v>0</v>
      </c>
      <c r="KU158" s="492">
        <f t="shared" si="791"/>
        <v>0</v>
      </c>
      <c r="KV158" s="492">
        <f t="shared" si="792"/>
        <v>0</v>
      </c>
      <c r="KW158" s="492">
        <f t="shared" si="793"/>
        <v>6649.7642028939017</v>
      </c>
      <c r="KX158" s="492">
        <f t="shared" si="794"/>
        <v>12693.841531480035</v>
      </c>
      <c r="KY158" s="492">
        <f t="shared" si="795"/>
        <v>9577.0825202130727</v>
      </c>
      <c r="KZ158" s="492">
        <f t="shared" si="796"/>
        <v>2927.0252221460278</v>
      </c>
      <c r="LA158" s="492">
        <f t="shared" si="797"/>
        <v>20253.96311249358</v>
      </c>
      <c r="LB158" s="492">
        <f t="shared" si="798"/>
        <v>29021.782522658188</v>
      </c>
      <c r="LC158" s="492">
        <f t="shared" si="799"/>
        <v>0</v>
      </c>
      <c r="LD158" s="493">
        <f t="shared" si="800"/>
        <v>54330.801783041505</v>
      </c>
      <c r="LE158" s="509">
        <f t="shared" si="801"/>
        <v>0</v>
      </c>
      <c r="LF158" s="492">
        <f t="shared" si="802"/>
        <v>0</v>
      </c>
      <c r="LG158" s="492">
        <f t="shared" si="803"/>
        <v>0</v>
      </c>
      <c r="LH158" s="492">
        <f t="shared" si="804"/>
        <v>0</v>
      </c>
      <c r="LI158" s="492">
        <f t="shared" si="805"/>
        <v>9440.2897868770815</v>
      </c>
      <c r="LJ158" s="512">
        <f t="shared" si="806"/>
        <v>15089.150210165039</v>
      </c>
      <c r="LK158" s="491">
        <f t="shared" si="807"/>
        <v>0</v>
      </c>
      <c r="LL158" s="492">
        <f t="shared" si="808"/>
        <v>0</v>
      </c>
      <c r="LM158" s="493">
        <f t="shared" si="809"/>
        <v>12538.260296064653</v>
      </c>
      <c r="LO158" s="547" t="e">
        <f>VLOOKUP(A158,#REF!,2,FALSE)</f>
        <v>#REF!</v>
      </c>
      <c r="LP158" s="552" t="e">
        <f>VLOOKUP(A158,#REF!,3,FALSE)</f>
        <v>#REF!</v>
      </c>
      <c r="LQ158" s="544" t="e">
        <f>VLOOKUP(A158,#REF!,4,FALSE)</f>
        <v>#REF!</v>
      </c>
      <c r="LR158" s="564" t="e">
        <f t="shared" si="665"/>
        <v>#REF!</v>
      </c>
      <c r="LS158" s="518" t="e">
        <f t="shared" si="666"/>
        <v>#REF!</v>
      </c>
    </row>
    <row r="159" spans="1:331" ht="14.4">
      <c r="A159" s="392" t="s">
        <v>168</v>
      </c>
      <c r="B159" s="420">
        <v>462998</v>
      </c>
      <c r="C159" s="408">
        <f t="shared" si="608"/>
        <v>47870</v>
      </c>
      <c r="D159" s="399">
        <f t="shared" si="609"/>
        <v>1095</v>
      </c>
      <c r="E159" s="377">
        <f t="shared" si="754"/>
        <v>4.654323785993294E-3</v>
      </c>
      <c r="F159" s="186">
        <f t="shared" si="755"/>
        <v>0.10047127633380706</v>
      </c>
      <c r="G159" s="28">
        <f t="shared" si="756"/>
        <v>5.0575069981481882</v>
      </c>
      <c r="H159" s="27">
        <f t="shared" si="757"/>
        <v>0.5081341831711097</v>
      </c>
      <c r="I159" s="34">
        <f t="shared" si="758"/>
        <v>0.52290260433382818</v>
      </c>
      <c r="J159" s="289">
        <f t="shared" si="759"/>
        <v>0.57845938891329718</v>
      </c>
      <c r="K159" s="453">
        <f t="shared" si="671"/>
        <v>4.0884823732440997E-3</v>
      </c>
      <c r="L159" s="290">
        <f t="shared" si="723"/>
        <v>5.7574603411169605</v>
      </c>
      <c r="M159" s="291">
        <f t="shared" si="760"/>
        <v>0.59518469692499976</v>
      </c>
      <c r="N159" s="675"/>
      <c r="O159" s="312" t="s">
        <v>230</v>
      </c>
      <c r="P159" s="21" t="s">
        <v>240</v>
      </c>
      <c r="Q159" s="21" t="s">
        <v>232</v>
      </c>
      <c r="R159" s="21" t="s">
        <v>243</v>
      </c>
      <c r="S159" s="152">
        <f t="shared" si="538"/>
        <v>47870</v>
      </c>
      <c r="T159" s="153">
        <f t="shared" si="539"/>
        <v>10339.137534071422</v>
      </c>
      <c r="U159" s="152">
        <f t="shared" si="540"/>
        <v>593</v>
      </c>
      <c r="V159" s="154">
        <f t="shared" si="541"/>
        <v>1.2543097066226706E-2</v>
      </c>
      <c r="W159" s="153">
        <f t="shared" si="542"/>
        <v>128.07830703372369</v>
      </c>
      <c r="X159" s="152">
        <f t="shared" si="543"/>
        <v>1352</v>
      </c>
      <c r="Y159" s="154">
        <f t="shared" si="544"/>
        <v>2.906401822950256E-2</v>
      </c>
      <c r="Z159" s="153">
        <f t="shared" si="545"/>
        <v>292.00990069071571</v>
      </c>
      <c r="AA159" s="152">
        <f t="shared" si="546"/>
        <v>1095</v>
      </c>
      <c r="AB159" s="153">
        <f t="shared" si="547"/>
        <v>2365.0210152095688</v>
      </c>
      <c r="AC159" s="155">
        <f t="shared" si="548"/>
        <v>2.2874451639857948E-2</v>
      </c>
      <c r="AD159" s="152">
        <f t="shared" si="549"/>
        <v>3</v>
      </c>
      <c r="AE159" s="154">
        <f t="shared" si="550"/>
        <v>2.7472527472527475E-3</v>
      </c>
      <c r="AF159" s="153">
        <f t="shared" si="551"/>
        <v>6.4795096307111475</v>
      </c>
      <c r="AG159" s="152">
        <f t="shared" si="552"/>
        <v>18</v>
      </c>
      <c r="AH159" s="154">
        <f t="shared" si="553"/>
        <v>1.6713091922005572E-2</v>
      </c>
      <c r="AI159" s="313">
        <f t="shared" si="554"/>
        <v>38.877057784266889</v>
      </c>
      <c r="AJ159" s="679"/>
      <c r="AK159" s="74">
        <v>43526.511009704074</v>
      </c>
      <c r="AL159" s="59">
        <v>40713.392405682775</v>
      </c>
      <c r="AM159" s="59">
        <v>38346.97875667191</v>
      </c>
      <c r="AN159" s="59">
        <v>36436.01485364874</v>
      </c>
      <c r="AO159" s="59">
        <v>33778.440127347567</v>
      </c>
      <c r="AP159" s="59">
        <v>33647.686471213012</v>
      </c>
      <c r="AQ159" s="59">
        <v>34129.857508778085</v>
      </c>
      <c r="AR159" s="59">
        <v>35647.837007334863</v>
      </c>
      <c r="AS159" s="59">
        <v>32215.504300540928</v>
      </c>
      <c r="AT159" s="59">
        <v>32191.896729772277</v>
      </c>
      <c r="AU159" s="59">
        <v>20818.230121758221</v>
      </c>
      <c r="AV159" s="59">
        <v>21588.972002721261</v>
      </c>
      <c r="AW159" s="59">
        <v>15264.323144602309</v>
      </c>
      <c r="AX159" s="59">
        <v>17205.482965163261</v>
      </c>
      <c r="AY159" s="59">
        <v>8403.9398418186429</v>
      </c>
      <c r="AZ159" s="59">
        <v>10829.013269181018</v>
      </c>
      <c r="BA159" s="59">
        <v>2506.3052459254768</v>
      </c>
      <c r="BB159" s="59">
        <v>4318.0213454747673</v>
      </c>
      <c r="BC159" s="59">
        <v>326.9093799033231</v>
      </c>
      <c r="BD159" s="75">
        <v>1102.6800143196208</v>
      </c>
      <c r="BE159" s="213">
        <v>2.0000000000000002E-5</v>
      </c>
      <c r="BF159" s="42">
        <v>2.0000000000000002E-5</v>
      </c>
      <c r="BG159" s="52">
        <v>5.0000000000000002E-5</v>
      </c>
      <c r="BH159" s="52">
        <v>4.0000000000000003E-5</v>
      </c>
      <c r="BI159" s="52">
        <v>1.2518952302791728E-4</v>
      </c>
      <c r="BJ159" s="52">
        <v>1.2406223545552731E-4</v>
      </c>
      <c r="BK159" s="52">
        <v>3.4000000000000002E-4</v>
      </c>
      <c r="BL159" s="52">
        <v>1.8000000000000001E-4</v>
      </c>
      <c r="BM159" s="52">
        <v>8.9999999999999998E-4</v>
      </c>
      <c r="BN159" s="52">
        <v>5.0000000000000001E-4</v>
      </c>
      <c r="BO159" s="52">
        <v>3.8E-3</v>
      </c>
      <c r="BP159" s="52">
        <v>2E-3</v>
      </c>
      <c r="BQ159" s="52">
        <v>1.6199999999999999E-2</v>
      </c>
      <c r="BR159" s="52">
        <v>6.1999999999999998E-3</v>
      </c>
      <c r="BS159" s="52">
        <v>6.1100000000000002E-2</v>
      </c>
      <c r="BT159" s="52">
        <v>2.6800000000000001E-2</v>
      </c>
      <c r="BU159" s="52">
        <v>0.1421</v>
      </c>
      <c r="BV159" s="52">
        <v>5.4699999999999999E-2</v>
      </c>
      <c r="BW159" s="52">
        <v>0.27589999999999998</v>
      </c>
      <c r="BX159" s="584">
        <v>0.1051</v>
      </c>
      <c r="BY159" s="74">
        <f>+Fall_Hoy!B159+(CS159/2)</f>
        <v>1</v>
      </c>
      <c r="BZ159" s="59">
        <f>+Fall_Hoy!C159+(CS159/2)</f>
        <v>0</v>
      </c>
      <c r="CA159" s="59">
        <f>+Fall_Hoy!D159+(CT159/2)</f>
        <v>0</v>
      </c>
      <c r="CB159" s="59">
        <f>+Fall_Hoy!E159+(CT159/2)</f>
        <v>2</v>
      </c>
      <c r="CC159" s="59">
        <f>+Fall_Hoy!F159+(CU159/2)</f>
        <v>2</v>
      </c>
      <c r="CD159" s="59">
        <f>+Fall_Hoy!G159+(CU159/2)</f>
        <v>2</v>
      </c>
      <c r="CE159" s="59">
        <f>+Fall_Hoy!H159+(CV159/2)</f>
        <v>14</v>
      </c>
      <c r="CF159" s="59">
        <f>+Fall_Hoy!I159+(CV159/2)</f>
        <v>3</v>
      </c>
      <c r="CG159" s="59">
        <f>+Fall_Hoy!J159+(CW159/2)</f>
        <v>35</v>
      </c>
      <c r="CH159" s="59">
        <f>+Fall_Hoy!K159+(CW159/2)</f>
        <v>26</v>
      </c>
      <c r="CI159" s="59">
        <f>+Fall_Hoy!L159+(CX159/2)</f>
        <v>97</v>
      </c>
      <c r="CJ159" s="59">
        <f>+Fall_Hoy!M159+(CX159/2)</f>
        <v>57</v>
      </c>
      <c r="CK159" s="59">
        <f>+Fall_Hoy!N159+(CY159/2)</f>
        <v>169.5</v>
      </c>
      <c r="CL159" s="59">
        <f>+Fall_Hoy!O159+(CY159/2)</f>
        <v>98.5</v>
      </c>
      <c r="CM159" s="59">
        <f>+Fall_Hoy!P159+(CZ159/2)</f>
        <v>194.5</v>
      </c>
      <c r="CN159" s="59">
        <f>+Fall_Hoy!Q159+(CZ159/2)</f>
        <v>132.5</v>
      </c>
      <c r="CO159" s="59">
        <f>+Fall_Hoy!R159+(DA159/2)</f>
        <v>108</v>
      </c>
      <c r="CP159" s="59">
        <f>+Fall_Hoy!S159+(DA159/2)</f>
        <v>93</v>
      </c>
      <c r="CQ159" s="59">
        <f>+Fall_Hoy!T159+(DB159/2)</f>
        <v>22</v>
      </c>
      <c r="CR159" s="75">
        <f>+Fall_Hoy!U159+(DB159/2)</f>
        <v>38</v>
      </c>
      <c r="CS159" s="603">
        <f>+Fall_Hoy!W159</f>
        <v>0</v>
      </c>
      <c r="CT159" s="58">
        <f>+Fall_Hoy!X159</f>
        <v>0</v>
      </c>
      <c r="CU159" s="58">
        <f>+Fall_Hoy!Y159</f>
        <v>0</v>
      </c>
      <c r="CV159" s="58">
        <f>+Fall_Hoy!Z159</f>
        <v>0</v>
      </c>
      <c r="CW159" s="58">
        <f>+Fall_Hoy!AA159</f>
        <v>0</v>
      </c>
      <c r="CX159" s="58">
        <f>+Fall_Hoy!AB159</f>
        <v>2</v>
      </c>
      <c r="CY159" s="58">
        <f>+Fall_Hoy!AC159</f>
        <v>1</v>
      </c>
      <c r="CZ159" s="58">
        <f>+Fall_Hoy!AD159</f>
        <v>1</v>
      </c>
      <c r="DA159" s="58">
        <f>+Fall_Hoy!AE159</f>
        <v>8</v>
      </c>
      <c r="DB159" s="223">
        <f>+Fall_Hoy!AF159</f>
        <v>6</v>
      </c>
      <c r="DC159" s="65">
        <f t="shared" si="555"/>
        <v>0.37878734445552648</v>
      </c>
      <c r="DD159" s="66">
        <f t="shared" si="556"/>
        <v>0.45655404863311044</v>
      </c>
      <c r="DE159" s="66">
        <f t="shared" si="557"/>
        <v>0.68545213985874132</v>
      </c>
      <c r="DF159" s="66">
        <f t="shared" si="558"/>
        <v>0.7</v>
      </c>
      <c r="DG159" s="66">
        <f t="shared" si="810"/>
        <v>0.47295783101729227</v>
      </c>
      <c r="DH159" s="66">
        <f t="shared" si="811"/>
        <v>0.47910994386680117</v>
      </c>
      <c r="DI159" s="66">
        <f t="shared" si="812"/>
        <v>0.7</v>
      </c>
      <c r="DJ159" s="66">
        <f t="shared" si="813"/>
        <v>0.46753654824098723</v>
      </c>
      <c r="DK159" s="66">
        <f t="shared" si="814"/>
        <v>0.7</v>
      </c>
      <c r="DL159" s="66">
        <f t="shared" si="815"/>
        <v>0.7</v>
      </c>
      <c r="DM159" s="66">
        <f t="shared" si="816"/>
        <v>0.7</v>
      </c>
      <c r="DN159" s="66">
        <f t="shared" si="817"/>
        <v>0.7</v>
      </c>
      <c r="DO159" s="66">
        <f t="shared" si="818"/>
        <v>0.68545213985874132</v>
      </c>
      <c r="DP159" s="66">
        <f t="shared" si="819"/>
        <v>0.7</v>
      </c>
      <c r="DQ159" s="66">
        <f t="shared" si="820"/>
        <v>0.37878734445552648</v>
      </c>
      <c r="DR159" s="66">
        <f t="shared" si="821"/>
        <v>0.45655404863311044</v>
      </c>
      <c r="DS159" s="66">
        <f t="shared" si="822"/>
        <v>0.30324644231834708</v>
      </c>
      <c r="DT159" s="66">
        <f t="shared" si="823"/>
        <v>0.39374117896342975</v>
      </c>
      <c r="DU159" s="66">
        <f t="shared" si="824"/>
        <v>0.2439178585397194</v>
      </c>
      <c r="DV159" s="265">
        <f t="shared" ref="DV159:DV170" si="825">IF(MIN(+CR159/(BD159*BX159),0.7)&gt;0,MIN(+CR159/(BD159*BX159),0.7),EP159/BD159)</f>
        <v>0.32789242024305387</v>
      </c>
      <c r="DW159" s="74">
        <f>+'Cas_-14'!B158</f>
        <v>454</v>
      </c>
      <c r="DX159" s="59">
        <f>+'Cas_-14'!C158</f>
        <v>404</v>
      </c>
      <c r="DY159" s="59">
        <f>+'Cas_-14'!D158</f>
        <v>1856</v>
      </c>
      <c r="DZ159" s="59">
        <f>+'Cas_-14'!E158</f>
        <v>1911</v>
      </c>
      <c r="EA159" s="59">
        <f>+'Cas_-14'!F158</f>
        <v>5013</v>
      </c>
      <c r="EB159" s="59">
        <f>+'Cas_-14'!G158</f>
        <v>5081</v>
      </c>
      <c r="EC159" s="59">
        <f>+'Cas_-14'!H158</f>
        <v>5227</v>
      </c>
      <c r="ED159" s="59">
        <f>+'Cas_-14'!I158</f>
        <v>4848</v>
      </c>
      <c r="EE159" s="59">
        <f>+'Cas_-14'!J158</f>
        <v>4828</v>
      </c>
      <c r="EF159" s="59">
        <f>+'Cas_-14'!K158</f>
        <v>4836</v>
      </c>
      <c r="EG159" s="59">
        <f>+'Cas_-14'!L158</f>
        <v>3436</v>
      </c>
      <c r="EH159" s="59">
        <f>+'Cas_-14'!M158</f>
        <v>3148</v>
      </c>
      <c r="EI159" s="59">
        <f>+'Cas_-14'!N158</f>
        <v>1627</v>
      </c>
      <c r="EJ159" s="59">
        <f>+'Cas_-14'!O158</f>
        <v>1449</v>
      </c>
      <c r="EK159" s="59">
        <f>+'Cas_-14'!P158</f>
        <v>755</v>
      </c>
      <c r="EL159" s="59">
        <f>+'Cas_-14'!Q158</f>
        <v>638</v>
      </c>
      <c r="EM159" s="59">
        <f>+'Cas_-14'!R158</f>
        <v>228</v>
      </c>
      <c r="EN159" s="59">
        <f>+'Cas_-14'!S158</f>
        <v>278</v>
      </c>
      <c r="EO159" s="59">
        <f>+'Cas_-14'!T158</f>
        <v>31</v>
      </c>
      <c r="EP159" s="75">
        <f>+'Cas_-14'!U158</f>
        <v>67</v>
      </c>
      <c r="EQ159" s="178">
        <f t="shared" si="761"/>
        <v>1.0430424802456194E-2</v>
      </c>
      <c r="ER159" s="80">
        <f t="shared" si="762"/>
        <v>9.9230247377668709E-3</v>
      </c>
      <c r="ES159" s="80">
        <f t="shared" si="763"/>
        <v>4.8400162416369727E-2</v>
      </c>
      <c r="ET159" s="80">
        <f t="shared" si="764"/>
        <v>5.2448106843622895E-2</v>
      </c>
      <c r="EU159" s="80">
        <f t="shared" si="765"/>
        <v>0.14840827406773574</v>
      </c>
      <c r="EV159" s="80">
        <f t="shared" si="766"/>
        <v>0.15100592441465496</v>
      </c>
      <c r="EW159" s="80">
        <f t="shared" si="767"/>
        <v>0.15315036104840557</v>
      </c>
      <c r="EX159" s="80">
        <f t="shared" si="768"/>
        <v>0.13599703115233838</v>
      </c>
      <c r="EY159" s="80">
        <f t="shared" si="769"/>
        <v>0.14986572784828123</v>
      </c>
      <c r="EZ159" s="80">
        <f t="shared" si="770"/>
        <v>0.15022413996275918</v>
      </c>
      <c r="FA159" s="80">
        <f t="shared" si="771"/>
        <v>0.16504765198117666</v>
      </c>
      <c r="FB159" s="80">
        <f t="shared" si="772"/>
        <v>0.14581518747642078</v>
      </c>
      <c r="FC159" s="80">
        <f t="shared" si="773"/>
        <v>0.1065884143428483</v>
      </c>
      <c r="FD159" s="80">
        <f t="shared" si="774"/>
        <v>8.4217339491943211E-2</v>
      </c>
      <c r="FE159" s="80">
        <f t="shared" si="775"/>
        <v>8.9838815390260493E-2</v>
      </c>
      <c r="FF159" s="80">
        <f t="shared" si="776"/>
        <v>5.8915801850176419E-2</v>
      </c>
      <c r="FG159" s="80">
        <f t="shared" si="777"/>
        <v>9.0970563290589473E-2</v>
      </c>
      <c r="FH159" s="80">
        <f t="shared" si="778"/>
        <v>6.4381339914250435E-2</v>
      </c>
      <c r="FI159" s="80">
        <f t="shared" si="779"/>
        <v>9.4827502377471173E-2</v>
      </c>
      <c r="FJ159" s="88">
        <f t="shared" si="780"/>
        <v>6.0761054095408232E-2</v>
      </c>
      <c r="FK159" s="101">
        <f t="shared" si="741"/>
        <v>4.2162994114522929</v>
      </c>
      <c r="FL159" s="102">
        <f t="shared" si="742"/>
        <v>7.7492630889439944</v>
      </c>
      <c r="FM159" s="102">
        <f t="shared" si="743"/>
        <v>6.4308315691229039</v>
      </c>
      <c r="FN159" s="102">
        <f t="shared" si="744"/>
        <v>8.3118275194025415</v>
      </c>
      <c r="FO159" s="102">
        <f t="shared" si="753"/>
        <v>3.1868696943502441</v>
      </c>
      <c r="FP159" s="102">
        <f t="shared" si="753"/>
        <v>3.1727890526413285</v>
      </c>
      <c r="FQ159" s="102">
        <f t="shared" si="753"/>
        <v>4.5706715623004897</v>
      </c>
      <c r="FR159" s="102">
        <f t="shared" si="753"/>
        <v>3.4378437843784373</v>
      </c>
      <c r="FS159" s="102">
        <f t="shared" si="753"/>
        <v>4.6708477651985598</v>
      </c>
      <c r="FT159" s="102">
        <f t="shared" si="753"/>
        <v>4.6597038277172436</v>
      </c>
      <c r="FU159" s="102">
        <f t="shared" si="753"/>
        <v>4.2411993845258307</v>
      </c>
      <c r="FV159" s="102">
        <f t="shared" si="753"/>
        <v>4.8005973322442443</v>
      </c>
      <c r="FW159" s="102">
        <f t="shared" si="753"/>
        <v>6.4308315691229039</v>
      </c>
      <c r="FX159" s="102">
        <f t="shared" si="753"/>
        <v>8.3118275194025415</v>
      </c>
      <c r="FY159" s="102">
        <f t="shared" si="753"/>
        <v>4.2162994114522929</v>
      </c>
      <c r="FZ159" s="102">
        <f t="shared" si="753"/>
        <v>7.7492630889439944</v>
      </c>
      <c r="GA159" s="102">
        <f t="shared" si="745"/>
        <v>3.3334567946961</v>
      </c>
      <c r="GB159" s="102">
        <f t="shared" si="746"/>
        <v>6.1157655228650718</v>
      </c>
      <c r="GC159" s="102">
        <f t="shared" si="747"/>
        <v>2.5722269639537467</v>
      </c>
      <c r="GD159" s="270">
        <f t="shared" si="748"/>
        <v>5.3964241589388919</v>
      </c>
      <c r="GE159" s="74">
        <f>+Cas_Hoy!B158</f>
        <v>474</v>
      </c>
      <c r="GF159" s="59">
        <f>+Cas_Hoy!C158</f>
        <v>428</v>
      </c>
      <c r="GG159" s="59">
        <f>+Cas_Hoy!D158</f>
        <v>1931</v>
      </c>
      <c r="GH159" s="59">
        <f>+Cas_Hoy!E158</f>
        <v>1987</v>
      </c>
      <c r="GI159" s="59">
        <f>+Cas_Hoy!F158</f>
        <v>5157</v>
      </c>
      <c r="GJ159" s="59">
        <f>+Cas_Hoy!G158</f>
        <v>5230</v>
      </c>
      <c r="GK159" s="59">
        <f>+Cas_Hoy!H158</f>
        <v>5381</v>
      </c>
      <c r="GL159" s="59">
        <f>+Cas_Hoy!I158</f>
        <v>4994</v>
      </c>
      <c r="GM159" s="59">
        <f>+Cas_Hoy!J158</f>
        <v>4951</v>
      </c>
      <c r="GN159" s="59">
        <f>+Cas_Hoy!K158</f>
        <v>4982</v>
      </c>
      <c r="GO159" s="59">
        <f>+Cas_Hoy!L158</f>
        <v>3515</v>
      </c>
      <c r="GP159" s="59">
        <f>+Cas_Hoy!M158</f>
        <v>3236</v>
      </c>
      <c r="GQ159" s="59">
        <f>+Cas_Hoy!N158</f>
        <v>1669</v>
      </c>
      <c r="GR159" s="59">
        <f>+Cas_Hoy!O158</f>
        <v>1487</v>
      </c>
      <c r="GS159" s="59">
        <f>+Cas_Hoy!P158</f>
        <v>768</v>
      </c>
      <c r="GT159" s="59">
        <f>+Cas_Hoy!Q158</f>
        <v>654</v>
      </c>
      <c r="GU159" s="59">
        <f>+Cas_Hoy!R158</f>
        <v>237</v>
      </c>
      <c r="GV159" s="59">
        <f>+Cas_Hoy!S158</f>
        <v>278</v>
      </c>
      <c r="GW159" s="59">
        <f>+Cas_Hoy!T158</f>
        <v>32</v>
      </c>
      <c r="GX159" s="459">
        <f>+Cas_Hoy!U158</f>
        <v>69</v>
      </c>
      <c r="GY159" s="424">
        <f t="shared" si="749"/>
        <v>0.38530951065144942</v>
      </c>
      <c r="GZ159" s="94">
        <f t="shared" si="750"/>
        <v>0.46800367994679343</v>
      </c>
      <c r="HA159" s="94">
        <f t="shared" si="751"/>
        <v>0.7</v>
      </c>
      <c r="HB159" s="94">
        <f t="shared" si="752"/>
        <v>0.7</v>
      </c>
      <c r="HC159" s="272">
        <f t="shared" si="724"/>
        <v>0.48654369330863284</v>
      </c>
      <c r="HD159" s="272">
        <f t="shared" si="725"/>
        <v>0.49315981232500888</v>
      </c>
      <c r="HE159" s="272">
        <f t="shared" si="726"/>
        <v>0.7</v>
      </c>
      <c r="HF159" s="272">
        <f t="shared" si="727"/>
        <v>0.48161665056012581</v>
      </c>
      <c r="HG159" s="272">
        <f t="shared" si="728"/>
        <v>0.7</v>
      </c>
      <c r="HH159" s="272">
        <f t="shared" si="729"/>
        <v>0.7</v>
      </c>
      <c r="HI159" s="272">
        <f t="shared" si="730"/>
        <v>0.7</v>
      </c>
      <c r="HJ159" s="272">
        <f t="shared" si="731"/>
        <v>0.7</v>
      </c>
      <c r="HK159" s="272">
        <f t="shared" si="732"/>
        <v>0.7</v>
      </c>
      <c r="HL159" s="272">
        <f t="shared" si="733"/>
        <v>0.7</v>
      </c>
      <c r="HM159" s="272">
        <f t="shared" si="734"/>
        <v>0.38530951065144942</v>
      </c>
      <c r="HN159" s="272">
        <f t="shared" si="735"/>
        <v>0.46800367994679343</v>
      </c>
      <c r="HO159" s="272">
        <f t="shared" si="736"/>
        <v>0.31521669662038709</v>
      </c>
      <c r="HP159" s="272">
        <f t="shared" si="737"/>
        <v>0.39374117896342975</v>
      </c>
      <c r="HQ159" s="272">
        <f t="shared" si="738"/>
        <v>0.2517861765571297</v>
      </c>
      <c r="HR159" s="276">
        <f t="shared" si="739"/>
        <v>0.33768025368314503</v>
      </c>
      <c r="HS159" s="201">
        <f>+CyF_Tot!B158</f>
        <v>0</v>
      </c>
      <c r="HT159" s="131">
        <f>+CyF_Tot!C158</f>
        <v>46518</v>
      </c>
      <c r="HU159" s="131">
        <f>+CyF_Tot!D158</f>
        <v>47277</v>
      </c>
      <c r="HV159" s="131">
        <f>+CyF_Tot!E158</f>
        <v>47870</v>
      </c>
      <c r="HW159" s="131">
        <f>+CyF_Tot!F158</f>
        <v>0</v>
      </c>
      <c r="HX159" s="131">
        <f>+CyF_Tot!G158</f>
        <v>1077</v>
      </c>
      <c r="HY159" s="131">
        <f>+CyF_Tot!H158</f>
        <v>1092</v>
      </c>
      <c r="HZ159" s="428">
        <f>+CyF_Tot!I158</f>
        <v>1095</v>
      </c>
      <c r="IA159" s="82">
        <f t="shared" si="628"/>
        <v>9.4010149092877457E-2</v>
      </c>
      <c r="IB159" s="79">
        <f t="shared" si="629"/>
        <v>8.7934272730514546E-2</v>
      </c>
      <c r="IC159" s="79">
        <f t="shared" si="630"/>
        <v>8.2823206054177145E-2</v>
      </c>
      <c r="ID159" s="79">
        <f t="shared" si="631"/>
        <v>7.8695836382983816E-2</v>
      </c>
      <c r="IE159" s="79">
        <f t="shared" si="632"/>
        <v>7.2955909371849481E-2</v>
      </c>
      <c r="IF159" s="79">
        <f t="shared" si="633"/>
        <v>7.2673502847124635E-2</v>
      </c>
      <c r="IG159" s="79">
        <f t="shared" si="634"/>
        <v>7.3714913474308932E-2</v>
      </c>
      <c r="IH159" s="79">
        <f t="shared" si="635"/>
        <v>7.6993501067682504E-2</v>
      </c>
      <c r="II159" s="79">
        <f t="shared" si="636"/>
        <v>6.958022345785711E-2</v>
      </c>
      <c r="IJ159" s="79">
        <f t="shared" si="637"/>
        <v>6.9529234963806058E-2</v>
      </c>
      <c r="IK159" s="79">
        <f t="shared" si="638"/>
        <v>4.49639741894311E-2</v>
      </c>
      <c r="IL159" s="79">
        <f t="shared" si="639"/>
        <v>4.6628650669595248E-2</v>
      </c>
      <c r="IM159" s="79">
        <f t="shared" si="640"/>
        <v>3.2968442940579247E-2</v>
      </c>
      <c r="IN159" s="79">
        <f t="shared" si="641"/>
        <v>3.7161030857937316E-2</v>
      </c>
      <c r="IO159" s="79">
        <f t="shared" si="642"/>
        <v>1.8151136380327004E-2</v>
      </c>
      <c r="IP159" s="79">
        <f t="shared" si="643"/>
        <v>2.338889858958574E-2</v>
      </c>
      <c r="IQ159" s="79">
        <f t="shared" si="644"/>
        <v>5.4132096594919996E-3</v>
      </c>
      <c r="IR159" s="79">
        <f t="shared" si="645"/>
        <v>9.3262202978733541E-3</v>
      </c>
      <c r="IS159" s="79">
        <f t="shared" si="646"/>
        <v>7.0607082515113041E-4</v>
      </c>
      <c r="IT159" s="179">
        <f t="shared" si="647"/>
        <v>2.3816085907922297E-3</v>
      </c>
      <c r="IU159" s="275"/>
      <c r="IV159" s="272"/>
      <c r="IW159" s="272"/>
      <c r="IX159" s="272"/>
      <c r="IY159" s="272"/>
      <c r="IZ159" s="272"/>
      <c r="JA159" s="272"/>
      <c r="JB159" s="272"/>
      <c r="JC159" s="272"/>
      <c r="JD159" s="272"/>
      <c r="JE159" s="272"/>
      <c r="JF159" s="272"/>
      <c r="JG159" s="272"/>
      <c r="JH159" s="272"/>
      <c r="JI159" s="272"/>
      <c r="JJ159" s="272"/>
      <c r="JK159" s="272"/>
      <c r="JL159" s="272"/>
      <c r="JM159" s="272"/>
      <c r="JN159" s="276"/>
      <c r="JP159" s="525">
        <f t="shared" si="510"/>
        <v>88.368810427797953</v>
      </c>
      <c r="JQ159" s="241">
        <f t="shared" si="511"/>
        <v>0</v>
      </c>
      <c r="JR159" s="241">
        <f t="shared" si="512"/>
        <v>0</v>
      </c>
      <c r="JS159" s="241">
        <f t="shared" si="513"/>
        <v>189.22398697259209</v>
      </c>
      <c r="JT159" s="241">
        <f t="shared" si="514"/>
        <v>211.8470235162369</v>
      </c>
      <c r="JU159" s="241">
        <f t="shared" si="515"/>
        <v>208.3991125511462</v>
      </c>
      <c r="JV159" s="241">
        <f t="shared" si="516"/>
        <v>1321.8097962582187</v>
      </c>
      <c r="JW159" s="241">
        <f t="shared" si="517"/>
        <v>274.37510438536555</v>
      </c>
      <c r="JX159" s="241">
        <f t="shared" si="518"/>
        <v>3066.0802040693638</v>
      </c>
      <c r="JY159" s="241">
        <f t="shared" si="519"/>
        <v>2359.5479520083973</v>
      </c>
      <c r="JZ159" s="241">
        <f t="shared" si="520"/>
        <v>9847.4366361114098</v>
      </c>
      <c r="KA159" s="241">
        <f t="shared" si="521"/>
        <v>5989.195177227607</v>
      </c>
      <c r="KB159" s="241">
        <f t="shared" si="522"/>
        <v>18360.212427702882</v>
      </c>
      <c r="KC159" s="241">
        <f t="shared" si="523"/>
        <v>10918.044955805604</v>
      </c>
      <c r="KD159" s="241">
        <f t="shared" si="524"/>
        <v>22911.611354220731</v>
      </c>
      <c r="KE159" s="241">
        <f t="shared" si="525"/>
        <v>16315.380783845139</v>
      </c>
      <c r="KF159" s="241">
        <f t="shared" si="526"/>
        <v>15364.554681678634</v>
      </c>
      <c r="KG159" s="241">
        <f t="shared" si="527"/>
        <v>14144.157500287858</v>
      </c>
      <c r="KH159" s="241">
        <f t="shared" si="528"/>
        <v>4062.3796123339698</v>
      </c>
      <c r="KI159" s="526">
        <f t="shared" si="529"/>
        <v>5955.2906688454459</v>
      </c>
      <c r="KJ159" s="529">
        <f>(SUM(JP159:KI159)/SUM(JP$4:KI158))*100000</f>
        <v>213.77865478158535</v>
      </c>
      <c r="KK159" s="491">
        <f t="shared" si="781"/>
        <v>22.974503970167831</v>
      </c>
      <c r="KL159" s="492">
        <f t="shared" si="782"/>
        <v>0</v>
      </c>
      <c r="KM159" s="492">
        <f t="shared" si="783"/>
        <v>0</v>
      </c>
      <c r="KN159" s="492">
        <f t="shared" si="784"/>
        <v>54.890744995942335</v>
      </c>
      <c r="KO159" s="492">
        <f t="shared" si="785"/>
        <v>59.209365277373124</v>
      </c>
      <c r="KP159" s="492">
        <f t="shared" si="786"/>
        <v>59.439450665087563</v>
      </c>
      <c r="KQ159" s="492">
        <f t="shared" si="787"/>
        <v>410.19802079159712</v>
      </c>
      <c r="KR159" s="492">
        <f t="shared" si="788"/>
        <v>84.156578683377703</v>
      </c>
      <c r="KS159" s="492">
        <f t="shared" si="789"/>
        <v>1086.4334040368358</v>
      </c>
      <c r="KT159" s="492">
        <f t="shared" si="790"/>
        <v>807.65666646644718</v>
      </c>
      <c r="KU159" s="492">
        <f t="shared" si="791"/>
        <v>4659.3778353242542</v>
      </c>
      <c r="KV159" s="492">
        <f t="shared" si="792"/>
        <v>2640.2368761613675</v>
      </c>
      <c r="KW159" s="492">
        <f t="shared" si="793"/>
        <v>11104.324665711609</v>
      </c>
      <c r="KX159" s="492">
        <f t="shared" si="794"/>
        <v>5724.9192132204316</v>
      </c>
      <c r="KY159" s="492">
        <f t="shared" si="795"/>
        <v>23143.906746232668</v>
      </c>
      <c r="KZ159" s="492">
        <f t="shared" si="796"/>
        <v>12235.64850336736</v>
      </c>
      <c r="LA159" s="492">
        <f t="shared" si="797"/>
        <v>43091.319453437121</v>
      </c>
      <c r="LB159" s="492">
        <f t="shared" si="798"/>
        <v>21537.642489299607</v>
      </c>
      <c r="LC159" s="492">
        <f t="shared" si="799"/>
        <v>67296.937171108584</v>
      </c>
      <c r="LD159" s="493">
        <f t="shared" si="800"/>
        <v>34461.493367544965</v>
      </c>
      <c r="LE159" s="509">
        <f t="shared" si="801"/>
        <v>25.939904355740548</v>
      </c>
      <c r="LF159" s="492">
        <f t="shared" si="802"/>
        <v>36.102029983998406</v>
      </c>
      <c r="LG159" s="492">
        <f t="shared" si="803"/>
        <v>1675.0112835580067</v>
      </c>
      <c r="LH159" s="492">
        <f t="shared" si="804"/>
        <v>961.65989755232056</v>
      </c>
      <c r="LI159" s="492">
        <f t="shared" si="805"/>
        <v>18640.470060871583</v>
      </c>
      <c r="LJ159" s="512">
        <f t="shared" si="806"/>
        <v>10820.441247772578</v>
      </c>
      <c r="LK159" s="491">
        <f t="shared" si="807"/>
        <v>30.912034364142976</v>
      </c>
      <c r="LL159" s="492">
        <f t="shared" si="808"/>
        <v>1313.76058333162</v>
      </c>
      <c r="LM159" s="493">
        <f t="shared" si="809"/>
        <v>14276.975783820526</v>
      </c>
      <c r="LO159" s="547" t="e">
        <f>VLOOKUP(A159,#REF!,2,FALSE)</f>
        <v>#REF!</v>
      </c>
      <c r="LP159" s="552" t="e">
        <f>VLOOKUP(A159,#REF!,3,FALSE)</f>
        <v>#REF!</v>
      </c>
      <c r="LQ159" s="544" t="e">
        <f>VLOOKUP(A159,#REF!,4,FALSE)</f>
        <v>#REF!</v>
      </c>
      <c r="LR159" s="564" t="e">
        <f t="shared" si="665"/>
        <v>#REF!</v>
      </c>
      <c r="LS159" s="518" t="e">
        <f t="shared" si="666"/>
        <v>#REF!</v>
      </c>
    </row>
    <row r="160" spans="1:331" ht="14.4">
      <c r="A160" s="391" t="s">
        <v>169</v>
      </c>
      <c r="B160" s="419">
        <v>1807</v>
      </c>
      <c r="C160" s="407">
        <f t="shared" si="608"/>
        <v>186</v>
      </c>
      <c r="D160" s="398">
        <f t="shared" si="609"/>
        <v>1</v>
      </c>
      <c r="E160" s="376">
        <f t="shared" si="754"/>
        <v>7.4899437781394762E-3</v>
      </c>
      <c r="F160" s="185">
        <f t="shared" si="755"/>
        <v>9.9059214167127832E-2</v>
      </c>
      <c r="G160" s="30">
        <f t="shared" si="756"/>
        <v>0.74587905386903663</v>
      </c>
      <c r="H160" s="29">
        <f t="shared" si="757"/>
        <v>7.3886192939987577E-2</v>
      </c>
      <c r="I160" s="33">
        <f t="shared" si="758"/>
        <v>7.6775597133171447E-2</v>
      </c>
      <c r="J160" s="302">
        <f t="shared" si="759"/>
        <v>0.1110242828017115</v>
      </c>
      <c r="K160" s="452">
        <f t="shared" si="671"/>
        <v>4.9845260616512782E-3</v>
      </c>
      <c r="L160" s="303">
        <f t="shared" si="723"/>
        <v>1.1207870336463279</v>
      </c>
      <c r="M160" s="304">
        <f t="shared" si="760"/>
        <v>0.11536601453138738</v>
      </c>
      <c r="N160" s="675"/>
      <c r="O160" s="310" t="s">
        <v>226</v>
      </c>
      <c r="P160" s="20" t="s">
        <v>238</v>
      </c>
      <c r="Q160" s="20"/>
      <c r="R160" s="20"/>
      <c r="S160" s="148">
        <f t="shared" si="538"/>
        <v>186</v>
      </c>
      <c r="T160" s="149">
        <f t="shared" si="539"/>
        <v>10293.303818483675</v>
      </c>
      <c r="U160" s="148">
        <f t="shared" si="540"/>
        <v>1</v>
      </c>
      <c r="V160" s="150">
        <f t="shared" si="541"/>
        <v>5.4054054054054057E-3</v>
      </c>
      <c r="W160" s="149">
        <f t="shared" si="542"/>
        <v>55.340343110127286</v>
      </c>
      <c r="X160" s="148">
        <f t="shared" si="543"/>
        <v>7</v>
      </c>
      <c r="Y160" s="150">
        <f t="shared" si="544"/>
        <v>3.9106145251396648E-2</v>
      </c>
      <c r="Z160" s="149">
        <f t="shared" si="545"/>
        <v>387.38240177089097</v>
      </c>
      <c r="AA160" s="148">
        <f t="shared" si="546"/>
        <v>1</v>
      </c>
      <c r="AB160" s="149">
        <f t="shared" si="547"/>
        <v>553.40343110127287</v>
      </c>
      <c r="AC160" s="151">
        <f t="shared" si="548"/>
        <v>5.3763440860215058E-3</v>
      </c>
      <c r="AD160" s="148">
        <f t="shared" si="549"/>
        <v>0</v>
      </c>
      <c r="AE160" s="150">
        <f t="shared" si="550"/>
        <v>0</v>
      </c>
      <c r="AF160" s="149">
        <f t="shared" si="551"/>
        <v>0</v>
      </c>
      <c r="AG160" s="148">
        <f t="shared" si="552"/>
        <v>0</v>
      </c>
      <c r="AH160" s="150">
        <f t="shared" si="553"/>
        <v>0</v>
      </c>
      <c r="AI160" s="311">
        <f t="shared" si="554"/>
        <v>0</v>
      </c>
      <c r="AJ160" s="679"/>
      <c r="AK160" s="74">
        <v>163.40539475702056</v>
      </c>
      <c r="AL160" s="59">
        <v>117.2969526502625</v>
      </c>
      <c r="AM160" s="59">
        <v>173.09910774040364</v>
      </c>
      <c r="AN160" s="59">
        <v>138.65157387372093</v>
      </c>
      <c r="AO160" s="59">
        <v>115.33117941366176</v>
      </c>
      <c r="AP160" s="59">
        <v>119.10277958779164</v>
      </c>
      <c r="AQ160" s="59">
        <v>117.61664843416789</v>
      </c>
      <c r="AR160" s="59">
        <v>112.7153104769211</v>
      </c>
      <c r="AS160" s="59">
        <v>127.11097215949992</v>
      </c>
      <c r="AT160" s="59">
        <v>131.03085329033865</v>
      </c>
      <c r="AU160" s="59">
        <v>101.45102548895693</v>
      </c>
      <c r="AV160" s="59">
        <v>85.416157943366898</v>
      </c>
      <c r="AW160" s="59">
        <v>91.324847085530536</v>
      </c>
      <c r="AX160" s="59">
        <v>71.036123811391576</v>
      </c>
      <c r="AY160" s="59">
        <v>50.32737695183441</v>
      </c>
      <c r="AZ160" s="59">
        <v>49.926514605593383</v>
      </c>
      <c r="BA160" s="59">
        <v>0.25933718973003045</v>
      </c>
      <c r="BB160" s="59">
        <v>19.855843082266702</v>
      </c>
      <c r="BC160" s="59">
        <v>17.074112228850879</v>
      </c>
      <c r="BD160" s="75">
        <v>4.967889532745037</v>
      </c>
      <c r="BE160" s="213">
        <v>2.0000000000000002E-5</v>
      </c>
      <c r="BF160" s="42">
        <v>2.0000000000000002E-5</v>
      </c>
      <c r="BG160" s="52">
        <v>5.0000000000000002E-5</v>
      </c>
      <c r="BH160" s="52">
        <v>4.0000000000000003E-5</v>
      </c>
      <c r="BI160" s="52">
        <v>1.2518952302791728E-4</v>
      </c>
      <c r="BJ160" s="52">
        <v>1.2406223545552731E-4</v>
      </c>
      <c r="BK160" s="52">
        <v>3.4000000000000002E-4</v>
      </c>
      <c r="BL160" s="52">
        <v>1.8000000000000001E-4</v>
      </c>
      <c r="BM160" s="52">
        <v>8.9999999999999998E-4</v>
      </c>
      <c r="BN160" s="52">
        <v>5.0000000000000001E-4</v>
      </c>
      <c r="BO160" s="52">
        <v>3.8E-3</v>
      </c>
      <c r="BP160" s="52">
        <v>2E-3</v>
      </c>
      <c r="BQ160" s="52">
        <v>1.6199999999999999E-2</v>
      </c>
      <c r="BR160" s="52">
        <v>6.1999999999999998E-3</v>
      </c>
      <c r="BS160" s="52">
        <v>6.1100000000000002E-2</v>
      </c>
      <c r="BT160" s="52">
        <v>2.6800000000000001E-2</v>
      </c>
      <c r="BU160" s="52">
        <v>0.1421</v>
      </c>
      <c r="BV160" s="52">
        <v>5.4699999999999999E-2</v>
      </c>
      <c r="BW160" s="52">
        <v>0.27589999999999998</v>
      </c>
      <c r="BX160" s="584">
        <v>0.1051</v>
      </c>
      <c r="BY160" s="74">
        <f>+Fall_Hoy!B160+(CS160/2)</f>
        <v>0</v>
      </c>
      <c r="BZ160" s="59">
        <f>+Fall_Hoy!C160+(CS160/2)</f>
        <v>0</v>
      </c>
      <c r="CA160" s="59">
        <f>+Fall_Hoy!D160+(CT160/2)</f>
        <v>0</v>
      </c>
      <c r="CB160" s="59">
        <f>+Fall_Hoy!E160+(CT160/2)</f>
        <v>0</v>
      </c>
      <c r="CC160" s="59">
        <f>+Fall_Hoy!F160+(CU160/2)</f>
        <v>0</v>
      </c>
      <c r="CD160" s="59">
        <f>+Fall_Hoy!G160+(CU160/2)</f>
        <v>0</v>
      </c>
      <c r="CE160" s="59">
        <f>+Fall_Hoy!H160+(CV160/2)</f>
        <v>0</v>
      </c>
      <c r="CF160" s="59">
        <f>+Fall_Hoy!I160+(CV160/2)</f>
        <v>0</v>
      </c>
      <c r="CG160" s="59">
        <f>+Fall_Hoy!J160+(CW160/2)</f>
        <v>0</v>
      </c>
      <c r="CH160" s="59">
        <f>+Fall_Hoy!K160+(CW160/2)</f>
        <v>0</v>
      </c>
      <c r="CI160" s="59">
        <f>+Fall_Hoy!L160+(CX160/2)</f>
        <v>0</v>
      </c>
      <c r="CJ160" s="59">
        <f>+Fall_Hoy!M160+(CX160/2)</f>
        <v>0</v>
      </c>
      <c r="CK160" s="59">
        <f>+Fall_Hoy!N160+(CY160/2)</f>
        <v>0</v>
      </c>
      <c r="CL160" s="59">
        <f>+Fall_Hoy!O160+(CY160/2)</f>
        <v>0</v>
      </c>
      <c r="CM160" s="59">
        <f>+Fall_Hoy!P160+(CZ160/2)</f>
        <v>0</v>
      </c>
      <c r="CN160" s="59">
        <f>+Fall_Hoy!Q160+(CZ160/2)</f>
        <v>0</v>
      </c>
      <c r="CO160" s="59">
        <f>+Fall_Hoy!R160+(DA160/2)</f>
        <v>0</v>
      </c>
      <c r="CP160" s="59">
        <f>+Fall_Hoy!S160+(DA160/2)</f>
        <v>1</v>
      </c>
      <c r="CQ160" s="59">
        <f>+Fall_Hoy!T160+(DB160/2)</f>
        <v>0</v>
      </c>
      <c r="CR160" s="75">
        <f>+Fall_Hoy!U160+(DB160/2)</f>
        <v>0</v>
      </c>
      <c r="CS160" s="603">
        <f>+Fall_Hoy!W160</f>
        <v>0</v>
      </c>
      <c r="CT160" s="58">
        <f>+Fall_Hoy!X160</f>
        <v>0</v>
      </c>
      <c r="CU160" s="58">
        <f>+Fall_Hoy!Y160</f>
        <v>0</v>
      </c>
      <c r="CV160" s="58">
        <f>+Fall_Hoy!Z160</f>
        <v>0</v>
      </c>
      <c r="CW160" s="58">
        <f>+Fall_Hoy!AA160</f>
        <v>0</v>
      </c>
      <c r="CX160" s="58">
        <f>+Fall_Hoy!AB160</f>
        <v>0</v>
      </c>
      <c r="CY160" s="58">
        <f>+Fall_Hoy!AC160</f>
        <v>0</v>
      </c>
      <c r="CZ160" s="58">
        <f>+Fall_Hoy!AD160</f>
        <v>0</v>
      </c>
      <c r="DA160" s="58">
        <f>+Fall_Hoy!AE160</f>
        <v>0</v>
      </c>
      <c r="DB160" s="223">
        <f>+Fall_Hoy!AF160</f>
        <v>0</v>
      </c>
      <c r="DC160" s="65">
        <f t="shared" si="555"/>
        <v>3.9739802094476154E-2</v>
      </c>
      <c r="DD160" s="66">
        <f t="shared" si="556"/>
        <v>6.008831226652267E-2</v>
      </c>
      <c r="DE160" s="66">
        <f t="shared" si="557"/>
        <v>6.5699535137252227E-2</v>
      </c>
      <c r="DF160" s="66">
        <f t="shared" si="558"/>
        <v>5.6309378741165879E-2</v>
      </c>
      <c r="DG160" s="66">
        <f t="shared" si="810"/>
        <v>6.9365457291528793E-2</v>
      </c>
      <c r="DH160" s="66">
        <f t="shared" si="811"/>
        <v>0.20990274187154712</v>
      </c>
      <c r="DI160" s="66">
        <f t="shared" si="812"/>
        <v>0.255065931561479</v>
      </c>
      <c r="DJ160" s="66">
        <f t="shared" si="813"/>
        <v>0.23954154839974784</v>
      </c>
      <c r="DK160" s="66">
        <f t="shared" si="814"/>
        <v>0.10227283907236183</v>
      </c>
      <c r="DL160" s="66">
        <f t="shared" si="815"/>
        <v>0.1526358067415155</v>
      </c>
      <c r="DM160" s="66">
        <f t="shared" si="816"/>
        <v>5.9141836872344949E-2</v>
      </c>
      <c r="DN160" s="66">
        <f t="shared" si="817"/>
        <v>0.10536648119864196</v>
      </c>
      <c r="DO160" s="66">
        <f t="shared" si="818"/>
        <v>6.5699535137252227E-2</v>
      </c>
      <c r="DP160" s="66">
        <f t="shared" si="819"/>
        <v>5.6309378741165879E-2</v>
      </c>
      <c r="DQ160" s="66">
        <f t="shared" si="820"/>
        <v>3.9739802094476154E-2</v>
      </c>
      <c r="DR160" s="66">
        <f t="shared" si="821"/>
        <v>6.008831226652267E-2</v>
      </c>
      <c r="DS160" s="66">
        <f t="shared" si="822"/>
        <v>0</v>
      </c>
      <c r="DT160" s="66">
        <f t="shared" si="823"/>
        <v>0.7</v>
      </c>
      <c r="DU160" s="66">
        <f t="shared" si="824"/>
        <v>5.8568198837902444E-2</v>
      </c>
      <c r="DV160" s="265">
        <f t="shared" si="825"/>
        <v>0</v>
      </c>
      <c r="DW160" s="74">
        <f>+'Cas_-14'!B159</f>
        <v>6</v>
      </c>
      <c r="DX160" s="59">
        <f>+'Cas_-14'!C159</f>
        <v>2</v>
      </c>
      <c r="DY160" s="59">
        <f>+'Cas_-14'!D159</f>
        <v>8</v>
      </c>
      <c r="DZ160" s="59">
        <f>+'Cas_-14'!E159</f>
        <v>7</v>
      </c>
      <c r="EA160" s="59">
        <f>+'Cas_-14'!F159</f>
        <v>8</v>
      </c>
      <c r="EB160" s="59">
        <f>+'Cas_-14'!G159</f>
        <v>25</v>
      </c>
      <c r="EC160" s="59">
        <f>+'Cas_-14'!H159</f>
        <v>30</v>
      </c>
      <c r="ED160" s="59">
        <f>+'Cas_-14'!I159</f>
        <v>27</v>
      </c>
      <c r="EE160" s="59">
        <f>+'Cas_-14'!J159</f>
        <v>13</v>
      </c>
      <c r="EF160" s="59">
        <f>+'Cas_-14'!K159</f>
        <v>20</v>
      </c>
      <c r="EG160" s="59">
        <f>+'Cas_-14'!L159</f>
        <v>6</v>
      </c>
      <c r="EH160" s="59">
        <f>+'Cas_-14'!M159</f>
        <v>9</v>
      </c>
      <c r="EI160" s="59">
        <f>+'Cas_-14'!N159</f>
        <v>6</v>
      </c>
      <c r="EJ160" s="59">
        <f>+'Cas_-14'!O159</f>
        <v>4</v>
      </c>
      <c r="EK160" s="59">
        <f>+'Cas_-14'!P159</f>
        <v>2</v>
      </c>
      <c r="EL160" s="59">
        <f>+'Cas_-14'!Q159</f>
        <v>3</v>
      </c>
      <c r="EM160" s="59">
        <f>+'Cas_-14'!R159</f>
        <v>0</v>
      </c>
      <c r="EN160" s="59">
        <f>+'Cas_-14'!S159</f>
        <v>1</v>
      </c>
      <c r="EO160" s="59">
        <f>+'Cas_-14'!T159</f>
        <v>1</v>
      </c>
      <c r="EP160" s="75">
        <f>+'Cas_-14'!U159</f>
        <v>0</v>
      </c>
      <c r="EQ160" s="178">
        <f t="shared" si="761"/>
        <v>3.6718493957447605E-2</v>
      </c>
      <c r="ER160" s="79">
        <f t="shared" si="762"/>
        <v>1.7050741343326146E-2</v>
      </c>
      <c r="ES160" s="79">
        <f t="shared" si="763"/>
        <v>4.6216298306965178E-2</v>
      </c>
      <c r="ET160" s="79">
        <f t="shared" si="764"/>
        <v>5.0486264269710764E-2</v>
      </c>
      <c r="EU160" s="79">
        <f t="shared" si="765"/>
        <v>6.9365457291528793E-2</v>
      </c>
      <c r="EV160" s="79">
        <f t="shared" si="766"/>
        <v>0.20990274187154712</v>
      </c>
      <c r="EW160" s="79">
        <f t="shared" si="767"/>
        <v>0.255065931561479</v>
      </c>
      <c r="EX160" s="79">
        <f t="shared" si="768"/>
        <v>0.23954154839974784</v>
      </c>
      <c r="EY160" s="79">
        <f t="shared" si="769"/>
        <v>0.10227283907236183</v>
      </c>
      <c r="EZ160" s="79">
        <f t="shared" si="770"/>
        <v>0.1526358067415155</v>
      </c>
      <c r="FA160" s="79">
        <f t="shared" si="771"/>
        <v>5.9141836872344949E-2</v>
      </c>
      <c r="FB160" s="79">
        <f t="shared" si="772"/>
        <v>0.10536648119864196</v>
      </c>
      <c r="FC160" s="79">
        <f t="shared" si="773"/>
        <v>6.5699535137252227E-2</v>
      </c>
      <c r="FD160" s="79">
        <f t="shared" si="774"/>
        <v>5.6309378741165879E-2</v>
      </c>
      <c r="FE160" s="79">
        <f t="shared" si="775"/>
        <v>3.9739802094476154E-2</v>
      </c>
      <c r="FF160" s="79">
        <f t="shared" si="776"/>
        <v>6.008831226652267E-2</v>
      </c>
      <c r="FG160" s="79">
        <f t="shared" si="777"/>
        <v>0</v>
      </c>
      <c r="FH160" s="79">
        <f t="shared" si="778"/>
        <v>5.0363008805861399E-2</v>
      </c>
      <c r="FI160" s="79">
        <f t="shared" si="779"/>
        <v>5.8568198837902444E-2</v>
      </c>
      <c r="FJ160" s="87">
        <f t="shared" si="780"/>
        <v>0</v>
      </c>
      <c r="FK160" s="101">
        <f t="shared" si="741"/>
        <v>1</v>
      </c>
      <c r="FL160" s="102">
        <f t="shared" si="742"/>
        <v>1</v>
      </c>
      <c r="FM160" s="102">
        <f t="shared" si="743"/>
        <v>1</v>
      </c>
      <c r="FN160" s="102">
        <f t="shared" si="744"/>
        <v>1</v>
      </c>
      <c r="FO160" s="102">
        <f t="shared" si="753"/>
        <v>1</v>
      </c>
      <c r="FP160" s="102">
        <f t="shared" si="753"/>
        <v>1</v>
      </c>
      <c r="FQ160" s="102">
        <f t="shared" si="753"/>
        <v>1</v>
      </c>
      <c r="FR160" s="102">
        <f t="shared" si="753"/>
        <v>1</v>
      </c>
      <c r="FS160" s="102">
        <f t="shared" si="753"/>
        <v>1</v>
      </c>
      <c r="FT160" s="102">
        <f t="shared" si="753"/>
        <v>1</v>
      </c>
      <c r="FU160" s="102">
        <f t="shared" si="753"/>
        <v>1</v>
      </c>
      <c r="FV160" s="102">
        <f t="shared" si="753"/>
        <v>1</v>
      </c>
      <c r="FW160" s="102">
        <f t="shared" si="753"/>
        <v>1</v>
      </c>
      <c r="FX160" s="102">
        <f t="shared" si="753"/>
        <v>1</v>
      </c>
      <c r="FY160" s="102">
        <f t="shared" si="753"/>
        <v>1</v>
      </c>
      <c r="FZ160" s="102">
        <f t="shared" si="753"/>
        <v>1</v>
      </c>
      <c r="GA160" s="102" t="e">
        <f t="shared" si="745"/>
        <v>#DIV/0!</v>
      </c>
      <c r="GB160" s="102">
        <f t="shared" si="746"/>
        <v>13.89909015758669</v>
      </c>
      <c r="GC160" s="102">
        <f t="shared" si="747"/>
        <v>1</v>
      </c>
      <c r="GD160" s="270" t="e">
        <f t="shared" si="748"/>
        <v>#DIV/0!</v>
      </c>
      <c r="GE160" s="74">
        <f>+Cas_Hoy!B159</f>
        <v>6</v>
      </c>
      <c r="GF160" s="59">
        <f>+Cas_Hoy!C159</f>
        <v>2</v>
      </c>
      <c r="GG160" s="59">
        <f>+Cas_Hoy!D159</f>
        <v>10</v>
      </c>
      <c r="GH160" s="59">
        <f>+Cas_Hoy!E159</f>
        <v>7</v>
      </c>
      <c r="GI160" s="59">
        <f>+Cas_Hoy!F159</f>
        <v>9</v>
      </c>
      <c r="GJ160" s="59">
        <f>+Cas_Hoy!G159</f>
        <v>25</v>
      </c>
      <c r="GK160" s="59">
        <f>+Cas_Hoy!H159</f>
        <v>30</v>
      </c>
      <c r="GL160" s="59">
        <f>+Cas_Hoy!I159</f>
        <v>27</v>
      </c>
      <c r="GM160" s="59">
        <f>+Cas_Hoy!J159</f>
        <v>13</v>
      </c>
      <c r="GN160" s="59">
        <f>+Cas_Hoy!K159</f>
        <v>22</v>
      </c>
      <c r="GO160" s="59">
        <f>+Cas_Hoy!L159</f>
        <v>6</v>
      </c>
      <c r="GP160" s="59">
        <f>+Cas_Hoy!M159</f>
        <v>10</v>
      </c>
      <c r="GQ160" s="59">
        <f>+Cas_Hoy!N159</f>
        <v>7</v>
      </c>
      <c r="GR160" s="59">
        <f>+Cas_Hoy!O159</f>
        <v>4</v>
      </c>
      <c r="GS160" s="59">
        <f>+Cas_Hoy!P159</f>
        <v>2</v>
      </c>
      <c r="GT160" s="59">
        <f>+Cas_Hoy!Q159</f>
        <v>3</v>
      </c>
      <c r="GU160" s="59">
        <f>+Cas_Hoy!R159</f>
        <v>0</v>
      </c>
      <c r="GV160" s="59">
        <f>+Cas_Hoy!S159</f>
        <v>1</v>
      </c>
      <c r="GW160" s="59">
        <f>+Cas_Hoy!T159</f>
        <v>1</v>
      </c>
      <c r="GX160" s="459">
        <f>+Cas_Hoy!U159</f>
        <v>0</v>
      </c>
      <c r="GY160" s="424">
        <f t="shared" si="749"/>
        <v>3.9739802094476154E-2</v>
      </c>
      <c r="GZ160" s="94">
        <f t="shared" si="750"/>
        <v>6.008831226652267E-2</v>
      </c>
      <c r="HA160" s="94">
        <f t="shared" si="751"/>
        <v>7.6649457660127596E-2</v>
      </c>
      <c r="HB160" s="94">
        <f t="shared" si="752"/>
        <v>5.6309378741165879E-2</v>
      </c>
      <c r="HC160" s="272">
        <f t="shared" si="724"/>
        <v>7.8036139452969902E-2</v>
      </c>
      <c r="HD160" s="272">
        <f t="shared" si="725"/>
        <v>0.20990274187154712</v>
      </c>
      <c r="HE160" s="272">
        <f t="shared" si="726"/>
        <v>0.255065931561479</v>
      </c>
      <c r="HF160" s="272">
        <f t="shared" si="727"/>
        <v>0.23954154839974784</v>
      </c>
      <c r="HG160" s="272">
        <f t="shared" si="728"/>
        <v>0.10227283907236183</v>
      </c>
      <c r="HH160" s="272">
        <f t="shared" si="729"/>
        <v>0.16789938741566704</v>
      </c>
      <c r="HI160" s="272">
        <f t="shared" si="730"/>
        <v>5.9141836872344949E-2</v>
      </c>
      <c r="HJ160" s="272">
        <f t="shared" si="731"/>
        <v>0.11707386799849107</v>
      </c>
      <c r="HK160" s="272">
        <f t="shared" si="732"/>
        <v>7.6649457660127596E-2</v>
      </c>
      <c r="HL160" s="272">
        <f t="shared" si="733"/>
        <v>5.6309378741165879E-2</v>
      </c>
      <c r="HM160" s="272">
        <f t="shared" si="734"/>
        <v>3.9739802094476154E-2</v>
      </c>
      <c r="HN160" s="272">
        <f t="shared" si="735"/>
        <v>6.008831226652267E-2</v>
      </c>
      <c r="HO160" s="272" t="e">
        <f t="shared" si="736"/>
        <v>#DIV/0!</v>
      </c>
      <c r="HP160" s="272">
        <f t="shared" si="737"/>
        <v>0.7</v>
      </c>
      <c r="HQ160" s="272">
        <f t="shared" si="738"/>
        <v>5.8568198837902444E-2</v>
      </c>
      <c r="HR160" s="276" t="e">
        <f t="shared" si="739"/>
        <v>#DIV/0!</v>
      </c>
      <c r="HS160" s="201">
        <f>+CyF_Tot!B159</f>
        <v>0</v>
      </c>
      <c r="HT160" s="131">
        <f>+CyF_Tot!C159</f>
        <v>179</v>
      </c>
      <c r="HU160" s="131">
        <f>+CyF_Tot!D159</f>
        <v>185</v>
      </c>
      <c r="HV160" s="131">
        <f>+CyF_Tot!E159</f>
        <v>186</v>
      </c>
      <c r="HW160" s="131">
        <f>+CyF_Tot!F159</f>
        <v>0</v>
      </c>
      <c r="HX160" s="131">
        <f>+CyF_Tot!G159</f>
        <v>1</v>
      </c>
      <c r="HY160" s="131">
        <f>+CyF_Tot!H159</f>
        <v>1</v>
      </c>
      <c r="HZ160" s="428">
        <f>+CyF_Tot!I159</f>
        <v>1</v>
      </c>
      <c r="IA160" s="82">
        <f t="shared" si="628"/>
        <v>9.0429106118993116E-2</v>
      </c>
      <c r="IB160" s="79">
        <f t="shared" si="629"/>
        <v>6.49125360543788E-2</v>
      </c>
      <c r="IC160" s="79">
        <f t="shared" si="630"/>
        <v>9.5793640144108266E-2</v>
      </c>
      <c r="ID160" s="79">
        <f t="shared" si="631"/>
        <v>7.6730256709308761E-2</v>
      </c>
      <c r="IE160" s="79">
        <f t="shared" si="632"/>
        <v>6.3824670400476902E-2</v>
      </c>
      <c r="IF160" s="79">
        <f t="shared" si="633"/>
        <v>6.5911886877582537E-2</v>
      </c>
      <c r="IG160" s="79">
        <f t="shared" si="634"/>
        <v>6.5089456798100659E-2</v>
      </c>
      <c r="IH160" s="79">
        <f t="shared" si="635"/>
        <v>6.2377039555573381E-2</v>
      </c>
      <c r="II160" s="79">
        <f t="shared" si="636"/>
        <v>7.0343648123685626E-2</v>
      </c>
      <c r="IJ160" s="79">
        <f t="shared" si="637"/>
        <v>7.2512923791000911E-2</v>
      </c>
      <c r="IK160" s="79">
        <f t="shared" si="638"/>
        <v>5.6143345594331449E-2</v>
      </c>
      <c r="IL160" s="79">
        <f t="shared" si="639"/>
        <v>4.7269594877347478E-2</v>
      </c>
      <c r="IM160" s="79">
        <f t="shared" si="640"/>
        <v>5.0539483721931677E-2</v>
      </c>
      <c r="IN160" s="79">
        <f t="shared" si="641"/>
        <v>3.9311634649358926E-2</v>
      </c>
      <c r="IO160" s="79">
        <f t="shared" si="642"/>
        <v>2.7851343083472278E-2</v>
      </c>
      <c r="IP160" s="79">
        <f t="shared" si="643"/>
        <v>2.7629504485663189E-2</v>
      </c>
      <c r="IQ160" s="79">
        <f t="shared" si="644"/>
        <v>1.4351809060876062E-4</v>
      </c>
      <c r="IR160" s="79">
        <f t="shared" si="645"/>
        <v>1.0988291689134866E-2</v>
      </c>
      <c r="IS160" s="79">
        <f t="shared" si="646"/>
        <v>9.4488722904542775E-3</v>
      </c>
      <c r="IT160" s="179">
        <f t="shared" si="647"/>
        <v>2.7492471127532024E-3</v>
      </c>
      <c r="IU160" s="275"/>
      <c r="IV160" s="272"/>
      <c r="IW160" s="272"/>
      <c r="IX160" s="272"/>
      <c r="IY160" s="272"/>
      <c r="IZ160" s="272"/>
      <c r="JA160" s="272"/>
      <c r="JB160" s="272"/>
      <c r="JC160" s="272"/>
      <c r="JD160" s="272"/>
      <c r="JE160" s="272"/>
      <c r="JF160" s="272"/>
      <c r="JG160" s="272"/>
      <c r="JH160" s="272"/>
      <c r="JI160" s="272"/>
      <c r="JJ160" s="272"/>
      <c r="JK160" s="272"/>
      <c r="JL160" s="272"/>
      <c r="JM160" s="272"/>
      <c r="JN160" s="276"/>
      <c r="JP160" s="525">
        <f t="shared" si="510"/>
        <v>0</v>
      </c>
      <c r="JQ160" s="241">
        <f t="shared" si="511"/>
        <v>0</v>
      </c>
      <c r="JR160" s="241">
        <f t="shared" si="512"/>
        <v>0</v>
      </c>
      <c r="JS160" s="241">
        <f t="shared" si="513"/>
        <v>0</v>
      </c>
      <c r="JT160" s="241">
        <f t="shared" si="514"/>
        <v>0</v>
      </c>
      <c r="JU160" s="241">
        <f t="shared" si="515"/>
        <v>0</v>
      </c>
      <c r="JV160" s="241">
        <f t="shared" si="516"/>
        <v>0</v>
      </c>
      <c r="JW160" s="241">
        <f t="shared" si="517"/>
        <v>0</v>
      </c>
      <c r="JX160" s="241">
        <f t="shared" si="518"/>
        <v>0</v>
      </c>
      <c r="JY160" s="241">
        <f t="shared" si="519"/>
        <v>0</v>
      </c>
      <c r="JZ160" s="241">
        <f t="shared" si="520"/>
        <v>0</v>
      </c>
      <c r="KA160" s="241">
        <f t="shared" si="521"/>
        <v>0</v>
      </c>
      <c r="KB160" s="241">
        <f t="shared" si="522"/>
        <v>0</v>
      </c>
      <c r="KC160" s="241">
        <f t="shared" si="523"/>
        <v>0</v>
      </c>
      <c r="KD160" s="241">
        <f t="shared" si="524"/>
        <v>0</v>
      </c>
      <c r="KE160" s="241">
        <f t="shared" si="525"/>
        <v>0</v>
      </c>
      <c r="KF160" s="241">
        <f t="shared" si="526"/>
        <v>0</v>
      </c>
      <c r="KG160" s="241">
        <f t="shared" si="527"/>
        <v>33074.294416967685</v>
      </c>
      <c r="KH160" s="241">
        <f t="shared" si="528"/>
        <v>0</v>
      </c>
      <c r="KI160" s="526">
        <f t="shared" si="529"/>
        <v>0</v>
      </c>
      <c r="KJ160" s="529">
        <f>(SUM(JP160:KI160)/SUM(JP$4:KI159))*100000</f>
        <v>53.618107587542461</v>
      </c>
      <c r="KK160" s="491">
        <f t="shared" si="781"/>
        <v>0</v>
      </c>
      <c r="KL160" s="492">
        <f t="shared" si="782"/>
        <v>0</v>
      </c>
      <c r="KM160" s="492">
        <f t="shared" si="783"/>
        <v>0</v>
      </c>
      <c r="KN160" s="492">
        <f t="shared" si="784"/>
        <v>0</v>
      </c>
      <c r="KO160" s="492">
        <f t="shared" si="785"/>
        <v>0</v>
      </c>
      <c r="KP160" s="492">
        <f t="shared" si="786"/>
        <v>0</v>
      </c>
      <c r="KQ160" s="492">
        <f t="shared" si="787"/>
        <v>0</v>
      </c>
      <c r="KR160" s="492">
        <f t="shared" si="788"/>
        <v>0</v>
      </c>
      <c r="KS160" s="492">
        <f t="shared" si="789"/>
        <v>0</v>
      </c>
      <c r="KT160" s="492">
        <f t="shared" si="790"/>
        <v>0</v>
      </c>
      <c r="KU160" s="492">
        <f t="shared" si="791"/>
        <v>0</v>
      </c>
      <c r="KV160" s="492">
        <f t="shared" si="792"/>
        <v>0</v>
      </c>
      <c r="KW160" s="492">
        <f t="shared" si="793"/>
        <v>0</v>
      </c>
      <c r="KX160" s="492">
        <f t="shared" si="794"/>
        <v>0</v>
      </c>
      <c r="KY160" s="492">
        <f t="shared" si="795"/>
        <v>0</v>
      </c>
      <c r="KZ160" s="492">
        <f t="shared" si="796"/>
        <v>0</v>
      </c>
      <c r="LA160" s="492">
        <f t="shared" si="797"/>
        <v>0</v>
      </c>
      <c r="LB160" s="492">
        <f t="shared" si="798"/>
        <v>50363.008805861398</v>
      </c>
      <c r="LC160" s="492">
        <f t="shared" si="799"/>
        <v>0</v>
      </c>
      <c r="LD160" s="493">
        <f t="shared" si="800"/>
        <v>0</v>
      </c>
      <c r="LE160" s="509">
        <f t="shared" si="801"/>
        <v>0</v>
      </c>
      <c r="LF160" s="492">
        <f t="shared" si="802"/>
        <v>0</v>
      </c>
      <c r="LG160" s="492">
        <f t="shared" si="803"/>
        <v>0</v>
      </c>
      <c r="LH160" s="492">
        <f t="shared" si="804"/>
        <v>0</v>
      </c>
      <c r="LI160" s="492">
        <f t="shared" si="805"/>
        <v>0</v>
      </c>
      <c r="LJ160" s="512">
        <f t="shared" si="806"/>
        <v>6859.3517550452179</v>
      </c>
      <c r="LK160" s="491">
        <f t="shared" si="807"/>
        <v>0</v>
      </c>
      <c r="LL160" s="492">
        <f t="shared" si="808"/>
        <v>0</v>
      </c>
      <c r="LM160" s="493">
        <f t="shared" si="809"/>
        <v>3281.1408332418823</v>
      </c>
      <c r="LO160" s="547" t="e">
        <f>VLOOKUP(A160,#REF!,2,FALSE)</f>
        <v>#REF!</v>
      </c>
      <c r="LP160" s="552" t="e">
        <f>VLOOKUP(A160,#REF!,3,FALSE)</f>
        <v>#REF!</v>
      </c>
      <c r="LQ160" s="544" t="e">
        <f>VLOOKUP(A160,#REF!,4,FALSE)</f>
        <v>#REF!</v>
      </c>
      <c r="LR160" s="564" t="e">
        <f t="shared" si="665"/>
        <v>#REF!</v>
      </c>
      <c r="LS160" s="518" t="e">
        <f t="shared" si="666"/>
        <v>#REF!</v>
      </c>
    </row>
    <row r="161" spans="1:331" ht="14.4">
      <c r="A161" s="391" t="s">
        <v>170</v>
      </c>
      <c r="B161" s="419">
        <v>13942</v>
      </c>
      <c r="C161" s="407">
        <f t="shared" si="608"/>
        <v>1657</v>
      </c>
      <c r="D161" s="398">
        <f t="shared" si="609"/>
        <v>30</v>
      </c>
      <c r="E161" s="376">
        <f t="shared" si="754"/>
        <v>8.9386733404219678E-3</v>
      </c>
      <c r="F161" s="185">
        <f t="shared" si="755"/>
        <v>0.11318318749103429</v>
      </c>
      <c r="G161" s="30">
        <f t="shared" si="756"/>
        <v>2.1268711944236895</v>
      </c>
      <c r="H161" s="29">
        <f t="shared" si="757"/>
        <v>0.24072606116773651</v>
      </c>
      <c r="I161" s="33">
        <f t="shared" si="758"/>
        <v>0.25277761936307946</v>
      </c>
      <c r="J161" s="302">
        <f t="shared" si="759"/>
        <v>0.2912069484225307</v>
      </c>
      <c r="K161" s="452">
        <f t="shared" si="671"/>
        <v>7.3891493213365626E-3</v>
      </c>
      <c r="L161" s="303">
        <f t="shared" si="723"/>
        <v>2.5728816697762502</v>
      </c>
      <c r="M161" s="304">
        <f t="shared" si="760"/>
        <v>0.30560120823048847</v>
      </c>
      <c r="N161" s="675"/>
      <c r="O161" s="310" t="s">
        <v>226</v>
      </c>
      <c r="P161" s="20" t="s">
        <v>229</v>
      </c>
      <c r="Q161" s="20"/>
      <c r="R161" s="20"/>
      <c r="S161" s="148">
        <f t="shared" si="538"/>
        <v>1657</v>
      </c>
      <c r="T161" s="149">
        <f t="shared" si="539"/>
        <v>11884.951943767035</v>
      </c>
      <c r="U161" s="148">
        <f t="shared" si="540"/>
        <v>43</v>
      </c>
      <c r="V161" s="150">
        <f t="shared" si="541"/>
        <v>2.6641883519206939E-2</v>
      </c>
      <c r="W161" s="149">
        <f t="shared" si="542"/>
        <v>308.42059962702626</v>
      </c>
      <c r="X161" s="148">
        <f t="shared" si="543"/>
        <v>79</v>
      </c>
      <c r="Y161" s="150">
        <f t="shared" si="544"/>
        <v>5.0063371356147024E-2</v>
      </c>
      <c r="Z161" s="149">
        <f t="shared" si="545"/>
        <v>566.63319466360633</v>
      </c>
      <c r="AA161" s="148">
        <f t="shared" si="546"/>
        <v>30</v>
      </c>
      <c r="AB161" s="149">
        <f t="shared" si="547"/>
        <v>2151.7716253048343</v>
      </c>
      <c r="AC161" s="151">
        <f t="shared" si="548"/>
        <v>1.8105009052504527E-2</v>
      </c>
      <c r="AD161" s="148">
        <f t="shared" si="549"/>
        <v>0</v>
      </c>
      <c r="AE161" s="150">
        <f t="shared" si="550"/>
        <v>0</v>
      </c>
      <c r="AF161" s="149">
        <f t="shared" si="551"/>
        <v>0</v>
      </c>
      <c r="AG161" s="148">
        <f t="shared" si="552"/>
        <v>3</v>
      </c>
      <c r="AH161" s="150">
        <f t="shared" si="553"/>
        <v>0.1111111111111111</v>
      </c>
      <c r="AI161" s="311">
        <f t="shared" si="554"/>
        <v>215.17716253048343</v>
      </c>
      <c r="AJ161" s="679"/>
      <c r="AK161" s="74">
        <v>1001.722678712074</v>
      </c>
      <c r="AL161" s="59">
        <v>931.22846030679955</v>
      </c>
      <c r="AM161" s="59">
        <v>965.71265769953914</v>
      </c>
      <c r="AN161" s="59">
        <v>918.90566274675234</v>
      </c>
      <c r="AO161" s="59">
        <v>858.28978255168863</v>
      </c>
      <c r="AP161" s="59">
        <v>767.08957964971125</v>
      </c>
      <c r="AQ161" s="59">
        <v>893.99691374670579</v>
      </c>
      <c r="AR161" s="59">
        <v>881.46903313997143</v>
      </c>
      <c r="AS161" s="59">
        <v>988.15953050334383</v>
      </c>
      <c r="AT161" s="59">
        <v>995.23843640931364</v>
      </c>
      <c r="AU161" s="59">
        <v>826.18394503744412</v>
      </c>
      <c r="AV161" s="59">
        <v>800.39431357316789</v>
      </c>
      <c r="AW161" s="59">
        <v>751.66959124443304</v>
      </c>
      <c r="AX161" s="59">
        <v>760.39968608884442</v>
      </c>
      <c r="AY161" s="59">
        <v>473.69910829468955</v>
      </c>
      <c r="AZ161" s="59">
        <v>525.27371294365298</v>
      </c>
      <c r="BA161" s="59">
        <v>194.9683682375879</v>
      </c>
      <c r="BB161" s="59">
        <v>305.8087650594295</v>
      </c>
      <c r="BC161" s="59">
        <v>15.59746945900703</v>
      </c>
      <c r="BD161" s="75">
        <v>86.192487613710071</v>
      </c>
      <c r="BE161" s="213">
        <v>2.0000000000000002E-5</v>
      </c>
      <c r="BF161" s="42">
        <v>2.0000000000000002E-5</v>
      </c>
      <c r="BG161" s="52">
        <v>5.0000000000000002E-5</v>
      </c>
      <c r="BH161" s="52">
        <v>4.0000000000000003E-5</v>
      </c>
      <c r="BI161" s="52">
        <v>1.2518952302791728E-4</v>
      </c>
      <c r="BJ161" s="52">
        <v>1.2406223545552731E-4</v>
      </c>
      <c r="BK161" s="52">
        <v>3.4000000000000002E-4</v>
      </c>
      <c r="BL161" s="52">
        <v>1.8000000000000001E-4</v>
      </c>
      <c r="BM161" s="52">
        <v>8.9999999999999998E-4</v>
      </c>
      <c r="BN161" s="52">
        <v>5.0000000000000001E-4</v>
      </c>
      <c r="BO161" s="52">
        <v>3.8E-3</v>
      </c>
      <c r="BP161" s="52">
        <v>2E-3</v>
      </c>
      <c r="BQ161" s="52">
        <v>1.6199999999999999E-2</v>
      </c>
      <c r="BR161" s="52">
        <v>6.1999999999999998E-3</v>
      </c>
      <c r="BS161" s="52">
        <v>6.1100000000000002E-2</v>
      </c>
      <c r="BT161" s="52">
        <v>2.6800000000000001E-2</v>
      </c>
      <c r="BU161" s="52">
        <v>0.1421</v>
      </c>
      <c r="BV161" s="52">
        <v>5.4699999999999999E-2</v>
      </c>
      <c r="BW161" s="52">
        <v>0.27589999999999998</v>
      </c>
      <c r="BX161" s="584">
        <v>0.1051</v>
      </c>
      <c r="BY161" s="74">
        <f>+Fall_Hoy!B161+(CS161/2)</f>
        <v>0</v>
      </c>
      <c r="BZ161" s="59">
        <f>+Fall_Hoy!C161+(CS161/2)</f>
        <v>0</v>
      </c>
      <c r="CA161" s="59">
        <f>+Fall_Hoy!D161+(CT161/2)</f>
        <v>0</v>
      </c>
      <c r="CB161" s="59">
        <f>+Fall_Hoy!E161+(CT161/2)</f>
        <v>0</v>
      </c>
      <c r="CC161" s="59">
        <f>+Fall_Hoy!F161+(CU161/2)</f>
        <v>0</v>
      </c>
      <c r="CD161" s="59">
        <f>+Fall_Hoy!G161+(CU161/2)</f>
        <v>0</v>
      </c>
      <c r="CE161" s="59">
        <f>+Fall_Hoy!H161+(CV161/2)</f>
        <v>0</v>
      </c>
      <c r="CF161" s="59">
        <f>+Fall_Hoy!I161+(CV161/2)</f>
        <v>0</v>
      </c>
      <c r="CG161" s="59">
        <f>+Fall_Hoy!J161+(CW161/2)</f>
        <v>0</v>
      </c>
      <c r="CH161" s="59">
        <f>+Fall_Hoy!K161+(CW161/2)</f>
        <v>0</v>
      </c>
      <c r="CI161" s="59">
        <f>+Fall_Hoy!L161+(CX161/2)</f>
        <v>1</v>
      </c>
      <c r="CJ161" s="59">
        <f>+Fall_Hoy!M161+(CX161/2)</f>
        <v>0</v>
      </c>
      <c r="CK161" s="59">
        <f>+Fall_Hoy!N161+(CY161/2)</f>
        <v>6</v>
      </c>
      <c r="CL161" s="59">
        <f>+Fall_Hoy!O161+(CY161/2)</f>
        <v>4</v>
      </c>
      <c r="CM161" s="59">
        <f>+Fall_Hoy!P161+(CZ161/2)</f>
        <v>6</v>
      </c>
      <c r="CN161" s="59">
        <f>+Fall_Hoy!Q161+(CZ161/2)</f>
        <v>4</v>
      </c>
      <c r="CO161" s="59">
        <f>+Fall_Hoy!R161+(DA161/2)</f>
        <v>6</v>
      </c>
      <c r="CP161" s="59">
        <f>+Fall_Hoy!S161+(DA161/2)</f>
        <v>2</v>
      </c>
      <c r="CQ161" s="59">
        <f>+Fall_Hoy!T161+(DB161/2)</f>
        <v>1</v>
      </c>
      <c r="CR161" s="75">
        <f>+Fall_Hoy!U161+(DB161/2)</f>
        <v>0</v>
      </c>
      <c r="CS161" s="603">
        <f>+Fall_Hoy!W161</f>
        <v>0</v>
      </c>
      <c r="CT161" s="58">
        <f>+Fall_Hoy!X161</f>
        <v>0</v>
      </c>
      <c r="CU161" s="58">
        <f>+Fall_Hoy!Y161</f>
        <v>0</v>
      </c>
      <c r="CV161" s="58">
        <f>+Fall_Hoy!Z161</f>
        <v>0</v>
      </c>
      <c r="CW161" s="58">
        <f>+Fall_Hoy!AA161</f>
        <v>0</v>
      </c>
      <c r="CX161" s="58">
        <f>+Fall_Hoy!AB161</f>
        <v>0</v>
      </c>
      <c r="CY161" s="58">
        <f>+Fall_Hoy!AC161</f>
        <v>0</v>
      </c>
      <c r="CZ161" s="58">
        <f>+Fall_Hoy!AD161</f>
        <v>0</v>
      </c>
      <c r="DA161" s="58">
        <f>+Fall_Hoy!AE161</f>
        <v>0</v>
      </c>
      <c r="DB161" s="223">
        <f>+Fall_Hoy!AF161</f>
        <v>0</v>
      </c>
      <c r="DC161" s="65">
        <f t="shared" si="555"/>
        <v>0.2073039001936805</v>
      </c>
      <c r="DD161" s="66">
        <f t="shared" si="556"/>
        <v>0.28414468050734965</v>
      </c>
      <c r="DE161" s="66">
        <f t="shared" si="557"/>
        <v>0.49273028293881166</v>
      </c>
      <c r="DF161" s="66">
        <f t="shared" si="558"/>
        <v>0.7</v>
      </c>
      <c r="DG161" s="66">
        <f t="shared" si="810"/>
        <v>0.13165716556015838</v>
      </c>
      <c r="DH161" s="66">
        <f t="shared" si="811"/>
        <v>0.1942406779505991</v>
      </c>
      <c r="DI161" s="66">
        <f t="shared" si="812"/>
        <v>0.16107438156190235</v>
      </c>
      <c r="DJ161" s="66">
        <f t="shared" si="813"/>
        <v>0.18151516841158624</v>
      </c>
      <c r="DK161" s="66">
        <f t="shared" si="814"/>
        <v>0.1437014931462218</v>
      </c>
      <c r="DL161" s="66">
        <f t="shared" si="815"/>
        <v>0.1487080829936232</v>
      </c>
      <c r="DM161" s="66">
        <f t="shared" si="816"/>
        <v>0.31852216000749728</v>
      </c>
      <c r="DN161" s="66">
        <f t="shared" si="817"/>
        <v>0.14492856587417008</v>
      </c>
      <c r="DO161" s="66">
        <f t="shared" si="818"/>
        <v>0.49273028293881166</v>
      </c>
      <c r="DP161" s="66">
        <f t="shared" si="819"/>
        <v>0.7</v>
      </c>
      <c r="DQ161" s="66">
        <f t="shared" si="820"/>
        <v>0.2073039001936805</v>
      </c>
      <c r="DR161" s="66">
        <f t="shared" si="821"/>
        <v>0.28414468050734965</v>
      </c>
      <c r="DS161" s="66">
        <f t="shared" si="822"/>
        <v>0.21656736653146122</v>
      </c>
      <c r="DT161" s="66">
        <f t="shared" si="823"/>
        <v>0.11956188139631488</v>
      </c>
      <c r="DU161" s="66">
        <f t="shared" si="824"/>
        <v>0.23237754307207203</v>
      </c>
      <c r="DV161" s="265">
        <f t="shared" si="825"/>
        <v>1.1601939190822665E-2</v>
      </c>
      <c r="DW161" s="74">
        <f>+'Cas_-14'!B160</f>
        <v>24</v>
      </c>
      <c r="DX161" s="59">
        <f>+'Cas_-14'!C160</f>
        <v>36</v>
      </c>
      <c r="DY161" s="59">
        <f>+'Cas_-14'!D160</f>
        <v>75</v>
      </c>
      <c r="DZ161" s="59">
        <f>+'Cas_-14'!E160</f>
        <v>86</v>
      </c>
      <c r="EA161" s="59">
        <f>+'Cas_-14'!F160</f>
        <v>113</v>
      </c>
      <c r="EB161" s="59">
        <f>+'Cas_-14'!G160</f>
        <v>149</v>
      </c>
      <c r="EC161" s="59">
        <f>+'Cas_-14'!H160</f>
        <v>144</v>
      </c>
      <c r="ED161" s="59">
        <f>+'Cas_-14'!I160</f>
        <v>160</v>
      </c>
      <c r="EE161" s="59">
        <f>+'Cas_-14'!J160</f>
        <v>142</v>
      </c>
      <c r="EF161" s="59">
        <f>+'Cas_-14'!K160</f>
        <v>148</v>
      </c>
      <c r="EG161" s="59">
        <f>+'Cas_-14'!L160</f>
        <v>89</v>
      </c>
      <c r="EH161" s="59">
        <f>+'Cas_-14'!M160</f>
        <v>116</v>
      </c>
      <c r="EI161" s="59">
        <f>+'Cas_-14'!N160</f>
        <v>62</v>
      </c>
      <c r="EJ161" s="59">
        <f>+'Cas_-14'!O160</f>
        <v>66</v>
      </c>
      <c r="EK161" s="59">
        <f>+'Cas_-14'!P160</f>
        <v>32</v>
      </c>
      <c r="EL161" s="59">
        <f>+'Cas_-14'!Q160</f>
        <v>35</v>
      </c>
      <c r="EM161" s="59">
        <f>+'Cas_-14'!R160</f>
        <v>20</v>
      </c>
      <c r="EN161" s="59">
        <f>+'Cas_-14'!S160</f>
        <v>16</v>
      </c>
      <c r="EO161" s="59">
        <f>+'Cas_-14'!T160</f>
        <v>2</v>
      </c>
      <c r="EP161" s="75">
        <f>+'Cas_-14'!U160</f>
        <v>1</v>
      </c>
      <c r="EQ161" s="178">
        <f t="shared" si="761"/>
        <v>2.3958726811353685E-2</v>
      </c>
      <c r="ER161" s="80">
        <f t="shared" si="762"/>
        <v>3.8658612289555194E-2</v>
      </c>
      <c r="ES161" s="80">
        <f t="shared" si="763"/>
        <v>7.7662852818622424E-2</v>
      </c>
      <c r="ET161" s="80">
        <f t="shared" si="764"/>
        <v>9.3589585401979772E-2</v>
      </c>
      <c r="EU161" s="80">
        <f t="shared" si="765"/>
        <v>0.13165716556015838</v>
      </c>
      <c r="EV161" s="80">
        <f t="shared" si="766"/>
        <v>0.1942406779505991</v>
      </c>
      <c r="EW161" s="80">
        <f t="shared" si="767"/>
        <v>0.16107438156190235</v>
      </c>
      <c r="EX161" s="80">
        <f t="shared" si="768"/>
        <v>0.18151516841158624</v>
      </c>
      <c r="EY161" s="80">
        <f t="shared" si="769"/>
        <v>0.1437014931462218</v>
      </c>
      <c r="EZ161" s="80">
        <f t="shared" si="770"/>
        <v>0.1487080829936232</v>
      </c>
      <c r="FA161" s="80">
        <f t="shared" si="771"/>
        <v>0.10772419451453558</v>
      </c>
      <c r="FB161" s="80">
        <f t="shared" si="772"/>
        <v>0.14492856587417008</v>
      </c>
      <c r="FC161" s="80">
        <f t="shared" si="773"/>
        <v>8.2483049363957062E-2</v>
      </c>
      <c r="FD161" s="80">
        <f t="shared" si="774"/>
        <v>8.6796458766934079E-2</v>
      </c>
      <c r="FE161" s="80">
        <f t="shared" si="775"/>
        <v>6.7553430943114015E-2</v>
      </c>
      <c r="FF161" s="80">
        <f t="shared" si="776"/>
        <v>6.6631927578973502E-2</v>
      </c>
      <c r="FG161" s="80">
        <f t="shared" si="777"/>
        <v>0.10258074261373547</v>
      </c>
      <c r="FH161" s="80">
        <f t="shared" si="778"/>
        <v>5.232027929902739E-2</v>
      </c>
      <c r="FI161" s="80">
        <f t="shared" si="779"/>
        <v>0.12822592826716933</v>
      </c>
      <c r="FJ161" s="88">
        <f t="shared" si="780"/>
        <v>1.1601939190822665E-2</v>
      </c>
      <c r="FK161" s="101">
        <f t="shared" si="741"/>
        <v>3.0687397708674307</v>
      </c>
      <c r="FL161" s="102">
        <f t="shared" si="742"/>
        <v>4.2643923240938157</v>
      </c>
      <c r="FM161" s="102">
        <f t="shared" si="743"/>
        <v>5.9737156511350067</v>
      </c>
      <c r="FN161" s="102">
        <f t="shared" si="744"/>
        <v>8.0648451554877436</v>
      </c>
      <c r="FO161" s="102">
        <f t="shared" si="753"/>
        <v>1</v>
      </c>
      <c r="FP161" s="102">
        <f t="shared" si="753"/>
        <v>1</v>
      </c>
      <c r="FQ161" s="102">
        <f t="shared" si="753"/>
        <v>1</v>
      </c>
      <c r="FR161" s="102">
        <f t="shared" si="753"/>
        <v>1</v>
      </c>
      <c r="FS161" s="102">
        <f t="shared" si="753"/>
        <v>1</v>
      </c>
      <c r="FT161" s="102">
        <f t="shared" si="753"/>
        <v>1</v>
      </c>
      <c r="FU161" s="102">
        <f t="shared" si="753"/>
        <v>2.9568302779420463</v>
      </c>
      <c r="FV161" s="102">
        <f t="shared" si="753"/>
        <v>1</v>
      </c>
      <c r="FW161" s="102">
        <f t="shared" si="753"/>
        <v>5.9737156511350067</v>
      </c>
      <c r="FX161" s="102">
        <f t="shared" si="753"/>
        <v>8.0648451554877436</v>
      </c>
      <c r="FY161" s="102">
        <f t="shared" si="753"/>
        <v>3.0687397708674307</v>
      </c>
      <c r="FZ161" s="102">
        <f t="shared" si="753"/>
        <v>4.2643923240938157</v>
      </c>
      <c r="GA161" s="102">
        <f t="shared" si="745"/>
        <v>2.1111893033075297</v>
      </c>
      <c r="GB161" s="102">
        <f t="shared" si="746"/>
        <v>2.2851919561243146</v>
      </c>
      <c r="GC161" s="102">
        <f t="shared" si="747"/>
        <v>1.8122508155128672</v>
      </c>
      <c r="GD161" s="270">
        <f t="shared" si="748"/>
        <v>1</v>
      </c>
      <c r="GE161" s="74">
        <f>+Cas_Hoy!B160</f>
        <v>27</v>
      </c>
      <c r="GF161" s="59">
        <f>+Cas_Hoy!C160</f>
        <v>38</v>
      </c>
      <c r="GG161" s="59">
        <f>+Cas_Hoy!D160</f>
        <v>78</v>
      </c>
      <c r="GH161" s="59">
        <f>+Cas_Hoy!E160</f>
        <v>88</v>
      </c>
      <c r="GI161" s="59">
        <f>+Cas_Hoy!F160</f>
        <v>120</v>
      </c>
      <c r="GJ161" s="59">
        <f>+Cas_Hoy!G160</f>
        <v>153</v>
      </c>
      <c r="GK161" s="59">
        <f>+Cas_Hoy!H160</f>
        <v>153</v>
      </c>
      <c r="GL161" s="59">
        <f>+Cas_Hoy!I160</f>
        <v>171</v>
      </c>
      <c r="GM161" s="59">
        <f>+Cas_Hoy!J160</f>
        <v>153</v>
      </c>
      <c r="GN161" s="59">
        <f>+Cas_Hoy!K160</f>
        <v>157</v>
      </c>
      <c r="GO161" s="59">
        <f>+Cas_Hoy!L160</f>
        <v>98</v>
      </c>
      <c r="GP161" s="59">
        <f>+Cas_Hoy!M160</f>
        <v>118</v>
      </c>
      <c r="GQ161" s="59">
        <f>+Cas_Hoy!N160</f>
        <v>65</v>
      </c>
      <c r="GR161" s="59">
        <f>+Cas_Hoy!O160</f>
        <v>66</v>
      </c>
      <c r="GS161" s="59">
        <f>+Cas_Hoy!P160</f>
        <v>33</v>
      </c>
      <c r="GT161" s="59">
        <f>+Cas_Hoy!Q160</f>
        <v>36</v>
      </c>
      <c r="GU161" s="59">
        <f>+Cas_Hoy!R160</f>
        <v>21</v>
      </c>
      <c r="GV161" s="59">
        <f>+Cas_Hoy!S160</f>
        <v>16</v>
      </c>
      <c r="GW161" s="59">
        <f>+Cas_Hoy!T160</f>
        <v>2</v>
      </c>
      <c r="GX161" s="459">
        <f>+Cas_Hoy!U160</f>
        <v>1</v>
      </c>
      <c r="GY161" s="424">
        <f t="shared" si="749"/>
        <v>0.21378214707473303</v>
      </c>
      <c r="GZ161" s="94">
        <f t="shared" si="750"/>
        <v>0.29226309995041677</v>
      </c>
      <c r="HA161" s="94">
        <f t="shared" si="751"/>
        <v>0.51657207082294776</v>
      </c>
      <c r="HB161" s="94">
        <f t="shared" si="752"/>
        <v>0.7</v>
      </c>
      <c r="HC161" s="272">
        <f t="shared" si="724"/>
        <v>0.13981291917892924</v>
      </c>
      <c r="HD161" s="272">
        <f t="shared" si="725"/>
        <v>0.19945519279491047</v>
      </c>
      <c r="HE161" s="272">
        <f t="shared" si="726"/>
        <v>0.17114153040952126</v>
      </c>
      <c r="HF161" s="272">
        <f t="shared" si="727"/>
        <v>0.1939943362398828</v>
      </c>
      <c r="HG161" s="272">
        <f t="shared" si="728"/>
        <v>0.15483329895332348</v>
      </c>
      <c r="HH161" s="272">
        <f t="shared" si="729"/>
        <v>0.15775114209458677</v>
      </c>
      <c r="HI161" s="272">
        <f t="shared" si="730"/>
        <v>0.35073226607567121</v>
      </c>
      <c r="HJ161" s="272">
        <f t="shared" si="731"/>
        <v>0.14742733425131094</v>
      </c>
      <c r="HK161" s="272">
        <f t="shared" si="732"/>
        <v>0.51657207082294776</v>
      </c>
      <c r="HL161" s="272">
        <f t="shared" si="733"/>
        <v>0.7</v>
      </c>
      <c r="HM161" s="272">
        <f t="shared" si="734"/>
        <v>0.21378214707473303</v>
      </c>
      <c r="HN161" s="272">
        <f t="shared" si="735"/>
        <v>0.29226309995041677</v>
      </c>
      <c r="HO161" s="272">
        <f t="shared" si="736"/>
        <v>0.22739573485803424</v>
      </c>
      <c r="HP161" s="272">
        <f t="shared" si="737"/>
        <v>0.11956188139631488</v>
      </c>
      <c r="HQ161" s="272">
        <f t="shared" si="738"/>
        <v>0.23237754307207203</v>
      </c>
      <c r="HR161" s="276">
        <f t="shared" si="739"/>
        <v>1.1601939190822665E-2</v>
      </c>
      <c r="HS161" s="201">
        <f>+CyF_Tot!B160</f>
        <v>0</v>
      </c>
      <c r="HT161" s="131">
        <f>+CyF_Tot!C160</f>
        <v>1578</v>
      </c>
      <c r="HU161" s="131">
        <f>+CyF_Tot!D160</f>
        <v>1614</v>
      </c>
      <c r="HV161" s="131">
        <f>+CyF_Tot!E160</f>
        <v>1657</v>
      </c>
      <c r="HW161" s="131">
        <f>+CyF_Tot!F160</f>
        <v>0</v>
      </c>
      <c r="HX161" s="131">
        <f>+CyF_Tot!G160</f>
        <v>27</v>
      </c>
      <c r="HY161" s="131">
        <f>+CyF_Tot!H160</f>
        <v>30</v>
      </c>
      <c r="HZ161" s="428">
        <f>+CyF_Tot!I160</f>
        <v>30</v>
      </c>
      <c r="IA161" s="82">
        <f t="shared" si="628"/>
        <v>7.184928121589973E-2</v>
      </c>
      <c r="IB161" s="79">
        <f t="shared" si="629"/>
        <v>6.6793032585482678E-2</v>
      </c>
      <c r="IC161" s="79">
        <f t="shared" si="630"/>
        <v>6.9266436501186288E-2</v>
      </c>
      <c r="ID161" s="79">
        <f t="shared" si="631"/>
        <v>6.5909171047679835E-2</v>
      </c>
      <c r="IE161" s="79">
        <f t="shared" si="632"/>
        <v>6.1561453346125998E-2</v>
      </c>
      <c r="IF161" s="79">
        <f t="shared" si="633"/>
        <v>5.5020053051908713E-2</v>
      </c>
      <c r="IG161" s="79">
        <f t="shared" si="634"/>
        <v>6.4122573070341832E-2</v>
      </c>
      <c r="IH161" s="79">
        <f t="shared" si="635"/>
        <v>6.3224001803182578E-2</v>
      </c>
      <c r="II161" s="79">
        <f t="shared" si="636"/>
        <v>7.08764546337214E-2</v>
      </c>
      <c r="IJ161" s="79">
        <f t="shared" si="637"/>
        <v>7.1384194262610362E-2</v>
      </c>
      <c r="IK161" s="79">
        <f t="shared" si="638"/>
        <v>5.9258639007132699E-2</v>
      </c>
      <c r="IL161" s="79">
        <f t="shared" si="639"/>
        <v>5.7408859100069425E-2</v>
      </c>
      <c r="IM161" s="79">
        <f t="shared" si="640"/>
        <v>5.3914043268141802E-2</v>
      </c>
      <c r="IN161" s="79">
        <f t="shared" si="641"/>
        <v>5.4540215613889283E-2</v>
      </c>
      <c r="IO161" s="79">
        <f t="shared" si="642"/>
        <v>3.3976410005357165E-2</v>
      </c>
      <c r="IP161" s="79">
        <f t="shared" si="643"/>
        <v>3.7675635701022309E-2</v>
      </c>
      <c r="IQ161" s="79">
        <f t="shared" si="644"/>
        <v>1.3984246753520864E-2</v>
      </c>
      <c r="IR161" s="79">
        <f t="shared" si="645"/>
        <v>2.1934354114146428E-2</v>
      </c>
      <c r="IS161" s="79">
        <f t="shared" si="646"/>
        <v>1.118739740281669E-3</v>
      </c>
      <c r="IT161" s="179">
        <f t="shared" si="647"/>
        <v>6.1822183053873237E-3</v>
      </c>
      <c r="IU161" s="275"/>
      <c r="IV161" s="272"/>
      <c r="IW161" s="272"/>
      <c r="IX161" s="272"/>
      <c r="IY161" s="272"/>
      <c r="IZ161" s="272"/>
      <c r="JA161" s="272"/>
      <c r="JB161" s="272"/>
      <c r="JC161" s="272"/>
      <c r="JD161" s="272"/>
      <c r="JE161" s="272"/>
      <c r="JF161" s="272"/>
      <c r="JG161" s="272"/>
      <c r="JH161" s="272"/>
      <c r="JI161" s="272"/>
      <c r="JJ161" s="272"/>
      <c r="JK161" s="272"/>
      <c r="JL161" s="272"/>
      <c r="JM161" s="272"/>
      <c r="JN161" s="276"/>
      <c r="JP161" s="525">
        <f t="shared" si="510"/>
        <v>0</v>
      </c>
      <c r="JQ161" s="241">
        <f t="shared" si="511"/>
        <v>0</v>
      </c>
      <c r="JR161" s="241">
        <f t="shared" si="512"/>
        <v>0</v>
      </c>
      <c r="JS161" s="241">
        <f t="shared" si="513"/>
        <v>0</v>
      </c>
      <c r="JT161" s="241">
        <f t="shared" si="514"/>
        <v>0</v>
      </c>
      <c r="JU161" s="241">
        <f t="shared" si="515"/>
        <v>0</v>
      </c>
      <c r="JV161" s="241">
        <f t="shared" si="516"/>
        <v>0</v>
      </c>
      <c r="JW161" s="241">
        <f t="shared" si="517"/>
        <v>0</v>
      </c>
      <c r="JX161" s="241">
        <f t="shared" si="518"/>
        <v>0</v>
      </c>
      <c r="JY161" s="241">
        <f t="shared" si="519"/>
        <v>0</v>
      </c>
      <c r="JZ161" s="241">
        <f t="shared" si="520"/>
        <v>2558.1058706051399</v>
      </c>
      <c r="KA161" s="241">
        <f t="shared" si="521"/>
        <v>0</v>
      </c>
      <c r="KB161" s="241">
        <f t="shared" si="522"/>
        <v>13198.05153162563</v>
      </c>
      <c r="KC161" s="241">
        <f t="shared" si="523"/>
        <v>10032.139859548417</v>
      </c>
      <c r="KD161" s="241">
        <f t="shared" si="524"/>
        <v>12539.136966888373</v>
      </c>
      <c r="KE161" s="241">
        <f t="shared" si="525"/>
        <v>10154.172707614929</v>
      </c>
      <c r="KF161" s="241">
        <f t="shared" si="526"/>
        <v>10972.795327460486</v>
      </c>
      <c r="KG161" s="241">
        <f t="shared" si="527"/>
        <v>4294.9586475873339</v>
      </c>
      <c r="KH161" s="241">
        <f t="shared" si="528"/>
        <v>3870.1790799238388</v>
      </c>
      <c r="KI161" s="526">
        <f t="shared" si="529"/>
        <v>0</v>
      </c>
      <c r="KJ161" s="529">
        <f>(SUM(JP161:KI161)/SUM(JP$4:KI160))*100000</f>
        <v>109.5620898580287</v>
      </c>
      <c r="KK161" s="491">
        <f t="shared" si="781"/>
        <v>0</v>
      </c>
      <c r="KL161" s="492">
        <f t="shared" si="782"/>
        <v>0</v>
      </c>
      <c r="KM161" s="492">
        <f t="shared" si="783"/>
        <v>0</v>
      </c>
      <c r="KN161" s="492">
        <f t="shared" si="784"/>
        <v>0</v>
      </c>
      <c r="KO161" s="492">
        <f t="shared" si="785"/>
        <v>0</v>
      </c>
      <c r="KP161" s="492">
        <f t="shared" si="786"/>
        <v>0</v>
      </c>
      <c r="KQ161" s="492">
        <f t="shared" si="787"/>
        <v>0</v>
      </c>
      <c r="KR161" s="492">
        <f t="shared" si="788"/>
        <v>0</v>
      </c>
      <c r="KS161" s="492">
        <f t="shared" si="789"/>
        <v>0</v>
      </c>
      <c r="KT161" s="492">
        <f t="shared" si="790"/>
        <v>0</v>
      </c>
      <c r="KU161" s="492">
        <f t="shared" si="791"/>
        <v>1210.3842080284896</v>
      </c>
      <c r="KV161" s="492">
        <f t="shared" si="792"/>
        <v>0</v>
      </c>
      <c r="KW161" s="492">
        <f t="shared" si="793"/>
        <v>7982.230583608748</v>
      </c>
      <c r="KX161" s="492">
        <f t="shared" si="794"/>
        <v>5260.3914404202469</v>
      </c>
      <c r="KY161" s="492">
        <f t="shared" si="795"/>
        <v>12666.268301833879</v>
      </c>
      <c r="KZ161" s="492">
        <f t="shared" si="796"/>
        <v>7615.0774375969713</v>
      </c>
      <c r="LA161" s="492">
        <f t="shared" si="797"/>
        <v>30774.222784120637</v>
      </c>
      <c r="LB161" s="492">
        <f t="shared" si="798"/>
        <v>6540.0349123784235</v>
      </c>
      <c r="LC161" s="492">
        <f t="shared" si="799"/>
        <v>64112.964133584668</v>
      </c>
      <c r="LD161" s="493">
        <f t="shared" si="800"/>
        <v>0</v>
      </c>
      <c r="LE161" s="509">
        <f t="shared" si="801"/>
        <v>0</v>
      </c>
      <c r="LF161" s="492">
        <f t="shared" si="802"/>
        <v>0</v>
      </c>
      <c r="LG161" s="492">
        <f t="shared" si="803"/>
        <v>369.22980728544189</v>
      </c>
      <c r="LH161" s="492">
        <f t="shared" si="804"/>
        <v>0</v>
      </c>
      <c r="LI161" s="492">
        <f t="shared" si="805"/>
        <v>13231.800968153073</v>
      </c>
      <c r="LJ161" s="512">
        <f t="shared" si="806"/>
        <v>5960.631276054226</v>
      </c>
      <c r="LK161" s="491">
        <f t="shared" si="807"/>
        <v>0</v>
      </c>
      <c r="LL161" s="492">
        <f t="shared" si="808"/>
        <v>185.68577434979812</v>
      </c>
      <c r="LM161" s="493">
        <f t="shared" si="809"/>
        <v>9313.9499019336363</v>
      </c>
      <c r="LO161" s="547" t="e">
        <f>VLOOKUP(A161,#REF!,2,FALSE)</f>
        <v>#REF!</v>
      </c>
      <c r="LP161" s="552" t="e">
        <f>VLOOKUP(A161,#REF!,3,FALSE)</f>
        <v>#REF!</v>
      </c>
      <c r="LQ161" s="544" t="e">
        <f>VLOOKUP(A161,#REF!,4,FALSE)</f>
        <v>#REF!</v>
      </c>
      <c r="LR161" s="564" t="e">
        <f t="shared" si="665"/>
        <v>#REF!</v>
      </c>
      <c r="LS161" s="518" t="e">
        <f t="shared" si="666"/>
        <v>#REF!</v>
      </c>
    </row>
    <row r="162" spans="1:331" ht="14.4">
      <c r="A162" s="391" t="s">
        <v>171</v>
      </c>
      <c r="B162" s="419">
        <v>46648</v>
      </c>
      <c r="C162" s="407">
        <f t="shared" si="608"/>
        <v>8017</v>
      </c>
      <c r="D162" s="398">
        <f t="shared" si="609"/>
        <v>149</v>
      </c>
      <c r="E162" s="376">
        <f t="shared" si="754"/>
        <v>7.0919768293471169E-3</v>
      </c>
      <c r="F162" s="185">
        <f t="shared" si="755"/>
        <v>0.1568341622363231</v>
      </c>
      <c r="G162" s="30">
        <f t="shared" si="756"/>
        <v>2.8717409664087481</v>
      </c>
      <c r="H162" s="29">
        <f t="shared" si="757"/>
        <v>0.45038708862644489</v>
      </c>
      <c r="I162" s="33">
        <f t="shared" si="758"/>
        <v>0.49354200239450635</v>
      </c>
      <c r="J162" s="302">
        <f t="shared" si="759"/>
        <v>0.45684441298249684</v>
      </c>
      <c r="K162" s="452">
        <f t="shared" si="671"/>
        <v>6.9917343979825153E-3</v>
      </c>
      <c r="L162" s="303">
        <f t="shared" si="723"/>
        <v>2.9129139115373857</v>
      </c>
      <c r="M162" s="304">
        <f t="shared" si="760"/>
        <v>0.50036827244788784</v>
      </c>
      <c r="N162" s="675"/>
      <c r="O162" s="310" t="s">
        <v>226</v>
      </c>
      <c r="P162" s="20" t="s">
        <v>228</v>
      </c>
      <c r="Q162" s="20"/>
      <c r="R162" s="20"/>
      <c r="S162" s="148">
        <f t="shared" si="538"/>
        <v>8017</v>
      </c>
      <c r="T162" s="149">
        <f t="shared" si="539"/>
        <v>17186.160178357059</v>
      </c>
      <c r="U162" s="148">
        <f t="shared" si="540"/>
        <v>328</v>
      </c>
      <c r="V162" s="150">
        <f t="shared" si="541"/>
        <v>4.2658343087527639E-2</v>
      </c>
      <c r="W162" s="149">
        <f t="shared" si="542"/>
        <v>703.13839821642944</v>
      </c>
      <c r="X162" s="148">
        <f t="shared" si="543"/>
        <v>701</v>
      </c>
      <c r="Y162" s="150">
        <f t="shared" si="544"/>
        <v>9.5817386550027334E-2</v>
      </c>
      <c r="Z162" s="149">
        <f t="shared" si="545"/>
        <v>1502.743954724747</v>
      </c>
      <c r="AA162" s="148">
        <f t="shared" si="546"/>
        <v>149</v>
      </c>
      <c r="AB162" s="149">
        <f t="shared" si="547"/>
        <v>3194.1347967758534</v>
      </c>
      <c r="AC162" s="151">
        <f t="shared" si="548"/>
        <v>1.858550580017463E-2</v>
      </c>
      <c r="AD162" s="148">
        <f t="shared" si="549"/>
        <v>4</v>
      </c>
      <c r="AE162" s="150">
        <f t="shared" si="550"/>
        <v>2.7586206896551724E-2</v>
      </c>
      <c r="AF162" s="149">
        <f t="shared" si="551"/>
        <v>85.748585148345057</v>
      </c>
      <c r="AG162" s="148">
        <f t="shared" si="552"/>
        <v>8</v>
      </c>
      <c r="AH162" s="150">
        <f t="shared" si="553"/>
        <v>5.6737588652482268E-2</v>
      </c>
      <c r="AI162" s="311">
        <f t="shared" si="554"/>
        <v>171.49717029669011</v>
      </c>
      <c r="AJ162" s="679"/>
      <c r="AK162" s="74">
        <v>3845.2046829902733</v>
      </c>
      <c r="AL162" s="59">
        <v>3794.0287596943117</v>
      </c>
      <c r="AM162" s="59">
        <v>3599.8680085013107</v>
      </c>
      <c r="AN162" s="59">
        <v>3556.7882538039103</v>
      </c>
      <c r="AO162" s="59">
        <v>2982.092711092228</v>
      </c>
      <c r="AP162" s="59">
        <v>2901.1809702629143</v>
      </c>
      <c r="AQ162" s="59">
        <v>3302.9590838522436</v>
      </c>
      <c r="AR162" s="59">
        <v>3313.8672763154027</v>
      </c>
      <c r="AS162" s="59">
        <v>3104.8452003162356</v>
      </c>
      <c r="AT162" s="59">
        <v>3075.2814261898852</v>
      </c>
      <c r="AU162" s="59">
        <v>2315.0997190303578</v>
      </c>
      <c r="AV162" s="59">
        <v>2358.2210531383416</v>
      </c>
      <c r="AW162" s="59">
        <v>1900.0426056808028</v>
      </c>
      <c r="AX162" s="59">
        <v>2199.9603307157026</v>
      </c>
      <c r="AY162" s="59">
        <v>1171.1621291092351</v>
      </c>
      <c r="AZ162" s="59">
        <v>1632.5600761553205</v>
      </c>
      <c r="BA162" s="59">
        <v>499.41308269208594</v>
      </c>
      <c r="BB162" s="59">
        <v>870.137470447243</v>
      </c>
      <c r="BC162" s="59">
        <v>47.31281836030287</v>
      </c>
      <c r="BD162" s="75">
        <v>177.97451458949868</v>
      </c>
      <c r="BE162" s="213">
        <v>2.0000000000000002E-5</v>
      </c>
      <c r="BF162" s="42">
        <v>2.0000000000000002E-5</v>
      </c>
      <c r="BG162" s="52">
        <v>5.0000000000000002E-5</v>
      </c>
      <c r="BH162" s="52">
        <v>4.0000000000000003E-5</v>
      </c>
      <c r="BI162" s="52">
        <v>1.2518952302791728E-4</v>
      </c>
      <c r="BJ162" s="52">
        <v>1.2406223545552731E-4</v>
      </c>
      <c r="BK162" s="52">
        <v>3.4000000000000002E-4</v>
      </c>
      <c r="BL162" s="52">
        <v>1.8000000000000001E-4</v>
      </c>
      <c r="BM162" s="52">
        <v>8.9999999999999998E-4</v>
      </c>
      <c r="BN162" s="52">
        <v>5.0000000000000001E-4</v>
      </c>
      <c r="BO162" s="52">
        <v>3.8E-3</v>
      </c>
      <c r="BP162" s="52">
        <v>2E-3</v>
      </c>
      <c r="BQ162" s="52">
        <v>1.6199999999999999E-2</v>
      </c>
      <c r="BR162" s="52">
        <v>6.1999999999999998E-3</v>
      </c>
      <c r="BS162" s="52">
        <v>6.1100000000000002E-2</v>
      </c>
      <c r="BT162" s="52">
        <v>2.6800000000000001E-2</v>
      </c>
      <c r="BU162" s="52">
        <v>0.1421</v>
      </c>
      <c r="BV162" s="52">
        <v>5.4699999999999999E-2</v>
      </c>
      <c r="BW162" s="52">
        <v>0.27589999999999998</v>
      </c>
      <c r="BX162" s="584">
        <v>0.1051</v>
      </c>
      <c r="BY162" s="74">
        <f>+Fall_Hoy!B162+(CS162/2)</f>
        <v>0</v>
      </c>
      <c r="BZ162" s="59">
        <f>+Fall_Hoy!C162+(CS162/2)</f>
        <v>0</v>
      </c>
      <c r="CA162" s="59">
        <f>+Fall_Hoy!D162+(CT162/2)</f>
        <v>1</v>
      </c>
      <c r="CB162" s="59">
        <f>+Fall_Hoy!E162+(CT162/2)</f>
        <v>0</v>
      </c>
      <c r="CC162" s="59">
        <f>+Fall_Hoy!F162+(CU162/2)</f>
        <v>1</v>
      </c>
      <c r="CD162" s="59">
        <f>+Fall_Hoy!G162+(CU162/2)</f>
        <v>0</v>
      </c>
      <c r="CE162" s="59">
        <f>+Fall_Hoy!H162+(CV162/2)</f>
        <v>0</v>
      </c>
      <c r="CF162" s="59">
        <f>+Fall_Hoy!I162+(CV162/2)</f>
        <v>3</v>
      </c>
      <c r="CG162" s="59">
        <f>+Fall_Hoy!J162+(CW162/2)</f>
        <v>5</v>
      </c>
      <c r="CH162" s="59">
        <f>+Fall_Hoy!K162+(CW162/2)</f>
        <v>0</v>
      </c>
      <c r="CI162" s="59">
        <f>+Fall_Hoy!L162+(CX162/2)</f>
        <v>14</v>
      </c>
      <c r="CJ162" s="59">
        <f>+Fall_Hoy!M162+(CX162/2)</f>
        <v>2</v>
      </c>
      <c r="CK162" s="59">
        <f>+Fall_Hoy!N162+(CY162/2)</f>
        <v>19.5</v>
      </c>
      <c r="CL162" s="59">
        <f>+Fall_Hoy!O162+(CY162/2)</f>
        <v>7.5</v>
      </c>
      <c r="CM162" s="59">
        <f>+Fall_Hoy!P162+(CZ162/2)</f>
        <v>17</v>
      </c>
      <c r="CN162" s="59">
        <f>+Fall_Hoy!Q162+(CZ162/2)</f>
        <v>13</v>
      </c>
      <c r="CO162" s="59">
        <f>+Fall_Hoy!R162+(DA162/2)</f>
        <v>28</v>
      </c>
      <c r="CP162" s="59">
        <f>+Fall_Hoy!S162+(DA162/2)</f>
        <v>30</v>
      </c>
      <c r="CQ162" s="59">
        <f>+Fall_Hoy!T162+(DB162/2)</f>
        <v>3</v>
      </c>
      <c r="CR162" s="75">
        <f>+Fall_Hoy!U162+(DB162/2)</f>
        <v>5</v>
      </c>
      <c r="CS162" s="603">
        <f>+Fall_Hoy!W162</f>
        <v>0</v>
      </c>
      <c r="CT162" s="58">
        <f>+Fall_Hoy!X162</f>
        <v>0</v>
      </c>
      <c r="CU162" s="58">
        <f>+Fall_Hoy!Y162</f>
        <v>0</v>
      </c>
      <c r="CV162" s="58">
        <f>+Fall_Hoy!Z162</f>
        <v>0</v>
      </c>
      <c r="CW162" s="58">
        <f>+Fall_Hoy!AA162</f>
        <v>0</v>
      </c>
      <c r="CX162" s="58">
        <f>+Fall_Hoy!AB162</f>
        <v>0</v>
      </c>
      <c r="CY162" s="58">
        <f>+Fall_Hoy!AC162</f>
        <v>1</v>
      </c>
      <c r="CZ162" s="58">
        <f>+Fall_Hoy!AD162</f>
        <v>0</v>
      </c>
      <c r="DA162" s="58">
        <f>+Fall_Hoy!AE162</f>
        <v>8</v>
      </c>
      <c r="DB162" s="223">
        <f>+Fall_Hoy!AF162</f>
        <v>2</v>
      </c>
      <c r="DC162" s="65">
        <f t="shared" si="555"/>
        <v>0.23756950380866473</v>
      </c>
      <c r="DD162" s="66">
        <f t="shared" si="556"/>
        <v>0.29712513122826234</v>
      </c>
      <c r="DE162" s="66">
        <f t="shared" si="557"/>
        <v>0.63351405916100789</v>
      </c>
      <c r="DF162" s="66">
        <f t="shared" si="558"/>
        <v>0.5498632872899577</v>
      </c>
      <c r="DG162" s="66">
        <f t="shared" si="810"/>
        <v>0.7</v>
      </c>
      <c r="DH162" s="66">
        <f t="shared" si="811"/>
        <v>0.23507668325088835</v>
      </c>
      <c r="DI162" s="66">
        <f t="shared" si="812"/>
        <v>0.17438908123809113</v>
      </c>
      <c r="DJ162" s="66">
        <f t="shared" si="813"/>
        <v>0.7</v>
      </c>
      <c r="DK162" s="66">
        <f t="shared" si="814"/>
        <v>0.7</v>
      </c>
      <c r="DL162" s="66">
        <f t="shared" si="815"/>
        <v>0.19315305420224102</v>
      </c>
      <c r="DM162" s="66">
        <f t="shared" si="816"/>
        <v>0.7</v>
      </c>
      <c r="DN162" s="66">
        <f t="shared" si="817"/>
        <v>0.4240484574884068</v>
      </c>
      <c r="DO162" s="66">
        <f t="shared" si="818"/>
        <v>0.63351405916100789</v>
      </c>
      <c r="DP162" s="66">
        <f t="shared" si="819"/>
        <v>0.5498632872899577</v>
      </c>
      <c r="DQ162" s="66">
        <f t="shared" si="820"/>
        <v>0.23756950380866473</v>
      </c>
      <c r="DR162" s="66">
        <f t="shared" si="821"/>
        <v>0.29712513122826234</v>
      </c>
      <c r="DS162" s="66">
        <f t="shared" si="822"/>
        <v>0.39455180852131883</v>
      </c>
      <c r="DT162" s="66">
        <f t="shared" si="823"/>
        <v>0.63029818631754708</v>
      </c>
      <c r="DU162" s="66">
        <f t="shared" si="824"/>
        <v>0.22982154244695044</v>
      </c>
      <c r="DV162" s="265">
        <f t="shared" si="825"/>
        <v>0.26730647028670546</v>
      </c>
      <c r="DW162" s="74">
        <f>+'Cas_-14'!B161</f>
        <v>279</v>
      </c>
      <c r="DX162" s="59">
        <f>+'Cas_-14'!C161</f>
        <v>272</v>
      </c>
      <c r="DY162" s="59">
        <f>+'Cas_-14'!D161</f>
        <v>447</v>
      </c>
      <c r="DZ162" s="59">
        <f>+'Cas_-14'!E161</f>
        <v>478</v>
      </c>
      <c r="EA162" s="59">
        <f>+'Cas_-14'!F161</f>
        <v>545</v>
      </c>
      <c r="EB162" s="59">
        <f>+'Cas_-14'!G161</f>
        <v>682</v>
      </c>
      <c r="EC162" s="59">
        <f>+'Cas_-14'!H161</f>
        <v>576</v>
      </c>
      <c r="ED162" s="59">
        <f>+'Cas_-14'!I161</f>
        <v>718</v>
      </c>
      <c r="EE162" s="59">
        <f>+'Cas_-14'!J161</f>
        <v>552</v>
      </c>
      <c r="EF162" s="59">
        <f>+'Cas_-14'!K161</f>
        <v>594</v>
      </c>
      <c r="EG162" s="59">
        <f>+'Cas_-14'!L161</f>
        <v>428</v>
      </c>
      <c r="EH162" s="59">
        <f>+'Cas_-14'!M161</f>
        <v>458</v>
      </c>
      <c r="EI162" s="59">
        <f>+'Cas_-14'!N161</f>
        <v>287</v>
      </c>
      <c r="EJ162" s="59">
        <f>+'Cas_-14'!O161</f>
        <v>276</v>
      </c>
      <c r="EK162" s="59">
        <f>+'Cas_-14'!P161</f>
        <v>139</v>
      </c>
      <c r="EL162" s="59">
        <f>+'Cas_-14'!Q161</f>
        <v>182</v>
      </c>
      <c r="EM162" s="59">
        <f>+'Cas_-14'!R161</f>
        <v>76</v>
      </c>
      <c r="EN162" s="59">
        <f>+'Cas_-14'!S161</f>
        <v>101</v>
      </c>
      <c r="EO162" s="59">
        <f>+'Cas_-14'!T161</f>
        <v>5</v>
      </c>
      <c r="EP162" s="75">
        <f>+'Cas_-14'!U161</f>
        <v>32</v>
      </c>
      <c r="EQ162" s="178">
        <f t="shared" si="761"/>
        <v>7.2557906015820212E-2</v>
      </c>
      <c r="ER162" s="79">
        <f t="shared" si="762"/>
        <v>7.1691602048350123E-2</v>
      </c>
      <c r="ES162" s="79">
        <f t="shared" si="763"/>
        <v>0.12417121931814774</v>
      </c>
      <c r="ET162" s="79">
        <f t="shared" si="764"/>
        <v>0.13439090715866739</v>
      </c>
      <c r="EU162" s="79">
        <f t="shared" si="765"/>
        <v>0.18275756416720762</v>
      </c>
      <c r="EV162" s="79">
        <f t="shared" si="766"/>
        <v>0.23507668325088835</v>
      </c>
      <c r="EW162" s="79">
        <f t="shared" si="767"/>
        <v>0.17438908123809113</v>
      </c>
      <c r="EX162" s="79">
        <f t="shared" si="768"/>
        <v>0.21666528564122953</v>
      </c>
      <c r="EY162" s="79">
        <f t="shared" si="769"/>
        <v>0.17778664132555708</v>
      </c>
      <c r="EZ162" s="79">
        <f t="shared" si="770"/>
        <v>0.19315305420224102</v>
      </c>
      <c r="FA162" s="79">
        <f t="shared" si="771"/>
        <v>0.18487324605579447</v>
      </c>
      <c r="FB162" s="79">
        <f t="shared" si="772"/>
        <v>0.19421419352969033</v>
      </c>
      <c r="FC162" s="79">
        <f t="shared" si="773"/>
        <v>0.15104924444426615</v>
      </c>
      <c r="FD162" s="79">
        <f t="shared" si="774"/>
        <v>0.12545680762807673</v>
      </c>
      <c r="FE162" s="79">
        <f t="shared" si="775"/>
        <v>0.11868553169980052</v>
      </c>
      <c r="FF162" s="79">
        <f t="shared" si="776"/>
        <v>0.11148134923684405</v>
      </c>
      <c r="FG162" s="79">
        <f t="shared" si="777"/>
        <v>0.15217863254667266</v>
      </c>
      <c r="FH162" s="79">
        <f t="shared" si="778"/>
        <v>0.11607361299828507</v>
      </c>
      <c r="FI162" s="79">
        <f t="shared" si="779"/>
        <v>0.10567960593518938</v>
      </c>
      <c r="FJ162" s="87">
        <f t="shared" si="780"/>
        <v>0.17980102417364957</v>
      </c>
      <c r="FK162" s="101">
        <f t="shared" si="741"/>
        <v>2.0016719848343909</v>
      </c>
      <c r="FL162" s="102">
        <f t="shared" si="742"/>
        <v>2.6652452025586348</v>
      </c>
      <c r="FM162" s="102">
        <f t="shared" si="743"/>
        <v>4.1940895599432189</v>
      </c>
      <c r="FN162" s="102">
        <f t="shared" si="744"/>
        <v>4.3828892005610101</v>
      </c>
      <c r="FO162" s="102">
        <f t="shared" si="753"/>
        <v>3.8302108215863475</v>
      </c>
      <c r="FP162" s="102">
        <f t="shared" si="753"/>
        <v>1</v>
      </c>
      <c r="FQ162" s="102">
        <f t="shared" si="753"/>
        <v>1</v>
      </c>
      <c r="FR162" s="102">
        <f t="shared" si="753"/>
        <v>3.2307898237058241</v>
      </c>
      <c r="FS162" s="102">
        <f t="shared" si="753"/>
        <v>3.9373036960531973</v>
      </c>
      <c r="FT162" s="102">
        <f t="shared" si="753"/>
        <v>1</v>
      </c>
      <c r="FU162" s="102">
        <f t="shared" si="753"/>
        <v>3.7863780451431084</v>
      </c>
      <c r="FV162" s="102">
        <f t="shared" si="753"/>
        <v>2.1834061135371177</v>
      </c>
      <c r="FW162" s="102">
        <f t="shared" si="753"/>
        <v>4.1940895599432189</v>
      </c>
      <c r="FX162" s="102">
        <f t="shared" si="753"/>
        <v>4.3828892005610101</v>
      </c>
      <c r="FY162" s="102">
        <f t="shared" si="753"/>
        <v>2.0016719848343909</v>
      </c>
      <c r="FZ162" s="102">
        <f t="shared" si="753"/>
        <v>2.6652452025586348</v>
      </c>
      <c r="GA162" s="102">
        <f t="shared" si="745"/>
        <v>2.5926886180969668</v>
      </c>
      <c r="GB162" s="102">
        <f t="shared" si="746"/>
        <v>5.4301591036617376</v>
      </c>
      <c r="GC162" s="102">
        <f t="shared" si="747"/>
        <v>2.1747009786154403</v>
      </c>
      <c r="GD162" s="270">
        <f t="shared" si="748"/>
        <v>1.4866793529971454</v>
      </c>
      <c r="GE162" s="74">
        <f>+Cas_Hoy!B161</f>
        <v>338</v>
      </c>
      <c r="GF162" s="59">
        <f>+Cas_Hoy!C161</f>
        <v>306</v>
      </c>
      <c r="GG162" s="59">
        <f>+Cas_Hoy!D161</f>
        <v>501</v>
      </c>
      <c r="GH162" s="59">
        <f>+Cas_Hoy!E161</f>
        <v>527</v>
      </c>
      <c r="GI162" s="59">
        <f>+Cas_Hoy!F161</f>
        <v>611</v>
      </c>
      <c r="GJ162" s="59">
        <f>+Cas_Hoy!G161</f>
        <v>763</v>
      </c>
      <c r="GK162" s="59">
        <f>+Cas_Hoy!H161</f>
        <v>641</v>
      </c>
      <c r="GL162" s="59">
        <f>+Cas_Hoy!I161</f>
        <v>797</v>
      </c>
      <c r="GM162" s="59">
        <f>+Cas_Hoy!J161</f>
        <v>591</v>
      </c>
      <c r="GN162" s="59">
        <f>+Cas_Hoy!K161</f>
        <v>635</v>
      </c>
      <c r="GO162" s="59">
        <f>+Cas_Hoy!L161</f>
        <v>451</v>
      </c>
      <c r="GP162" s="59">
        <f>+Cas_Hoy!M161</f>
        <v>494</v>
      </c>
      <c r="GQ162" s="59">
        <f>+Cas_Hoy!N161</f>
        <v>306</v>
      </c>
      <c r="GR162" s="59">
        <f>+Cas_Hoy!O161</f>
        <v>296</v>
      </c>
      <c r="GS162" s="59">
        <f>+Cas_Hoy!P161</f>
        <v>157</v>
      </c>
      <c r="GT162" s="59">
        <f>+Cas_Hoy!Q161</f>
        <v>191</v>
      </c>
      <c r="GU162" s="59">
        <f>+Cas_Hoy!R161</f>
        <v>77</v>
      </c>
      <c r="GV162" s="59">
        <f>+Cas_Hoy!S161</f>
        <v>104</v>
      </c>
      <c r="GW162" s="59">
        <f>+Cas_Hoy!T161</f>
        <v>6</v>
      </c>
      <c r="GX162" s="459">
        <f>+Cas_Hoy!U161</f>
        <v>32</v>
      </c>
      <c r="GY162" s="424">
        <f t="shared" si="749"/>
        <v>0.26833389998532636</v>
      </c>
      <c r="GZ162" s="94">
        <f t="shared" si="750"/>
        <v>0.31181813222306654</v>
      </c>
      <c r="HA162" s="94">
        <f t="shared" si="751"/>
        <v>0.6754540142971025</v>
      </c>
      <c r="HB162" s="94">
        <f t="shared" si="752"/>
        <v>0.58970845303560682</v>
      </c>
      <c r="HC162" s="272">
        <f t="shared" si="724"/>
        <v>0.7</v>
      </c>
      <c r="HD162" s="272">
        <f t="shared" si="725"/>
        <v>0.26299634797716687</v>
      </c>
      <c r="HE162" s="272">
        <f t="shared" si="726"/>
        <v>0.19406840464169517</v>
      </c>
      <c r="HF162" s="272">
        <f t="shared" si="727"/>
        <v>0.7</v>
      </c>
      <c r="HG162" s="272">
        <f t="shared" si="728"/>
        <v>0.7</v>
      </c>
      <c r="HH162" s="272">
        <f t="shared" si="729"/>
        <v>0.20648516737108258</v>
      </c>
      <c r="HI162" s="272">
        <f t="shared" si="730"/>
        <v>0.7</v>
      </c>
      <c r="HJ162" s="272">
        <f t="shared" si="731"/>
        <v>0.457379777290989</v>
      </c>
      <c r="HK162" s="272">
        <f t="shared" si="732"/>
        <v>0.6754540142971025</v>
      </c>
      <c r="HL162" s="272">
        <f t="shared" si="733"/>
        <v>0.58970845303560682</v>
      </c>
      <c r="HM162" s="272">
        <f t="shared" si="734"/>
        <v>0.26833389998532636</v>
      </c>
      <c r="HN162" s="272">
        <f t="shared" si="735"/>
        <v>0.31181813222306654</v>
      </c>
      <c r="HO162" s="272">
        <f t="shared" si="736"/>
        <v>0.39974327968607304</v>
      </c>
      <c r="HP162" s="272">
        <f t="shared" si="737"/>
        <v>0.64901991462400888</v>
      </c>
      <c r="HQ162" s="272">
        <f t="shared" si="738"/>
        <v>0.2757858509363405</v>
      </c>
      <c r="HR162" s="276">
        <f t="shared" si="739"/>
        <v>0.26730647028670546</v>
      </c>
      <c r="HS162" s="201">
        <f>+CyF_Tot!B161</f>
        <v>0</v>
      </c>
      <c r="HT162" s="131">
        <f>+CyF_Tot!C161</f>
        <v>7316</v>
      </c>
      <c r="HU162" s="131">
        <f>+CyF_Tot!D161</f>
        <v>7689</v>
      </c>
      <c r="HV162" s="131">
        <f>+CyF_Tot!E161</f>
        <v>8017</v>
      </c>
      <c r="HW162" s="131">
        <f>+CyF_Tot!F161</f>
        <v>0</v>
      </c>
      <c r="HX162" s="131">
        <f>+CyF_Tot!G161</f>
        <v>141</v>
      </c>
      <c r="HY162" s="131">
        <f>+CyF_Tot!H161</f>
        <v>145</v>
      </c>
      <c r="HZ162" s="428">
        <f>+CyF_Tot!I161</f>
        <v>149</v>
      </c>
      <c r="IA162" s="82">
        <f t="shared" si="628"/>
        <v>8.2430215293051654E-2</v>
      </c>
      <c r="IB162" s="79">
        <f t="shared" si="629"/>
        <v>8.133314953897941E-2</v>
      </c>
      <c r="IC162" s="79">
        <f t="shared" si="630"/>
        <v>7.7170897112444486E-2</v>
      </c>
      <c r="ID162" s="79">
        <f t="shared" si="631"/>
        <v>7.6247390108984528E-2</v>
      </c>
      <c r="IE162" s="79">
        <f t="shared" si="632"/>
        <v>6.3927557689337763E-2</v>
      </c>
      <c r="IF162" s="79">
        <f t="shared" si="633"/>
        <v>6.2193040864836957E-2</v>
      </c>
      <c r="IG162" s="79">
        <f t="shared" si="634"/>
        <v>7.0806017060800974E-2</v>
      </c>
      <c r="IH162" s="79">
        <f t="shared" si="635"/>
        <v>7.1039857578361398E-2</v>
      </c>
      <c r="II162" s="79">
        <f t="shared" si="636"/>
        <v>6.6559020757936793E-2</v>
      </c>
      <c r="IJ162" s="79">
        <f t="shared" si="637"/>
        <v>6.5925257807191842E-2</v>
      </c>
      <c r="IK162" s="79">
        <f t="shared" si="638"/>
        <v>4.9629131346046088E-2</v>
      </c>
      <c r="IL162" s="79">
        <f t="shared" si="639"/>
        <v>5.0553529693413257E-2</v>
      </c>
      <c r="IM162" s="79">
        <f t="shared" si="640"/>
        <v>4.0731491289675931E-2</v>
      </c>
      <c r="IN162" s="79">
        <f t="shared" si="641"/>
        <v>4.7160871435339195E-2</v>
      </c>
      <c r="IO162" s="79">
        <f t="shared" si="642"/>
        <v>2.5106373887610084E-2</v>
      </c>
      <c r="IP162" s="79">
        <f t="shared" si="643"/>
        <v>3.4997429174998297E-2</v>
      </c>
      <c r="IQ162" s="79">
        <f t="shared" si="644"/>
        <v>1.0705991311354955E-2</v>
      </c>
      <c r="IR162" s="79">
        <f t="shared" si="645"/>
        <v>1.865326424385275E-2</v>
      </c>
      <c r="IS162" s="79">
        <f t="shared" si="646"/>
        <v>1.0142518084441535E-3</v>
      </c>
      <c r="IT162" s="179">
        <f t="shared" si="647"/>
        <v>3.8152657046282516E-3</v>
      </c>
      <c r="IU162" s="275"/>
      <c r="IV162" s="272"/>
      <c r="IW162" s="272"/>
      <c r="IX162" s="272"/>
      <c r="IY162" s="272"/>
      <c r="IZ162" s="272"/>
      <c r="JA162" s="272"/>
      <c r="JB162" s="272"/>
      <c r="JC162" s="272"/>
      <c r="JD162" s="272"/>
      <c r="JE162" s="272"/>
      <c r="JF162" s="272"/>
      <c r="JG162" s="272"/>
      <c r="JH162" s="272"/>
      <c r="JI162" s="272"/>
      <c r="JJ162" s="272"/>
      <c r="JK162" s="272"/>
      <c r="JL162" s="272"/>
      <c r="JM162" s="272"/>
      <c r="JN162" s="276"/>
      <c r="JP162" s="525">
        <f t="shared" ref="JP162:JP170" si="826">+KK162*JP$4/1000000</f>
        <v>0</v>
      </c>
      <c r="JQ162" s="241">
        <f t="shared" ref="JQ162:JQ170" si="827">+KL162*JQ$4/1000000</f>
        <v>0</v>
      </c>
      <c r="JR162" s="241">
        <f t="shared" ref="JR162:JR170" si="828">+KM162*JR$4/1000000</f>
        <v>1008.5125319668172</v>
      </c>
      <c r="JS162" s="241">
        <f t="shared" ref="JS162:JS170" si="829">+KN162*JS$4/1000000</f>
        <v>0</v>
      </c>
      <c r="JT162" s="241">
        <f t="shared" ref="JT162:JT170" si="830">+KO162*JT$4/1000000</f>
        <v>1199.8054207675987</v>
      </c>
      <c r="JU162" s="241">
        <f t="shared" ref="JU162:JU170" si="831">+KP162*JU$4/1000000</f>
        <v>0</v>
      </c>
      <c r="JV162" s="241">
        <f t="shared" ref="JV162:JV170" si="832">+KQ162*JV$4/1000000</f>
        <v>0</v>
      </c>
      <c r="JW162" s="241">
        <f t="shared" ref="JW162:JW170" si="833">+KR162*JW$4/1000000</f>
        <v>2951.499919717693</v>
      </c>
      <c r="JX162" s="241">
        <f t="shared" ref="JX162:JX170" si="834">+KS162*JX$4/1000000</f>
        <v>4544.7547589692349</v>
      </c>
      <c r="JY162" s="241">
        <f t="shared" ref="JY162:JY170" si="835">+KT162*JY$4/1000000</f>
        <v>0</v>
      </c>
      <c r="JZ162" s="241">
        <f t="shared" ref="JZ162:JZ170" si="836">+KU162*JZ$4/1000000</f>
        <v>12780.669340840608</v>
      </c>
      <c r="KA162" s="241">
        <f t="shared" ref="KA162:KA170" si="837">+KV162*KA$4/1000000</f>
        <v>1923.8493329377684</v>
      </c>
      <c r="KB162" s="241">
        <f t="shared" ref="KB162:KB170" si="838">+KW162*KB$4/1000000</f>
        <v>16969.022380657323</v>
      </c>
      <c r="KC162" s="241">
        <f t="shared" ref="KC162:KC170" si="839">+KX162*KC$4/1000000</f>
        <v>6501.6251885536367</v>
      </c>
      <c r="KD162" s="241">
        <f t="shared" ref="KD162:KD170" si="840">+KY162*KD$4/1000000</f>
        <v>14369.804642505062</v>
      </c>
      <c r="KE162" s="241">
        <f t="shared" ref="KE162:KE170" si="841">+KZ162*KE$4/1000000</f>
        <v>10618.041108063211</v>
      </c>
      <c r="KF162" s="241">
        <f t="shared" ref="KF162:KF170" si="842">+LA162*KF$4/1000000</f>
        <v>19990.71379184398</v>
      </c>
      <c r="KG162" s="241">
        <f t="shared" ref="KG162:KG170" si="843">+LB162*KG$4/1000000</f>
        <v>22641.870588418155</v>
      </c>
      <c r="KH162" s="241">
        <f t="shared" ref="KH162:KH170" si="844">+LC162*KH$4/1000000</f>
        <v>3827.6096473666239</v>
      </c>
      <c r="KI162" s="526">
        <f t="shared" ref="KI162:KI170" si="845">+LD162*KI$4/1000000</f>
        <v>4854.9085917888096</v>
      </c>
      <c r="KJ162" s="529">
        <f>(SUM(JP162:KI162)/SUM(JP$4:KI161))*100000</f>
        <v>200.98960077598596</v>
      </c>
      <c r="KK162" s="491">
        <f t="shared" si="781"/>
        <v>0</v>
      </c>
      <c r="KL162" s="492">
        <f t="shared" si="782"/>
        <v>0</v>
      </c>
      <c r="KM162" s="492">
        <f t="shared" si="783"/>
        <v>277.78796268042004</v>
      </c>
      <c r="KN162" s="492">
        <f t="shared" si="784"/>
        <v>0</v>
      </c>
      <c r="KO162" s="492">
        <f t="shared" si="785"/>
        <v>335.33498012331671</v>
      </c>
      <c r="KP162" s="492">
        <f t="shared" si="786"/>
        <v>0</v>
      </c>
      <c r="KQ162" s="492">
        <f t="shared" si="787"/>
        <v>0</v>
      </c>
      <c r="KR162" s="492">
        <f t="shared" si="788"/>
        <v>905.2867088073657</v>
      </c>
      <c r="KS162" s="492">
        <f t="shared" si="789"/>
        <v>1610.3862438909155</v>
      </c>
      <c r="KT162" s="492">
        <f t="shared" si="790"/>
        <v>0</v>
      </c>
      <c r="KU162" s="492">
        <f t="shared" si="791"/>
        <v>6047.2557121054269</v>
      </c>
      <c r="KV162" s="492">
        <f t="shared" si="792"/>
        <v>848.09691497681365</v>
      </c>
      <c r="KW162" s="492">
        <f t="shared" si="793"/>
        <v>10262.927758408328</v>
      </c>
      <c r="KX162" s="492">
        <f t="shared" si="794"/>
        <v>3409.1523811977377</v>
      </c>
      <c r="KY162" s="492">
        <f t="shared" si="795"/>
        <v>14515.496682709416</v>
      </c>
      <c r="KZ162" s="492">
        <f t="shared" si="796"/>
        <v>7962.9535169174314</v>
      </c>
      <c r="LA162" s="492">
        <f t="shared" si="797"/>
        <v>56065.811990879403</v>
      </c>
      <c r="LB162" s="492">
        <f t="shared" si="798"/>
        <v>34477.310791569827</v>
      </c>
      <c r="LC162" s="492">
        <f t="shared" si="799"/>
        <v>63407.763561113621</v>
      </c>
      <c r="LD162" s="493">
        <f t="shared" si="800"/>
        <v>28093.910027132744</v>
      </c>
      <c r="LE162" s="509">
        <f t="shared" si="801"/>
        <v>191.80668214051803</v>
      </c>
      <c r="LF162" s="492">
        <f t="shared" si="802"/>
        <v>0</v>
      </c>
      <c r="LG162" s="492">
        <f t="shared" si="803"/>
        <v>2178.1736899812695</v>
      </c>
      <c r="LH162" s="492">
        <f t="shared" si="804"/>
        <v>571.6003941383749</v>
      </c>
      <c r="LI162" s="492">
        <f t="shared" si="805"/>
        <v>18657.074110621466</v>
      </c>
      <c r="LJ162" s="512">
        <f t="shared" si="806"/>
        <v>11371.477206933401</v>
      </c>
      <c r="LK162" s="491">
        <f t="shared" si="807"/>
        <v>96.715711493466799</v>
      </c>
      <c r="LL162" s="492">
        <f t="shared" si="808"/>
        <v>1373.7621019162652</v>
      </c>
      <c r="LM162" s="493">
        <f t="shared" si="809"/>
        <v>14473.034982310595</v>
      </c>
      <c r="LO162" s="547" t="e">
        <f>VLOOKUP(A162,#REF!,2,FALSE)</f>
        <v>#REF!</v>
      </c>
      <c r="LP162" s="552" t="e">
        <f>VLOOKUP(A162,#REF!,3,FALSE)</f>
        <v>#REF!</v>
      </c>
      <c r="LQ162" s="544" t="e">
        <f>VLOOKUP(A162,#REF!,4,FALSE)</f>
        <v>#REF!</v>
      </c>
      <c r="LR162" s="564" t="e">
        <f t="shared" ref="LR162:LR170" si="846">+LP162/B162</f>
        <v>#REF!</v>
      </c>
      <c r="LS162" s="518" t="e">
        <f t="shared" ref="LS162:LS170" si="847">+LQ162/B162</f>
        <v>#REF!</v>
      </c>
    </row>
    <row r="163" spans="1:331" ht="14.4">
      <c r="A163" s="391" t="s">
        <v>172</v>
      </c>
      <c r="B163" s="419">
        <v>57634</v>
      </c>
      <c r="C163" s="407">
        <f t="shared" si="608"/>
        <v>5598</v>
      </c>
      <c r="D163" s="398">
        <f t="shared" si="609"/>
        <v>149</v>
      </c>
      <c r="E163" s="376">
        <f t="shared" si="754"/>
        <v>9.6021290532621976E-3</v>
      </c>
      <c r="F163" s="185">
        <f t="shared" si="755"/>
        <v>9.2740396293854319E-2</v>
      </c>
      <c r="G163" s="30">
        <f t="shared" si="756"/>
        <v>2.9031603259678915</v>
      </c>
      <c r="H163" s="29">
        <f t="shared" si="757"/>
        <v>0.26924023913485756</v>
      </c>
      <c r="I163" s="33">
        <f t="shared" si="758"/>
        <v>0.28198444502842518</v>
      </c>
      <c r="J163" s="302">
        <f t="shared" si="759"/>
        <v>0.44029807850208508</v>
      </c>
      <c r="K163" s="452">
        <f t="shared" ref="K163:K170" si="848">HZ163/(B163*J163)</f>
        <v>5.871657517333078E-3</v>
      </c>
      <c r="L163" s="303">
        <f t="shared" si="723"/>
        <v>4.7476406840765515</v>
      </c>
      <c r="M163" s="304">
        <f t="shared" si="760"/>
        <v>0.46089200172482059</v>
      </c>
      <c r="N163" s="675"/>
      <c r="O163" s="310" t="s">
        <v>226</v>
      </c>
      <c r="P163" s="20" t="s">
        <v>229</v>
      </c>
      <c r="Q163" s="20"/>
      <c r="R163" s="20"/>
      <c r="S163" s="148">
        <f t="shared" ref="S163:S170" si="849">+HV163</f>
        <v>5598</v>
      </c>
      <c r="T163" s="149">
        <f t="shared" ref="T163:T170" si="850">+(S163*100000)/B163</f>
        <v>9713.016622132769</v>
      </c>
      <c r="U163" s="148">
        <f t="shared" ref="U163:U170" si="851">+HV163-HU163</f>
        <v>88</v>
      </c>
      <c r="V163" s="150">
        <f t="shared" ref="V163:V170" si="852">+(HV163-HU163)/HU163</f>
        <v>1.5970961887477313E-2</v>
      </c>
      <c r="W163" s="149">
        <f t="shared" ref="W163:W170" si="853">+(U163*100000)/B163</f>
        <v>152.68764965124754</v>
      </c>
      <c r="X163" s="148">
        <f t="shared" ref="X163:X170" si="854">+HV163-HT163</f>
        <v>253</v>
      </c>
      <c r="Y163" s="150">
        <f t="shared" ref="Y163:Y170" si="855">+(HV163-HT163)/HT163</f>
        <v>4.733395696913003E-2</v>
      </c>
      <c r="Z163" s="149">
        <f t="shared" ref="Z163:Z170" si="856">+(X163*100000)/B163</f>
        <v>438.97699274733662</v>
      </c>
      <c r="AA163" s="148">
        <f t="shared" ref="AA163:AA170" si="857">+HZ163</f>
        <v>149</v>
      </c>
      <c r="AB163" s="149">
        <f t="shared" ref="AB163:AB170" si="858">+(AA163*1000000)/B163</f>
        <v>2585.2795225040772</v>
      </c>
      <c r="AC163" s="151">
        <f t="shared" ref="AC163:AC170" si="859">+AA163/S163</f>
        <v>2.6616648803143982E-2</v>
      </c>
      <c r="AD163" s="148">
        <f t="shared" ref="AD163:AD170" si="860">+HZ163-HY163</f>
        <v>0</v>
      </c>
      <c r="AE163" s="150">
        <f t="shared" ref="AE163:AE170" si="861">+(HZ163-HY163)/HY163</f>
        <v>0</v>
      </c>
      <c r="AF163" s="149">
        <f t="shared" ref="AF163:AF170" si="862">+(AD163*1000000)/B163</f>
        <v>0</v>
      </c>
      <c r="AG163" s="148">
        <f t="shared" ref="AG163:AG170" si="863">+HZ163-HX163</f>
        <v>2</v>
      </c>
      <c r="AH163" s="150">
        <f t="shared" ref="AH163:AH170" si="864">+(HZ163-HX163)/HX163</f>
        <v>1.3605442176870748E-2</v>
      </c>
      <c r="AI163" s="311">
        <f t="shared" ref="AI163:AI170" si="865">+(AG163*1000000)/B163</f>
        <v>34.701738557101713</v>
      </c>
      <c r="AJ163" s="679"/>
      <c r="AK163" s="74">
        <v>4200.8369285133267</v>
      </c>
      <c r="AL163" s="59">
        <v>3919.5713689566301</v>
      </c>
      <c r="AM163" s="59">
        <v>4173.4405083223819</v>
      </c>
      <c r="AN163" s="59">
        <v>3809.9535030606289</v>
      </c>
      <c r="AO163" s="59">
        <v>3370.3029901963291</v>
      </c>
      <c r="AP163" s="59">
        <v>3236.5429915014474</v>
      </c>
      <c r="AQ163" s="59">
        <v>3649.8396758457957</v>
      </c>
      <c r="AR163" s="59">
        <v>3758.9617408355007</v>
      </c>
      <c r="AS163" s="59">
        <v>3818.8647794028129</v>
      </c>
      <c r="AT163" s="59">
        <v>3962.9182344010387</v>
      </c>
      <c r="AU163" s="59">
        <v>3096.156203048462</v>
      </c>
      <c r="AV163" s="59">
        <v>3155.5432804985226</v>
      </c>
      <c r="AW163" s="59">
        <v>2838.0271435556106</v>
      </c>
      <c r="AX163" s="59">
        <v>3237.0499693585903</v>
      </c>
      <c r="AY163" s="59">
        <v>1991.0182839300878</v>
      </c>
      <c r="AZ163" s="59">
        <v>2637.2230531313826</v>
      </c>
      <c r="BA163" s="59">
        <v>873.39920438818092</v>
      </c>
      <c r="BB163" s="59">
        <v>1389.0341457664931</v>
      </c>
      <c r="BC163" s="59">
        <v>82.114455113418742</v>
      </c>
      <c r="BD163" s="75">
        <v>433.20242242544242</v>
      </c>
      <c r="BE163" s="213">
        <v>2.0000000000000002E-5</v>
      </c>
      <c r="BF163" s="42">
        <v>2.0000000000000002E-5</v>
      </c>
      <c r="BG163" s="52">
        <v>5.0000000000000002E-5</v>
      </c>
      <c r="BH163" s="52">
        <v>4.0000000000000003E-5</v>
      </c>
      <c r="BI163" s="52">
        <v>1.2518952302791728E-4</v>
      </c>
      <c r="BJ163" s="52">
        <v>1.2406223545552731E-4</v>
      </c>
      <c r="BK163" s="52">
        <v>3.4000000000000002E-4</v>
      </c>
      <c r="BL163" s="52">
        <v>1.8000000000000001E-4</v>
      </c>
      <c r="BM163" s="52">
        <v>8.9999999999999998E-4</v>
      </c>
      <c r="BN163" s="52">
        <v>5.0000000000000001E-4</v>
      </c>
      <c r="BO163" s="52">
        <v>3.8E-3</v>
      </c>
      <c r="BP163" s="52">
        <v>2E-3</v>
      </c>
      <c r="BQ163" s="52">
        <v>1.6199999999999999E-2</v>
      </c>
      <c r="BR163" s="52">
        <v>6.1999999999999998E-3</v>
      </c>
      <c r="BS163" s="52">
        <v>6.1100000000000002E-2</v>
      </c>
      <c r="BT163" s="52">
        <v>2.6800000000000001E-2</v>
      </c>
      <c r="BU163" s="52">
        <v>0.1421</v>
      </c>
      <c r="BV163" s="52">
        <v>5.4699999999999999E-2</v>
      </c>
      <c r="BW163" s="52">
        <v>0.27589999999999998</v>
      </c>
      <c r="BX163" s="584">
        <v>0.1051</v>
      </c>
      <c r="BY163" s="74">
        <f>+Fall_Hoy!B163+(CS163/2)</f>
        <v>0</v>
      </c>
      <c r="BZ163" s="59">
        <f>+Fall_Hoy!C163+(CS163/2)</f>
        <v>0</v>
      </c>
      <c r="CA163" s="59">
        <f>+Fall_Hoy!D163+(CT163/2)</f>
        <v>0</v>
      </c>
      <c r="CB163" s="59">
        <f>+Fall_Hoy!E163+(CT163/2)</f>
        <v>0</v>
      </c>
      <c r="CC163" s="59">
        <f>+Fall_Hoy!F163+(CU163/2)</f>
        <v>0</v>
      </c>
      <c r="CD163" s="59">
        <f>+Fall_Hoy!G163+(CU163/2)</f>
        <v>0</v>
      </c>
      <c r="CE163" s="59">
        <f>+Fall_Hoy!H163+(CV163/2)</f>
        <v>1</v>
      </c>
      <c r="CF163" s="59">
        <f>+Fall_Hoy!I163+(CV163/2)</f>
        <v>1</v>
      </c>
      <c r="CG163" s="59">
        <f>+Fall_Hoy!J163+(CW163/2)</f>
        <v>3.5</v>
      </c>
      <c r="CH163" s="59">
        <f>+Fall_Hoy!K163+(CW163/2)</f>
        <v>2.5</v>
      </c>
      <c r="CI163" s="59">
        <f>+Fall_Hoy!L163+(CX163/2)</f>
        <v>13</v>
      </c>
      <c r="CJ163" s="59">
        <f>+Fall_Hoy!M163+(CX163/2)</f>
        <v>7</v>
      </c>
      <c r="CK163" s="59">
        <f>+Fall_Hoy!N163+(CY163/2)</f>
        <v>11</v>
      </c>
      <c r="CL163" s="59">
        <f>+Fall_Hoy!O163+(CY163/2)</f>
        <v>13</v>
      </c>
      <c r="CM163" s="59">
        <f>+Fall_Hoy!P163+(CZ163/2)</f>
        <v>23</v>
      </c>
      <c r="CN163" s="59">
        <f>+Fall_Hoy!Q163+(CZ163/2)</f>
        <v>14</v>
      </c>
      <c r="CO163" s="59">
        <f>+Fall_Hoy!R163+(DA163/2)</f>
        <v>20</v>
      </c>
      <c r="CP163" s="59">
        <f>+Fall_Hoy!S163+(DA163/2)</f>
        <v>22</v>
      </c>
      <c r="CQ163" s="59">
        <f>+Fall_Hoy!T163+(DB163/2)</f>
        <v>6.5</v>
      </c>
      <c r="CR163" s="75">
        <f>+Fall_Hoy!U163+(DB163/2)</f>
        <v>11.5</v>
      </c>
      <c r="CS163" s="603">
        <f>+Fall_Hoy!W163</f>
        <v>0</v>
      </c>
      <c r="CT163" s="58">
        <f>+Fall_Hoy!X163</f>
        <v>0</v>
      </c>
      <c r="CU163" s="58">
        <f>+Fall_Hoy!Y163</f>
        <v>0</v>
      </c>
      <c r="CV163" s="58">
        <f>+Fall_Hoy!Z163</f>
        <v>0</v>
      </c>
      <c r="CW163" s="58">
        <f>+Fall_Hoy!AA163</f>
        <v>1</v>
      </c>
      <c r="CX163" s="58">
        <f>+Fall_Hoy!AB163</f>
        <v>0</v>
      </c>
      <c r="CY163" s="58">
        <f>+Fall_Hoy!AC163</f>
        <v>0</v>
      </c>
      <c r="CZ163" s="58">
        <f>+Fall_Hoy!AD163</f>
        <v>2</v>
      </c>
      <c r="DA163" s="58">
        <f>+Fall_Hoy!AE163</f>
        <v>2</v>
      </c>
      <c r="DB163" s="223">
        <f>+Fall_Hoy!AF163</f>
        <v>1</v>
      </c>
      <c r="DC163" s="65">
        <f t="shared" ref="DC163:DC170" si="866">+DQ163</f>
        <v>0.18906510382049113</v>
      </c>
      <c r="DD163" s="66">
        <f t="shared" ref="DD163:DD170" si="867">+DR163</f>
        <v>0.19808262296252113</v>
      </c>
      <c r="DE163" s="66">
        <f t="shared" ref="DE163:DE170" si="868">+DO163</f>
        <v>0.23925505688726942</v>
      </c>
      <c r="DF163" s="66">
        <f t="shared" ref="DF163:DF170" si="869">+DP163</f>
        <v>0.64774230036487679</v>
      </c>
      <c r="DG163" s="66">
        <f t="shared" si="810"/>
        <v>0.13975004661897267</v>
      </c>
      <c r="DH163" s="66">
        <f t="shared" si="811"/>
        <v>0.15695759374552179</v>
      </c>
      <c r="DI163" s="66">
        <f t="shared" si="812"/>
        <v>0.7</v>
      </c>
      <c r="DJ163" s="66">
        <f t="shared" si="813"/>
        <v>0.7</v>
      </c>
      <c r="DK163" s="66">
        <f t="shared" si="814"/>
        <v>0.7</v>
      </c>
      <c r="DL163" s="66">
        <f t="shared" si="815"/>
        <v>0.7</v>
      </c>
      <c r="DM163" s="66">
        <f t="shared" si="816"/>
        <v>0.7</v>
      </c>
      <c r="DN163" s="66">
        <f t="shared" si="817"/>
        <v>0.7</v>
      </c>
      <c r="DO163" s="66">
        <f t="shared" si="818"/>
        <v>0.23925505688726942</v>
      </c>
      <c r="DP163" s="66">
        <f t="shared" si="819"/>
        <v>0.64774230036487679</v>
      </c>
      <c r="DQ163" s="66">
        <f t="shared" si="820"/>
        <v>0.18906510382049113</v>
      </c>
      <c r="DR163" s="66">
        <f t="shared" si="821"/>
        <v>0.19808262296252113</v>
      </c>
      <c r="DS163" s="66">
        <f t="shared" si="822"/>
        <v>0.16114733428504591</v>
      </c>
      <c r="DT163" s="66">
        <f t="shared" si="823"/>
        <v>0.28954924218651362</v>
      </c>
      <c r="DU163" s="66">
        <f t="shared" si="824"/>
        <v>0.28690759220318246</v>
      </c>
      <c r="DV163" s="265">
        <f t="shared" si="825"/>
        <v>0.252583075985504</v>
      </c>
      <c r="DW163" s="74">
        <f>+'Cas_-14'!B162</f>
        <v>21</v>
      </c>
      <c r="DX163" s="59">
        <f>+'Cas_-14'!C162</f>
        <v>27</v>
      </c>
      <c r="DY163" s="59">
        <f>+'Cas_-14'!D162</f>
        <v>145</v>
      </c>
      <c r="DZ163" s="59">
        <f>+'Cas_-14'!E162</f>
        <v>174</v>
      </c>
      <c r="EA163" s="59">
        <f>+'Cas_-14'!F162</f>
        <v>471</v>
      </c>
      <c r="EB163" s="59">
        <f>+'Cas_-14'!G162</f>
        <v>508</v>
      </c>
      <c r="EC163" s="59">
        <f>+'Cas_-14'!H162</f>
        <v>546</v>
      </c>
      <c r="ED163" s="59">
        <f>+'Cas_-14'!I162</f>
        <v>586</v>
      </c>
      <c r="EE163" s="59">
        <f>+'Cas_-14'!J162</f>
        <v>489</v>
      </c>
      <c r="EF163" s="59">
        <f>+'Cas_-14'!K162</f>
        <v>594</v>
      </c>
      <c r="EG163" s="59">
        <f>+'Cas_-14'!L162</f>
        <v>373</v>
      </c>
      <c r="EH163" s="59">
        <f>+'Cas_-14'!M162</f>
        <v>440</v>
      </c>
      <c r="EI163" s="59">
        <f>+'Cas_-14'!N162</f>
        <v>217</v>
      </c>
      <c r="EJ163" s="59">
        <f>+'Cas_-14'!O162</f>
        <v>227</v>
      </c>
      <c r="EK163" s="59">
        <f>+'Cas_-14'!P162</f>
        <v>128</v>
      </c>
      <c r="EL163" s="59">
        <f>+'Cas_-14'!Q162</f>
        <v>142</v>
      </c>
      <c r="EM163" s="59">
        <f>+'Cas_-14'!R162</f>
        <v>53</v>
      </c>
      <c r="EN163" s="59">
        <f>+'Cas_-14'!S162</f>
        <v>90</v>
      </c>
      <c r="EO163" s="59">
        <f>+'Cas_-14'!T162</f>
        <v>11</v>
      </c>
      <c r="EP163" s="75">
        <f>+'Cas_-14'!U162</f>
        <v>30</v>
      </c>
      <c r="EQ163" s="178">
        <f t="shared" si="761"/>
        <v>4.9990038550322604E-3</v>
      </c>
      <c r="ER163" s="80">
        <f t="shared" si="762"/>
        <v>6.8885083235994916E-3</v>
      </c>
      <c r="ES163" s="80">
        <f t="shared" si="763"/>
        <v>3.4743516700633734E-2</v>
      </c>
      <c r="ET163" s="80">
        <f t="shared" si="764"/>
        <v>4.5669848689812498E-2</v>
      </c>
      <c r="EU163" s="80">
        <f t="shared" si="765"/>
        <v>0.13975004661897267</v>
      </c>
      <c r="EV163" s="80">
        <f t="shared" si="766"/>
        <v>0.15695759374552179</v>
      </c>
      <c r="EW163" s="80">
        <f t="shared" si="767"/>
        <v>0.14959561199725099</v>
      </c>
      <c r="EX163" s="80">
        <f t="shared" si="768"/>
        <v>0.15589411130046521</v>
      </c>
      <c r="EY163" s="80">
        <f t="shared" si="769"/>
        <v>0.12804852442994039</v>
      </c>
      <c r="EZ163" s="80">
        <f t="shared" si="770"/>
        <v>0.14988954221756182</v>
      </c>
      <c r="FA163" s="80">
        <f t="shared" si="771"/>
        <v>0.12047195798220575</v>
      </c>
      <c r="FB163" s="80">
        <f t="shared" si="772"/>
        <v>0.13943716212648094</v>
      </c>
      <c r="FC163" s="80">
        <f t="shared" si="773"/>
        <v>7.6461566089227898E-2</v>
      </c>
      <c r="FD163" s="80">
        <f t="shared" si="774"/>
        <v>7.0125577964117503E-2</v>
      </c>
      <c r="FE163" s="80">
        <f t="shared" si="775"/>
        <v>6.4288711476491178E-2</v>
      </c>
      <c r="FF163" s="80">
        <f t="shared" si="776"/>
        <v>5.3844516424726464E-2</v>
      </c>
      <c r="FG163" s="80">
        <f t="shared" si="777"/>
        <v>6.0682445935048311E-2</v>
      </c>
      <c r="FH163" s="80">
        <f t="shared" si="778"/>
        <v>6.4793223603827568E-2</v>
      </c>
      <c r="FI163" s="80">
        <f t="shared" si="779"/>
        <v>0.13395936178114434</v>
      </c>
      <c r="FJ163" s="88">
        <f t="shared" si="780"/>
        <v>6.9251690311503827E-2</v>
      </c>
      <c r="FK163" s="101">
        <f t="shared" si="741"/>
        <v>2.9408756137479539</v>
      </c>
      <c r="FL163" s="102">
        <f t="shared" si="742"/>
        <v>3.6787891528274117</v>
      </c>
      <c r="FM163" s="102">
        <f t="shared" si="743"/>
        <v>3.1290891505945271</v>
      </c>
      <c r="FN163" s="102">
        <f t="shared" si="744"/>
        <v>9.2368907204774775</v>
      </c>
      <c r="FO163" s="102">
        <f t="shared" si="753"/>
        <v>1</v>
      </c>
      <c r="FP163" s="102">
        <f t="shared" si="753"/>
        <v>1</v>
      </c>
      <c r="FQ163" s="102">
        <f t="shared" si="753"/>
        <v>4.6792816356997378</v>
      </c>
      <c r="FR163" s="102">
        <f t="shared" si="753"/>
        <v>4.4902273354690276</v>
      </c>
      <c r="FS163" s="102">
        <f t="shared" si="753"/>
        <v>5.4666775983271352</v>
      </c>
      <c r="FT163" s="102">
        <f t="shared" si="753"/>
        <v>4.6701056634355673</v>
      </c>
      <c r="FU163" s="102">
        <f t="shared" si="753"/>
        <v>5.8104808100105183</v>
      </c>
      <c r="FV163" s="102">
        <f t="shared" si="753"/>
        <v>5.0201824917021947</v>
      </c>
      <c r="FW163" s="102">
        <f t="shared" si="753"/>
        <v>3.1290891505945271</v>
      </c>
      <c r="FX163" s="102">
        <f t="shared" si="753"/>
        <v>9.2368907204774775</v>
      </c>
      <c r="FY163" s="102">
        <f t="shared" si="753"/>
        <v>2.9408756137479539</v>
      </c>
      <c r="FZ163" s="102">
        <f t="shared" si="753"/>
        <v>3.6787891528274117</v>
      </c>
      <c r="GA163" s="102">
        <f t="shared" si="745"/>
        <v>2.6555840293176476</v>
      </c>
      <c r="GB163" s="102">
        <f t="shared" si="746"/>
        <v>4.4688198253097706</v>
      </c>
      <c r="GC163" s="102">
        <f t="shared" si="747"/>
        <v>2.1417509637879344</v>
      </c>
      <c r="GD163" s="270">
        <f t="shared" si="748"/>
        <v>3.6473200126863308</v>
      </c>
      <c r="GE163" s="74">
        <f>+Cas_Hoy!B162</f>
        <v>21</v>
      </c>
      <c r="GF163" s="59">
        <f>+Cas_Hoy!C162</f>
        <v>29</v>
      </c>
      <c r="GG163" s="59">
        <f>+Cas_Hoy!D162</f>
        <v>153</v>
      </c>
      <c r="GH163" s="59">
        <f>+Cas_Hoy!E162</f>
        <v>190</v>
      </c>
      <c r="GI163" s="59">
        <f>+Cas_Hoy!F162</f>
        <v>497</v>
      </c>
      <c r="GJ163" s="59">
        <f>+Cas_Hoy!G162</f>
        <v>548</v>
      </c>
      <c r="GK163" s="59">
        <f>+Cas_Hoy!H162</f>
        <v>576</v>
      </c>
      <c r="GL163" s="59">
        <f>+Cas_Hoy!I162</f>
        <v>606</v>
      </c>
      <c r="GM163" s="59">
        <f>+Cas_Hoy!J162</f>
        <v>515</v>
      </c>
      <c r="GN163" s="59">
        <f>+Cas_Hoy!K162</f>
        <v>610</v>
      </c>
      <c r="GO163" s="59">
        <f>+Cas_Hoy!L162</f>
        <v>395</v>
      </c>
      <c r="GP163" s="59">
        <f>+Cas_Hoy!M162</f>
        <v>458</v>
      </c>
      <c r="GQ163" s="59">
        <f>+Cas_Hoy!N162</f>
        <v>224</v>
      </c>
      <c r="GR163" s="59">
        <f>+Cas_Hoy!O162</f>
        <v>234</v>
      </c>
      <c r="GS163" s="59">
        <f>+Cas_Hoy!P162</f>
        <v>131</v>
      </c>
      <c r="GT163" s="59">
        <f>+Cas_Hoy!Q162</f>
        <v>148</v>
      </c>
      <c r="GU163" s="59">
        <f>+Cas_Hoy!R162</f>
        <v>53</v>
      </c>
      <c r="GV163" s="59">
        <f>+Cas_Hoy!S162</f>
        <v>93</v>
      </c>
      <c r="GW163" s="59">
        <f>+Cas_Hoy!T162</f>
        <v>11</v>
      </c>
      <c r="GX163" s="459">
        <f>+Cas_Hoy!U162</f>
        <v>30</v>
      </c>
      <c r="GY163" s="424">
        <f t="shared" si="749"/>
        <v>0.19349631719128385</v>
      </c>
      <c r="GZ163" s="94">
        <f t="shared" si="750"/>
        <v>0.20645231125671215</v>
      </c>
      <c r="HA163" s="94">
        <f t="shared" si="751"/>
        <v>0.24697296194814908</v>
      </c>
      <c r="HB163" s="94">
        <f t="shared" si="752"/>
        <v>0.66771673253471886</v>
      </c>
      <c r="HC163" s="272">
        <f t="shared" si="724"/>
        <v>0.14746448655972275</v>
      </c>
      <c r="HD163" s="272">
        <f t="shared" si="725"/>
        <v>0.16931645939477549</v>
      </c>
      <c r="HE163" s="272">
        <f t="shared" si="726"/>
        <v>0.7</v>
      </c>
      <c r="HF163" s="272">
        <f t="shared" si="727"/>
        <v>0.7</v>
      </c>
      <c r="HG163" s="272">
        <f t="shared" si="728"/>
        <v>0.7</v>
      </c>
      <c r="HH163" s="272">
        <f t="shared" si="729"/>
        <v>0.7</v>
      </c>
      <c r="HI163" s="272">
        <f t="shared" si="730"/>
        <v>0.7</v>
      </c>
      <c r="HJ163" s="272">
        <f t="shared" si="731"/>
        <v>0.7</v>
      </c>
      <c r="HK163" s="272">
        <f t="shared" si="732"/>
        <v>0.24697296194814908</v>
      </c>
      <c r="HL163" s="272">
        <f t="shared" si="733"/>
        <v>0.66771673253471886</v>
      </c>
      <c r="HM163" s="272">
        <f t="shared" si="734"/>
        <v>0.19349631719128385</v>
      </c>
      <c r="HN163" s="272">
        <f t="shared" si="735"/>
        <v>0.20645231125671215</v>
      </c>
      <c r="HO163" s="272">
        <f t="shared" si="736"/>
        <v>0.16114733428504591</v>
      </c>
      <c r="HP163" s="272">
        <f t="shared" si="737"/>
        <v>0.29920088359273073</v>
      </c>
      <c r="HQ163" s="272">
        <f t="shared" si="738"/>
        <v>0.28690759220318252</v>
      </c>
      <c r="HR163" s="276">
        <f t="shared" si="739"/>
        <v>0.252583075985504</v>
      </c>
      <c r="HS163" s="201">
        <f>+CyF_Tot!B162</f>
        <v>0</v>
      </c>
      <c r="HT163" s="131">
        <f>+CyF_Tot!C162</f>
        <v>5345</v>
      </c>
      <c r="HU163" s="131">
        <f>+CyF_Tot!D162</f>
        <v>5510</v>
      </c>
      <c r="HV163" s="131">
        <f>+CyF_Tot!E162</f>
        <v>5598</v>
      </c>
      <c r="HW163" s="131">
        <f>+CyF_Tot!F162</f>
        <v>0</v>
      </c>
      <c r="HX163" s="131">
        <f>+CyF_Tot!G162</f>
        <v>147</v>
      </c>
      <c r="HY163" s="131">
        <f>+CyF_Tot!H162</f>
        <v>149</v>
      </c>
      <c r="HZ163" s="428">
        <f>+CyF_Tot!I162</f>
        <v>149</v>
      </c>
      <c r="IA163" s="82">
        <f t="shared" si="628"/>
        <v>7.288817240714382E-2</v>
      </c>
      <c r="IB163" s="79">
        <f t="shared" si="629"/>
        <v>6.8007970450717117E-2</v>
      </c>
      <c r="IC163" s="79">
        <f t="shared" si="630"/>
        <v>7.2412820701710484E-2</v>
      </c>
      <c r="ID163" s="79">
        <f t="shared" si="631"/>
        <v>6.6106005188961883E-2</v>
      </c>
      <c r="IE163" s="79">
        <f t="shared" si="632"/>
        <v>5.8477686612005572E-2</v>
      </c>
      <c r="IF163" s="79">
        <f t="shared" si="633"/>
        <v>5.6156834359951543E-2</v>
      </c>
      <c r="IG163" s="79">
        <f t="shared" si="634"/>
        <v>6.3327891103268835E-2</v>
      </c>
      <c r="IH163" s="79">
        <f t="shared" si="635"/>
        <v>6.5221253788310729E-2</v>
      </c>
      <c r="II163" s="79">
        <f t="shared" si="636"/>
        <v>6.6260623579880162E-2</v>
      </c>
      <c r="IJ163" s="79">
        <f t="shared" si="637"/>
        <v>6.8760076246677987E-2</v>
      </c>
      <c r="IK163" s="79">
        <f t="shared" si="638"/>
        <v>5.3721001545068224E-2</v>
      </c>
      <c r="IL163" s="79">
        <f t="shared" si="639"/>
        <v>5.4751418962739398E-2</v>
      </c>
      <c r="IM163" s="79">
        <f t="shared" si="640"/>
        <v>4.9242237976812479E-2</v>
      </c>
      <c r="IN163" s="79">
        <f t="shared" si="641"/>
        <v>5.6165630866477953E-2</v>
      </c>
      <c r="IO163" s="79">
        <f t="shared" si="642"/>
        <v>3.4545897975675602E-2</v>
      </c>
      <c r="IP163" s="79">
        <f t="shared" si="643"/>
        <v>4.5758112453263396E-2</v>
      </c>
      <c r="IQ163" s="79">
        <f t="shared" si="644"/>
        <v>1.5154235423329648E-2</v>
      </c>
      <c r="IR163" s="79">
        <f t="shared" si="645"/>
        <v>2.4100949886637975E-2</v>
      </c>
      <c r="IS163" s="79">
        <f t="shared" si="646"/>
        <v>1.4247571765523604E-3</v>
      </c>
      <c r="IT163" s="179">
        <f t="shared" si="647"/>
        <v>7.5164386026554189E-3</v>
      </c>
      <c r="IU163" s="275"/>
      <c r="IV163" s="272"/>
      <c r="IW163" s="272"/>
      <c r="IX163" s="272"/>
      <c r="IY163" s="272"/>
      <c r="IZ163" s="272"/>
      <c r="JA163" s="272"/>
      <c r="JB163" s="272"/>
      <c r="JC163" s="272"/>
      <c r="JD163" s="272"/>
      <c r="JE163" s="272"/>
      <c r="JF163" s="272"/>
      <c r="JG163" s="272"/>
      <c r="JH163" s="272"/>
      <c r="JI163" s="272"/>
      <c r="JJ163" s="272"/>
      <c r="JK163" s="272"/>
      <c r="JL163" s="272"/>
      <c r="JM163" s="272"/>
      <c r="JN163" s="276"/>
      <c r="JP163" s="525">
        <f t="shared" si="826"/>
        <v>0</v>
      </c>
      <c r="JQ163" s="241">
        <f t="shared" si="827"/>
        <v>0</v>
      </c>
      <c r="JR163" s="241">
        <f t="shared" si="828"/>
        <v>0</v>
      </c>
      <c r="JS163" s="241">
        <f t="shared" si="829"/>
        <v>0</v>
      </c>
      <c r="JT163" s="241">
        <f t="shared" si="830"/>
        <v>0</v>
      </c>
      <c r="JU163" s="241">
        <f t="shared" si="831"/>
        <v>0</v>
      </c>
      <c r="JV163" s="241">
        <f t="shared" si="832"/>
        <v>882.8798758820177</v>
      </c>
      <c r="JW163" s="241">
        <f t="shared" si="833"/>
        <v>867.33870275448396</v>
      </c>
      <c r="JX163" s="241">
        <f t="shared" si="834"/>
        <v>2586.5100155613868</v>
      </c>
      <c r="JY163" s="241">
        <f t="shared" si="835"/>
        <v>1843.0067359449038</v>
      </c>
      <c r="JZ163" s="241">
        <f t="shared" si="836"/>
        <v>8873.9250212725619</v>
      </c>
      <c r="KA163" s="241">
        <f t="shared" si="837"/>
        <v>5032.1024269048794</v>
      </c>
      <c r="KB163" s="241">
        <f t="shared" si="838"/>
        <v>6408.5782411557884</v>
      </c>
      <c r="KC163" s="241">
        <f t="shared" si="839"/>
        <v>7658.9540583806702</v>
      </c>
      <c r="KD163" s="241">
        <f t="shared" si="840"/>
        <v>11435.931645517481</v>
      </c>
      <c r="KE163" s="241">
        <f t="shared" si="841"/>
        <v>7078.6655599093101</v>
      </c>
      <c r="KF163" s="241">
        <f t="shared" si="842"/>
        <v>8164.834550078851</v>
      </c>
      <c r="KG163" s="241">
        <f t="shared" si="843"/>
        <v>10401.325297894284</v>
      </c>
      <c r="KH163" s="241">
        <f t="shared" si="844"/>
        <v>4778.3608800429156</v>
      </c>
      <c r="KI163" s="526">
        <f t="shared" si="845"/>
        <v>4587.4974310468751</v>
      </c>
      <c r="KJ163" s="529">
        <f>(SUM(JP163:KI163)/SUM(JP$4:KI162))*100000</f>
        <v>130.18923725398037</v>
      </c>
      <c r="KK163" s="491">
        <f t="shared" si="781"/>
        <v>0</v>
      </c>
      <c r="KL163" s="492">
        <f t="shared" si="782"/>
        <v>0</v>
      </c>
      <c r="KM163" s="492">
        <f t="shared" si="783"/>
        <v>0</v>
      </c>
      <c r="KN163" s="492">
        <f t="shared" si="784"/>
        <v>0</v>
      </c>
      <c r="KO163" s="492">
        <f t="shared" si="785"/>
        <v>0</v>
      </c>
      <c r="KP163" s="492">
        <f t="shared" si="786"/>
        <v>0</v>
      </c>
      <c r="KQ163" s="492">
        <f t="shared" si="787"/>
        <v>273.98463735760254</v>
      </c>
      <c r="KR163" s="492">
        <f t="shared" si="788"/>
        <v>266.03090665608397</v>
      </c>
      <c r="KS163" s="492">
        <f t="shared" si="789"/>
        <v>916.50273109364286</v>
      </c>
      <c r="KT163" s="492">
        <f t="shared" si="790"/>
        <v>630.84824165640487</v>
      </c>
      <c r="KU163" s="492">
        <f t="shared" si="791"/>
        <v>4198.7545677444359</v>
      </c>
      <c r="KV163" s="492">
        <f t="shared" si="792"/>
        <v>2218.3184883758331</v>
      </c>
      <c r="KW163" s="492">
        <f t="shared" si="793"/>
        <v>3875.9319215737646</v>
      </c>
      <c r="KX163" s="492">
        <f t="shared" si="794"/>
        <v>4016.0022622622359</v>
      </c>
      <c r="KY163" s="492">
        <f t="shared" si="795"/>
        <v>11551.877843432008</v>
      </c>
      <c r="KZ163" s="492">
        <f t="shared" si="796"/>
        <v>5308.6142953955668</v>
      </c>
      <c r="LA163" s="492">
        <f t="shared" si="797"/>
        <v>22899.036201905023</v>
      </c>
      <c r="LB163" s="492">
        <f t="shared" si="798"/>
        <v>15838.343547602293</v>
      </c>
      <c r="LC163" s="492">
        <f t="shared" si="799"/>
        <v>79157.804688858028</v>
      </c>
      <c r="LD163" s="493">
        <f t="shared" si="800"/>
        <v>26546.481286076469</v>
      </c>
      <c r="LE163" s="509">
        <f t="shared" si="801"/>
        <v>0</v>
      </c>
      <c r="LF163" s="492">
        <f t="shared" si="802"/>
        <v>0</v>
      </c>
      <c r="LG163" s="492">
        <f t="shared" si="803"/>
        <v>1656.4345300906969</v>
      </c>
      <c r="LH163" s="492">
        <f t="shared" si="804"/>
        <v>965.302144923333</v>
      </c>
      <c r="LI163" s="492">
        <f t="shared" si="805"/>
        <v>10458.878384715314</v>
      </c>
      <c r="LJ163" s="512">
        <f t="shared" si="806"/>
        <v>7860.7061145284324</v>
      </c>
      <c r="LK163" s="491">
        <f t="shared" si="807"/>
        <v>0</v>
      </c>
      <c r="LL163" s="492">
        <f t="shared" si="808"/>
        <v>1305.8310445034454</v>
      </c>
      <c r="LM163" s="493">
        <f t="shared" si="809"/>
        <v>8975.5495571676111</v>
      </c>
      <c r="LO163" s="547" t="e">
        <f>VLOOKUP(A163,#REF!,2,FALSE)</f>
        <v>#REF!</v>
      </c>
      <c r="LP163" s="552" t="e">
        <f>VLOOKUP(A163,#REF!,3,FALSE)</f>
        <v>#REF!</v>
      </c>
      <c r="LQ163" s="544" t="e">
        <f>VLOOKUP(A163,#REF!,4,FALSE)</f>
        <v>#REF!</v>
      </c>
      <c r="LR163" s="564" t="e">
        <f t="shared" si="846"/>
        <v>#REF!</v>
      </c>
      <c r="LS163" s="518" t="e">
        <f t="shared" si="847"/>
        <v>#REF!</v>
      </c>
    </row>
    <row r="164" spans="1:331" ht="14.4">
      <c r="A164" s="392" t="s">
        <v>173</v>
      </c>
      <c r="B164" s="420">
        <v>344067</v>
      </c>
      <c r="C164" s="408">
        <f t="shared" ref="C164:C170" si="870">+S164</f>
        <v>44782</v>
      </c>
      <c r="D164" s="399">
        <f t="shared" ref="D164:D170" si="871">+AA164</f>
        <v>1347</v>
      </c>
      <c r="E164" s="377">
        <f t="shared" si="754"/>
        <v>8.2944521168419414E-3</v>
      </c>
      <c r="F164" s="186">
        <f t="shared" si="755"/>
        <v>0.12696364370892879</v>
      </c>
      <c r="G164" s="28">
        <f t="shared" si="756"/>
        <v>3.7175557743302616</v>
      </c>
      <c r="H164" s="27">
        <f t="shared" si="757"/>
        <v>0.4719944268001382</v>
      </c>
      <c r="I164" s="34">
        <f t="shared" si="758"/>
        <v>0.48385803545837813</v>
      </c>
      <c r="J164" s="289">
        <f t="shared" si="759"/>
        <v>0.5822455959894981</v>
      </c>
      <c r="K164" s="453">
        <f t="shared" si="848"/>
        <v>6.7238553618542418E-3</v>
      </c>
      <c r="L164" s="290">
        <f t="shared" ref="L164:L170" si="872">+(J164*B164)/HT164</f>
        <v>4.5859238044894841</v>
      </c>
      <c r="M164" s="291">
        <f t="shared" si="760"/>
        <v>0.59682706018720233</v>
      </c>
      <c r="N164" s="675"/>
      <c r="O164" s="312" t="s">
        <v>230</v>
      </c>
      <c r="P164" s="21" t="s">
        <v>244</v>
      </c>
      <c r="Q164" s="21" t="s">
        <v>235</v>
      </c>
      <c r="R164" s="21" t="s">
        <v>245</v>
      </c>
      <c r="S164" s="152">
        <f t="shared" si="849"/>
        <v>44782</v>
      </c>
      <c r="T164" s="153">
        <f t="shared" si="850"/>
        <v>13015.488262460509</v>
      </c>
      <c r="U164" s="152">
        <f t="shared" si="851"/>
        <v>448</v>
      </c>
      <c r="V164" s="154">
        <f t="shared" si="852"/>
        <v>1.0105111201335318E-2</v>
      </c>
      <c r="W164" s="153">
        <f t="shared" si="853"/>
        <v>130.20719801666536</v>
      </c>
      <c r="X164" s="152">
        <f t="shared" si="854"/>
        <v>1098</v>
      </c>
      <c r="Y164" s="154">
        <f t="shared" si="855"/>
        <v>2.5135060891859719E-2</v>
      </c>
      <c r="Z164" s="153">
        <f t="shared" si="856"/>
        <v>319.12389156763072</v>
      </c>
      <c r="AA164" s="152">
        <f t="shared" si="857"/>
        <v>1347</v>
      </c>
      <c r="AB164" s="153">
        <f t="shared" si="858"/>
        <v>3914.9351725100055</v>
      </c>
      <c r="AC164" s="155">
        <f t="shared" si="859"/>
        <v>3.0079049618150149E-2</v>
      </c>
      <c r="AD164" s="152">
        <f t="shared" si="860"/>
        <v>3</v>
      </c>
      <c r="AE164" s="154">
        <f t="shared" si="861"/>
        <v>2.232142857142857E-3</v>
      </c>
      <c r="AF164" s="153">
        <f t="shared" si="862"/>
        <v>8.7192320100445553</v>
      </c>
      <c r="AG164" s="152">
        <f t="shared" si="863"/>
        <v>12</v>
      </c>
      <c r="AH164" s="154">
        <f t="shared" si="864"/>
        <v>8.988764044943821E-3</v>
      </c>
      <c r="AI164" s="313">
        <f t="shared" si="865"/>
        <v>34.876928040178221</v>
      </c>
      <c r="AJ164" s="679"/>
      <c r="AK164" s="74">
        <v>23343.230163905919</v>
      </c>
      <c r="AL164" s="59">
        <v>22307.473259455332</v>
      </c>
      <c r="AM164" s="59">
        <v>22374.721716061977</v>
      </c>
      <c r="AN164" s="59">
        <v>21112.2123912967</v>
      </c>
      <c r="AO164" s="59">
        <v>24552.80216887371</v>
      </c>
      <c r="AP164" s="59">
        <v>24124.422485960349</v>
      </c>
      <c r="AQ164" s="59">
        <v>24684.38347121</v>
      </c>
      <c r="AR164" s="59">
        <v>24741.011695566747</v>
      </c>
      <c r="AS164" s="59">
        <v>21993.065196976335</v>
      </c>
      <c r="AT164" s="59">
        <v>23396.242374260502</v>
      </c>
      <c r="AU164" s="59">
        <v>18241.289321940953</v>
      </c>
      <c r="AV164" s="59">
        <v>20838.490351571658</v>
      </c>
      <c r="AW164" s="59">
        <v>14728.57249565428</v>
      </c>
      <c r="AX164" s="59">
        <v>18464.121741333929</v>
      </c>
      <c r="AY164" s="59">
        <v>9857.4681650706534</v>
      </c>
      <c r="AZ164" s="59">
        <v>14947.434291242615</v>
      </c>
      <c r="BA164" s="59">
        <v>4352.3654009215816</v>
      </c>
      <c r="BB164" s="59">
        <v>7886.7648493962743</v>
      </c>
      <c r="BC164" s="59">
        <v>356.10262371176572</v>
      </c>
      <c r="BD164" s="75">
        <v>1764.830202207354</v>
      </c>
      <c r="BE164" s="213">
        <v>2.0000000000000002E-5</v>
      </c>
      <c r="BF164" s="42">
        <v>2.0000000000000002E-5</v>
      </c>
      <c r="BG164" s="52">
        <v>5.0000000000000002E-5</v>
      </c>
      <c r="BH164" s="52">
        <v>4.0000000000000003E-5</v>
      </c>
      <c r="BI164" s="52">
        <v>1.2518952302791728E-4</v>
      </c>
      <c r="BJ164" s="52">
        <v>1.2406223545552731E-4</v>
      </c>
      <c r="BK164" s="52">
        <v>3.4000000000000002E-4</v>
      </c>
      <c r="BL164" s="52">
        <v>1.8000000000000001E-4</v>
      </c>
      <c r="BM164" s="52">
        <v>8.9999999999999998E-4</v>
      </c>
      <c r="BN164" s="52">
        <v>5.0000000000000001E-4</v>
      </c>
      <c r="BO164" s="52">
        <v>3.8E-3</v>
      </c>
      <c r="BP164" s="52">
        <v>2E-3</v>
      </c>
      <c r="BQ164" s="52">
        <v>1.6199999999999999E-2</v>
      </c>
      <c r="BR164" s="52">
        <v>6.1999999999999998E-3</v>
      </c>
      <c r="BS164" s="52">
        <v>6.1100000000000002E-2</v>
      </c>
      <c r="BT164" s="52">
        <v>2.6800000000000001E-2</v>
      </c>
      <c r="BU164" s="52">
        <v>0.1421</v>
      </c>
      <c r="BV164" s="52">
        <v>5.4699999999999999E-2</v>
      </c>
      <c r="BW164" s="52">
        <v>0.27589999999999998</v>
      </c>
      <c r="BX164" s="584">
        <v>0.1051</v>
      </c>
      <c r="BY164" s="74">
        <f>+Fall_Hoy!B164+(CS164/2)</f>
        <v>1</v>
      </c>
      <c r="BZ164" s="59">
        <f>+Fall_Hoy!C164+(CS164/2)</f>
        <v>0</v>
      </c>
      <c r="CA164" s="59">
        <f>+Fall_Hoy!D164+(CT164/2)</f>
        <v>0</v>
      </c>
      <c r="CB164" s="59">
        <f>+Fall_Hoy!E164+(CT164/2)</f>
        <v>0</v>
      </c>
      <c r="CC164" s="59">
        <f>+Fall_Hoy!F164+(CU164/2)</f>
        <v>3</v>
      </c>
      <c r="CD164" s="59">
        <f>+Fall_Hoy!G164+(CU164/2)</f>
        <v>0</v>
      </c>
      <c r="CE164" s="59">
        <f>+Fall_Hoy!H164+(CV164/2)</f>
        <v>10.5</v>
      </c>
      <c r="CF164" s="59">
        <f>+Fall_Hoy!I164+(CV164/2)</f>
        <v>7.5</v>
      </c>
      <c r="CG164" s="59">
        <f>+Fall_Hoy!J164+(CW164/2)</f>
        <v>28</v>
      </c>
      <c r="CH164" s="59">
        <f>+Fall_Hoy!K164+(CW164/2)</f>
        <v>21</v>
      </c>
      <c r="CI164" s="59">
        <f>+Fall_Hoy!L164+(CX164/2)</f>
        <v>97.5</v>
      </c>
      <c r="CJ164" s="59">
        <f>+Fall_Hoy!M164+(CX164/2)</f>
        <v>43.5</v>
      </c>
      <c r="CK164" s="59">
        <f>+Fall_Hoy!N164+(CY164/2)</f>
        <v>179</v>
      </c>
      <c r="CL164" s="59">
        <f>+Fall_Hoy!O164+(CY164/2)</f>
        <v>114</v>
      </c>
      <c r="CM164" s="59">
        <f>+Fall_Hoy!P164+(CZ164/2)</f>
        <v>215</v>
      </c>
      <c r="CN164" s="59">
        <f>+Fall_Hoy!Q164+(CZ164/2)</f>
        <v>152</v>
      </c>
      <c r="CO164" s="59">
        <f>+Fall_Hoy!R164+(DA164/2)</f>
        <v>153.5</v>
      </c>
      <c r="CP164" s="59">
        <f>+Fall_Hoy!S164+(DA164/2)</f>
        <v>173.5</v>
      </c>
      <c r="CQ164" s="59">
        <f>+Fall_Hoy!T164+(DB164/2)</f>
        <v>43.5</v>
      </c>
      <c r="CR164" s="75">
        <f>+Fall_Hoy!U164+(DB164/2)</f>
        <v>104.5</v>
      </c>
      <c r="CS164" s="603">
        <f>+Fall_Hoy!W164</f>
        <v>0</v>
      </c>
      <c r="CT164" s="58">
        <f>+Fall_Hoy!X164</f>
        <v>0</v>
      </c>
      <c r="CU164" s="58">
        <f>+Fall_Hoy!Y164</f>
        <v>0</v>
      </c>
      <c r="CV164" s="58">
        <f>+Fall_Hoy!Z164</f>
        <v>1</v>
      </c>
      <c r="CW164" s="58">
        <f>+Fall_Hoy!AA164</f>
        <v>0</v>
      </c>
      <c r="CX164" s="58">
        <f>+Fall_Hoy!AB164</f>
        <v>1</v>
      </c>
      <c r="CY164" s="58">
        <f>+Fall_Hoy!AC164</f>
        <v>4</v>
      </c>
      <c r="CZ164" s="58">
        <f>+Fall_Hoy!AD164</f>
        <v>6</v>
      </c>
      <c r="DA164" s="58">
        <f>+Fall_Hoy!AE164</f>
        <v>17</v>
      </c>
      <c r="DB164" s="223">
        <f>+Fall_Hoy!AF164</f>
        <v>15</v>
      </c>
      <c r="DC164" s="65">
        <f t="shared" si="866"/>
        <v>0.35697012102932479</v>
      </c>
      <c r="DD164" s="66">
        <f t="shared" si="867"/>
        <v>0.37943915193309602</v>
      </c>
      <c r="DE164" s="66">
        <f t="shared" si="868"/>
        <v>0.7</v>
      </c>
      <c r="DF164" s="66">
        <f t="shared" si="869"/>
        <v>0.7</v>
      </c>
      <c r="DG164" s="66">
        <f t="shared" si="810"/>
        <v>0.7</v>
      </c>
      <c r="DH164" s="66">
        <f t="shared" si="811"/>
        <v>0.18035664905686941</v>
      </c>
      <c r="DI164" s="66">
        <f t="shared" si="812"/>
        <v>0.7</v>
      </c>
      <c r="DJ164" s="66">
        <f t="shared" si="813"/>
        <v>0.7</v>
      </c>
      <c r="DK164" s="66">
        <f t="shared" si="814"/>
        <v>0.7</v>
      </c>
      <c r="DL164" s="66">
        <f t="shared" si="815"/>
        <v>0.7</v>
      </c>
      <c r="DM164" s="66">
        <f t="shared" si="816"/>
        <v>0.7</v>
      </c>
      <c r="DN164" s="66">
        <f t="shared" si="817"/>
        <v>0.7</v>
      </c>
      <c r="DO164" s="66">
        <f t="shared" si="818"/>
        <v>0.7</v>
      </c>
      <c r="DP164" s="66">
        <f t="shared" si="819"/>
        <v>0.7</v>
      </c>
      <c r="DQ164" s="66">
        <f t="shared" si="820"/>
        <v>0.35697012102932479</v>
      </c>
      <c r="DR164" s="66">
        <f t="shared" si="821"/>
        <v>0.37943915193309602</v>
      </c>
      <c r="DS164" s="66">
        <f t="shared" si="822"/>
        <v>0.24819267088580299</v>
      </c>
      <c r="DT164" s="66">
        <f t="shared" si="823"/>
        <v>0.40217332400158362</v>
      </c>
      <c r="DU164" s="66">
        <f t="shared" si="824"/>
        <v>0.44275388736600907</v>
      </c>
      <c r="DV164" s="265">
        <f t="shared" si="825"/>
        <v>0.5633919626040429</v>
      </c>
      <c r="DW164" s="74">
        <f>+'Cas_-14'!B163</f>
        <v>458</v>
      </c>
      <c r="DX164" s="59">
        <f>+'Cas_-14'!C163</f>
        <v>445</v>
      </c>
      <c r="DY164" s="59">
        <f>+'Cas_-14'!D163</f>
        <v>1309</v>
      </c>
      <c r="DZ164" s="59">
        <f>+'Cas_-14'!E163</f>
        <v>1415</v>
      </c>
      <c r="EA164" s="59">
        <f>+'Cas_-14'!F163</f>
        <v>4381</v>
      </c>
      <c r="EB164" s="59">
        <f>+'Cas_-14'!G163</f>
        <v>4351</v>
      </c>
      <c r="EC164" s="59">
        <f>+'Cas_-14'!H163</f>
        <v>5025</v>
      </c>
      <c r="ED164" s="59">
        <f>+'Cas_-14'!I163</f>
        <v>4743</v>
      </c>
      <c r="EE164" s="59">
        <f>+'Cas_-14'!J163</f>
        <v>4317</v>
      </c>
      <c r="EF164" s="59">
        <f>+'Cas_-14'!K163</f>
        <v>4249</v>
      </c>
      <c r="EG164" s="59">
        <f>+'Cas_-14'!L163</f>
        <v>3061</v>
      </c>
      <c r="EH164" s="59">
        <f>+'Cas_-14'!M163</f>
        <v>3117</v>
      </c>
      <c r="EI164" s="59">
        <f>+'Cas_-14'!N163</f>
        <v>1851</v>
      </c>
      <c r="EJ164" s="59">
        <f>+'Cas_-14'!O163</f>
        <v>1718</v>
      </c>
      <c r="EK164" s="59">
        <f>+'Cas_-14'!P163</f>
        <v>865</v>
      </c>
      <c r="EL164" s="59">
        <f>+'Cas_-14'!Q163</f>
        <v>856</v>
      </c>
      <c r="EM164" s="59">
        <f>+'Cas_-14'!R163</f>
        <v>341</v>
      </c>
      <c r="EN164" s="59">
        <f>+'Cas_-14'!S163</f>
        <v>492</v>
      </c>
      <c r="EO164" s="59">
        <f>+'Cas_-14'!T163</f>
        <v>65</v>
      </c>
      <c r="EP164" s="75">
        <f>+'Cas_-14'!U163</f>
        <v>205</v>
      </c>
      <c r="EQ164" s="178">
        <f t="shared" si="761"/>
        <v>1.9620249502066551E-2</v>
      </c>
      <c r="ER164" s="79">
        <f t="shared" si="762"/>
        <v>1.9948471744166748E-2</v>
      </c>
      <c r="ES164" s="79">
        <f t="shared" si="763"/>
        <v>5.8503520920231949E-2</v>
      </c>
      <c r="ET164" s="79">
        <f t="shared" si="764"/>
        <v>6.7022819483538332E-2</v>
      </c>
      <c r="EU164" s="79">
        <f t="shared" si="765"/>
        <v>0.17843177205874769</v>
      </c>
      <c r="EV164" s="79">
        <f t="shared" si="766"/>
        <v>0.18035664905686941</v>
      </c>
      <c r="EW164" s="79">
        <f t="shared" si="767"/>
        <v>0.20357000229966368</v>
      </c>
      <c r="EX164" s="79">
        <f t="shared" si="768"/>
        <v>0.19170598431307809</v>
      </c>
      <c r="EY164" s="79">
        <f t="shared" si="769"/>
        <v>0.19628914666217206</v>
      </c>
      <c r="EZ164" s="79">
        <f t="shared" si="770"/>
        <v>0.18161035998988279</v>
      </c>
      <c r="FA164" s="79">
        <f t="shared" si="771"/>
        <v>0.16780612082711577</v>
      </c>
      <c r="FB164" s="79">
        <f t="shared" si="772"/>
        <v>0.14957897368822176</v>
      </c>
      <c r="FC164" s="79">
        <f t="shared" si="773"/>
        <v>0.12567409370773336</v>
      </c>
      <c r="FD164" s="79">
        <f t="shared" si="774"/>
        <v>9.304531372072096E-2</v>
      </c>
      <c r="FE164" s="79">
        <f t="shared" si="775"/>
        <v>8.775072721665747E-2</v>
      </c>
      <c r="FF164" s="79">
        <f t="shared" si="776"/>
        <v>5.7267353267544535E-2</v>
      </c>
      <c r="FG164" s="79">
        <f t="shared" si="777"/>
        <v>7.8348201170746312E-2</v>
      </c>
      <c r="FH164" s="79">
        <f t="shared" si="778"/>
        <v>6.2382993457407596E-2</v>
      </c>
      <c r="FI164" s="79">
        <f t="shared" si="779"/>
        <v>0.18253165147306491</v>
      </c>
      <c r="FJ164" s="87">
        <f t="shared" si="780"/>
        <v>0.11615848354340101</v>
      </c>
      <c r="FK164" s="101">
        <f t="shared" si="741"/>
        <v>4.0680018542520084</v>
      </c>
      <c r="FL164" s="102">
        <f t="shared" si="742"/>
        <v>6.6257497558934295</v>
      </c>
      <c r="FM164" s="102">
        <f t="shared" si="743"/>
        <v>5.5699625861469446</v>
      </c>
      <c r="FN164" s="102">
        <f t="shared" si="744"/>
        <v>7.5232160762128926</v>
      </c>
      <c r="FO164" s="102">
        <f t="shared" si="753"/>
        <v>3.9230681392859159</v>
      </c>
      <c r="FP164" s="102">
        <f t="shared" si="753"/>
        <v>1</v>
      </c>
      <c r="FQ164" s="102">
        <f t="shared" si="753"/>
        <v>3.4386205830541292</v>
      </c>
      <c r="FR164" s="102">
        <f t="shared" si="753"/>
        <v>3.6514248760060553</v>
      </c>
      <c r="FS164" s="102">
        <f t="shared" si="753"/>
        <v>3.5661676251756855</v>
      </c>
      <c r="FT164" s="102">
        <f t="shared" si="753"/>
        <v>3.8544056629753709</v>
      </c>
      <c r="FU164" s="102">
        <f t="shared" si="753"/>
        <v>4.1714807335376234</v>
      </c>
      <c r="FV164" s="102">
        <f t="shared" si="753"/>
        <v>4.6798021322105097</v>
      </c>
      <c r="FW164" s="102">
        <f t="shared" si="753"/>
        <v>5.5699625861469446</v>
      </c>
      <c r="FX164" s="102">
        <f t="shared" si="753"/>
        <v>7.5232160762128926</v>
      </c>
      <c r="FY164" s="102">
        <f t="shared" si="753"/>
        <v>4.0680018542520084</v>
      </c>
      <c r="FZ164" s="102">
        <f t="shared" si="753"/>
        <v>6.6257497558934295</v>
      </c>
      <c r="GA164" s="102">
        <f t="shared" si="745"/>
        <v>3.1678158167908683</v>
      </c>
      <c r="GB164" s="102">
        <f t="shared" si="746"/>
        <v>6.4468423477653429</v>
      </c>
      <c r="GC164" s="102">
        <f t="shared" si="747"/>
        <v>2.4256280146095297</v>
      </c>
      <c r="GD164" s="270">
        <f t="shared" si="748"/>
        <v>4.8502007379731271</v>
      </c>
      <c r="GE164" s="74">
        <f>+Cas_Hoy!B163</f>
        <v>477</v>
      </c>
      <c r="GF164" s="59">
        <f>+Cas_Hoy!C163</f>
        <v>471</v>
      </c>
      <c r="GG164" s="59">
        <f>+Cas_Hoy!D163</f>
        <v>1363</v>
      </c>
      <c r="GH164" s="59">
        <f>+Cas_Hoy!E163</f>
        <v>1476</v>
      </c>
      <c r="GI164" s="59">
        <f>+Cas_Hoy!F163</f>
        <v>4505</v>
      </c>
      <c r="GJ164" s="59">
        <f>+Cas_Hoy!G163</f>
        <v>4449</v>
      </c>
      <c r="GK164" s="59">
        <f>+Cas_Hoy!H163</f>
        <v>5154</v>
      </c>
      <c r="GL164" s="59">
        <f>+Cas_Hoy!I163</f>
        <v>4878</v>
      </c>
      <c r="GM164" s="59">
        <f>+Cas_Hoy!J163</f>
        <v>4417</v>
      </c>
      <c r="GN164" s="59">
        <f>+Cas_Hoy!K163</f>
        <v>4356</v>
      </c>
      <c r="GO164" s="59">
        <f>+Cas_Hoy!L163</f>
        <v>3115</v>
      </c>
      <c r="GP164" s="59">
        <f>+Cas_Hoy!M163</f>
        <v>3194</v>
      </c>
      <c r="GQ164" s="59">
        <f>+Cas_Hoy!N163</f>
        <v>1879</v>
      </c>
      <c r="GR164" s="59">
        <f>+Cas_Hoy!O163</f>
        <v>1745</v>
      </c>
      <c r="GS164" s="59">
        <f>+Cas_Hoy!P163</f>
        <v>882</v>
      </c>
      <c r="GT164" s="59">
        <f>+Cas_Hoy!Q163</f>
        <v>880</v>
      </c>
      <c r="GU164" s="59">
        <f>+Cas_Hoy!R163</f>
        <v>345</v>
      </c>
      <c r="GV164" s="59">
        <f>+Cas_Hoy!S163</f>
        <v>498</v>
      </c>
      <c r="GW164" s="59">
        <f>+Cas_Hoy!T163</f>
        <v>66</v>
      </c>
      <c r="GX164" s="459">
        <f>+Cas_Hoy!U163</f>
        <v>208</v>
      </c>
      <c r="GY164" s="424">
        <f t="shared" si="749"/>
        <v>0.36398571878365832</v>
      </c>
      <c r="GZ164" s="94">
        <f t="shared" si="750"/>
        <v>0.39007763282841645</v>
      </c>
      <c r="HA164" s="94">
        <f t="shared" si="751"/>
        <v>0.7</v>
      </c>
      <c r="HB164" s="94">
        <f t="shared" si="752"/>
        <v>0.7</v>
      </c>
      <c r="HC164" s="272">
        <f t="shared" ref="HC164:HC170" si="873">MIN(+(GI164*FO164)/AO164,0.7)</f>
        <v>0.7</v>
      </c>
      <c r="HD164" s="272">
        <f t="shared" ref="HD164:HD170" si="874">MIN(+(GJ164*FP164)/AP164,0.7)</f>
        <v>0.18441892246702185</v>
      </c>
      <c r="HE164" s="272">
        <f t="shared" ref="HE164:HE170" si="875">MIN(+(GK164*FQ164)/AQ164,0.7)</f>
        <v>0.7</v>
      </c>
      <c r="HF164" s="272">
        <f t="shared" ref="HF164:HF170" si="876">MIN(+(GL164*FR164)/AR164,0.7)</f>
        <v>0.7</v>
      </c>
      <c r="HG164" s="272">
        <f t="shared" ref="HG164:HG170" si="877">MIN(+(GM164*FS164)/AS164,0.7)</f>
        <v>0.7</v>
      </c>
      <c r="HH164" s="272">
        <f t="shared" ref="HH164:HH170" si="878">MIN(+(GN164*FT164)/AT164,0.7)</f>
        <v>0.7</v>
      </c>
      <c r="HI164" s="272">
        <f t="shared" ref="HI164:HI170" si="879">MIN(+(GO164*FU164)/AU164,0.7)</f>
        <v>0.7</v>
      </c>
      <c r="HJ164" s="272">
        <f t="shared" ref="HJ164:HJ170" si="880">MIN(+(GP164*FV164)/AV164,0.7)</f>
        <v>0.7</v>
      </c>
      <c r="HK164" s="272">
        <f t="shared" ref="HK164:HK170" si="881">MIN(+(GQ164*FW164)/AW164,0.7)</f>
        <v>0.7</v>
      </c>
      <c r="HL164" s="272">
        <f t="shared" ref="HL164:HL170" si="882">MIN(+(GR164*FX164)/AX164,0.7)</f>
        <v>0.7</v>
      </c>
      <c r="HM164" s="272">
        <f t="shared" ref="HM164:HM170" si="883">MIN(+(GS164*FY164)/AY164,0.7)</f>
        <v>0.36398571878365832</v>
      </c>
      <c r="HN164" s="272">
        <f t="shared" ref="HN164:HN170" si="884">MIN(+(GT164*FZ164)/AZ164,0.7)</f>
        <v>0.39007763282841645</v>
      </c>
      <c r="HO164" s="272">
        <f t="shared" ref="HO164:HO170" si="885">MIN(+(GU164*GA164)/BA164,0.7)</f>
        <v>0.2511040218639356</v>
      </c>
      <c r="HP164" s="272">
        <f t="shared" ref="HP164:HP170" si="886">MIN(+(GV164*GB164)/BB164,0.7)</f>
        <v>0.40707787673331025</v>
      </c>
      <c r="HQ164" s="272">
        <f t="shared" ref="HQ164:HQ170" si="887">MIN(+(GW164*GC164)/BC164,0.7)</f>
        <v>0.44956548563317844</v>
      </c>
      <c r="HR164" s="276">
        <f t="shared" ref="HR164:HR170" si="888">MIN(+(GX164*GD164)/BD164,0.7)</f>
        <v>0.57163672303239477</v>
      </c>
      <c r="HS164" s="201">
        <f>+CyF_Tot!B163</f>
        <v>0</v>
      </c>
      <c r="HT164" s="131">
        <f>+CyF_Tot!C163</f>
        <v>43684</v>
      </c>
      <c r="HU164" s="131">
        <f>+CyF_Tot!D163</f>
        <v>44334</v>
      </c>
      <c r="HV164" s="131">
        <f>+CyF_Tot!E163</f>
        <v>44782</v>
      </c>
      <c r="HW164" s="131">
        <f>+CyF_Tot!F163</f>
        <v>0</v>
      </c>
      <c r="HX164" s="131">
        <f>+CyF_Tot!G163</f>
        <v>1335</v>
      </c>
      <c r="HY164" s="131">
        <f>+CyF_Tot!H163</f>
        <v>1344</v>
      </c>
      <c r="HZ164" s="428">
        <f>+CyF_Tot!I163</f>
        <v>1347</v>
      </c>
      <c r="IA164" s="82">
        <f t="shared" si="628"/>
        <v>6.7845013220988695E-2</v>
      </c>
      <c r="IB164" s="79">
        <f t="shared" si="629"/>
        <v>6.4834678302351956E-2</v>
      </c>
      <c r="IC164" s="79">
        <f t="shared" si="630"/>
        <v>6.5030129934175548E-2</v>
      </c>
      <c r="ID164" s="79">
        <f t="shared" si="631"/>
        <v>6.1360759361684496E-2</v>
      </c>
      <c r="IE164" s="79">
        <f t="shared" si="632"/>
        <v>7.1360526202378344E-2</v>
      </c>
      <c r="IF164" s="79">
        <f t="shared" si="633"/>
        <v>7.011547892114138E-2</v>
      </c>
      <c r="IG164" s="79">
        <f t="shared" si="634"/>
        <v>7.1742955503462991E-2</v>
      </c>
      <c r="IH164" s="79">
        <f t="shared" si="635"/>
        <v>7.1907540378957427E-2</v>
      </c>
      <c r="II164" s="79">
        <f t="shared" si="636"/>
        <v>6.3920879354824309E-2</v>
      </c>
      <c r="IJ164" s="79">
        <f t="shared" si="637"/>
        <v>6.7999088474804334E-2</v>
      </c>
      <c r="IK164" s="79">
        <f t="shared" si="638"/>
        <v>5.3016677920117168E-2</v>
      </c>
      <c r="IL164" s="79">
        <f t="shared" si="639"/>
        <v>6.0565210704809407E-2</v>
      </c>
      <c r="IM164" s="79">
        <f t="shared" si="640"/>
        <v>4.2807280255456874E-2</v>
      </c>
      <c r="IN164" s="79">
        <f t="shared" si="641"/>
        <v>5.3664320441466136E-2</v>
      </c>
      <c r="IO164" s="79">
        <f t="shared" si="642"/>
        <v>2.8649850654293069E-2</v>
      </c>
      <c r="IP164" s="79">
        <f t="shared" si="643"/>
        <v>4.3443382513413419E-2</v>
      </c>
      <c r="IQ164" s="79">
        <f t="shared" si="644"/>
        <v>1.2649761241041953E-2</v>
      </c>
      <c r="IR164" s="79">
        <f t="shared" si="645"/>
        <v>2.2922177510183408E-2</v>
      </c>
      <c r="IS164" s="79">
        <f t="shared" si="646"/>
        <v>1.0349804651761595E-3</v>
      </c>
      <c r="IT164" s="179">
        <f t="shared" si="647"/>
        <v>5.1293213304599216E-3</v>
      </c>
      <c r="IU164" s="275"/>
      <c r="IV164" s="272"/>
      <c r="IW164" s="272"/>
      <c r="IX164" s="272"/>
      <c r="IY164" s="272"/>
      <c r="IZ164" s="272"/>
      <c r="JA164" s="272"/>
      <c r="JB164" s="272"/>
      <c r="JC164" s="272"/>
      <c r="JD164" s="272"/>
      <c r="JE164" s="272"/>
      <c r="JF164" s="272"/>
      <c r="JG164" s="272"/>
      <c r="JH164" s="272"/>
      <c r="JI164" s="272"/>
      <c r="JJ164" s="272"/>
      <c r="JK164" s="272"/>
      <c r="JL164" s="272"/>
      <c r="JM164" s="272"/>
      <c r="JN164" s="276"/>
      <c r="JP164" s="525">
        <f t="shared" si="826"/>
        <v>164.77522489357153</v>
      </c>
      <c r="JQ164" s="241">
        <f t="shared" si="827"/>
        <v>0</v>
      </c>
      <c r="JR164" s="241">
        <f t="shared" si="828"/>
        <v>0</v>
      </c>
      <c r="JS164" s="241">
        <f t="shared" si="829"/>
        <v>0</v>
      </c>
      <c r="JT164" s="241">
        <f t="shared" si="830"/>
        <v>437.17181143615193</v>
      </c>
      <c r="JU164" s="241">
        <f t="shared" si="831"/>
        <v>0</v>
      </c>
      <c r="JV164" s="241">
        <f t="shared" si="832"/>
        <v>1370.7000233350959</v>
      </c>
      <c r="JW164" s="241">
        <f t="shared" si="833"/>
        <v>988.32650018032609</v>
      </c>
      <c r="JX164" s="241">
        <f t="shared" si="834"/>
        <v>3592.9623857462088</v>
      </c>
      <c r="JY164" s="241">
        <f t="shared" si="835"/>
        <v>2622.2567290333582</v>
      </c>
      <c r="JZ164" s="241">
        <f t="shared" si="836"/>
        <v>11296.511521920975</v>
      </c>
      <c r="KA164" s="241">
        <f t="shared" si="837"/>
        <v>4735.3117637217756</v>
      </c>
      <c r="KB164" s="241">
        <f t="shared" si="838"/>
        <v>20094.533335618591</v>
      </c>
      <c r="KC164" s="241">
        <f t="shared" si="839"/>
        <v>11774.750461772754</v>
      </c>
      <c r="KD164" s="241">
        <f t="shared" si="840"/>
        <v>21591.958648590215</v>
      </c>
      <c r="KE164" s="241">
        <f t="shared" si="841"/>
        <v>13559.608696105573</v>
      </c>
      <c r="KF164" s="241">
        <f t="shared" si="842"/>
        <v>12575.15120132399</v>
      </c>
      <c r="KG164" s="241">
        <f t="shared" si="843"/>
        <v>14447.061016244457</v>
      </c>
      <c r="KH164" s="241">
        <f t="shared" si="844"/>
        <v>7373.9347175532766</v>
      </c>
      <c r="KI164" s="526">
        <f t="shared" si="845"/>
        <v>10232.511307554249</v>
      </c>
      <c r="KJ164" s="529">
        <f>(SUM(JP164:KI164)/SUM(JP$4:KI163))*100000</f>
        <v>220.77209009670665</v>
      </c>
      <c r="KK164" s="491">
        <f t="shared" si="781"/>
        <v>42.838972711935703</v>
      </c>
      <c r="KL164" s="492">
        <f t="shared" si="782"/>
        <v>0</v>
      </c>
      <c r="KM164" s="492">
        <f t="shared" si="783"/>
        <v>0</v>
      </c>
      <c r="KN164" s="492">
        <f t="shared" si="784"/>
        <v>0</v>
      </c>
      <c r="KO164" s="492">
        <f t="shared" si="785"/>
        <v>122.18564623972679</v>
      </c>
      <c r="KP164" s="492">
        <f t="shared" si="786"/>
        <v>0</v>
      </c>
      <c r="KQ164" s="492">
        <f t="shared" si="787"/>
        <v>425.37015405899876</v>
      </c>
      <c r="KR164" s="492">
        <f t="shared" si="788"/>
        <v>303.14039265192611</v>
      </c>
      <c r="KS164" s="492">
        <f t="shared" si="789"/>
        <v>1273.1285861804072</v>
      </c>
      <c r="KT164" s="492">
        <f t="shared" si="790"/>
        <v>897.58003289892645</v>
      </c>
      <c r="KU164" s="492">
        <f t="shared" si="791"/>
        <v>5345.0169162508291</v>
      </c>
      <c r="KV164" s="492">
        <f t="shared" si="792"/>
        <v>2087.4832709135858</v>
      </c>
      <c r="KW164" s="492">
        <f t="shared" si="793"/>
        <v>12153.248392049849</v>
      </c>
      <c r="KX164" s="492">
        <f t="shared" si="794"/>
        <v>6174.1360676147788</v>
      </c>
      <c r="KY164" s="492">
        <f t="shared" si="795"/>
        <v>21810.874394891744</v>
      </c>
      <c r="KZ164" s="492">
        <f t="shared" si="796"/>
        <v>10168.969271806975</v>
      </c>
      <c r="LA164" s="492">
        <f t="shared" si="797"/>
        <v>35268.178532872604</v>
      </c>
      <c r="LB164" s="492">
        <f t="shared" si="798"/>
        <v>21998.880822886622</v>
      </c>
      <c r="LC164" s="492">
        <f t="shared" si="799"/>
        <v>122155.79752428191</v>
      </c>
      <c r="LD164" s="493">
        <f t="shared" si="800"/>
        <v>59212.495269684907</v>
      </c>
      <c r="LE164" s="509">
        <f t="shared" si="801"/>
        <v>56.922685036506159</v>
      </c>
      <c r="LF164" s="492">
        <f t="shared" si="802"/>
        <v>0</v>
      </c>
      <c r="LG164" s="492">
        <f t="shared" si="803"/>
        <v>2094.9267378038467</v>
      </c>
      <c r="LH164" s="492">
        <f t="shared" si="804"/>
        <v>1043.8452039042127</v>
      </c>
      <c r="LI164" s="492">
        <f t="shared" si="805"/>
        <v>20174.429492834894</v>
      </c>
      <c r="LJ164" s="512">
        <f t="shared" si="806"/>
        <v>12632.610162145002</v>
      </c>
      <c r="LK164" s="491">
        <f t="shared" si="807"/>
        <v>29.024445814954259</v>
      </c>
      <c r="LL164" s="492">
        <f t="shared" si="808"/>
        <v>1553.4620714295729</v>
      </c>
      <c r="LM164" s="493">
        <f t="shared" si="809"/>
        <v>15685.968888643067</v>
      </c>
      <c r="LO164" s="547" t="e">
        <f>VLOOKUP(A164,#REF!,2,FALSE)</f>
        <v>#REF!</v>
      </c>
      <c r="LP164" s="552" t="e">
        <f>VLOOKUP(A164,#REF!,3,FALSE)</f>
        <v>#REF!</v>
      </c>
      <c r="LQ164" s="544" t="e">
        <f>VLOOKUP(A164,#REF!,4,FALSE)</f>
        <v>#REF!</v>
      </c>
      <c r="LR164" s="564" t="e">
        <f t="shared" si="846"/>
        <v>#REF!</v>
      </c>
      <c r="LS164" s="518" t="e">
        <f t="shared" si="847"/>
        <v>#REF!</v>
      </c>
    </row>
    <row r="165" spans="1:331" ht="14.4">
      <c r="A165" s="391" t="s">
        <v>174</v>
      </c>
      <c r="B165" s="419">
        <v>8837</v>
      </c>
      <c r="C165" s="407">
        <f t="shared" si="870"/>
        <v>779</v>
      </c>
      <c r="D165" s="398">
        <f t="shared" si="871"/>
        <v>13</v>
      </c>
      <c r="E165" s="376">
        <f t="shared" si="754"/>
        <v>9.2541446911247223E-3</v>
      </c>
      <c r="F165" s="185">
        <f t="shared" si="755"/>
        <v>7.5025461129342538E-2</v>
      </c>
      <c r="G165" s="30">
        <f t="shared" si="756"/>
        <v>2.1188174371273871</v>
      </c>
      <c r="H165" s="29">
        <f t="shared" si="757"/>
        <v>0.15896525526937397</v>
      </c>
      <c r="I165" s="33">
        <f t="shared" si="758"/>
        <v>0.18677818077653441</v>
      </c>
      <c r="J165" s="302">
        <f t="shared" si="759"/>
        <v>0.31089251443638682</v>
      </c>
      <c r="K165" s="452">
        <f t="shared" si="848"/>
        <v>4.7318201784024285E-3</v>
      </c>
      <c r="L165" s="303">
        <f t="shared" si="872"/>
        <v>4.1438267723595033</v>
      </c>
      <c r="M165" s="304">
        <f t="shared" si="760"/>
        <v>0.36434914587793754</v>
      </c>
      <c r="N165" s="675"/>
      <c r="O165" s="310" t="s">
        <v>226</v>
      </c>
      <c r="P165" s="20" t="s">
        <v>228</v>
      </c>
      <c r="Q165" s="20"/>
      <c r="R165" s="20"/>
      <c r="S165" s="148">
        <f t="shared" si="849"/>
        <v>779</v>
      </c>
      <c r="T165" s="149">
        <f t="shared" si="850"/>
        <v>8815.2087812606096</v>
      </c>
      <c r="U165" s="148">
        <f t="shared" si="851"/>
        <v>62</v>
      </c>
      <c r="V165" s="150">
        <f t="shared" si="852"/>
        <v>8.6471408647140868E-2</v>
      </c>
      <c r="W165" s="149">
        <f t="shared" si="853"/>
        <v>701.59556410546566</v>
      </c>
      <c r="X165" s="148">
        <f t="shared" si="854"/>
        <v>116</v>
      </c>
      <c r="Y165" s="150">
        <f t="shared" si="855"/>
        <v>0.17496229260935142</v>
      </c>
      <c r="Z165" s="149">
        <f t="shared" si="856"/>
        <v>1312.6626683263551</v>
      </c>
      <c r="AA165" s="148">
        <f t="shared" si="857"/>
        <v>13</v>
      </c>
      <c r="AB165" s="149">
        <f t="shared" si="858"/>
        <v>1471.0874731243634</v>
      </c>
      <c r="AC165" s="151">
        <f t="shared" si="859"/>
        <v>1.668806161745828E-2</v>
      </c>
      <c r="AD165" s="148">
        <f t="shared" si="860"/>
        <v>1</v>
      </c>
      <c r="AE165" s="150">
        <f t="shared" si="861"/>
        <v>8.3333333333333329E-2</v>
      </c>
      <c r="AF165" s="149">
        <f t="shared" si="862"/>
        <v>113.16057485572027</v>
      </c>
      <c r="AG165" s="148">
        <f t="shared" si="863"/>
        <v>2</v>
      </c>
      <c r="AH165" s="150">
        <f t="shared" si="864"/>
        <v>0.18181818181818182</v>
      </c>
      <c r="AI165" s="311">
        <f t="shared" si="865"/>
        <v>226.32114971144054</v>
      </c>
      <c r="AJ165" s="679"/>
      <c r="AK165" s="74">
        <v>719.91062761820638</v>
      </c>
      <c r="AL165" s="59">
        <v>670.52550936299815</v>
      </c>
      <c r="AM165" s="59">
        <v>676.66289640420871</v>
      </c>
      <c r="AN165" s="59">
        <v>646.10962639492686</v>
      </c>
      <c r="AO165" s="59">
        <v>521.98655311434027</v>
      </c>
      <c r="AP165" s="59">
        <v>496.58264949153789</v>
      </c>
      <c r="AQ165" s="59">
        <v>604.10792399497359</v>
      </c>
      <c r="AR165" s="59">
        <v>559.81101873870932</v>
      </c>
      <c r="AS165" s="59">
        <v>512.09165645923395</v>
      </c>
      <c r="AT165" s="59">
        <v>554.99024088396482</v>
      </c>
      <c r="AU165" s="59">
        <v>441.41074426698594</v>
      </c>
      <c r="AV165" s="59">
        <v>445.55505898358297</v>
      </c>
      <c r="AW165" s="59">
        <v>465.11597678342491</v>
      </c>
      <c r="AX165" s="59">
        <v>487.94729677228867</v>
      </c>
      <c r="AY165" s="59">
        <v>295.65625945261468</v>
      </c>
      <c r="AZ165" s="59">
        <v>344.46785962295422</v>
      </c>
      <c r="BA165" s="59">
        <v>133.82264991923725</v>
      </c>
      <c r="BB165" s="59">
        <v>182.87224629598569</v>
      </c>
      <c r="BC165" s="59">
        <v>17.234735216871467</v>
      </c>
      <c r="BD165" s="75">
        <v>60.138560610000816</v>
      </c>
      <c r="BE165" s="213">
        <v>2.0000000000000002E-5</v>
      </c>
      <c r="BF165" s="42">
        <v>2.0000000000000002E-5</v>
      </c>
      <c r="BG165" s="52">
        <v>5.0000000000000002E-5</v>
      </c>
      <c r="BH165" s="52">
        <v>4.0000000000000003E-5</v>
      </c>
      <c r="BI165" s="52">
        <v>1.2518952302791728E-4</v>
      </c>
      <c r="BJ165" s="52">
        <v>1.2406223545552731E-4</v>
      </c>
      <c r="BK165" s="52">
        <v>3.4000000000000002E-4</v>
      </c>
      <c r="BL165" s="52">
        <v>1.8000000000000001E-4</v>
      </c>
      <c r="BM165" s="52">
        <v>8.9999999999999998E-4</v>
      </c>
      <c r="BN165" s="52">
        <v>5.0000000000000001E-4</v>
      </c>
      <c r="BO165" s="52">
        <v>3.8E-3</v>
      </c>
      <c r="BP165" s="52">
        <v>2E-3</v>
      </c>
      <c r="BQ165" s="52">
        <v>1.6199999999999999E-2</v>
      </c>
      <c r="BR165" s="52">
        <v>6.1999999999999998E-3</v>
      </c>
      <c r="BS165" s="52">
        <v>6.1100000000000002E-2</v>
      </c>
      <c r="BT165" s="52">
        <v>2.6800000000000001E-2</v>
      </c>
      <c r="BU165" s="52">
        <v>0.1421</v>
      </c>
      <c r="BV165" s="52">
        <v>5.4699999999999999E-2</v>
      </c>
      <c r="BW165" s="52">
        <v>0.27589999999999998</v>
      </c>
      <c r="BX165" s="584">
        <v>0.1051</v>
      </c>
      <c r="BY165" s="74">
        <f>+Fall_Hoy!B165+(CS165/2)</f>
        <v>0</v>
      </c>
      <c r="BZ165" s="59">
        <f>+Fall_Hoy!C165+(CS165/2)</f>
        <v>0</v>
      </c>
      <c r="CA165" s="59">
        <f>+Fall_Hoy!D165+(CT165/2)</f>
        <v>0</v>
      </c>
      <c r="CB165" s="59">
        <f>+Fall_Hoy!E165+(CT165/2)</f>
        <v>0</v>
      </c>
      <c r="CC165" s="59">
        <f>+Fall_Hoy!F165+(CU165/2)</f>
        <v>0</v>
      </c>
      <c r="CD165" s="59">
        <f>+Fall_Hoy!G165+(CU165/2)</f>
        <v>0</v>
      </c>
      <c r="CE165" s="59">
        <f>+Fall_Hoy!H165+(CV165/2)</f>
        <v>1</v>
      </c>
      <c r="CF165" s="59">
        <f>+Fall_Hoy!I165+(CV165/2)</f>
        <v>0</v>
      </c>
      <c r="CG165" s="59">
        <f>+Fall_Hoy!J165+(CW165/2)</f>
        <v>0</v>
      </c>
      <c r="CH165" s="59">
        <f>+Fall_Hoy!K165+(CW165/2)</f>
        <v>0</v>
      </c>
      <c r="CI165" s="59">
        <f>+Fall_Hoy!L165+(CX165/2)</f>
        <v>1</v>
      </c>
      <c r="CJ165" s="59">
        <f>+Fall_Hoy!M165+(CX165/2)</f>
        <v>1</v>
      </c>
      <c r="CK165" s="59">
        <f>+Fall_Hoy!N165+(CY165/2)</f>
        <v>2</v>
      </c>
      <c r="CL165" s="59">
        <f>+Fall_Hoy!O165+(CY165/2)</f>
        <v>2</v>
      </c>
      <c r="CM165" s="59">
        <f>+Fall_Hoy!P165+(CZ165/2)</f>
        <v>2</v>
      </c>
      <c r="CN165" s="59">
        <f>+Fall_Hoy!Q165+(CZ165/2)</f>
        <v>2</v>
      </c>
      <c r="CO165" s="59">
        <f>+Fall_Hoy!R165+(DA165/2)</f>
        <v>1</v>
      </c>
      <c r="CP165" s="59">
        <f>+Fall_Hoy!S165+(DA165/2)</f>
        <v>1</v>
      </c>
      <c r="CQ165" s="59">
        <f>+Fall_Hoy!T165+(DB165/2)</f>
        <v>0</v>
      </c>
      <c r="CR165" s="75">
        <f>+Fall_Hoy!U165+(DB165/2)</f>
        <v>0</v>
      </c>
      <c r="CS165" s="603">
        <f>+Fall_Hoy!W165</f>
        <v>0</v>
      </c>
      <c r="CT165" s="58">
        <f>+Fall_Hoy!X165</f>
        <v>0</v>
      </c>
      <c r="CU165" s="58">
        <f>+Fall_Hoy!Y165</f>
        <v>0</v>
      </c>
      <c r="CV165" s="58">
        <f>+Fall_Hoy!Z165</f>
        <v>0</v>
      </c>
      <c r="CW165" s="58">
        <f>+Fall_Hoy!AA165</f>
        <v>0</v>
      </c>
      <c r="CX165" s="58">
        <f>+Fall_Hoy!AB165</f>
        <v>0</v>
      </c>
      <c r="CY165" s="58">
        <f>+Fall_Hoy!AC165</f>
        <v>0</v>
      </c>
      <c r="CZ165" s="58">
        <f>+Fall_Hoy!AD165</f>
        <v>0</v>
      </c>
      <c r="DA165" s="58">
        <f>+Fall_Hoy!AE165</f>
        <v>0</v>
      </c>
      <c r="DB165" s="223">
        <f>+Fall_Hoy!AF165</f>
        <v>0</v>
      </c>
      <c r="DC165" s="65">
        <f t="shared" si="866"/>
        <v>0.11071378729876724</v>
      </c>
      <c r="DD165" s="66">
        <f t="shared" si="867"/>
        <v>0.21664391491655119</v>
      </c>
      <c r="DE165" s="66">
        <f t="shared" si="868"/>
        <v>0.26543227127401564</v>
      </c>
      <c r="DF165" s="66">
        <f t="shared" si="869"/>
        <v>0.66109730967897884</v>
      </c>
      <c r="DG165" s="66">
        <f t="shared" si="810"/>
        <v>9.9619424465536927E-2</v>
      </c>
      <c r="DH165" s="66">
        <f t="shared" si="811"/>
        <v>0.1611010776995809</v>
      </c>
      <c r="DI165" s="66">
        <f t="shared" si="812"/>
        <v>0.7</v>
      </c>
      <c r="DJ165" s="66">
        <f t="shared" si="813"/>
        <v>0.14647800285309021</v>
      </c>
      <c r="DK165" s="66">
        <f t="shared" si="814"/>
        <v>0.12888317778177677</v>
      </c>
      <c r="DL165" s="66">
        <f t="shared" si="815"/>
        <v>0.10090267517282031</v>
      </c>
      <c r="DM165" s="66">
        <f t="shared" si="816"/>
        <v>0.59617464720720947</v>
      </c>
      <c r="DN165" s="66">
        <f t="shared" si="817"/>
        <v>0.7</v>
      </c>
      <c r="DO165" s="66">
        <f t="shared" si="818"/>
        <v>0.26543227127401564</v>
      </c>
      <c r="DP165" s="66">
        <f t="shared" si="819"/>
        <v>0.66109730967897884</v>
      </c>
      <c r="DQ165" s="66">
        <f t="shared" si="820"/>
        <v>0.11071378729876724</v>
      </c>
      <c r="DR165" s="66">
        <f t="shared" si="821"/>
        <v>0.21664391491655119</v>
      </c>
      <c r="DS165" s="66">
        <f t="shared" si="822"/>
        <v>5.2586745830685733E-2</v>
      </c>
      <c r="DT165" s="66">
        <f t="shared" si="823"/>
        <v>9.996889095683309E-2</v>
      </c>
      <c r="DU165" s="66">
        <f t="shared" si="824"/>
        <v>0.11604471869356921</v>
      </c>
      <c r="DV165" s="265">
        <f t="shared" si="825"/>
        <v>1.6628266287997982E-2</v>
      </c>
      <c r="DW165" s="74">
        <f>+'Cas_-14'!B164</f>
        <v>4</v>
      </c>
      <c r="DX165" s="59">
        <f>+'Cas_-14'!C164</f>
        <v>13</v>
      </c>
      <c r="DY165" s="59">
        <f>+'Cas_-14'!D164</f>
        <v>36</v>
      </c>
      <c r="DZ165" s="59">
        <f>+'Cas_-14'!E164</f>
        <v>44</v>
      </c>
      <c r="EA165" s="59">
        <f>+'Cas_-14'!F164</f>
        <v>52</v>
      </c>
      <c r="EB165" s="59">
        <f>+'Cas_-14'!G164</f>
        <v>80</v>
      </c>
      <c r="EC165" s="59">
        <f>+'Cas_-14'!H164</f>
        <v>59</v>
      </c>
      <c r="ED165" s="59">
        <f>+'Cas_-14'!I164</f>
        <v>82</v>
      </c>
      <c r="EE165" s="59">
        <f>+'Cas_-14'!J164</f>
        <v>66</v>
      </c>
      <c r="EF165" s="59">
        <f>+'Cas_-14'!K164</f>
        <v>56</v>
      </c>
      <c r="EG165" s="59">
        <f>+'Cas_-14'!L164</f>
        <v>32</v>
      </c>
      <c r="EH165" s="59">
        <f>+'Cas_-14'!M164</f>
        <v>46</v>
      </c>
      <c r="EI165" s="59">
        <f>+'Cas_-14'!N164</f>
        <v>17</v>
      </c>
      <c r="EJ165" s="59">
        <f>+'Cas_-14'!O164</f>
        <v>30</v>
      </c>
      <c r="EK165" s="59">
        <f>+'Cas_-14'!P164</f>
        <v>8</v>
      </c>
      <c r="EL165" s="59">
        <f>+'Cas_-14'!Q164</f>
        <v>12</v>
      </c>
      <c r="EM165" s="59">
        <f>+'Cas_-14'!R164</f>
        <v>6</v>
      </c>
      <c r="EN165" s="59">
        <f>+'Cas_-14'!S164</f>
        <v>6</v>
      </c>
      <c r="EO165" s="59">
        <f>+'Cas_-14'!T164</f>
        <v>2</v>
      </c>
      <c r="EP165" s="75">
        <f>+'Cas_-14'!U164</f>
        <v>1</v>
      </c>
      <c r="EQ165" s="178">
        <f t="shared" si="761"/>
        <v>5.5562452428766463E-3</v>
      </c>
      <c r="ER165" s="80">
        <f t="shared" si="762"/>
        <v>1.9387778419273041E-2</v>
      </c>
      <c r="ES165" s="80">
        <f t="shared" si="763"/>
        <v>5.3202266876615001E-2</v>
      </c>
      <c r="ET165" s="80">
        <f t="shared" si="764"/>
        <v>6.8099898535028972E-2</v>
      </c>
      <c r="EU165" s="80">
        <f t="shared" si="765"/>
        <v>9.9619424465536927E-2</v>
      </c>
      <c r="EV165" s="80">
        <f t="shared" si="766"/>
        <v>0.1611010776995809</v>
      </c>
      <c r="EW165" s="80">
        <f t="shared" si="767"/>
        <v>9.7664668276211689E-2</v>
      </c>
      <c r="EX165" s="80">
        <f t="shared" si="768"/>
        <v>0.14647800285309021</v>
      </c>
      <c r="EY165" s="80">
        <f t="shared" si="769"/>
        <v>0.12888317778177677</v>
      </c>
      <c r="EZ165" s="80">
        <f t="shared" si="770"/>
        <v>0.10090267517282031</v>
      </c>
      <c r="FA165" s="80">
        <f t="shared" si="771"/>
        <v>7.249483710039667E-2</v>
      </c>
      <c r="FB165" s="80">
        <f t="shared" si="772"/>
        <v>0.10324201032513677</v>
      </c>
      <c r="FC165" s="80">
        <f t="shared" si="773"/>
        <v>3.6550023754431948E-2</v>
      </c>
      <c r="FD165" s="80">
        <f t="shared" si="774"/>
        <v>6.1482049800145037E-2</v>
      </c>
      <c r="FE165" s="80">
        <f t="shared" si="775"/>
        <v>2.7058449615818714E-2</v>
      </c>
      <c r="FF165" s="80">
        <f t="shared" si="776"/>
        <v>3.4836341518581428E-2</v>
      </c>
      <c r="FG165" s="80">
        <f t="shared" si="777"/>
        <v>4.483545949524266E-2</v>
      </c>
      <c r="FH165" s="80">
        <f t="shared" si="778"/>
        <v>3.2809790012032616E-2</v>
      </c>
      <c r="FI165" s="80">
        <f t="shared" si="779"/>
        <v>0.11604471869356921</v>
      </c>
      <c r="FJ165" s="88">
        <f t="shared" si="780"/>
        <v>1.6628266287997982E-2</v>
      </c>
      <c r="FK165" s="101">
        <f t="shared" si="741"/>
        <v>4.0916530278232406</v>
      </c>
      <c r="FL165" s="102">
        <f t="shared" si="742"/>
        <v>6.2189054726368163</v>
      </c>
      <c r="FM165" s="102">
        <f t="shared" si="743"/>
        <v>7.2621641249092237</v>
      </c>
      <c r="FN165" s="102">
        <f t="shared" si="744"/>
        <v>10.75268817204301</v>
      </c>
      <c r="FO165" s="102">
        <f t="shared" si="753"/>
        <v>1</v>
      </c>
      <c r="FP165" s="102">
        <f t="shared" si="753"/>
        <v>1</v>
      </c>
      <c r="FQ165" s="102">
        <f t="shared" si="753"/>
        <v>7.1673821490929068</v>
      </c>
      <c r="FR165" s="102">
        <f t="shared" si="753"/>
        <v>1</v>
      </c>
      <c r="FS165" s="102">
        <f t="shared" si="753"/>
        <v>1</v>
      </c>
      <c r="FT165" s="102">
        <f t="shared" si="753"/>
        <v>1</v>
      </c>
      <c r="FU165" s="102">
        <f t="shared" si="753"/>
        <v>8.2236842105263168</v>
      </c>
      <c r="FV165" s="102">
        <f t="shared" si="753"/>
        <v>6.7801856801849585</v>
      </c>
      <c r="FW165" s="102">
        <f t="shared" si="753"/>
        <v>7.2621641249092237</v>
      </c>
      <c r="FX165" s="102">
        <f t="shared" si="753"/>
        <v>10.75268817204301</v>
      </c>
      <c r="FY165" s="102">
        <f t="shared" si="753"/>
        <v>4.0916530278232406</v>
      </c>
      <c r="FZ165" s="102">
        <f t="shared" si="753"/>
        <v>6.2189054726368163</v>
      </c>
      <c r="GA165" s="102">
        <f t="shared" si="745"/>
        <v>1.172882946281961</v>
      </c>
      <c r="GB165" s="102">
        <f t="shared" si="746"/>
        <v>3.0469226081657528</v>
      </c>
      <c r="GC165" s="102">
        <f t="shared" si="747"/>
        <v>1</v>
      </c>
      <c r="GD165" s="270">
        <f t="shared" si="748"/>
        <v>1</v>
      </c>
      <c r="GE165" s="74">
        <f>+Cas_Hoy!B164</f>
        <v>7</v>
      </c>
      <c r="GF165" s="59">
        <f>+Cas_Hoy!C164</f>
        <v>16</v>
      </c>
      <c r="GG165" s="59">
        <f>+Cas_Hoy!D164</f>
        <v>43</v>
      </c>
      <c r="GH165" s="59">
        <f>+Cas_Hoy!E164</f>
        <v>54</v>
      </c>
      <c r="GI165" s="59">
        <f>+Cas_Hoy!F164</f>
        <v>64</v>
      </c>
      <c r="GJ165" s="59">
        <f>+Cas_Hoy!G164</f>
        <v>89</v>
      </c>
      <c r="GK165" s="59">
        <f>+Cas_Hoy!H164</f>
        <v>65</v>
      </c>
      <c r="GL165" s="59">
        <f>+Cas_Hoy!I164</f>
        <v>93</v>
      </c>
      <c r="GM165" s="59">
        <f>+Cas_Hoy!J164</f>
        <v>76</v>
      </c>
      <c r="GN165" s="59">
        <f>+Cas_Hoy!K164</f>
        <v>65</v>
      </c>
      <c r="GO165" s="59">
        <f>+Cas_Hoy!L164</f>
        <v>40</v>
      </c>
      <c r="GP165" s="59">
        <f>+Cas_Hoy!M164</f>
        <v>57</v>
      </c>
      <c r="GQ165" s="59">
        <f>+Cas_Hoy!N164</f>
        <v>19</v>
      </c>
      <c r="GR165" s="59">
        <f>+Cas_Hoy!O164</f>
        <v>34</v>
      </c>
      <c r="GS165" s="59">
        <f>+Cas_Hoy!P164</f>
        <v>11</v>
      </c>
      <c r="GT165" s="59">
        <f>+Cas_Hoy!Q164</f>
        <v>17</v>
      </c>
      <c r="GU165" s="59">
        <f>+Cas_Hoy!R164</f>
        <v>7</v>
      </c>
      <c r="GV165" s="59">
        <f>+Cas_Hoy!S164</f>
        <v>6</v>
      </c>
      <c r="GW165" s="59">
        <f>+Cas_Hoy!T164</f>
        <v>2</v>
      </c>
      <c r="GX165" s="459">
        <f>+Cas_Hoy!U164</f>
        <v>1</v>
      </c>
      <c r="GY165" s="424">
        <f t="shared" si="749"/>
        <v>0.15223145753580497</v>
      </c>
      <c r="GZ165" s="94">
        <f t="shared" si="750"/>
        <v>0.30691221279844755</v>
      </c>
      <c r="HA165" s="94">
        <f t="shared" si="751"/>
        <v>0.2966595973062528</v>
      </c>
      <c r="HB165" s="94">
        <f t="shared" si="752"/>
        <v>0.7</v>
      </c>
      <c r="HC165" s="272">
        <f t="shared" si="873"/>
        <v>0.12260852241912237</v>
      </c>
      <c r="HD165" s="272">
        <f t="shared" si="874"/>
        <v>0.17922494894078375</v>
      </c>
      <c r="HE165" s="272">
        <f t="shared" si="875"/>
        <v>0.7</v>
      </c>
      <c r="HF165" s="272">
        <f t="shared" si="876"/>
        <v>0.16612749104069988</v>
      </c>
      <c r="HG165" s="272">
        <f t="shared" si="877"/>
        <v>0.14841093199113689</v>
      </c>
      <c r="HH165" s="272">
        <f t="shared" si="878"/>
        <v>0.11711917653988071</v>
      </c>
      <c r="HI165" s="272">
        <f t="shared" si="879"/>
        <v>0.7</v>
      </c>
      <c r="HJ165" s="272">
        <f t="shared" si="880"/>
        <v>0.7</v>
      </c>
      <c r="HK165" s="272">
        <f t="shared" si="881"/>
        <v>0.2966595973062528</v>
      </c>
      <c r="HL165" s="272">
        <f t="shared" si="882"/>
        <v>0.7</v>
      </c>
      <c r="HM165" s="272">
        <f t="shared" si="883"/>
        <v>0.15223145753580497</v>
      </c>
      <c r="HN165" s="272">
        <f t="shared" si="884"/>
        <v>0.30691221279844755</v>
      </c>
      <c r="HO165" s="272">
        <f t="shared" si="885"/>
        <v>6.1351203469133357E-2</v>
      </c>
      <c r="HP165" s="272">
        <f t="shared" si="886"/>
        <v>9.996889095683309E-2</v>
      </c>
      <c r="HQ165" s="272">
        <f t="shared" si="887"/>
        <v>0.11604471869356921</v>
      </c>
      <c r="HR165" s="276">
        <f t="shared" si="888"/>
        <v>1.6628266287997982E-2</v>
      </c>
      <c r="HS165" s="201">
        <f>+CyF_Tot!B164</f>
        <v>0</v>
      </c>
      <c r="HT165" s="131">
        <f>+CyF_Tot!C164</f>
        <v>663</v>
      </c>
      <c r="HU165" s="131">
        <f>+CyF_Tot!D164</f>
        <v>717</v>
      </c>
      <c r="HV165" s="131">
        <f>+CyF_Tot!E164</f>
        <v>779</v>
      </c>
      <c r="HW165" s="131">
        <f>+CyF_Tot!F164</f>
        <v>0</v>
      </c>
      <c r="HX165" s="131">
        <f>+CyF_Tot!G164</f>
        <v>11</v>
      </c>
      <c r="HY165" s="131">
        <f>+CyF_Tot!H164</f>
        <v>12</v>
      </c>
      <c r="HZ165" s="428">
        <f>+CyF_Tot!I164</f>
        <v>13</v>
      </c>
      <c r="IA165" s="82">
        <f t="shared" ref="IA165:IA170" si="889">+AK165/$B165</f>
        <v>8.1465500466018595E-2</v>
      </c>
      <c r="IB165" s="79">
        <f t="shared" si="629"/>
        <v>7.5877052094941513E-2</v>
      </c>
      <c r="IC165" s="79">
        <f t="shared" si="630"/>
        <v>7.6571562340636945E-2</v>
      </c>
      <c r="ID165" s="79">
        <f t="shared" si="631"/>
        <v>7.3114136742664579E-2</v>
      </c>
      <c r="IE165" s="79">
        <f t="shared" si="632"/>
        <v>5.9068298417374702E-2</v>
      </c>
      <c r="IF165" s="79">
        <f t="shared" si="633"/>
        <v>5.6193578079839074E-2</v>
      </c>
      <c r="IG165" s="79">
        <f t="shared" si="634"/>
        <v>6.8361199954166979E-2</v>
      </c>
      <c r="IH165" s="79">
        <f t="shared" si="635"/>
        <v>6.3348536691038737E-2</v>
      </c>
      <c r="II165" s="79">
        <f t="shared" si="636"/>
        <v>5.7948586223744929E-2</v>
      </c>
      <c r="IJ165" s="79">
        <f t="shared" si="637"/>
        <v>6.2803014697744117E-2</v>
      </c>
      <c r="IK165" s="79">
        <f t="shared" si="638"/>
        <v>4.9950293568743462E-2</v>
      </c>
      <c r="IL165" s="79">
        <f t="shared" si="639"/>
        <v>5.04192666044566E-2</v>
      </c>
      <c r="IM165" s="79">
        <f t="shared" si="640"/>
        <v>5.2632791307392207E-2</v>
      </c>
      <c r="IN165" s="79">
        <f t="shared" si="641"/>
        <v>5.5216396602046927E-2</v>
      </c>
      <c r="IO165" s="79">
        <f t="shared" si="642"/>
        <v>3.3456632279349856E-2</v>
      </c>
      <c r="IP165" s="79">
        <f t="shared" si="643"/>
        <v>3.8980181014253053E-2</v>
      </c>
      <c r="IQ165" s="79">
        <f t="shared" si="644"/>
        <v>1.5143447993576694E-2</v>
      </c>
      <c r="IR165" s="79">
        <f t="shared" si="645"/>
        <v>2.0693928516010603E-2</v>
      </c>
      <c r="IS165" s="79">
        <f t="shared" si="646"/>
        <v>1.950292544627302E-3</v>
      </c>
      <c r="IT165" s="179">
        <f t="shared" si="647"/>
        <v>6.8053140896232678E-3</v>
      </c>
      <c r="IU165" s="275"/>
      <c r="IV165" s="272"/>
      <c r="IW165" s="272"/>
      <c r="IX165" s="272"/>
      <c r="IY165" s="272"/>
      <c r="IZ165" s="272"/>
      <c r="JA165" s="272"/>
      <c r="JB165" s="272"/>
      <c r="JC165" s="272"/>
      <c r="JD165" s="272"/>
      <c r="JE165" s="272"/>
      <c r="JF165" s="272"/>
      <c r="JG165" s="272"/>
      <c r="JH165" s="272"/>
      <c r="JI165" s="272"/>
      <c r="JJ165" s="272"/>
      <c r="JK165" s="272"/>
      <c r="JL165" s="272"/>
      <c r="JM165" s="272"/>
      <c r="JN165" s="276"/>
      <c r="JP165" s="525">
        <f t="shared" si="826"/>
        <v>0</v>
      </c>
      <c r="JQ165" s="241">
        <f t="shared" si="827"/>
        <v>0</v>
      </c>
      <c r="JR165" s="241">
        <f t="shared" si="828"/>
        <v>0</v>
      </c>
      <c r="JS165" s="241">
        <f t="shared" si="829"/>
        <v>0</v>
      </c>
      <c r="JT165" s="241">
        <f t="shared" si="830"/>
        <v>0</v>
      </c>
      <c r="JU165" s="241">
        <f t="shared" si="831"/>
        <v>0</v>
      </c>
      <c r="JV165" s="241">
        <f t="shared" si="832"/>
        <v>5334.0965612409536</v>
      </c>
      <c r="JW165" s="241">
        <f t="shared" si="833"/>
        <v>0</v>
      </c>
      <c r="JX165" s="241">
        <f t="shared" si="834"/>
        <v>0</v>
      </c>
      <c r="JY165" s="241">
        <f t="shared" si="835"/>
        <v>0</v>
      </c>
      <c r="JZ165" s="241">
        <f t="shared" si="836"/>
        <v>4787.9804183508422</v>
      </c>
      <c r="KA165" s="241">
        <f t="shared" si="837"/>
        <v>5091.2473200839204</v>
      </c>
      <c r="KB165" s="241">
        <f t="shared" si="838"/>
        <v>7109.7493207372545</v>
      </c>
      <c r="KC165" s="241">
        <f t="shared" si="839"/>
        <v>7816.8647008203188</v>
      </c>
      <c r="KD165" s="241">
        <f t="shared" si="840"/>
        <v>6696.7159892561858</v>
      </c>
      <c r="KE165" s="241">
        <f t="shared" si="841"/>
        <v>7741.9704785203394</v>
      </c>
      <c r="KF165" s="241">
        <f t="shared" si="842"/>
        <v>2664.4069611174555</v>
      </c>
      <c r="KG165" s="241">
        <f t="shared" si="843"/>
        <v>3591.1299461870067</v>
      </c>
      <c r="KH165" s="241">
        <f t="shared" si="844"/>
        <v>0</v>
      </c>
      <c r="KI165" s="526">
        <f t="shared" si="845"/>
        <v>0</v>
      </c>
      <c r="KJ165" s="529">
        <f>(SUM(JP165:KI165)/SUM(JP$4:KI164))*100000</f>
        <v>81.822624999688614</v>
      </c>
      <c r="KK165" s="491">
        <f t="shared" si="781"/>
        <v>0</v>
      </c>
      <c r="KL165" s="492">
        <f t="shared" si="782"/>
        <v>0</v>
      </c>
      <c r="KM165" s="492">
        <f t="shared" si="783"/>
        <v>0</v>
      </c>
      <c r="KN165" s="492">
        <f t="shared" si="784"/>
        <v>0</v>
      </c>
      <c r="KO165" s="492">
        <f t="shared" si="785"/>
        <v>0</v>
      </c>
      <c r="KP165" s="492">
        <f t="shared" si="786"/>
        <v>0</v>
      </c>
      <c r="KQ165" s="492">
        <f t="shared" si="787"/>
        <v>1655.3333606137573</v>
      </c>
      <c r="KR165" s="492">
        <f t="shared" si="788"/>
        <v>0</v>
      </c>
      <c r="KS165" s="492">
        <f t="shared" si="789"/>
        <v>0</v>
      </c>
      <c r="KT165" s="492">
        <f t="shared" si="790"/>
        <v>0</v>
      </c>
      <c r="KU165" s="492">
        <f t="shared" si="791"/>
        <v>2265.4636593873961</v>
      </c>
      <c r="KV165" s="492">
        <f t="shared" si="792"/>
        <v>2244.3915288073213</v>
      </c>
      <c r="KW165" s="492">
        <f t="shared" si="793"/>
        <v>4300.0027946390528</v>
      </c>
      <c r="KX165" s="492">
        <f t="shared" si="794"/>
        <v>4098.8033200096688</v>
      </c>
      <c r="KY165" s="492">
        <f t="shared" si="795"/>
        <v>6764.6124039546785</v>
      </c>
      <c r="KZ165" s="492">
        <f t="shared" si="796"/>
        <v>5806.0569197635714</v>
      </c>
      <c r="LA165" s="492">
        <f t="shared" si="797"/>
        <v>7472.5765825404433</v>
      </c>
      <c r="LB165" s="492">
        <f t="shared" si="798"/>
        <v>5468.2983353387699</v>
      </c>
      <c r="LC165" s="492">
        <f t="shared" si="799"/>
        <v>0</v>
      </c>
      <c r="LD165" s="493">
        <f t="shared" si="800"/>
        <v>0</v>
      </c>
      <c r="LE165" s="509">
        <f t="shared" si="801"/>
        <v>0</v>
      </c>
      <c r="LF165" s="492">
        <f t="shared" si="802"/>
        <v>0</v>
      </c>
      <c r="LG165" s="492">
        <f t="shared" si="803"/>
        <v>1284.0181965011002</v>
      </c>
      <c r="LH165" s="492">
        <f t="shared" si="804"/>
        <v>640.87925820252451</v>
      </c>
      <c r="LI165" s="492">
        <f t="shared" si="805"/>
        <v>5483.4805569003684</v>
      </c>
      <c r="LJ165" s="512">
        <f t="shared" si="806"/>
        <v>4649.3205210068818</v>
      </c>
      <c r="LK165" s="491">
        <f t="shared" si="807"/>
        <v>0</v>
      </c>
      <c r="LL165" s="492">
        <f t="shared" si="808"/>
        <v>962.16552105202823</v>
      </c>
      <c r="LM165" s="493">
        <f t="shared" si="809"/>
        <v>5032.0653654842217</v>
      </c>
      <c r="LO165" s="547" t="e">
        <f>VLOOKUP(A165,#REF!,2,FALSE)</f>
        <v>#REF!</v>
      </c>
      <c r="LP165" s="552" t="e">
        <f>VLOOKUP(A165,#REF!,3,FALSE)</f>
        <v>#REF!</v>
      </c>
      <c r="LQ165" s="544" t="e">
        <f>VLOOKUP(A165,#REF!,4,FALSE)</f>
        <v>#REF!</v>
      </c>
      <c r="LR165" s="564" t="e">
        <f t="shared" si="846"/>
        <v>#REF!</v>
      </c>
      <c r="LS165" s="518" t="e">
        <f t="shared" si="847"/>
        <v>#REF!</v>
      </c>
    </row>
    <row r="166" spans="1:331" ht="14.4">
      <c r="A166" s="392" t="s">
        <v>175</v>
      </c>
      <c r="B166" s="420">
        <v>267655</v>
      </c>
      <c r="C166" s="408">
        <f t="shared" si="870"/>
        <v>30877</v>
      </c>
      <c r="D166" s="399">
        <f t="shared" si="871"/>
        <v>918</v>
      </c>
      <c r="E166" s="377">
        <f t="shared" si="754"/>
        <v>1.0492350713153563E-2</v>
      </c>
      <c r="F166" s="186">
        <f t="shared" si="755"/>
        <v>0.11195755730324485</v>
      </c>
      <c r="G166" s="28">
        <f t="shared" si="756"/>
        <v>2.919719344702266</v>
      </c>
      <c r="H166" s="27">
        <f t="shared" si="757"/>
        <v>0.32688464584389643</v>
      </c>
      <c r="I166" s="34">
        <f t="shared" si="758"/>
        <v>0.33682230560375059</v>
      </c>
      <c r="J166" s="289">
        <f t="shared" si="759"/>
        <v>0.49373706698991043</v>
      </c>
      <c r="K166" s="453">
        <f t="shared" si="848"/>
        <v>6.9465887336533413E-3</v>
      </c>
      <c r="L166" s="290">
        <f t="shared" si="872"/>
        <v>4.410037865086581</v>
      </c>
      <c r="M166" s="291">
        <f t="shared" si="760"/>
        <v>0.5086977977122904</v>
      </c>
      <c r="N166" s="675"/>
      <c r="O166" s="312" t="s">
        <v>230</v>
      </c>
      <c r="P166" s="21" t="s">
        <v>240</v>
      </c>
      <c r="Q166" s="21" t="s">
        <v>235</v>
      </c>
      <c r="R166" s="21" t="s">
        <v>243</v>
      </c>
      <c r="S166" s="152">
        <f t="shared" si="849"/>
        <v>30877</v>
      </c>
      <c r="T166" s="153">
        <f t="shared" si="850"/>
        <v>11536.119258000037</v>
      </c>
      <c r="U166" s="152">
        <f t="shared" si="851"/>
        <v>405</v>
      </c>
      <c r="V166" s="154">
        <f t="shared" si="852"/>
        <v>1.329088999737464E-2</v>
      </c>
      <c r="W166" s="153">
        <f t="shared" si="853"/>
        <v>151.31419177672751</v>
      </c>
      <c r="X166" s="152">
        <f t="shared" si="854"/>
        <v>911</v>
      </c>
      <c r="Y166" s="154">
        <f t="shared" si="855"/>
        <v>3.0401121270773542E-2</v>
      </c>
      <c r="Z166" s="153">
        <f t="shared" si="856"/>
        <v>340.36352767555246</v>
      </c>
      <c r="AA166" s="152">
        <f t="shared" si="857"/>
        <v>918</v>
      </c>
      <c r="AB166" s="153">
        <f t="shared" si="858"/>
        <v>3429.7883469391568</v>
      </c>
      <c r="AC166" s="155">
        <f t="shared" si="859"/>
        <v>2.9730867636104545E-2</v>
      </c>
      <c r="AD166" s="152">
        <f t="shared" si="860"/>
        <v>2</v>
      </c>
      <c r="AE166" s="154">
        <f t="shared" si="861"/>
        <v>2.1834061135371178E-3</v>
      </c>
      <c r="AF166" s="153">
        <f t="shared" si="862"/>
        <v>7.4723057667519752</v>
      </c>
      <c r="AG166" s="152">
        <f t="shared" si="863"/>
        <v>10</v>
      </c>
      <c r="AH166" s="154">
        <f t="shared" si="864"/>
        <v>1.1013215859030838E-2</v>
      </c>
      <c r="AI166" s="313">
        <f t="shared" si="865"/>
        <v>37.361528833759877</v>
      </c>
      <c r="AJ166" s="679"/>
      <c r="AK166" s="74">
        <v>15072.474336166311</v>
      </c>
      <c r="AL166" s="59">
        <v>13879.031475966685</v>
      </c>
      <c r="AM166" s="59">
        <v>14673.908451478417</v>
      </c>
      <c r="AN166" s="59">
        <v>13494.408483792364</v>
      </c>
      <c r="AO166" s="59">
        <v>18249.457763149629</v>
      </c>
      <c r="AP166" s="59">
        <v>17477.36791805895</v>
      </c>
      <c r="AQ166" s="59">
        <v>18785.953087714464</v>
      </c>
      <c r="AR166" s="59">
        <v>19351.958072760637</v>
      </c>
      <c r="AS166" s="59">
        <v>17661.321183087886</v>
      </c>
      <c r="AT166" s="59">
        <v>19578.694333745065</v>
      </c>
      <c r="AU166" s="59">
        <v>14947.974688754219</v>
      </c>
      <c r="AV166" s="59">
        <v>17386.181395608844</v>
      </c>
      <c r="AW166" s="59">
        <v>13055.605811431502</v>
      </c>
      <c r="AX166" s="59">
        <v>16778.048030572656</v>
      </c>
      <c r="AY166" s="59">
        <v>8784.173168593883</v>
      </c>
      <c r="AZ166" s="59">
        <v>12953.590037458189</v>
      </c>
      <c r="BA166" s="59">
        <v>4339.1929972688522</v>
      </c>
      <c r="BB166" s="59">
        <v>8161.2017457876063</v>
      </c>
      <c r="BC166" s="59">
        <v>553.93953156623638</v>
      </c>
      <c r="BD166" s="75">
        <v>2470.5237293615278</v>
      </c>
      <c r="BE166" s="213">
        <v>2.0000000000000002E-5</v>
      </c>
      <c r="BF166" s="42">
        <v>2.0000000000000002E-5</v>
      </c>
      <c r="BG166" s="52">
        <v>5.0000000000000002E-5</v>
      </c>
      <c r="BH166" s="52">
        <v>4.0000000000000003E-5</v>
      </c>
      <c r="BI166" s="52">
        <v>1.2518952302791728E-4</v>
      </c>
      <c r="BJ166" s="52">
        <v>1.2406223545552731E-4</v>
      </c>
      <c r="BK166" s="52">
        <v>3.4000000000000002E-4</v>
      </c>
      <c r="BL166" s="52">
        <v>1.8000000000000001E-4</v>
      </c>
      <c r="BM166" s="52">
        <v>8.9999999999999998E-4</v>
      </c>
      <c r="BN166" s="52">
        <v>5.0000000000000001E-4</v>
      </c>
      <c r="BO166" s="52">
        <v>3.8E-3</v>
      </c>
      <c r="BP166" s="52">
        <v>2E-3</v>
      </c>
      <c r="BQ166" s="52">
        <v>1.6199999999999999E-2</v>
      </c>
      <c r="BR166" s="52">
        <v>6.1999999999999998E-3</v>
      </c>
      <c r="BS166" s="52">
        <v>6.1100000000000002E-2</v>
      </c>
      <c r="BT166" s="52">
        <v>2.6800000000000001E-2</v>
      </c>
      <c r="BU166" s="52">
        <v>0.1421</v>
      </c>
      <c r="BV166" s="52">
        <v>5.4699999999999999E-2</v>
      </c>
      <c r="BW166" s="52">
        <v>0.27589999999999998</v>
      </c>
      <c r="BX166" s="584">
        <v>0.1051</v>
      </c>
      <c r="BY166" s="74">
        <f>+Fall_Hoy!B166+(CS166/2)</f>
        <v>0</v>
      </c>
      <c r="BZ166" s="59">
        <f>+Fall_Hoy!C166+(CS166/2)</f>
        <v>0</v>
      </c>
      <c r="CA166" s="59">
        <f>+Fall_Hoy!D166+(CT166/2)</f>
        <v>0</v>
      </c>
      <c r="CB166" s="59">
        <f>+Fall_Hoy!E166+(CT166/2)</f>
        <v>0</v>
      </c>
      <c r="CC166" s="59">
        <f>+Fall_Hoy!F166+(CU166/2)</f>
        <v>4</v>
      </c>
      <c r="CD166" s="59">
        <f>+Fall_Hoy!G166+(CU166/2)</f>
        <v>1</v>
      </c>
      <c r="CE166" s="59">
        <f>+Fall_Hoy!H166+(CV166/2)</f>
        <v>5</v>
      </c>
      <c r="CF166" s="59">
        <f>+Fall_Hoy!I166+(CV166/2)</f>
        <v>2</v>
      </c>
      <c r="CG166" s="59">
        <f>+Fall_Hoy!J166+(CW166/2)</f>
        <v>21</v>
      </c>
      <c r="CH166" s="59">
        <f>+Fall_Hoy!K166+(CW166/2)</f>
        <v>5</v>
      </c>
      <c r="CI166" s="59">
        <f>+Fall_Hoy!L166+(CX166/2)</f>
        <v>55</v>
      </c>
      <c r="CJ166" s="59">
        <f>+Fall_Hoy!M166+(CX166/2)</f>
        <v>19</v>
      </c>
      <c r="CK166" s="59">
        <f>+Fall_Hoy!N166+(CY166/2)</f>
        <v>89</v>
      </c>
      <c r="CL166" s="59">
        <f>+Fall_Hoy!O166+(CY166/2)</f>
        <v>50</v>
      </c>
      <c r="CM166" s="59">
        <f>+Fall_Hoy!P166+(CZ166/2)</f>
        <v>168</v>
      </c>
      <c r="CN166" s="59">
        <f>+Fall_Hoy!Q166+(CZ166/2)</f>
        <v>86</v>
      </c>
      <c r="CO166" s="59">
        <f>+Fall_Hoy!R166+(DA166/2)</f>
        <v>124.5</v>
      </c>
      <c r="CP166" s="59">
        <f>+Fall_Hoy!S166+(DA166/2)</f>
        <v>128.5</v>
      </c>
      <c r="CQ166" s="59">
        <f>+Fall_Hoy!T166+(DB166/2)</f>
        <v>60</v>
      </c>
      <c r="CR166" s="75">
        <f>+Fall_Hoy!U166+(DB166/2)</f>
        <v>100</v>
      </c>
      <c r="CS166" s="603">
        <f>+Fall_Hoy!W166</f>
        <v>0</v>
      </c>
      <c r="CT166" s="58">
        <f>+Fall_Hoy!X166</f>
        <v>0</v>
      </c>
      <c r="CU166" s="58">
        <f>+Fall_Hoy!Y166</f>
        <v>0</v>
      </c>
      <c r="CV166" s="58">
        <f>+Fall_Hoy!Z166</f>
        <v>0</v>
      </c>
      <c r="CW166" s="58">
        <f>+Fall_Hoy!AA166</f>
        <v>0</v>
      </c>
      <c r="CX166" s="58">
        <f>+Fall_Hoy!AB166</f>
        <v>0</v>
      </c>
      <c r="CY166" s="58">
        <f>+Fall_Hoy!AC166</f>
        <v>0</v>
      </c>
      <c r="CZ166" s="58">
        <f>+Fall_Hoy!AD166</f>
        <v>2</v>
      </c>
      <c r="DA166" s="58">
        <f>+Fall_Hoy!AE166</f>
        <v>15</v>
      </c>
      <c r="DB166" s="223">
        <f>+Fall_Hoy!AF166</f>
        <v>16</v>
      </c>
      <c r="DC166" s="65">
        <f t="shared" si="866"/>
        <v>0.31301646517259574</v>
      </c>
      <c r="DD166" s="66">
        <f t="shared" si="867"/>
        <v>0.24772709454299452</v>
      </c>
      <c r="DE166" s="66">
        <f t="shared" si="868"/>
        <v>0.42080216267585424</v>
      </c>
      <c r="DF166" s="66">
        <f t="shared" si="869"/>
        <v>0.48065878189985167</v>
      </c>
      <c r="DG166" s="66">
        <f t="shared" si="810"/>
        <v>0.7</v>
      </c>
      <c r="DH166" s="66">
        <f t="shared" si="811"/>
        <v>0.46119476491117423</v>
      </c>
      <c r="DI166" s="66">
        <f t="shared" si="812"/>
        <v>0.7</v>
      </c>
      <c r="DJ166" s="66">
        <f t="shared" si="813"/>
        <v>0.57415952790590474</v>
      </c>
      <c r="DK166" s="66">
        <f t="shared" si="814"/>
        <v>0.7</v>
      </c>
      <c r="DL166" s="66">
        <f t="shared" si="815"/>
        <v>0.51075928913014357</v>
      </c>
      <c r="DM166" s="66">
        <f t="shared" si="816"/>
        <v>0.7</v>
      </c>
      <c r="DN166" s="66">
        <f t="shared" si="817"/>
        <v>0.54641095614010882</v>
      </c>
      <c r="DO166" s="66">
        <f t="shared" si="818"/>
        <v>0.42080216267585424</v>
      </c>
      <c r="DP166" s="66">
        <f t="shared" si="819"/>
        <v>0.48065878189985167</v>
      </c>
      <c r="DQ166" s="66">
        <f t="shared" si="820"/>
        <v>0.31301646517259574</v>
      </c>
      <c r="DR166" s="66">
        <f t="shared" si="821"/>
        <v>0.24772709454299452</v>
      </c>
      <c r="DS166" s="66">
        <f t="shared" si="822"/>
        <v>0.2019139414688588</v>
      </c>
      <c r="DT166" s="66">
        <f t="shared" si="823"/>
        <v>0.28784698676372261</v>
      </c>
      <c r="DU166" s="66">
        <f t="shared" si="824"/>
        <v>0.3925881535240105</v>
      </c>
      <c r="DV166" s="265">
        <f t="shared" si="825"/>
        <v>0.38513080227084828</v>
      </c>
      <c r="DW166" s="74">
        <f>+'Cas_-14'!B165</f>
        <v>314</v>
      </c>
      <c r="DX166" s="59">
        <f>+'Cas_-14'!C165</f>
        <v>294</v>
      </c>
      <c r="DY166" s="59">
        <f>+'Cas_-14'!D165</f>
        <v>1077</v>
      </c>
      <c r="DZ166" s="59">
        <f>+'Cas_-14'!E165</f>
        <v>1091</v>
      </c>
      <c r="EA166" s="59">
        <f>+'Cas_-14'!F165</f>
        <v>2754</v>
      </c>
      <c r="EB166" s="59">
        <f>+'Cas_-14'!G165</f>
        <v>2606</v>
      </c>
      <c r="EC166" s="59">
        <f>+'Cas_-14'!H165</f>
        <v>2976</v>
      </c>
      <c r="ED166" s="59">
        <f>+'Cas_-14'!I165</f>
        <v>2785</v>
      </c>
      <c r="EE166" s="59">
        <f>+'Cas_-14'!J165</f>
        <v>2989</v>
      </c>
      <c r="EF166" s="59">
        <f>+'Cas_-14'!K165</f>
        <v>2842</v>
      </c>
      <c r="EG166" s="59">
        <f>+'Cas_-14'!L165</f>
        <v>2202</v>
      </c>
      <c r="EH166" s="59">
        <f>+'Cas_-14'!M165</f>
        <v>2197</v>
      </c>
      <c r="EI166" s="59">
        <f>+'Cas_-14'!N165</f>
        <v>1445</v>
      </c>
      <c r="EJ166" s="59">
        <f>+'Cas_-14'!O165</f>
        <v>1275</v>
      </c>
      <c r="EK166" s="59">
        <f>+'Cas_-14'!P165</f>
        <v>816</v>
      </c>
      <c r="EL166" s="59">
        <f>+'Cas_-14'!Q165</f>
        <v>767</v>
      </c>
      <c r="EM166" s="59">
        <f>+'Cas_-14'!R165</f>
        <v>387</v>
      </c>
      <c r="EN166" s="59">
        <f>+'Cas_-14'!S165</f>
        <v>526</v>
      </c>
      <c r="EO166" s="59">
        <f>+'Cas_-14'!T165</f>
        <v>101</v>
      </c>
      <c r="EP166" s="75">
        <f>+'Cas_-14'!U165</f>
        <v>260</v>
      </c>
      <c r="EQ166" s="178">
        <f t="shared" si="761"/>
        <v>2.0832677700870845E-2</v>
      </c>
      <c r="ER166" s="79">
        <f t="shared" si="762"/>
        <v>2.1183034313964812E-2</v>
      </c>
      <c r="ES166" s="79">
        <f t="shared" si="763"/>
        <v>7.3395578523695285E-2</v>
      </c>
      <c r="ET166" s="79">
        <f t="shared" si="764"/>
        <v>8.0848301080433421E-2</v>
      </c>
      <c r="EU166" s="79">
        <f t="shared" si="765"/>
        <v>0.15090859332604598</v>
      </c>
      <c r="EV166" s="79">
        <f t="shared" si="766"/>
        <v>0.14910712026078493</v>
      </c>
      <c r="EW166" s="79">
        <f t="shared" si="767"/>
        <v>0.1584162371802274</v>
      </c>
      <c r="EX166" s="79">
        <f t="shared" si="768"/>
        <v>0.14391308566961505</v>
      </c>
      <c r="EY166" s="79">
        <f t="shared" si="769"/>
        <v>0.16923988692659098</v>
      </c>
      <c r="EZ166" s="79">
        <f t="shared" si="770"/>
        <v>0.14515778997078682</v>
      </c>
      <c r="FA166" s="79">
        <f t="shared" si="771"/>
        <v>0.14731092645324229</v>
      </c>
      <c r="FB166" s="79">
        <f t="shared" si="772"/>
        <v>0.12636472322524411</v>
      </c>
      <c r="FC166" s="79">
        <f t="shared" si="773"/>
        <v>0.11068042501212441</v>
      </c>
      <c r="FD166" s="79">
        <f t="shared" si="774"/>
        <v>7.5992153418366543E-2</v>
      </c>
      <c r="FE166" s="79">
        <f t="shared" si="775"/>
        <v>9.289434353565007E-2</v>
      </c>
      <c r="FF166" s="79">
        <f t="shared" si="776"/>
        <v>5.9211384471953239E-2</v>
      </c>
      <c r="FG166" s="79">
        <f t="shared" si="777"/>
        <v>8.9187090835457908E-2</v>
      </c>
      <c r="FH166" s="79">
        <f t="shared" si="778"/>
        <v>6.4451292393487791E-2</v>
      </c>
      <c r="FI166" s="79">
        <f t="shared" si="779"/>
        <v>0.18233037045474537</v>
      </c>
      <c r="FJ166" s="87">
        <f t="shared" si="780"/>
        <v>0.105240843028532</v>
      </c>
      <c r="FK166" s="101">
        <f t="shared" si="741"/>
        <v>3.3695966111485505</v>
      </c>
      <c r="FL166" s="102">
        <f t="shared" si="742"/>
        <v>4.1837747377843506</v>
      </c>
      <c r="FM166" s="102">
        <f t="shared" si="743"/>
        <v>3.8019565124524752</v>
      </c>
      <c r="FN166" s="102">
        <f t="shared" si="744"/>
        <v>6.3251106894370661</v>
      </c>
      <c r="FO166" s="102">
        <f t="shared" si="753"/>
        <v>4.6385695113306973</v>
      </c>
      <c r="FP166" s="102">
        <f t="shared" si="753"/>
        <v>3.0930432034671127</v>
      </c>
      <c r="FQ166" s="102">
        <f t="shared" si="753"/>
        <v>4.4187389655242351</v>
      </c>
      <c r="FR166" s="102">
        <f t="shared" si="753"/>
        <v>3.9896269698783153</v>
      </c>
      <c r="FS166" s="102">
        <f t="shared" si="753"/>
        <v>4.1361407922922453</v>
      </c>
      <c r="FT166" s="102">
        <f t="shared" si="753"/>
        <v>3.5186488388458828</v>
      </c>
      <c r="FU166" s="102">
        <f t="shared" si="753"/>
        <v>4.7518538974241382</v>
      </c>
      <c r="FV166" s="102">
        <f t="shared" si="753"/>
        <v>4.3240782885753299</v>
      </c>
      <c r="FW166" s="102">
        <f t="shared" si="753"/>
        <v>3.8019565124524752</v>
      </c>
      <c r="FX166" s="102">
        <f t="shared" si="753"/>
        <v>6.3251106894370661</v>
      </c>
      <c r="FY166" s="102">
        <f t="shared" si="753"/>
        <v>3.3695966111485505</v>
      </c>
      <c r="FZ166" s="102">
        <f t="shared" si="753"/>
        <v>4.1837747377843506</v>
      </c>
      <c r="GA166" s="102">
        <f t="shared" si="745"/>
        <v>2.2639368498000647</v>
      </c>
      <c r="GB166" s="102">
        <f t="shared" si="746"/>
        <v>4.4661165986612072</v>
      </c>
      <c r="GC166" s="102">
        <f t="shared" si="747"/>
        <v>2.1531692857578619</v>
      </c>
      <c r="GD166" s="270">
        <f t="shared" si="748"/>
        <v>3.6595184073775893</v>
      </c>
      <c r="GE166" s="74">
        <f>+Cas_Hoy!B165</f>
        <v>330</v>
      </c>
      <c r="GF166" s="59">
        <f>+Cas_Hoy!C165</f>
        <v>312</v>
      </c>
      <c r="GG166" s="59">
        <f>+Cas_Hoy!D165</f>
        <v>1145</v>
      </c>
      <c r="GH166" s="59">
        <f>+Cas_Hoy!E165</f>
        <v>1153</v>
      </c>
      <c r="GI166" s="59">
        <f>+Cas_Hoy!F165</f>
        <v>2828</v>
      </c>
      <c r="GJ166" s="59">
        <f>+Cas_Hoy!G165</f>
        <v>2689</v>
      </c>
      <c r="GK166" s="59">
        <f>+Cas_Hoy!H165</f>
        <v>3070</v>
      </c>
      <c r="GL166" s="59">
        <f>+Cas_Hoy!I165</f>
        <v>2869</v>
      </c>
      <c r="GM166" s="59">
        <f>+Cas_Hoy!J165</f>
        <v>3069</v>
      </c>
      <c r="GN166" s="59">
        <f>+Cas_Hoy!K165</f>
        <v>2935</v>
      </c>
      <c r="GO166" s="59">
        <f>+Cas_Hoy!L165</f>
        <v>2257</v>
      </c>
      <c r="GP166" s="59">
        <f>+Cas_Hoy!M165</f>
        <v>2250</v>
      </c>
      <c r="GQ166" s="59">
        <f>+Cas_Hoy!N165</f>
        <v>1479</v>
      </c>
      <c r="GR166" s="59">
        <f>+Cas_Hoy!O165</f>
        <v>1309</v>
      </c>
      <c r="GS166" s="59">
        <f>+Cas_Hoy!P165</f>
        <v>830</v>
      </c>
      <c r="GT166" s="59">
        <f>+Cas_Hoy!Q165</f>
        <v>788</v>
      </c>
      <c r="GU166" s="59">
        <f>+Cas_Hoy!R165</f>
        <v>395</v>
      </c>
      <c r="GV166" s="59">
        <f>+Cas_Hoy!S165</f>
        <v>537</v>
      </c>
      <c r="GW166" s="59">
        <f>+Cas_Hoy!T165</f>
        <v>102</v>
      </c>
      <c r="GX166" s="459">
        <f>+Cas_Hoy!U165</f>
        <v>265</v>
      </c>
      <c r="GY166" s="424">
        <f t="shared" si="749"/>
        <v>0.31838684570251774</v>
      </c>
      <c r="GZ166" s="94">
        <f t="shared" si="750"/>
        <v>0.25450971381992138</v>
      </c>
      <c r="HA166" s="94">
        <f t="shared" si="751"/>
        <v>0.43070339003293318</v>
      </c>
      <c r="HB166" s="94">
        <f t="shared" si="752"/>
        <v>0.49347634941718105</v>
      </c>
      <c r="HC166" s="272">
        <f t="shared" si="873"/>
        <v>0.7</v>
      </c>
      <c r="HD166" s="272">
        <f t="shared" si="874"/>
        <v>0.47588362350197522</v>
      </c>
      <c r="HE166" s="272">
        <f t="shared" si="875"/>
        <v>0.7</v>
      </c>
      <c r="HF166" s="272">
        <f t="shared" si="876"/>
        <v>0.59147708637775243</v>
      </c>
      <c r="HG166" s="272">
        <f t="shared" si="877"/>
        <v>0.7</v>
      </c>
      <c r="HH166" s="272">
        <f t="shared" si="878"/>
        <v>0.52747308712067953</v>
      </c>
      <c r="HI166" s="272">
        <f t="shared" si="879"/>
        <v>0.7</v>
      </c>
      <c r="HJ166" s="272">
        <f t="shared" si="880"/>
        <v>0.55959246759910997</v>
      </c>
      <c r="HK166" s="272">
        <f t="shared" si="881"/>
        <v>0.43070339003293318</v>
      </c>
      <c r="HL166" s="272">
        <f t="shared" si="882"/>
        <v>0.49347634941718105</v>
      </c>
      <c r="HM166" s="272">
        <f t="shared" si="883"/>
        <v>0.31838684570251774</v>
      </c>
      <c r="HN166" s="272">
        <f t="shared" si="884"/>
        <v>0.25450971381992138</v>
      </c>
      <c r="HO166" s="272">
        <f t="shared" si="885"/>
        <v>0.20608787307545021</v>
      </c>
      <c r="HP166" s="272">
        <f t="shared" si="886"/>
        <v>0.2938666005553594</v>
      </c>
      <c r="HQ166" s="272">
        <f t="shared" si="887"/>
        <v>0.39647516494504031</v>
      </c>
      <c r="HR166" s="276">
        <f t="shared" si="888"/>
        <v>0.39253716385297999</v>
      </c>
      <c r="HS166" s="201">
        <f>+CyF_Tot!B165</f>
        <v>0</v>
      </c>
      <c r="HT166" s="131">
        <f>+CyF_Tot!C165</f>
        <v>29966</v>
      </c>
      <c r="HU166" s="131">
        <f>+CyF_Tot!D165</f>
        <v>30472</v>
      </c>
      <c r="HV166" s="131">
        <f>+CyF_Tot!E165</f>
        <v>30877</v>
      </c>
      <c r="HW166" s="131">
        <f>+CyF_Tot!F165</f>
        <v>0</v>
      </c>
      <c r="HX166" s="131">
        <f>+CyF_Tot!G165</f>
        <v>908</v>
      </c>
      <c r="HY166" s="131">
        <f>+CyF_Tot!H165</f>
        <v>916</v>
      </c>
      <c r="HZ166" s="428">
        <f>+CyF_Tot!I165</f>
        <v>918</v>
      </c>
      <c r="IA166" s="82">
        <f t="shared" si="889"/>
        <v>5.6313068450678343E-2</v>
      </c>
      <c r="IB166" s="79">
        <f t="shared" ref="IB166:IK170" si="890">+AL166/$B166</f>
        <v>5.185418346739902E-2</v>
      </c>
      <c r="IC166" s="79">
        <f t="shared" si="890"/>
        <v>5.4823965371386361E-2</v>
      </c>
      <c r="ID166" s="79">
        <f t="shared" si="890"/>
        <v>5.041717316617423E-2</v>
      </c>
      <c r="IE166" s="79">
        <f t="shared" si="890"/>
        <v>6.8182764241839791E-2</v>
      </c>
      <c r="IF166" s="79">
        <f t="shared" si="890"/>
        <v>6.5298118540878927E-2</v>
      </c>
      <c r="IG166" s="79">
        <f t="shared" si="890"/>
        <v>7.0187192795630432E-2</v>
      </c>
      <c r="IH166" s="79">
        <f t="shared" si="890"/>
        <v>7.2301873952515874E-2</v>
      </c>
      <c r="II166" s="79">
        <f t="shared" si="890"/>
        <v>6.5985396062423221E-2</v>
      </c>
      <c r="IJ166" s="79">
        <f t="shared" si="890"/>
        <v>7.3148995287758742E-2</v>
      </c>
      <c r="IK166" s="79">
        <f t="shared" si="890"/>
        <v>5.5847918734020355E-2</v>
      </c>
      <c r="IL166" s="79">
        <f t="shared" ref="IL166:IT170" si="891">+AV166/$B166</f>
        <v>6.4957431752101932E-2</v>
      </c>
      <c r="IM166" s="79">
        <f t="shared" si="891"/>
        <v>4.8777739296600106E-2</v>
      </c>
      <c r="IN166" s="79">
        <f t="shared" si="891"/>
        <v>6.2685352526844845E-2</v>
      </c>
      <c r="IO166" s="79">
        <f t="shared" si="891"/>
        <v>3.2819013911916023E-2</v>
      </c>
      <c r="IP166" s="79">
        <f t="shared" si="891"/>
        <v>4.8396592768519882E-2</v>
      </c>
      <c r="IQ166" s="79">
        <f t="shared" si="891"/>
        <v>1.6211888428270916E-2</v>
      </c>
      <c r="IR166" s="79">
        <f t="shared" si="891"/>
        <v>3.049149743433751E-2</v>
      </c>
      <c r="IS166" s="79">
        <f t="shared" si="891"/>
        <v>2.0696027780771381E-3</v>
      </c>
      <c r="IT166" s="179">
        <f t="shared" si="891"/>
        <v>9.2302543549028712E-3</v>
      </c>
      <c r="IU166" s="275"/>
      <c r="IV166" s="272"/>
      <c r="IW166" s="272"/>
      <c r="IX166" s="272"/>
      <c r="IY166" s="272"/>
      <c r="IZ166" s="272"/>
      <c r="JA166" s="272"/>
      <c r="JB166" s="272"/>
      <c r="JC166" s="272"/>
      <c r="JD166" s="272"/>
      <c r="JE166" s="272"/>
      <c r="JF166" s="272"/>
      <c r="JG166" s="272"/>
      <c r="JH166" s="272"/>
      <c r="JI166" s="272"/>
      <c r="JJ166" s="272"/>
      <c r="JK166" s="272"/>
      <c r="JL166" s="272"/>
      <c r="JM166" s="272"/>
      <c r="JN166" s="276"/>
      <c r="JP166" s="525">
        <f t="shared" si="826"/>
        <v>0</v>
      </c>
      <c r="JQ166" s="241">
        <f t="shared" si="827"/>
        <v>0</v>
      </c>
      <c r="JR166" s="241">
        <f t="shared" si="828"/>
        <v>0</v>
      </c>
      <c r="JS166" s="241">
        <f t="shared" si="829"/>
        <v>0</v>
      </c>
      <c r="JT166" s="241">
        <f t="shared" si="830"/>
        <v>784.22735545047635</v>
      </c>
      <c r="JU166" s="241">
        <f t="shared" si="831"/>
        <v>200.60652247168505</v>
      </c>
      <c r="JV166" s="241">
        <f t="shared" si="832"/>
        <v>857.65411660357756</v>
      </c>
      <c r="JW166" s="241">
        <f t="shared" si="833"/>
        <v>336.94709214868669</v>
      </c>
      <c r="JX166" s="241">
        <f t="shared" si="834"/>
        <v>3355.6488433465056</v>
      </c>
      <c r="JY166" s="241">
        <f t="shared" si="835"/>
        <v>746.08499172609856</v>
      </c>
      <c r="JZ166" s="241">
        <f t="shared" si="836"/>
        <v>7776.3464563163252</v>
      </c>
      <c r="KA166" s="241">
        <f t="shared" si="837"/>
        <v>2478.9911032957261</v>
      </c>
      <c r="KB166" s="241">
        <f t="shared" si="838"/>
        <v>11271.417284301797</v>
      </c>
      <c r="KC166" s="241">
        <f t="shared" si="839"/>
        <v>5683.3458711195135</v>
      </c>
      <c r="KD166" s="241">
        <f t="shared" si="840"/>
        <v>18933.345325502331</v>
      </c>
      <c r="KE166" s="241">
        <f t="shared" si="841"/>
        <v>8852.7566233292673</v>
      </c>
      <c r="KF166" s="241">
        <f t="shared" si="842"/>
        <v>10230.351825314199</v>
      </c>
      <c r="KG166" s="241">
        <f t="shared" si="843"/>
        <v>10340.176070706362</v>
      </c>
      <c r="KH166" s="241">
        <f t="shared" si="844"/>
        <v>6538.4392945548743</v>
      </c>
      <c r="KI166" s="526">
        <f t="shared" si="845"/>
        <v>6994.8731091386981</v>
      </c>
      <c r="KJ166" s="529">
        <f>(SUM(JP166:KI166)/SUM(JP$4:KI165))*100000</f>
        <v>153.40000456003267</v>
      </c>
      <c r="KK166" s="491">
        <f t="shared" si="781"/>
        <v>0</v>
      </c>
      <c r="KL166" s="492">
        <f t="shared" si="782"/>
        <v>0</v>
      </c>
      <c r="KM166" s="492">
        <f t="shared" si="783"/>
        <v>0</v>
      </c>
      <c r="KN166" s="492">
        <f t="shared" si="784"/>
        <v>0</v>
      </c>
      <c r="KO166" s="492">
        <f t="shared" si="785"/>
        <v>219.1845945185853</v>
      </c>
      <c r="KP166" s="492">
        <f t="shared" si="786"/>
        <v>57.216853515266664</v>
      </c>
      <c r="KQ166" s="492">
        <f t="shared" si="787"/>
        <v>266.15631246677992</v>
      </c>
      <c r="KR166" s="492">
        <f t="shared" si="788"/>
        <v>103.34871502306287</v>
      </c>
      <c r="KS166" s="492">
        <f t="shared" si="789"/>
        <v>1189.0390182196088</v>
      </c>
      <c r="KT166" s="492">
        <f t="shared" si="790"/>
        <v>255.3796445650718</v>
      </c>
      <c r="KU166" s="492">
        <f t="shared" si="791"/>
        <v>3679.428226579621</v>
      </c>
      <c r="KV166" s="492">
        <f t="shared" si="792"/>
        <v>1092.8219122802177</v>
      </c>
      <c r="KW166" s="492">
        <f t="shared" si="793"/>
        <v>6816.9950353488393</v>
      </c>
      <c r="KX166" s="492">
        <f t="shared" si="794"/>
        <v>2980.0844477790802</v>
      </c>
      <c r="KY166" s="492">
        <f t="shared" si="795"/>
        <v>19125.306022045603</v>
      </c>
      <c r="KZ166" s="492">
        <f t="shared" si="796"/>
        <v>6639.0861337522538</v>
      </c>
      <c r="LA166" s="492">
        <f t="shared" si="797"/>
        <v>28691.971082724831</v>
      </c>
      <c r="LB166" s="492">
        <f t="shared" si="798"/>
        <v>15745.230175975628</v>
      </c>
      <c r="LC166" s="492">
        <f t="shared" si="799"/>
        <v>108315.07155727448</v>
      </c>
      <c r="LD166" s="493">
        <f t="shared" si="800"/>
        <v>40477.247318666152</v>
      </c>
      <c r="LE166" s="509">
        <f t="shared" si="801"/>
        <v>83.340555225129776</v>
      </c>
      <c r="LF166" s="492">
        <f t="shared" si="802"/>
        <v>22.296142417862065</v>
      </c>
      <c r="LG166" s="492">
        <f t="shared" si="803"/>
        <v>1576.021162262288</v>
      </c>
      <c r="LH166" s="492">
        <f t="shared" si="804"/>
        <v>461.67368164479035</v>
      </c>
      <c r="LI166" s="492">
        <f t="shared" si="805"/>
        <v>16515.223186732477</v>
      </c>
      <c r="LJ166" s="512">
        <f t="shared" si="806"/>
        <v>9030.4664429183322</v>
      </c>
      <c r="LK166" s="491">
        <f t="shared" si="807"/>
        <v>53.852240060602554</v>
      </c>
      <c r="LL166" s="492">
        <f t="shared" si="808"/>
        <v>993.38901687337443</v>
      </c>
      <c r="LM166" s="493">
        <f t="shared" si="809"/>
        <v>12012.589363192807</v>
      </c>
      <c r="LO166" s="547" t="e">
        <f>VLOOKUP(A166,#REF!,2,FALSE)</f>
        <v>#REF!</v>
      </c>
      <c r="LP166" s="552" t="e">
        <f>VLOOKUP(A166,#REF!,3,FALSE)</f>
        <v>#REF!</v>
      </c>
      <c r="LQ166" s="544" t="e">
        <f>VLOOKUP(A166,#REF!,4,FALSE)</f>
        <v>#REF!</v>
      </c>
      <c r="LR166" s="564" t="e">
        <f t="shared" si="846"/>
        <v>#REF!</v>
      </c>
      <c r="LS166" s="518" t="e">
        <f t="shared" si="847"/>
        <v>#REF!</v>
      </c>
    </row>
    <row r="167" spans="1:331" ht="14.4">
      <c r="A167" s="391" t="s">
        <v>176</v>
      </c>
      <c r="B167" s="419">
        <v>38034</v>
      </c>
      <c r="C167" s="407">
        <f t="shared" si="870"/>
        <v>3596</v>
      </c>
      <c r="D167" s="398">
        <f t="shared" si="871"/>
        <v>62</v>
      </c>
      <c r="E167" s="376">
        <f t="shared" si="754"/>
        <v>5.6215563264681977E-3</v>
      </c>
      <c r="F167" s="185">
        <f t="shared" si="755"/>
        <v>9.0892359467844561E-2</v>
      </c>
      <c r="G167" s="30">
        <f t="shared" si="756"/>
        <v>3.1903309966496995</v>
      </c>
      <c r="H167" s="29">
        <f t="shared" si="757"/>
        <v>0.28997671176889128</v>
      </c>
      <c r="I167" s="33">
        <f t="shared" si="758"/>
        <v>0.30163617457938474</v>
      </c>
      <c r="J167" s="302">
        <f t="shared" si="759"/>
        <v>0.4682505115093995</v>
      </c>
      <c r="K167" s="452">
        <f t="shared" si="848"/>
        <v>3.4812998138927464E-3</v>
      </c>
      <c r="L167" s="303">
        <f t="shared" si="872"/>
        <v>5.1517037763229681</v>
      </c>
      <c r="M167" s="304">
        <f t="shared" si="760"/>
        <v>0.48707805594093162</v>
      </c>
      <c r="N167" s="675"/>
      <c r="O167" s="310" t="s">
        <v>226</v>
      </c>
      <c r="P167" s="20" t="s">
        <v>236</v>
      </c>
      <c r="Q167" s="20"/>
      <c r="R167" s="20"/>
      <c r="S167" s="148">
        <f t="shared" si="849"/>
        <v>3596</v>
      </c>
      <c r="T167" s="149">
        <f t="shared" si="850"/>
        <v>9454.6984277225638</v>
      </c>
      <c r="U167" s="148">
        <f t="shared" si="851"/>
        <v>76</v>
      </c>
      <c r="V167" s="150">
        <f t="shared" si="852"/>
        <v>2.1590909090909091E-2</v>
      </c>
      <c r="W167" s="149">
        <f t="shared" si="853"/>
        <v>199.8212125992533</v>
      </c>
      <c r="X167" s="148">
        <f t="shared" si="854"/>
        <v>139</v>
      </c>
      <c r="Y167" s="150">
        <f t="shared" si="855"/>
        <v>4.0208273069135089E-2</v>
      </c>
      <c r="Z167" s="149">
        <f t="shared" si="856"/>
        <v>365.462480938108</v>
      </c>
      <c r="AA167" s="148">
        <f t="shared" si="857"/>
        <v>62</v>
      </c>
      <c r="AB167" s="149">
        <f t="shared" si="858"/>
        <v>1630.1204185728559</v>
      </c>
      <c r="AC167" s="151">
        <f t="shared" si="859"/>
        <v>1.7241379310344827E-2</v>
      </c>
      <c r="AD167" s="148">
        <f t="shared" si="860"/>
        <v>0</v>
      </c>
      <c r="AE167" s="150">
        <f t="shared" si="861"/>
        <v>0</v>
      </c>
      <c r="AF167" s="149">
        <f t="shared" si="862"/>
        <v>0</v>
      </c>
      <c r="AG167" s="148">
        <f t="shared" si="863"/>
        <v>1</v>
      </c>
      <c r="AH167" s="150">
        <f t="shared" si="864"/>
        <v>1.6393442622950821E-2</v>
      </c>
      <c r="AI167" s="311">
        <f t="shared" si="865"/>
        <v>26.292264815691222</v>
      </c>
      <c r="AJ167" s="679"/>
      <c r="AK167" s="74">
        <v>3415.9844424425628</v>
      </c>
      <c r="AL167" s="59">
        <v>3025.9677148005153</v>
      </c>
      <c r="AM167" s="59">
        <v>3095.2100553187511</v>
      </c>
      <c r="AN167" s="59">
        <v>2732.5881762437175</v>
      </c>
      <c r="AO167" s="59">
        <v>2688.1815998890656</v>
      </c>
      <c r="AP167" s="59">
        <v>2364.3085659261806</v>
      </c>
      <c r="AQ167" s="59">
        <v>2832.216497740299</v>
      </c>
      <c r="AR167" s="59">
        <v>2720.7156632153033</v>
      </c>
      <c r="AS167" s="59">
        <v>2665.6233913402584</v>
      </c>
      <c r="AT167" s="59">
        <v>2441.0086254319376</v>
      </c>
      <c r="AU167" s="59">
        <v>1993.8030707095836</v>
      </c>
      <c r="AV167" s="59">
        <v>2011.3063668692591</v>
      </c>
      <c r="AW167" s="59">
        <v>1671.3145664607255</v>
      </c>
      <c r="AX167" s="59">
        <v>1704.585624689872</v>
      </c>
      <c r="AY167" s="59">
        <v>887.01845088336427</v>
      </c>
      <c r="AZ167" s="59">
        <v>970.14697904216746</v>
      </c>
      <c r="BA167" s="59">
        <v>287.23947861810996</v>
      </c>
      <c r="BB167" s="59">
        <v>414.26649817143584</v>
      </c>
      <c r="BC167" s="59">
        <v>17.408453249582422</v>
      </c>
      <c r="BD167" s="75">
        <v>95.105724295432097</v>
      </c>
      <c r="BE167" s="213">
        <v>2.0000000000000002E-5</v>
      </c>
      <c r="BF167" s="42">
        <v>2.0000000000000002E-5</v>
      </c>
      <c r="BG167" s="52">
        <v>5.0000000000000002E-5</v>
      </c>
      <c r="BH167" s="52">
        <v>4.0000000000000003E-5</v>
      </c>
      <c r="BI167" s="52">
        <v>1.2518952302791728E-4</v>
      </c>
      <c r="BJ167" s="52">
        <v>1.2406223545552731E-4</v>
      </c>
      <c r="BK167" s="52">
        <v>3.4000000000000002E-4</v>
      </c>
      <c r="BL167" s="52">
        <v>1.8000000000000001E-4</v>
      </c>
      <c r="BM167" s="52">
        <v>8.9999999999999998E-4</v>
      </c>
      <c r="BN167" s="52">
        <v>5.0000000000000001E-4</v>
      </c>
      <c r="BO167" s="52">
        <v>3.8E-3</v>
      </c>
      <c r="BP167" s="52">
        <v>2E-3</v>
      </c>
      <c r="BQ167" s="52">
        <v>1.6199999999999999E-2</v>
      </c>
      <c r="BR167" s="52">
        <v>6.1999999999999998E-3</v>
      </c>
      <c r="BS167" s="52">
        <v>6.1100000000000002E-2</v>
      </c>
      <c r="BT167" s="52">
        <v>2.6800000000000001E-2</v>
      </c>
      <c r="BU167" s="52">
        <v>0.1421</v>
      </c>
      <c r="BV167" s="52">
        <v>5.4699999999999999E-2</v>
      </c>
      <c r="BW167" s="52">
        <v>0.27589999999999998</v>
      </c>
      <c r="BX167" s="584">
        <v>0.1051</v>
      </c>
      <c r="BY167" s="74">
        <f>+Fall_Hoy!B167+(CS167/2)</f>
        <v>0</v>
      </c>
      <c r="BZ167" s="59">
        <f>+Fall_Hoy!C167+(CS167/2)</f>
        <v>0</v>
      </c>
      <c r="CA167" s="59">
        <f>+Fall_Hoy!D167+(CT167/2)</f>
        <v>0</v>
      </c>
      <c r="CB167" s="59">
        <f>+Fall_Hoy!E167+(CT167/2)</f>
        <v>0</v>
      </c>
      <c r="CC167" s="59">
        <f>+Fall_Hoy!F167+(CU167/2)</f>
        <v>0</v>
      </c>
      <c r="CD167" s="59">
        <f>+Fall_Hoy!G167+(CU167/2)</f>
        <v>1</v>
      </c>
      <c r="CE167" s="59">
        <f>+Fall_Hoy!H167+(CV167/2)</f>
        <v>2</v>
      </c>
      <c r="CF167" s="59">
        <f>+Fall_Hoy!I167+(CV167/2)</f>
        <v>2</v>
      </c>
      <c r="CG167" s="59">
        <f>+Fall_Hoy!J167+(CW167/2)</f>
        <v>3</v>
      </c>
      <c r="CH167" s="59">
        <f>+Fall_Hoy!K167+(CW167/2)</f>
        <v>2</v>
      </c>
      <c r="CI167" s="59">
        <f>+Fall_Hoy!L167+(CX167/2)</f>
        <v>1</v>
      </c>
      <c r="CJ167" s="59">
        <f>+Fall_Hoy!M167+(CX167/2)</f>
        <v>3</v>
      </c>
      <c r="CK167" s="59">
        <f>+Fall_Hoy!N167+(CY167/2)</f>
        <v>10</v>
      </c>
      <c r="CL167" s="59">
        <f>+Fall_Hoy!O167+(CY167/2)</f>
        <v>9</v>
      </c>
      <c r="CM167" s="59">
        <f>+Fall_Hoy!P167+(CZ167/2)</f>
        <v>9</v>
      </c>
      <c r="CN167" s="59">
        <f>+Fall_Hoy!Q167+(CZ167/2)</f>
        <v>6</v>
      </c>
      <c r="CO167" s="59">
        <f>+Fall_Hoy!R167+(DA167/2)</f>
        <v>5</v>
      </c>
      <c r="CP167" s="59">
        <f>+Fall_Hoy!S167+(DA167/2)</f>
        <v>6</v>
      </c>
      <c r="CQ167" s="59">
        <f>+Fall_Hoy!T167+(DB167/2)</f>
        <v>0</v>
      </c>
      <c r="CR167" s="75">
        <f>+Fall_Hoy!U167+(DB167/2)</f>
        <v>3</v>
      </c>
      <c r="CS167" s="603">
        <f>+Fall_Hoy!W167</f>
        <v>0</v>
      </c>
      <c r="CT167" s="58">
        <f>+Fall_Hoy!X167</f>
        <v>0</v>
      </c>
      <c r="CU167" s="58">
        <f>+Fall_Hoy!Y167</f>
        <v>0</v>
      </c>
      <c r="CV167" s="58">
        <f>+Fall_Hoy!Z167</f>
        <v>0</v>
      </c>
      <c r="CW167" s="58">
        <f>+Fall_Hoy!AA167</f>
        <v>0</v>
      </c>
      <c r="CX167" s="58">
        <f>+Fall_Hoy!AB167</f>
        <v>0</v>
      </c>
      <c r="CY167" s="58">
        <f>+Fall_Hoy!AC167</f>
        <v>0</v>
      </c>
      <c r="CZ167" s="58">
        <f>+Fall_Hoy!AD167</f>
        <v>0</v>
      </c>
      <c r="DA167" s="58">
        <f>+Fall_Hoy!AE167</f>
        <v>0</v>
      </c>
      <c r="DB167" s="223">
        <f>+Fall_Hoy!AF167</f>
        <v>0</v>
      </c>
      <c r="DC167" s="65">
        <f t="shared" si="866"/>
        <v>0.16606138108507662</v>
      </c>
      <c r="DD167" s="66">
        <f t="shared" si="867"/>
        <v>0.23076977185040989</v>
      </c>
      <c r="DE167" s="66">
        <f t="shared" si="868"/>
        <v>0.36934037613546383</v>
      </c>
      <c r="DF167" s="66">
        <f t="shared" si="869"/>
        <v>0.7</v>
      </c>
      <c r="DG167" s="66">
        <f t="shared" si="810"/>
        <v>0.12796754505506472</v>
      </c>
      <c r="DH167" s="66">
        <f t="shared" si="811"/>
        <v>0.7</v>
      </c>
      <c r="DI167" s="66">
        <f t="shared" si="812"/>
        <v>0.7</v>
      </c>
      <c r="DJ167" s="66">
        <f t="shared" si="813"/>
        <v>0.7</v>
      </c>
      <c r="DK167" s="66">
        <f t="shared" si="814"/>
        <v>0.7</v>
      </c>
      <c r="DL167" s="66">
        <f t="shared" si="815"/>
        <v>0.7</v>
      </c>
      <c r="DM167" s="66">
        <f t="shared" si="816"/>
        <v>0.1319879072325762</v>
      </c>
      <c r="DN167" s="66">
        <f t="shared" si="817"/>
        <v>0.7</v>
      </c>
      <c r="DO167" s="66">
        <f t="shared" si="818"/>
        <v>0.36934037613546383</v>
      </c>
      <c r="DP167" s="66">
        <f t="shared" si="819"/>
        <v>0.7</v>
      </c>
      <c r="DQ167" s="66">
        <f t="shared" si="820"/>
        <v>0.16606138108507662</v>
      </c>
      <c r="DR167" s="66">
        <f t="shared" si="821"/>
        <v>0.23076977185040989</v>
      </c>
      <c r="DS167" s="66">
        <f t="shared" si="822"/>
        <v>0.1224987893646747</v>
      </c>
      <c r="DT167" s="66">
        <f t="shared" si="823"/>
        <v>0.26477934947221932</v>
      </c>
      <c r="DU167" s="66">
        <f t="shared" si="824"/>
        <v>5.7443357296776902E-2</v>
      </c>
      <c r="DV167" s="265">
        <f t="shared" si="825"/>
        <v>0.30013170909541315</v>
      </c>
      <c r="DW167" s="74">
        <f>+'Cas_-14'!B166</f>
        <v>26</v>
      </c>
      <c r="DX167" s="59">
        <f>+'Cas_-14'!C166</f>
        <v>25</v>
      </c>
      <c r="DY167" s="59">
        <f>+'Cas_-14'!D166</f>
        <v>110</v>
      </c>
      <c r="DZ167" s="59">
        <f>+'Cas_-14'!E166</f>
        <v>140</v>
      </c>
      <c r="EA167" s="59">
        <f>+'Cas_-14'!F166</f>
        <v>344</v>
      </c>
      <c r="EB167" s="59">
        <f>+'Cas_-14'!G166</f>
        <v>399</v>
      </c>
      <c r="EC167" s="59">
        <f>+'Cas_-14'!H166</f>
        <v>351</v>
      </c>
      <c r="ED167" s="59">
        <f>+'Cas_-14'!I166</f>
        <v>411</v>
      </c>
      <c r="EE167" s="59">
        <f>+'Cas_-14'!J166</f>
        <v>332</v>
      </c>
      <c r="EF167" s="59">
        <f>+'Cas_-14'!K166</f>
        <v>353</v>
      </c>
      <c r="EG167" s="59">
        <f>+'Cas_-14'!L166</f>
        <v>218</v>
      </c>
      <c r="EH167" s="59">
        <f>+'Cas_-14'!M166</f>
        <v>243</v>
      </c>
      <c r="EI167" s="59">
        <f>+'Cas_-14'!N166</f>
        <v>147</v>
      </c>
      <c r="EJ167" s="59">
        <f>+'Cas_-14'!O166</f>
        <v>146</v>
      </c>
      <c r="EK167" s="59">
        <f>+'Cas_-14'!P166</f>
        <v>70</v>
      </c>
      <c r="EL167" s="59">
        <f>+'Cas_-14'!Q166</f>
        <v>59</v>
      </c>
      <c r="EM167" s="59">
        <f>+'Cas_-14'!R166</f>
        <v>21</v>
      </c>
      <c r="EN167" s="59">
        <f>+'Cas_-14'!S166</f>
        <v>29</v>
      </c>
      <c r="EO167" s="59">
        <f>+'Cas_-14'!T166</f>
        <v>1</v>
      </c>
      <c r="EP167" s="75">
        <f>+'Cas_-14'!U166</f>
        <v>6</v>
      </c>
      <c r="EQ167" s="178">
        <f t="shared" si="761"/>
        <v>7.6112758819852763E-3</v>
      </c>
      <c r="ER167" s="80">
        <f t="shared" si="762"/>
        <v>8.2618198065104297E-3</v>
      </c>
      <c r="ES167" s="80">
        <f t="shared" si="763"/>
        <v>3.5538783486108817E-2</v>
      </c>
      <c r="ET167" s="80">
        <f t="shared" si="764"/>
        <v>5.1233479386728308E-2</v>
      </c>
      <c r="EU167" s="80">
        <f t="shared" si="765"/>
        <v>0.12796754505506472</v>
      </c>
      <c r="EV167" s="80">
        <f t="shared" si="766"/>
        <v>0.16875969818419115</v>
      </c>
      <c r="EW167" s="80">
        <f t="shared" si="767"/>
        <v>0.12393120380452817</v>
      </c>
      <c r="EX167" s="80">
        <f t="shared" si="768"/>
        <v>0.15106319471630711</v>
      </c>
      <c r="EY167" s="80">
        <f t="shared" si="769"/>
        <v>0.12454872698017273</v>
      </c>
      <c r="EZ167" s="80">
        <f t="shared" si="770"/>
        <v>0.14461235258336561</v>
      </c>
      <c r="FA167" s="80">
        <f t="shared" si="771"/>
        <v>0.10933878235146613</v>
      </c>
      <c r="FB167" s="80">
        <f t="shared" si="772"/>
        <v>0.12081699934070547</v>
      </c>
      <c r="FC167" s="80">
        <f t="shared" si="773"/>
        <v>8.7954717172899349E-2</v>
      </c>
      <c r="FD167" s="80">
        <f t="shared" si="774"/>
        <v>8.5651314832930647E-2</v>
      </c>
      <c r="FE167" s="80">
        <f t="shared" si="775"/>
        <v>7.8916058544541409E-2</v>
      </c>
      <c r="FF167" s="80">
        <f t="shared" si="776"/>
        <v>6.0815527208311355E-2</v>
      </c>
      <c r="FG167" s="80">
        <f t="shared" si="777"/>
        <v>7.3109727468625152E-2</v>
      </c>
      <c r="FH167" s="80">
        <f t="shared" si="778"/>
        <v>7.0003247011296899E-2</v>
      </c>
      <c r="FI167" s="80">
        <f t="shared" si="779"/>
        <v>5.7443357296776902E-2</v>
      </c>
      <c r="FJ167" s="88">
        <f t="shared" si="780"/>
        <v>6.3087685251855846E-2</v>
      </c>
      <c r="FK167" s="101">
        <f t="shared" si="741"/>
        <v>2.1042787000233809</v>
      </c>
      <c r="FL167" s="102">
        <f t="shared" si="742"/>
        <v>3.7945863900834809</v>
      </c>
      <c r="FM167" s="102">
        <f t="shared" si="743"/>
        <v>4.1992105484168976</v>
      </c>
      <c r="FN167" s="102">
        <f t="shared" si="744"/>
        <v>8.1726708033076054</v>
      </c>
      <c r="FO167" s="102">
        <f t="shared" si="753"/>
        <v>1</v>
      </c>
      <c r="FP167" s="102">
        <f t="shared" si="753"/>
        <v>4.1479097647827725</v>
      </c>
      <c r="FQ167" s="102">
        <f t="shared" si="753"/>
        <v>5.6482950097384874</v>
      </c>
      <c r="FR167" s="102">
        <f t="shared" si="753"/>
        <v>4.6338222974469883</v>
      </c>
      <c r="FS167" s="102">
        <f t="shared" si="753"/>
        <v>5.6202902829463275</v>
      </c>
      <c r="FT167" s="102">
        <f t="shared" si="753"/>
        <v>4.8405270192701311</v>
      </c>
      <c r="FU167" s="102">
        <f t="shared" si="753"/>
        <v>1.2071463061323031</v>
      </c>
      <c r="FV167" s="102">
        <f t="shared" si="753"/>
        <v>5.7938866535328453</v>
      </c>
      <c r="FW167" s="102">
        <f t="shared" si="753"/>
        <v>4.1992105484168976</v>
      </c>
      <c r="FX167" s="102">
        <f t="shared" si="753"/>
        <v>8.1726708033076054</v>
      </c>
      <c r="FY167" s="102">
        <f t="shared" si="753"/>
        <v>2.1042787000233809</v>
      </c>
      <c r="FZ167" s="102">
        <f t="shared" si="753"/>
        <v>3.7945863900834809</v>
      </c>
      <c r="GA167" s="102">
        <f t="shared" si="745"/>
        <v>1.6755470661170873</v>
      </c>
      <c r="GB167" s="102">
        <f t="shared" si="746"/>
        <v>3.7823866859988664</v>
      </c>
      <c r="GC167" s="102">
        <f t="shared" si="747"/>
        <v>1</v>
      </c>
      <c r="GD167" s="270">
        <f t="shared" si="748"/>
        <v>4.7573739295908659</v>
      </c>
      <c r="GE167" s="74">
        <f>+Cas_Hoy!B166</f>
        <v>26</v>
      </c>
      <c r="GF167" s="59">
        <f>+Cas_Hoy!C166</f>
        <v>26</v>
      </c>
      <c r="GG167" s="59">
        <f>+Cas_Hoy!D166</f>
        <v>120</v>
      </c>
      <c r="GH167" s="59">
        <f>+Cas_Hoy!E166</f>
        <v>147</v>
      </c>
      <c r="GI167" s="59">
        <f>+Cas_Hoy!F166</f>
        <v>361</v>
      </c>
      <c r="GJ167" s="59">
        <f>+Cas_Hoy!G166</f>
        <v>413</v>
      </c>
      <c r="GK167" s="59">
        <f>+Cas_Hoy!H166</f>
        <v>366</v>
      </c>
      <c r="GL167" s="59">
        <f>+Cas_Hoy!I166</f>
        <v>423</v>
      </c>
      <c r="GM167" s="59">
        <f>+Cas_Hoy!J166</f>
        <v>343</v>
      </c>
      <c r="GN167" s="59">
        <f>+Cas_Hoy!K166</f>
        <v>369</v>
      </c>
      <c r="GO167" s="59">
        <f>+Cas_Hoy!L166</f>
        <v>227</v>
      </c>
      <c r="GP167" s="59">
        <f>+Cas_Hoy!M166</f>
        <v>249</v>
      </c>
      <c r="GQ167" s="59">
        <f>+Cas_Hoy!N166</f>
        <v>154</v>
      </c>
      <c r="GR167" s="59">
        <f>+Cas_Hoy!O166</f>
        <v>152</v>
      </c>
      <c r="GS167" s="59">
        <f>+Cas_Hoy!P166</f>
        <v>75</v>
      </c>
      <c r="GT167" s="59">
        <f>+Cas_Hoy!Q166</f>
        <v>62</v>
      </c>
      <c r="GU167" s="59">
        <f>+Cas_Hoy!R166</f>
        <v>21</v>
      </c>
      <c r="GV167" s="59">
        <f>+Cas_Hoy!S166</f>
        <v>29</v>
      </c>
      <c r="GW167" s="59">
        <f>+Cas_Hoy!T166</f>
        <v>1</v>
      </c>
      <c r="GX167" s="459">
        <f>+Cas_Hoy!U166</f>
        <v>6</v>
      </c>
      <c r="GY167" s="424">
        <f t="shared" si="749"/>
        <v>0.17792290830543925</v>
      </c>
      <c r="GZ167" s="94">
        <f t="shared" si="750"/>
        <v>0.24250382804619344</v>
      </c>
      <c r="HA167" s="94">
        <f t="shared" si="751"/>
        <v>0.38692801309429542</v>
      </c>
      <c r="HB167" s="94">
        <f t="shared" si="752"/>
        <v>0.7</v>
      </c>
      <c r="HC167" s="272">
        <f t="shared" si="873"/>
        <v>0.13429152257232083</v>
      </c>
      <c r="HD167" s="272">
        <f t="shared" si="874"/>
        <v>0.7</v>
      </c>
      <c r="HE167" s="272">
        <f t="shared" si="875"/>
        <v>0.7</v>
      </c>
      <c r="HF167" s="272">
        <f t="shared" si="876"/>
        <v>0.7</v>
      </c>
      <c r="HG167" s="272">
        <f t="shared" si="877"/>
        <v>0.7</v>
      </c>
      <c r="HH167" s="272">
        <f t="shared" si="878"/>
        <v>0.7</v>
      </c>
      <c r="HI167" s="272">
        <f t="shared" si="879"/>
        <v>0.13743694927428804</v>
      </c>
      <c r="HJ167" s="272">
        <f t="shared" si="880"/>
        <v>0.7</v>
      </c>
      <c r="HK167" s="272">
        <f t="shared" si="881"/>
        <v>0.38692801309429542</v>
      </c>
      <c r="HL167" s="272">
        <f t="shared" si="882"/>
        <v>0.7</v>
      </c>
      <c r="HM167" s="272">
        <f t="shared" si="883"/>
        <v>0.17792290830543925</v>
      </c>
      <c r="HN167" s="272">
        <f t="shared" si="884"/>
        <v>0.24250382804619344</v>
      </c>
      <c r="HO167" s="272">
        <f t="shared" si="885"/>
        <v>0.1224987893646747</v>
      </c>
      <c r="HP167" s="272">
        <f t="shared" si="886"/>
        <v>0.26477934947221932</v>
      </c>
      <c r="HQ167" s="272">
        <f t="shared" si="887"/>
        <v>5.7443357296776902E-2</v>
      </c>
      <c r="HR167" s="276">
        <f t="shared" si="888"/>
        <v>0.3001317090954132</v>
      </c>
      <c r="HS167" s="201">
        <f>+CyF_Tot!B166</f>
        <v>0</v>
      </c>
      <c r="HT167" s="131">
        <f>+CyF_Tot!C166</f>
        <v>3457</v>
      </c>
      <c r="HU167" s="131">
        <f>+CyF_Tot!D166</f>
        <v>3520</v>
      </c>
      <c r="HV167" s="131">
        <f>+CyF_Tot!E166</f>
        <v>3596</v>
      </c>
      <c r="HW167" s="131">
        <f>+CyF_Tot!F166</f>
        <v>0</v>
      </c>
      <c r="HX167" s="131">
        <f>+CyF_Tot!G166</f>
        <v>61</v>
      </c>
      <c r="HY167" s="131">
        <f>+CyF_Tot!H166</f>
        <v>62</v>
      </c>
      <c r="HZ167" s="428">
        <f>+CyF_Tot!I166</f>
        <v>62</v>
      </c>
      <c r="IA167" s="82">
        <f t="shared" si="889"/>
        <v>8.9813967566981193E-2</v>
      </c>
      <c r="IB167" s="79">
        <f t="shared" si="890"/>
        <v>7.9559544481267161E-2</v>
      </c>
      <c r="IC167" s="79">
        <f t="shared" si="890"/>
        <v>8.1380082434630879E-2</v>
      </c>
      <c r="ID167" s="79">
        <f t="shared" si="890"/>
        <v>7.1845931962026544E-2</v>
      </c>
      <c r="IE167" s="79">
        <f t="shared" si="890"/>
        <v>7.0678382496951825E-2</v>
      </c>
      <c r="IF167" s="79">
        <f t="shared" si="890"/>
        <v>6.2163026921338294E-2</v>
      </c>
      <c r="IG167" s="79">
        <f t="shared" si="890"/>
        <v>7.4465386173957482E-2</v>
      </c>
      <c r="IH167" s="79">
        <f t="shared" si="890"/>
        <v>7.1533776705455729E-2</v>
      </c>
      <c r="II167" s="79">
        <f t="shared" si="890"/>
        <v>7.008527610401899E-2</v>
      </c>
      <c r="IJ167" s="79">
        <f t="shared" si="890"/>
        <v>6.4179645197242924E-2</v>
      </c>
      <c r="IK167" s="79">
        <f t="shared" si="890"/>
        <v>5.2421598325434707E-2</v>
      </c>
      <c r="IL167" s="79">
        <f t="shared" si="891"/>
        <v>5.2881799623212364E-2</v>
      </c>
      <c r="IM167" s="79">
        <f t="shared" si="891"/>
        <v>4.394264517170756E-2</v>
      </c>
      <c r="IN167" s="79">
        <f t="shared" si="891"/>
        <v>4.4817416645366565E-2</v>
      </c>
      <c r="IO167" s="79">
        <f t="shared" si="891"/>
        <v>2.3321724007029612E-2</v>
      </c>
      <c r="IP167" s="79">
        <f t="shared" si="891"/>
        <v>2.550736128311951E-2</v>
      </c>
      <c r="IQ167" s="79">
        <f t="shared" si="891"/>
        <v>7.5521764373484238E-3</v>
      </c>
      <c r="IR167" s="79">
        <f t="shared" si="891"/>
        <v>1.0892004474192455E-2</v>
      </c>
      <c r="IS167" s="79">
        <f t="shared" si="891"/>
        <v>4.5770766286960145E-4</v>
      </c>
      <c r="IT167" s="179">
        <f t="shared" si="891"/>
        <v>2.5005448886636192E-3</v>
      </c>
      <c r="IU167" s="275"/>
      <c r="IV167" s="272"/>
      <c r="IW167" s="272"/>
      <c r="IX167" s="272"/>
      <c r="IY167" s="272"/>
      <c r="IZ167" s="272"/>
      <c r="JA167" s="272"/>
      <c r="JB167" s="272"/>
      <c r="JC167" s="272"/>
      <c r="JD167" s="272"/>
      <c r="JE167" s="272"/>
      <c r="JF167" s="272"/>
      <c r="JG167" s="272"/>
      <c r="JH167" s="272"/>
      <c r="JI167" s="272"/>
      <c r="JJ167" s="272"/>
      <c r="JK167" s="272"/>
      <c r="JL167" s="272"/>
      <c r="JM167" s="272"/>
      <c r="JN167" s="276"/>
      <c r="JP167" s="525">
        <f t="shared" si="826"/>
        <v>0</v>
      </c>
      <c r="JQ167" s="241">
        <f t="shared" si="827"/>
        <v>0</v>
      </c>
      <c r="JR167" s="241">
        <f t="shared" si="828"/>
        <v>0</v>
      </c>
      <c r="JS167" s="241">
        <f t="shared" si="829"/>
        <v>0</v>
      </c>
      <c r="JT167" s="241">
        <f t="shared" si="830"/>
        <v>0</v>
      </c>
      <c r="JU167" s="241">
        <f t="shared" si="831"/>
        <v>1482.9172682993478</v>
      </c>
      <c r="JV167" s="241">
        <f t="shared" si="832"/>
        <v>2275.5110723851703</v>
      </c>
      <c r="JW167" s="241">
        <f t="shared" si="833"/>
        <v>2396.6436802492117</v>
      </c>
      <c r="JX167" s="241">
        <f t="shared" si="834"/>
        <v>3176.163604920619</v>
      </c>
      <c r="JY167" s="241">
        <f t="shared" si="835"/>
        <v>2393.6613492982178</v>
      </c>
      <c r="JZ167" s="241">
        <f t="shared" si="836"/>
        <v>1060.0174265193748</v>
      </c>
      <c r="KA167" s="241">
        <f t="shared" si="837"/>
        <v>3383.5188473016774</v>
      </c>
      <c r="KB167" s="241">
        <f t="shared" si="838"/>
        <v>9892.9850381271972</v>
      </c>
      <c r="KC167" s="241">
        <f t="shared" si="839"/>
        <v>10069.298222037258</v>
      </c>
      <c r="KD167" s="241">
        <f t="shared" si="840"/>
        <v>10044.511465490979</v>
      </c>
      <c r="KE167" s="241">
        <f t="shared" si="841"/>
        <v>8246.7710283435881</v>
      </c>
      <c r="KF167" s="241">
        <f t="shared" si="842"/>
        <v>6206.6329063709627</v>
      </c>
      <c r="KG167" s="241">
        <f t="shared" si="843"/>
        <v>9511.5294560203183</v>
      </c>
      <c r="KH167" s="241">
        <f t="shared" si="844"/>
        <v>0</v>
      </c>
      <c r="KI167" s="526">
        <f t="shared" si="845"/>
        <v>5451.0914441866043</v>
      </c>
      <c r="KJ167" s="529">
        <f>(SUM(JP167:KI167)/SUM(JP$4:KI166))*100000</f>
        <v>121.38593900685683</v>
      </c>
      <c r="KK167" s="491">
        <f t="shared" si="781"/>
        <v>0</v>
      </c>
      <c r="KL167" s="492">
        <f t="shared" si="782"/>
        <v>0</v>
      </c>
      <c r="KM167" s="492">
        <f t="shared" si="783"/>
        <v>0</v>
      </c>
      <c r="KN167" s="492">
        <f t="shared" si="784"/>
        <v>0</v>
      </c>
      <c r="KO167" s="492">
        <f t="shared" si="785"/>
        <v>0</v>
      </c>
      <c r="KP167" s="492">
        <f t="shared" si="786"/>
        <v>422.95663705311063</v>
      </c>
      <c r="KQ167" s="492">
        <f t="shared" si="787"/>
        <v>706.16070543890692</v>
      </c>
      <c r="KR167" s="492">
        <f t="shared" si="788"/>
        <v>735.10070421560636</v>
      </c>
      <c r="KS167" s="492">
        <f t="shared" si="789"/>
        <v>1125.4403040377056</v>
      </c>
      <c r="KT167" s="492">
        <f t="shared" si="790"/>
        <v>819.33344239867199</v>
      </c>
      <c r="KU167" s="492">
        <f t="shared" si="791"/>
        <v>501.55404748378959</v>
      </c>
      <c r="KV167" s="492">
        <f t="shared" si="792"/>
        <v>1491.5678930951292</v>
      </c>
      <c r="KW167" s="492">
        <f t="shared" si="793"/>
        <v>5983.3140933945133</v>
      </c>
      <c r="KX167" s="492">
        <f t="shared" si="794"/>
        <v>5279.8755718929851</v>
      </c>
      <c r="KY167" s="492">
        <f t="shared" si="795"/>
        <v>10146.350384298181</v>
      </c>
      <c r="KZ167" s="492">
        <f t="shared" si="796"/>
        <v>6184.6298855909854</v>
      </c>
      <c r="LA167" s="492">
        <f t="shared" si="797"/>
        <v>17407.077968720274</v>
      </c>
      <c r="LB167" s="492">
        <f t="shared" si="798"/>
        <v>14483.430416130393</v>
      </c>
      <c r="LC167" s="492">
        <f t="shared" si="799"/>
        <v>0</v>
      </c>
      <c r="LD167" s="493">
        <f t="shared" si="800"/>
        <v>31543.842625927926</v>
      </c>
      <c r="LE167" s="509">
        <f t="shared" si="801"/>
        <v>0</v>
      </c>
      <c r="LF167" s="492">
        <f t="shared" si="802"/>
        <v>123.10928063583253</v>
      </c>
      <c r="LG167" s="492">
        <f t="shared" si="803"/>
        <v>800.89241201212758</v>
      </c>
      <c r="LH167" s="492">
        <f t="shared" si="804"/>
        <v>975.87760824869338</v>
      </c>
      <c r="LI167" s="492">
        <f t="shared" si="805"/>
        <v>8382.8710095355418</v>
      </c>
      <c r="LJ167" s="512">
        <f t="shared" si="806"/>
        <v>7537.4402885631471</v>
      </c>
      <c r="LK167" s="491">
        <f t="shared" si="807"/>
        <v>57.72925256676713</v>
      </c>
      <c r="LL167" s="492">
        <f t="shared" si="808"/>
        <v>886.48410056879175</v>
      </c>
      <c r="LM167" s="493">
        <f t="shared" si="809"/>
        <v>7937.7078121138529</v>
      </c>
      <c r="LO167" s="547" t="e">
        <f>VLOOKUP(A167,#REF!,2,FALSE)</f>
        <v>#REF!</v>
      </c>
      <c r="LP167" s="552" t="e">
        <f>VLOOKUP(A167,#REF!,3,FALSE)</f>
        <v>#REF!</v>
      </c>
      <c r="LQ167" s="544" t="e">
        <f>VLOOKUP(A167,#REF!,4,FALSE)</f>
        <v>#REF!</v>
      </c>
      <c r="LR167" s="564" t="e">
        <f t="shared" si="846"/>
        <v>#REF!</v>
      </c>
      <c r="LS167" s="518" t="e">
        <f t="shared" si="847"/>
        <v>#REF!</v>
      </c>
    </row>
    <row r="168" spans="1:331" ht="14.4">
      <c r="A168" s="391" t="s">
        <v>177</v>
      </c>
      <c r="B168" s="419">
        <v>36315</v>
      </c>
      <c r="C168" s="407">
        <f t="shared" si="870"/>
        <v>996</v>
      </c>
      <c r="D168" s="398">
        <f t="shared" si="871"/>
        <v>46</v>
      </c>
      <c r="E168" s="376">
        <f t="shared" si="754"/>
        <v>6.3886644494261704E-3</v>
      </c>
      <c r="F168" s="185">
        <f t="shared" si="755"/>
        <v>2.5719399697094865E-2</v>
      </c>
      <c r="G168" s="30">
        <f t="shared" si="756"/>
        <v>7.7090502595310761</v>
      </c>
      <c r="H168" s="29">
        <f t="shared" si="757"/>
        <v>0.19827214490987266</v>
      </c>
      <c r="I168" s="33">
        <f t="shared" si="758"/>
        <v>0.21143367915442524</v>
      </c>
      <c r="J168" s="302">
        <f t="shared" si="759"/>
        <v>0.21007245782582862</v>
      </c>
      <c r="K168" s="452">
        <f t="shared" si="848"/>
        <v>6.029796654958907E-3</v>
      </c>
      <c r="L168" s="303">
        <f t="shared" si="872"/>
        <v>8.1678600706048883</v>
      </c>
      <c r="M168" s="304">
        <f t="shared" si="760"/>
        <v>0.22379239350824356</v>
      </c>
      <c r="N168" s="675"/>
      <c r="O168" s="310" t="s">
        <v>226</v>
      </c>
      <c r="P168" s="20" t="s">
        <v>229</v>
      </c>
      <c r="Q168" s="20"/>
      <c r="R168" s="20"/>
      <c r="S168" s="148">
        <f t="shared" si="849"/>
        <v>996</v>
      </c>
      <c r="T168" s="149">
        <f t="shared" si="850"/>
        <v>2742.6683188764973</v>
      </c>
      <c r="U168" s="148">
        <f t="shared" si="851"/>
        <v>23</v>
      </c>
      <c r="V168" s="150">
        <f t="shared" si="852"/>
        <v>2.3638232271325797E-2</v>
      </c>
      <c r="W168" s="149">
        <f t="shared" si="853"/>
        <v>63.334710174858877</v>
      </c>
      <c r="X168" s="148">
        <f t="shared" si="854"/>
        <v>62</v>
      </c>
      <c r="Y168" s="150">
        <f t="shared" si="855"/>
        <v>6.638115631691649E-2</v>
      </c>
      <c r="Z168" s="149">
        <f t="shared" si="856"/>
        <v>170.72834916701089</v>
      </c>
      <c r="AA168" s="148">
        <f t="shared" si="857"/>
        <v>46</v>
      </c>
      <c r="AB168" s="149">
        <f t="shared" si="858"/>
        <v>1266.6942034971776</v>
      </c>
      <c r="AC168" s="151">
        <f t="shared" si="859"/>
        <v>4.6184738955823292E-2</v>
      </c>
      <c r="AD168" s="148">
        <f t="shared" si="860"/>
        <v>0</v>
      </c>
      <c r="AE168" s="150">
        <f t="shared" si="861"/>
        <v>0</v>
      </c>
      <c r="AF168" s="149">
        <f t="shared" si="862"/>
        <v>0</v>
      </c>
      <c r="AG168" s="148">
        <f t="shared" si="863"/>
        <v>2</v>
      </c>
      <c r="AH168" s="150">
        <f t="shared" si="864"/>
        <v>4.5454545454545456E-2</v>
      </c>
      <c r="AI168" s="311">
        <f t="shared" si="865"/>
        <v>55.07366102161641</v>
      </c>
      <c r="AJ168" s="679"/>
      <c r="AK168" s="74">
        <v>3249.9761942432365</v>
      </c>
      <c r="AL168" s="59">
        <v>3167.4726051222897</v>
      </c>
      <c r="AM168" s="59">
        <v>3221.3864385021107</v>
      </c>
      <c r="AN168" s="59">
        <v>3204.9197999837897</v>
      </c>
      <c r="AO168" s="59">
        <v>2629.3437435544847</v>
      </c>
      <c r="AP168" s="59">
        <v>2579.7391748750865</v>
      </c>
      <c r="AQ168" s="59">
        <v>2539.4046878794925</v>
      </c>
      <c r="AR168" s="59">
        <v>2441.1874859958948</v>
      </c>
      <c r="AS168" s="59">
        <v>2190.0432333492272</v>
      </c>
      <c r="AT168" s="59">
        <v>2102.2453335231858</v>
      </c>
      <c r="AU168" s="59">
        <v>1677.3245692144719</v>
      </c>
      <c r="AV168" s="59">
        <v>1569.7041471031357</v>
      </c>
      <c r="AW168" s="59">
        <v>1471.714346445161</v>
      </c>
      <c r="AX168" s="59">
        <v>1362.9329712277881</v>
      </c>
      <c r="AY168" s="59">
        <v>957.84614069896531</v>
      </c>
      <c r="AZ168" s="59">
        <v>959.34107513751235</v>
      </c>
      <c r="BA168" s="59">
        <v>378.52419605341129</v>
      </c>
      <c r="BB168" s="59">
        <v>474.60025071062182</v>
      </c>
      <c r="BC168" s="59">
        <v>37.436458950337389</v>
      </c>
      <c r="BD168" s="75">
        <v>99.856969321694578</v>
      </c>
      <c r="BE168" s="213">
        <v>2.0000000000000002E-5</v>
      </c>
      <c r="BF168" s="42">
        <v>2.0000000000000002E-5</v>
      </c>
      <c r="BG168" s="52">
        <v>5.0000000000000002E-5</v>
      </c>
      <c r="BH168" s="52">
        <v>4.0000000000000003E-5</v>
      </c>
      <c r="BI168" s="52">
        <v>1.2518952302791728E-4</v>
      </c>
      <c r="BJ168" s="52">
        <v>1.2406223545552731E-4</v>
      </c>
      <c r="BK168" s="52">
        <v>3.4000000000000002E-4</v>
      </c>
      <c r="BL168" s="52">
        <v>1.8000000000000001E-4</v>
      </c>
      <c r="BM168" s="52">
        <v>8.9999999999999998E-4</v>
      </c>
      <c r="BN168" s="52">
        <v>5.0000000000000001E-4</v>
      </c>
      <c r="BO168" s="52">
        <v>3.8E-3</v>
      </c>
      <c r="BP168" s="52">
        <v>2E-3</v>
      </c>
      <c r="BQ168" s="52">
        <v>1.6199999999999999E-2</v>
      </c>
      <c r="BR168" s="52">
        <v>6.1999999999999998E-3</v>
      </c>
      <c r="BS168" s="52">
        <v>6.1100000000000002E-2</v>
      </c>
      <c r="BT168" s="52">
        <v>2.6800000000000001E-2</v>
      </c>
      <c r="BU168" s="52">
        <v>0.1421</v>
      </c>
      <c r="BV168" s="52">
        <v>5.4699999999999999E-2</v>
      </c>
      <c r="BW168" s="52">
        <v>0.27589999999999998</v>
      </c>
      <c r="BX168" s="584">
        <v>0.1051</v>
      </c>
      <c r="BY168" s="74">
        <f>+Fall_Hoy!B168+(CS168/2)</f>
        <v>0</v>
      </c>
      <c r="BZ168" s="59">
        <f>+Fall_Hoy!C168+(CS168/2)</f>
        <v>0</v>
      </c>
      <c r="CA168" s="59">
        <f>+Fall_Hoy!D168+(CT168/2)</f>
        <v>0</v>
      </c>
      <c r="CB168" s="59">
        <f>+Fall_Hoy!E168+(CT168/2)</f>
        <v>0</v>
      </c>
      <c r="CC168" s="59">
        <f>+Fall_Hoy!F168+(CU168/2)</f>
        <v>0</v>
      </c>
      <c r="CD168" s="59">
        <f>+Fall_Hoy!G168+(CU168/2)</f>
        <v>0</v>
      </c>
      <c r="CE168" s="59">
        <f>+Fall_Hoy!H168+(CV168/2)</f>
        <v>0</v>
      </c>
      <c r="CF168" s="59">
        <f>+Fall_Hoy!I168+(CV168/2)</f>
        <v>0</v>
      </c>
      <c r="CG168" s="59">
        <f>+Fall_Hoy!J168+(CW168/2)</f>
        <v>4</v>
      </c>
      <c r="CH168" s="59">
        <f>+Fall_Hoy!K168+(CW168/2)</f>
        <v>1</v>
      </c>
      <c r="CI168" s="59">
        <f>+Fall_Hoy!L168+(CX168/2)</f>
        <v>2</v>
      </c>
      <c r="CJ168" s="59">
        <f>+Fall_Hoy!M168+(CX168/2)</f>
        <v>1</v>
      </c>
      <c r="CK168" s="59">
        <f>+Fall_Hoy!N168+(CY168/2)</f>
        <v>3</v>
      </c>
      <c r="CL168" s="59">
        <f>+Fall_Hoy!O168+(CY168/2)</f>
        <v>2</v>
      </c>
      <c r="CM168" s="59">
        <f>+Fall_Hoy!P168+(CZ168/2)</f>
        <v>13</v>
      </c>
      <c r="CN168" s="59">
        <f>+Fall_Hoy!Q168+(CZ168/2)</f>
        <v>3</v>
      </c>
      <c r="CO168" s="59">
        <f>+Fall_Hoy!R168+(DA168/2)</f>
        <v>4</v>
      </c>
      <c r="CP168" s="59">
        <f>+Fall_Hoy!S168+(DA168/2)</f>
        <v>6</v>
      </c>
      <c r="CQ168" s="59">
        <f>+Fall_Hoy!T168+(DB168/2)</f>
        <v>5</v>
      </c>
      <c r="CR168" s="75">
        <f>+Fall_Hoy!U168+(DB168/2)</f>
        <v>2</v>
      </c>
      <c r="CS168" s="603">
        <f>+Fall_Hoy!W168</f>
        <v>0</v>
      </c>
      <c r="CT168" s="58">
        <f>+Fall_Hoy!X168</f>
        <v>0</v>
      </c>
      <c r="CU168" s="58">
        <f>+Fall_Hoy!Y168</f>
        <v>0</v>
      </c>
      <c r="CV168" s="58">
        <f>+Fall_Hoy!Z168</f>
        <v>0</v>
      </c>
      <c r="CW168" s="58">
        <f>+Fall_Hoy!AA168</f>
        <v>0</v>
      </c>
      <c r="CX168" s="58">
        <f>+Fall_Hoy!AB168</f>
        <v>0</v>
      </c>
      <c r="CY168" s="58">
        <f>+Fall_Hoy!AC168</f>
        <v>0</v>
      </c>
      <c r="CZ168" s="58">
        <f>+Fall_Hoy!AD168</f>
        <v>0</v>
      </c>
      <c r="DA168" s="58">
        <f>+Fall_Hoy!AE168</f>
        <v>0</v>
      </c>
      <c r="DB168" s="223">
        <f>+Fall_Hoy!AF168</f>
        <v>0</v>
      </c>
      <c r="DC168" s="65">
        <f t="shared" si="866"/>
        <v>0.22212957635507893</v>
      </c>
      <c r="DD168" s="66">
        <f t="shared" si="867"/>
        <v>0.11668456757302623</v>
      </c>
      <c r="DE168" s="66">
        <f t="shared" si="868"/>
        <v>0.12582957122928717</v>
      </c>
      <c r="DF168" s="66">
        <f t="shared" si="869"/>
        <v>0.23668122495466223</v>
      </c>
      <c r="DG168" s="66">
        <f t="shared" si="810"/>
        <v>2.662261264682355E-2</v>
      </c>
      <c r="DH168" s="66">
        <f t="shared" si="811"/>
        <v>3.1398523071202382E-2</v>
      </c>
      <c r="DI168" s="66">
        <f t="shared" si="812"/>
        <v>3.7016549764068471E-2</v>
      </c>
      <c r="DJ168" s="66">
        <f t="shared" si="813"/>
        <v>3.686730352186942E-2</v>
      </c>
      <c r="DK168" s="66">
        <f t="shared" si="814"/>
        <v>0.7</v>
      </c>
      <c r="DL168" s="66">
        <f t="shared" si="815"/>
        <v>0.7</v>
      </c>
      <c r="DM168" s="66">
        <f t="shared" si="816"/>
        <v>0.31378291305908046</v>
      </c>
      <c r="DN168" s="66">
        <f t="shared" si="817"/>
        <v>0.31853136205490834</v>
      </c>
      <c r="DO168" s="66">
        <f t="shared" si="818"/>
        <v>0.12582957122928717</v>
      </c>
      <c r="DP168" s="66">
        <f t="shared" si="819"/>
        <v>0.23668122495466223</v>
      </c>
      <c r="DQ168" s="66">
        <f t="shared" si="820"/>
        <v>0.22212957635507893</v>
      </c>
      <c r="DR168" s="66">
        <f t="shared" si="821"/>
        <v>0.11668456757302623</v>
      </c>
      <c r="DS168" s="66">
        <f t="shared" si="822"/>
        <v>7.4365631059408147E-2</v>
      </c>
      <c r="DT168" s="66">
        <f t="shared" si="823"/>
        <v>0.23111916550766415</v>
      </c>
      <c r="DU168" s="66">
        <f t="shared" si="824"/>
        <v>0.48408713492827143</v>
      </c>
      <c r="DV168" s="265">
        <f t="shared" si="825"/>
        <v>0.1905675272104336</v>
      </c>
      <c r="DW168" s="74">
        <f>+'Cas_-14'!B167</f>
        <v>7</v>
      </c>
      <c r="DX168" s="59">
        <f>+'Cas_-14'!C167</f>
        <v>2</v>
      </c>
      <c r="DY168" s="59">
        <f>+'Cas_-14'!D167</f>
        <v>24</v>
      </c>
      <c r="DZ168" s="59">
        <f>+'Cas_-14'!E167</f>
        <v>26</v>
      </c>
      <c r="EA168" s="59">
        <f>+'Cas_-14'!F167</f>
        <v>70</v>
      </c>
      <c r="EB168" s="59">
        <f>+'Cas_-14'!G167</f>
        <v>81</v>
      </c>
      <c r="EC168" s="59">
        <f>+'Cas_-14'!H167</f>
        <v>94</v>
      </c>
      <c r="ED168" s="59">
        <f>+'Cas_-14'!I167</f>
        <v>90</v>
      </c>
      <c r="EE168" s="59">
        <f>+'Cas_-14'!J167</f>
        <v>80</v>
      </c>
      <c r="EF168" s="59">
        <f>+'Cas_-14'!K167</f>
        <v>85</v>
      </c>
      <c r="EG168" s="59">
        <f>+'Cas_-14'!L167</f>
        <v>79</v>
      </c>
      <c r="EH168" s="59">
        <f>+'Cas_-14'!M167</f>
        <v>57</v>
      </c>
      <c r="EI168" s="59">
        <f>+'Cas_-14'!N167</f>
        <v>53</v>
      </c>
      <c r="EJ168" s="59">
        <f>+'Cas_-14'!O167</f>
        <v>25</v>
      </c>
      <c r="EK168" s="59">
        <f>+'Cas_-14'!P167</f>
        <v>33</v>
      </c>
      <c r="EL168" s="59">
        <f>+'Cas_-14'!Q167</f>
        <v>29</v>
      </c>
      <c r="EM168" s="59">
        <f>+'Cas_-14'!R167</f>
        <v>15</v>
      </c>
      <c r="EN168" s="59">
        <f>+'Cas_-14'!S167</f>
        <v>22</v>
      </c>
      <c r="EO168" s="59">
        <f>+'Cas_-14'!T167</f>
        <v>7</v>
      </c>
      <c r="EP168" s="75">
        <f>+'Cas_-14'!U167</f>
        <v>4</v>
      </c>
      <c r="EQ168" s="178">
        <f t="shared" si="761"/>
        <v>2.1538619305579141E-3</v>
      </c>
      <c r="ER168" s="79">
        <f t="shared" si="762"/>
        <v>6.3141824707992511E-4</v>
      </c>
      <c r="ES168" s="79">
        <f t="shared" si="763"/>
        <v>7.4502083057006929E-3</v>
      </c>
      <c r="ET168" s="79">
        <f t="shared" si="764"/>
        <v>8.1125274960488891E-3</v>
      </c>
      <c r="EU168" s="79">
        <f t="shared" si="765"/>
        <v>2.662261264682355E-2</v>
      </c>
      <c r="EV168" s="79">
        <f t="shared" si="766"/>
        <v>3.1398523071202382E-2</v>
      </c>
      <c r="EW168" s="79">
        <f t="shared" si="767"/>
        <v>3.7016549764068471E-2</v>
      </c>
      <c r="EX168" s="79">
        <f t="shared" si="768"/>
        <v>3.686730352186942E-2</v>
      </c>
      <c r="EY168" s="79">
        <f t="shared" si="769"/>
        <v>3.6528959237784646E-2</v>
      </c>
      <c r="EZ168" s="79">
        <f t="shared" si="770"/>
        <v>4.0432959295738889E-2</v>
      </c>
      <c r="FA168" s="79">
        <f t="shared" si="771"/>
        <v>4.7098815250167979E-2</v>
      </c>
      <c r="FB168" s="79">
        <f t="shared" si="772"/>
        <v>3.6312575274259552E-2</v>
      </c>
      <c r="FC168" s="79">
        <f t="shared" si="773"/>
        <v>3.6012423285821986E-2</v>
      </c>
      <c r="FD168" s="79">
        <f t="shared" si="774"/>
        <v>1.8342794933986325E-2</v>
      </c>
      <c r="FE168" s="79">
        <f t="shared" si="775"/>
        <v>3.4452297292672747E-2</v>
      </c>
      <c r="FF168" s="79">
        <f t="shared" si="776"/>
        <v>3.0229081972585326E-2</v>
      </c>
      <c r="FG168" s="79">
        <f t="shared" si="777"/>
        <v>3.9627585650782123E-2</v>
      </c>
      <c r="FH168" s="79">
        <f t="shared" si="778"/>
        <v>4.6354800628653832E-2</v>
      </c>
      <c r="FI168" s="79">
        <f t="shared" si="779"/>
        <v>0.18698349673739412</v>
      </c>
      <c r="FJ168" s="87">
        <f t="shared" si="780"/>
        <v>4.0057294219633138E-2</v>
      </c>
      <c r="FK168" s="101">
        <f t="shared" si="741"/>
        <v>6.4474532559638931</v>
      </c>
      <c r="FL168" s="102">
        <f t="shared" si="742"/>
        <v>3.8600102933607827</v>
      </c>
      <c r="FM168" s="102">
        <f t="shared" si="743"/>
        <v>3.4940600978336831</v>
      </c>
      <c r="FN168" s="102">
        <f t="shared" si="744"/>
        <v>12.903225806451612</v>
      </c>
      <c r="FO168" s="102">
        <f t="shared" si="753"/>
        <v>1</v>
      </c>
      <c r="FP168" s="102">
        <f t="shared" si="753"/>
        <v>1</v>
      </c>
      <c r="FQ168" s="102">
        <f t="shared" si="753"/>
        <v>1</v>
      </c>
      <c r="FR168" s="102">
        <f t="shared" si="753"/>
        <v>1</v>
      </c>
      <c r="FS168" s="102">
        <f t="shared" si="753"/>
        <v>19.162878291805736</v>
      </c>
      <c r="FT168" s="102">
        <f t="shared" si="753"/>
        <v>17.31260862901447</v>
      </c>
      <c r="FU168" s="102">
        <f t="shared" si="753"/>
        <v>6.6622251832111923</v>
      </c>
      <c r="FV168" s="102">
        <f t="shared" si="753"/>
        <v>8.7719298245614024</v>
      </c>
      <c r="FW168" s="102">
        <f t="shared" si="753"/>
        <v>3.4940600978336831</v>
      </c>
      <c r="FX168" s="102">
        <f t="shared" si="753"/>
        <v>12.903225806451612</v>
      </c>
      <c r="FY168" s="102">
        <f t="shared" si="753"/>
        <v>6.4474532559638931</v>
      </c>
      <c r="FZ168" s="102">
        <f t="shared" si="753"/>
        <v>3.8600102933607827</v>
      </c>
      <c r="GA168" s="102">
        <f t="shared" si="745"/>
        <v>1.8766127140511375</v>
      </c>
      <c r="GB168" s="102">
        <f t="shared" si="746"/>
        <v>4.9858733588166873</v>
      </c>
      <c r="GC168" s="102">
        <f t="shared" si="747"/>
        <v>2.588929736446953</v>
      </c>
      <c r="GD168" s="270">
        <f t="shared" si="748"/>
        <v>4.7573739295908668</v>
      </c>
      <c r="GE168" s="74">
        <f>+Cas_Hoy!B167</f>
        <v>8</v>
      </c>
      <c r="GF168" s="59">
        <f>+Cas_Hoy!C167</f>
        <v>3</v>
      </c>
      <c r="GG168" s="59">
        <f>+Cas_Hoy!D167</f>
        <v>25</v>
      </c>
      <c r="GH168" s="59">
        <f>+Cas_Hoy!E167</f>
        <v>29</v>
      </c>
      <c r="GI168" s="59">
        <f>+Cas_Hoy!F167</f>
        <v>77</v>
      </c>
      <c r="GJ168" s="59">
        <f>+Cas_Hoy!G167</f>
        <v>86</v>
      </c>
      <c r="GK168" s="59">
        <f>+Cas_Hoy!H167</f>
        <v>101</v>
      </c>
      <c r="GL168" s="59">
        <f>+Cas_Hoy!I167</f>
        <v>98</v>
      </c>
      <c r="GM168" s="59">
        <f>+Cas_Hoy!J167</f>
        <v>87</v>
      </c>
      <c r="GN168" s="59">
        <f>+Cas_Hoy!K167</f>
        <v>89</v>
      </c>
      <c r="GO168" s="59">
        <f>+Cas_Hoy!L167</f>
        <v>83</v>
      </c>
      <c r="GP168" s="59">
        <f>+Cas_Hoy!M167</f>
        <v>60</v>
      </c>
      <c r="GQ168" s="59">
        <f>+Cas_Hoy!N167</f>
        <v>56</v>
      </c>
      <c r="GR168" s="59">
        <f>+Cas_Hoy!O167</f>
        <v>27</v>
      </c>
      <c r="GS168" s="59">
        <f>+Cas_Hoy!P167</f>
        <v>35</v>
      </c>
      <c r="GT168" s="59">
        <f>+Cas_Hoy!Q167</f>
        <v>30</v>
      </c>
      <c r="GU168" s="59">
        <f>+Cas_Hoy!R167</f>
        <v>16</v>
      </c>
      <c r="GV168" s="59">
        <f>+Cas_Hoy!S167</f>
        <v>22</v>
      </c>
      <c r="GW168" s="59">
        <f>+Cas_Hoy!T167</f>
        <v>8</v>
      </c>
      <c r="GX168" s="459">
        <f>+Cas_Hoy!U167</f>
        <v>4</v>
      </c>
      <c r="GY168" s="424">
        <f t="shared" si="749"/>
        <v>0.23559197492205339</v>
      </c>
      <c r="GZ168" s="94">
        <f t="shared" si="750"/>
        <v>0.12070817335140646</v>
      </c>
      <c r="HA168" s="94">
        <f t="shared" si="751"/>
        <v>0.1329519997894355</v>
      </c>
      <c r="HB168" s="94">
        <f t="shared" si="752"/>
        <v>0.25561572295103524</v>
      </c>
      <c r="HC168" s="272">
        <f t="shared" si="873"/>
        <v>2.9284873911505905E-2</v>
      </c>
      <c r="HD168" s="272">
        <f t="shared" si="874"/>
        <v>3.3336703507696359E-2</v>
      </c>
      <c r="HE168" s="272">
        <f t="shared" si="875"/>
        <v>3.9773101342243787E-2</v>
      </c>
      <c r="HF168" s="272">
        <f t="shared" si="876"/>
        <v>4.0144397168257809E-2</v>
      </c>
      <c r="HG168" s="272">
        <f t="shared" si="877"/>
        <v>0.7</v>
      </c>
      <c r="HH168" s="272">
        <f t="shared" si="878"/>
        <v>0.7</v>
      </c>
      <c r="HI168" s="272">
        <f t="shared" si="879"/>
        <v>0.32967065549245161</v>
      </c>
      <c r="HJ168" s="272">
        <f t="shared" si="880"/>
        <v>0.33529617058411398</v>
      </c>
      <c r="HK168" s="272">
        <f t="shared" si="881"/>
        <v>0.1329519997894355</v>
      </c>
      <c r="HL168" s="272">
        <f t="shared" si="882"/>
        <v>0.25561572295103524</v>
      </c>
      <c r="HM168" s="272">
        <f t="shared" si="883"/>
        <v>0.23559197492205339</v>
      </c>
      <c r="HN168" s="272">
        <f t="shared" si="884"/>
        <v>0.12070817335140646</v>
      </c>
      <c r="HO168" s="272">
        <f t="shared" si="885"/>
        <v>7.932333979670203E-2</v>
      </c>
      <c r="HP168" s="272">
        <f t="shared" si="886"/>
        <v>0.23111916550766418</v>
      </c>
      <c r="HQ168" s="272">
        <f t="shared" si="887"/>
        <v>0.55324243991802446</v>
      </c>
      <c r="HR168" s="276">
        <f t="shared" si="888"/>
        <v>0.19056752721043363</v>
      </c>
      <c r="HS168" s="201">
        <f>+CyF_Tot!B167</f>
        <v>0</v>
      </c>
      <c r="HT168" s="131">
        <f>+CyF_Tot!C167</f>
        <v>934</v>
      </c>
      <c r="HU168" s="131">
        <f>+CyF_Tot!D167</f>
        <v>973</v>
      </c>
      <c r="HV168" s="131">
        <f>+CyF_Tot!E167</f>
        <v>996</v>
      </c>
      <c r="HW168" s="131">
        <f>+CyF_Tot!F167</f>
        <v>0</v>
      </c>
      <c r="HX168" s="131">
        <f>+CyF_Tot!G167</f>
        <v>44</v>
      </c>
      <c r="HY168" s="131">
        <f>+CyF_Tot!H167</f>
        <v>46</v>
      </c>
      <c r="HZ168" s="428">
        <f>+CyF_Tot!I167</f>
        <v>46</v>
      </c>
      <c r="IA168" s="82">
        <f t="shared" si="889"/>
        <v>8.9494043625037489E-2</v>
      </c>
      <c r="IB168" s="79">
        <f t="shared" si="890"/>
        <v>8.7222156274880613E-2</v>
      </c>
      <c r="IC168" s="79">
        <f t="shared" si="890"/>
        <v>8.8706772366848707E-2</v>
      </c>
      <c r="ID168" s="79">
        <f t="shared" si="890"/>
        <v>8.8253333332886957E-2</v>
      </c>
      <c r="IE168" s="79">
        <f t="shared" si="890"/>
        <v>7.2403793020913806E-2</v>
      </c>
      <c r="IF168" s="79">
        <f t="shared" si="890"/>
        <v>7.1037840420627468E-2</v>
      </c>
      <c r="IG168" s="79">
        <f t="shared" si="890"/>
        <v>6.9927156488489392E-2</v>
      </c>
      <c r="IH168" s="79">
        <f t="shared" si="890"/>
        <v>6.7222566046974935E-2</v>
      </c>
      <c r="II168" s="79">
        <f t="shared" si="890"/>
        <v>6.0306849328080052E-2</v>
      </c>
      <c r="IJ168" s="79">
        <f t="shared" si="890"/>
        <v>5.7889173441365432E-2</v>
      </c>
      <c r="IK168" s="79">
        <f t="shared" si="890"/>
        <v>4.6188202374073298E-2</v>
      </c>
      <c r="IL168" s="79">
        <f t="shared" si="891"/>
        <v>4.3224677050891801E-2</v>
      </c>
      <c r="IM168" s="79">
        <f t="shared" si="891"/>
        <v>4.0526348518385269E-2</v>
      </c>
      <c r="IN168" s="79">
        <f t="shared" si="891"/>
        <v>3.7530854226291842E-2</v>
      </c>
      <c r="IO168" s="79">
        <f t="shared" si="891"/>
        <v>2.6376046831859158E-2</v>
      </c>
      <c r="IP168" s="79">
        <f t="shared" si="891"/>
        <v>2.6417212588118199E-2</v>
      </c>
      <c r="IQ168" s="79">
        <f t="shared" si="891"/>
        <v>1.0423356630962723E-2</v>
      </c>
      <c r="IR168" s="79">
        <f t="shared" si="891"/>
        <v>1.3068986664205475E-2</v>
      </c>
      <c r="IS168" s="79">
        <f t="shared" si="891"/>
        <v>1.0308814250402695E-3</v>
      </c>
      <c r="IT168" s="179">
        <f t="shared" si="891"/>
        <v>2.7497444395344784E-3</v>
      </c>
      <c r="IU168" s="275"/>
      <c r="IV168" s="272"/>
      <c r="IW168" s="272"/>
      <c r="IX168" s="272"/>
      <c r="IY168" s="272"/>
      <c r="IZ168" s="272"/>
      <c r="JA168" s="272"/>
      <c r="JB168" s="272"/>
      <c r="JC168" s="272"/>
      <c r="JD168" s="272"/>
      <c r="JE168" s="272"/>
      <c r="JF168" s="272"/>
      <c r="JG168" s="272"/>
      <c r="JH168" s="272"/>
      <c r="JI168" s="272"/>
      <c r="JJ168" s="272"/>
      <c r="JK168" s="272"/>
      <c r="JL168" s="272"/>
      <c r="JM168" s="272"/>
      <c r="JN168" s="276"/>
      <c r="JP168" s="525">
        <f t="shared" si="826"/>
        <v>0</v>
      </c>
      <c r="JQ168" s="241">
        <f t="shared" si="827"/>
        <v>0</v>
      </c>
      <c r="JR168" s="241">
        <f t="shared" si="828"/>
        <v>0</v>
      </c>
      <c r="JS168" s="241">
        <f t="shared" si="829"/>
        <v>0</v>
      </c>
      <c r="JT168" s="241">
        <f t="shared" si="830"/>
        <v>0</v>
      </c>
      <c r="JU168" s="241">
        <f t="shared" si="831"/>
        <v>0</v>
      </c>
      <c r="JV168" s="241">
        <f t="shared" si="832"/>
        <v>0</v>
      </c>
      <c r="JW168" s="241">
        <f t="shared" si="833"/>
        <v>0</v>
      </c>
      <c r="JX168" s="241">
        <f t="shared" si="834"/>
        <v>5154.5137685416203</v>
      </c>
      <c r="JY168" s="241">
        <f t="shared" si="835"/>
        <v>1389.6922273595233</v>
      </c>
      <c r="JZ168" s="241">
        <f t="shared" si="836"/>
        <v>2520.0441688990254</v>
      </c>
      <c r="KA168" s="241">
        <f t="shared" si="837"/>
        <v>1445.1328323151552</v>
      </c>
      <c r="KB168" s="241">
        <f t="shared" si="838"/>
        <v>3370.4142464747188</v>
      </c>
      <c r="KC168" s="241">
        <f t="shared" si="839"/>
        <v>2798.5367443007781</v>
      </c>
      <c r="KD168" s="241">
        <f t="shared" si="840"/>
        <v>13435.893775809103</v>
      </c>
      <c r="KE168" s="241">
        <f t="shared" si="841"/>
        <v>4169.8308387625302</v>
      </c>
      <c r="KF168" s="241">
        <f t="shared" si="842"/>
        <v>3767.8753825257527</v>
      </c>
      <c r="KG168" s="241">
        <f t="shared" si="843"/>
        <v>8302.3723525222613</v>
      </c>
      <c r="KH168" s="241">
        <f t="shared" si="844"/>
        <v>8062.3277003948533</v>
      </c>
      <c r="KI168" s="526">
        <f t="shared" si="845"/>
        <v>3461.1505070474013</v>
      </c>
      <c r="KJ168" s="529">
        <f>(SUM(JP168:KI168)/SUM(JP$4:KI167))*100000</f>
        <v>92.828618050366487</v>
      </c>
      <c r="KK168" s="491">
        <f t="shared" si="781"/>
        <v>0</v>
      </c>
      <c r="KL168" s="492">
        <f t="shared" si="782"/>
        <v>0</v>
      </c>
      <c r="KM168" s="492">
        <f t="shared" si="783"/>
        <v>0</v>
      </c>
      <c r="KN168" s="492">
        <f t="shared" si="784"/>
        <v>0</v>
      </c>
      <c r="KO168" s="492">
        <f t="shared" si="785"/>
        <v>0</v>
      </c>
      <c r="KP168" s="492">
        <f t="shared" si="786"/>
        <v>0</v>
      </c>
      <c r="KQ168" s="492">
        <f t="shared" si="787"/>
        <v>0</v>
      </c>
      <c r="KR168" s="492">
        <f t="shared" si="788"/>
        <v>0</v>
      </c>
      <c r="KS168" s="492">
        <f t="shared" si="789"/>
        <v>1826.4479618892321</v>
      </c>
      <c r="KT168" s="492">
        <f t="shared" si="790"/>
        <v>475.68187406751639</v>
      </c>
      <c r="KU168" s="492">
        <f t="shared" si="791"/>
        <v>1192.3750696245056</v>
      </c>
      <c r="KV168" s="492">
        <f t="shared" si="792"/>
        <v>637.0627241098166</v>
      </c>
      <c r="KW168" s="492">
        <f t="shared" si="793"/>
        <v>2038.439053914452</v>
      </c>
      <c r="KX168" s="492">
        <f t="shared" si="794"/>
        <v>1467.4235947189059</v>
      </c>
      <c r="KY168" s="492">
        <f t="shared" si="795"/>
        <v>13572.117115295323</v>
      </c>
      <c r="KZ168" s="492">
        <f t="shared" si="796"/>
        <v>3127.1464109571029</v>
      </c>
      <c r="LA168" s="492">
        <f t="shared" si="797"/>
        <v>10567.356173541899</v>
      </c>
      <c r="LB168" s="492">
        <f t="shared" si="798"/>
        <v>12642.218353269227</v>
      </c>
      <c r="LC168" s="492">
        <f t="shared" si="799"/>
        <v>133559.64052671008</v>
      </c>
      <c r="LD168" s="493">
        <f t="shared" si="800"/>
        <v>20028.647109816571</v>
      </c>
      <c r="LE168" s="509">
        <f t="shared" si="801"/>
        <v>0</v>
      </c>
      <c r="LF168" s="492">
        <f t="shared" si="802"/>
        <v>0</v>
      </c>
      <c r="LG168" s="492">
        <f t="shared" si="803"/>
        <v>936.508984664281</v>
      </c>
      <c r="LH168" s="492">
        <f t="shared" si="804"/>
        <v>327.16427112953926</v>
      </c>
      <c r="LI168" s="492">
        <f t="shared" si="805"/>
        <v>8785.7368654549282</v>
      </c>
      <c r="LJ168" s="512">
        <f t="shared" si="806"/>
        <v>4487.8170615277122</v>
      </c>
      <c r="LK168" s="491">
        <f t="shared" si="807"/>
        <v>0</v>
      </c>
      <c r="LL168" s="492">
        <f t="shared" si="808"/>
        <v>638.98225681539009</v>
      </c>
      <c r="LM168" s="493">
        <f t="shared" si="809"/>
        <v>6617.6122706569358</v>
      </c>
      <c r="LO168" s="547" t="e">
        <f>VLOOKUP(A168,#REF!,2,FALSE)</f>
        <v>#REF!</v>
      </c>
      <c r="LP168" s="552" t="e">
        <f>VLOOKUP(A168,#REF!,3,FALSE)</f>
        <v>#REF!</v>
      </c>
      <c r="LQ168" s="544" t="e">
        <f>VLOOKUP(A168,#REF!,4,FALSE)</f>
        <v>#REF!</v>
      </c>
      <c r="LR168" s="564" t="e">
        <f t="shared" si="846"/>
        <v>#REF!</v>
      </c>
      <c r="LS168" s="518" t="e">
        <f t="shared" si="847"/>
        <v>#REF!</v>
      </c>
    </row>
    <row r="169" spans="1:331" ht="14.4">
      <c r="A169" s="395" t="s">
        <v>178</v>
      </c>
      <c r="B169" s="422">
        <v>128096</v>
      </c>
      <c r="C169" s="408">
        <f t="shared" si="870"/>
        <v>14271</v>
      </c>
      <c r="D169" s="399">
        <f t="shared" si="871"/>
        <v>364</v>
      </c>
      <c r="E169" s="377">
        <f t="shared" si="754"/>
        <v>5.889581096673431E-3</v>
      </c>
      <c r="F169" s="253">
        <f t="shared" si="755"/>
        <v>0.10697445665750686</v>
      </c>
      <c r="G169" s="254">
        <f t="shared" si="756"/>
        <v>4.5102573169651539</v>
      </c>
      <c r="H169" s="255">
        <f t="shared" si="757"/>
        <v>0.48248232586789203</v>
      </c>
      <c r="I169" s="256">
        <f t="shared" si="758"/>
        <v>0.50248159326137987</v>
      </c>
      <c r="J169" s="289">
        <f t="shared" si="759"/>
        <v>0.61707305442885296</v>
      </c>
      <c r="K169" s="453">
        <f t="shared" si="848"/>
        <v>4.6049957383744403E-3</v>
      </c>
      <c r="L169" s="290">
        <f t="shared" si="872"/>
        <v>5.7684149441814458</v>
      </c>
      <c r="M169" s="291">
        <f t="shared" si="760"/>
        <v>0.64256114818983467</v>
      </c>
      <c r="N169" s="675"/>
      <c r="O169" s="312" t="s">
        <v>230</v>
      </c>
      <c r="P169" s="21" t="s">
        <v>240</v>
      </c>
      <c r="Q169" s="21"/>
      <c r="R169" s="21"/>
      <c r="S169" s="152">
        <f t="shared" si="849"/>
        <v>14271</v>
      </c>
      <c r="T169" s="153">
        <f t="shared" si="850"/>
        <v>11140.863102672995</v>
      </c>
      <c r="U169" s="152">
        <f t="shared" si="851"/>
        <v>259</v>
      </c>
      <c r="V169" s="154">
        <f t="shared" si="852"/>
        <v>1.8484156437339423E-2</v>
      </c>
      <c r="W169" s="153">
        <f t="shared" si="853"/>
        <v>202.19210592055958</v>
      </c>
      <c r="X169" s="152">
        <f t="shared" si="854"/>
        <v>568</v>
      </c>
      <c r="Y169" s="154">
        <f t="shared" si="855"/>
        <v>4.145077720207254E-2</v>
      </c>
      <c r="Z169" s="153">
        <f t="shared" si="856"/>
        <v>443.41743692230824</v>
      </c>
      <c r="AA169" s="152">
        <f t="shared" si="857"/>
        <v>364</v>
      </c>
      <c r="AB169" s="153">
        <f t="shared" si="858"/>
        <v>2841.6187859105671</v>
      </c>
      <c r="AC169" s="155">
        <f t="shared" si="859"/>
        <v>2.5506271459603391E-2</v>
      </c>
      <c r="AD169" s="152">
        <f t="shared" si="860"/>
        <v>4</v>
      </c>
      <c r="AE169" s="154">
        <f t="shared" si="861"/>
        <v>1.1111111111111112E-2</v>
      </c>
      <c r="AF169" s="153">
        <f t="shared" si="862"/>
        <v>31.226580064951285</v>
      </c>
      <c r="AG169" s="152">
        <f t="shared" si="863"/>
        <v>7</v>
      </c>
      <c r="AH169" s="154">
        <f t="shared" si="864"/>
        <v>1.9607843137254902E-2</v>
      </c>
      <c r="AI169" s="313">
        <f t="shared" si="865"/>
        <v>54.646515113664755</v>
      </c>
      <c r="AJ169" s="679"/>
      <c r="AK169" s="74">
        <v>11731.508689462726</v>
      </c>
      <c r="AL169" s="59">
        <v>10773.220410460925</v>
      </c>
      <c r="AM169" s="59">
        <v>10473.045070859829</v>
      </c>
      <c r="AN169" s="59">
        <v>9723.692681448676</v>
      </c>
      <c r="AO169" s="59">
        <v>10339.139771306631</v>
      </c>
      <c r="AP169" s="59">
        <v>8942.7024969397753</v>
      </c>
      <c r="AQ169" s="59">
        <v>9463.210782104532</v>
      </c>
      <c r="AR169" s="59">
        <v>8916.7232115182214</v>
      </c>
      <c r="AS169" s="59">
        <v>8080.1217500973835</v>
      </c>
      <c r="AT169" s="59">
        <v>7864.0729104171169</v>
      </c>
      <c r="AU169" s="59">
        <v>6303.2868807670666</v>
      </c>
      <c r="AV169" s="59">
        <v>6023.5268401687636</v>
      </c>
      <c r="AW169" s="59">
        <v>4690.8220730238045</v>
      </c>
      <c r="AX169" s="59">
        <v>5037.1773215803851</v>
      </c>
      <c r="AY169" s="59">
        <v>2709.7331444496522</v>
      </c>
      <c r="AZ169" s="59">
        <v>3540.2545979839597</v>
      </c>
      <c r="BA169" s="59">
        <v>1122.4659756649044</v>
      </c>
      <c r="BB169" s="59">
        <v>1842.6525610224458</v>
      </c>
      <c r="BC169" s="59">
        <v>94.665805176558209</v>
      </c>
      <c r="BD169" s="75">
        <v>423.97668001064733</v>
      </c>
      <c r="BE169" s="213">
        <v>2.0000000000000002E-5</v>
      </c>
      <c r="BF169" s="42">
        <v>2.0000000000000002E-5</v>
      </c>
      <c r="BG169" s="52">
        <v>5.0000000000000002E-5</v>
      </c>
      <c r="BH169" s="52">
        <v>4.0000000000000003E-5</v>
      </c>
      <c r="BI169" s="52">
        <v>1.2518952302791728E-4</v>
      </c>
      <c r="BJ169" s="52">
        <v>1.2406223545552731E-4</v>
      </c>
      <c r="BK169" s="52">
        <v>3.4000000000000002E-4</v>
      </c>
      <c r="BL169" s="52">
        <v>1.8000000000000001E-4</v>
      </c>
      <c r="BM169" s="52">
        <v>8.9999999999999998E-4</v>
      </c>
      <c r="BN169" s="52">
        <v>5.0000000000000001E-4</v>
      </c>
      <c r="BO169" s="52">
        <v>3.8E-3</v>
      </c>
      <c r="BP169" s="52">
        <v>2E-3</v>
      </c>
      <c r="BQ169" s="52">
        <v>1.6199999999999999E-2</v>
      </c>
      <c r="BR169" s="52">
        <v>6.1999999999999998E-3</v>
      </c>
      <c r="BS169" s="52">
        <v>6.1100000000000002E-2</v>
      </c>
      <c r="BT169" s="52">
        <v>2.6800000000000001E-2</v>
      </c>
      <c r="BU169" s="52">
        <v>0.1421</v>
      </c>
      <c r="BV169" s="52">
        <v>5.4699999999999999E-2</v>
      </c>
      <c r="BW169" s="52">
        <v>0.27589999999999998</v>
      </c>
      <c r="BX169" s="584">
        <v>0.1051</v>
      </c>
      <c r="BY169" s="74">
        <f>+Fall_Hoy!B169+(CS169/2)</f>
        <v>0</v>
      </c>
      <c r="BZ169" s="59">
        <f>+Fall_Hoy!C169+(CS169/2)</f>
        <v>0</v>
      </c>
      <c r="CA169" s="59">
        <f>+Fall_Hoy!D169+(CT169/2)</f>
        <v>1</v>
      </c>
      <c r="CB169" s="59">
        <f>+Fall_Hoy!E169+(CT169/2)</f>
        <v>0</v>
      </c>
      <c r="CC169" s="59">
        <f>+Fall_Hoy!F169+(CU169/2)</f>
        <v>1</v>
      </c>
      <c r="CD169" s="59">
        <f>+Fall_Hoy!G169+(CU169/2)</f>
        <v>3</v>
      </c>
      <c r="CE169" s="59">
        <f>+Fall_Hoy!H169+(CV169/2)</f>
        <v>7</v>
      </c>
      <c r="CF169" s="59">
        <f>+Fall_Hoy!I169+(CV169/2)</f>
        <v>3</v>
      </c>
      <c r="CG169" s="59">
        <f>+Fall_Hoy!J169+(CW169/2)</f>
        <v>17.5</v>
      </c>
      <c r="CH169" s="59">
        <f>+Fall_Hoy!K169+(CW169/2)</f>
        <v>9.5</v>
      </c>
      <c r="CI169" s="59">
        <f>+Fall_Hoy!L169+(CX169/2)</f>
        <v>33.5</v>
      </c>
      <c r="CJ169" s="59">
        <f>+Fall_Hoy!M169+(CX169/2)</f>
        <v>10.5</v>
      </c>
      <c r="CK169" s="59">
        <f>+Fall_Hoy!N169+(CY169/2)</f>
        <v>52</v>
      </c>
      <c r="CL169" s="59">
        <f>+Fall_Hoy!O169+(CY169/2)</f>
        <v>31</v>
      </c>
      <c r="CM169" s="59">
        <f>+Fall_Hoy!P169+(CZ169/2)</f>
        <v>55</v>
      </c>
      <c r="CN169" s="59">
        <f>+Fall_Hoy!Q169+(CZ169/2)</f>
        <v>41</v>
      </c>
      <c r="CO169" s="59">
        <f>+Fall_Hoy!R169+(DA169/2)</f>
        <v>35.5</v>
      </c>
      <c r="CP169" s="59">
        <f>+Fall_Hoy!S169+(DA169/2)</f>
        <v>44.5</v>
      </c>
      <c r="CQ169" s="59">
        <f>+Fall_Hoy!T169+(DB169/2)</f>
        <v>7.5</v>
      </c>
      <c r="CR169" s="75">
        <f>+Fall_Hoy!U169+(DB169/2)</f>
        <v>11.5</v>
      </c>
      <c r="CS169" s="603">
        <f>+Fall_Hoy!W169</f>
        <v>0</v>
      </c>
      <c r="CT169" s="58">
        <f>+Fall_Hoy!X169</f>
        <v>0</v>
      </c>
      <c r="CU169" s="58">
        <f>+Fall_Hoy!Y169</f>
        <v>0</v>
      </c>
      <c r="CV169" s="58">
        <f>+Fall_Hoy!Z169</f>
        <v>0</v>
      </c>
      <c r="CW169" s="58">
        <f>+Fall_Hoy!AA169</f>
        <v>1</v>
      </c>
      <c r="CX169" s="58">
        <f>+Fall_Hoy!AB169</f>
        <v>1</v>
      </c>
      <c r="CY169" s="58">
        <f>+Fall_Hoy!AC169</f>
        <v>0</v>
      </c>
      <c r="CZ169" s="58">
        <f>+Fall_Hoy!AD169</f>
        <v>0</v>
      </c>
      <c r="DA169" s="58">
        <f>+Fall_Hoy!AE169</f>
        <v>3</v>
      </c>
      <c r="DB169" s="223">
        <f>+Fall_Hoy!AF169</f>
        <v>3</v>
      </c>
      <c r="DC169" s="65">
        <f t="shared" si="866"/>
        <v>0.33219642604472643</v>
      </c>
      <c r="DD169" s="66">
        <f t="shared" si="867"/>
        <v>0.43213014881467804</v>
      </c>
      <c r="DE169" s="66">
        <f t="shared" si="868"/>
        <v>0.68428870105079931</v>
      </c>
      <c r="DF169" s="66">
        <f t="shared" si="869"/>
        <v>0.7</v>
      </c>
      <c r="DG169" s="66">
        <f t="shared" si="810"/>
        <v>0.7</v>
      </c>
      <c r="DH169" s="66">
        <f t="shared" si="811"/>
        <v>0.7</v>
      </c>
      <c r="DI169" s="66">
        <f t="shared" si="812"/>
        <v>0.7</v>
      </c>
      <c r="DJ169" s="66">
        <f t="shared" si="813"/>
        <v>0.7</v>
      </c>
      <c r="DK169" s="66">
        <f t="shared" si="814"/>
        <v>0.7</v>
      </c>
      <c r="DL169" s="66">
        <f t="shared" si="815"/>
        <v>0.7</v>
      </c>
      <c r="DM169" s="66">
        <f t="shared" si="816"/>
        <v>0.7</v>
      </c>
      <c r="DN169" s="66">
        <f t="shared" si="817"/>
        <v>0.7</v>
      </c>
      <c r="DO169" s="66">
        <f t="shared" si="818"/>
        <v>0.68428870105079931</v>
      </c>
      <c r="DP169" s="66">
        <f t="shared" si="819"/>
        <v>0.7</v>
      </c>
      <c r="DQ169" s="66">
        <f t="shared" si="820"/>
        <v>0.33219642604472643</v>
      </c>
      <c r="DR169" s="66">
        <f t="shared" si="821"/>
        <v>0.43213014881467804</v>
      </c>
      <c r="DS169" s="66">
        <f t="shared" si="822"/>
        <v>0.22256716281317288</v>
      </c>
      <c r="DT169" s="66">
        <f t="shared" si="823"/>
        <v>0.44149849710617595</v>
      </c>
      <c r="DU169" s="66">
        <f t="shared" si="824"/>
        <v>0.28715503113287244</v>
      </c>
      <c r="DV169" s="265">
        <f t="shared" si="825"/>
        <v>0.25807928959168713</v>
      </c>
      <c r="DW169" s="74">
        <f>+'Cas_-14'!B168</f>
        <v>86</v>
      </c>
      <c r="DX169" s="59">
        <f>+'Cas_-14'!C168</f>
        <v>87</v>
      </c>
      <c r="DY169" s="59">
        <f>+'Cas_-14'!D168</f>
        <v>396</v>
      </c>
      <c r="DZ169" s="59">
        <f>+'Cas_-14'!E168</f>
        <v>427</v>
      </c>
      <c r="EA169" s="59">
        <f>+'Cas_-14'!F168</f>
        <v>1727</v>
      </c>
      <c r="EB169" s="59">
        <f>+'Cas_-14'!G168</f>
        <v>1520</v>
      </c>
      <c r="EC169" s="59">
        <f>+'Cas_-14'!H168</f>
        <v>1847</v>
      </c>
      <c r="ED169" s="59">
        <f>+'Cas_-14'!I168</f>
        <v>1566</v>
      </c>
      <c r="EE169" s="59">
        <f>+'Cas_-14'!J168</f>
        <v>1489</v>
      </c>
      <c r="EF169" s="59">
        <f>+'Cas_-14'!K168</f>
        <v>1225</v>
      </c>
      <c r="EG169" s="59">
        <f>+'Cas_-14'!L168</f>
        <v>868</v>
      </c>
      <c r="EH169" s="59">
        <f>+'Cas_-14'!M168</f>
        <v>841</v>
      </c>
      <c r="EI169" s="59">
        <f>+'Cas_-14'!N168</f>
        <v>461</v>
      </c>
      <c r="EJ169" s="59">
        <f>+'Cas_-14'!O168</f>
        <v>417</v>
      </c>
      <c r="EK169" s="59">
        <f>+'Cas_-14'!P168</f>
        <v>196</v>
      </c>
      <c r="EL169" s="59">
        <f>+'Cas_-14'!Q168</f>
        <v>198</v>
      </c>
      <c r="EM169" s="59">
        <f>+'Cas_-14'!R168</f>
        <v>67</v>
      </c>
      <c r="EN169" s="59">
        <f>+'Cas_-14'!S168</f>
        <v>117</v>
      </c>
      <c r="EO169" s="59">
        <f>+'Cas_-14'!T168</f>
        <v>13</v>
      </c>
      <c r="EP169" s="75">
        <f>+'Cas_-14'!U168</f>
        <v>29</v>
      </c>
      <c r="EQ169" s="175">
        <f t="shared" si="761"/>
        <v>7.3306854451930335E-3</v>
      </c>
      <c r="ER169" s="80">
        <f t="shared" si="762"/>
        <v>8.0755796953269395E-3</v>
      </c>
      <c r="ES169" s="80">
        <f t="shared" si="763"/>
        <v>3.7811352602867075E-2</v>
      </c>
      <c r="ET169" s="80">
        <f t="shared" si="764"/>
        <v>4.3913358226001009E-2</v>
      </c>
      <c r="EU169" s="80">
        <f t="shared" si="765"/>
        <v>0.16703517296407985</v>
      </c>
      <c r="EV169" s="80">
        <f t="shared" si="766"/>
        <v>0.16997099037121602</v>
      </c>
      <c r="EW169" s="80">
        <f t="shared" si="767"/>
        <v>0.1951768847305802</v>
      </c>
      <c r="EX169" s="80">
        <f t="shared" si="768"/>
        <v>0.17562505450176044</v>
      </c>
      <c r="EY169" s="80">
        <f t="shared" si="769"/>
        <v>0.18427940148080743</v>
      </c>
      <c r="EZ169" s="80">
        <f t="shared" si="770"/>
        <v>0.15577169921419573</v>
      </c>
      <c r="FA169" s="80">
        <f t="shared" si="771"/>
        <v>0.13770593285996374</v>
      </c>
      <c r="FB169" s="80">
        <f t="shared" si="772"/>
        <v>0.13961920023194208</v>
      </c>
      <c r="FC169" s="80">
        <f t="shared" si="773"/>
        <v>9.8277016868991901E-2</v>
      </c>
      <c r="FD169" s="80">
        <f t="shared" si="774"/>
        <v>8.2784459108373953E-2</v>
      </c>
      <c r="FE169" s="80">
        <f t="shared" si="775"/>
        <v>7.2331845813476833E-2</v>
      </c>
      <c r="FF169" s="80">
        <f t="shared" si="776"/>
        <v>5.5928181016346529E-2</v>
      </c>
      <c r="FG169" s="80">
        <f t="shared" si="777"/>
        <v>5.9690005267475352E-2</v>
      </c>
      <c r="FH169" s="80">
        <f t="shared" si="778"/>
        <v>6.3495420935501465E-2</v>
      </c>
      <c r="FI169" s="80">
        <f t="shared" si="779"/>
        <v>0.13732519335523646</v>
      </c>
      <c r="FJ169" s="88">
        <f t="shared" si="780"/>
        <v>6.8399988412739407E-2</v>
      </c>
      <c r="FK169" s="101">
        <f t="shared" si="741"/>
        <v>4.5926717659240452</v>
      </c>
      <c r="FL169" s="102">
        <f t="shared" si="742"/>
        <v>7.726518920548771</v>
      </c>
      <c r="FM169" s="102">
        <f t="shared" si="743"/>
        <v>6.9628558421038544</v>
      </c>
      <c r="FN169" s="102">
        <f t="shared" si="744"/>
        <v>8.4556933455785828</v>
      </c>
      <c r="FO169" s="102">
        <f t="shared" si="753"/>
        <v>4.1907341284971862</v>
      </c>
      <c r="FP169" s="102">
        <f t="shared" si="753"/>
        <v>4.1183498341170015</v>
      </c>
      <c r="FQ169" s="102">
        <f t="shared" si="753"/>
        <v>3.5864902801695573</v>
      </c>
      <c r="FR169" s="102">
        <f t="shared" si="753"/>
        <v>3.9857638876518227</v>
      </c>
      <c r="FS169" s="102">
        <f t="shared" si="753"/>
        <v>3.7985797347670704</v>
      </c>
      <c r="FT169" s="102">
        <f t="shared" si="753"/>
        <v>4.4937559488097811</v>
      </c>
      <c r="FU169" s="102">
        <f t="shared" si="753"/>
        <v>5.0832958715863441</v>
      </c>
      <c r="FV169" s="102">
        <f t="shared" si="753"/>
        <v>5.0136370845637748</v>
      </c>
      <c r="FW169" s="102">
        <f t="shared" si="753"/>
        <v>6.9628558421038544</v>
      </c>
      <c r="FX169" s="102">
        <f t="shared" si="753"/>
        <v>8.4556933455785828</v>
      </c>
      <c r="FY169" s="102">
        <f t="shared" si="753"/>
        <v>4.5926717659240452</v>
      </c>
      <c r="FZ169" s="102">
        <f t="shared" si="753"/>
        <v>7.726518920548771</v>
      </c>
      <c r="GA169" s="102">
        <f t="shared" si="745"/>
        <v>3.7287174262396672</v>
      </c>
      <c r="GB169" s="102">
        <f t="shared" si="746"/>
        <v>6.9532336442756923</v>
      </c>
      <c r="GC169" s="102">
        <f t="shared" si="747"/>
        <v>2.0910586332840775</v>
      </c>
      <c r="GD169" s="270">
        <f t="shared" si="748"/>
        <v>3.7730896682962043</v>
      </c>
      <c r="GE169" s="74">
        <f>+Cas_Hoy!B168</f>
        <v>89</v>
      </c>
      <c r="GF169" s="59">
        <f>+Cas_Hoy!C168</f>
        <v>91</v>
      </c>
      <c r="GG169" s="59">
        <f>+Cas_Hoy!D168</f>
        <v>417</v>
      </c>
      <c r="GH169" s="59">
        <f>+Cas_Hoy!E168</f>
        <v>455</v>
      </c>
      <c r="GI169" s="59">
        <f>+Cas_Hoy!F168</f>
        <v>1815</v>
      </c>
      <c r="GJ169" s="59">
        <f>+Cas_Hoy!G168</f>
        <v>1600</v>
      </c>
      <c r="GK169" s="59">
        <f>+Cas_Hoy!H168</f>
        <v>1920</v>
      </c>
      <c r="GL169" s="59">
        <f>+Cas_Hoy!I168</f>
        <v>1640</v>
      </c>
      <c r="GM169" s="59">
        <f>+Cas_Hoy!J168</f>
        <v>1543</v>
      </c>
      <c r="GN169" s="59">
        <f>+Cas_Hoy!K168</f>
        <v>1278</v>
      </c>
      <c r="GO169" s="59">
        <f>+Cas_Hoy!L168</f>
        <v>899</v>
      </c>
      <c r="GP169" s="59">
        <f>+Cas_Hoy!M168</f>
        <v>863</v>
      </c>
      <c r="GQ169" s="59">
        <f>+Cas_Hoy!N168</f>
        <v>470</v>
      </c>
      <c r="GR169" s="59">
        <f>+Cas_Hoy!O168</f>
        <v>429</v>
      </c>
      <c r="GS169" s="59">
        <f>+Cas_Hoy!P168</f>
        <v>200</v>
      </c>
      <c r="GT169" s="59">
        <f>+Cas_Hoy!Q168</f>
        <v>203</v>
      </c>
      <c r="GU169" s="59">
        <f>+Cas_Hoy!R168</f>
        <v>69</v>
      </c>
      <c r="GV169" s="59">
        <f>+Cas_Hoy!S168</f>
        <v>120</v>
      </c>
      <c r="GW169" s="59">
        <f>+Cas_Hoy!T168</f>
        <v>13</v>
      </c>
      <c r="GX169" s="459">
        <f>+Cas_Hoy!U168</f>
        <v>29</v>
      </c>
      <c r="GY169" s="424">
        <f t="shared" si="749"/>
        <v>0.3389759449435984</v>
      </c>
      <c r="GZ169" s="94">
        <f t="shared" si="750"/>
        <v>0.44304252630999819</v>
      </c>
      <c r="HA169" s="94">
        <f t="shared" si="751"/>
        <v>0.69764791647261537</v>
      </c>
      <c r="HB169" s="94">
        <f t="shared" si="752"/>
        <v>0.7</v>
      </c>
      <c r="HC169" s="272">
        <f t="shared" si="873"/>
        <v>0.7</v>
      </c>
      <c r="HD169" s="272">
        <f t="shared" si="874"/>
        <v>0.7</v>
      </c>
      <c r="HE169" s="272">
        <f t="shared" si="875"/>
        <v>0.7</v>
      </c>
      <c r="HF169" s="272">
        <f t="shared" si="876"/>
        <v>0.7</v>
      </c>
      <c r="HG169" s="272">
        <f t="shared" si="877"/>
        <v>0.7</v>
      </c>
      <c r="HH169" s="272">
        <f t="shared" si="878"/>
        <v>0.7</v>
      </c>
      <c r="HI169" s="272">
        <f t="shared" si="879"/>
        <v>0.7</v>
      </c>
      <c r="HJ169" s="272">
        <f t="shared" si="880"/>
        <v>0.7</v>
      </c>
      <c r="HK169" s="272">
        <f t="shared" si="881"/>
        <v>0.69764791647261537</v>
      </c>
      <c r="HL169" s="272">
        <f t="shared" si="882"/>
        <v>0.7</v>
      </c>
      <c r="HM169" s="272">
        <f t="shared" si="883"/>
        <v>0.3389759449435984</v>
      </c>
      <c r="HN169" s="272">
        <f t="shared" si="884"/>
        <v>0.44304252630999819</v>
      </c>
      <c r="HO169" s="272">
        <f t="shared" si="885"/>
        <v>0.2292109587180437</v>
      </c>
      <c r="HP169" s="272">
        <f t="shared" si="886"/>
        <v>0.45281897139094968</v>
      </c>
      <c r="HQ169" s="272">
        <f t="shared" si="887"/>
        <v>0.28715503113287238</v>
      </c>
      <c r="HR169" s="276">
        <f t="shared" si="888"/>
        <v>0.25807928959168713</v>
      </c>
      <c r="HS169" s="201">
        <f>+CyF_Tot!B168</f>
        <v>0</v>
      </c>
      <c r="HT169" s="131">
        <f>+CyF_Tot!C168</f>
        <v>13703</v>
      </c>
      <c r="HU169" s="131">
        <f>+CyF_Tot!D168</f>
        <v>14012</v>
      </c>
      <c r="HV169" s="131">
        <f>+CyF_Tot!E168</f>
        <v>14271</v>
      </c>
      <c r="HW169" s="131">
        <f>+CyF_Tot!F168</f>
        <v>0</v>
      </c>
      <c r="HX169" s="131">
        <f>+CyF_Tot!G168</f>
        <v>357</v>
      </c>
      <c r="HY169" s="131">
        <f>+CyF_Tot!H168</f>
        <v>360</v>
      </c>
      <c r="HZ169" s="428">
        <f>+CyF_Tot!I168</f>
        <v>364</v>
      </c>
      <c r="IA169" s="82">
        <f t="shared" si="889"/>
        <v>9.1583723843544892E-2</v>
      </c>
      <c r="IB169" s="79">
        <f t="shared" si="890"/>
        <v>8.4102707426156359E-2</v>
      </c>
      <c r="IC169" s="79">
        <f t="shared" si="890"/>
        <v>8.1759345107261974E-2</v>
      </c>
      <c r="ID169" s="79">
        <f t="shared" si="890"/>
        <v>7.5909417011059493E-2</v>
      </c>
      <c r="IE169" s="79">
        <f t="shared" si="890"/>
        <v>8.0713993967857153E-2</v>
      </c>
      <c r="IF169" s="79">
        <f t="shared" si="890"/>
        <v>6.9812503879432414E-2</v>
      </c>
      <c r="IG169" s="79">
        <f t="shared" si="890"/>
        <v>7.3875927289724364E-2</v>
      </c>
      <c r="IH169" s="79">
        <f t="shared" si="890"/>
        <v>6.9609692820370828E-2</v>
      </c>
      <c r="II169" s="79">
        <f t="shared" si="890"/>
        <v>6.3078642190992559E-2</v>
      </c>
      <c r="IJ169" s="79">
        <f t="shared" si="890"/>
        <v>6.1392025593438648E-2</v>
      </c>
      <c r="IK169" s="79">
        <f t="shared" si="890"/>
        <v>4.9207523113657461E-2</v>
      </c>
      <c r="IL169" s="79">
        <f t="shared" si="891"/>
        <v>4.7023535786978231E-2</v>
      </c>
      <c r="IM169" s="79">
        <f t="shared" si="891"/>
        <v>3.661958275842965E-2</v>
      </c>
      <c r="IN169" s="79">
        <f t="shared" si="891"/>
        <v>3.9323455233421692E-2</v>
      </c>
      <c r="IO169" s="79">
        <f t="shared" si="891"/>
        <v>2.115392474745232E-2</v>
      </c>
      <c r="IP169" s="79">
        <f t="shared" si="891"/>
        <v>2.7637510913564513E-2</v>
      </c>
      <c r="IQ169" s="79">
        <f t="shared" si="891"/>
        <v>8.7626934148209504E-3</v>
      </c>
      <c r="IR169" s="79">
        <f t="shared" si="891"/>
        <v>1.4384934432163734E-2</v>
      </c>
      <c r="IS169" s="79">
        <f t="shared" si="891"/>
        <v>7.3902233618971874E-4</v>
      </c>
      <c r="IT169" s="179">
        <f t="shared" si="891"/>
        <v>3.3098354360061775E-3</v>
      </c>
      <c r="IU169" s="275"/>
      <c r="IV169" s="272"/>
      <c r="IW169" s="272"/>
      <c r="IX169" s="272"/>
      <c r="IY169" s="272"/>
      <c r="IZ169" s="272"/>
      <c r="JA169" s="272"/>
      <c r="JB169" s="272"/>
      <c r="JC169" s="272"/>
      <c r="JD169" s="272"/>
      <c r="JE169" s="272"/>
      <c r="JF169" s="272"/>
      <c r="JG169" s="272"/>
      <c r="JH169" s="272"/>
      <c r="JI169" s="272"/>
      <c r="JJ169" s="272"/>
      <c r="JK169" s="272"/>
      <c r="JL169" s="272"/>
      <c r="JM169" s="272"/>
      <c r="JN169" s="276"/>
      <c r="JP169" s="525">
        <f t="shared" si="826"/>
        <v>0</v>
      </c>
      <c r="JQ169" s="241">
        <f t="shared" si="827"/>
        <v>0</v>
      </c>
      <c r="JR169" s="241">
        <f t="shared" si="828"/>
        <v>346.65295293166707</v>
      </c>
      <c r="JS169" s="241">
        <f t="shared" si="829"/>
        <v>0</v>
      </c>
      <c r="JT169" s="241">
        <f t="shared" si="830"/>
        <v>346.05693308543317</v>
      </c>
      <c r="JU169" s="241">
        <f t="shared" si="831"/>
        <v>1176.1793488712583</v>
      </c>
      <c r="JV169" s="241">
        <f t="shared" si="832"/>
        <v>2383.6085361910982</v>
      </c>
      <c r="JW169" s="241">
        <f t="shared" si="833"/>
        <v>1096.9140532887127</v>
      </c>
      <c r="JX169" s="241">
        <f t="shared" si="834"/>
        <v>6112.2420586552144</v>
      </c>
      <c r="JY169" s="241">
        <f t="shared" si="835"/>
        <v>3529.2148631068462</v>
      </c>
      <c r="JZ169" s="241">
        <f t="shared" si="836"/>
        <v>11232.411333844288</v>
      </c>
      <c r="KA169" s="241">
        <f t="shared" si="837"/>
        <v>3954.2490856291543</v>
      </c>
      <c r="KB169" s="241">
        <f t="shared" si="838"/>
        <v>18329.049079573495</v>
      </c>
      <c r="KC169" s="241">
        <f t="shared" si="839"/>
        <v>11736.807188961799</v>
      </c>
      <c r="KD169" s="241">
        <f t="shared" si="840"/>
        <v>20093.4786185591</v>
      </c>
      <c r="KE169" s="241">
        <f t="shared" si="841"/>
        <v>15442.570156150025</v>
      </c>
      <c r="KF169" s="241">
        <f t="shared" si="842"/>
        <v>11276.786356488014</v>
      </c>
      <c r="KG169" s="241">
        <f t="shared" si="843"/>
        <v>15859.718548234778</v>
      </c>
      <c r="KH169" s="241">
        <f t="shared" si="844"/>
        <v>4782.4819020512587</v>
      </c>
      <c r="KI169" s="526">
        <f t="shared" si="845"/>
        <v>4687.3214818090764</v>
      </c>
      <c r="KJ169" s="529">
        <f>(SUM(JP169:KI169)/SUM(JP$4:KI168))*100000</f>
        <v>212.13300268838609</v>
      </c>
      <c r="KK169" s="491">
        <f t="shared" si="781"/>
        <v>0</v>
      </c>
      <c r="KL169" s="492">
        <f t="shared" si="782"/>
        <v>0</v>
      </c>
      <c r="KM169" s="492">
        <f t="shared" si="783"/>
        <v>95.483213643603733</v>
      </c>
      <c r="KN169" s="492">
        <f t="shared" si="784"/>
        <v>0</v>
      </c>
      <c r="KO169" s="492">
        <f t="shared" si="785"/>
        <v>96.719845375842411</v>
      </c>
      <c r="KP169" s="492">
        <f t="shared" si="786"/>
        <v>335.46905994318951</v>
      </c>
      <c r="KQ169" s="492">
        <f t="shared" si="787"/>
        <v>739.70665571957852</v>
      </c>
      <c r="KR169" s="492">
        <f t="shared" si="788"/>
        <v>336.44646456275945</v>
      </c>
      <c r="KS169" s="492">
        <f t="shared" si="789"/>
        <v>2165.808949572955</v>
      </c>
      <c r="KT169" s="492">
        <f t="shared" si="790"/>
        <v>1208.0254224774365</v>
      </c>
      <c r="KU169" s="492">
        <f t="shared" si="791"/>
        <v>5314.687500931781</v>
      </c>
      <c r="KV169" s="492">
        <f t="shared" si="792"/>
        <v>1743.1648067008227</v>
      </c>
      <c r="KW169" s="492">
        <f t="shared" si="793"/>
        <v>11085.476957022947</v>
      </c>
      <c r="KX169" s="492">
        <f t="shared" si="794"/>
        <v>6154.2403653707252</v>
      </c>
      <c r="KY169" s="492">
        <f t="shared" si="795"/>
        <v>20297.201631332788</v>
      </c>
      <c r="KZ169" s="492">
        <f t="shared" si="796"/>
        <v>11581.087988233372</v>
      </c>
      <c r="LA169" s="492">
        <f t="shared" si="797"/>
        <v>31626.793835751865</v>
      </c>
      <c r="LB169" s="492">
        <f t="shared" si="798"/>
        <v>24149.967791707822</v>
      </c>
      <c r="LC169" s="492">
        <f t="shared" si="799"/>
        <v>79226.07308955949</v>
      </c>
      <c r="LD169" s="493">
        <f t="shared" si="800"/>
        <v>27124.133336086317</v>
      </c>
      <c r="LE169" s="509">
        <f t="shared" si="801"/>
        <v>61.455839302819207</v>
      </c>
      <c r="LF169" s="492">
        <f t="shared" si="802"/>
        <v>101.90350451234451</v>
      </c>
      <c r="LG169" s="492">
        <f t="shared" si="803"/>
        <v>2432.2105785970107</v>
      </c>
      <c r="LH169" s="492">
        <f t="shared" si="804"/>
        <v>1008.5806992920189</v>
      </c>
      <c r="LI169" s="492">
        <f t="shared" si="805"/>
        <v>17406.062674280307</v>
      </c>
      <c r="LJ169" s="512">
        <f t="shared" si="806"/>
        <v>11803.695875959816</v>
      </c>
      <c r="LK169" s="491">
        <f t="shared" si="807"/>
        <v>80.666877437623896</v>
      </c>
      <c r="LL169" s="492">
        <f t="shared" si="808"/>
        <v>1736.2993302206171</v>
      </c>
      <c r="LM169" s="493">
        <f t="shared" si="809"/>
        <v>14284.431066008427</v>
      </c>
      <c r="LO169" s="547" t="e">
        <f>VLOOKUP(A169,#REF!,2,FALSE)</f>
        <v>#REF!</v>
      </c>
      <c r="LP169" s="552" t="e">
        <f>VLOOKUP(A169,#REF!,3,FALSE)</f>
        <v>#REF!</v>
      </c>
      <c r="LQ169" s="544" t="e">
        <f>VLOOKUP(A169,#REF!,4,FALSE)</f>
        <v>#REF!</v>
      </c>
      <c r="LR169" s="564" t="e">
        <f t="shared" si="846"/>
        <v>#REF!</v>
      </c>
      <c r="LS169" s="518" t="e">
        <f t="shared" si="847"/>
        <v>#REF!</v>
      </c>
    </row>
    <row r="170" spans="1:331" ht="15" thickBot="1">
      <c r="A170" s="396" t="s">
        <v>282</v>
      </c>
      <c r="B170" s="423">
        <v>6320</v>
      </c>
      <c r="C170" s="409">
        <f t="shared" si="870"/>
        <v>639</v>
      </c>
      <c r="D170" s="400">
        <f t="shared" si="871"/>
        <v>19</v>
      </c>
      <c r="E170" s="379">
        <f t="shared" si="754"/>
        <v>8.4582996782019554E-3</v>
      </c>
      <c r="F170" s="341">
        <f t="shared" si="755"/>
        <v>9.3670886075949367E-2</v>
      </c>
      <c r="G170" s="342">
        <f t="shared" si="756"/>
        <v>3.7944499267750209</v>
      </c>
      <c r="H170" s="343">
        <f t="shared" si="757"/>
        <v>0.35542948681183739</v>
      </c>
      <c r="I170" s="344">
        <f t="shared" si="758"/>
        <v>0.38364770620399341</v>
      </c>
      <c r="J170" s="345">
        <f t="shared" si="759"/>
        <v>0.34129133481547536</v>
      </c>
      <c r="K170" s="455">
        <f t="shared" si="848"/>
        <v>8.8086886693137714E-3</v>
      </c>
      <c r="L170" s="346">
        <f t="shared" si="872"/>
        <v>3.6435156014084531</v>
      </c>
      <c r="M170" s="347">
        <f t="shared" si="760"/>
        <v>0.36838709957278504</v>
      </c>
      <c r="N170" s="676"/>
      <c r="O170" s="334" t="s">
        <v>226</v>
      </c>
      <c r="P170" s="335" t="s">
        <v>240</v>
      </c>
      <c r="Q170" s="335"/>
      <c r="R170" s="335"/>
      <c r="S170" s="336">
        <f t="shared" si="849"/>
        <v>639</v>
      </c>
      <c r="T170" s="337">
        <f t="shared" si="850"/>
        <v>10110.759493670887</v>
      </c>
      <c r="U170" s="336">
        <f t="shared" si="851"/>
        <v>22</v>
      </c>
      <c r="V170" s="338">
        <f t="shared" si="852"/>
        <v>3.5656401944894653E-2</v>
      </c>
      <c r="W170" s="337">
        <f t="shared" si="853"/>
        <v>348.1012658227848</v>
      </c>
      <c r="X170" s="336">
        <f t="shared" si="854"/>
        <v>47</v>
      </c>
      <c r="Y170" s="338">
        <f t="shared" si="855"/>
        <v>7.9391891891891886E-2</v>
      </c>
      <c r="Z170" s="337">
        <f t="shared" si="856"/>
        <v>743.6708860759494</v>
      </c>
      <c r="AA170" s="336">
        <f t="shared" si="857"/>
        <v>19</v>
      </c>
      <c r="AB170" s="337">
        <f t="shared" si="858"/>
        <v>3006.3291139240505</v>
      </c>
      <c r="AC170" s="339">
        <f t="shared" si="859"/>
        <v>2.9733959311424099E-2</v>
      </c>
      <c r="AD170" s="336">
        <f t="shared" si="860"/>
        <v>0</v>
      </c>
      <c r="AE170" s="338">
        <f t="shared" si="861"/>
        <v>0</v>
      </c>
      <c r="AF170" s="337">
        <f t="shared" si="862"/>
        <v>0</v>
      </c>
      <c r="AG170" s="336">
        <f t="shared" si="863"/>
        <v>1</v>
      </c>
      <c r="AH170" s="338">
        <f t="shared" si="864"/>
        <v>5.5555555555555552E-2</v>
      </c>
      <c r="AI170" s="340">
        <f t="shared" si="865"/>
        <v>158.22784810126583</v>
      </c>
      <c r="AJ170" s="679"/>
      <c r="AK170" s="246">
        <v>477.98301066714816</v>
      </c>
      <c r="AL170" s="212">
        <v>414.66440453515605</v>
      </c>
      <c r="AM170" s="212">
        <v>497.27709245065535</v>
      </c>
      <c r="AN170" s="212">
        <v>456.84818138550634</v>
      </c>
      <c r="AO170" s="212">
        <v>429.03552363003109</v>
      </c>
      <c r="AP170" s="212">
        <v>402.8553402242278</v>
      </c>
      <c r="AQ170" s="212">
        <v>430.1585448661358</v>
      </c>
      <c r="AR170" s="212">
        <v>411.07478627642831</v>
      </c>
      <c r="AS170" s="212">
        <v>382.89380277143403</v>
      </c>
      <c r="AT170" s="212">
        <v>410.36212073929192</v>
      </c>
      <c r="AU170" s="212">
        <v>379.3982194420455</v>
      </c>
      <c r="AV170" s="212">
        <v>299.46848658202543</v>
      </c>
      <c r="AW170" s="212">
        <v>301.05585655104312</v>
      </c>
      <c r="AX170" s="212">
        <v>305.64347511491644</v>
      </c>
      <c r="AY170" s="212">
        <v>198.94218609033538</v>
      </c>
      <c r="AZ170" s="212">
        <v>263.14635511298161</v>
      </c>
      <c r="BA170" s="212">
        <v>81.68401482765708</v>
      </c>
      <c r="BB170" s="212">
        <v>151.41878385240966</v>
      </c>
      <c r="BC170" s="212">
        <v>11</v>
      </c>
      <c r="BD170" s="245">
        <v>15</v>
      </c>
      <c r="BE170" s="218">
        <v>2.0000000000000002E-5</v>
      </c>
      <c r="BF170" s="219">
        <v>2.0000000000000002E-5</v>
      </c>
      <c r="BG170" s="219">
        <v>5.0000000000000002E-5</v>
      </c>
      <c r="BH170" s="219">
        <v>4.0000000000000003E-5</v>
      </c>
      <c r="BI170" s="219">
        <v>1.2518952302791728E-4</v>
      </c>
      <c r="BJ170" s="219">
        <v>1.2406223545552731E-4</v>
      </c>
      <c r="BK170" s="219">
        <v>3.4000000000000002E-4</v>
      </c>
      <c r="BL170" s="219">
        <v>1.8000000000000001E-4</v>
      </c>
      <c r="BM170" s="219">
        <v>8.9999999999999998E-4</v>
      </c>
      <c r="BN170" s="219">
        <v>5.0000000000000001E-4</v>
      </c>
      <c r="BO170" s="219">
        <v>3.8E-3</v>
      </c>
      <c r="BP170" s="219">
        <v>2E-3</v>
      </c>
      <c r="BQ170" s="219">
        <v>1.6199999999999999E-2</v>
      </c>
      <c r="BR170" s="219">
        <v>6.1999999999999998E-3</v>
      </c>
      <c r="BS170" s="219">
        <v>6.1100000000000002E-2</v>
      </c>
      <c r="BT170" s="219">
        <v>2.6800000000000001E-2</v>
      </c>
      <c r="BU170" s="219">
        <v>0.1421</v>
      </c>
      <c r="BV170" s="219">
        <v>5.4699999999999999E-2</v>
      </c>
      <c r="BW170" s="219">
        <v>0.27589999999999998</v>
      </c>
      <c r="BX170" s="586">
        <v>0.1051</v>
      </c>
      <c r="BY170" s="76">
        <f>+Fall_Hoy!B170+(CS170/2)</f>
        <v>0</v>
      </c>
      <c r="BZ170" s="60">
        <f>+Fall_Hoy!C170+(CS170/2)</f>
        <v>0</v>
      </c>
      <c r="CA170" s="60">
        <f>+Fall_Hoy!D170+(CT170/2)</f>
        <v>0</v>
      </c>
      <c r="CB170" s="60">
        <f>+Fall_Hoy!E170+(CT170/2)</f>
        <v>0</v>
      </c>
      <c r="CC170" s="60">
        <f>+Fall_Hoy!F170+(CU170/2)</f>
        <v>1</v>
      </c>
      <c r="CD170" s="60">
        <f>+Fall_Hoy!G170+(CU170/2)</f>
        <v>0</v>
      </c>
      <c r="CE170" s="60">
        <f>+Fall_Hoy!H170+(CV170/2)</f>
        <v>0</v>
      </c>
      <c r="CF170" s="60">
        <f>+Fall_Hoy!I170+(CV170/2)</f>
        <v>0</v>
      </c>
      <c r="CG170" s="60">
        <f>+Fall_Hoy!J170+(CW170/2)</f>
        <v>0</v>
      </c>
      <c r="CH170" s="60">
        <f>+Fall_Hoy!K170+(CW170/2)</f>
        <v>0</v>
      </c>
      <c r="CI170" s="60">
        <f>+Fall_Hoy!L170+(CX170/2)</f>
        <v>1</v>
      </c>
      <c r="CJ170" s="60">
        <f>+Fall_Hoy!M170+(CX170/2)</f>
        <v>3</v>
      </c>
      <c r="CK170" s="60">
        <f>+Fall_Hoy!N170+(CY170/2)</f>
        <v>1</v>
      </c>
      <c r="CL170" s="60">
        <f>+Fall_Hoy!O170+(CY170/2)</f>
        <v>2</v>
      </c>
      <c r="CM170" s="60">
        <f>+Fall_Hoy!P170+(CZ170/2)</f>
        <v>2</v>
      </c>
      <c r="CN170" s="60">
        <f>+Fall_Hoy!Q170+(CZ170/2)</f>
        <v>2</v>
      </c>
      <c r="CO170" s="60">
        <f>+Fall_Hoy!R170+(DA170/2)</f>
        <v>3</v>
      </c>
      <c r="CP170" s="60">
        <f>+Fall_Hoy!S170+(DA170/2)</f>
        <v>2</v>
      </c>
      <c r="CQ170" s="60">
        <f>+Fall_Hoy!T170+(DB170/2)</f>
        <v>1</v>
      </c>
      <c r="CR170" s="77">
        <f>+Fall_Hoy!U170+(DB170/2)</f>
        <v>1</v>
      </c>
      <c r="CS170" s="604">
        <f>+Fall_Hoy!W170</f>
        <v>0</v>
      </c>
      <c r="CT170" s="212">
        <f>+Fall_Hoy!X170</f>
        <v>0</v>
      </c>
      <c r="CU170" s="212">
        <f>+Fall_Hoy!Y170</f>
        <v>0</v>
      </c>
      <c r="CV170" s="212">
        <f>+Fall_Hoy!Z170</f>
        <v>0</v>
      </c>
      <c r="CW170" s="212">
        <f>+Fall_Hoy!AA170</f>
        <v>0</v>
      </c>
      <c r="CX170" s="212">
        <f>+Fall_Hoy!AB170</f>
        <v>0</v>
      </c>
      <c r="CY170" s="212">
        <f>+Fall_Hoy!AC170</f>
        <v>0</v>
      </c>
      <c r="CZ170" s="212">
        <f>+Fall_Hoy!AD170</f>
        <v>0</v>
      </c>
      <c r="DA170" s="212">
        <f>+Fall_Hoy!AE170</f>
        <v>0</v>
      </c>
      <c r="DB170" s="245">
        <f>+Fall_Hoy!AF170</f>
        <v>0</v>
      </c>
      <c r="DC170" s="67">
        <f t="shared" si="866"/>
        <v>0.16453636539272001</v>
      </c>
      <c r="DD170" s="68">
        <f t="shared" si="867"/>
        <v>0.28359452533401358</v>
      </c>
      <c r="DE170" s="68">
        <f t="shared" si="868"/>
        <v>0.20503967525794514</v>
      </c>
      <c r="DF170" s="68">
        <f t="shared" si="869"/>
        <v>0.7</v>
      </c>
      <c r="DG170" s="68">
        <f t="shared" si="810"/>
        <v>0.7</v>
      </c>
      <c r="DH170" s="68">
        <f t="shared" si="811"/>
        <v>0.16134823970267154</v>
      </c>
      <c r="DI170" s="68">
        <f t="shared" si="812"/>
        <v>0.14413290341423821</v>
      </c>
      <c r="DJ170" s="68">
        <f t="shared" si="813"/>
        <v>0.18731384791919869</v>
      </c>
      <c r="DK170" s="68">
        <f t="shared" si="814"/>
        <v>0.12536113056040576</v>
      </c>
      <c r="DL170" s="68">
        <f t="shared" si="815"/>
        <v>0.14621232557212252</v>
      </c>
      <c r="DM170" s="68">
        <f t="shared" si="816"/>
        <v>0.69361921393265913</v>
      </c>
      <c r="DN170" s="68">
        <f t="shared" si="817"/>
        <v>0.7</v>
      </c>
      <c r="DO170" s="68">
        <f t="shared" si="818"/>
        <v>0.20503967525794514</v>
      </c>
      <c r="DP170" s="68">
        <f t="shared" si="819"/>
        <v>0.7</v>
      </c>
      <c r="DQ170" s="68">
        <f t="shared" si="820"/>
        <v>0.16453636539272001</v>
      </c>
      <c r="DR170" s="68">
        <f t="shared" si="821"/>
        <v>0.28359452533401358</v>
      </c>
      <c r="DS170" s="68">
        <f t="shared" si="822"/>
        <v>0.25845807258150466</v>
      </c>
      <c r="DT170" s="68">
        <f t="shared" si="823"/>
        <v>0.24146985180932143</v>
      </c>
      <c r="DU170" s="68">
        <f t="shared" si="824"/>
        <v>0.32950014827506674</v>
      </c>
      <c r="DV170" s="250">
        <f t="shared" si="825"/>
        <v>0.6343165239454488</v>
      </c>
      <c r="DW170" s="246">
        <f>+'Cas_-14'!B169</f>
        <v>18</v>
      </c>
      <c r="DX170" s="212">
        <f>+'Cas_-14'!C169</f>
        <v>14</v>
      </c>
      <c r="DY170" s="212">
        <f>+'Cas_-14'!D169</f>
        <v>28</v>
      </c>
      <c r="DZ170" s="212">
        <f>+'Cas_-14'!E169</f>
        <v>37</v>
      </c>
      <c r="EA170" s="212">
        <f>+'Cas_-14'!F169</f>
        <v>53</v>
      </c>
      <c r="EB170" s="212">
        <f>+'Cas_-14'!G169</f>
        <v>65</v>
      </c>
      <c r="EC170" s="212">
        <f>+'Cas_-14'!H169</f>
        <v>62</v>
      </c>
      <c r="ED170" s="212">
        <f>+'Cas_-14'!I169</f>
        <v>77</v>
      </c>
      <c r="EE170" s="212">
        <f>+'Cas_-14'!J169</f>
        <v>48</v>
      </c>
      <c r="EF170" s="212">
        <f>+'Cas_-14'!K169</f>
        <v>60</v>
      </c>
      <c r="EG170" s="212">
        <f>+'Cas_-14'!L169</f>
        <v>27</v>
      </c>
      <c r="EH170" s="212">
        <f>+'Cas_-14'!M169</f>
        <v>31</v>
      </c>
      <c r="EI170" s="212">
        <f>+'Cas_-14'!N169</f>
        <v>23</v>
      </c>
      <c r="EJ170" s="212">
        <f>+'Cas_-14'!O169</f>
        <v>10</v>
      </c>
      <c r="EK170" s="212">
        <f>+'Cas_-14'!P169</f>
        <v>11</v>
      </c>
      <c r="EL170" s="212">
        <f>+'Cas_-14'!Q169</f>
        <v>9</v>
      </c>
      <c r="EM170" s="212">
        <f>+'Cas_-14'!R169</f>
        <v>7</v>
      </c>
      <c r="EN170" s="212">
        <f>+'Cas_-14'!S169</f>
        <v>7</v>
      </c>
      <c r="EO170" s="212">
        <f>+'Cas_-14'!T169</f>
        <v>1</v>
      </c>
      <c r="EP170" s="245">
        <f>+'Cas_-14'!U169</f>
        <v>2</v>
      </c>
      <c r="EQ170" s="220">
        <f t="shared" si="761"/>
        <v>3.7658242235171439E-2</v>
      </c>
      <c r="ER170" s="84">
        <f t="shared" si="762"/>
        <v>3.3762242061008765E-2</v>
      </c>
      <c r="ES170" s="84">
        <f t="shared" si="763"/>
        <v>5.6306635525903363E-2</v>
      </c>
      <c r="ET170" s="84">
        <f t="shared" si="764"/>
        <v>8.0989706225355326E-2</v>
      </c>
      <c r="EU170" s="84">
        <f t="shared" si="765"/>
        <v>0.12353289431973313</v>
      </c>
      <c r="EV170" s="84">
        <f t="shared" si="766"/>
        <v>0.16134823970267154</v>
      </c>
      <c r="EW170" s="84">
        <f t="shared" si="767"/>
        <v>0.14413290341423821</v>
      </c>
      <c r="EX170" s="84">
        <f t="shared" si="768"/>
        <v>0.18731384791919869</v>
      </c>
      <c r="EY170" s="84">
        <f t="shared" si="769"/>
        <v>0.12536113056040576</v>
      </c>
      <c r="EZ170" s="84">
        <f t="shared" si="770"/>
        <v>0.14621232557212252</v>
      </c>
      <c r="FA170" s="84">
        <f t="shared" si="771"/>
        <v>7.1165331349490824E-2</v>
      </c>
      <c r="FB170" s="84">
        <f t="shared" si="772"/>
        <v>0.10351673511232373</v>
      </c>
      <c r="FC170" s="84">
        <f t="shared" si="773"/>
        <v>7.6397783001110359E-2</v>
      </c>
      <c r="FD170" s="84">
        <f t="shared" si="774"/>
        <v>3.27178585973091E-2</v>
      </c>
      <c r="FE170" s="84">
        <f t="shared" si="775"/>
        <v>5.529244559022356E-2</v>
      </c>
      <c r="FF170" s="84">
        <f t="shared" si="776"/>
        <v>3.4201499755282035E-2</v>
      </c>
      <c r="FG170" s="84">
        <f t="shared" si="777"/>
        <v>8.5696081598940904E-2</v>
      </c>
      <c r="FH170" s="84">
        <f t="shared" si="778"/>
        <v>4.6229403128894585E-2</v>
      </c>
      <c r="FI170" s="84">
        <f t="shared" si="779"/>
        <v>9.0909090909090912E-2</v>
      </c>
      <c r="FJ170" s="91">
        <f t="shared" si="780"/>
        <v>0.13333333333333333</v>
      </c>
      <c r="FK170" s="247">
        <f>+FY170</f>
        <v>2.9757476565987204</v>
      </c>
      <c r="FL170" s="248">
        <f t="shared" si="742"/>
        <v>8.291873963515755</v>
      </c>
      <c r="FM170" s="248">
        <f t="shared" si="743"/>
        <v>2.6838432635534084</v>
      </c>
      <c r="FN170" s="248">
        <f t="shared" si="744"/>
        <v>21.395043258044151</v>
      </c>
      <c r="FO170" s="248">
        <f t="shared" si="753"/>
        <v>5.666506915868335</v>
      </c>
      <c r="FP170" s="248">
        <f t="shared" si="753"/>
        <v>1</v>
      </c>
      <c r="FQ170" s="248">
        <f t="shared" si="753"/>
        <v>1</v>
      </c>
      <c r="FR170" s="248">
        <f t="shared" si="753"/>
        <v>1</v>
      </c>
      <c r="FS170" s="248">
        <f t="shared" si="753"/>
        <v>1</v>
      </c>
      <c r="FT170" s="248">
        <f t="shared" si="753"/>
        <v>1</v>
      </c>
      <c r="FU170" s="248">
        <f t="shared" si="753"/>
        <v>9.7465886939571149</v>
      </c>
      <c r="FV170" s="248">
        <f t="shared" si="753"/>
        <v>6.7621916324973483</v>
      </c>
      <c r="FW170" s="248">
        <f t="shared" si="753"/>
        <v>2.6838432635534084</v>
      </c>
      <c r="FX170" s="248">
        <f t="shared" si="753"/>
        <v>21.395043258044151</v>
      </c>
      <c r="FY170" s="248">
        <f t="shared" si="753"/>
        <v>2.9757476565987204</v>
      </c>
      <c r="FZ170" s="248">
        <f t="shared" si="753"/>
        <v>8.291873963515755</v>
      </c>
      <c r="GA170" s="248">
        <f t="shared" si="745"/>
        <v>3.0159847190107567</v>
      </c>
      <c r="GB170" s="248">
        <f t="shared" si="746"/>
        <v>5.2232958997127188</v>
      </c>
      <c r="GC170" s="248">
        <f t="shared" si="747"/>
        <v>3.6245016310257339</v>
      </c>
      <c r="GD170" s="271">
        <f t="shared" si="748"/>
        <v>4.7573739295908659</v>
      </c>
      <c r="GE170" s="246">
        <f>+Cas_Hoy!B169</f>
        <v>18</v>
      </c>
      <c r="GF170" s="212">
        <f>+Cas_Hoy!C169</f>
        <v>15</v>
      </c>
      <c r="GG170" s="212">
        <f>+Cas_Hoy!D169</f>
        <v>28</v>
      </c>
      <c r="GH170" s="212">
        <f>+Cas_Hoy!E169</f>
        <v>41</v>
      </c>
      <c r="GI170" s="212">
        <f>+Cas_Hoy!F169</f>
        <v>62</v>
      </c>
      <c r="GJ170" s="212">
        <f>+Cas_Hoy!G169</f>
        <v>72</v>
      </c>
      <c r="GK170" s="212">
        <f>+Cas_Hoy!H169</f>
        <v>66</v>
      </c>
      <c r="GL170" s="212">
        <f>+Cas_Hoy!I169</f>
        <v>82</v>
      </c>
      <c r="GM170" s="212">
        <f>+Cas_Hoy!J169</f>
        <v>52</v>
      </c>
      <c r="GN170" s="212">
        <f>+Cas_Hoy!K169</f>
        <v>63</v>
      </c>
      <c r="GO170" s="212">
        <f>+Cas_Hoy!L169</f>
        <v>31</v>
      </c>
      <c r="GP170" s="212">
        <f>+Cas_Hoy!M169</f>
        <v>33</v>
      </c>
      <c r="GQ170" s="212">
        <f>+Cas_Hoy!N169</f>
        <v>24</v>
      </c>
      <c r="GR170" s="212">
        <f>+Cas_Hoy!O169</f>
        <v>10</v>
      </c>
      <c r="GS170" s="212">
        <f>+Cas_Hoy!P169</f>
        <v>11</v>
      </c>
      <c r="GT170" s="212">
        <f>+Cas_Hoy!Q169</f>
        <v>10</v>
      </c>
      <c r="GU170" s="212">
        <f>+Cas_Hoy!R169</f>
        <v>7</v>
      </c>
      <c r="GV170" s="212">
        <f>+Cas_Hoy!S169</f>
        <v>7</v>
      </c>
      <c r="GW170" s="212">
        <f>+Cas_Hoy!T169</f>
        <v>1</v>
      </c>
      <c r="GX170" s="461">
        <f>+Cas_Hoy!U169</f>
        <v>4</v>
      </c>
      <c r="GY170" s="425">
        <f t="shared" si="749"/>
        <v>0.16453636539272001</v>
      </c>
      <c r="GZ170" s="97">
        <f t="shared" si="750"/>
        <v>0.31510502814890395</v>
      </c>
      <c r="HA170" s="97">
        <f t="shared" si="751"/>
        <v>0.21395444374742101</v>
      </c>
      <c r="HB170" s="97">
        <f t="shared" si="752"/>
        <v>0.7</v>
      </c>
      <c r="HC170" s="249">
        <f t="shared" si="873"/>
        <v>0.7</v>
      </c>
      <c r="HD170" s="249">
        <f t="shared" si="874"/>
        <v>0.17872420397834385</v>
      </c>
      <c r="HE170" s="249">
        <f t="shared" si="875"/>
        <v>0.15343180040870519</v>
      </c>
      <c r="HF170" s="249">
        <f t="shared" si="876"/>
        <v>0.19947708479706874</v>
      </c>
      <c r="HG170" s="249">
        <f t="shared" si="877"/>
        <v>0.13580789144043959</v>
      </c>
      <c r="HH170" s="249">
        <f t="shared" si="878"/>
        <v>0.15352294185072865</v>
      </c>
      <c r="HI170" s="249">
        <f t="shared" si="879"/>
        <v>0.7</v>
      </c>
      <c r="HJ170" s="249">
        <f t="shared" si="880"/>
        <v>0.7</v>
      </c>
      <c r="HK170" s="249">
        <f t="shared" si="881"/>
        <v>0.21395444374742101</v>
      </c>
      <c r="HL170" s="249">
        <f t="shared" si="882"/>
        <v>0.7</v>
      </c>
      <c r="HM170" s="249">
        <f t="shared" si="883"/>
        <v>0.16453636539272001</v>
      </c>
      <c r="HN170" s="249">
        <f t="shared" si="884"/>
        <v>0.31510502814890395</v>
      </c>
      <c r="HO170" s="249">
        <f t="shared" si="885"/>
        <v>0.25845807258150466</v>
      </c>
      <c r="HP170" s="249">
        <f t="shared" si="886"/>
        <v>0.24146985180932143</v>
      </c>
      <c r="HQ170" s="249">
        <f t="shared" si="887"/>
        <v>0.32950014827506674</v>
      </c>
      <c r="HR170" s="278">
        <f t="shared" si="888"/>
        <v>0.7</v>
      </c>
      <c r="HS170" s="251">
        <f>+CyF_Tot!B169</f>
        <v>0</v>
      </c>
      <c r="HT170" s="252">
        <f>+CyF_Tot!C169</f>
        <v>592</v>
      </c>
      <c r="HU170" s="252">
        <f>+CyF_Tot!D169</f>
        <v>617</v>
      </c>
      <c r="HV170" s="252">
        <f>+CyF_Tot!E169</f>
        <v>639</v>
      </c>
      <c r="HW170" s="252">
        <f>+CyF_Tot!F169</f>
        <v>0</v>
      </c>
      <c r="HX170" s="252">
        <f>+CyF_Tot!G169</f>
        <v>18</v>
      </c>
      <c r="HY170" s="252">
        <f>+CyF_Tot!H169</f>
        <v>19</v>
      </c>
      <c r="HZ170" s="430">
        <f>+CyF_Tot!I169</f>
        <v>19</v>
      </c>
      <c r="IA170" s="434">
        <f t="shared" si="889"/>
        <v>7.5630223206827246E-2</v>
      </c>
      <c r="IB170" s="83">
        <f t="shared" si="890"/>
        <v>6.5611456413790514E-2</v>
      </c>
      <c r="IC170" s="83">
        <f t="shared" si="890"/>
        <v>7.8683084248521412E-2</v>
      </c>
      <c r="ID170" s="83">
        <f t="shared" si="890"/>
        <v>7.2286104649605429E-2</v>
      </c>
      <c r="IE170" s="83">
        <f t="shared" si="890"/>
        <v>6.7885367662979604E-2</v>
      </c>
      <c r="IF170" s="83">
        <f t="shared" si="890"/>
        <v>6.3742933579782876E-2</v>
      </c>
      <c r="IG170" s="83">
        <f t="shared" si="890"/>
        <v>6.8063060896540475E-2</v>
      </c>
      <c r="IH170" s="83">
        <f t="shared" si="890"/>
        <v>6.5043478841207009E-2</v>
      </c>
      <c r="II170" s="83">
        <f t="shared" si="890"/>
        <v>6.0584462463834497E-2</v>
      </c>
      <c r="IJ170" s="83">
        <f t="shared" si="890"/>
        <v>6.493071530684999E-2</v>
      </c>
      <c r="IK170" s="83">
        <f t="shared" si="890"/>
        <v>6.0031363835766696E-2</v>
      </c>
      <c r="IL170" s="83">
        <f t="shared" si="891"/>
        <v>4.7384254206016684E-2</v>
      </c>
      <c r="IM170" s="83">
        <f t="shared" si="891"/>
        <v>4.7635420340354923E-2</v>
      </c>
      <c r="IN170" s="83">
        <f t="shared" si="891"/>
        <v>4.8361309353626022E-2</v>
      </c>
      <c r="IO170" s="83">
        <f t="shared" si="891"/>
        <v>3.1478194001635346E-2</v>
      </c>
      <c r="IP170" s="83">
        <f t="shared" si="891"/>
        <v>4.1637081505218609E-2</v>
      </c>
      <c r="IQ170" s="83">
        <f t="shared" si="891"/>
        <v>1.292468589045207E-2</v>
      </c>
      <c r="IR170" s="83">
        <f t="shared" si="891"/>
        <v>2.3958668331077477E-2</v>
      </c>
      <c r="IS170" s="83">
        <f t="shared" si="891"/>
        <v>1.740506329113924E-3</v>
      </c>
      <c r="IT170" s="319">
        <f t="shared" si="891"/>
        <v>2.3734177215189874E-3</v>
      </c>
      <c r="IU170" s="277"/>
      <c r="IV170" s="249"/>
      <c r="IW170" s="249"/>
      <c r="IX170" s="249"/>
      <c r="IY170" s="249"/>
      <c r="IZ170" s="249"/>
      <c r="JA170" s="249"/>
      <c r="JB170" s="249"/>
      <c r="JC170" s="249"/>
      <c r="JD170" s="249"/>
      <c r="JE170" s="249"/>
      <c r="JF170" s="249"/>
      <c r="JG170" s="249"/>
      <c r="JH170" s="249"/>
      <c r="JI170" s="249"/>
      <c r="JJ170" s="249"/>
      <c r="JK170" s="249"/>
      <c r="JL170" s="249"/>
      <c r="JM170" s="249"/>
      <c r="JN170" s="278"/>
      <c r="JP170" s="525">
        <f t="shared" si="826"/>
        <v>0</v>
      </c>
      <c r="JQ170" s="241">
        <f t="shared" si="827"/>
        <v>0</v>
      </c>
      <c r="JR170" s="241">
        <f t="shared" si="828"/>
        <v>0</v>
      </c>
      <c r="JS170" s="241">
        <f t="shared" si="829"/>
        <v>0</v>
      </c>
      <c r="JT170" s="241">
        <f t="shared" si="830"/>
        <v>8339.4749454018329</v>
      </c>
      <c r="JU170" s="241">
        <f t="shared" si="831"/>
        <v>0</v>
      </c>
      <c r="JV170" s="241">
        <f t="shared" si="832"/>
        <v>0</v>
      </c>
      <c r="JW170" s="241">
        <f t="shared" si="833"/>
        <v>0</v>
      </c>
      <c r="JX170" s="241">
        <f t="shared" si="834"/>
        <v>0</v>
      </c>
      <c r="JY170" s="241">
        <f t="shared" si="835"/>
        <v>0</v>
      </c>
      <c r="JZ170" s="241">
        <f t="shared" si="836"/>
        <v>5570.5743772549258</v>
      </c>
      <c r="KA170" s="241">
        <f t="shared" si="837"/>
        <v>22724.571382024224</v>
      </c>
      <c r="KB170" s="241">
        <f t="shared" si="838"/>
        <v>5492.1004325975173</v>
      </c>
      <c r="KC170" s="241">
        <f t="shared" si="839"/>
        <v>12479.304518331113</v>
      </c>
      <c r="KD170" s="241">
        <f t="shared" si="840"/>
        <v>9952.2682388789981</v>
      </c>
      <c r="KE170" s="241">
        <f t="shared" si="841"/>
        <v>10134.512404152383</v>
      </c>
      <c r="KF170" s="241">
        <f t="shared" si="842"/>
        <v>13095.267198323645</v>
      </c>
      <c r="KG170" s="241">
        <f t="shared" si="843"/>
        <v>8674.194618286112</v>
      </c>
      <c r="KH170" s="241">
        <f t="shared" si="844"/>
        <v>5487.727272727273</v>
      </c>
      <c r="KI170" s="526">
        <f t="shared" si="845"/>
        <v>11520.666666666668</v>
      </c>
      <c r="KJ170" s="529">
        <f>(SUM(JP170:KI170)/SUM(JP$4:KI169))*100000</f>
        <v>181.43885914058691</v>
      </c>
      <c r="KK170" s="505">
        <f t="shared" si="781"/>
        <v>0</v>
      </c>
      <c r="KL170" s="506">
        <f t="shared" si="782"/>
        <v>0</v>
      </c>
      <c r="KM170" s="506">
        <f t="shared" si="783"/>
        <v>0</v>
      </c>
      <c r="KN170" s="506">
        <f t="shared" si="784"/>
        <v>0</v>
      </c>
      <c r="KO170" s="506">
        <f t="shared" si="785"/>
        <v>2330.8093267874178</v>
      </c>
      <c r="KP170" s="506">
        <f t="shared" si="786"/>
        <v>0</v>
      </c>
      <c r="KQ170" s="506">
        <f t="shared" si="787"/>
        <v>0</v>
      </c>
      <c r="KR170" s="506">
        <f t="shared" si="788"/>
        <v>0</v>
      </c>
      <c r="KS170" s="506">
        <f t="shared" si="789"/>
        <v>0</v>
      </c>
      <c r="KT170" s="506">
        <f t="shared" si="790"/>
        <v>0</v>
      </c>
      <c r="KU170" s="506">
        <f t="shared" si="791"/>
        <v>2635.7530129441047</v>
      </c>
      <c r="KV170" s="506">
        <f t="shared" si="792"/>
        <v>10017.748559257136</v>
      </c>
      <c r="KW170" s="506">
        <f t="shared" si="793"/>
        <v>3321.6427391787111</v>
      </c>
      <c r="KX170" s="506">
        <f t="shared" si="794"/>
        <v>6543.571719461821</v>
      </c>
      <c r="KY170" s="506">
        <f t="shared" si="795"/>
        <v>10053.171925495193</v>
      </c>
      <c r="KZ170" s="506">
        <f t="shared" si="796"/>
        <v>7600.3332789515634</v>
      </c>
      <c r="LA170" s="506">
        <f t="shared" si="797"/>
        <v>36726.892113831818</v>
      </c>
      <c r="LB170" s="506">
        <f t="shared" si="798"/>
        <v>13208.400893969882</v>
      </c>
      <c r="LC170" s="506">
        <f t="shared" si="799"/>
        <v>90909.090909090912</v>
      </c>
      <c r="LD170" s="507">
        <f t="shared" si="800"/>
        <v>66666.666666666672</v>
      </c>
      <c r="LE170" s="510">
        <f t="shared" si="801"/>
        <v>712.10077205457765</v>
      </c>
      <c r="LF170" s="506">
        <f t="shared" si="802"/>
        <v>0</v>
      </c>
      <c r="LG170" s="506">
        <f t="shared" si="803"/>
        <v>838.60918649991629</v>
      </c>
      <c r="LH170" s="506">
        <f t="shared" si="804"/>
        <v>2676.4078548778907</v>
      </c>
      <c r="LI170" s="506">
        <f t="shared" si="805"/>
        <v>11810.71691269431</v>
      </c>
      <c r="LJ170" s="513">
        <f t="shared" si="806"/>
        <v>9521.1071605254365</v>
      </c>
      <c r="LK170" s="505">
        <f t="shared" si="807"/>
        <v>373.32049369174655</v>
      </c>
      <c r="LL170" s="506">
        <f t="shared" si="808"/>
        <v>1729.089715544158</v>
      </c>
      <c r="LM170" s="507">
        <f t="shared" si="809"/>
        <v>10543.036636943323</v>
      </c>
      <c r="LO170" s="548" t="e">
        <f>VLOOKUP(A170,#REF!,2,FALSE)</f>
        <v>#REF!</v>
      </c>
      <c r="LP170" s="553" t="e">
        <f>VLOOKUP(A170,#REF!,3,FALSE)</f>
        <v>#REF!</v>
      </c>
      <c r="LQ170" s="545" t="e">
        <f>VLOOKUP(A170,#REF!,4,FALSE)</f>
        <v>#REF!</v>
      </c>
      <c r="LR170" s="571" t="e">
        <f t="shared" si="846"/>
        <v>#REF!</v>
      </c>
      <c r="LS170" s="521" t="e">
        <f t="shared" si="847"/>
        <v>#REF!</v>
      </c>
    </row>
    <row r="171" spans="1:331" ht="13.2"/>
    <row r="172" spans="1:331" ht="13.2"/>
    <row r="173" spans="1:331" ht="13.2">
      <c r="Q173" s="326"/>
    </row>
    <row r="174" spans="1:331" ht="13.2">
      <c r="Q174" s="326"/>
      <c r="BD174" s="456"/>
    </row>
    <row r="175" spans="1:331" ht="13.2">
      <c r="Q175" s="326"/>
    </row>
    <row r="176" spans="1:331" ht="13.2">
      <c r="Q176" s="326"/>
    </row>
    <row r="177" spans="17:17" ht="13.2">
      <c r="Q177" s="326"/>
    </row>
    <row r="178" spans="17:17" ht="13.2">
      <c r="Q178" s="326"/>
    </row>
    <row r="179" spans="17:17" ht="13.2"/>
    <row r="180" spans="17:17" ht="13.2"/>
    <row r="181" spans="17:17" ht="13.2"/>
    <row r="182" spans="17:17" ht="13.2"/>
    <row r="183" spans="17:17" ht="13.2"/>
    <row r="184" spans="17:17" ht="13.2"/>
    <row r="185" spans="17:17" ht="13.2"/>
    <row r="186" spans="17:17" ht="13.2"/>
    <row r="187" spans="17:17" ht="13.2"/>
    <row r="188" spans="17:17" ht="13.2"/>
    <row r="189" spans="17:17" ht="13.2"/>
    <row r="190" spans="17:17" ht="13.2"/>
    <row r="191" spans="17:17" ht="13.2"/>
    <row r="192" spans="17:17" ht="13.2"/>
    <row r="193" ht="13.2"/>
    <row r="194" ht="13.2"/>
    <row r="195" ht="13.2"/>
    <row r="196" ht="13.2"/>
    <row r="197" ht="13.2"/>
    <row r="198" ht="13.2"/>
    <row r="199" ht="13.2"/>
    <row r="200" ht="13.2"/>
    <row r="201" ht="13.2"/>
    <row r="202" ht="13.2"/>
    <row r="203" ht="13.2"/>
    <row r="204" ht="13.2"/>
    <row r="205" ht="13.2"/>
    <row r="206" ht="13.2"/>
    <row r="207" ht="13.2"/>
    <row r="208" ht="13.2"/>
    <row r="209" ht="13.2"/>
    <row r="210" ht="13.2"/>
    <row r="211" ht="13.2"/>
    <row r="212" ht="13.2"/>
    <row r="213" ht="13.2"/>
    <row r="214" ht="13.2"/>
    <row r="215" ht="13.2"/>
    <row r="216" ht="13.2"/>
    <row r="217" ht="13.2"/>
    <row r="218" ht="13.2"/>
    <row r="219" ht="13.2"/>
    <row r="220" ht="13.2"/>
    <row r="221" ht="13.2"/>
    <row r="222" ht="13.2"/>
    <row r="223" ht="13.2"/>
    <row r="224" ht="13.2"/>
    <row r="225" ht="13.2"/>
    <row r="226" ht="13.2"/>
    <row r="227" ht="13.2"/>
    <row r="228" ht="13.2"/>
    <row r="229" ht="13.2"/>
    <row r="230" ht="13.2"/>
    <row r="231" ht="13.2"/>
    <row r="232" ht="13.2"/>
    <row r="233" ht="13.2"/>
    <row r="234" ht="13.2"/>
    <row r="235" ht="13.2"/>
    <row r="236" ht="13.2"/>
    <row r="237" ht="13.2"/>
    <row r="238" ht="13.2"/>
    <row r="239" ht="13.2"/>
    <row r="240" ht="13.2"/>
    <row r="241" ht="13.2"/>
    <row r="242" ht="13.2"/>
    <row r="243" ht="13.2"/>
    <row r="244" ht="13.2"/>
    <row r="245" ht="13.2"/>
    <row r="246" ht="13.2"/>
    <row r="247" ht="13.2"/>
    <row r="248" ht="13.2"/>
    <row r="249" ht="13.2"/>
    <row r="250" ht="13.2"/>
    <row r="251" ht="13.2"/>
    <row r="252" ht="13.2"/>
    <row r="253" ht="13.2"/>
    <row r="254" ht="13.2"/>
    <row r="255" ht="13.2"/>
    <row r="256" ht="13.2"/>
    <row r="257" ht="13.2"/>
    <row r="258" ht="13.2"/>
    <row r="259" ht="13.2"/>
    <row r="260" ht="13.2"/>
    <row r="261" ht="13.2"/>
    <row r="262" ht="13.2"/>
    <row r="263" ht="13.2"/>
    <row r="264" ht="13.2"/>
    <row r="265" ht="13.2"/>
    <row r="266" ht="13.2"/>
    <row r="267" ht="13.2"/>
    <row r="268" ht="13.2"/>
    <row r="269" ht="13.2"/>
    <row r="270" ht="13.2"/>
    <row r="271" ht="13.2"/>
    <row r="272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  <row r="341" ht="13.2"/>
    <row r="342" ht="13.2"/>
    <row r="343" ht="13.2"/>
    <row r="344" ht="13.2"/>
    <row r="345" ht="13.2"/>
    <row r="346" ht="13.2"/>
    <row r="347" ht="13.2"/>
    <row r="348" ht="13.2"/>
    <row r="349" ht="13.2"/>
    <row r="350" ht="13.2"/>
    <row r="351" ht="13.2"/>
    <row r="352" ht="13.2"/>
    <row r="353" ht="13.2"/>
    <row r="354" ht="13.2"/>
    <row r="355" ht="13.2"/>
    <row r="356" ht="13.2"/>
    <row r="357" ht="13.2"/>
    <row r="358" ht="13.2"/>
    <row r="359" ht="13.2"/>
    <row r="360" ht="13.2"/>
    <row r="361" ht="13.2"/>
    <row r="362" ht="13.2"/>
    <row r="363" ht="13.2"/>
    <row r="364" ht="13.2"/>
    <row r="365" ht="13.2"/>
    <row r="366" ht="13.2"/>
    <row r="367" ht="13.2"/>
    <row r="368" ht="13.2"/>
    <row r="369" ht="13.2"/>
    <row r="370" ht="13.2"/>
    <row r="371" ht="13.2"/>
    <row r="372" ht="13.2"/>
    <row r="373" ht="13.2"/>
    <row r="374" ht="13.2"/>
    <row r="375" ht="13.2"/>
    <row r="376" ht="13.2"/>
    <row r="377" ht="13.2"/>
    <row r="378" ht="13.2"/>
    <row r="379" ht="13.2"/>
    <row r="380" ht="13.2"/>
    <row r="381" ht="13.2"/>
    <row r="382" ht="13.2"/>
    <row r="383" ht="13.2"/>
    <row r="384" ht="13.2"/>
    <row r="385" ht="13.2"/>
    <row r="386" ht="13.2"/>
    <row r="387" ht="13.2"/>
    <row r="388" ht="13.2"/>
    <row r="389" ht="13.2"/>
    <row r="390" ht="13.2"/>
    <row r="391" ht="13.2"/>
    <row r="392" ht="13.2"/>
    <row r="393" ht="13.2"/>
    <row r="394" ht="13.2"/>
    <row r="395" ht="13.2"/>
    <row r="396" ht="13.2"/>
    <row r="397" ht="13.2"/>
    <row r="398" ht="13.2"/>
    <row r="399" ht="13.2"/>
    <row r="400" ht="13.2"/>
    <row r="401" ht="13.2"/>
    <row r="402" ht="13.2"/>
    <row r="403" ht="13.2"/>
    <row r="404" ht="13.2"/>
    <row r="405" ht="13.2"/>
    <row r="406" ht="13.2"/>
    <row r="407" ht="13.2"/>
    <row r="408" ht="13.2"/>
    <row r="409" ht="13.2"/>
    <row r="410" ht="13.2"/>
    <row r="411" ht="13.2"/>
    <row r="412" ht="13.2"/>
    <row r="413" ht="13.2"/>
    <row r="414" ht="13.2"/>
    <row r="415" ht="13.2"/>
    <row r="416" ht="13.2"/>
    <row r="417" ht="13.2"/>
    <row r="418" ht="13.2"/>
    <row r="419" ht="13.2"/>
    <row r="420" ht="13.2"/>
    <row r="421" ht="13.2"/>
    <row r="422" ht="13.2"/>
    <row r="423" ht="13.2"/>
    <row r="424" ht="13.2"/>
    <row r="425" ht="13.2"/>
    <row r="426" ht="13.2"/>
    <row r="427" ht="13.2"/>
    <row r="428" ht="13.2"/>
    <row r="429" ht="13.2"/>
    <row r="430" ht="13.2"/>
    <row r="431" ht="13.2"/>
    <row r="432" ht="13.2"/>
    <row r="433" ht="13.2"/>
    <row r="434" ht="13.2"/>
    <row r="435" ht="13.2"/>
    <row r="436" ht="13.2"/>
    <row r="437" ht="13.2"/>
    <row r="438" ht="13.2"/>
    <row r="439" ht="13.2"/>
    <row r="440" ht="13.2"/>
    <row r="441" ht="13.2"/>
    <row r="442" ht="13.2"/>
    <row r="443" ht="13.2"/>
    <row r="444" ht="13.2"/>
    <row r="445" ht="13.2"/>
    <row r="446" ht="13.2"/>
    <row r="447" ht="13.2"/>
    <row r="448" ht="13.2"/>
    <row r="449" ht="13.2"/>
    <row r="450" ht="13.2"/>
    <row r="451" ht="13.2"/>
    <row r="452" ht="13.2"/>
    <row r="453" ht="13.2"/>
    <row r="454" ht="13.2"/>
    <row r="455" ht="13.2"/>
    <row r="456" ht="13.2"/>
    <row r="457" ht="13.2"/>
    <row r="458" ht="13.2"/>
    <row r="459" ht="13.2"/>
    <row r="460" ht="13.2"/>
    <row r="461" ht="13.2"/>
    <row r="462" ht="13.2"/>
    <row r="463" ht="13.2"/>
    <row r="464" ht="13.2"/>
    <row r="465" ht="13.2"/>
    <row r="466" ht="13.2"/>
    <row r="467" ht="13.2"/>
    <row r="468" ht="13.2"/>
    <row r="469" ht="13.2"/>
    <row r="470" ht="13.2"/>
    <row r="471" ht="13.2"/>
    <row r="472" ht="13.2"/>
    <row r="473" ht="13.2"/>
    <row r="474" ht="13.2"/>
    <row r="475" ht="13.2"/>
    <row r="476" ht="13.2"/>
    <row r="477" ht="13.2"/>
    <row r="478" ht="13.2"/>
    <row r="479" ht="13.2"/>
    <row r="480" ht="13.2"/>
    <row r="481" ht="13.2"/>
    <row r="482" ht="13.2"/>
    <row r="483" ht="13.2"/>
    <row r="484" ht="13.2"/>
    <row r="485" ht="13.2"/>
    <row r="486" ht="13.2"/>
    <row r="487" ht="13.2"/>
    <row r="488" ht="13.2"/>
    <row r="489" ht="13.2"/>
    <row r="490" ht="13.2"/>
    <row r="491" ht="13.2"/>
    <row r="492" ht="13.2"/>
    <row r="493" ht="13.2"/>
    <row r="494" ht="13.2"/>
    <row r="495" ht="13.2"/>
    <row r="496" ht="13.2"/>
    <row r="497" ht="13.2"/>
    <row r="498" ht="13.2"/>
    <row r="499" ht="13.2"/>
    <row r="500" ht="13.2"/>
    <row r="501" ht="13.2"/>
    <row r="502" ht="13.2"/>
    <row r="503" ht="13.2"/>
    <row r="504" ht="13.2"/>
    <row r="505" ht="13.2"/>
    <row r="506" ht="13.2"/>
    <row r="507" ht="13.2"/>
    <row r="508" ht="13.2"/>
    <row r="509" ht="13.2"/>
    <row r="510" ht="13.2"/>
    <row r="511" ht="13.2"/>
    <row r="512" ht="13.2"/>
    <row r="513" ht="13.2"/>
    <row r="514" ht="13.2"/>
    <row r="515" ht="13.2"/>
    <row r="516" ht="13.2"/>
    <row r="517" ht="13.2"/>
    <row r="518" ht="13.2"/>
    <row r="519" ht="13.2"/>
    <row r="520" ht="13.2"/>
    <row r="521" ht="13.2"/>
    <row r="522" ht="13.2"/>
    <row r="523" ht="13.2"/>
    <row r="524" ht="13.2"/>
    <row r="525" ht="13.2"/>
    <row r="526" ht="13.2"/>
    <row r="527" ht="13.2"/>
    <row r="528" ht="13.2"/>
    <row r="529" ht="13.2"/>
    <row r="530" ht="13.2"/>
    <row r="531" ht="13.2"/>
    <row r="532" ht="13.2"/>
    <row r="533" ht="13.2"/>
    <row r="534" ht="13.2"/>
    <row r="535" ht="13.2"/>
    <row r="536" ht="13.2"/>
    <row r="537" ht="13.2"/>
    <row r="538" ht="13.2"/>
    <row r="539" ht="13.2"/>
    <row r="540" ht="13.2"/>
    <row r="541" ht="13.2"/>
    <row r="542" ht="13.2"/>
    <row r="543" ht="13.2"/>
    <row r="544" ht="13.2"/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2"/>
    <row r="973" ht="13.2"/>
    <row r="974" ht="13.2"/>
    <row r="975" ht="13.2"/>
    <row r="976" ht="13.2"/>
    <row r="977" ht="13.2"/>
    <row r="978" ht="13.2"/>
    <row r="979" ht="13.2"/>
    <row r="980" ht="13.2"/>
    <row r="981" ht="13.2"/>
  </sheetData>
  <mergeCells count="50">
    <mergeCell ref="M1:M2"/>
    <mergeCell ref="C1:C3"/>
    <mergeCell ref="D1:D3"/>
    <mergeCell ref="H1:H2"/>
    <mergeCell ref="I1:I2"/>
    <mergeCell ref="J1:J2"/>
    <mergeCell ref="K1:K3"/>
    <mergeCell ref="L1:L3"/>
    <mergeCell ref="A1:A2"/>
    <mergeCell ref="B1:B3"/>
    <mergeCell ref="E1:E3"/>
    <mergeCell ref="F1:F2"/>
    <mergeCell ref="G1:G3"/>
    <mergeCell ref="N4:N170"/>
    <mergeCell ref="AJ1:AJ170"/>
    <mergeCell ref="FK1:GD1"/>
    <mergeCell ref="GE1:GN1"/>
    <mergeCell ref="GO1:GX1"/>
    <mergeCell ref="DC1:DM1"/>
    <mergeCell ref="DN1:DV1"/>
    <mergeCell ref="DW1:EF1"/>
    <mergeCell ref="EG1:EP1"/>
    <mergeCell ref="EQ1:EZ1"/>
    <mergeCell ref="FA1:FJ1"/>
    <mergeCell ref="S1:Z2"/>
    <mergeCell ref="AA1:AI2"/>
    <mergeCell ref="AK1:BD1"/>
    <mergeCell ref="BY1:CH1"/>
    <mergeCell ref="KK1:LD1"/>
    <mergeCell ref="LE1:LJ1"/>
    <mergeCell ref="HW1:HZ2"/>
    <mergeCell ref="IA1:IT1"/>
    <mergeCell ref="N1:N3"/>
    <mergeCell ref="GY1:HI1"/>
    <mergeCell ref="HJ1:HR1"/>
    <mergeCell ref="HS1:HV2"/>
    <mergeCell ref="CI1:CR1"/>
    <mergeCell ref="IU1:JE1"/>
    <mergeCell ref="JF1:JN1"/>
    <mergeCell ref="O1:R2"/>
    <mergeCell ref="JP1:KJ1"/>
    <mergeCell ref="BE1:BX1"/>
    <mergeCell ref="LO2:LO3"/>
    <mergeCell ref="LS2:LS3"/>
    <mergeCell ref="LO1:LS1"/>
    <mergeCell ref="LK1:LM1"/>
    <mergeCell ref="LK2:LK3"/>
    <mergeCell ref="LL2:LL3"/>
    <mergeCell ref="LM2:LM3"/>
    <mergeCell ref="LR2:LR3"/>
  </mergeCells>
  <conditionalFormatting sqref="LE4:LE33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4:LF33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4:LG33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4:LH33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4:LI33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4:LJ33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4:LL33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4:LK33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4:LM33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4:KK33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4:KL33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4:KM33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N4:KN33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O4:KO33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P4:KP33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Q4:KQ33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R4:KR33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S4:KS33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4:KT3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4:KU33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4:KV33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4:KW33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4:KX33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4:KY33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4:KZ33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4:LA33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4:LB33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4:LC33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4:LD33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5:KK17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5:KL170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5:KM17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N35:KN170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O35:KO170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P35:KP170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Q35:KQ170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R35:KR17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S35:KS17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5:KT170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35:KU17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35:KV170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35:KW170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35:KX170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35:KY17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35:KZ17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35:LA170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35:LB17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35:LC170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35:LD170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E35:LE170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35:LF17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35:LG170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35:LH170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35:LI170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35:LJ170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35:LK170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35:LL17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35:LM17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ignoredErrors>
    <ignoredError sqref="C9:D9" formula="1"/>
    <ignoredError sqref="LI2:LJ2 LM2" numberStoredAsText="1"/>
    <ignoredError sqref="LK4:LM20 LK35:LM170 LK21:LM33" formulaRange="1"/>
    <ignoredError sqref="BG2:BH2 CT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9"/>
  <sheetViews>
    <sheetView workbookViewId="0">
      <pane xSplit="9" ySplit="3" topLeftCell="J4" activePane="bottomRight" state="frozen"/>
      <selection pane="topRight" activeCell="J1" sqref="J1"/>
      <selection pane="bottomLeft" activeCell="A4" sqref="A4"/>
      <selection pane="bottomRight" sqref="A1:A2"/>
    </sheetView>
  </sheetViews>
  <sheetFormatPr baseColWidth="10" defaultRowHeight="13.2"/>
  <cols>
    <col min="1" max="1" width="26.6640625" style="197" customWidth="1"/>
    <col min="2" max="2" width="12.33203125" bestFit="1" customWidth="1"/>
  </cols>
  <sheetData>
    <row r="1" spans="1:22" ht="12.75" customHeight="1">
      <c r="A1" s="719" t="s">
        <v>0</v>
      </c>
      <c r="B1" s="721" t="s">
        <v>5</v>
      </c>
      <c r="C1" s="639"/>
      <c r="D1" s="639"/>
      <c r="E1" s="639"/>
      <c r="F1" s="638" t="s">
        <v>6</v>
      </c>
      <c r="G1" s="639"/>
      <c r="H1" s="639"/>
      <c r="I1" s="639"/>
      <c r="J1" s="226"/>
      <c r="K1" s="226"/>
      <c r="L1" s="226"/>
      <c r="M1" s="226"/>
      <c r="N1" s="226"/>
      <c r="O1" s="226"/>
      <c r="P1" s="226"/>
      <c r="Q1" s="226"/>
    </row>
    <row r="2" spans="1:22">
      <c r="A2" s="720"/>
      <c r="B2" s="722"/>
      <c r="C2" s="641"/>
      <c r="D2" s="641"/>
      <c r="E2" s="641"/>
      <c r="F2" s="641"/>
      <c r="G2" s="641"/>
      <c r="H2" s="641"/>
      <c r="I2" s="641"/>
      <c r="J2" s="226"/>
      <c r="K2" s="226"/>
      <c r="L2" s="226"/>
      <c r="M2" s="226"/>
      <c r="N2" s="226"/>
      <c r="O2" s="226"/>
      <c r="P2" s="226"/>
      <c r="Q2" s="226"/>
    </row>
    <row r="3" spans="1:22" ht="22.8">
      <c r="A3" s="1">
        <f>+'16-7'!A3</f>
        <v>44393</v>
      </c>
      <c r="B3" s="113">
        <f>+A3-21</f>
        <v>44372</v>
      </c>
      <c r="C3" s="113">
        <f>+A3-14</f>
        <v>44379</v>
      </c>
      <c r="D3" s="114">
        <f>+A3-7</f>
        <v>44386</v>
      </c>
      <c r="E3" s="114">
        <f>+A3</f>
        <v>44393</v>
      </c>
      <c r="F3" s="115">
        <f>+A3-21</f>
        <v>44372</v>
      </c>
      <c r="G3" s="115">
        <f>+A3-14</f>
        <v>44379</v>
      </c>
      <c r="H3" s="116">
        <f>+A3-7</f>
        <v>44386</v>
      </c>
      <c r="I3" s="116">
        <f>+A3</f>
        <v>44393</v>
      </c>
      <c r="J3" s="226"/>
      <c r="K3" s="227">
        <f>+I3</f>
        <v>44393</v>
      </c>
      <c r="L3" s="226"/>
      <c r="M3" s="228">
        <f>+H3</f>
        <v>44386</v>
      </c>
      <c r="N3" s="226"/>
      <c r="O3" s="227">
        <f>+G3</f>
        <v>44379</v>
      </c>
      <c r="P3" s="226"/>
      <c r="Q3" s="227">
        <f>+F3</f>
        <v>44372</v>
      </c>
      <c r="S3" s="113">
        <f>+B3</f>
        <v>44372</v>
      </c>
      <c r="T3" s="113">
        <f>+C3</f>
        <v>44379</v>
      </c>
      <c r="U3" s="114">
        <f>+D3</f>
        <v>44386</v>
      </c>
      <c r="V3" s="114">
        <f>+E3</f>
        <v>44393</v>
      </c>
    </row>
    <row r="4" spans="1:22" ht="14.4">
      <c r="A4" s="69" t="s">
        <v>17</v>
      </c>
      <c r="B4" s="11">
        <f>+B5+B6+B11+B12+B13+B14+B15+B16+B17+B18+B19+B20+B21+B22+B23+B24+B25+B26+B27+B28+B29+B30+B31+B32+B33</f>
        <v>0</v>
      </c>
      <c r="C4" s="15">
        <f t="shared" ref="C4:I4" si="0">+C5+C6+C11+C12+C13+C14+C15+C16+C17+C18+C19+C20+C21+C22+C23+C24+C25+C26+C27+C28+C29+C30+C31+C32+C33</f>
        <v>4539243</v>
      </c>
      <c r="D4" s="15">
        <f>+D5+D6+D11+D12+D13+D14+D15+D16+D17+D18+D19+D20+D21+D22+D23+D24+D25+D26+D27+D28+D29+D30+D31+D32+D33</f>
        <v>4644913</v>
      </c>
      <c r="E4" s="15">
        <f>+E5+E6+E11+E12+E13+E14+E15+E16+E17+E18+E19+E20+E21+E22+E23+E24+E25+E26+E27+E28+E29+E30+E31+E32+E33</f>
        <v>4737210</v>
      </c>
      <c r="F4" s="11">
        <f t="shared" si="0"/>
        <v>0</v>
      </c>
      <c r="G4" s="11">
        <f t="shared" si="0"/>
        <v>98490</v>
      </c>
      <c r="H4" s="11">
        <f t="shared" si="0"/>
        <v>100289</v>
      </c>
      <c r="I4" s="11">
        <f t="shared" si="0"/>
        <v>101158</v>
      </c>
      <c r="J4" s="12" t="s">
        <v>18</v>
      </c>
      <c r="K4" s="321">
        <f>SUM(K34:K169)</f>
        <v>50507</v>
      </c>
      <c r="L4" s="12" t="s">
        <v>18</v>
      </c>
      <c r="M4" s="321">
        <f>SUM(M34:M169)</f>
        <v>50298</v>
      </c>
      <c r="N4" s="12" t="s">
        <v>18</v>
      </c>
      <c r="O4" s="321">
        <f>SUM(O34:O169)</f>
        <v>49607</v>
      </c>
      <c r="P4" s="12" t="s">
        <v>18</v>
      </c>
      <c r="Q4" s="321">
        <f>SUM(Q34:Q169)</f>
        <v>0</v>
      </c>
      <c r="R4" s="12" t="s">
        <v>18</v>
      </c>
      <c r="S4" s="321">
        <f>SUM(S34:S169)</f>
        <v>0</v>
      </c>
      <c r="T4" s="321">
        <f>SUM(U34:U169)</f>
        <v>1864026</v>
      </c>
      <c r="U4" s="321">
        <f>SUM(W34:W169)</f>
        <v>1895683</v>
      </c>
      <c r="V4" s="321">
        <f>SUM(Y34:Y169)</f>
        <v>1922313</v>
      </c>
    </row>
    <row r="5" spans="1:22">
      <c r="A5" s="4" t="s">
        <v>18</v>
      </c>
      <c r="B5" s="37">
        <f>+VLOOKUP(A5,$R$3:$V$28,2,FALSE)</f>
        <v>0</v>
      </c>
      <c r="C5" s="37">
        <f>+VLOOKUP(A5,$R$3:$V$28,3,FALSE)</f>
        <v>1864026</v>
      </c>
      <c r="D5" s="37">
        <f>+VLOOKUP(A5,$R$3:$V$28,4,FALSE)</f>
        <v>1895683</v>
      </c>
      <c r="E5" s="37">
        <f>+VLOOKUP(A5,$R$3:$V$28,5,FALSE)</f>
        <v>1922313</v>
      </c>
      <c r="F5" s="19">
        <f>VLOOKUP(A5,$P$4:$Q$28,2,FALSE)</f>
        <v>0</v>
      </c>
      <c r="G5" s="19">
        <f>VLOOKUP(A5,$N$4:$O$28,2,FALSE)</f>
        <v>49607</v>
      </c>
      <c r="H5" s="19">
        <f>VLOOKUP(A5,$L$4:$M$28,2,FALSE)</f>
        <v>50298</v>
      </c>
      <c r="I5" s="19">
        <f>VLOOKUP(A5,$J$4:$K$28,2,FALSE)</f>
        <v>50507</v>
      </c>
      <c r="J5" s="12" t="s">
        <v>19</v>
      </c>
      <c r="K5" s="13">
        <v>10684</v>
      </c>
      <c r="L5" s="12" t="s">
        <v>19</v>
      </c>
      <c r="M5" s="13">
        <v>10644</v>
      </c>
      <c r="N5" s="12" t="s">
        <v>19</v>
      </c>
      <c r="O5" s="13">
        <v>10547</v>
      </c>
      <c r="P5" s="12" t="s">
        <v>19</v>
      </c>
      <c r="Q5" s="13"/>
      <c r="R5" s="12" t="s">
        <v>19</v>
      </c>
      <c r="S5" s="13"/>
      <c r="T5" s="13">
        <v>468794</v>
      </c>
      <c r="U5" s="13">
        <v>475230</v>
      </c>
      <c r="V5" s="13">
        <v>480318</v>
      </c>
    </row>
    <row r="6" spans="1:22">
      <c r="A6" s="4" t="s">
        <v>19</v>
      </c>
      <c r="B6" s="37">
        <f>+VLOOKUP(A6,$R$3:$V$28,2,FALSE)</f>
        <v>0</v>
      </c>
      <c r="C6" s="37">
        <f>+VLOOKUP(A6,$R$3:$V$28,3,FALSE)</f>
        <v>468794</v>
      </c>
      <c r="D6" s="37">
        <f>+VLOOKUP(A6,$R$3:$V$28,4,FALSE)</f>
        <v>475230</v>
      </c>
      <c r="E6" s="37">
        <f>+VLOOKUP(A6,$R$3:$V$28,5,FALSE)</f>
        <v>480318</v>
      </c>
      <c r="F6" s="19">
        <f>VLOOKUP(A6,$P$4:$Q$28,2,FALSE)</f>
        <v>0</v>
      </c>
      <c r="G6" s="19">
        <f>VLOOKUP(A6,$N$4:$O$28,2,FALSE)</f>
        <v>10547</v>
      </c>
      <c r="H6" s="19">
        <f>VLOOKUP(A6,$L$4:$M$28,2,FALSE)</f>
        <v>10644</v>
      </c>
      <c r="I6" s="19">
        <f>VLOOKUP(A6,$J$4:$K$28,2,FALSE)</f>
        <v>10684</v>
      </c>
      <c r="J6" s="12" t="s">
        <v>180</v>
      </c>
      <c r="K6" s="13">
        <v>2016</v>
      </c>
      <c r="L6" s="12" t="s">
        <v>180</v>
      </c>
      <c r="M6" s="13">
        <v>1977</v>
      </c>
      <c r="N6" s="12" t="s">
        <v>180</v>
      </c>
      <c r="O6" s="13">
        <v>1927</v>
      </c>
      <c r="P6" s="12" t="s">
        <v>180</v>
      </c>
      <c r="Q6" s="13"/>
      <c r="R6" s="12" t="s">
        <v>180</v>
      </c>
      <c r="S6" s="13"/>
      <c r="T6" s="13">
        <v>113307</v>
      </c>
      <c r="U6" s="13">
        <v>117399</v>
      </c>
      <c r="V6" s="13">
        <v>121484</v>
      </c>
    </row>
    <row r="7" spans="1:22" ht="14.4">
      <c r="A7" s="4" t="s">
        <v>20</v>
      </c>
      <c r="B7" s="2">
        <f>B8+B6</f>
        <v>0</v>
      </c>
      <c r="C7" s="3">
        <f t="shared" ref="C7:I7" si="1">C8+C6</f>
        <v>1892910</v>
      </c>
      <c r="D7" s="3">
        <f t="shared" si="1"/>
        <v>1919955</v>
      </c>
      <c r="E7" s="3">
        <f t="shared" si="1"/>
        <v>1942572</v>
      </c>
      <c r="F7" s="3">
        <f t="shared" si="1"/>
        <v>0</v>
      </c>
      <c r="G7" s="3">
        <f t="shared" si="1"/>
        <v>48885</v>
      </c>
      <c r="H7" s="3">
        <f t="shared" si="1"/>
        <v>49438</v>
      </c>
      <c r="I7" s="3">
        <f t="shared" si="1"/>
        <v>49616</v>
      </c>
      <c r="J7" s="12" t="s">
        <v>34</v>
      </c>
      <c r="K7" s="13">
        <v>3618</v>
      </c>
      <c r="L7" s="12" t="s">
        <v>34</v>
      </c>
      <c r="M7" s="13">
        <v>3572</v>
      </c>
      <c r="N7" s="12" t="s">
        <v>34</v>
      </c>
      <c r="O7" s="13">
        <v>3510</v>
      </c>
      <c r="P7" s="12" t="s">
        <v>34</v>
      </c>
      <c r="Q7" s="13"/>
      <c r="R7" s="12" t="s">
        <v>34</v>
      </c>
      <c r="S7" s="13"/>
      <c r="T7" s="13">
        <v>142259</v>
      </c>
      <c r="U7" s="13">
        <v>145162</v>
      </c>
      <c r="V7" s="13">
        <v>147975</v>
      </c>
    </row>
    <row r="8" spans="1:22" ht="14.4">
      <c r="A8" s="4" t="s">
        <v>21</v>
      </c>
      <c r="B8" s="2">
        <f>B39+B41+B48+B49+B52+B53+B54+B70+B71+B72+B73+B74+B75+B84+B89+B90+B95+B96+B97+B100+B101+B102+B109+B110+B113+B115+B117+B120+B121+B130+B132+B135+B148+B149+B150+B153+B158+B163+B165+B168</f>
        <v>0</v>
      </c>
      <c r="C8" s="3">
        <f t="shared" ref="C8:I8" si="2">C39+C41+C48+C49+C52+C53+C54+C70+C71+C72+C73+C74+C75+C84+C89+C90+C95+C96+C97+C100+C101+C102+C109+C110+C113+C115+C117+C120+C121+C130+C132+C135+C148+C149+C150+C153+C158+C163+C165+C168</f>
        <v>1424116</v>
      </c>
      <c r="D8" s="3">
        <f t="shared" si="2"/>
        <v>1444725</v>
      </c>
      <c r="E8" s="3">
        <f t="shared" si="2"/>
        <v>1462254</v>
      </c>
      <c r="F8" s="3">
        <f t="shared" si="2"/>
        <v>0</v>
      </c>
      <c r="G8" s="3">
        <f t="shared" si="2"/>
        <v>38338</v>
      </c>
      <c r="H8" s="3">
        <f t="shared" si="2"/>
        <v>38794</v>
      </c>
      <c r="I8" s="3">
        <f t="shared" si="2"/>
        <v>38932</v>
      </c>
      <c r="J8" s="12" t="s">
        <v>179</v>
      </c>
      <c r="K8" s="13">
        <v>5822</v>
      </c>
      <c r="L8" s="12" t="s">
        <v>179</v>
      </c>
      <c r="M8" s="13">
        <v>5722</v>
      </c>
      <c r="N8" s="12" t="s">
        <v>179</v>
      </c>
      <c r="O8" s="13">
        <v>5565</v>
      </c>
      <c r="P8" s="12" t="s">
        <v>179</v>
      </c>
      <c r="Q8" s="13"/>
      <c r="R8" s="12" t="s">
        <v>179</v>
      </c>
      <c r="S8" s="13"/>
      <c r="T8" s="13">
        <v>418622</v>
      </c>
      <c r="U8" s="13">
        <v>431734</v>
      </c>
      <c r="V8" s="13">
        <v>443409</v>
      </c>
    </row>
    <row r="9" spans="1:22" ht="14.4">
      <c r="A9" s="4" t="s">
        <v>22</v>
      </c>
      <c r="B9" s="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</f>
        <v>0</v>
      </c>
      <c r="C9" s="3">
        <f t="shared" ref="C9:I9" si="3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</f>
        <v>433058</v>
      </c>
      <c r="D9" s="3">
        <f t="shared" si="3"/>
        <v>443971</v>
      </c>
      <c r="E9" s="3">
        <f t="shared" si="3"/>
        <v>452938</v>
      </c>
      <c r="F9" s="3">
        <f t="shared" si="3"/>
        <v>0</v>
      </c>
      <c r="G9" s="3">
        <f t="shared" si="3"/>
        <v>11082</v>
      </c>
      <c r="H9" s="3">
        <f t="shared" si="3"/>
        <v>11315</v>
      </c>
      <c r="I9" s="3">
        <f t="shared" si="3"/>
        <v>11384</v>
      </c>
      <c r="J9" s="12" t="s">
        <v>42</v>
      </c>
      <c r="K9" s="13">
        <v>7279</v>
      </c>
      <c r="L9" s="12" t="s">
        <v>42</v>
      </c>
      <c r="M9" s="13">
        <v>7206</v>
      </c>
      <c r="N9" s="12" t="s">
        <v>42</v>
      </c>
      <c r="O9" s="13">
        <v>7074</v>
      </c>
      <c r="P9" s="12" t="s">
        <v>42</v>
      </c>
      <c r="Q9" s="13"/>
      <c r="R9" s="12" t="s">
        <v>42</v>
      </c>
      <c r="S9" s="13"/>
      <c r="T9" s="13">
        <v>410893</v>
      </c>
      <c r="U9" s="13">
        <v>421269</v>
      </c>
      <c r="V9" s="13">
        <v>430096</v>
      </c>
    </row>
    <row r="10" spans="1:22">
      <c r="A10" s="4" t="s">
        <v>23</v>
      </c>
      <c r="B10" s="19">
        <f>SUM(B11:B32)</f>
        <v>0</v>
      </c>
      <c r="C10" s="19">
        <f t="shared" ref="C10:H10" si="4">SUM(C11:C32)</f>
        <v>2206423</v>
      </c>
      <c r="D10" s="19">
        <f t="shared" si="4"/>
        <v>2274000</v>
      </c>
      <c r="E10" s="19">
        <f t="shared" si="4"/>
        <v>2334579</v>
      </c>
      <c r="F10" s="19">
        <f t="shared" si="4"/>
        <v>0</v>
      </c>
      <c r="G10" s="19">
        <f t="shared" si="4"/>
        <v>38336</v>
      </c>
      <c r="H10" s="19">
        <f t="shared" si="4"/>
        <v>39347</v>
      </c>
      <c r="I10" s="19">
        <f>SUM(I11:I32)</f>
        <v>39967</v>
      </c>
      <c r="J10" s="12" t="s">
        <v>183</v>
      </c>
      <c r="K10" s="13">
        <v>2448</v>
      </c>
      <c r="L10" s="12" t="s">
        <v>183</v>
      </c>
      <c r="M10" s="13">
        <v>2435</v>
      </c>
      <c r="N10" s="12" t="s">
        <v>183</v>
      </c>
      <c r="O10" s="13">
        <v>2409</v>
      </c>
      <c r="P10" s="12" t="s">
        <v>183</v>
      </c>
      <c r="Q10" s="13"/>
      <c r="R10" s="12" t="s">
        <v>183</v>
      </c>
      <c r="S10" s="13"/>
      <c r="T10" s="13">
        <v>161115</v>
      </c>
      <c r="U10" s="13">
        <v>166613</v>
      </c>
      <c r="V10" s="13">
        <v>170804</v>
      </c>
    </row>
    <row r="11" spans="1:22">
      <c r="A11" s="5" t="s">
        <v>179</v>
      </c>
      <c r="B11" s="37">
        <f t="shared" ref="B11:B32" si="5">+VLOOKUP(A11,$R$3:$V$28,2,FALSE)</f>
        <v>0</v>
      </c>
      <c r="C11" s="37">
        <f t="shared" ref="C11:C32" si="6">+VLOOKUP(A11,$R$3:$V$28,3,FALSE)</f>
        <v>418622</v>
      </c>
      <c r="D11" s="37">
        <f t="shared" ref="D11:D32" si="7">+VLOOKUP(A11,$R$3:$V$28,4,FALSE)</f>
        <v>431734</v>
      </c>
      <c r="E11" s="37">
        <f t="shared" ref="E11:E32" si="8">+VLOOKUP(A11,$R$3:$V$28,5,FALSE)</f>
        <v>443409</v>
      </c>
      <c r="F11" s="19">
        <f t="shared" ref="F11:F32" si="9">VLOOKUP(A11,$P$4:$Q$28,2,FALSE)</f>
        <v>0</v>
      </c>
      <c r="G11" s="19">
        <f t="shared" ref="G11:G32" si="10">VLOOKUP(A11,$N$4:$O$28,2,FALSE)</f>
        <v>5565</v>
      </c>
      <c r="H11" s="19">
        <f t="shared" ref="H11:H32" si="11">VLOOKUP(A11,$L$4:$M$28,2,FALSE)</f>
        <v>5722</v>
      </c>
      <c r="I11" s="19">
        <f t="shared" ref="I11:I32" si="12">VLOOKUP(A11,$J$4:$K$28,2,FALSE)</f>
        <v>5822</v>
      </c>
      <c r="J11" s="12" t="s">
        <v>25</v>
      </c>
      <c r="K11" s="13">
        <v>393</v>
      </c>
      <c r="L11" s="12" t="s">
        <v>25</v>
      </c>
      <c r="M11" s="13">
        <v>380</v>
      </c>
      <c r="N11" s="12" t="s">
        <v>25</v>
      </c>
      <c r="O11" s="13">
        <v>335</v>
      </c>
      <c r="P11" s="12" t="s">
        <v>25</v>
      </c>
      <c r="Q11" s="13"/>
      <c r="R11" s="12" t="s">
        <v>25</v>
      </c>
      <c r="S11" s="13"/>
      <c r="T11" s="13">
        <v>35560</v>
      </c>
      <c r="U11" s="13">
        <v>37268</v>
      </c>
      <c r="V11" s="13">
        <v>38643</v>
      </c>
    </row>
    <row r="12" spans="1:22">
      <c r="A12" s="5" t="s">
        <v>25</v>
      </c>
      <c r="B12" s="37">
        <f t="shared" si="5"/>
        <v>0</v>
      </c>
      <c r="C12" s="37">
        <f t="shared" si="6"/>
        <v>35560</v>
      </c>
      <c r="D12" s="37">
        <f t="shared" si="7"/>
        <v>37268</v>
      </c>
      <c r="E12" s="37">
        <f t="shared" si="8"/>
        <v>38643</v>
      </c>
      <c r="F12" s="19">
        <f t="shared" si="9"/>
        <v>0</v>
      </c>
      <c r="G12" s="19">
        <f t="shared" si="10"/>
        <v>335</v>
      </c>
      <c r="H12" s="19">
        <f t="shared" si="11"/>
        <v>380</v>
      </c>
      <c r="I12" s="19">
        <f t="shared" si="12"/>
        <v>393</v>
      </c>
      <c r="J12" s="12" t="s">
        <v>26</v>
      </c>
      <c r="K12" s="13">
        <v>1860</v>
      </c>
      <c r="L12" s="12" t="s">
        <v>26</v>
      </c>
      <c r="M12" s="13">
        <v>1799</v>
      </c>
      <c r="N12" s="12" t="s">
        <v>26</v>
      </c>
      <c r="O12" s="13">
        <v>1697</v>
      </c>
      <c r="P12" s="12" t="s">
        <v>26</v>
      </c>
      <c r="Q12" s="13"/>
      <c r="R12" s="12" t="s">
        <v>26</v>
      </c>
      <c r="S12" s="13"/>
      <c r="T12" s="13">
        <v>78907</v>
      </c>
      <c r="U12" s="13">
        <v>82632</v>
      </c>
      <c r="V12" s="13">
        <v>85502</v>
      </c>
    </row>
    <row r="13" spans="1:22">
      <c r="A13" s="5" t="s">
        <v>26</v>
      </c>
      <c r="B13" s="37">
        <f t="shared" si="5"/>
        <v>0</v>
      </c>
      <c r="C13" s="37">
        <f t="shared" si="6"/>
        <v>78907</v>
      </c>
      <c r="D13" s="37">
        <f t="shared" si="7"/>
        <v>82632</v>
      </c>
      <c r="E13" s="37">
        <f t="shared" si="8"/>
        <v>85502</v>
      </c>
      <c r="F13" s="19">
        <f t="shared" si="9"/>
        <v>0</v>
      </c>
      <c r="G13" s="19">
        <f t="shared" si="10"/>
        <v>1697</v>
      </c>
      <c r="H13" s="19">
        <f t="shared" si="11"/>
        <v>1799</v>
      </c>
      <c r="I13" s="19">
        <f t="shared" si="12"/>
        <v>1860</v>
      </c>
      <c r="J13" s="12" t="s">
        <v>27</v>
      </c>
      <c r="K13" s="13">
        <v>1274</v>
      </c>
      <c r="L13" s="12" t="s">
        <v>27</v>
      </c>
      <c r="M13" s="13">
        <v>1262</v>
      </c>
      <c r="N13" s="12" t="s">
        <v>27</v>
      </c>
      <c r="O13" s="13">
        <v>1233</v>
      </c>
      <c r="P13" s="12" t="s">
        <v>27</v>
      </c>
      <c r="Q13" s="13"/>
      <c r="R13" s="12" t="s">
        <v>27</v>
      </c>
      <c r="S13" s="13"/>
      <c r="T13" s="13">
        <v>71440</v>
      </c>
      <c r="U13" s="13">
        <v>72576</v>
      </c>
      <c r="V13" s="13">
        <v>73675</v>
      </c>
    </row>
    <row r="14" spans="1:22">
      <c r="A14" s="5" t="s">
        <v>27</v>
      </c>
      <c r="B14" s="37">
        <f t="shared" si="5"/>
        <v>0</v>
      </c>
      <c r="C14" s="37">
        <f t="shared" si="6"/>
        <v>71440</v>
      </c>
      <c r="D14" s="37">
        <f t="shared" si="7"/>
        <v>72576</v>
      </c>
      <c r="E14" s="37">
        <f t="shared" si="8"/>
        <v>73675</v>
      </c>
      <c r="F14" s="19">
        <f t="shared" si="9"/>
        <v>0</v>
      </c>
      <c r="G14" s="19">
        <f t="shared" si="10"/>
        <v>1233</v>
      </c>
      <c r="H14" s="19">
        <f t="shared" si="11"/>
        <v>1262</v>
      </c>
      <c r="I14" s="19">
        <f t="shared" si="12"/>
        <v>1274</v>
      </c>
      <c r="J14" s="12" t="s">
        <v>28</v>
      </c>
      <c r="K14" s="13">
        <v>817</v>
      </c>
      <c r="L14" s="12" t="s">
        <v>28</v>
      </c>
      <c r="M14" s="13">
        <v>806</v>
      </c>
      <c r="N14" s="12" t="s">
        <v>28</v>
      </c>
      <c r="O14" s="13">
        <v>784</v>
      </c>
      <c r="P14" s="12" t="s">
        <v>28</v>
      </c>
      <c r="Q14" s="13"/>
      <c r="R14" s="12" t="s">
        <v>28</v>
      </c>
      <c r="S14" s="13"/>
      <c r="T14" s="13">
        <v>67604</v>
      </c>
      <c r="U14" s="13">
        <v>70242</v>
      </c>
      <c r="V14" s="13">
        <v>73840</v>
      </c>
    </row>
    <row r="15" spans="1:22">
      <c r="A15" s="5" t="s">
        <v>28</v>
      </c>
      <c r="B15" s="37">
        <f t="shared" si="5"/>
        <v>0</v>
      </c>
      <c r="C15" s="37">
        <f t="shared" si="6"/>
        <v>67604</v>
      </c>
      <c r="D15" s="37">
        <f t="shared" si="7"/>
        <v>70242</v>
      </c>
      <c r="E15" s="37">
        <f t="shared" si="8"/>
        <v>73840</v>
      </c>
      <c r="F15" s="19">
        <f t="shared" si="9"/>
        <v>0</v>
      </c>
      <c r="G15" s="19">
        <f t="shared" si="10"/>
        <v>784</v>
      </c>
      <c r="H15" s="19">
        <f t="shared" si="11"/>
        <v>806</v>
      </c>
      <c r="I15" s="19">
        <f t="shared" si="12"/>
        <v>817</v>
      </c>
      <c r="J15" s="12" t="s">
        <v>30</v>
      </c>
      <c r="K15" s="13">
        <v>916</v>
      </c>
      <c r="L15" s="12" t="s">
        <v>30</v>
      </c>
      <c r="M15" s="13">
        <v>878</v>
      </c>
      <c r="N15" s="12" t="s">
        <v>30</v>
      </c>
      <c r="O15" s="13">
        <v>838</v>
      </c>
      <c r="P15" s="12" t="s">
        <v>30</v>
      </c>
      <c r="Q15" s="13"/>
      <c r="R15" s="12" t="s">
        <v>30</v>
      </c>
      <c r="S15" s="13"/>
      <c r="T15" s="13">
        <v>47238</v>
      </c>
      <c r="U15" s="13">
        <v>49976</v>
      </c>
      <c r="V15" s="13">
        <v>52208</v>
      </c>
    </row>
    <row r="16" spans="1:22">
      <c r="A16" s="5" t="s">
        <v>180</v>
      </c>
      <c r="B16" s="37">
        <f t="shared" si="5"/>
        <v>0</v>
      </c>
      <c r="C16" s="37">
        <f t="shared" si="6"/>
        <v>113307</v>
      </c>
      <c r="D16" s="37">
        <f t="shared" si="7"/>
        <v>117399</v>
      </c>
      <c r="E16" s="37">
        <f t="shared" si="8"/>
        <v>121484</v>
      </c>
      <c r="F16" s="19">
        <f t="shared" si="9"/>
        <v>0</v>
      </c>
      <c r="G16" s="19">
        <f t="shared" si="10"/>
        <v>1927</v>
      </c>
      <c r="H16" s="19">
        <f t="shared" si="11"/>
        <v>1977</v>
      </c>
      <c r="I16" s="19">
        <f t="shared" si="12"/>
        <v>2016</v>
      </c>
      <c r="J16" s="12" t="s">
        <v>31</v>
      </c>
      <c r="K16" s="13">
        <v>1256</v>
      </c>
      <c r="L16" s="12" t="s">
        <v>31</v>
      </c>
      <c r="M16" s="13">
        <v>1235</v>
      </c>
      <c r="N16" s="12" t="s">
        <v>31</v>
      </c>
      <c r="O16" s="13">
        <v>1200</v>
      </c>
      <c r="P16" s="12" t="s">
        <v>31</v>
      </c>
      <c r="Q16" s="13"/>
      <c r="R16" s="12" t="s">
        <v>31</v>
      </c>
      <c r="S16" s="13"/>
      <c r="T16" s="13">
        <v>36713</v>
      </c>
      <c r="U16" s="13">
        <v>38545</v>
      </c>
      <c r="V16" s="13">
        <v>40331</v>
      </c>
    </row>
    <row r="17" spans="1:39">
      <c r="A17" s="5" t="s">
        <v>30</v>
      </c>
      <c r="B17" s="37">
        <f t="shared" si="5"/>
        <v>0</v>
      </c>
      <c r="C17" s="37">
        <f t="shared" si="6"/>
        <v>47238</v>
      </c>
      <c r="D17" s="37">
        <f t="shared" si="7"/>
        <v>49976</v>
      </c>
      <c r="E17" s="37">
        <f t="shared" si="8"/>
        <v>52208</v>
      </c>
      <c r="F17" s="19">
        <f t="shared" si="9"/>
        <v>0</v>
      </c>
      <c r="G17" s="19">
        <f t="shared" si="10"/>
        <v>838</v>
      </c>
      <c r="H17" s="19">
        <f t="shared" si="11"/>
        <v>878</v>
      </c>
      <c r="I17" s="19">
        <f t="shared" si="12"/>
        <v>916</v>
      </c>
      <c r="J17" s="12" t="s">
        <v>32</v>
      </c>
      <c r="K17" s="13">
        <v>793</v>
      </c>
      <c r="L17" s="12" t="s">
        <v>32</v>
      </c>
      <c r="M17" s="13">
        <v>781</v>
      </c>
      <c r="N17" s="12" t="s">
        <v>32</v>
      </c>
      <c r="O17" s="13">
        <v>761</v>
      </c>
      <c r="P17" s="12" t="s">
        <v>32</v>
      </c>
      <c r="Q17" s="13"/>
      <c r="R17" s="12" t="s">
        <v>32</v>
      </c>
      <c r="S17" s="13"/>
      <c r="T17" s="13">
        <v>54258</v>
      </c>
      <c r="U17" s="13">
        <v>56009</v>
      </c>
      <c r="V17" s="13">
        <v>57397</v>
      </c>
    </row>
    <row r="18" spans="1:39">
      <c r="A18" s="5" t="s">
        <v>31</v>
      </c>
      <c r="B18" s="37">
        <f t="shared" si="5"/>
        <v>0</v>
      </c>
      <c r="C18" s="37">
        <f t="shared" si="6"/>
        <v>36713</v>
      </c>
      <c r="D18" s="37">
        <f t="shared" si="7"/>
        <v>38545</v>
      </c>
      <c r="E18" s="37">
        <f t="shared" si="8"/>
        <v>40331</v>
      </c>
      <c r="F18" s="19">
        <f t="shared" si="9"/>
        <v>0</v>
      </c>
      <c r="G18" s="19">
        <f t="shared" si="10"/>
        <v>1200</v>
      </c>
      <c r="H18" s="19">
        <f t="shared" si="11"/>
        <v>1235</v>
      </c>
      <c r="I18" s="19">
        <f t="shared" si="12"/>
        <v>1256</v>
      </c>
      <c r="J18" s="12" t="s">
        <v>33</v>
      </c>
      <c r="K18" s="13">
        <v>730</v>
      </c>
      <c r="L18" s="12" t="s">
        <v>33</v>
      </c>
      <c r="M18" s="13">
        <v>730</v>
      </c>
      <c r="N18" s="12" t="s">
        <v>33</v>
      </c>
      <c r="O18" s="13">
        <v>715</v>
      </c>
      <c r="P18" s="12" t="s">
        <v>33</v>
      </c>
      <c r="Q18" s="13"/>
      <c r="R18" s="12" t="s">
        <v>33</v>
      </c>
      <c r="S18" s="13"/>
      <c r="T18" s="13">
        <v>23314</v>
      </c>
      <c r="U18" s="13">
        <v>24314</v>
      </c>
      <c r="V18" s="13">
        <v>25340</v>
      </c>
    </row>
    <row r="19" spans="1:39">
      <c r="A19" s="5" t="s">
        <v>32</v>
      </c>
      <c r="B19" s="37">
        <f t="shared" si="5"/>
        <v>0</v>
      </c>
      <c r="C19" s="37">
        <f t="shared" si="6"/>
        <v>54258</v>
      </c>
      <c r="D19" s="37">
        <f t="shared" si="7"/>
        <v>56009</v>
      </c>
      <c r="E19" s="37">
        <f t="shared" si="8"/>
        <v>57397</v>
      </c>
      <c r="F19" s="19">
        <f t="shared" si="9"/>
        <v>0</v>
      </c>
      <c r="G19" s="19">
        <f t="shared" si="10"/>
        <v>761</v>
      </c>
      <c r="H19" s="19">
        <f t="shared" si="11"/>
        <v>781</v>
      </c>
      <c r="I19" s="19">
        <f t="shared" si="12"/>
        <v>793</v>
      </c>
      <c r="J19" s="12" t="s">
        <v>35</v>
      </c>
      <c r="K19" s="13">
        <v>489</v>
      </c>
      <c r="L19" s="12" t="s">
        <v>35</v>
      </c>
      <c r="M19" s="13">
        <v>470</v>
      </c>
      <c r="N19" s="12" t="s">
        <v>35</v>
      </c>
      <c r="O19" s="13">
        <v>449</v>
      </c>
      <c r="P19" s="12" t="s">
        <v>35</v>
      </c>
      <c r="Q19" s="13"/>
      <c r="R19" s="12" t="s">
        <v>35</v>
      </c>
      <c r="S19" s="13"/>
      <c r="T19" s="13">
        <v>26086</v>
      </c>
      <c r="U19" s="13">
        <v>27359</v>
      </c>
      <c r="V19" s="13">
        <v>28273</v>
      </c>
    </row>
    <row r="20" spans="1:39">
      <c r="A20" s="5" t="s">
        <v>33</v>
      </c>
      <c r="B20" s="37">
        <f t="shared" si="5"/>
        <v>0</v>
      </c>
      <c r="C20" s="37">
        <f t="shared" si="6"/>
        <v>23314</v>
      </c>
      <c r="D20" s="37">
        <f t="shared" si="7"/>
        <v>24314</v>
      </c>
      <c r="E20" s="37">
        <f t="shared" si="8"/>
        <v>25340</v>
      </c>
      <c r="F20" s="19">
        <f t="shared" si="9"/>
        <v>0</v>
      </c>
      <c r="G20" s="19">
        <f t="shared" si="10"/>
        <v>715</v>
      </c>
      <c r="H20" s="19">
        <f t="shared" si="11"/>
        <v>730</v>
      </c>
      <c r="I20" s="19">
        <f t="shared" si="12"/>
        <v>730</v>
      </c>
      <c r="J20" s="12" t="s">
        <v>181</v>
      </c>
      <c r="K20" s="13">
        <v>1953</v>
      </c>
      <c r="L20" s="12" t="s">
        <v>181</v>
      </c>
      <c r="M20" s="13">
        <v>1951</v>
      </c>
      <c r="N20" s="12" t="s">
        <v>181</v>
      </c>
      <c r="O20" s="13">
        <v>1930</v>
      </c>
      <c r="P20" s="12" t="s">
        <v>181</v>
      </c>
      <c r="Q20" s="13"/>
      <c r="R20" s="12" t="s">
        <v>181</v>
      </c>
      <c r="S20" s="13"/>
      <c r="T20" s="13">
        <v>102170</v>
      </c>
      <c r="U20" s="13">
        <v>103358</v>
      </c>
      <c r="V20" s="13">
        <v>104598</v>
      </c>
    </row>
    <row r="21" spans="1:39">
      <c r="A21" s="5" t="s">
        <v>34</v>
      </c>
      <c r="B21" s="37">
        <f t="shared" si="5"/>
        <v>0</v>
      </c>
      <c r="C21" s="37">
        <f t="shared" si="6"/>
        <v>142259</v>
      </c>
      <c r="D21" s="37">
        <f t="shared" si="7"/>
        <v>145162</v>
      </c>
      <c r="E21" s="37">
        <f t="shared" si="8"/>
        <v>147975</v>
      </c>
      <c r="F21" s="19">
        <f t="shared" si="9"/>
        <v>0</v>
      </c>
      <c r="G21" s="19">
        <f t="shared" si="10"/>
        <v>3510</v>
      </c>
      <c r="H21" s="19">
        <f t="shared" si="11"/>
        <v>3572</v>
      </c>
      <c r="I21" s="19">
        <f t="shared" si="12"/>
        <v>3618</v>
      </c>
      <c r="J21" s="12" t="s">
        <v>182</v>
      </c>
      <c r="K21" s="13">
        <v>2022</v>
      </c>
      <c r="L21" s="12" t="s">
        <v>182</v>
      </c>
      <c r="M21" s="13">
        <v>2000</v>
      </c>
      <c r="N21" s="12" t="s">
        <v>182</v>
      </c>
      <c r="O21" s="13">
        <v>1966</v>
      </c>
      <c r="P21" s="12" t="s">
        <v>182</v>
      </c>
      <c r="Q21" s="13"/>
      <c r="R21" s="12" t="s">
        <v>182</v>
      </c>
      <c r="S21" s="13"/>
      <c r="T21" s="13">
        <v>85011</v>
      </c>
      <c r="U21" s="13">
        <v>86356</v>
      </c>
      <c r="V21" s="13">
        <v>87929</v>
      </c>
    </row>
    <row r="22" spans="1:39">
      <c r="A22" s="5" t="s">
        <v>35</v>
      </c>
      <c r="B22" s="37">
        <f t="shared" si="5"/>
        <v>0</v>
      </c>
      <c r="C22" s="37">
        <f t="shared" si="6"/>
        <v>26086</v>
      </c>
      <c r="D22" s="37">
        <f t="shared" si="7"/>
        <v>27359</v>
      </c>
      <c r="E22" s="37">
        <f t="shared" si="8"/>
        <v>28273</v>
      </c>
      <c r="F22" s="19">
        <f t="shared" si="9"/>
        <v>0</v>
      </c>
      <c r="G22" s="19">
        <f t="shared" si="10"/>
        <v>449</v>
      </c>
      <c r="H22" s="19">
        <f t="shared" si="11"/>
        <v>470</v>
      </c>
      <c r="I22" s="19">
        <f t="shared" si="12"/>
        <v>489</v>
      </c>
      <c r="J22" s="12" t="s">
        <v>38</v>
      </c>
      <c r="K22" s="13">
        <v>1925</v>
      </c>
      <c r="L22" s="12" t="s">
        <v>38</v>
      </c>
      <c r="M22" s="13">
        <v>1892</v>
      </c>
      <c r="N22" s="12" t="s">
        <v>38</v>
      </c>
      <c r="O22" s="13">
        <v>1820</v>
      </c>
      <c r="P22" s="12" t="s">
        <v>38</v>
      </c>
      <c r="Q22" s="13"/>
      <c r="R22" s="12" t="s">
        <v>38</v>
      </c>
      <c r="S22" s="13"/>
      <c r="T22" s="13">
        <v>63618</v>
      </c>
      <c r="U22" s="13">
        <v>66782</v>
      </c>
      <c r="V22" s="13">
        <v>69850</v>
      </c>
    </row>
    <row r="23" spans="1:39">
      <c r="A23" s="5" t="s">
        <v>181</v>
      </c>
      <c r="B23" s="37">
        <f t="shared" si="5"/>
        <v>0</v>
      </c>
      <c r="C23" s="37">
        <f t="shared" si="6"/>
        <v>102170</v>
      </c>
      <c r="D23" s="37">
        <f t="shared" si="7"/>
        <v>103358</v>
      </c>
      <c r="E23" s="37">
        <f t="shared" si="8"/>
        <v>104598</v>
      </c>
      <c r="F23" s="19">
        <f t="shared" si="9"/>
        <v>0</v>
      </c>
      <c r="G23" s="19">
        <f t="shared" si="10"/>
        <v>1930</v>
      </c>
      <c r="H23" s="19">
        <f t="shared" si="11"/>
        <v>1951</v>
      </c>
      <c r="I23" s="19">
        <f t="shared" si="12"/>
        <v>1953</v>
      </c>
      <c r="J23" s="12" t="s">
        <v>39</v>
      </c>
      <c r="K23" s="13">
        <v>891</v>
      </c>
      <c r="L23" s="12" t="s">
        <v>39</v>
      </c>
      <c r="M23" s="13">
        <v>865</v>
      </c>
      <c r="N23" s="12" t="s">
        <v>39</v>
      </c>
      <c r="O23" s="13">
        <v>837</v>
      </c>
      <c r="P23" s="12" t="s">
        <v>39</v>
      </c>
      <c r="Q23" s="13"/>
      <c r="R23" s="12" t="s">
        <v>39</v>
      </c>
      <c r="S23" s="13"/>
      <c r="T23" s="13">
        <v>52226</v>
      </c>
      <c r="U23" s="13">
        <v>54590</v>
      </c>
      <c r="V23" s="13">
        <v>56284</v>
      </c>
    </row>
    <row r="24" spans="1:39">
      <c r="A24" s="5" t="s">
        <v>182</v>
      </c>
      <c r="B24" s="37">
        <f t="shared" si="5"/>
        <v>0</v>
      </c>
      <c r="C24" s="37">
        <f t="shared" si="6"/>
        <v>85011</v>
      </c>
      <c r="D24" s="37">
        <f t="shared" si="7"/>
        <v>86356</v>
      </c>
      <c r="E24" s="37">
        <f t="shared" si="8"/>
        <v>87929</v>
      </c>
      <c r="F24" s="19">
        <f t="shared" si="9"/>
        <v>0</v>
      </c>
      <c r="G24" s="19">
        <f t="shared" si="10"/>
        <v>1966</v>
      </c>
      <c r="H24" s="19">
        <f t="shared" si="11"/>
        <v>2000</v>
      </c>
      <c r="I24" s="19">
        <f t="shared" si="12"/>
        <v>2022</v>
      </c>
      <c r="J24" s="12" t="s">
        <v>40</v>
      </c>
      <c r="K24" s="13">
        <v>1143</v>
      </c>
      <c r="L24" s="12" t="s">
        <v>40</v>
      </c>
      <c r="M24" s="13">
        <v>1115</v>
      </c>
      <c r="N24" s="12" t="s">
        <v>40</v>
      </c>
      <c r="O24" s="13">
        <v>1080</v>
      </c>
      <c r="P24" s="12" t="s">
        <v>40</v>
      </c>
      <c r="Q24" s="13"/>
      <c r="R24" s="12" t="s">
        <v>40</v>
      </c>
      <c r="S24" s="13"/>
      <c r="T24" s="13">
        <v>69164</v>
      </c>
      <c r="U24" s="13">
        <v>70312</v>
      </c>
      <c r="V24" s="13">
        <v>71133</v>
      </c>
    </row>
    <row r="25" spans="1:39">
      <c r="A25" s="5" t="s">
        <v>38</v>
      </c>
      <c r="B25" s="37">
        <f t="shared" si="5"/>
        <v>0</v>
      </c>
      <c r="C25" s="37">
        <f t="shared" si="6"/>
        <v>63618</v>
      </c>
      <c r="D25" s="37">
        <f t="shared" si="7"/>
        <v>66782</v>
      </c>
      <c r="E25" s="37">
        <f t="shared" si="8"/>
        <v>69850</v>
      </c>
      <c r="F25" s="19">
        <f t="shared" si="9"/>
        <v>0</v>
      </c>
      <c r="G25" s="19">
        <f t="shared" si="10"/>
        <v>1820</v>
      </c>
      <c r="H25" s="19">
        <f t="shared" si="11"/>
        <v>1892</v>
      </c>
      <c r="I25" s="19">
        <f t="shared" si="12"/>
        <v>1925</v>
      </c>
      <c r="J25" s="12" t="s">
        <v>41</v>
      </c>
      <c r="K25" s="13">
        <v>918</v>
      </c>
      <c r="L25" s="12" t="s">
        <v>41</v>
      </c>
      <c r="M25" s="13">
        <v>909</v>
      </c>
      <c r="N25" s="12" t="s">
        <v>41</v>
      </c>
      <c r="O25" s="13">
        <v>897</v>
      </c>
      <c r="P25" s="12" t="s">
        <v>41</v>
      </c>
      <c r="Q25" s="13"/>
      <c r="R25" s="12" t="s">
        <v>41</v>
      </c>
      <c r="S25" s="13"/>
      <c r="T25" s="13">
        <v>55862</v>
      </c>
      <c r="U25" s="13">
        <v>56471</v>
      </c>
      <c r="V25" s="13">
        <v>56971</v>
      </c>
    </row>
    <row r="26" spans="1:39">
      <c r="A26" s="5" t="s">
        <v>39</v>
      </c>
      <c r="B26" s="37">
        <f t="shared" si="5"/>
        <v>0</v>
      </c>
      <c r="C26" s="37">
        <f t="shared" si="6"/>
        <v>52226</v>
      </c>
      <c r="D26" s="37">
        <f t="shared" si="7"/>
        <v>54590</v>
      </c>
      <c r="E26" s="37">
        <f t="shared" si="8"/>
        <v>56284</v>
      </c>
      <c r="F26" s="19">
        <f t="shared" si="9"/>
        <v>0</v>
      </c>
      <c r="G26" s="19">
        <f t="shared" si="10"/>
        <v>837</v>
      </c>
      <c r="H26" s="19">
        <f t="shared" si="11"/>
        <v>865</v>
      </c>
      <c r="I26" s="19">
        <f t="shared" si="12"/>
        <v>891</v>
      </c>
      <c r="J26" s="12" t="s">
        <v>43</v>
      </c>
      <c r="K26" s="13">
        <v>942</v>
      </c>
      <c r="L26" s="12" t="s">
        <v>43</v>
      </c>
      <c r="M26" s="13">
        <v>905</v>
      </c>
      <c r="N26" s="12" t="s">
        <v>43</v>
      </c>
      <c r="O26" s="13">
        <v>854</v>
      </c>
      <c r="P26" s="12" t="s">
        <v>43</v>
      </c>
      <c r="Q26" s="13"/>
      <c r="R26" s="12" t="s">
        <v>43</v>
      </c>
      <c r="S26" s="13"/>
      <c r="T26" s="13">
        <v>61137</v>
      </c>
      <c r="U26" s="13">
        <v>64822</v>
      </c>
      <c r="V26" s="13">
        <v>68348</v>
      </c>
    </row>
    <row r="27" spans="1:39">
      <c r="A27" s="5" t="s">
        <v>40</v>
      </c>
      <c r="B27" s="37">
        <f t="shared" si="5"/>
        <v>0</v>
      </c>
      <c r="C27" s="37">
        <f t="shared" si="6"/>
        <v>69164</v>
      </c>
      <c r="D27" s="37">
        <f t="shared" si="7"/>
        <v>70312</v>
      </c>
      <c r="E27" s="37">
        <f t="shared" si="8"/>
        <v>71133</v>
      </c>
      <c r="F27" s="19">
        <f t="shared" si="9"/>
        <v>0</v>
      </c>
      <c r="G27" s="19">
        <f t="shared" si="10"/>
        <v>1080</v>
      </c>
      <c r="H27" s="19">
        <f t="shared" si="11"/>
        <v>1115</v>
      </c>
      <c r="I27" s="19">
        <f t="shared" si="12"/>
        <v>1143</v>
      </c>
      <c r="J27" s="12" t="s">
        <v>44</v>
      </c>
      <c r="K27" s="13">
        <v>462</v>
      </c>
      <c r="L27" s="12" t="s">
        <v>44</v>
      </c>
      <c r="M27" s="13">
        <v>457</v>
      </c>
      <c r="N27" s="12" t="s">
        <v>44</v>
      </c>
      <c r="O27" s="13">
        <v>455</v>
      </c>
      <c r="P27" s="12" t="s">
        <v>44</v>
      </c>
      <c r="Q27" s="13"/>
      <c r="R27" s="12" t="s">
        <v>44</v>
      </c>
      <c r="S27" s="13"/>
      <c r="T27" s="13">
        <v>29919</v>
      </c>
      <c r="U27" s="13">
        <v>30211</v>
      </c>
      <c r="V27" s="13">
        <v>30489</v>
      </c>
    </row>
    <row r="28" spans="1:39">
      <c r="A28" s="5" t="s">
        <v>41</v>
      </c>
      <c r="B28" s="37">
        <f t="shared" si="5"/>
        <v>0</v>
      </c>
      <c r="C28" s="37">
        <f t="shared" si="6"/>
        <v>55862</v>
      </c>
      <c r="D28" s="37">
        <f t="shared" si="7"/>
        <v>56471</v>
      </c>
      <c r="E28" s="37">
        <f t="shared" si="8"/>
        <v>56971</v>
      </c>
      <c r="F28" s="19">
        <f t="shared" si="9"/>
        <v>0</v>
      </c>
      <c r="G28" s="19">
        <f t="shared" si="10"/>
        <v>897</v>
      </c>
      <c r="H28" s="19">
        <f t="shared" si="11"/>
        <v>909</v>
      </c>
      <c r="I28" s="19">
        <f t="shared" si="12"/>
        <v>918</v>
      </c>
      <c r="J28" s="12"/>
      <c r="K28" s="13"/>
      <c r="L28" s="12"/>
      <c r="M28" s="13"/>
      <c r="N28" s="12"/>
      <c r="O28" s="13"/>
      <c r="P28" s="12"/>
      <c r="Q28" s="13"/>
      <c r="R28" s="12"/>
      <c r="S28" s="13"/>
      <c r="T28" s="13"/>
      <c r="U28" s="13"/>
      <c r="V28" s="13"/>
    </row>
    <row r="29" spans="1:39">
      <c r="A29" s="5" t="s">
        <v>42</v>
      </c>
      <c r="B29" s="37">
        <f t="shared" si="5"/>
        <v>0</v>
      </c>
      <c r="C29" s="37">
        <f t="shared" si="6"/>
        <v>410893</v>
      </c>
      <c r="D29" s="37">
        <f t="shared" si="7"/>
        <v>421269</v>
      </c>
      <c r="E29" s="37">
        <f t="shared" si="8"/>
        <v>430096</v>
      </c>
      <c r="F29" s="19">
        <f t="shared" si="9"/>
        <v>0</v>
      </c>
      <c r="G29" s="19">
        <f t="shared" si="10"/>
        <v>7074</v>
      </c>
      <c r="H29" s="19">
        <f t="shared" si="11"/>
        <v>7206</v>
      </c>
      <c r="I29" s="19">
        <f t="shared" si="12"/>
        <v>7279</v>
      </c>
    </row>
    <row r="30" spans="1:39">
      <c r="A30" s="5" t="s">
        <v>43</v>
      </c>
      <c r="B30" s="37">
        <f t="shared" si="5"/>
        <v>0</v>
      </c>
      <c r="C30" s="37">
        <f t="shared" si="6"/>
        <v>61137</v>
      </c>
      <c r="D30" s="37">
        <f t="shared" si="7"/>
        <v>64822</v>
      </c>
      <c r="E30" s="37">
        <f t="shared" si="8"/>
        <v>68348</v>
      </c>
      <c r="F30" s="19">
        <f t="shared" si="9"/>
        <v>0</v>
      </c>
      <c r="G30" s="19">
        <f t="shared" si="10"/>
        <v>854</v>
      </c>
      <c r="H30" s="19">
        <f t="shared" si="11"/>
        <v>905</v>
      </c>
      <c r="I30" s="19">
        <f t="shared" si="12"/>
        <v>942</v>
      </c>
    </row>
    <row r="31" spans="1:39">
      <c r="A31" s="5" t="s">
        <v>44</v>
      </c>
      <c r="B31" s="37">
        <f t="shared" si="5"/>
        <v>0</v>
      </c>
      <c r="C31" s="37">
        <f t="shared" si="6"/>
        <v>29919</v>
      </c>
      <c r="D31" s="37">
        <f t="shared" si="7"/>
        <v>30211</v>
      </c>
      <c r="E31" s="37">
        <f t="shared" si="8"/>
        <v>30489</v>
      </c>
      <c r="F31" s="19">
        <f t="shared" si="9"/>
        <v>0</v>
      </c>
      <c r="G31" s="19">
        <f t="shared" si="10"/>
        <v>455</v>
      </c>
      <c r="H31" s="19">
        <f t="shared" si="11"/>
        <v>457</v>
      </c>
      <c r="I31" s="19">
        <f t="shared" si="12"/>
        <v>462</v>
      </c>
    </row>
    <row r="32" spans="1:39">
      <c r="A32" s="5" t="s">
        <v>183</v>
      </c>
      <c r="B32" s="37">
        <f t="shared" si="5"/>
        <v>0</v>
      </c>
      <c r="C32" s="37">
        <f t="shared" si="6"/>
        <v>161115</v>
      </c>
      <c r="D32" s="37">
        <f t="shared" si="7"/>
        <v>166613</v>
      </c>
      <c r="E32" s="37">
        <f t="shared" si="8"/>
        <v>170804</v>
      </c>
      <c r="F32" s="19">
        <f t="shared" si="9"/>
        <v>0</v>
      </c>
      <c r="G32" s="19">
        <f t="shared" si="10"/>
        <v>2409</v>
      </c>
      <c r="H32" s="19">
        <f t="shared" si="11"/>
        <v>2435</v>
      </c>
      <c r="I32" s="19">
        <f t="shared" si="12"/>
        <v>2448</v>
      </c>
      <c r="Z32" s="723">
        <f>+Y33</f>
        <v>44393</v>
      </c>
      <c r="AA32" s="724"/>
      <c r="AB32" s="723">
        <f>+W33</f>
        <v>44386</v>
      </c>
      <c r="AC32" s="724"/>
      <c r="AD32" s="723">
        <f>+U33</f>
        <v>44379</v>
      </c>
      <c r="AE32" s="724"/>
      <c r="AF32" s="723">
        <f>+S33</f>
        <v>44372</v>
      </c>
      <c r="AG32" s="724"/>
      <c r="AH32" s="725">
        <f>+K33</f>
        <v>44393</v>
      </c>
      <c r="AI32" s="726"/>
      <c r="AJ32" s="725">
        <f>+M33</f>
        <v>44386</v>
      </c>
      <c r="AK32" s="726"/>
      <c r="AL32" s="725">
        <f>+O33</f>
        <v>44379</v>
      </c>
      <c r="AM32" s="726"/>
    </row>
    <row r="33" spans="1:39">
      <c r="A33" s="14" t="s">
        <v>269</v>
      </c>
      <c r="B33" s="37"/>
      <c r="C33" s="37"/>
      <c r="D33" s="37"/>
      <c r="E33" s="37"/>
      <c r="F33" s="19"/>
      <c r="G33" s="19"/>
      <c r="H33" s="19"/>
      <c r="I33" s="19"/>
      <c r="J33" s="226"/>
      <c r="K33" s="227">
        <f>+K3</f>
        <v>44393</v>
      </c>
      <c r="L33" s="226"/>
      <c r="M33" s="228">
        <f>+M3</f>
        <v>44386</v>
      </c>
      <c r="N33" s="226"/>
      <c r="O33" s="227">
        <f>+O3</f>
        <v>44379</v>
      </c>
      <c r="P33" s="226"/>
      <c r="Q33" s="227">
        <f>+Q3</f>
        <v>44372</v>
      </c>
      <c r="R33" s="229"/>
      <c r="S33" s="230">
        <f>+S3</f>
        <v>44372</v>
      </c>
      <c r="T33" s="229"/>
      <c r="U33" s="230">
        <f>+T3</f>
        <v>44379</v>
      </c>
      <c r="V33" s="229"/>
      <c r="W33" s="231">
        <f>+U3</f>
        <v>44386</v>
      </c>
      <c r="X33" s="229"/>
      <c r="Y33" s="231">
        <f>+V3</f>
        <v>44393</v>
      </c>
      <c r="Z33" s="578" t="s">
        <v>349</v>
      </c>
      <c r="AA33" s="576" t="s">
        <v>265</v>
      </c>
      <c r="AB33" s="578" t="s">
        <v>349</v>
      </c>
      <c r="AC33" s="576" t="s">
        <v>265</v>
      </c>
      <c r="AD33" s="578" t="s">
        <v>349</v>
      </c>
      <c r="AE33" s="576" t="s">
        <v>265</v>
      </c>
      <c r="AF33" s="578" t="s">
        <v>349</v>
      </c>
      <c r="AG33" s="576" t="s">
        <v>265</v>
      </c>
      <c r="AH33" s="577" t="s">
        <v>348</v>
      </c>
      <c r="AI33" s="577" t="s">
        <v>265</v>
      </c>
      <c r="AJ33" s="577" t="s">
        <v>348</v>
      </c>
      <c r="AK33" s="577" t="s">
        <v>265</v>
      </c>
      <c r="AL33" s="577" t="s">
        <v>348</v>
      </c>
      <c r="AM33" s="577" t="s">
        <v>265</v>
      </c>
    </row>
    <row r="34" spans="1:39">
      <c r="A34" s="6" t="s">
        <v>185</v>
      </c>
      <c r="B34" s="37">
        <f>VLOOKUP(A34,$R$34:$S$169,2,FALSE)</f>
        <v>0</v>
      </c>
      <c r="C34" s="19">
        <f>VLOOKUP(A34,$T$34:$U$169,2,FALSE)</f>
        <v>3588</v>
      </c>
      <c r="D34" s="19">
        <f>VLOOKUP(A34,$V$34:$W$169,2,FALSE)</f>
        <v>3704</v>
      </c>
      <c r="E34" s="19">
        <f>VLOOKUP(A34,$X$34:$Y$169,2,FALSE)</f>
        <v>3782</v>
      </c>
      <c r="F34" s="37">
        <f>VLOOKUP(A34,$J$34:$Q$169,8,FALSE)</f>
        <v>0</v>
      </c>
      <c r="G34" s="37">
        <f>VLOOKUP(A34,$J$34:$Q$169,6,FALSE)</f>
        <v>109</v>
      </c>
      <c r="H34" s="37">
        <f>VLOOKUP(A34,$J$34:$Q$169,4,FALSE)</f>
        <v>109</v>
      </c>
      <c r="I34" s="37">
        <f>VLOOKUP(A34,$J$34:$Q$169,2,FALSE)</f>
        <v>109</v>
      </c>
      <c r="J34" s="16" t="s">
        <v>185</v>
      </c>
      <c r="K34" s="13">
        <v>109</v>
      </c>
      <c r="L34" s="16" t="s">
        <v>185</v>
      </c>
      <c r="M34" s="13">
        <v>109</v>
      </c>
      <c r="N34" s="16" t="s">
        <v>185</v>
      </c>
      <c r="O34" s="13">
        <v>109</v>
      </c>
      <c r="P34" s="16" t="s">
        <v>185</v>
      </c>
      <c r="Q34" s="13">
        <f>+AN34+AO34</f>
        <v>0</v>
      </c>
      <c r="R34" s="16" t="s">
        <v>185</v>
      </c>
      <c r="S34" s="13">
        <f>+AF34+AG34</f>
        <v>0</v>
      </c>
      <c r="T34" s="16" t="s">
        <v>185</v>
      </c>
      <c r="U34" s="13">
        <f>+AD34+AE34</f>
        <v>3588</v>
      </c>
      <c r="V34" s="16" t="s">
        <v>185</v>
      </c>
      <c r="W34" s="13">
        <f>+AB34+AC34</f>
        <v>3704</v>
      </c>
      <c r="X34" s="16" t="s">
        <v>185</v>
      </c>
      <c r="Y34" s="13">
        <f>+Z34+AA34</f>
        <v>3782</v>
      </c>
      <c r="Z34" s="13">
        <v>1871</v>
      </c>
      <c r="AA34" s="13">
        <v>1911</v>
      </c>
      <c r="AB34" s="13">
        <v>1828</v>
      </c>
      <c r="AC34" s="13">
        <v>1876</v>
      </c>
      <c r="AD34" s="13">
        <v>1777</v>
      </c>
      <c r="AE34" s="13">
        <v>1811</v>
      </c>
      <c r="AH34" s="13"/>
      <c r="AI34" s="13"/>
      <c r="AJ34" s="13"/>
      <c r="AK34" s="13"/>
      <c r="AL34" s="13"/>
      <c r="AM34" s="13"/>
    </row>
    <row r="35" spans="1:39">
      <c r="A35" s="7" t="s">
        <v>186</v>
      </c>
      <c r="B35" s="37">
        <f t="shared" ref="B35:B98" si="13">VLOOKUP(A35,$R$34:$S$169,2,FALSE)</f>
        <v>0</v>
      </c>
      <c r="C35" s="19">
        <f t="shared" ref="C35:C98" si="14">VLOOKUP(A35,$T$34:$U$169,2,FALSE)</f>
        <v>5539</v>
      </c>
      <c r="D35" s="19">
        <f t="shared" ref="D35:D98" si="15">VLOOKUP(A35,$V$34:$W$169,2,FALSE)</f>
        <v>5745</v>
      </c>
      <c r="E35" s="19">
        <f t="shared" ref="E35:E98" si="16">VLOOKUP(A35,$X$34:$Y$169,2,FALSE)</f>
        <v>5950</v>
      </c>
      <c r="F35" s="37">
        <f t="shared" ref="F35:F98" si="17">VLOOKUP(A35,$J$34:$Q$169,8,FALSE)</f>
        <v>0</v>
      </c>
      <c r="G35" s="37">
        <f t="shared" ref="G35:G98" si="18">VLOOKUP(A35,$J$34:$Q$169,6,FALSE)</f>
        <v>186</v>
      </c>
      <c r="H35" s="37">
        <f t="shared" ref="H35:H98" si="19">VLOOKUP(A35,$J$34:$Q$169,4,FALSE)</f>
        <v>194</v>
      </c>
      <c r="I35" s="37">
        <f t="shared" ref="I35:I98" si="20">VLOOKUP(A35,$J$34:$Q$169,2,FALSE)</f>
        <v>194</v>
      </c>
      <c r="J35" s="16" t="s">
        <v>186</v>
      </c>
      <c r="K35" s="13">
        <v>194</v>
      </c>
      <c r="L35" s="16" t="s">
        <v>186</v>
      </c>
      <c r="M35" s="13">
        <v>194</v>
      </c>
      <c r="N35" s="16" t="s">
        <v>186</v>
      </c>
      <c r="O35" s="13">
        <v>186</v>
      </c>
      <c r="P35" s="16" t="s">
        <v>186</v>
      </c>
      <c r="Q35" s="13">
        <f t="shared" ref="Q35:Q98" si="21">+AN35+AO35</f>
        <v>0</v>
      </c>
      <c r="R35" s="16" t="s">
        <v>186</v>
      </c>
      <c r="S35" s="13">
        <f t="shared" ref="S35:S98" si="22">+AF35+AG35</f>
        <v>0</v>
      </c>
      <c r="T35" s="16" t="s">
        <v>186</v>
      </c>
      <c r="U35" s="13">
        <f t="shared" ref="U35:U98" si="23">+AD35+AE35</f>
        <v>5539</v>
      </c>
      <c r="V35" s="16" t="s">
        <v>186</v>
      </c>
      <c r="W35" s="13">
        <f t="shared" ref="W35:W98" si="24">+AB35+AC35</f>
        <v>5745</v>
      </c>
      <c r="X35" s="16" t="s">
        <v>186</v>
      </c>
      <c r="Y35" s="13">
        <f t="shared" ref="Y35:Y98" si="25">+Z35+AA35</f>
        <v>5950</v>
      </c>
      <c r="Z35" s="13">
        <v>2818</v>
      </c>
      <c r="AA35" s="13">
        <v>3132</v>
      </c>
      <c r="AB35" s="13">
        <v>2731</v>
      </c>
      <c r="AC35" s="13">
        <v>3014</v>
      </c>
      <c r="AD35" s="13">
        <v>2622</v>
      </c>
      <c r="AE35" s="13">
        <v>2917</v>
      </c>
      <c r="AH35" s="13"/>
      <c r="AI35" s="13"/>
      <c r="AJ35" s="13"/>
      <c r="AK35" s="13"/>
      <c r="AL35" s="13"/>
      <c r="AM35" s="13"/>
    </row>
    <row r="36" spans="1:39">
      <c r="A36" s="8" t="s">
        <v>47</v>
      </c>
      <c r="B36" s="37">
        <f t="shared" si="13"/>
        <v>0</v>
      </c>
      <c r="C36" s="19">
        <f t="shared" si="14"/>
        <v>1089</v>
      </c>
      <c r="D36" s="19">
        <f t="shared" si="15"/>
        <v>1140</v>
      </c>
      <c r="E36" s="19">
        <f t="shared" si="16"/>
        <v>1184</v>
      </c>
      <c r="F36" s="37">
        <f t="shared" si="17"/>
        <v>0</v>
      </c>
      <c r="G36" s="37">
        <f t="shared" si="18"/>
        <v>24</v>
      </c>
      <c r="H36" s="37">
        <f t="shared" si="19"/>
        <v>24</v>
      </c>
      <c r="I36" s="37">
        <f t="shared" si="20"/>
        <v>24</v>
      </c>
      <c r="J36" s="16" t="s">
        <v>47</v>
      </c>
      <c r="K36" s="13">
        <v>24</v>
      </c>
      <c r="L36" s="16" t="s">
        <v>47</v>
      </c>
      <c r="M36" s="13">
        <v>24</v>
      </c>
      <c r="N36" s="16" t="s">
        <v>47</v>
      </c>
      <c r="O36" s="13">
        <v>24</v>
      </c>
      <c r="P36" s="16" t="s">
        <v>47</v>
      </c>
      <c r="Q36" s="13">
        <f t="shared" si="21"/>
        <v>0</v>
      </c>
      <c r="R36" s="16" t="s">
        <v>47</v>
      </c>
      <c r="S36" s="13">
        <f t="shared" si="22"/>
        <v>0</v>
      </c>
      <c r="T36" s="16" t="s">
        <v>47</v>
      </c>
      <c r="U36" s="13">
        <f t="shared" si="23"/>
        <v>1089</v>
      </c>
      <c r="V36" s="16" t="s">
        <v>47</v>
      </c>
      <c r="W36" s="13">
        <f t="shared" si="24"/>
        <v>1140</v>
      </c>
      <c r="X36" s="16" t="s">
        <v>47</v>
      </c>
      <c r="Y36" s="13">
        <f t="shared" si="25"/>
        <v>1184</v>
      </c>
      <c r="Z36" s="13">
        <v>603</v>
      </c>
      <c r="AA36" s="13">
        <v>581</v>
      </c>
      <c r="AB36" s="13">
        <v>587</v>
      </c>
      <c r="AC36" s="13">
        <v>553</v>
      </c>
      <c r="AD36" s="13">
        <v>564</v>
      </c>
      <c r="AE36" s="13">
        <v>525</v>
      </c>
      <c r="AH36" s="13"/>
      <c r="AI36" s="13"/>
      <c r="AJ36" s="13"/>
      <c r="AK36" s="13"/>
      <c r="AL36" s="13"/>
      <c r="AM36" s="13"/>
    </row>
    <row r="37" spans="1:39">
      <c r="A37" s="8" t="s">
        <v>187</v>
      </c>
      <c r="B37" s="37">
        <f t="shared" si="13"/>
        <v>0</v>
      </c>
      <c r="C37" s="19">
        <f t="shared" si="14"/>
        <v>792</v>
      </c>
      <c r="D37" s="19">
        <f t="shared" si="15"/>
        <v>799</v>
      </c>
      <c r="E37" s="19">
        <f t="shared" si="16"/>
        <v>803</v>
      </c>
      <c r="F37" s="37">
        <f t="shared" si="17"/>
        <v>0</v>
      </c>
      <c r="G37" s="37">
        <f t="shared" si="18"/>
        <v>26</v>
      </c>
      <c r="H37" s="37">
        <f t="shared" si="19"/>
        <v>26</v>
      </c>
      <c r="I37" s="37">
        <f t="shared" si="20"/>
        <v>26</v>
      </c>
      <c r="J37" s="16" t="s">
        <v>187</v>
      </c>
      <c r="K37" s="13">
        <v>26</v>
      </c>
      <c r="L37" s="16" t="s">
        <v>187</v>
      </c>
      <c r="M37" s="13">
        <v>26</v>
      </c>
      <c r="N37" s="16" t="s">
        <v>187</v>
      </c>
      <c r="O37" s="13">
        <v>26</v>
      </c>
      <c r="P37" s="16" t="s">
        <v>187</v>
      </c>
      <c r="Q37" s="13">
        <f t="shared" si="21"/>
        <v>0</v>
      </c>
      <c r="R37" s="16" t="s">
        <v>187</v>
      </c>
      <c r="S37" s="13">
        <f t="shared" si="22"/>
        <v>0</v>
      </c>
      <c r="T37" s="16" t="s">
        <v>187</v>
      </c>
      <c r="U37" s="13">
        <f t="shared" si="23"/>
        <v>792</v>
      </c>
      <c r="V37" s="16" t="s">
        <v>187</v>
      </c>
      <c r="W37" s="13">
        <f t="shared" si="24"/>
        <v>799</v>
      </c>
      <c r="X37" s="16" t="s">
        <v>187</v>
      </c>
      <c r="Y37" s="13">
        <f t="shared" si="25"/>
        <v>803</v>
      </c>
      <c r="Z37" s="13">
        <v>399</v>
      </c>
      <c r="AA37" s="13">
        <v>404</v>
      </c>
      <c r="AB37" s="13">
        <v>397</v>
      </c>
      <c r="AC37" s="13">
        <v>402</v>
      </c>
      <c r="AD37" s="13">
        <v>394</v>
      </c>
      <c r="AE37" s="13">
        <v>398</v>
      </c>
      <c r="AH37" s="13"/>
      <c r="AI37" s="13"/>
      <c r="AJ37" s="13"/>
      <c r="AK37" s="13"/>
      <c r="AL37" s="13"/>
      <c r="AM37" s="13"/>
    </row>
    <row r="38" spans="1:39">
      <c r="A38" s="8" t="s">
        <v>49</v>
      </c>
      <c r="B38" s="37">
        <f t="shared" si="13"/>
        <v>0</v>
      </c>
      <c r="C38" s="19">
        <f t="shared" si="14"/>
        <v>1274</v>
      </c>
      <c r="D38" s="19">
        <f t="shared" si="15"/>
        <v>1314</v>
      </c>
      <c r="E38" s="19">
        <f t="shared" si="16"/>
        <v>1356</v>
      </c>
      <c r="F38" s="37">
        <f t="shared" si="17"/>
        <v>0</v>
      </c>
      <c r="G38" s="37">
        <f t="shared" si="18"/>
        <v>27</v>
      </c>
      <c r="H38" s="37">
        <f t="shared" si="19"/>
        <v>28</v>
      </c>
      <c r="I38" s="37">
        <f t="shared" si="20"/>
        <v>28</v>
      </c>
      <c r="J38" s="16" t="s">
        <v>49</v>
      </c>
      <c r="K38" s="13">
        <v>28</v>
      </c>
      <c r="L38" s="16" t="s">
        <v>49</v>
      </c>
      <c r="M38" s="13">
        <v>28</v>
      </c>
      <c r="N38" s="16" t="s">
        <v>49</v>
      </c>
      <c r="O38" s="13">
        <v>27</v>
      </c>
      <c r="P38" s="16" t="s">
        <v>49</v>
      </c>
      <c r="Q38" s="13">
        <f t="shared" si="21"/>
        <v>0</v>
      </c>
      <c r="R38" s="16" t="s">
        <v>49</v>
      </c>
      <c r="S38" s="13">
        <f t="shared" si="22"/>
        <v>0</v>
      </c>
      <c r="T38" s="16" t="s">
        <v>49</v>
      </c>
      <c r="U38" s="13">
        <f t="shared" si="23"/>
        <v>1274</v>
      </c>
      <c r="V38" s="16" t="s">
        <v>49</v>
      </c>
      <c r="W38" s="13">
        <f t="shared" si="24"/>
        <v>1314</v>
      </c>
      <c r="X38" s="16" t="s">
        <v>49</v>
      </c>
      <c r="Y38" s="13">
        <f t="shared" si="25"/>
        <v>1356</v>
      </c>
      <c r="Z38" s="13">
        <v>692</v>
      </c>
      <c r="AA38" s="13">
        <v>664</v>
      </c>
      <c r="AB38" s="13">
        <v>670</v>
      </c>
      <c r="AC38" s="13">
        <v>644</v>
      </c>
      <c r="AD38" s="13">
        <v>650</v>
      </c>
      <c r="AE38" s="13">
        <v>624</v>
      </c>
      <c r="AH38" s="13"/>
      <c r="AI38" s="13"/>
      <c r="AJ38" s="13"/>
      <c r="AK38" s="13"/>
      <c r="AL38" s="13"/>
      <c r="AM38" s="13"/>
    </row>
    <row r="39" spans="1:39">
      <c r="A39" s="9" t="s">
        <v>50</v>
      </c>
      <c r="B39" s="37">
        <f t="shared" si="13"/>
        <v>0</v>
      </c>
      <c r="C39" s="19">
        <f t="shared" si="14"/>
        <v>64598</v>
      </c>
      <c r="D39" s="19">
        <f t="shared" si="15"/>
        <v>65456</v>
      </c>
      <c r="E39" s="19">
        <f t="shared" si="16"/>
        <v>66189</v>
      </c>
      <c r="F39" s="37">
        <f t="shared" si="17"/>
        <v>0</v>
      </c>
      <c r="G39" s="37">
        <f t="shared" si="18"/>
        <v>2062</v>
      </c>
      <c r="H39" s="37">
        <f t="shared" si="19"/>
        <v>2083</v>
      </c>
      <c r="I39" s="37">
        <f t="shared" si="20"/>
        <v>2088</v>
      </c>
      <c r="J39" s="16" t="s">
        <v>50</v>
      </c>
      <c r="K39" s="13">
        <v>2088</v>
      </c>
      <c r="L39" s="16" t="s">
        <v>50</v>
      </c>
      <c r="M39" s="13">
        <v>2083</v>
      </c>
      <c r="N39" s="16" t="s">
        <v>50</v>
      </c>
      <c r="O39" s="13">
        <v>2062</v>
      </c>
      <c r="P39" s="16" t="s">
        <v>50</v>
      </c>
      <c r="Q39" s="13">
        <f t="shared" si="21"/>
        <v>0</v>
      </c>
      <c r="R39" s="16" t="s">
        <v>50</v>
      </c>
      <c r="S39" s="13">
        <f t="shared" si="22"/>
        <v>0</v>
      </c>
      <c r="T39" s="16" t="s">
        <v>50</v>
      </c>
      <c r="U39" s="13">
        <f t="shared" si="23"/>
        <v>64598</v>
      </c>
      <c r="V39" s="16" t="s">
        <v>50</v>
      </c>
      <c r="W39" s="13">
        <f t="shared" si="24"/>
        <v>65456</v>
      </c>
      <c r="X39" s="16" t="s">
        <v>50</v>
      </c>
      <c r="Y39" s="13">
        <f t="shared" si="25"/>
        <v>66189</v>
      </c>
      <c r="Z39" s="13">
        <v>34476</v>
      </c>
      <c r="AA39" s="13">
        <v>31713</v>
      </c>
      <c r="AB39" s="13">
        <v>34097</v>
      </c>
      <c r="AC39" s="13">
        <v>31359</v>
      </c>
      <c r="AD39" s="13">
        <v>33652</v>
      </c>
      <c r="AE39" s="13">
        <v>30946</v>
      </c>
      <c r="AH39" s="13"/>
      <c r="AI39" s="13"/>
      <c r="AJ39" s="13"/>
      <c r="AK39" s="13"/>
      <c r="AL39" s="13"/>
      <c r="AM39" s="13"/>
    </row>
    <row r="40" spans="1:39">
      <c r="A40" s="8" t="s">
        <v>51</v>
      </c>
      <c r="B40" s="37">
        <f t="shared" si="13"/>
        <v>0</v>
      </c>
      <c r="C40" s="19">
        <f t="shared" si="14"/>
        <v>3352</v>
      </c>
      <c r="D40" s="19">
        <f t="shared" si="15"/>
        <v>3419</v>
      </c>
      <c r="E40" s="19">
        <f t="shared" si="16"/>
        <v>3471</v>
      </c>
      <c r="F40" s="37">
        <f t="shared" si="17"/>
        <v>0</v>
      </c>
      <c r="G40" s="37">
        <f t="shared" si="18"/>
        <v>63</v>
      </c>
      <c r="H40" s="37">
        <f t="shared" si="19"/>
        <v>65</v>
      </c>
      <c r="I40" s="37">
        <f t="shared" si="20"/>
        <v>67</v>
      </c>
      <c r="J40" s="16" t="s">
        <v>51</v>
      </c>
      <c r="K40" s="13">
        <v>67</v>
      </c>
      <c r="L40" s="16" t="s">
        <v>51</v>
      </c>
      <c r="M40" s="13">
        <v>65</v>
      </c>
      <c r="N40" s="16" t="s">
        <v>51</v>
      </c>
      <c r="O40" s="13">
        <v>63</v>
      </c>
      <c r="P40" s="16" t="s">
        <v>51</v>
      </c>
      <c r="Q40" s="13">
        <f t="shared" si="21"/>
        <v>0</v>
      </c>
      <c r="R40" s="16" t="s">
        <v>51</v>
      </c>
      <c r="S40" s="13">
        <f t="shared" si="22"/>
        <v>0</v>
      </c>
      <c r="T40" s="16" t="s">
        <v>51</v>
      </c>
      <c r="U40" s="13">
        <f t="shared" si="23"/>
        <v>3352</v>
      </c>
      <c r="V40" s="16" t="s">
        <v>51</v>
      </c>
      <c r="W40" s="13">
        <f t="shared" si="24"/>
        <v>3419</v>
      </c>
      <c r="X40" s="16" t="s">
        <v>51</v>
      </c>
      <c r="Y40" s="13">
        <f t="shared" si="25"/>
        <v>3471</v>
      </c>
      <c r="Z40" s="13">
        <v>1670</v>
      </c>
      <c r="AA40" s="13">
        <v>1801</v>
      </c>
      <c r="AB40" s="13">
        <v>1646</v>
      </c>
      <c r="AC40" s="13">
        <v>1773</v>
      </c>
      <c r="AD40" s="13">
        <v>1613</v>
      </c>
      <c r="AE40" s="13">
        <v>1739</v>
      </c>
      <c r="AH40" s="13"/>
      <c r="AI40" s="13"/>
      <c r="AJ40" s="13"/>
      <c r="AK40" s="13"/>
      <c r="AL40" s="13"/>
      <c r="AM40" s="13"/>
    </row>
    <row r="41" spans="1:39">
      <c r="A41" s="9" t="s">
        <v>52</v>
      </c>
      <c r="B41" s="37">
        <f t="shared" si="13"/>
        <v>0</v>
      </c>
      <c r="C41" s="19">
        <f t="shared" si="14"/>
        <v>45509</v>
      </c>
      <c r="D41" s="19">
        <f t="shared" si="15"/>
        <v>46055</v>
      </c>
      <c r="E41" s="19">
        <f t="shared" si="16"/>
        <v>46582</v>
      </c>
      <c r="F41" s="37">
        <f t="shared" si="17"/>
        <v>0</v>
      </c>
      <c r="G41" s="37">
        <f t="shared" si="18"/>
        <v>1397</v>
      </c>
      <c r="H41" s="37">
        <f t="shared" si="19"/>
        <v>1404</v>
      </c>
      <c r="I41" s="37">
        <f t="shared" si="20"/>
        <v>1408</v>
      </c>
      <c r="J41" s="16" t="s">
        <v>52</v>
      </c>
      <c r="K41" s="13">
        <v>1408</v>
      </c>
      <c r="L41" s="16" t="s">
        <v>52</v>
      </c>
      <c r="M41" s="13">
        <v>1404</v>
      </c>
      <c r="N41" s="16" t="s">
        <v>52</v>
      </c>
      <c r="O41" s="13">
        <v>1397</v>
      </c>
      <c r="P41" s="16" t="s">
        <v>52</v>
      </c>
      <c r="Q41" s="13">
        <f t="shared" si="21"/>
        <v>0</v>
      </c>
      <c r="R41" s="16" t="s">
        <v>52</v>
      </c>
      <c r="S41" s="13">
        <f t="shared" si="22"/>
        <v>0</v>
      </c>
      <c r="T41" s="16" t="s">
        <v>52</v>
      </c>
      <c r="U41" s="13">
        <f t="shared" si="23"/>
        <v>45509</v>
      </c>
      <c r="V41" s="16" t="s">
        <v>52</v>
      </c>
      <c r="W41" s="13">
        <f t="shared" si="24"/>
        <v>46055</v>
      </c>
      <c r="X41" s="16" t="s">
        <v>52</v>
      </c>
      <c r="Y41" s="13">
        <f t="shared" si="25"/>
        <v>46582</v>
      </c>
      <c r="Z41" s="13">
        <v>23213</v>
      </c>
      <c r="AA41" s="13">
        <v>23369</v>
      </c>
      <c r="AB41" s="13">
        <v>22962</v>
      </c>
      <c r="AC41" s="13">
        <v>23093</v>
      </c>
      <c r="AD41" s="13">
        <v>22696</v>
      </c>
      <c r="AE41" s="13">
        <v>22813</v>
      </c>
      <c r="AH41" s="13"/>
      <c r="AI41" s="13"/>
      <c r="AJ41" s="13"/>
      <c r="AK41" s="13"/>
      <c r="AL41" s="13"/>
      <c r="AM41" s="13"/>
    </row>
    <row r="42" spans="1:39">
      <c r="A42" s="8" t="s">
        <v>53</v>
      </c>
      <c r="B42" s="37">
        <f t="shared" si="13"/>
        <v>0</v>
      </c>
      <c r="C42" s="19">
        <f t="shared" si="14"/>
        <v>2096</v>
      </c>
      <c r="D42" s="19">
        <f t="shared" si="15"/>
        <v>2176</v>
      </c>
      <c r="E42" s="19">
        <f t="shared" si="16"/>
        <v>2237</v>
      </c>
      <c r="F42" s="37">
        <f t="shared" si="17"/>
        <v>0</v>
      </c>
      <c r="G42" s="37">
        <f t="shared" si="18"/>
        <v>36</v>
      </c>
      <c r="H42" s="37">
        <f t="shared" si="19"/>
        <v>36</v>
      </c>
      <c r="I42" s="37">
        <f t="shared" si="20"/>
        <v>36</v>
      </c>
      <c r="J42" s="16" t="s">
        <v>53</v>
      </c>
      <c r="K42" s="13">
        <v>36</v>
      </c>
      <c r="L42" s="16" t="s">
        <v>53</v>
      </c>
      <c r="M42" s="13">
        <v>36</v>
      </c>
      <c r="N42" s="16" t="s">
        <v>53</v>
      </c>
      <c r="O42" s="13">
        <v>36</v>
      </c>
      <c r="P42" s="16" t="s">
        <v>53</v>
      </c>
      <c r="Q42" s="13">
        <f t="shared" si="21"/>
        <v>0</v>
      </c>
      <c r="R42" s="16" t="s">
        <v>53</v>
      </c>
      <c r="S42" s="13">
        <f t="shared" si="22"/>
        <v>0</v>
      </c>
      <c r="T42" s="16" t="s">
        <v>53</v>
      </c>
      <c r="U42" s="13">
        <f t="shared" si="23"/>
        <v>2096</v>
      </c>
      <c r="V42" s="16" t="s">
        <v>53</v>
      </c>
      <c r="W42" s="13">
        <f t="shared" si="24"/>
        <v>2176</v>
      </c>
      <c r="X42" s="16" t="s">
        <v>53</v>
      </c>
      <c r="Y42" s="13">
        <f t="shared" si="25"/>
        <v>2237</v>
      </c>
      <c r="Z42" s="13">
        <v>1055</v>
      </c>
      <c r="AA42" s="13">
        <v>1182</v>
      </c>
      <c r="AB42" s="13">
        <v>1020</v>
      </c>
      <c r="AC42" s="13">
        <v>1156</v>
      </c>
      <c r="AD42" s="13">
        <v>971</v>
      </c>
      <c r="AE42" s="13">
        <v>1125</v>
      </c>
      <c r="AH42" s="13"/>
      <c r="AI42" s="13"/>
      <c r="AJ42" s="13"/>
      <c r="AK42" s="13"/>
      <c r="AL42" s="13"/>
      <c r="AM42" s="13"/>
    </row>
    <row r="43" spans="1:39">
      <c r="A43" s="8" t="s">
        <v>54</v>
      </c>
      <c r="B43" s="37">
        <f t="shared" si="13"/>
        <v>0</v>
      </c>
      <c r="C43" s="19">
        <f t="shared" si="14"/>
        <v>6982</v>
      </c>
      <c r="D43" s="19">
        <f t="shared" si="15"/>
        <v>7123</v>
      </c>
      <c r="E43" s="19">
        <f t="shared" si="16"/>
        <v>7246</v>
      </c>
      <c r="F43" s="37">
        <f t="shared" si="17"/>
        <v>0</v>
      </c>
      <c r="G43" s="37">
        <f t="shared" si="18"/>
        <v>211</v>
      </c>
      <c r="H43" s="37">
        <f t="shared" si="19"/>
        <v>211</v>
      </c>
      <c r="I43" s="37">
        <f t="shared" si="20"/>
        <v>211</v>
      </c>
      <c r="J43" s="16" t="s">
        <v>54</v>
      </c>
      <c r="K43" s="13">
        <v>211</v>
      </c>
      <c r="L43" s="16" t="s">
        <v>54</v>
      </c>
      <c r="M43" s="13">
        <v>211</v>
      </c>
      <c r="N43" s="16" t="s">
        <v>54</v>
      </c>
      <c r="O43" s="13">
        <v>211</v>
      </c>
      <c r="P43" s="16" t="s">
        <v>54</v>
      </c>
      <c r="Q43" s="13">
        <f t="shared" si="21"/>
        <v>0</v>
      </c>
      <c r="R43" s="16" t="s">
        <v>54</v>
      </c>
      <c r="S43" s="13">
        <f t="shared" si="22"/>
        <v>0</v>
      </c>
      <c r="T43" s="16" t="s">
        <v>54</v>
      </c>
      <c r="U43" s="13">
        <f t="shared" si="23"/>
        <v>6982</v>
      </c>
      <c r="V43" s="16" t="s">
        <v>54</v>
      </c>
      <c r="W43" s="13">
        <f t="shared" si="24"/>
        <v>7123</v>
      </c>
      <c r="X43" s="16" t="s">
        <v>54</v>
      </c>
      <c r="Y43" s="13">
        <f t="shared" si="25"/>
        <v>7246</v>
      </c>
      <c r="Z43" s="13">
        <v>3572</v>
      </c>
      <c r="AA43" s="13">
        <v>3674</v>
      </c>
      <c r="AB43" s="13">
        <v>3512</v>
      </c>
      <c r="AC43" s="13">
        <v>3611</v>
      </c>
      <c r="AD43" s="13">
        <v>3432</v>
      </c>
      <c r="AE43" s="13">
        <v>3550</v>
      </c>
      <c r="AH43" s="13"/>
      <c r="AI43" s="13"/>
      <c r="AJ43" s="13"/>
      <c r="AK43" s="13"/>
      <c r="AL43" s="13"/>
      <c r="AM43" s="13"/>
    </row>
    <row r="44" spans="1:39">
      <c r="A44" s="10" t="s">
        <v>188</v>
      </c>
      <c r="B44" s="37">
        <f t="shared" si="13"/>
        <v>0</v>
      </c>
      <c r="C44" s="19">
        <f t="shared" si="14"/>
        <v>32514</v>
      </c>
      <c r="D44" s="19">
        <f t="shared" si="15"/>
        <v>33395</v>
      </c>
      <c r="E44" s="19">
        <f t="shared" si="16"/>
        <v>34228</v>
      </c>
      <c r="F44" s="37">
        <f t="shared" si="17"/>
        <v>0</v>
      </c>
      <c r="G44" s="37">
        <f t="shared" si="18"/>
        <v>676</v>
      </c>
      <c r="H44" s="37">
        <f t="shared" si="19"/>
        <v>684</v>
      </c>
      <c r="I44" s="37">
        <f t="shared" si="20"/>
        <v>690</v>
      </c>
      <c r="J44" s="16" t="s">
        <v>188</v>
      </c>
      <c r="K44" s="13">
        <v>690</v>
      </c>
      <c r="L44" s="16" t="s">
        <v>188</v>
      </c>
      <c r="M44" s="13">
        <v>684</v>
      </c>
      <c r="N44" s="16" t="s">
        <v>188</v>
      </c>
      <c r="O44" s="13">
        <v>676</v>
      </c>
      <c r="P44" s="16" t="s">
        <v>188</v>
      </c>
      <c r="Q44" s="13">
        <f t="shared" si="21"/>
        <v>0</v>
      </c>
      <c r="R44" s="16" t="s">
        <v>188</v>
      </c>
      <c r="S44" s="13">
        <f t="shared" si="22"/>
        <v>0</v>
      </c>
      <c r="T44" s="16" t="s">
        <v>188</v>
      </c>
      <c r="U44" s="13">
        <f t="shared" si="23"/>
        <v>32514</v>
      </c>
      <c r="V44" s="16" t="s">
        <v>188</v>
      </c>
      <c r="W44" s="13">
        <f t="shared" si="24"/>
        <v>33395</v>
      </c>
      <c r="X44" s="16" t="s">
        <v>188</v>
      </c>
      <c r="Y44" s="13">
        <f t="shared" si="25"/>
        <v>34228</v>
      </c>
      <c r="Z44" s="13">
        <v>17420</v>
      </c>
      <c r="AA44" s="13">
        <v>16808</v>
      </c>
      <c r="AB44" s="13">
        <v>17006</v>
      </c>
      <c r="AC44" s="13">
        <v>16389</v>
      </c>
      <c r="AD44" s="13">
        <v>16555</v>
      </c>
      <c r="AE44" s="13">
        <v>15959</v>
      </c>
      <c r="AH44" s="13"/>
      <c r="AI44" s="13"/>
      <c r="AJ44" s="13"/>
      <c r="AK44" s="13"/>
      <c r="AL44" s="13"/>
      <c r="AM44" s="13"/>
    </row>
    <row r="45" spans="1:39">
      <c r="A45" s="8" t="s">
        <v>56</v>
      </c>
      <c r="B45" s="37">
        <f t="shared" si="13"/>
        <v>0</v>
      </c>
      <c r="C45" s="19">
        <f t="shared" si="14"/>
        <v>9716</v>
      </c>
      <c r="D45" s="19">
        <f t="shared" si="15"/>
        <v>9827</v>
      </c>
      <c r="E45" s="19">
        <f t="shared" si="16"/>
        <v>9900</v>
      </c>
      <c r="F45" s="37">
        <f t="shared" si="17"/>
        <v>0</v>
      </c>
      <c r="G45" s="37">
        <f t="shared" si="18"/>
        <v>200</v>
      </c>
      <c r="H45" s="37">
        <f t="shared" si="19"/>
        <v>204</v>
      </c>
      <c r="I45" s="37">
        <f t="shared" si="20"/>
        <v>204</v>
      </c>
      <c r="J45" s="16" t="s">
        <v>56</v>
      </c>
      <c r="K45" s="13">
        <v>204</v>
      </c>
      <c r="L45" s="16" t="s">
        <v>56</v>
      </c>
      <c r="M45" s="13">
        <v>204</v>
      </c>
      <c r="N45" s="16" t="s">
        <v>56</v>
      </c>
      <c r="O45" s="13">
        <v>200</v>
      </c>
      <c r="P45" s="16" t="s">
        <v>56</v>
      </c>
      <c r="Q45" s="13">
        <f t="shared" si="21"/>
        <v>0</v>
      </c>
      <c r="R45" s="16" t="s">
        <v>56</v>
      </c>
      <c r="S45" s="13">
        <f t="shared" si="22"/>
        <v>0</v>
      </c>
      <c r="T45" s="16" t="s">
        <v>56</v>
      </c>
      <c r="U45" s="13">
        <f t="shared" si="23"/>
        <v>9716</v>
      </c>
      <c r="V45" s="16" t="s">
        <v>56</v>
      </c>
      <c r="W45" s="13">
        <f t="shared" si="24"/>
        <v>9827</v>
      </c>
      <c r="X45" s="16" t="s">
        <v>56</v>
      </c>
      <c r="Y45" s="13">
        <f t="shared" si="25"/>
        <v>9900</v>
      </c>
      <c r="Z45" s="13">
        <v>4702</v>
      </c>
      <c r="AA45" s="13">
        <v>5198</v>
      </c>
      <c r="AB45" s="13">
        <v>4670</v>
      </c>
      <c r="AC45" s="13">
        <v>5157</v>
      </c>
      <c r="AD45" s="13">
        <v>4615</v>
      </c>
      <c r="AE45" s="13">
        <v>5101</v>
      </c>
      <c r="AH45" s="13"/>
      <c r="AI45" s="13"/>
      <c r="AJ45" s="13"/>
      <c r="AK45" s="13"/>
      <c r="AL45" s="13"/>
      <c r="AM45" s="13"/>
    </row>
    <row r="46" spans="1:39">
      <c r="A46" s="8" t="s">
        <v>57</v>
      </c>
      <c r="B46" s="37">
        <f t="shared" si="13"/>
        <v>0</v>
      </c>
      <c r="C46" s="19">
        <f t="shared" si="14"/>
        <v>3196</v>
      </c>
      <c r="D46" s="19">
        <f t="shared" si="15"/>
        <v>3279</v>
      </c>
      <c r="E46" s="19">
        <f t="shared" si="16"/>
        <v>3357</v>
      </c>
      <c r="F46" s="37">
        <f t="shared" si="17"/>
        <v>0</v>
      </c>
      <c r="G46" s="37">
        <f t="shared" si="18"/>
        <v>97</v>
      </c>
      <c r="H46" s="37">
        <f t="shared" si="19"/>
        <v>97</v>
      </c>
      <c r="I46" s="37">
        <f t="shared" si="20"/>
        <v>97</v>
      </c>
      <c r="J46" s="16" t="s">
        <v>57</v>
      </c>
      <c r="K46" s="13">
        <v>97</v>
      </c>
      <c r="L46" s="16" t="s">
        <v>57</v>
      </c>
      <c r="M46" s="13">
        <v>97</v>
      </c>
      <c r="N46" s="16" t="s">
        <v>57</v>
      </c>
      <c r="O46" s="13">
        <v>97</v>
      </c>
      <c r="P46" s="16" t="s">
        <v>57</v>
      </c>
      <c r="Q46" s="13">
        <f t="shared" si="21"/>
        <v>0</v>
      </c>
      <c r="R46" s="16" t="s">
        <v>57</v>
      </c>
      <c r="S46" s="13">
        <f t="shared" si="22"/>
        <v>0</v>
      </c>
      <c r="T46" s="16" t="s">
        <v>57</v>
      </c>
      <c r="U46" s="13">
        <f t="shared" si="23"/>
        <v>3196</v>
      </c>
      <c r="V46" s="16" t="s">
        <v>57</v>
      </c>
      <c r="W46" s="13">
        <f t="shared" si="24"/>
        <v>3279</v>
      </c>
      <c r="X46" s="16" t="s">
        <v>57</v>
      </c>
      <c r="Y46" s="13">
        <f t="shared" si="25"/>
        <v>3357</v>
      </c>
      <c r="Z46" s="13">
        <v>1703</v>
      </c>
      <c r="AA46" s="13">
        <v>1654</v>
      </c>
      <c r="AB46" s="13">
        <v>1667</v>
      </c>
      <c r="AC46" s="13">
        <v>1612</v>
      </c>
      <c r="AD46" s="13">
        <v>1626</v>
      </c>
      <c r="AE46" s="13">
        <v>1570</v>
      </c>
      <c r="AH46" s="13"/>
      <c r="AI46" s="13"/>
      <c r="AJ46" s="13"/>
      <c r="AK46" s="13"/>
      <c r="AL46" s="13"/>
      <c r="AM46" s="13"/>
    </row>
    <row r="47" spans="1:39">
      <c r="A47" s="8" t="s">
        <v>189</v>
      </c>
      <c r="B47" s="37">
        <f t="shared" si="13"/>
        <v>0</v>
      </c>
      <c r="C47" s="19">
        <f t="shared" si="14"/>
        <v>1450</v>
      </c>
      <c r="D47" s="19">
        <f t="shared" si="15"/>
        <v>1469</v>
      </c>
      <c r="E47" s="19">
        <f t="shared" si="16"/>
        <v>1477</v>
      </c>
      <c r="F47" s="37">
        <f t="shared" si="17"/>
        <v>0</v>
      </c>
      <c r="G47" s="37">
        <f t="shared" si="18"/>
        <v>39</v>
      </c>
      <c r="H47" s="37">
        <f t="shared" si="19"/>
        <v>39</v>
      </c>
      <c r="I47" s="37">
        <f t="shared" si="20"/>
        <v>39</v>
      </c>
      <c r="J47" s="16" t="s">
        <v>189</v>
      </c>
      <c r="K47" s="13">
        <v>39</v>
      </c>
      <c r="L47" s="16" t="s">
        <v>189</v>
      </c>
      <c r="M47" s="13">
        <v>39</v>
      </c>
      <c r="N47" s="16" t="s">
        <v>189</v>
      </c>
      <c r="O47" s="13">
        <v>39</v>
      </c>
      <c r="P47" s="16" t="s">
        <v>189</v>
      </c>
      <c r="Q47" s="13">
        <f t="shared" si="21"/>
        <v>0</v>
      </c>
      <c r="R47" s="16" t="s">
        <v>189</v>
      </c>
      <c r="S47" s="13">
        <f t="shared" si="22"/>
        <v>0</v>
      </c>
      <c r="T47" s="16" t="s">
        <v>189</v>
      </c>
      <c r="U47" s="13">
        <f t="shared" si="23"/>
        <v>1450</v>
      </c>
      <c r="V47" s="16" t="s">
        <v>189</v>
      </c>
      <c r="W47" s="13">
        <f t="shared" si="24"/>
        <v>1469</v>
      </c>
      <c r="X47" s="16" t="s">
        <v>189</v>
      </c>
      <c r="Y47" s="13">
        <f t="shared" si="25"/>
        <v>1477</v>
      </c>
      <c r="Z47" s="13">
        <v>723</v>
      </c>
      <c r="AA47" s="13">
        <v>754</v>
      </c>
      <c r="AB47" s="13">
        <v>722</v>
      </c>
      <c r="AC47" s="13">
        <v>747</v>
      </c>
      <c r="AD47" s="13">
        <v>712</v>
      </c>
      <c r="AE47" s="13">
        <v>738</v>
      </c>
      <c r="AH47" s="13"/>
      <c r="AI47" s="13"/>
      <c r="AJ47" s="13"/>
      <c r="AK47" s="13"/>
      <c r="AL47" s="13"/>
      <c r="AM47" s="13"/>
    </row>
    <row r="48" spans="1:39">
      <c r="A48" s="9" t="s">
        <v>59</v>
      </c>
      <c r="B48" s="37">
        <f t="shared" si="13"/>
        <v>0</v>
      </c>
      <c r="C48" s="19">
        <f t="shared" si="14"/>
        <v>38842</v>
      </c>
      <c r="D48" s="19">
        <f t="shared" si="15"/>
        <v>39372</v>
      </c>
      <c r="E48" s="19">
        <f t="shared" si="16"/>
        <v>39799</v>
      </c>
      <c r="F48" s="37">
        <f t="shared" si="17"/>
        <v>0</v>
      </c>
      <c r="G48" s="37">
        <f t="shared" si="18"/>
        <v>1060</v>
      </c>
      <c r="H48" s="37">
        <f t="shared" si="19"/>
        <v>1071</v>
      </c>
      <c r="I48" s="37">
        <f t="shared" si="20"/>
        <v>1077</v>
      </c>
      <c r="J48" s="16" t="s">
        <v>59</v>
      </c>
      <c r="K48" s="13">
        <v>1077</v>
      </c>
      <c r="L48" s="16" t="s">
        <v>59</v>
      </c>
      <c r="M48" s="13">
        <v>1071</v>
      </c>
      <c r="N48" s="16" t="s">
        <v>59</v>
      </c>
      <c r="O48" s="13">
        <v>1060</v>
      </c>
      <c r="P48" s="16" t="s">
        <v>59</v>
      </c>
      <c r="Q48" s="13">
        <f t="shared" si="21"/>
        <v>0</v>
      </c>
      <c r="R48" s="16" t="s">
        <v>59</v>
      </c>
      <c r="S48" s="13">
        <f t="shared" si="22"/>
        <v>0</v>
      </c>
      <c r="T48" s="16" t="s">
        <v>59</v>
      </c>
      <c r="U48" s="13">
        <f t="shared" si="23"/>
        <v>38842</v>
      </c>
      <c r="V48" s="16" t="s">
        <v>59</v>
      </c>
      <c r="W48" s="13">
        <f t="shared" si="24"/>
        <v>39372</v>
      </c>
      <c r="X48" s="16" t="s">
        <v>59</v>
      </c>
      <c r="Y48" s="13">
        <f t="shared" si="25"/>
        <v>39799</v>
      </c>
      <c r="Z48" s="13">
        <v>20318</v>
      </c>
      <c r="AA48" s="13">
        <v>19481</v>
      </c>
      <c r="AB48" s="13">
        <v>20091</v>
      </c>
      <c r="AC48" s="13">
        <v>19281</v>
      </c>
      <c r="AD48" s="13">
        <v>19831</v>
      </c>
      <c r="AE48" s="13">
        <v>19011</v>
      </c>
      <c r="AH48" s="13"/>
      <c r="AI48" s="13"/>
      <c r="AJ48" s="13"/>
      <c r="AK48" s="13"/>
      <c r="AL48" s="13"/>
      <c r="AM48" s="13"/>
    </row>
    <row r="49" spans="1:39">
      <c r="A49" s="9" t="s">
        <v>60</v>
      </c>
      <c r="B49" s="37">
        <f t="shared" si="13"/>
        <v>0</v>
      </c>
      <c r="C49" s="19">
        <f t="shared" si="14"/>
        <v>10606</v>
      </c>
      <c r="D49" s="19">
        <f t="shared" si="15"/>
        <v>10748</v>
      </c>
      <c r="E49" s="19">
        <f t="shared" si="16"/>
        <v>10860</v>
      </c>
      <c r="F49" s="37">
        <f t="shared" si="17"/>
        <v>0</v>
      </c>
      <c r="G49" s="37">
        <f t="shared" si="18"/>
        <v>322</v>
      </c>
      <c r="H49" s="37">
        <f t="shared" si="19"/>
        <v>326</v>
      </c>
      <c r="I49" s="37">
        <f t="shared" si="20"/>
        <v>326</v>
      </c>
      <c r="J49" s="16" t="s">
        <v>60</v>
      </c>
      <c r="K49" s="13">
        <v>326</v>
      </c>
      <c r="L49" s="16" t="s">
        <v>60</v>
      </c>
      <c r="M49" s="13">
        <v>326</v>
      </c>
      <c r="N49" s="16" t="s">
        <v>60</v>
      </c>
      <c r="O49" s="13">
        <v>322</v>
      </c>
      <c r="P49" s="16" t="s">
        <v>60</v>
      </c>
      <c r="Q49" s="13">
        <f t="shared" si="21"/>
        <v>0</v>
      </c>
      <c r="R49" s="16" t="s">
        <v>60</v>
      </c>
      <c r="S49" s="13">
        <f t="shared" si="22"/>
        <v>0</v>
      </c>
      <c r="T49" s="16" t="s">
        <v>60</v>
      </c>
      <c r="U49" s="13">
        <f t="shared" si="23"/>
        <v>10606</v>
      </c>
      <c r="V49" s="16" t="s">
        <v>60</v>
      </c>
      <c r="W49" s="13">
        <f t="shared" si="24"/>
        <v>10748</v>
      </c>
      <c r="X49" s="16" t="s">
        <v>60</v>
      </c>
      <c r="Y49" s="13">
        <f t="shared" si="25"/>
        <v>10860</v>
      </c>
      <c r="Z49" s="13">
        <v>5500</v>
      </c>
      <c r="AA49" s="13">
        <v>5360</v>
      </c>
      <c r="AB49" s="13">
        <v>5443</v>
      </c>
      <c r="AC49" s="13">
        <v>5305</v>
      </c>
      <c r="AD49" s="13">
        <v>5370</v>
      </c>
      <c r="AE49" s="13">
        <v>5236</v>
      </c>
      <c r="AH49" s="13"/>
      <c r="AI49" s="13"/>
      <c r="AJ49" s="13"/>
      <c r="AK49" s="13"/>
      <c r="AL49" s="13"/>
      <c r="AM49" s="13"/>
    </row>
    <row r="50" spans="1:39">
      <c r="A50" s="8" t="s">
        <v>190</v>
      </c>
      <c r="B50" s="37">
        <f t="shared" si="13"/>
        <v>0</v>
      </c>
      <c r="C50" s="19">
        <f t="shared" si="14"/>
        <v>7105</v>
      </c>
      <c r="D50" s="19">
        <f t="shared" si="15"/>
        <v>7230</v>
      </c>
      <c r="E50" s="19">
        <f t="shared" si="16"/>
        <v>7306</v>
      </c>
      <c r="F50" s="37">
        <f t="shared" si="17"/>
        <v>0</v>
      </c>
      <c r="G50" s="37">
        <f t="shared" si="18"/>
        <v>136</v>
      </c>
      <c r="H50" s="37">
        <f t="shared" si="19"/>
        <v>136</v>
      </c>
      <c r="I50" s="37">
        <f t="shared" si="20"/>
        <v>136</v>
      </c>
      <c r="J50" s="16" t="s">
        <v>190</v>
      </c>
      <c r="K50" s="13">
        <v>136</v>
      </c>
      <c r="L50" s="16" t="s">
        <v>190</v>
      </c>
      <c r="M50" s="13">
        <v>136</v>
      </c>
      <c r="N50" s="16" t="s">
        <v>190</v>
      </c>
      <c r="O50" s="13">
        <v>136</v>
      </c>
      <c r="P50" s="16" t="s">
        <v>190</v>
      </c>
      <c r="Q50" s="13">
        <f t="shared" si="21"/>
        <v>0</v>
      </c>
      <c r="R50" s="16" t="s">
        <v>190</v>
      </c>
      <c r="S50" s="13">
        <f t="shared" si="22"/>
        <v>0</v>
      </c>
      <c r="T50" s="16" t="s">
        <v>190</v>
      </c>
      <c r="U50" s="13">
        <f t="shared" si="23"/>
        <v>7105</v>
      </c>
      <c r="V50" s="16" t="s">
        <v>190</v>
      </c>
      <c r="W50" s="13">
        <f t="shared" si="24"/>
        <v>7230</v>
      </c>
      <c r="X50" s="16" t="s">
        <v>190</v>
      </c>
      <c r="Y50" s="13">
        <f t="shared" si="25"/>
        <v>7306</v>
      </c>
      <c r="Z50" s="13">
        <v>3538</v>
      </c>
      <c r="AA50" s="13">
        <v>3768</v>
      </c>
      <c r="AB50" s="13">
        <v>3502</v>
      </c>
      <c r="AC50" s="13">
        <v>3728</v>
      </c>
      <c r="AD50" s="13">
        <v>3449</v>
      </c>
      <c r="AE50" s="13">
        <v>3656</v>
      </c>
      <c r="AH50" s="13"/>
      <c r="AI50" s="13"/>
      <c r="AJ50" s="13"/>
      <c r="AK50" s="13"/>
      <c r="AL50" s="13"/>
      <c r="AM50" s="13"/>
    </row>
    <row r="51" spans="1:39">
      <c r="A51" s="8" t="s">
        <v>62</v>
      </c>
      <c r="B51" s="37">
        <f t="shared" si="13"/>
        <v>0</v>
      </c>
      <c r="C51" s="19">
        <f t="shared" si="14"/>
        <v>5607</v>
      </c>
      <c r="D51" s="19">
        <f t="shared" si="15"/>
        <v>5740</v>
      </c>
      <c r="E51" s="19">
        <f t="shared" si="16"/>
        <v>5853</v>
      </c>
      <c r="F51" s="37">
        <f t="shared" si="17"/>
        <v>0</v>
      </c>
      <c r="G51" s="37">
        <f t="shared" si="18"/>
        <v>192</v>
      </c>
      <c r="H51" s="37">
        <f t="shared" si="19"/>
        <v>199</v>
      </c>
      <c r="I51" s="37">
        <f t="shared" si="20"/>
        <v>202</v>
      </c>
      <c r="J51" s="16" t="s">
        <v>62</v>
      </c>
      <c r="K51" s="13">
        <v>202</v>
      </c>
      <c r="L51" s="16" t="s">
        <v>62</v>
      </c>
      <c r="M51" s="13">
        <v>199</v>
      </c>
      <c r="N51" s="16" t="s">
        <v>62</v>
      </c>
      <c r="O51" s="13">
        <v>192</v>
      </c>
      <c r="P51" s="16" t="s">
        <v>62</v>
      </c>
      <c r="Q51" s="13">
        <f t="shared" si="21"/>
        <v>0</v>
      </c>
      <c r="R51" s="16" t="s">
        <v>62</v>
      </c>
      <c r="S51" s="13">
        <f t="shared" si="22"/>
        <v>0</v>
      </c>
      <c r="T51" s="16" t="s">
        <v>62</v>
      </c>
      <c r="U51" s="13">
        <f t="shared" si="23"/>
        <v>5607</v>
      </c>
      <c r="V51" s="16" t="s">
        <v>62</v>
      </c>
      <c r="W51" s="13">
        <f t="shared" si="24"/>
        <v>5740</v>
      </c>
      <c r="X51" s="16" t="s">
        <v>62</v>
      </c>
      <c r="Y51" s="13">
        <f t="shared" si="25"/>
        <v>5853</v>
      </c>
      <c r="Z51" s="13">
        <v>2947</v>
      </c>
      <c r="AA51" s="13">
        <v>2906</v>
      </c>
      <c r="AB51" s="13">
        <v>2890</v>
      </c>
      <c r="AC51" s="13">
        <v>2850</v>
      </c>
      <c r="AD51" s="13">
        <v>2818</v>
      </c>
      <c r="AE51" s="13">
        <v>2789</v>
      </c>
      <c r="AH51" s="13"/>
      <c r="AI51" s="13"/>
      <c r="AJ51" s="13"/>
      <c r="AK51" s="13"/>
      <c r="AL51" s="13"/>
      <c r="AM51" s="13"/>
    </row>
    <row r="52" spans="1:39">
      <c r="A52" s="9" t="s">
        <v>63</v>
      </c>
      <c r="B52" s="37">
        <f t="shared" si="13"/>
        <v>0</v>
      </c>
      <c r="C52" s="19">
        <f t="shared" si="14"/>
        <v>3483</v>
      </c>
      <c r="D52" s="19">
        <f t="shared" si="15"/>
        <v>3565</v>
      </c>
      <c r="E52" s="19">
        <f t="shared" si="16"/>
        <v>3645</v>
      </c>
      <c r="F52" s="37">
        <f t="shared" si="17"/>
        <v>0</v>
      </c>
      <c r="G52" s="37">
        <f t="shared" si="18"/>
        <v>63</v>
      </c>
      <c r="H52" s="37">
        <f t="shared" si="19"/>
        <v>63</v>
      </c>
      <c r="I52" s="37">
        <f t="shared" si="20"/>
        <v>63</v>
      </c>
      <c r="J52" s="16" t="s">
        <v>63</v>
      </c>
      <c r="K52" s="13">
        <v>63</v>
      </c>
      <c r="L52" s="16" t="s">
        <v>63</v>
      </c>
      <c r="M52" s="13">
        <v>63</v>
      </c>
      <c r="N52" s="16" t="s">
        <v>63</v>
      </c>
      <c r="O52" s="13">
        <v>63</v>
      </c>
      <c r="P52" s="16" t="s">
        <v>63</v>
      </c>
      <c r="Q52" s="13">
        <f t="shared" si="21"/>
        <v>0</v>
      </c>
      <c r="R52" s="16" t="s">
        <v>63</v>
      </c>
      <c r="S52" s="13">
        <f t="shared" si="22"/>
        <v>0</v>
      </c>
      <c r="T52" s="16" t="s">
        <v>63</v>
      </c>
      <c r="U52" s="13">
        <f t="shared" si="23"/>
        <v>3483</v>
      </c>
      <c r="V52" s="16" t="s">
        <v>63</v>
      </c>
      <c r="W52" s="13">
        <f t="shared" si="24"/>
        <v>3565</v>
      </c>
      <c r="X52" s="16" t="s">
        <v>63</v>
      </c>
      <c r="Y52" s="13">
        <f t="shared" si="25"/>
        <v>3645</v>
      </c>
      <c r="Z52" s="13">
        <v>1868</v>
      </c>
      <c r="AA52" s="13">
        <v>1777</v>
      </c>
      <c r="AB52" s="13">
        <v>1827</v>
      </c>
      <c r="AC52" s="13">
        <v>1738</v>
      </c>
      <c r="AD52" s="13">
        <v>1787</v>
      </c>
      <c r="AE52" s="13">
        <v>1696</v>
      </c>
      <c r="AH52" s="13"/>
      <c r="AI52" s="13"/>
      <c r="AJ52" s="13"/>
      <c r="AK52" s="13"/>
      <c r="AL52" s="13"/>
      <c r="AM52" s="13"/>
    </row>
    <row r="53" spans="1:39">
      <c r="A53" s="9" t="s">
        <v>191</v>
      </c>
      <c r="B53" s="37">
        <f t="shared" si="13"/>
        <v>0</v>
      </c>
      <c r="C53" s="19">
        <f t="shared" si="14"/>
        <v>6228</v>
      </c>
      <c r="D53" s="19">
        <f t="shared" si="15"/>
        <v>6313</v>
      </c>
      <c r="E53" s="19">
        <f t="shared" si="16"/>
        <v>6369</v>
      </c>
      <c r="F53" s="37">
        <f t="shared" si="17"/>
        <v>0</v>
      </c>
      <c r="G53" s="37">
        <f t="shared" si="18"/>
        <v>134</v>
      </c>
      <c r="H53" s="37">
        <f t="shared" si="19"/>
        <v>136</v>
      </c>
      <c r="I53" s="37">
        <f t="shared" si="20"/>
        <v>137</v>
      </c>
      <c r="J53" s="16" t="s">
        <v>191</v>
      </c>
      <c r="K53" s="13">
        <v>137</v>
      </c>
      <c r="L53" s="16" t="s">
        <v>191</v>
      </c>
      <c r="M53" s="13">
        <v>136</v>
      </c>
      <c r="N53" s="16" t="s">
        <v>191</v>
      </c>
      <c r="O53" s="13">
        <v>134</v>
      </c>
      <c r="P53" s="16" t="s">
        <v>191</v>
      </c>
      <c r="Q53" s="13">
        <f t="shared" si="21"/>
        <v>0</v>
      </c>
      <c r="R53" s="16" t="s">
        <v>191</v>
      </c>
      <c r="S53" s="13">
        <f t="shared" si="22"/>
        <v>0</v>
      </c>
      <c r="T53" s="16" t="s">
        <v>191</v>
      </c>
      <c r="U53" s="13">
        <f t="shared" si="23"/>
        <v>6228</v>
      </c>
      <c r="V53" s="16" t="s">
        <v>191</v>
      </c>
      <c r="W53" s="13">
        <f t="shared" si="24"/>
        <v>6313</v>
      </c>
      <c r="X53" s="16" t="s">
        <v>191</v>
      </c>
      <c r="Y53" s="13">
        <f t="shared" si="25"/>
        <v>6369</v>
      </c>
      <c r="Z53" s="13">
        <v>3342</v>
      </c>
      <c r="AA53" s="13">
        <v>3027</v>
      </c>
      <c r="AB53" s="13">
        <v>3310</v>
      </c>
      <c r="AC53" s="13">
        <v>3003</v>
      </c>
      <c r="AD53" s="13">
        <v>3266</v>
      </c>
      <c r="AE53" s="13">
        <v>2962</v>
      </c>
      <c r="AH53" s="13"/>
      <c r="AI53" s="13"/>
      <c r="AJ53" s="13"/>
      <c r="AK53" s="13"/>
      <c r="AL53" s="13"/>
      <c r="AM53" s="13"/>
    </row>
    <row r="54" spans="1:39">
      <c r="A54" s="9" t="s">
        <v>65</v>
      </c>
      <c r="B54" s="37">
        <f t="shared" si="13"/>
        <v>0</v>
      </c>
      <c r="C54" s="19">
        <f t="shared" si="14"/>
        <v>14621</v>
      </c>
      <c r="D54" s="19">
        <f t="shared" si="15"/>
        <v>14843</v>
      </c>
      <c r="E54" s="19">
        <f t="shared" si="16"/>
        <v>15084</v>
      </c>
      <c r="F54" s="37">
        <f t="shared" si="17"/>
        <v>0</v>
      </c>
      <c r="G54" s="37">
        <f t="shared" si="18"/>
        <v>283</v>
      </c>
      <c r="H54" s="37">
        <f t="shared" si="19"/>
        <v>288</v>
      </c>
      <c r="I54" s="37">
        <f t="shared" si="20"/>
        <v>290</v>
      </c>
      <c r="J54" s="16" t="s">
        <v>65</v>
      </c>
      <c r="K54" s="13">
        <v>290</v>
      </c>
      <c r="L54" s="16" t="s">
        <v>65</v>
      </c>
      <c r="M54" s="13">
        <v>288</v>
      </c>
      <c r="N54" s="16" t="s">
        <v>65</v>
      </c>
      <c r="O54" s="13">
        <v>283</v>
      </c>
      <c r="P54" s="16" t="s">
        <v>65</v>
      </c>
      <c r="Q54" s="13">
        <f t="shared" si="21"/>
        <v>0</v>
      </c>
      <c r="R54" s="16" t="s">
        <v>65</v>
      </c>
      <c r="S54" s="13">
        <f t="shared" si="22"/>
        <v>0</v>
      </c>
      <c r="T54" s="16" t="s">
        <v>65</v>
      </c>
      <c r="U54" s="13">
        <f t="shared" si="23"/>
        <v>14621</v>
      </c>
      <c r="V54" s="16" t="s">
        <v>65</v>
      </c>
      <c r="W54" s="13">
        <f t="shared" si="24"/>
        <v>14843</v>
      </c>
      <c r="X54" s="16" t="s">
        <v>65</v>
      </c>
      <c r="Y54" s="13">
        <f t="shared" si="25"/>
        <v>15084</v>
      </c>
      <c r="Z54" s="13">
        <v>7712</v>
      </c>
      <c r="AA54" s="13">
        <v>7372</v>
      </c>
      <c r="AB54" s="13">
        <v>7598</v>
      </c>
      <c r="AC54" s="13">
        <v>7245</v>
      </c>
      <c r="AD54" s="13">
        <v>7478</v>
      </c>
      <c r="AE54" s="13">
        <v>7143</v>
      </c>
      <c r="AH54" s="13"/>
      <c r="AI54" s="13"/>
      <c r="AJ54" s="13"/>
      <c r="AK54" s="13"/>
      <c r="AL54" s="13"/>
      <c r="AM54" s="13"/>
    </row>
    <row r="55" spans="1:39">
      <c r="A55" s="8" t="s">
        <v>192</v>
      </c>
      <c r="B55" s="37">
        <f t="shared" si="13"/>
        <v>0</v>
      </c>
      <c r="C55" s="19">
        <f t="shared" si="14"/>
        <v>1550</v>
      </c>
      <c r="D55" s="19">
        <f t="shared" si="15"/>
        <v>1558</v>
      </c>
      <c r="E55" s="19">
        <f t="shared" si="16"/>
        <v>1565</v>
      </c>
      <c r="F55" s="37">
        <f t="shared" si="17"/>
        <v>0</v>
      </c>
      <c r="G55" s="37">
        <f t="shared" si="18"/>
        <v>43</v>
      </c>
      <c r="H55" s="37">
        <f t="shared" si="19"/>
        <v>46</v>
      </c>
      <c r="I55" s="37">
        <f t="shared" si="20"/>
        <v>46</v>
      </c>
      <c r="J55" s="16" t="s">
        <v>192</v>
      </c>
      <c r="K55" s="13">
        <v>46</v>
      </c>
      <c r="L55" s="16" t="s">
        <v>192</v>
      </c>
      <c r="M55" s="13">
        <v>46</v>
      </c>
      <c r="N55" s="16" t="s">
        <v>192</v>
      </c>
      <c r="O55" s="13">
        <v>43</v>
      </c>
      <c r="P55" s="16" t="s">
        <v>192</v>
      </c>
      <c r="Q55" s="13">
        <f t="shared" si="21"/>
        <v>0</v>
      </c>
      <c r="R55" s="16" t="s">
        <v>192</v>
      </c>
      <c r="S55" s="13">
        <f t="shared" si="22"/>
        <v>0</v>
      </c>
      <c r="T55" s="16" t="s">
        <v>192</v>
      </c>
      <c r="U55" s="13">
        <f t="shared" si="23"/>
        <v>1550</v>
      </c>
      <c r="V55" s="16" t="s">
        <v>192</v>
      </c>
      <c r="W55" s="13">
        <f t="shared" si="24"/>
        <v>1558</v>
      </c>
      <c r="X55" s="16" t="s">
        <v>192</v>
      </c>
      <c r="Y55" s="13">
        <f t="shared" si="25"/>
        <v>1565</v>
      </c>
      <c r="Z55" s="13">
        <v>829</v>
      </c>
      <c r="AA55" s="13">
        <v>736</v>
      </c>
      <c r="AB55" s="13">
        <v>824</v>
      </c>
      <c r="AC55" s="13">
        <v>734</v>
      </c>
      <c r="AD55" s="13">
        <v>822</v>
      </c>
      <c r="AE55" s="13">
        <v>728</v>
      </c>
      <c r="AH55" s="13"/>
      <c r="AI55" s="13"/>
      <c r="AJ55" s="13"/>
      <c r="AK55" s="13"/>
      <c r="AL55" s="13"/>
      <c r="AM55" s="13"/>
    </row>
    <row r="56" spans="1:39">
      <c r="A56" s="8" t="s">
        <v>67</v>
      </c>
      <c r="B56" s="37">
        <f t="shared" si="13"/>
        <v>0</v>
      </c>
      <c r="C56" s="19">
        <f t="shared" si="14"/>
        <v>2573</v>
      </c>
      <c r="D56" s="19">
        <f t="shared" si="15"/>
        <v>2603</v>
      </c>
      <c r="E56" s="19">
        <f t="shared" si="16"/>
        <v>2622</v>
      </c>
      <c r="F56" s="37">
        <f t="shared" si="17"/>
        <v>0</v>
      </c>
      <c r="G56" s="37">
        <f t="shared" si="18"/>
        <v>83</v>
      </c>
      <c r="H56" s="37">
        <f t="shared" si="19"/>
        <v>83</v>
      </c>
      <c r="I56" s="37">
        <f t="shared" si="20"/>
        <v>83</v>
      </c>
      <c r="J56" s="16" t="s">
        <v>67</v>
      </c>
      <c r="K56" s="13">
        <v>83</v>
      </c>
      <c r="L56" s="16" t="s">
        <v>67</v>
      </c>
      <c r="M56" s="13">
        <v>83</v>
      </c>
      <c r="N56" s="16" t="s">
        <v>67</v>
      </c>
      <c r="O56" s="13">
        <v>83</v>
      </c>
      <c r="P56" s="16" t="s">
        <v>67</v>
      </c>
      <c r="Q56" s="13">
        <f t="shared" si="21"/>
        <v>0</v>
      </c>
      <c r="R56" s="16" t="s">
        <v>67</v>
      </c>
      <c r="S56" s="13">
        <f t="shared" si="22"/>
        <v>0</v>
      </c>
      <c r="T56" s="16" t="s">
        <v>67</v>
      </c>
      <c r="U56" s="13">
        <f t="shared" si="23"/>
        <v>2573</v>
      </c>
      <c r="V56" s="16" t="s">
        <v>67</v>
      </c>
      <c r="W56" s="13">
        <f t="shared" si="24"/>
        <v>2603</v>
      </c>
      <c r="X56" s="16" t="s">
        <v>67</v>
      </c>
      <c r="Y56" s="13">
        <f t="shared" si="25"/>
        <v>2622</v>
      </c>
      <c r="Z56" s="13">
        <v>1256</v>
      </c>
      <c r="AA56" s="13">
        <v>1366</v>
      </c>
      <c r="AB56" s="13">
        <v>1246</v>
      </c>
      <c r="AC56" s="13">
        <v>1357</v>
      </c>
      <c r="AD56" s="13">
        <v>1230</v>
      </c>
      <c r="AE56" s="13">
        <v>1343</v>
      </c>
      <c r="AH56" s="13"/>
      <c r="AI56" s="13"/>
      <c r="AJ56" s="13"/>
      <c r="AK56" s="13"/>
      <c r="AL56" s="13"/>
      <c r="AM56" s="13"/>
    </row>
    <row r="57" spans="1:39">
      <c r="A57" s="8" t="s">
        <v>68</v>
      </c>
      <c r="B57" s="37">
        <f t="shared" si="13"/>
        <v>0</v>
      </c>
      <c r="C57" s="19">
        <f t="shared" si="14"/>
        <v>1302</v>
      </c>
      <c r="D57" s="19">
        <f t="shared" si="15"/>
        <v>1376</v>
      </c>
      <c r="E57" s="19">
        <f t="shared" si="16"/>
        <v>1427</v>
      </c>
      <c r="F57" s="37">
        <f t="shared" si="17"/>
        <v>0</v>
      </c>
      <c r="G57" s="37">
        <f t="shared" si="18"/>
        <v>28</v>
      </c>
      <c r="H57" s="37">
        <f t="shared" si="19"/>
        <v>28</v>
      </c>
      <c r="I57" s="37">
        <f t="shared" si="20"/>
        <v>28</v>
      </c>
      <c r="J57" s="16" t="s">
        <v>68</v>
      </c>
      <c r="K57" s="13">
        <v>28</v>
      </c>
      <c r="L57" s="16" t="s">
        <v>68</v>
      </c>
      <c r="M57" s="13">
        <v>28</v>
      </c>
      <c r="N57" s="16" t="s">
        <v>68</v>
      </c>
      <c r="O57" s="13">
        <v>28</v>
      </c>
      <c r="P57" s="16" t="s">
        <v>68</v>
      </c>
      <c r="Q57" s="13">
        <f t="shared" si="21"/>
        <v>0</v>
      </c>
      <c r="R57" s="16" t="s">
        <v>68</v>
      </c>
      <c r="S57" s="13">
        <f t="shared" si="22"/>
        <v>0</v>
      </c>
      <c r="T57" s="16" t="s">
        <v>68</v>
      </c>
      <c r="U57" s="13">
        <f t="shared" si="23"/>
        <v>1302</v>
      </c>
      <c r="V57" s="16" t="s">
        <v>68</v>
      </c>
      <c r="W57" s="13">
        <f t="shared" si="24"/>
        <v>1376</v>
      </c>
      <c r="X57" s="16" t="s">
        <v>68</v>
      </c>
      <c r="Y57" s="13">
        <f t="shared" si="25"/>
        <v>1427</v>
      </c>
      <c r="Z57" s="13">
        <v>702</v>
      </c>
      <c r="AA57" s="13">
        <v>725</v>
      </c>
      <c r="AB57" s="13">
        <v>676</v>
      </c>
      <c r="AC57" s="13">
        <v>700</v>
      </c>
      <c r="AD57" s="13">
        <v>644</v>
      </c>
      <c r="AE57" s="13">
        <v>658</v>
      </c>
      <c r="AH57" s="13"/>
      <c r="AI57" s="13"/>
      <c r="AJ57" s="13"/>
      <c r="AK57" s="13"/>
      <c r="AL57" s="13"/>
      <c r="AM57" s="13"/>
    </row>
    <row r="58" spans="1:39">
      <c r="A58" s="8" t="s">
        <v>69</v>
      </c>
      <c r="B58" s="37">
        <f t="shared" si="13"/>
        <v>0</v>
      </c>
      <c r="C58" s="19">
        <f t="shared" si="14"/>
        <v>1451</v>
      </c>
      <c r="D58" s="19">
        <f t="shared" si="15"/>
        <v>1496</v>
      </c>
      <c r="E58" s="19">
        <f t="shared" si="16"/>
        <v>1528</v>
      </c>
      <c r="F58" s="37">
        <f t="shared" si="17"/>
        <v>0</v>
      </c>
      <c r="G58" s="37">
        <f t="shared" si="18"/>
        <v>40</v>
      </c>
      <c r="H58" s="37">
        <f t="shared" si="19"/>
        <v>40</v>
      </c>
      <c r="I58" s="37">
        <f t="shared" si="20"/>
        <v>40</v>
      </c>
      <c r="J58" s="16" t="s">
        <v>69</v>
      </c>
      <c r="K58" s="13">
        <v>40</v>
      </c>
      <c r="L58" s="16" t="s">
        <v>69</v>
      </c>
      <c r="M58" s="13">
        <v>40</v>
      </c>
      <c r="N58" s="16" t="s">
        <v>69</v>
      </c>
      <c r="O58" s="13">
        <v>40</v>
      </c>
      <c r="P58" s="16" t="s">
        <v>69</v>
      </c>
      <c r="Q58" s="13">
        <f t="shared" si="21"/>
        <v>0</v>
      </c>
      <c r="R58" s="16" t="s">
        <v>69</v>
      </c>
      <c r="S58" s="13">
        <f t="shared" si="22"/>
        <v>0</v>
      </c>
      <c r="T58" s="16" t="s">
        <v>69</v>
      </c>
      <c r="U58" s="13">
        <f t="shared" si="23"/>
        <v>1451</v>
      </c>
      <c r="V58" s="16" t="s">
        <v>69</v>
      </c>
      <c r="W58" s="13">
        <f t="shared" si="24"/>
        <v>1496</v>
      </c>
      <c r="X58" s="16" t="s">
        <v>69</v>
      </c>
      <c r="Y58" s="13">
        <f t="shared" si="25"/>
        <v>1528</v>
      </c>
      <c r="Z58" s="13">
        <v>721</v>
      </c>
      <c r="AA58" s="13">
        <v>807</v>
      </c>
      <c r="AB58" s="13">
        <v>702</v>
      </c>
      <c r="AC58" s="13">
        <v>794</v>
      </c>
      <c r="AD58" s="13">
        <v>686</v>
      </c>
      <c r="AE58" s="13">
        <v>765</v>
      </c>
      <c r="AH58" s="13"/>
      <c r="AI58" s="13"/>
      <c r="AJ58" s="13"/>
      <c r="AK58" s="13"/>
      <c r="AL58" s="13"/>
      <c r="AM58" s="13"/>
    </row>
    <row r="59" spans="1:39">
      <c r="A59" s="8" t="s">
        <v>70</v>
      </c>
      <c r="B59" s="37">
        <f t="shared" si="13"/>
        <v>0</v>
      </c>
      <c r="C59" s="19">
        <f t="shared" si="14"/>
        <v>946</v>
      </c>
      <c r="D59" s="19">
        <f t="shared" si="15"/>
        <v>966</v>
      </c>
      <c r="E59" s="19">
        <f t="shared" si="16"/>
        <v>976</v>
      </c>
      <c r="F59" s="37">
        <f t="shared" si="17"/>
        <v>0</v>
      </c>
      <c r="G59" s="37">
        <f t="shared" si="18"/>
        <v>19</v>
      </c>
      <c r="H59" s="37">
        <f t="shared" si="19"/>
        <v>20</v>
      </c>
      <c r="I59" s="37">
        <f t="shared" si="20"/>
        <v>20</v>
      </c>
      <c r="J59" s="16" t="s">
        <v>70</v>
      </c>
      <c r="K59" s="13">
        <v>20</v>
      </c>
      <c r="L59" s="16" t="s">
        <v>70</v>
      </c>
      <c r="M59" s="13">
        <v>20</v>
      </c>
      <c r="N59" s="16" t="s">
        <v>70</v>
      </c>
      <c r="O59" s="13">
        <v>19</v>
      </c>
      <c r="P59" s="16" t="s">
        <v>70</v>
      </c>
      <c r="Q59" s="13">
        <f t="shared" si="21"/>
        <v>0</v>
      </c>
      <c r="R59" s="16" t="s">
        <v>70</v>
      </c>
      <c r="S59" s="13">
        <f t="shared" si="22"/>
        <v>0</v>
      </c>
      <c r="T59" s="16" t="s">
        <v>70</v>
      </c>
      <c r="U59" s="13">
        <f t="shared" si="23"/>
        <v>946</v>
      </c>
      <c r="V59" s="16" t="s">
        <v>70</v>
      </c>
      <c r="W59" s="13">
        <f t="shared" si="24"/>
        <v>966</v>
      </c>
      <c r="X59" s="16" t="s">
        <v>70</v>
      </c>
      <c r="Y59" s="13">
        <f t="shared" si="25"/>
        <v>976</v>
      </c>
      <c r="Z59" s="13">
        <v>451</v>
      </c>
      <c r="AA59" s="13">
        <v>525</v>
      </c>
      <c r="AB59" s="13">
        <v>446</v>
      </c>
      <c r="AC59" s="13">
        <v>520</v>
      </c>
      <c r="AD59" s="13">
        <v>436</v>
      </c>
      <c r="AE59" s="13">
        <v>510</v>
      </c>
      <c r="AH59" s="13"/>
      <c r="AI59" s="13"/>
      <c r="AJ59" s="13"/>
      <c r="AK59" s="13"/>
      <c r="AL59" s="13"/>
      <c r="AM59" s="13"/>
    </row>
    <row r="60" spans="1:39">
      <c r="A60" s="8" t="s">
        <v>71</v>
      </c>
      <c r="B60" s="37">
        <f t="shared" si="13"/>
        <v>0</v>
      </c>
      <c r="C60" s="19">
        <f t="shared" si="14"/>
        <v>7274</v>
      </c>
      <c r="D60" s="19">
        <f t="shared" si="15"/>
        <v>7462</v>
      </c>
      <c r="E60" s="19">
        <f t="shared" si="16"/>
        <v>7605</v>
      </c>
      <c r="F60" s="37">
        <f t="shared" si="17"/>
        <v>0</v>
      </c>
      <c r="G60" s="37">
        <f t="shared" si="18"/>
        <v>160</v>
      </c>
      <c r="H60" s="37">
        <f t="shared" si="19"/>
        <v>164</v>
      </c>
      <c r="I60" s="37">
        <f t="shared" si="20"/>
        <v>164</v>
      </c>
      <c r="J60" s="16" t="s">
        <v>71</v>
      </c>
      <c r="K60" s="13">
        <v>164</v>
      </c>
      <c r="L60" s="16" t="s">
        <v>71</v>
      </c>
      <c r="M60" s="13">
        <v>164</v>
      </c>
      <c r="N60" s="16" t="s">
        <v>71</v>
      </c>
      <c r="O60" s="13">
        <v>160</v>
      </c>
      <c r="P60" s="16" t="s">
        <v>71</v>
      </c>
      <c r="Q60" s="13">
        <f t="shared" si="21"/>
        <v>0</v>
      </c>
      <c r="R60" s="16" t="s">
        <v>71</v>
      </c>
      <c r="S60" s="13">
        <f t="shared" si="22"/>
        <v>0</v>
      </c>
      <c r="T60" s="16" t="s">
        <v>71</v>
      </c>
      <c r="U60" s="13">
        <f t="shared" si="23"/>
        <v>7274</v>
      </c>
      <c r="V60" s="16" t="s">
        <v>71</v>
      </c>
      <c r="W60" s="13">
        <f t="shared" si="24"/>
        <v>7462</v>
      </c>
      <c r="X60" s="16" t="s">
        <v>71</v>
      </c>
      <c r="Y60" s="13">
        <f t="shared" si="25"/>
        <v>7605</v>
      </c>
      <c r="Z60" s="13">
        <v>3715</v>
      </c>
      <c r="AA60" s="13">
        <v>3890</v>
      </c>
      <c r="AB60" s="13">
        <v>3646</v>
      </c>
      <c r="AC60" s="13">
        <v>3816</v>
      </c>
      <c r="AD60" s="13">
        <v>3547</v>
      </c>
      <c r="AE60" s="13">
        <v>3727</v>
      </c>
      <c r="AH60" s="13"/>
      <c r="AI60" s="13"/>
      <c r="AJ60" s="13"/>
      <c r="AK60" s="13"/>
      <c r="AL60" s="13"/>
      <c r="AM60" s="13"/>
    </row>
    <row r="61" spans="1:39">
      <c r="A61" s="8" t="s">
        <v>193</v>
      </c>
      <c r="B61" s="37">
        <f t="shared" si="13"/>
        <v>0</v>
      </c>
      <c r="C61" s="19">
        <f t="shared" si="14"/>
        <v>3925</v>
      </c>
      <c r="D61" s="19">
        <f t="shared" si="15"/>
        <v>3993</v>
      </c>
      <c r="E61" s="19">
        <f t="shared" si="16"/>
        <v>4073</v>
      </c>
      <c r="F61" s="37">
        <f t="shared" si="17"/>
        <v>0</v>
      </c>
      <c r="G61" s="37">
        <f t="shared" si="18"/>
        <v>82</v>
      </c>
      <c r="H61" s="37">
        <f t="shared" si="19"/>
        <v>87</v>
      </c>
      <c r="I61" s="37">
        <f t="shared" si="20"/>
        <v>87</v>
      </c>
      <c r="J61" s="16" t="s">
        <v>193</v>
      </c>
      <c r="K61" s="13">
        <v>87</v>
      </c>
      <c r="L61" s="16" t="s">
        <v>193</v>
      </c>
      <c r="M61" s="13">
        <v>87</v>
      </c>
      <c r="N61" s="16" t="s">
        <v>193</v>
      </c>
      <c r="O61" s="13">
        <v>82</v>
      </c>
      <c r="P61" s="16" t="s">
        <v>193</v>
      </c>
      <c r="Q61" s="13">
        <f t="shared" si="21"/>
        <v>0</v>
      </c>
      <c r="R61" s="16" t="s">
        <v>193</v>
      </c>
      <c r="S61" s="13">
        <f t="shared" si="22"/>
        <v>0</v>
      </c>
      <c r="T61" s="16" t="s">
        <v>193</v>
      </c>
      <c r="U61" s="13">
        <f t="shared" si="23"/>
        <v>3925</v>
      </c>
      <c r="V61" s="16" t="s">
        <v>193</v>
      </c>
      <c r="W61" s="13">
        <f t="shared" si="24"/>
        <v>3993</v>
      </c>
      <c r="X61" s="16" t="s">
        <v>193</v>
      </c>
      <c r="Y61" s="13">
        <f t="shared" si="25"/>
        <v>4073</v>
      </c>
      <c r="Z61" s="13">
        <v>1967</v>
      </c>
      <c r="AA61" s="13">
        <v>2106</v>
      </c>
      <c r="AB61" s="13">
        <v>1924</v>
      </c>
      <c r="AC61" s="13">
        <v>2069</v>
      </c>
      <c r="AD61" s="13">
        <v>1892</v>
      </c>
      <c r="AE61" s="13">
        <v>2033</v>
      </c>
      <c r="AH61" s="13"/>
      <c r="AI61" s="13"/>
      <c r="AJ61" s="13"/>
      <c r="AK61" s="13"/>
      <c r="AL61" s="13"/>
      <c r="AM61" s="13"/>
    </row>
    <row r="62" spans="1:39">
      <c r="A62" s="8" t="s">
        <v>73</v>
      </c>
      <c r="B62" s="37">
        <f t="shared" si="13"/>
        <v>0</v>
      </c>
      <c r="C62" s="19">
        <f t="shared" si="14"/>
        <v>9075</v>
      </c>
      <c r="D62" s="19">
        <f t="shared" si="15"/>
        <v>9309</v>
      </c>
      <c r="E62" s="19">
        <f t="shared" si="16"/>
        <v>9460</v>
      </c>
      <c r="F62" s="37">
        <f t="shared" si="17"/>
        <v>0</v>
      </c>
      <c r="G62" s="37">
        <f t="shared" si="18"/>
        <v>217</v>
      </c>
      <c r="H62" s="37">
        <f t="shared" si="19"/>
        <v>219</v>
      </c>
      <c r="I62" s="37">
        <f t="shared" si="20"/>
        <v>220</v>
      </c>
      <c r="J62" s="16" t="s">
        <v>73</v>
      </c>
      <c r="K62" s="13">
        <v>220</v>
      </c>
      <c r="L62" s="16" t="s">
        <v>73</v>
      </c>
      <c r="M62" s="13">
        <v>219</v>
      </c>
      <c r="N62" s="16" t="s">
        <v>73</v>
      </c>
      <c r="O62" s="13">
        <v>217</v>
      </c>
      <c r="P62" s="16" t="s">
        <v>73</v>
      </c>
      <c r="Q62" s="13">
        <f t="shared" si="21"/>
        <v>0</v>
      </c>
      <c r="R62" s="16" t="s">
        <v>73</v>
      </c>
      <c r="S62" s="13">
        <f t="shared" si="22"/>
        <v>0</v>
      </c>
      <c r="T62" s="16" t="s">
        <v>73</v>
      </c>
      <c r="U62" s="13">
        <f t="shared" si="23"/>
        <v>9075</v>
      </c>
      <c r="V62" s="16" t="s">
        <v>73</v>
      </c>
      <c r="W62" s="13">
        <f t="shared" si="24"/>
        <v>9309</v>
      </c>
      <c r="X62" s="16" t="s">
        <v>73</v>
      </c>
      <c r="Y62" s="13">
        <f t="shared" si="25"/>
        <v>9460</v>
      </c>
      <c r="Z62" s="13">
        <v>4465</v>
      </c>
      <c r="AA62" s="13">
        <v>4995</v>
      </c>
      <c r="AB62" s="13">
        <v>4397</v>
      </c>
      <c r="AC62" s="13">
        <v>4912</v>
      </c>
      <c r="AD62" s="13">
        <v>4284</v>
      </c>
      <c r="AE62" s="13">
        <v>4791</v>
      </c>
      <c r="AH62" s="13"/>
      <c r="AI62" s="13"/>
      <c r="AJ62" s="13"/>
      <c r="AK62" s="13"/>
      <c r="AL62" s="13"/>
      <c r="AM62" s="13"/>
    </row>
    <row r="63" spans="1:39">
      <c r="A63" s="8" t="s">
        <v>194</v>
      </c>
      <c r="B63" s="37">
        <f t="shared" si="13"/>
        <v>0</v>
      </c>
      <c r="C63" s="19">
        <f t="shared" si="14"/>
        <v>3394</v>
      </c>
      <c r="D63" s="19">
        <f t="shared" si="15"/>
        <v>3419</v>
      </c>
      <c r="E63" s="19">
        <f t="shared" si="16"/>
        <v>3444</v>
      </c>
      <c r="F63" s="37">
        <f t="shared" si="17"/>
        <v>0</v>
      </c>
      <c r="G63" s="37">
        <f t="shared" si="18"/>
        <v>91</v>
      </c>
      <c r="H63" s="37">
        <f t="shared" si="19"/>
        <v>93</v>
      </c>
      <c r="I63" s="37">
        <f t="shared" si="20"/>
        <v>93</v>
      </c>
      <c r="J63" s="16" t="s">
        <v>194</v>
      </c>
      <c r="K63" s="13">
        <v>93</v>
      </c>
      <c r="L63" s="16" t="s">
        <v>194</v>
      </c>
      <c r="M63" s="13">
        <v>93</v>
      </c>
      <c r="N63" s="16" t="s">
        <v>194</v>
      </c>
      <c r="O63" s="13">
        <v>91</v>
      </c>
      <c r="P63" s="16" t="s">
        <v>194</v>
      </c>
      <c r="Q63" s="13">
        <f t="shared" si="21"/>
        <v>0</v>
      </c>
      <c r="R63" s="16" t="s">
        <v>194</v>
      </c>
      <c r="S63" s="13">
        <f t="shared" si="22"/>
        <v>0</v>
      </c>
      <c r="T63" s="16" t="s">
        <v>194</v>
      </c>
      <c r="U63" s="13">
        <f t="shared" si="23"/>
        <v>3394</v>
      </c>
      <c r="V63" s="16" t="s">
        <v>194</v>
      </c>
      <c r="W63" s="13">
        <f t="shared" si="24"/>
        <v>3419</v>
      </c>
      <c r="X63" s="16" t="s">
        <v>194</v>
      </c>
      <c r="Y63" s="13">
        <f t="shared" si="25"/>
        <v>3444</v>
      </c>
      <c r="Z63" s="13">
        <v>1739</v>
      </c>
      <c r="AA63" s="13">
        <v>1705</v>
      </c>
      <c r="AB63" s="13">
        <v>1729</v>
      </c>
      <c r="AC63" s="13">
        <v>1690</v>
      </c>
      <c r="AD63" s="13">
        <v>1716</v>
      </c>
      <c r="AE63" s="13">
        <v>1678</v>
      </c>
      <c r="AH63" s="13"/>
      <c r="AI63" s="13"/>
      <c r="AJ63" s="13"/>
      <c r="AK63" s="13"/>
      <c r="AL63" s="13"/>
      <c r="AM63" s="13"/>
    </row>
    <row r="64" spans="1:39">
      <c r="A64" s="8" t="s">
        <v>75</v>
      </c>
      <c r="B64" s="37">
        <f t="shared" si="13"/>
        <v>0</v>
      </c>
      <c r="C64" s="19">
        <f t="shared" si="14"/>
        <v>4652</v>
      </c>
      <c r="D64" s="19">
        <f t="shared" si="15"/>
        <v>4721</v>
      </c>
      <c r="E64" s="19">
        <f t="shared" si="16"/>
        <v>4782</v>
      </c>
      <c r="F64" s="37">
        <f t="shared" si="17"/>
        <v>0</v>
      </c>
      <c r="G64" s="37">
        <f t="shared" si="18"/>
        <v>110</v>
      </c>
      <c r="H64" s="37">
        <f t="shared" si="19"/>
        <v>110</v>
      </c>
      <c r="I64" s="37">
        <f t="shared" si="20"/>
        <v>113</v>
      </c>
      <c r="J64" s="16" t="s">
        <v>75</v>
      </c>
      <c r="K64" s="13">
        <v>113</v>
      </c>
      <c r="L64" s="16" t="s">
        <v>75</v>
      </c>
      <c r="M64" s="13">
        <v>110</v>
      </c>
      <c r="N64" s="16" t="s">
        <v>75</v>
      </c>
      <c r="O64" s="13">
        <v>110</v>
      </c>
      <c r="P64" s="16" t="s">
        <v>75</v>
      </c>
      <c r="Q64" s="13">
        <f t="shared" si="21"/>
        <v>0</v>
      </c>
      <c r="R64" s="16" t="s">
        <v>75</v>
      </c>
      <c r="S64" s="13">
        <f t="shared" si="22"/>
        <v>0</v>
      </c>
      <c r="T64" s="16" t="s">
        <v>75</v>
      </c>
      <c r="U64" s="13">
        <f t="shared" si="23"/>
        <v>4652</v>
      </c>
      <c r="V64" s="16" t="s">
        <v>75</v>
      </c>
      <c r="W64" s="13">
        <f t="shared" si="24"/>
        <v>4721</v>
      </c>
      <c r="X64" s="16" t="s">
        <v>75</v>
      </c>
      <c r="Y64" s="13">
        <f t="shared" si="25"/>
        <v>4782</v>
      </c>
      <c r="Z64" s="13">
        <v>2440</v>
      </c>
      <c r="AA64" s="13">
        <v>2342</v>
      </c>
      <c r="AB64" s="13">
        <v>2406</v>
      </c>
      <c r="AC64" s="13">
        <v>2315</v>
      </c>
      <c r="AD64" s="13">
        <v>2375</v>
      </c>
      <c r="AE64" s="13">
        <v>2277</v>
      </c>
      <c r="AH64" s="13"/>
      <c r="AI64" s="13"/>
      <c r="AJ64" s="13"/>
      <c r="AK64" s="13"/>
      <c r="AL64" s="13"/>
      <c r="AM64" s="13"/>
    </row>
    <row r="65" spans="1:39">
      <c r="A65" s="8" t="s">
        <v>76</v>
      </c>
      <c r="B65" s="37">
        <f t="shared" si="13"/>
        <v>0</v>
      </c>
      <c r="C65" s="19">
        <f t="shared" si="14"/>
        <v>1599</v>
      </c>
      <c r="D65" s="19">
        <f t="shared" si="15"/>
        <v>1799</v>
      </c>
      <c r="E65" s="19">
        <f t="shared" si="16"/>
        <v>1934</v>
      </c>
      <c r="F65" s="37">
        <f t="shared" si="17"/>
        <v>0</v>
      </c>
      <c r="G65" s="37">
        <f t="shared" si="18"/>
        <v>30</v>
      </c>
      <c r="H65" s="37">
        <f t="shared" si="19"/>
        <v>32</v>
      </c>
      <c r="I65" s="37">
        <f t="shared" si="20"/>
        <v>34</v>
      </c>
      <c r="J65" s="16" t="s">
        <v>76</v>
      </c>
      <c r="K65" s="13">
        <v>34</v>
      </c>
      <c r="L65" s="16" t="s">
        <v>76</v>
      </c>
      <c r="M65" s="13">
        <v>32</v>
      </c>
      <c r="N65" s="16" t="s">
        <v>76</v>
      </c>
      <c r="O65" s="13">
        <v>30</v>
      </c>
      <c r="P65" s="16" t="s">
        <v>76</v>
      </c>
      <c r="Q65" s="13">
        <f t="shared" si="21"/>
        <v>0</v>
      </c>
      <c r="R65" s="16" t="s">
        <v>76</v>
      </c>
      <c r="S65" s="13">
        <f t="shared" si="22"/>
        <v>0</v>
      </c>
      <c r="T65" s="16" t="s">
        <v>76</v>
      </c>
      <c r="U65" s="13">
        <f t="shared" si="23"/>
        <v>1599</v>
      </c>
      <c r="V65" s="16" t="s">
        <v>76</v>
      </c>
      <c r="W65" s="13">
        <f t="shared" si="24"/>
        <v>1799</v>
      </c>
      <c r="X65" s="16" t="s">
        <v>76</v>
      </c>
      <c r="Y65" s="13">
        <f t="shared" si="25"/>
        <v>1934</v>
      </c>
      <c r="Z65" s="13">
        <v>946</v>
      </c>
      <c r="AA65" s="13">
        <v>988</v>
      </c>
      <c r="AB65" s="13">
        <v>882</v>
      </c>
      <c r="AC65" s="13">
        <v>917</v>
      </c>
      <c r="AD65" s="13">
        <v>784</v>
      </c>
      <c r="AE65" s="13">
        <v>815</v>
      </c>
      <c r="AH65" s="13"/>
      <c r="AI65" s="13"/>
      <c r="AJ65" s="13"/>
      <c r="AK65" s="13"/>
      <c r="AL65" s="13"/>
      <c r="AM65" s="13"/>
    </row>
    <row r="66" spans="1:39">
      <c r="A66" s="8" t="s">
        <v>77</v>
      </c>
      <c r="B66" s="37">
        <f t="shared" si="13"/>
        <v>0</v>
      </c>
      <c r="C66" s="19">
        <f t="shared" si="14"/>
        <v>1375</v>
      </c>
      <c r="D66" s="19">
        <f t="shared" si="15"/>
        <v>1451</v>
      </c>
      <c r="E66" s="19">
        <f t="shared" si="16"/>
        <v>1509</v>
      </c>
      <c r="F66" s="37">
        <f t="shared" si="17"/>
        <v>0</v>
      </c>
      <c r="G66" s="37">
        <f t="shared" si="18"/>
        <v>63</v>
      </c>
      <c r="H66" s="37">
        <f t="shared" si="19"/>
        <v>66</v>
      </c>
      <c r="I66" s="37">
        <f t="shared" si="20"/>
        <v>72</v>
      </c>
      <c r="J66" s="16" t="s">
        <v>77</v>
      </c>
      <c r="K66" s="13">
        <v>72</v>
      </c>
      <c r="L66" s="16" t="s">
        <v>77</v>
      </c>
      <c r="M66" s="13">
        <v>66</v>
      </c>
      <c r="N66" s="16" t="s">
        <v>77</v>
      </c>
      <c r="O66" s="13">
        <v>63</v>
      </c>
      <c r="P66" s="16" t="s">
        <v>77</v>
      </c>
      <c r="Q66" s="13">
        <f t="shared" si="21"/>
        <v>0</v>
      </c>
      <c r="R66" s="16" t="s">
        <v>77</v>
      </c>
      <c r="S66" s="13">
        <f t="shared" si="22"/>
        <v>0</v>
      </c>
      <c r="T66" s="16" t="s">
        <v>77</v>
      </c>
      <c r="U66" s="13">
        <f t="shared" si="23"/>
        <v>1375</v>
      </c>
      <c r="V66" s="16" t="s">
        <v>77</v>
      </c>
      <c r="W66" s="13">
        <f t="shared" si="24"/>
        <v>1451</v>
      </c>
      <c r="X66" s="16" t="s">
        <v>77</v>
      </c>
      <c r="Y66" s="13">
        <f t="shared" si="25"/>
        <v>1509</v>
      </c>
      <c r="Z66" s="13">
        <v>740</v>
      </c>
      <c r="AA66" s="13">
        <v>769</v>
      </c>
      <c r="AB66" s="13">
        <v>710</v>
      </c>
      <c r="AC66" s="13">
        <v>741</v>
      </c>
      <c r="AD66" s="13">
        <v>673</v>
      </c>
      <c r="AE66" s="13">
        <v>702</v>
      </c>
      <c r="AH66" s="13"/>
      <c r="AI66" s="13"/>
      <c r="AJ66" s="13"/>
      <c r="AK66" s="13"/>
      <c r="AL66" s="13"/>
      <c r="AM66" s="13"/>
    </row>
    <row r="67" spans="1:39">
      <c r="A67" s="8" t="s">
        <v>195</v>
      </c>
      <c r="B67" s="37">
        <f t="shared" si="13"/>
        <v>0</v>
      </c>
      <c r="C67" s="19">
        <f t="shared" si="14"/>
        <v>4361</v>
      </c>
      <c r="D67" s="19">
        <f t="shared" si="15"/>
        <v>4499</v>
      </c>
      <c r="E67" s="19">
        <f t="shared" si="16"/>
        <v>4631</v>
      </c>
      <c r="F67" s="37">
        <f t="shared" si="17"/>
        <v>0</v>
      </c>
      <c r="G67" s="37">
        <f t="shared" si="18"/>
        <v>90</v>
      </c>
      <c r="H67" s="37">
        <f t="shared" si="19"/>
        <v>91</v>
      </c>
      <c r="I67" s="37">
        <f t="shared" si="20"/>
        <v>94</v>
      </c>
      <c r="J67" s="16" t="s">
        <v>195</v>
      </c>
      <c r="K67" s="13">
        <v>94</v>
      </c>
      <c r="L67" s="16" t="s">
        <v>195</v>
      </c>
      <c r="M67" s="13">
        <v>91</v>
      </c>
      <c r="N67" s="16" t="s">
        <v>195</v>
      </c>
      <c r="O67" s="13">
        <v>90</v>
      </c>
      <c r="P67" s="16" t="s">
        <v>195</v>
      </c>
      <c r="Q67" s="13">
        <f t="shared" si="21"/>
        <v>0</v>
      </c>
      <c r="R67" s="16" t="s">
        <v>195</v>
      </c>
      <c r="S67" s="13">
        <f t="shared" si="22"/>
        <v>0</v>
      </c>
      <c r="T67" s="16" t="s">
        <v>195</v>
      </c>
      <c r="U67" s="13">
        <f t="shared" si="23"/>
        <v>4361</v>
      </c>
      <c r="V67" s="16" t="s">
        <v>195</v>
      </c>
      <c r="W67" s="13">
        <f t="shared" si="24"/>
        <v>4499</v>
      </c>
      <c r="X67" s="16" t="s">
        <v>195</v>
      </c>
      <c r="Y67" s="13">
        <f t="shared" si="25"/>
        <v>4631</v>
      </c>
      <c r="Z67" s="13">
        <v>2182</v>
      </c>
      <c r="AA67" s="13">
        <v>2449</v>
      </c>
      <c r="AB67" s="13">
        <v>2119</v>
      </c>
      <c r="AC67" s="13">
        <v>2380</v>
      </c>
      <c r="AD67" s="13">
        <v>2042</v>
      </c>
      <c r="AE67" s="13">
        <v>2319</v>
      </c>
      <c r="AH67" s="13"/>
      <c r="AI67" s="13"/>
      <c r="AJ67" s="13"/>
      <c r="AK67" s="13"/>
      <c r="AL67" s="13"/>
      <c r="AM67" s="13"/>
    </row>
    <row r="68" spans="1:39">
      <c r="A68" s="8" t="s">
        <v>79</v>
      </c>
      <c r="B68" s="37">
        <f t="shared" si="13"/>
        <v>0</v>
      </c>
      <c r="C68" s="19">
        <f t="shared" si="14"/>
        <v>1947</v>
      </c>
      <c r="D68" s="19">
        <f t="shared" si="15"/>
        <v>1961</v>
      </c>
      <c r="E68" s="19">
        <f t="shared" si="16"/>
        <v>1975</v>
      </c>
      <c r="F68" s="37">
        <f t="shared" si="17"/>
        <v>0</v>
      </c>
      <c r="G68" s="37">
        <f t="shared" si="18"/>
        <v>39</v>
      </c>
      <c r="H68" s="37">
        <f t="shared" si="19"/>
        <v>39</v>
      </c>
      <c r="I68" s="37">
        <f t="shared" si="20"/>
        <v>39</v>
      </c>
      <c r="J68" s="16" t="s">
        <v>79</v>
      </c>
      <c r="K68" s="13">
        <v>39</v>
      </c>
      <c r="L68" s="16" t="s">
        <v>79</v>
      </c>
      <c r="M68" s="13">
        <v>39</v>
      </c>
      <c r="N68" s="16" t="s">
        <v>79</v>
      </c>
      <c r="O68" s="13">
        <v>39</v>
      </c>
      <c r="P68" s="16" t="s">
        <v>79</v>
      </c>
      <c r="Q68" s="13">
        <f t="shared" si="21"/>
        <v>0</v>
      </c>
      <c r="R68" s="16" t="s">
        <v>79</v>
      </c>
      <c r="S68" s="13">
        <f t="shared" si="22"/>
        <v>0</v>
      </c>
      <c r="T68" s="16" t="s">
        <v>79</v>
      </c>
      <c r="U68" s="13">
        <f t="shared" si="23"/>
        <v>1947</v>
      </c>
      <c r="V68" s="16" t="s">
        <v>79</v>
      </c>
      <c r="W68" s="13">
        <f t="shared" si="24"/>
        <v>1961</v>
      </c>
      <c r="X68" s="16" t="s">
        <v>79</v>
      </c>
      <c r="Y68" s="13">
        <f t="shared" si="25"/>
        <v>1975</v>
      </c>
      <c r="Z68" s="13">
        <v>944</v>
      </c>
      <c r="AA68" s="13">
        <v>1031</v>
      </c>
      <c r="AB68" s="13">
        <v>937</v>
      </c>
      <c r="AC68" s="13">
        <v>1024</v>
      </c>
      <c r="AD68" s="13">
        <v>930</v>
      </c>
      <c r="AE68" s="13">
        <v>1017</v>
      </c>
      <c r="AH68" s="13"/>
      <c r="AI68" s="13"/>
      <c r="AJ68" s="13"/>
      <c r="AK68" s="13"/>
      <c r="AL68" s="13"/>
      <c r="AM68" s="13"/>
    </row>
    <row r="69" spans="1:39">
      <c r="A69" s="8" t="s">
        <v>80</v>
      </c>
      <c r="B69" s="37">
        <f t="shared" si="13"/>
        <v>0</v>
      </c>
      <c r="C69" s="19">
        <f t="shared" si="14"/>
        <v>2706</v>
      </c>
      <c r="D69" s="19">
        <f t="shared" si="15"/>
        <v>2767</v>
      </c>
      <c r="E69" s="19">
        <f t="shared" si="16"/>
        <v>2827</v>
      </c>
      <c r="F69" s="37">
        <f t="shared" si="17"/>
        <v>0</v>
      </c>
      <c r="G69" s="37">
        <f t="shared" si="18"/>
        <v>70</v>
      </c>
      <c r="H69" s="37">
        <f t="shared" si="19"/>
        <v>71</v>
      </c>
      <c r="I69" s="37">
        <f t="shared" si="20"/>
        <v>71</v>
      </c>
      <c r="J69" s="16" t="s">
        <v>80</v>
      </c>
      <c r="K69" s="13">
        <v>71</v>
      </c>
      <c r="L69" s="16" t="s">
        <v>80</v>
      </c>
      <c r="M69" s="13">
        <v>71</v>
      </c>
      <c r="N69" s="16" t="s">
        <v>80</v>
      </c>
      <c r="O69" s="13">
        <v>70</v>
      </c>
      <c r="P69" s="16" t="s">
        <v>80</v>
      </c>
      <c r="Q69" s="13">
        <f t="shared" si="21"/>
        <v>0</v>
      </c>
      <c r="R69" s="16" t="s">
        <v>80</v>
      </c>
      <c r="S69" s="13">
        <f t="shared" si="22"/>
        <v>0</v>
      </c>
      <c r="T69" s="16" t="s">
        <v>80</v>
      </c>
      <c r="U69" s="13">
        <f t="shared" si="23"/>
        <v>2706</v>
      </c>
      <c r="V69" s="16" t="s">
        <v>80</v>
      </c>
      <c r="W69" s="13">
        <f t="shared" si="24"/>
        <v>2767</v>
      </c>
      <c r="X69" s="16" t="s">
        <v>80</v>
      </c>
      <c r="Y69" s="13">
        <f t="shared" si="25"/>
        <v>2827</v>
      </c>
      <c r="Z69" s="13">
        <v>1408</v>
      </c>
      <c r="AA69" s="13">
        <v>1419</v>
      </c>
      <c r="AB69" s="13">
        <v>1383</v>
      </c>
      <c r="AC69" s="13">
        <v>1384</v>
      </c>
      <c r="AD69" s="13">
        <v>1355</v>
      </c>
      <c r="AE69" s="13">
        <v>1351</v>
      </c>
      <c r="AH69" s="13"/>
      <c r="AI69" s="13"/>
      <c r="AJ69" s="13"/>
      <c r="AK69" s="13"/>
      <c r="AL69" s="13"/>
      <c r="AM69" s="13"/>
    </row>
    <row r="70" spans="1:39">
      <c r="A70" s="9" t="s">
        <v>81</v>
      </c>
      <c r="B70" s="37">
        <f t="shared" si="13"/>
        <v>0</v>
      </c>
      <c r="C70" s="19">
        <f t="shared" si="14"/>
        <v>8492</v>
      </c>
      <c r="D70" s="19">
        <f t="shared" si="15"/>
        <v>8645</v>
      </c>
      <c r="E70" s="19">
        <f t="shared" si="16"/>
        <v>8771</v>
      </c>
      <c r="F70" s="37">
        <f t="shared" si="17"/>
        <v>0</v>
      </c>
      <c r="G70" s="37">
        <f t="shared" si="18"/>
        <v>179</v>
      </c>
      <c r="H70" s="37">
        <f t="shared" si="19"/>
        <v>185</v>
      </c>
      <c r="I70" s="37">
        <f t="shared" si="20"/>
        <v>185</v>
      </c>
      <c r="J70" s="16" t="s">
        <v>81</v>
      </c>
      <c r="K70" s="13">
        <v>185</v>
      </c>
      <c r="L70" s="16" t="s">
        <v>81</v>
      </c>
      <c r="M70" s="13">
        <v>185</v>
      </c>
      <c r="N70" s="16" t="s">
        <v>81</v>
      </c>
      <c r="O70" s="13">
        <v>179</v>
      </c>
      <c r="P70" s="16" t="s">
        <v>81</v>
      </c>
      <c r="Q70" s="13">
        <f t="shared" si="21"/>
        <v>0</v>
      </c>
      <c r="R70" s="16" t="s">
        <v>81</v>
      </c>
      <c r="S70" s="13">
        <f t="shared" si="22"/>
        <v>0</v>
      </c>
      <c r="T70" s="16" t="s">
        <v>81</v>
      </c>
      <c r="U70" s="13">
        <f t="shared" si="23"/>
        <v>8492</v>
      </c>
      <c r="V70" s="16" t="s">
        <v>81</v>
      </c>
      <c r="W70" s="13">
        <f t="shared" si="24"/>
        <v>8645</v>
      </c>
      <c r="X70" s="16" t="s">
        <v>81</v>
      </c>
      <c r="Y70" s="13">
        <f t="shared" si="25"/>
        <v>8771</v>
      </c>
      <c r="Z70" s="13">
        <v>4377</v>
      </c>
      <c r="AA70" s="13">
        <v>4394</v>
      </c>
      <c r="AB70" s="13">
        <v>4317</v>
      </c>
      <c r="AC70" s="13">
        <v>4328</v>
      </c>
      <c r="AD70" s="13">
        <v>4238</v>
      </c>
      <c r="AE70" s="13">
        <v>4254</v>
      </c>
      <c r="AH70" s="13"/>
      <c r="AI70" s="13"/>
      <c r="AJ70" s="13"/>
      <c r="AK70" s="13"/>
      <c r="AL70" s="13"/>
      <c r="AM70" s="13"/>
    </row>
    <row r="71" spans="1:39">
      <c r="A71" s="9" t="s">
        <v>82</v>
      </c>
      <c r="B71" s="37">
        <f t="shared" si="13"/>
        <v>0</v>
      </c>
      <c r="C71" s="19">
        <f t="shared" si="14"/>
        <v>29941</v>
      </c>
      <c r="D71" s="19">
        <f t="shared" si="15"/>
        <v>30456</v>
      </c>
      <c r="E71" s="19">
        <f t="shared" si="16"/>
        <v>30866</v>
      </c>
      <c r="F71" s="37">
        <f t="shared" si="17"/>
        <v>0</v>
      </c>
      <c r="G71" s="37">
        <f t="shared" si="18"/>
        <v>858</v>
      </c>
      <c r="H71" s="37">
        <f t="shared" si="19"/>
        <v>869</v>
      </c>
      <c r="I71" s="37">
        <f t="shared" si="20"/>
        <v>871</v>
      </c>
      <c r="J71" s="16" t="s">
        <v>82</v>
      </c>
      <c r="K71" s="13">
        <v>871</v>
      </c>
      <c r="L71" s="16" t="s">
        <v>82</v>
      </c>
      <c r="M71" s="13">
        <v>869</v>
      </c>
      <c r="N71" s="16" t="s">
        <v>82</v>
      </c>
      <c r="O71" s="13">
        <v>858</v>
      </c>
      <c r="P71" s="16" t="s">
        <v>82</v>
      </c>
      <c r="Q71" s="13">
        <f t="shared" si="21"/>
        <v>0</v>
      </c>
      <c r="R71" s="16" t="s">
        <v>82</v>
      </c>
      <c r="S71" s="13">
        <f t="shared" si="22"/>
        <v>0</v>
      </c>
      <c r="T71" s="16" t="s">
        <v>82</v>
      </c>
      <c r="U71" s="13">
        <f t="shared" si="23"/>
        <v>29941</v>
      </c>
      <c r="V71" s="16" t="s">
        <v>82</v>
      </c>
      <c r="W71" s="13">
        <f t="shared" si="24"/>
        <v>30456</v>
      </c>
      <c r="X71" s="16" t="s">
        <v>82</v>
      </c>
      <c r="Y71" s="13">
        <f t="shared" si="25"/>
        <v>30866</v>
      </c>
      <c r="Z71" s="13">
        <v>15949</v>
      </c>
      <c r="AA71" s="13">
        <v>14917</v>
      </c>
      <c r="AB71" s="13">
        <v>15739</v>
      </c>
      <c r="AC71" s="13">
        <v>14717</v>
      </c>
      <c r="AD71" s="13">
        <v>15479</v>
      </c>
      <c r="AE71" s="13">
        <v>14462</v>
      </c>
      <c r="AH71" s="13"/>
      <c r="AI71" s="13"/>
      <c r="AJ71" s="13"/>
      <c r="AK71" s="13"/>
      <c r="AL71" s="13"/>
      <c r="AM71" s="13"/>
    </row>
    <row r="72" spans="1:39">
      <c r="A72" s="9" t="s">
        <v>196</v>
      </c>
      <c r="B72" s="37">
        <f t="shared" si="13"/>
        <v>0</v>
      </c>
      <c r="C72" s="19">
        <f t="shared" si="14"/>
        <v>43031</v>
      </c>
      <c r="D72" s="19">
        <f t="shared" si="15"/>
        <v>43646</v>
      </c>
      <c r="E72" s="19">
        <f t="shared" si="16"/>
        <v>44178</v>
      </c>
      <c r="F72" s="37">
        <f t="shared" si="17"/>
        <v>0</v>
      </c>
      <c r="G72" s="37">
        <f t="shared" si="18"/>
        <v>985</v>
      </c>
      <c r="H72" s="37">
        <f t="shared" si="19"/>
        <v>997</v>
      </c>
      <c r="I72" s="37">
        <f t="shared" si="20"/>
        <v>1001</v>
      </c>
      <c r="J72" s="16" t="s">
        <v>196</v>
      </c>
      <c r="K72" s="13">
        <v>1001</v>
      </c>
      <c r="L72" s="16" t="s">
        <v>196</v>
      </c>
      <c r="M72" s="13">
        <v>997</v>
      </c>
      <c r="N72" s="16" t="s">
        <v>196</v>
      </c>
      <c r="O72" s="13">
        <v>985</v>
      </c>
      <c r="P72" s="16" t="s">
        <v>196</v>
      </c>
      <c r="Q72" s="13">
        <f t="shared" si="21"/>
        <v>0</v>
      </c>
      <c r="R72" s="16" t="s">
        <v>196</v>
      </c>
      <c r="S72" s="13">
        <f t="shared" si="22"/>
        <v>0</v>
      </c>
      <c r="T72" s="16" t="s">
        <v>196</v>
      </c>
      <c r="U72" s="13">
        <f t="shared" si="23"/>
        <v>43031</v>
      </c>
      <c r="V72" s="16" t="s">
        <v>196</v>
      </c>
      <c r="W72" s="13">
        <f t="shared" si="24"/>
        <v>43646</v>
      </c>
      <c r="X72" s="16" t="s">
        <v>196</v>
      </c>
      <c r="Y72" s="13">
        <f t="shared" si="25"/>
        <v>44178</v>
      </c>
      <c r="Z72" s="13">
        <v>22165</v>
      </c>
      <c r="AA72" s="13">
        <v>22013</v>
      </c>
      <c r="AB72" s="13">
        <v>21902</v>
      </c>
      <c r="AC72" s="13">
        <v>21744</v>
      </c>
      <c r="AD72" s="13">
        <v>21621</v>
      </c>
      <c r="AE72" s="13">
        <v>21410</v>
      </c>
      <c r="AH72" s="13"/>
      <c r="AI72" s="13"/>
      <c r="AJ72" s="13"/>
      <c r="AK72" s="13"/>
      <c r="AL72" s="13"/>
      <c r="AM72" s="13"/>
    </row>
    <row r="73" spans="1:39">
      <c r="A73" s="9" t="s">
        <v>197</v>
      </c>
      <c r="B73" s="37">
        <f t="shared" si="13"/>
        <v>0</v>
      </c>
      <c r="C73" s="19">
        <f t="shared" si="14"/>
        <v>3699</v>
      </c>
      <c r="D73" s="19">
        <f t="shared" si="15"/>
        <v>3785</v>
      </c>
      <c r="E73" s="19">
        <f t="shared" si="16"/>
        <v>3857</v>
      </c>
      <c r="F73" s="37">
        <f t="shared" si="17"/>
        <v>0</v>
      </c>
      <c r="G73" s="37">
        <f t="shared" si="18"/>
        <v>70</v>
      </c>
      <c r="H73" s="37">
        <f t="shared" si="19"/>
        <v>74</v>
      </c>
      <c r="I73" s="37">
        <f t="shared" si="20"/>
        <v>74</v>
      </c>
      <c r="J73" s="16" t="s">
        <v>197</v>
      </c>
      <c r="K73" s="13">
        <v>74</v>
      </c>
      <c r="L73" s="16" t="s">
        <v>197</v>
      </c>
      <c r="M73" s="13">
        <v>74</v>
      </c>
      <c r="N73" s="16" t="s">
        <v>197</v>
      </c>
      <c r="O73" s="13">
        <v>70</v>
      </c>
      <c r="P73" s="16" t="s">
        <v>197</v>
      </c>
      <c r="Q73" s="13">
        <f t="shared" si="21"/>
        <v>0</v>
      </c>
      <c r="R73" s="16" t="s">
        <v>197</v>
      </c>
      <c r="S73" s="13">
        <f t="shared" si="22"/>
        <v>0</v>
      </c>
      <c r="T73" s="16" t="s">
        <v>197</v>
      </c>
      <c r="U73" s="13">
        <f t="shared" si="23"/>
        <v>3699</v>
      </c>
      <c r="V73" s="16" t="s">
        <v>197</v>
      </c>
      <c r="W73" s="13">
        <f t="shared" si="24"/>
        <v>3785</v>
      </c>
      <c r="X73" s="16" t="s">
        <v>197</v>
      </c>
      <c r="Y73" s="13">
        <f t="shared" si="25"/>
        <v>3857</v>
      </c>
      <c r="Z73" s="13">
        <v>1948</v>
      </c>
      <c r="AA73" s="13">
        <v>1909</v>
      </c>
      <c r="AB73" s="13">
        <v>1918</v>
      </c>
      <c r="AC73" s="13">
        <v>1867</v>
      </c>
      <c r="AD73" s="13">
        <v>1879</v>
      </c>
      <c r="AE73" s="13">
        <v>1820</v>
      </c>
      <c r="AH73" s="13"/>
      <c r="AI73" s="13"/>
      <c r="AJ73" s="13"/>
      <c r="AK73" s="13"/>
      <c r="AL73" s="13"/>
      <c r="AM73" s="13"/>
    </row>
    <row r="74" spans="1:39">
      <c r="A74" s="9" t="s">
        <v>85</v>
      </c>
      <c r="B74" s="37">
        <f t="shared" si="13"/>
        <v>0</v>
      </c>
      <c r="C74" s="19">
        <f t="shared" si="14"/>
        <v>20291</v>
      </c>
      <c r="D74" s="19">
        <f t="shared" si="15"/>
        <v>20513</v>
      </c>
      <c r="E74" s="19">
        <f t="shared" si="16"/>
        <v>20794</v>
      </c>
      <c r="F74" s="37">
        <f t="shared" si="17"/>
        <v>0</v>
      </c>
      <c r="G74" s="37">
        <f t="shared" si="18"/>
        <v>457</v>
      </c>
      <c r="H74" s="37">
        <f t="shared" si="19"/>
        <v>460</v>
      </c>
      <c r="I74" s="37">
        <f t="shared" si="20"/>
        <v>460</v>
      </c>
      <c r="J74" s="16" t="s">
        <v>85</v>
      </c>
      <c r="K74" s="13">
        <v>460</v>
      </c>
      <c r="L74" s="16" t="s">
        <v>85</v>
      </c>
      <c r="M74" s="13">
        <v>460</v>
      </c>
      <c r="N74" s="16" t="s">
        <v>85</v>
      </c>
      <c r="O74" s="13">
        <v>457</v>
      </c>
      <c r="P74" s="16" t="s">
        <v>85</v>
      </c>
      <c r="Q74" s="13">
        <f t="shared" si="21"/>
        <v>0</v>
      </c>
      <c r="R74" s="16" t="s">
        <v>85</v>
      </c>
      <c r="S74" s="13">
        <f t="shared" si="22"/>
        <v>0</v>
      </c>
      <c r="T74" s="16" t="s">
        <v>85</v>
      </c>
      <c r="U74" s="13">
        <f t="shared" si="23"/>
        <v>20291</v>
      </c>
      <c r="V74" s="16" t="s">
        <v>85</v>
      </c>
      <c r="W74" s="13">
        <f t="shared" si="24"/>
        <v>20513</v>
      </c>
      <c r="X74" s="16" t="s">
        <v>85</v>
      </c>
      <c r="Y74" s="13">
        <f t="shared" si="25"/>
        <v>20794</v>
      </c>
      <c r="Z74" s="13">
        <v>10855</v>
      </c>
      <c r="AA74" s="13">
        <v>9939</v>
      </c>
      <c r="AB74" s="13">
        <v>10721</v>
      </c>
      <c r="AC74" s="13">
        <v>9792</v>
      </c>
      <c r="AD74" s="13">
        <v>10610</v>
      </c>
      <c r="AE74" s="13">
        <v>9681</v>
      </c>
      <c r="AH74" s="13"/>
      <c r="AI74" s="13"/>
      <c r="AJ74" s="13"/>
      <c r="AK74" s="13"/>
      <c r="AL74" s="13"/>
      <c r="AM74" s="13"/>
    </row>
    <row r="75" spans="1:39">
      <c r="A75" s="9" t="s">
        <v>86</v>
      </c>
      <c r="B75" s="37">
        <f t="shared" si="13"/>
        <v>0</v>
      </c>
      <c r="C75" s="19">
        <f t="shared" si="14"/>
        <v>44478</v>
      </c>
      <c r="D75" s="19">
        <f t="shared" si="15"/>
        <v>45023</v>
      </c>
      <c r="E75" s="19">
        <f t="shared" si="16"/>
        <v>45666</v>
      </c>
      <c r="F75" s="37">
        <f t="shared" si="17"/>
        <v>0</v>
      </c>
      <c r="G75" s="37">
        <f t="shared" si="18"/>
        <v>1084</v>
      </c>
      <c r="H75" s="37">
        <f t="shared" si="19"/>
        <v>1097</v>
      </c>
      <c r="I75" s="37">
        <f t="shared" si="20"/>
        <v>1100</v>
      </c>
      <c r="J75" s="16" t="s">
        <v>86</v>
      </c>
      <c r="K75" s="13">
        <v>1100</v>
      </c>
      <c r="L75" s="16" t="s">
        <v>86</v>
      </c>
      <c r="M75" s="13">
        <v>1097</v>
      </c>
      <c r="N75" s="16" t="s">
        <v>86</v>
      </c>
      <c r="O75" s="13">
        <v>1084</v>
      </c>
      <c r="P75" s="16" t="s">
        <v>86</v>
      </c>
      <c r="Q75" s="13">
        <f t="shared" si="21"/>
        <v>0</v>
      </c>
      <c r="R75" s="16" t="s">
        <v>86</v>
      </c>
      <c r="S75" s="13">
        <f t="shared" si="22"/>
        <v>0</v>
      </c>
      <c r="T75" s="16" t="s">
        <v>86</v>
      </c>
      <c r="U75" s="13">
        <f t="shared" si="23"/>
        <v>44478</v>
      </c>
      <c r="V75" s="16" t="s">
        <v>86</v>
      </c>
      <c r="W75" s="13">
        <f t="shared" si="24"/>
        <v>45023</v>
      </c>
      <c r="X75" s="16" t="s">
        <v>86</v>
      </c>
      <c r="Y75" s="13">
        <f t="shared" si="25"/>
        <v>45666</v>
      </c>
      <c r="Z75" s="13">
        <v>24166</v>
      </c>
      <c r="AA75" s="13">
        <v>21500</v>
      </c>
      <c r="AB75" s="13">
        <v>23840</v>
      </c>
      <c r="AC75" s="13">
        <v>21183</v>
      </c>
      <c r="AD75" s="13">
        <v>23566</v>
      </c>
      <c r="AE75" s="13">
        <v>20912</v>
      </c>
      <c r="AH75" s="13"/>
      <c r="AI75" s="13"/>
      <c r="AJ75" s="13"/>
      <c r="AK75" s="13"/>
      <c r="AL75" s="13"/>
      <c r="AM75" s="13"/>
    </row>
    <row r="76" spans="1:39">
      <c r="A76" s="8" t="s">
        <v>87</v>
      </c>
      <c r="B76" s="37">
        <f t="shared" si="13"/>
        <v>0</v>
      </c>
      <c r="C76" s="19">
        <f t="shared" si="14"/>
        <v>977</v>
      </c>
      <c r="D76" s="19">
        <f t="shared" si="15"/>
        <v>1007</v>
      </c>
      <c r="E76" s="19">
        <f t="shared" si="16"/>
        <v>1033</v>
      </c>
      <c r="F76" s="37">
        <f t="shared" si="17"/>
        <v>0</v>
      </c>
      <c r="G76" s="37">
        <f t="shared" si="18"/>
        <v>20</v>
      </c>
      <c r="H76" s="37">
        <f t="shared" si="19"/>
        <v>22</v>
      </c>
      <c r="I76" s="37">
        <f t="shared" si="20"/>
        <v>22</v>
      </c>
      <c r="J76" s="16" t="s">
        <v>87</v>
      </c>
      <c r="K76" s="13">
        <v>22</v>
      </c>
      <c r="L76" s="16" t="s">
        <v>87</v>
      </c>
      <c r="M76" s="13">
        <v>22</v>
      </c>
      <c r="N76" s="16" t="s">
        <v>87</v>
      </c>
      <c r="O76" s="13">
        <v>20</v>
      </c>
      <c r="P76" s="16" t="s">
        <v>87</v>
      </c>
      <c r="Q76" s="13">
        <f t="shared" si="21"/>
        <v>0</v>
      </c>
      <c r="R76" s="16" t="s">
        <v>87</v>
      </c>
      <c r="S76" s="13">
        <f t="shared" si="22"/>
        <v>0</v>
      </c>
      <c r="T76" s="16" t="s">
        <v>87</v>
      </c>
      <c r="U76" s="13">
        <f t="shared" si="23"/>
        <v>977</v>
      </c>
      <c r="V76" s="16" t="s">
        <v>87</v>
      </c>
      <c r="W76" s="13">
        <f t="shared" si="24"/>
        <v>1007</v>
      </c>
      <c r="X76" s="16" t="s">
        <v>87</v>
      </c>
      <c r="Y76" s="13">
        <f t="shared" si="25"/>
        <v>1033</v>
      </c>
      <c r="Z76" s="13">
        <v>481</v>
      </c>
      <c r="AA76" s="13">
        <v>552</v>
      </c>
      <c r="AB76" s="13">
        <v>468</v>
      </c>
      <c r="AC76" s="13">
        <v>539</v>
      </c>
      <c r="AD76" s="13">
        <v>456</v>
      </c>
      <c r="AE76" s="13">
        <v>521</v>
      </c>
      <c r="AH76" s="13"/>
      <c r="AI76" s="13"/>
      <c r="AJ76" s="13"/>
      <c r="AK76" s="13"/>
      <c r="AL76" s="13"/>
      <c r="AM76" s="13"/>
    </row>
    <row r="77" spans="1:39">
      <c r="A77" s="8" t="s">
        <v>88</v>
      </c>
      <c r="B77" s="37">
        <f t="shared" si="13"/>
        <v>0</v>
      </c>
      <c r="C77" s="19">
        <f t="shared" si="14"/>
        <v>4090</v>
      </c>
      <c r="D77" s="19">
        <f t="shared" si="15"/>
        <v>4168</v>
      </c>
      <c r="E77" s="19">
        <f t="shared" si="16"/>
        <v>4228</v>
      </c>
      <c r="F77" s="37">
        <f t="shared" si="17"/>
        <v>0</v>
      </c>
      <c r="G77" s="37">
        <f t="shared" si="18"/>
        <v>97</v>
      </c>
      <c r="H77" s="37">
        <f t="shared" si="19"/>
        <v>100</v>
      </c>
      <c r="I77" s="37">
        <f t="shared" si="20"/>
        <v>100</v>
      </c>
      <c r="J77" s="16" t="s">
        <v>88</v>
      </c>
      <c r="K77" s="13">
        <v>100</v>
      </c>
      <c r="L77" s="16" t="s">
        <v>88</v>
      </c>
      <c r="M77" s="13">
        <v>100</v>
      </c>
      <c r="N77" s="16" t="s">
        <v>88</v>
      </c>
      <c r="O77" s="13">
        <v>97</v>
      </c>
      <c r="P77" s="16" t="s">
        <v>88</v>
      </c>
      <c r="Q77" s="13">
        <f t="shared" si="21"/>
        <v>0</v>
      </c>
      <c r="R77" s="16" t="s">
        <v>88</v>
      </c>
      <c r="S77" s="13">
        <f t="shared" si="22"/>
        <v>0</v>
      </c>
      <c r="T77" s="16" t="s">
        <v>88</v>
      </c>
      <c r="U77" s="13">
        <f t="shared" si="23"/>
        <v>4090</v>
      </c>
      <c r="V77" s="16" t="s">
        <v>88</v>
      </c>
      <c r="W77" s="13">
        <f t="shared" si="24"/>
        <v>4168</v>
      </c>
      <c r="X77" s="16" t="s">
        <v>88</v>
      </c>
      <c r="Y77" s="13">
        <f t="shared" si="25"/>
        <v>4228</v>
      </c>
      <c r="Z77" s="13">
        <v>2080</v>
      </c>
      <c r="AA77" s="13">
        <v>2148</v>
      </c>
      <c r="AB77" s="13">
        <v>2050</v>
      </c>
      <c r="AC77" s="13">
        <v>2118</v>
      </c>
      <c r="AD77" s="13">
        <v>2009</v>
      </c>
      <c r="AE77" s="13">
        <v>2081</v>
      </c>
      <c r="AH77" s="13"/>
      <c r="AI77" s="13"/>
      <c r="AJ77" s="13"/>
      <c r="AK77" s="13"/>
      <c r="AL77" s="13"/>
      <c r="AM77" s="13"/>
    </row>
    <row r="78" spans="1:39">
      <c r="A78" s="8" t="s">
        <v>89</v>
      </c>
      <c r="B78" s="37">
        <f t="shared" si="13"/>
        <v>0</v>
      </c>
      <c r="C78" s="19">
        <f t="shared" si="14"/>
        <v>1162</v>
      </c>
      <c r="D78" s="19">
        <f t="shared" si="15"/>
        <v>1172</v>
      </c>
      <c r="E78" s="19">
        <f t="shared" si="16"/>
        <v>1186</v>
      </c>
      <c r="F78" s="37">
        <f t="shared" si="17"/>
        <v>0</v>
      </c>
      <c r="G78" s="37">
        <f t="shared" si="18"/>
        <v>25</v>
      </c>
      <c r="H78" s="37">
        <f t="shared" si="19"/>
        <v>25</v>
      </c>
      <c r="I78" s="37">
        <f t="shared" si="20"/>
        <v>25</v>
      </c>
      <c r="J78" s="16" t="s">
        <v>89</v>
      </c>
      <c r="K78" s="13">
        <v>25</v>
      </c>
      <c r="L78" s="16" t="s">
        <v>89</v>
      </c>
      <c r="M78" s="13">
        <v>25</v>
      </c>
      <c r="N78" s="16" t="s">
        <v>89</v>
      </c>
      <c r="O78" s="13">
        <v>25</v>
      </c>
      <c r="P78" s="16" t="s">
        <v>89</v>
      </c>
      <c r="Q78" s="13">
        <f t="shared" si="21"/>
        <v>0</v>
      </c>
      <c r="R78" s="16" t="s">
        <v>89</v>
      </c>
      <c r="S78" s="13">
        <f t="shared" si="22"/>
        <v>0</v>
      </c>
      <c r="T78" s="16" t="s">
        <v>89</v>
      </c>
      <c r="U78" s="13">
        <f t="shared" si="23"/>
        <v>1162</v>
      </c>
      <c r="V78" s="16" t="s">
        <v>89</v>
      </c>
      <c r="W78" s="13">
        <f t="shared" si="24"/>
        <v>1172</v>
      </c>
      <c r="X78" s="16" t="s">
        <v>89</v>
      </c>
      <c r="Y78" s="13">
        <f t="shared" si="25"/>
        <v>1186</v>
      </c>
      <c r="Z78" s="13">
        <v>563</v>
      </c>
      <c r="AA78" s="13">
        <v>623</v>
      </c>
      <c r="AB78" s="13">
        <v>557</v>
      </c>
      <c r="AC78" s="13">
        <v>615</v>
      </c>
      <c r="AD78" s="13">
        <v>551</v>
      </c>
      <c r="AE78" s="13">
        <v>611</v>
      </c>
      <c r="AH78" s="13"/>
      <c r="AI78" s="13"/>
      <c r="AJ78" s="13"/>
      <c r="AK78" s="13"/>
      <c r="AL78" s="13"/>
      <c r="AM78" s="13"/>
    </row>
    <row r="79" spans="1:39">
      <c r="A79" s="8" t="s">
        <v>90</v>
      </c>
      <c r="B79" s="37">
        <f t="shared" si="13"/>
        <v>0</v>
      </c>
      <c r="C79" s="19">
        <f t="shared" si="14"/>
        <v>2025</v>
      </c>
      <c r="D79" s="19">
        <f t="shared" si="15"/>
        <v>2065</v>
      </c>
      <c r="E79" s="19">
        <f t="shared" si="16"/>
        <v>2088</v>
      </c>
      <c r="F79" s="37">
        <f t="shared" si="17"/>
        <v>0</v>
      </c>
      <c r="G79" s="37">
        <f t="shared" si="18"/>
        <v>37</v>
      </c>
      <c r="H79" s="37">
        <f t="shared" si="19"/>
        <v>39</v>
      </c>
      <c r="I79" s="37">
        <f t="shared" si="20"/>
        <v>39</v>
      </c>
      <c r="J79" s="16" t="s">
        <v>90</v>
      </c>
      <c r="K79" s="13">
        <v>39</v>
      </c>
      <c r="L79" s="16" t="s">
        <v>90</v>
      </c>
      <c r="M79" s="13">
        <v>39</v>
      </c>
      <c r="N79" s="16" t="s">
        <v>90</v>
      </c>
      <c r="O79" s="13">
        <v>37</v>
      </c>
      <c r="P79" s="16" t="s">
        <v>90</v>
      </c>
      <c r="Q79" s="13">
        <f t="shared" si="21"/>
        <v>0</v>
      </c>
      <c r="R79" s="16" t="s">
        <v>90</v>
      </c>
      <c r="S79" s="13">
        <f t="shared" si="22"/>
        <v>0</v>
      </c>
      <c r="T79" s="16" t="s">
        <v>90</v>
      </c>
      <c r="U79" s="13">
        <f t="shared" si="23"/>
        <v>2025</v>
      </c>
      <c r="V79" s="16" t="s">
        <v>90</v>
      </c>
      <c r="W79" s="13">
        <f t="shared" si="24"/>
        <v>2065</v>
      </c>
      <c r="X79" s="16" t="s">
        <v>90</v>
      </c>
      <c r="Y79" s="13">
        <f t="shared" si="25"/>
        <v>2088</v>
      </c>
      <c r="Z79" s="13">
        <v>1031</v>
      </c>
      <c r="AA79" s="13">
        <v>1057</v>
      </c>
      <c r="AB79" s="13">
        <v>1021</v>
      </c>
      <c r="AC79" s="13">
        <v>1044</v>
      </c>
      <c r="AD79" s="13">
        <v>1001</v>
      </c>
      <c r="AE79" s="13">
        <v>1024</v>
      </c>
      <c r="AH79" s="13"/>
      <c r="AI79" s="13"/>
      <c r="AJ79" s="13"/>
      <c r="AK79" s="13"/>
      <c r="AL79" s="13"/>
      <c r="AM79" s="13"/>
    </row>
    <row r="80" spans="1:39">
      <c r="A80" s="8" t="s">
        <v>91</v>
      </c>
      <c r="B80" s="37">
        <f t="shared" si="13"/>
        <v>0</v>
      </c>
      <c r="C80" s="19">
        <f t="shared" si="14"/>
        <v>2297</v>
      </c>
      <c r="D80" s="19">
        <f t="shared" si="15"/>
        <v>2387</v>
      </c>
      <c r="E80" s="19">
        <f t="shared" si="16"/>
        <v>2476</v>
      </c>
      <c r="F80" s="37">
        <f t="shared" si="17"/>
        <v>0</v>
      </c>
      <c r="G80" s="37">
        <f t="shared" si="18"/>
        <v>32</v>
      </c>
      <c r="H80" s="37">
        <f t="shared" si="19"/>
        <v>32</v>
      </c>
      <c r="I80" s="37">
        <f t="shared" si="20"/>
        <v>32</v>
      </c>
      <c r="J80" s="16" t="s">
        <v>91</v>
      </c>
      <c r="K80" s="13">
        <v>32</v>
      </c>
      <c r="L80" s="16" t="s">
        <v>91</v>
      </c>
      <c r="M80" s="13">
        <v>32</v>
      </c>
      <c r="N80" s="16" t="s">
        <v>91</v>
      </c>
      <c r="O80" s="13">
        <v>32</v>
      </c>
      <c r="P80" s="16" t="s">
        <v>91</v>
      </c>
      <c r="Q80" s="13">
        <f t="shared" si="21"/>
        <v>0</v>
      </c>
      <c r="R80" s="16" t="s">
        <v>91</v>
      </c>
      <c r="S80" s="13">
        <f t="shared" si="22"/>
        <v>0</v>
      </c>
      <c r="T80" s="16" t="s">
        <v>91</v>
      </c>
      <c r="U80" s="13">
        <f t="shared" si="23"/>
        <v>2297</v>
      </c>
      <c r="V80" s="16" t="s">
        <v>91</v>
      </c>
      <c r="W80" s="13">
        <f t="shared" si="24"/>
        <v>2387</v>
      </c>
      <c r="X80" s="16" t="s">
        <v>91</v>
      </c>
      <c r="Y80" s="13">
        <f t="shared" si="25"/>
        <v>2476</v>
      </c>
      <c r="Z80" s="13">
        <v>1156</v>
      </c>
      <c r="AA80" s="13">
        <v>1320</v>
      </c>
      <c r="AB80" s="13">
        <v>1110</v>
      </c>
      <c r="AC80" s="13">
        <v>1277</v>
      </c>
      <c r="AD80" s="13">
        <v>1061</v>
      </c>
      <c r="AE80" s="13">
        <v>1236</v>
      </c>
      <c r="AH80" s="13"/>
      <c r="AI80" s="13"/>
      <c r="AJ80" s="13"/>
      <c r="AK80" s="13"/>
      <c r="AL80" s="13"/>
      <c r="AM80" s="13"/>
    </row>
    <row r="81" spans="1:39">
      <c r="A81" s="8" t="s">
        <v>92</v>
      </c>
      <c r="B81" s="37">
        <f t="shared" si="13"/>
        <v>0</v>
      </c>
      <c r="C81" s="19">
        <f t="shared" si="14"/>
        <v>200</v>
      </c>
      <c r="D81" s="19">
        <f t="shared" si="15"/>
        <v>204</v>
      </c>
      <c r="E81" s="19">
        <f t="shared" si="16"/>
        <v>214</v>
      </c>
      <c r="F81" s="37">
        <f t="shared" si="17"/>
        <v>0</v>
      </c>
      <c r="G81" s="37">
        <f t="shared" si="18"/>
        <v>2</v>
      </c>
      <c r="H81" s="37">
        <f t="shared" si="19"/>
        <v>2</v>
      </c>
      <c r="I81" s="37">
        <f t="shared" si="20"/>
        <v>2</v>
      </c>
      <c r="J81" s="16" t="s">
        <v>92</v>
      </c>
      <c r="K81" s="13">
        <v>2</v>
      </c>
      <c r="L81" s="16" t="s">
        <v>92</v>
      </c>
      <c r="M81" s="13">
        <v>2</v>
      </c>
      <c r="N81" s="16" t="s">
        <v>92</v>
      </c>
      <c r="O81" s="13">
        <v>2</v>
      </c>
      <c r="P81" s="16" t="s">
        <v>92</v>
      </c>
      <c r="Q81" s="13">
        <f t="shared" si="21"/>
        <v>0</v>
      </c>
      <c r="R81" s="16" t="s">
        <v>92</v>
      </c>
      <c r="S81" s="13">
        <f t="shared" si="22"/>
        <v>0</v>
      </c>
      <c r="T81" s="16" t="s">
        <v>92</v>
      </c>
      <c r="U81" s="13">
        <f t="shared" si="23"/>
        <v>200</v>
      </c>
      <c r="V81" s="16" t="s">
        <v>92</v>
      </c>
      <c r="W81" s="13">
        <f t="shared" si="24"/>
        <v>204</v>
      </c>
      <c r="X81" s="16" t="s">
        <v>92</v>
      </c>
      <c r="Y81" s="13">
        <f t="shared" si="25"/>
        <v>214</v>
      </c>
      <c r="Z81" s="13">
        <v>105</v>
      </c>
      <c r="AA81" s="13">
        <v>109</v>
      </c>
      <c r="AB81" s="13">
        <v>102</v>
      </c>
      <c r="AC81" s="13">
        <v>102</v>
      </c>
      <c r="AD81" s="13">
        <v>101</v>
      </c>
      <c r="AE81" s="13">
        <v>99</v>
      </c>
      <c r="AH81" s="13"/>
      <c r="AI81" s="13"/>
      <c r="AJ81" s="13"/>
      <c r="AK81" s="13"/>
      <c r="AL81" s="13"/>
      <c r="AM81" s="13"/>
    </row>
    <row r="82" spans="1:39">
      <c r="A82" s="8" t="s">
        <v>93</v>
      </c>
      <c r="B82" s="37">
        <f t="shared" si="13"/>
        <v>0</v>
      </c>
      <c r="C82" s="19">
        <f t="shared" si="14"/>
        <v>2535</v>
      </c>
      <c r="D82" s="19">
        <f t="shared" si="15"/>
        <v>2567</v>
      </c>
      <c r="E82" s="19">
        <f t="shared" si="16"/>
        <v>2614</v>
      </c>
      <c r="F82" s="37">
        <f t="shared" si="17"/>
        <v>0</v>
      </c>
      <c r="G82" s="37">
        <f t="shared" si="18"/>
        <v>62</v>
      </c>
      <c r="H82" s="37">
        <f t="shared" si="19"/>
        <v>62</v>
      </c>
      <c r="I82" s="37">
        <f t="shared" si="20"/>
        <v>62</v>
      </c>
      <c r="J82" s="16" t="s">
        <v>93</v>
      </c>
      <c r="K82" s="13">
        <v>62</v>
      </c>
      <c r="L82" s="16" t="s">
        <v>93</v>
      </c>
      <c r="M82" s="13">
        <v>62</v>
      </c>
      <c r="N82" s="16" t="s">
        <v>93</v>
      </c>
      <c r="O82" s="13">
        <v>62</v>
      </c>
      <c r="P82" s="16" t="s">
        <v>93</v>
      </c>
      <c r="Q82" s="13">
        <f t="shared" si="21"/>
        <v>0</v>
      </c>
      <c r="R82" s="16" t="s">
        <v>93</v>
      </c>
      <c r="S82" s="13">
        <f t="shared" si="22"/>
        <v>0</v>
      </c>
      <c r="T82" s="16" t="s">
        <v>93</v>
      </c>
      <c r="U82" s="13">
        <f t="shared" si="23"/>
        <v>2535</v>
      </c>
      <c r="V82" s="16" t="s">
        <v>93</v>
      </c>
      <c r="W82" s="13">
        <f t="shared" si="24"/>
        <v>2567</v>
      </c>
      <c r="X82" s="16" t="s">
        <v>93</v>
      </c>
      <c r="Y82" s="13">
        <f t="shared" si="25"/>
        <v>2614</v>
      </c>
      <c r="Z82" s="13">
        <v>1228</v>
      </c>
      <c r="AA82" s="13">
        <v>1386</v>
      </c>
      <c r="AB82" s="13">
        <v>1203</v>
      </c>
      <c r="AC82" s="13">
        <v>1364</v>
      </c>
      <c r="AD82" s="13">
        <v>1188</v>
      </c>
      <c r="AE82" s="13">
        <v>1347</v>
      </c>
      <c r="AH82" s="13"/>
      <c r="AI82" s="13"/>
      <c r="AJ82" s="13"/>
      <c r="AK82" s="13"/>
      <c r="AL82" s="13"/>
      <c r="AM82" s="13"/>
    </row>
    <row r="83" spans="1:39">
      <c r="A83" s="8" t="s">
        <v>94</v>
      </c>
      <c r="B83" s="37">
        <f t="shared" si="13"/>
        <v>0</v>
      </c>
      <c r="C83" s="19">
        <f t="shared" si="14"/>
        <v>978</v>
      </c>
      <c r="D83" s="19">
        <f t="shared" si="15"/>
        <v>1002</v>
      </c>
      <c r="E83" s="19">
        <f t="shared" si="16"/>
        <v>1028</v>
      </c>
      <c r="F83" s="37">
        <f t="shared" si="17"/>
        <v>0</v>
      </c>
      <c r="G83" s="37">
        <f t="shared" si="18"/>
        <v>13</v>
      </c>
      <c r="H83" s="37">
        <f t="shared" si="19"/>
        <v>15</v>
      </c>
      <c r="I83" s="37">
        <f t="shared" si="20"/>
        <v>15</v>
      </c>
      <c r="J83" s="16" t="s">
        <v>94</v>
      </c>
      <c r="K83" s="13">
        <v>15</v>
      </c>
      <c r="L83" s="16" t="s">
        <v>94</v>
      </c>
      <c r="M83" s="13">
        <v>15</v>
      </c>
      <c r="N83" s="16" t="s">
        <v>94</v>
      </c>
      <c r="O83" s="13">
        <v>13</v>
      </c>
      <c r="P83" s="16" t="s">
        <v>94</v>
      </c>
      <c r="Q83" s="13">
        <f t="shared" si="21"/>
        <v>0</v>
      </c>
      <c r="R83" s="16" t="s">
        <v>94</v>
      </c>
      <c r="S83" s="13">
        <f t="shared" si="22"/>
        <v>0</v>
      </c>
      <c r="T83" s="16" t="s">
        <v>94</v>
      </c>
      <c r="U83" s="13">
        <f t="shared" si="23"/>
        <v>978</v>
      </c>
      <c r="V83" s="16" t="s">
        <v>94</v>
      </c>
      <c r="W83" s="13">
        <f t="shared" si="24"/>
        <v>1002</v>
      </c>
      <c r="X83" s="16" t="s">
        <v>94</v>
      </c>
      <c r="Y83" s="13">
        <f t="shared" si="25"/>
        <v>1028</v>
      </c>
      <c r="Z83" s="13">
        <v>492</v>
      </c>
      <c r="AA83" s="13">
        <v>536</v>
      </c>
      <c r="AB83" s="13">
        <v>483</v>
      </c>
      <c r="AC83" s="13">
        <v>519</v>
      </c>
      <c r="AD83" s="13">
        <v>469</v>
      </c>
      <c r="AE83" s="13">
        <v>509</v>
      </c>
      <c r="AH83" s="13"/>
      <c r="AI83" s="13"/>
      <c r="AJ83" s="13"/>
      <c r="AK83" s="13"/>
      <c r="AL83" s="13"/>
      <c r="AM83" s="13"/>
    </row>
    <row r="84" spans="1:39">
      <c r="A84" s="9" t="s">
        <v>95</v>
      </c>
      <c r="B84" s="37">
        <f t="shared" si="13"/>
        <v>0</v>
      </c>
      <c r="C84" s="19">
        <f t="shared" si="14"/>
        <v>1924</v>
      </c>
      <c r="D84" s="19">
        <f t="shared" si="15"/>
        <v>1975</v>
      </c>
      <c r="E84" s="19">
        <f t="shared" si="16"/>
        <v>2004</v>
      </c>
      <c r="F84" s="37">
        <f t="shared" si="17"/>
        <v>0</v>
      </c>
      <c r="G84" s="37">
        <f t="shared" si="18"/>
        <v>42</v>
      </c>
      <c r="H84" s="37">
        <f t="shared" si="19"/>
        <v>42</v>
      </c>
      <c r="I84" s="37">
        <f t="shared" si="20"/>
        <v>42</v>
      </c>
      <c r="J84" s="16" t="s">
        <v>95</v>
      </c>
      <c r="K84" s="13">
        <v>42</v>
      </c>
      <c r="L84" s="16" t="s">
        <v>95</v>
      </c>
      <c r="M84" s="13">
        <v>42</v>
      </c>
      <c r="N84" s="16" t="s">
        <v>95</v>
      </c>
      <c r="O84" s="13">
        <v>42</v>
      </c>
      <c r="P84" s="16" t="s">
        <v>95</v>
      </c>
      <c r="Q84" s="13">
        <f t="shared" si="21"/>
        <v>0</v>
      </c>
      <c r="R84" s="16" t="s">
        <v>95</v>
      </c>
      <c r="S84" s="13">
        <f t="shared" si="22"/>
        <v>0</v>
      </c>
      <c r="T84" s="16" t="s">
        <v>95</v>
      </c>
      <c r="U84" s="13">
        <f t="shared" si="23"/>
        <v>1924</v>
      </c>
      <c r="V84" s="16" t="s">
        <v>95</v>
      </c>
      <c r="W84" s="13">
        <f t="shared" si="24"/>
        <v>1975</v>
      </c>
      <c r="X84" s="16" t="s">
        <v>95</v>
      </c>
      <c r="Y84" s="13">
        <f t="shared" si="25"/>
        <v>2004</v>
      </c>
      <c r="Z84" s="13">
        <v>1026</v>
      </c>
      <c r="AA84" s="13">
        <v>978</v>
      </c>
      <c r="AB84" s="13">
        <v>1011</v>
      </c>
      <c r="AC84" s="13">
        <v>964</v>
      </c>
      <c r="AD84" s="13">
        <v>986</v>
      </c>
      <c r="AE84" s="13">
        <v>938</v>
      </c>
      <c r="AH84" s="13"/>
      <c r="AI84" s="13"/>
      <c r="AJ84" s="13"/>
      <c r="AK84" s="13"/>
      <c r="AL84" s="13"/>
      <c r="AM84" s="13"/>
    </row>
    <row r="85" spans="1:39">
      <c r="A85" s="8" t="s">
        <v>96</v>
      </c>
      <c r="B85" s="37">
        <f t="shared" si="13"/>
        <v>0</v>
      </c>
      <c r="C85" s="19">
        <f t="shared" si="14"/>
        <v>281</v>
      </c>
      <c r="D85" s="19">
        <f t="shared" si="15"/>
        <v>303</v>
      </c>
      <c r="E85" s="19">
        <f t="shared" si="16"/>
        <v>317</v>
      </c>
      <c r="F85" s="37">
        <f t="shared" si="17"/>
        <v>0</v>
      </c>
      <c r="G85" s="37">
        <f t="shared" si="18"/>
        <v>3</v>
      </c>
      <c r="H85" s="37">
        <f t="shared" si="19"/>
        <v>3</v>
      </c>
      <c r="I85" s="37">
        <f t="shared" si="20"/>
        <v>3</v>
      </c>
      <c r="J85" s="16" t="s">
        <v>96</v>
      </c>
      <c r="K85" s="13">
        <v>3</v>
      </c>
      <c r="L85" s="16" t="s">
        <v>96</v>
      </c>
      <c r="M85" s="13">
        <v>3</v>
      </c>
      <c r="N85" s="16" t="s">
        <v>96</v>
      </c>
      <c r="O85" s="13">
        <v>3</v>
      </c>
      <c r="P85" s="16" t="s">
        <v>96</v>
      </c>
      <c r="Q85" s="13">
        <f t="shared" si="21"/>
        <v>0</v>
      </c>
      <c r="R85" s="16" t="s">
        <v>96</v>
      </c>
      <c r="S85" s="13">
        <f t="shared" si="22"/>
        <v>0</v>
      </c>
      <c r="T85" s="16" t="s">
        <v>96</v>
      </c>
      <c r="U85" s="13">
        <f t="shared" si="23"/>
        <v>281</v>
      </c>
      <c r="V85" s="16" t="s">
        <v>96</v>
      </c>
      <c r="W85" s="13">
        <f t="shared" si="24"/>
        <v>303</v>
      </c>
      <c r="X85" s="16" t="s">
        <v>96</v>
      </c>
      <c r="Y85" s="13">
        <f t="shared" si="25"/>
        <v>317</v>
      </c>
      <c r="Z85" s="13">
        <v>158</v>
      </c>
      <c r="AA85" s="13">
        <v>159</v>
      </c>
      <c r="AB85" s="13">
        <v>150</v>
      </c>
      <c r="AC85" s="13">
        <v>153</v>
      </c>
      <c r="AD85" s="13">
        <v>140</v>
      </c>
      <c r="AE85" s="13">
        <v>141</v>
      </c>
      <c r="AH85" s="13"/>
      <c r="AI85" s="13"/>
      <c r="AJ85" s="13"/>
      <c r="AK85" s="13"/>
      <c r="AL85" s="13"/>
      <c r="AM85" s="13"/>
    </row>
    <row r="86" spans="1:39">
      <c r="A86" s="8" t="s">
        <v>97</v>
      </c>
      <c r="B86" s="37">
        <f t="shared" si="13"/>
        <v>0</v>
      </c>
      <c r="C86" s="19">
        <f t="shared" si="14"/>
        <v>1283</v>
      </c>
      <c r="D86" s="19">
        <f t="shared" si="15"/>
        <v>1308</v>
      </c>
      <c r="E86" s="19">
        <f t="shared" si="16"/>
        <v>1327</v>
      </c>
      <c r="F86" s="37">
        <f t="shared" si="17"/>
        <v>0</v>
      </c>
      <c r="G86" s="37">
        <f t="shared" si="18"/>
        <v>20</v>
      </c>
      <c r="H86" s="37">
        <f t="shared" si="19"/>
        <v>21</v>
      </c>
      <c r="I86" s="37">
        <f t="shared" si="20"/>
        <v>21</v>
      </c>
      <c r="J86" s="16" t="s">
        <v>97</v>
      </c>
      <c r="K86" s="13">
        <v>21</v>
      </c>
      <c r="L86" s="16" t="s">
        <v>97</v>
      </c>
      <c r="M86" s="13">
        <v>21</v>
      </c>
      <c r="N86" s="16" t="s">
        <v>97</v>
      </c>
      <c r="O86" s="13">
        <v>20</v>
      </c>
      <c r="P86" s="16" t="s">
        <v>97</v>
      </c>
      <c r="Q86" s="13">
        <f t="shared" si="21"/>
        <v>0</v>
      </c>
      <c r="R86" s="16" t="s">
        <v>97</v>
      </c>
      <c r="S86" s="13">
        <f t="shared" si="22"/>
        <v>0</v>
      </c>
      <c r="T86" s="16" t="s">
        <v>97</v>
      </c>
      <c r="U86" s="13">
        <f t="shared" si="23"/>
        <v>1283</v>
      </c>
      <c r="V86" s="16" t="s">
        <v>97</v>
      </c>
      <c r="W86" s="13">
        <f t="shared" si="24"/>
        <v>1308</v>
      </c>
      <c r="X86" s="16" t="s">
        <v>97</v>
      </c>
      <c r="Y86" s="13">
        <f t="shared" si="25"/>
        <v>1327</v>
      </c>
      <c r="Z86" s="13">
        <v>643</v>
      </c>
      <c r="AA86" s="13">
        <v>684</v>
      </c>
      <c r="AB86" s="13">
        <v>632</v>
      </c>
      <c r="AC86" s="13">
        <v>676</v>
      </c>
      <c r="AD86" s="13">
        <v>619</v>
      </c>
      <c r="AE86" s="13">
        <v>664</v>
      </c>
      <c r="AH86" s="13"/>
      <c r="AI86" s="13"/>
      <c r="AJ86" s="13"/>
      <c r="AK86" s="13"/>
      <c r="AL86" s="13"/>
      <c r="AM86" s="13"/>
    </row>
    <row r="87" spans="1:39">
      <c r="A87" s="8" t="s">
        <v>98</v>
      </c>
      <c r="B87" s="37">
        <f t="shared" ref="B87" si="26">VLOOKUP(A87,$R$34:$S$169,2,FALSE)</f>
        <v>0</v>
      </c>
      <c r="C87" s="19">
        <f t="shared" ref="C87" si="27">VLOOKUP(A87,$T$34:$U$169,2,FALSE)</f>
        <v>1097</v>
      </c>
      <c r="D87" s="19">
        <f>VLOOKUP(A87,$V$34:$W$169,2,FALSE)</f>
        <v>1128</v>
      </c>
      <c r="E87" s="19">
        <f>VLOOKUP(A87,$X$34:$Y$169,2,FALSE)</f>
        <v>1155</v>
      </c>
      <c r="F87" s="37">
        <f>VLOOKUP(A87,$J$34:$Q$169,8,FALSE)</f>
        <v>0</v>
      </c>
      <c r="G87" s="37">
        <f>VLOOKUP(A87,$J$34:$Q$169,6,FALSE)</f>
        <v>44</v>
      </c>
      <c r="H87" s="37">
        <f>VLOOKUP(A87,$J$34:$Q$169,4,FALSE)</f>
        <v>45</v>
      </c>
      <c r="I87" s="37">
        <f>VLOOKUP(A87,$J$34:$Q$169,2,FALSE)</f>
        <v>48</v>
      </c>
      <c r="J87" s="16" t="s">
        <v>98</v>
      </c>
      <c r="K87" s="13">
        <v>48</v>
      </c>
      <c r="L87" s="16" t="s">
        <v>98</v>
      </c>
      <c r="M87" s="13">
        <v>45</v>
      </c>
      <c r="N87" s="16" t="s">
        <v>98</v>
      </c>
      <c r="O87" s="13">
        <v>44</v>
      </c>
      <c r="P87" s="16" t="s">
        <v>98</v>
      </c>
      <c r="Q87" s="13">
        <f t="shared" si="21"/>
        <v>0</v>
      </c>
      <c r="R87" s="16" t="s">
        <v>98</v>
      </c>
      <c r="S87" s="13">
        <f t="shared" si="22"/>
        <v>0</v>
      </c>
      <c r="T87" s="16" t="s">
        <v>98</v>
      </c>
      <c r="U87" s="13">
        <f t="shared" si="23"/>
        <v>1097</v>
      </c>
      <c r="V87" s="16" t="s">
        <v>98</v>
      </c>
      <c r="W87" s="13">
        <f t="shared" si="24"/>
        <v>1128</v>
      </c>
      <c r="X87" s="16" t="s">
        <v>98</v>
      </c>
      <c r="Y87" s="13">
        <f t="shared" si="25"/>
        <v>1155</v>
      </c>
      <c r="Z87" s="13">
        <v>567</v>
      </c>
      <c r="AA87" s="13">
        <v>588</v>
      </c>
      <c r="AB87" s="13">
        <v>550</v>
      </c>
      <c r="AC87" s="13">
        <v>578</v>
      </c>
      <c r="AD87" s="13">
        <v>535</v>
      </c>
      <c r="AE87" s="13">
        <v>562</v>
      </c>
      <c r="AH87" s="13"/>
      <c r="AI87" s="13"/>
      <c r="AJ87" s="13"/>
      <c r="AK87" s="13"/>
      <c r="AL87" s="13"/>
      <c r="AM87" s="13"/>
    </row>
    <row r="88" spans="1:39">
      <c r="A88" s="10" t="s">
        <v>198</v>
      </c>
      <c r="B88" s="37">
        <f t="shared" si="13"/>
        <v>0</v>
      </c>
      <c r="C88" s="19">
        <f t="shared" si="14"/>
        <v>76936</v>
      </c>
      <c r="D88" s="19">
        <f t="shared" si="15"/>
        <v>78586</v>
      </c>
      <c r="E88" s="19">
        <f t="shared" si="16"/>
        <v>79914</v>
      </c>
      <c r="F88" s="37">
        <f t="shared" si="17"/>
        <v>0</v>
      </c>
      <c r="G88" s="37">
        <f t="shared" si="18"/>
        <v>2344</v>
      </c>
      <c r="H88" s="37">
        <f t="shared" si="19"/>
        <v>2391</v>
      </c>
      <c r="I88" s="37">
        <f t="shared" si="20"/>
        <v>2408</v>
      </c>
      <c r="J88" s="16" t="s">
        <v>198</v>
      </c>
      <c r="K88" s="13">
        <v>2408</v>
      </c>
      <c r="L88" s="16" t="s">
        <v>198</v>
      </c>
      <c r="M88" s="13">
        <v>2391</v>
      </c>
      <c r="N88" s="16" t="s">
        <v>198</v>
      </c>
      <c r="O88" s="13">
        <v>2344</v>
      </c>
      <c r="P88" s="16" t="s">
        <v>198</v>
      </c>
      <c r="Q88" s="13">
        <f t="shared" si="21"/>
        <v>0</v>
      </c>
      <c r="R88" s="16" t="s">
        <v>198</v>
      </c>
      <c r="S88" s="13">
        <f t="shared" si="22"/>
        <v>0</v>
      </c>
      <c r="T88" s="16" t="s">
        <v>198</v>
      </c>
      <c r="U88" s="13">
        <f t="shared" si="23"/>
        <v>76936</v>
      </c>
      <c r="V88" s="16" t="s">
        <v>198</v>
      </c>
      <c r="W88" s="13">
        <f t="shared" si="24"/>
        <v>78586</v>
      </c>
      <c r="X88" s="16" t="s">
        <v>198</v>
      </c>
      <c r="Y88" s="13">
        <f t="shared" si="25"/>
        <v>79914</v>
      </c>
      <c r="Z88" s="13">
        <v>39127</v>
      </c>
      <c r="AA88" s="13">
        <v>40787</v>
      </c>
      <c r="AB88" s="13">
        <v>38471</v>
      </c>
      <c r="AC88" s="13">
        <v>40115</v>
      </c>
      <c r="AD88" s="13">
        <v>37739</v>
      </c>
      <c r="AE88" s="13">
        <v>39197</v>
      </c>
      <c r="AH88" s="13"/>
      <c r="AI88" s="13"/>
      <c r="AJ88" s="13"/>
      <c r="AK88" s="13"/>
      <c r="AL88" s="13"/>
      <c r="AM88" s="13"/>
    </row>
    <row r="89" spans="1:39">
      <c r="A89" s="9" t="s">
        <v>199</v>
      </c>
      <c r="B89" s="37">
        <f t="shared" si="13"/>
        <v>0</v>
      </c>
      <c r="C89" s="19">
        <f t="shared" si="14"/>
        <v>13880</v>
      </c>
      <c r="D89" s="19">
        <f t="shared" si="15"/>
        <v>14094</v>
      </c>
      <c r="E89" s="19">
        <f t="shared" si="16"/>
        <v>14244</v>
      </c>
      <c r="F89" s="37">
        <f t="shared" si="17"/>
        <v>0</v>
      </c>
      <c r="G89" s="37">
        <f t="shared" si="18"/>
        <v>197</v>
      </c>
      <c r="H89" s="37">
        <f t="shared" si="19"/>
        <v>201</v>
      </c>
      <c r="I89" s="37">
        <f t="shared" si="20"/>
        <v>202</v>
      </c>
      <c r="J89" s="16" t="s">
        <v>199</v>
      </c>
      <c r="K89" s="13">
        <v>202</v>
      </c>
      <c r="L89" s="16" t="s">
        <v>199</v>
      </c>
      <c r="M89" s="13">
        <v>201</v>
      </c>
      <c r="N89" s="16" t="s">
        <v>199</v>
      </c>
      <c r="O89" s="13">
        <v>197</v>
      </c>
      <c r="P89" s="16" t="s">
        <v>199</v>
      </c>
      <c r="Q89" s="13">
        <f t="shared" si="21"/>
        <v>0</v>
      </c>
      <c r="R89" s="16" t="s">
        <v>199</v>
      </c>
      <c r="S89" s="13">
        <f t="shared" si="22"/>
        <v>0</v>
      </c>
      <c r="T89" s="16" t="s">
        <v>199</v>
      </c>
      <c r="U89" s="13">
        <f t="shared" si="23"/>
        <v>13880</v>
      </c>
      <c r="V89" s="16" t="s">
        <v>199</v>
      </c>
      <c r="W89" s="13">
        <f t="shared" si="24"/>
        <v>14094</v>
      </c>
      <c r="X89" s="16" t="s">
        <v>199</v>
      </c>
      <c r="Y89" s="13">
        <f t="shared" si="25"/>
        <v>14244</v>
      </c>
      <c r="Z89" s="13">
        <v>7353</v>
      </c>
      <c r="AA89" s="13">
        <v>6891</v>
      </c>
      <c r="AB89" s="13">
        <v>7283</v>
      </c>
      <c r="AC89" s="13">
        <v>6811</v>
      </c>
      <c r="AD89" s="13">
        <v>7174</v>
      </c>
      <c r="AE89" s="13">
        <v>6706</v>
      </c>
      <c r="AH89" s="13"/>
      <c r="AI89" s="13"/>
      <c r="AJ89" s="13"/>
      <c r="AK89" s="13"/>
      <c r="AL89" s="13"/>
      <c r="AM89" s="13"/>
    </row>
    <row r="90" spans="1:39">
      <c r="A90" s="9" t="s">
        <v>200</v>
      </c>
      <c r="B90" s="37">
        <f t="shared" si="13"/>
        <v>0</v>
      </c>
      <c r="C90" s="19">
        <f t="shared" si="14"/>
        <v>53518</v>
      </c>
      <c r="D90" s="19">
        <f t="shared" si="15"/>
        <v>54250</v>
      </c>
      <c r="E90" s="19">
        <f t="shared" si="16"/>
        <v>54860</v>
      </c>
      <c r="F90" s="37">
        <f t="shared" si="17"/>
        <v>0</v>
      </c>
      <c r="G90" s="37">
        <f t="shared" si="18"/>
        <v>1589</v>
      </c>
      <c r="H90" s="37">
        <f t="shared" si="19"/>
        <v>1612</v>
      </c>
      <c r="I90" s="37">
        <f t="shared" si="20"/>
        <v>1614</v>
      </c>
      <c r="J90" s="16" t="s">
        <v>200</v>
      </c>
      <c r="K90" s="13">
        <v>1614</v>
      </c>
      <c r="L90" s="16" t="s">
        <v>200</v>
      </c>
      <c r="M90" s="13">
        <v>1612</v>
      </c>
      <c r="N90" s="16" t="s">
        <v>200</v>
      </c>
      <c r="O90" s="13">
        <v>1589</v>
      </c>
      <c r="P90" s="16" t="s">
        <v>200</v>
      </c>
      <c r="Q90" s="13">
        <f t="shared" si="21"/>
        <v>0</v>
      </c>
      <c r="R90" s="16" t="s">
        <v>200</v>
      </c>
      <c r="S90" s="13">
        <f t="shared" si="22"/>
        <v>0</v>
      </c>
      <c r="T90" s="16" t="s">
        <v>200</v>
      </c>
      <c r="U90" s="13">
        <f t="shared" si="23"/>
        <v>53518</v>
      </c>
      <c r="V90" s="16" t="s">
        <v>200</v>
      </c>
      <c r="W90" s="13">
        <f t="shared" si="24"/>
        <v>54250</v>
      </c>
      <c r="X90" s="16" t="s">
        <v>200</v>
      </c>
      <c r="Y90" s="13">
        <f t="shared" si="25"/>
        <v>54860</v>
      </c>
      <c r="Z90" s="13">
        <v>27987</v>
      </c>
      <c r="AA90" s="13">
        <v>26873</v>
      </c>
      <c r="AB90" s="13">
        <v>27671</v>
      </c>
      <c r="AC90" s="13">
        <v>26579</v>
      </c>
      <c r="AD90" s="13">
        <v>27311</v>
      </c>
      <c r="AE90" s="13">
        <v>26207</v>
      </c>
      <c r="AH90" s="13"/>
      <c r="AI90" s="13"/>
      <c r="AJ90" s="13"/>
      <c r="AK90" s="13"/>
      <c r="AL90" s="13"/>
      <c r="AM90" s="13"/>
    </row>
    <row r="91" spans="1:39">
      <c r="A91" s="8" t="s">
        <v>102</v>
      </c>
      <c r="B91" s="37">
        <f t="shared" si="13"/>
        <v>0</v>
      </c>
      <c r="C91" s="19">
        <f t="shared" si="14"/>
        <v>2388</v>
      </c>
      <c r="D91" s="19">
        <f t="shared" si="15"/>
        <v>2524</v>
      </c>
      <c r="E91" s="19">
        <f t="shared" si="16"/>
        <v>2627</v>
      </c>
      <c r="F91" s="37">
        <f t="shared" si="17"/>
        <v>0</v>
      </c>
      <c r="G91" s="37">
        <f t="shared" si="18"/>
        <v>65</v>
      </c>
      <c r="H91" s="37">
        <f t="shared" si="19"/>
        <v>66</v>
      </c>
      <c r="I91" s="37">
        <f t="shared" si="20"/>
        <v>69</v>
      </c>
      <c r="J91" s="16" t="s">
        <v>102</v>
      </c>
      <c r="K91" s="13">
        <v>69</v>
      </c>
      <c r="L91" s="16" t="s">
        <v>102</v>
      </c>
      <c r="M91" s="13">
        <v>66</v>
      </c>
      <c r="N91" s="16" t="s">
        <v>102</v>
      </c>
      <c r="O91" s="13">
        <v>65</v>
      </c>
      <c r="P91" s="16" t="s">
        <v>102</v>
      </c>
      <c r="Q91" s="13">
        <f t="shared" si="21"/>
        <v>0</v>
      </c>
      <c r="R91" s="16" t="s">
        <v>102</v>
      </c>
      <c r="S91" s="13">
        <f t="shared" si="22"/>
        <v>0</v>
      </c>
      <c r="T91" s="16" t="s">
        <v>102</v>
      </c>
      <c r="U91" s="13">
        <f t="shared" si="23"/>
        <v>2388</v>
      </c>
      <c r="V91" s="16" t="s">
        <v>102</v>
      </c>
      <c r="W91" s="13">
        <f t="shared" si="24"/>
        <v>2524</v>
      </c>
      <c r="X91" s="16" t="s">
        <v>102</v>
      </c>
      <c r="Y91" s="13">
        <f t="shared" si="25"/>
        <v>2627</v>
      </c>
      <c r="Z91" s="13">
        <v>1259</v>
      </c>
      <c r="AA91" s="13">
        <v>1368</v>
      </c>
      <c r="AB91" s="13">
        <v>1208</v>
      </c>
      <c r="AC91" s="13">
        <v>1316</v>
      </c>
      <c r="AD91" s="13">
        <v>1152</v>
      </c>
      <c r="AE91" s="13">
        <v>1236</v>
      </c>
      <c r="AH91" s="13"/>
      <c r="AI91" s="13"/>
      <c r="AJ91" s="13"/>
      <c r="AK91" s="13"/>
      <c r="AL91" s="13"/>
      <c r="AM91" s="13"/>
    </row>
    <row r="92" spans="1:39">
      <c r="A92" s="8" t="s">
        <v>103</v>
      </c>
      <c r="B92" s="37">
        <f t="shared" si="13"/>
        <v>0</v>
      </c>
      <c r="C92" s="19">
        <f t="shared" si="14"/>
        <v>3235</v>
      </c>
      <c r="D92" s="19">
        <f t="shared" si="15"/>
        <v>3274</v>
      </c>
      <c r="E92" s="19">
        <f t="shared" si="16"/>
        <v>3347</v>
      </c>
      <c r="F92" s="37">
        <f t="shared" si="17"/>
        <v>0</v>
      </c>
      <c r="G92" s="37">
        <f t="shared" si="18"/>
        <v>144</v>
      </c>
      <c r="H92" s="37">
        <f t="shared" si="19"/>
        <v>145</v>
      </c>
      <c r="I92" s="37">
        <f t="shared" si="20"/>
        <v>146</v>
      </c>
      <c r="J92" s="16" t="s">
        <v>103</v>
      </c>
      <c r="K92" s="13">
        <v>146</v>
      </c>
      <c r="L92" s="16" t="s">
        <v>103</v>
      </c>
      <c r="M92" s="13">
        <v>145</v>
      </c>
      <c r="N92" s="16" t="s">
        <v>103</v>
      </c>
      <c r="O92" s="13">
        <v>144</v>
      </c>
      <c r="P92" s="16" t="s">
        <v>103</v>
      </c>
      <c r="Q92" s="13">
        <f t="shared" si="21"/>
        <v>0</v>
      </c>
      <c r="R92" s="16" t="s">
        <v>103</v>
      </c>
      <c r="S92" s="13">
        <f t="shared" si="22"/>
        <v>0</v>
      </c>
      <c r="T92" s="16" t="s">
        <v>103</v>
      </c>
      <c r="U92" s="13">
        <f t="shared" si="23"/>
        <v>3235</v>
      </c>
      <c r="V92" s="16" t="s">
        <v>103</v>
      </c>
      <c r="W92" s="13">
        <f t="shared" si="24"/>
        <v>3274</v>
      </c>
      <c r="X92" s="16" t="s">
        <v>103</v>
      </c>
      <c r="Y92" s="13">
        <f t="shared" si="25"/>
        <v>3347</v>
      </c>
      <c r="Z92" s="13">
        <v>1584</v>
      </c>
      <c r="AA92" s="13">
        <v>1763</v>
      </c>
      <c r="AB92" s="13">
        <v>1549</v>
      </c>
      <c r="AC92" s="13">
        <v>1725</v>
      </c>
      <c r="AD92" s="13">
        <v>1537</v>
      </c>
      <c r="AE92" s="13">
        <v>1698</v>
      </c>
      <c r="AH92" s="13"/>
      <c r="AI92" s="13"/>
      <c r="AJ92" s="13"/>
      <c r="AK92" s="13"/>
      <c r="AL92" s="13"/>
      <c r="AM92" s="13"/>
    </row>
    <row r="93" spans="1:39">
      <c r="A93" s="8" t="s">
        <v>201</v>
      </c>
      <c r="B93" s="37">
        <f t="shared" si="13"/>
        <v>0</v>
      </c>
      <c r="C93" s="19">
        <f t="shared" si="14"/>
        <v>886</v>
      </c>
      <c r="D93" s="19">
        <f t="shared" si="15"/>
        <v>1138</v>
      </c>
      <c r="E93" s="19">
        <f t="shared" si="16"/>
        <v>1247</v>
      </c>
      <c r="F93" s="37">
        <f t="shared" si="17"/>
        <v>0</v>
      </c>
      <c r="G93" s="37">
        <f t="shared" si="18"/>
        <v>27</v>
      </c>
      <c r="H93" s="37">
        <f t="shared" si="19"/>
        <v>28</v>
      </c>
      <c r="I93" s="37">
        <f t="shared" si="20"/>
        <v>28</v>
      </c>
      <c r="J93" s="16" t="s">
        <v>201</v>
      </c>
      <c r="K93" s="13">
        <v>28</v>
      </c>
      <c r="L93" s="16" t="s">
        <v>201</v>
      </c>
      <c r="M93" s="13">
        <v>28</v>
      </c>
      <c r="N93" s="16" t="s">
        <v>201</v>
      </c>
      <c r="O93" s="13">
        <v>27</v>
      </c>
      <c r="P93" s="16" t="s">
        <v>201</v>
      </c>
      <c r="Q93" s="13">
        <f t="shared" si="21"/>
        <v>0</v>
      </c>
      <c r="R93" s="16" t="s">
        <v>201</v>
      </c>
      <c r="S93" s="13">
        <f t="shared" si="22"/>
        <v>0</v>
      </c>
      <c r="T93" s="16" t="s">
        <v>201</v>
      </c>
      <c r="U93" s="13">
        <f t="shared" si="23"/>
        <v>886</v>
      </c>
      <c r="V93" s="16" t="s">
        <v>201</v>
      </c>
      <c r="W93" s="13">
        <f t="shared" si="24"/>
        <v>1138</v>
      </c>
      <c r="X93" s="16" t="s">
        <v>201</v>
      </c>
      <c r="Y93" s="13">
        <f t="shared" si="25"/>
        <v>1247</v>
      </c>
      <c r="Z93" s="13">
        <v>596</v>
      </c>
      <c r="AA93" s="13">
        <v>651</v>
      </c>
      <c r="AB93" s="13">
        <v>544</v>
      </c>
      <c r="AC93" s="13">
        <v>594</v>
      </c>
      <c r="AD93" s="13">
        <v>433</v>
      </c>
      <c r="AE93" s="13">
        <v>453</v>
      </c>
      <c r="AH93" s="13"/>
      <c r="AI93" s="13"/>
      <c r="AJ93" s="13"/>
      <c r="AK93" s="13"/>
      <c r="AL93" s="13"/>
      <c r="AM93" s="13"/>
    </row>
    <row r="94" spans="1:39">
      <c r="A94" s="8" t="s">
        <v>202</v>
      </c>
      <c r="B94" s="37">
        <f t="shared" si="13"/>
        <v>0</v>
      </c>
      <c r="C94" s="19">
        <f t="shared" si="14"/>
        <v>1211</v>
      </c>
      <c r="D94" s="19">
        <f t="shared" si="15"/>
        <v>1278</v>
      </c>
      <c r="E94" s="19">
        <f t="shared" si="16"/>
        <v>1324</v>
      </c>
      <c r="F94" s="37">
        <f t="shared" si="17"/>
        <v>0</v>
      </c>
      <c r="G94" s="37">
        <f t="shared" si="18"/>
        <v>26</v>
      </c>
      <c r="H94" s="37">
        <f t="shared" si="19"/>
        <v>31</v>
      </c>
      <c r="I94" s="37">
        <f t="shared" si="20"/>
        <v>31</v>
      </c>
      <c r="J94" s="16" t="s">
        <v>202</v>
      </c>
      <c r="K94" s="13">
        <v>31</v>
      </c>
      <c r="L94" s="16" t="s">
        <v>202</v>
      </c>
      <c r="M94" s="13">
        <v>31</v>
      </c>
      <c r="N94" s="16" t="s">
        <v>202</v>
      </c>
      <c r="O94" s="13">
        <v>26</v>
      </c>
      <c r="P94" s="16" t="s">
        <v>202</v>
      </c>
      <c r="Q94" s="13">
        <f t="shared" si="21"/>
        <v>0</v>
      </c>
      <c r="R94" s="16" t="s">
        <v>202</v>
      </c>
      <c r="S94" s="13">
        <f t="shared" si="22"/>
        <v>0</v>
      </c>
      <c r="T94" s="16" t="s">
        <v>202</v>
      </c>
      <c r="U94" s="13">
        <f t="shared" si="23"/>
        <v>1211</v>
      </c>
      <c r="V94" s="16" t="s">
        <v>202</v>
      </c>
      <c r="W94" s="13">
        <f t="shared" si="24"/>
        <v>1278</v>
      </c>
      <c r="X94" s="16" t="s">
        <v>202</v>
      </c>
      <c r="Y94" s="13">
        <f t="shared" si="25"/>
        <v>1324</v>
      </c>
      <c r="Z94" s="13">
        <v>614</v>
      </c>
      <c r="AA94" s="13">
        <v>710</v>
      </c>
      <c r="AB94" s="13">
        <v>598</v>
      </c>
      <c r="AC94" s="13">
        <v>680</v>
      </c>
      <c r="AD94" s="13">
        <v>569</v>
      </c>
      <c r="AE94" s="13">
        <v>642</v>
      </c>
      <c r="AH94" s="13"/>
      <c r="AI94" s="13"/>
      <c r="AJ94" s="13"/>
      <c r="AK94" s="13"/>
      <c r="AL94" s="13"/>
      <c r="AM94" s="13"/>
    </row>
    <row r="95" spans="1:39">
      <c r="A95" s="9" t="s">
        <v>106</v>
      </c>
      <c r="B95" s="37">
        <f t="shared" si="13"/>
        <v>0</v>
      </c>
      <c r="C95" s="19">
        <f t="shared" si="14"/>
        <v>21890</v>
      </c>
      <c r="D95" s="19">
        <f t="shared" si="15"/>
        <v>22196</v>
      </c>
      <c r="E95" s="19">
        <f t="shared" si="16"/>
        <v>22477</v>
      </c>
      <c r="F95" s="37">
        <f t="shared" si="17"/>
        <v>0</v>
      </c>
      <c r="G95" s="37">
        <f t="shared" si="18"/>
        <v>667</v>
      </c>
      <c r="H95" s="37">
        <f t="shared" si="19"/>
        <v>679</v>
      </c>
      <c r="I95" s="37">
        <f t="shared" si="20"/>
        <v>681</v>
      </c>
      <c r="J95" s="16" t="s">
        <v>106</v>
      </c>
      <c r="K95" s="13">
        <v>681</v>
      </c>
      <c r="L95" s="16" t="s">
        <v>106</v>
      </c>
      <c r="M95" s="13">
        <v>679</v>
      </c>
      <c r="N95" s="16" t="s">
        <v>106</v>
      </c>
      <c r="O95" s="13">
        <v>667</v>
      </c>
      <c r="P95" s="16" t="s">
        <v>106</v>
      </c>
      <c r="Q95" s="13">
        <f t="shared" si="21"/>
        <v>0</v>
      </c>
      <c r="R95" s="16" t="s">
        <v>106</v>
      </c>
      <c r="S95" s="13">
        <f t="shared" si="22"/>
        <v>0</v>
      </c>
      <c r="T95" s="16" t="s">
        <v>106</v>
      </c>
      <c r="U95" s="13">
        <f t="shared" si="23"/>
        <v>21890</v>
      </c>
      <c r="V95" s="16" t="s">
        <v>106</v>
      </c>
      <c r="W95" s="13">
        <f t="shared" si="24"/>
        <v>22196</v>
      </c>
      <c r="X95" s="16" t="s">
        <v>106</v>
      </c>
      <c r="Y95" s="13">
        <f t="shared" si="25"/>
        <v>22477</v>
      </c>
      <c r="Z95" s="13">
        <v>11770</v>
      </c>
      <c r="AA95" s="13">
        <v>10707</v>
      </c>
      <c r="AB95" s="13">
        <v>11624</v>
      </c>
      <c r="AC95" s="13">
        <v>10572</v>
      </c>
      <c r="AD95" s="13">
        <v>11462</v>
      </c>
      <c r="AE95" s="13">
        <v>10428</v>
      </c>
      <c r="AH95" s="13"/>
      <c r="AI95" s="13"/>
      <c r="AJ95" s="13"/>
      <c r="AK95" s="13"/>
      <c r="AL95" s="13"/>
      <c r="AM95" s="13"/>
    </row>
    <row r="96" spans="1:39">
      <c r="A96" s="9" t="s">
        <v>203</v>
      </c>
      <c r="B96" s="37">
        <f t="shared" si="13"/>
        <v>0</v>
      </c>
      <c r="C96" s="19">
        <f t="shared" si="14"/>
        <v>21902</v>
      </c>
      <c r="D96" s="19">
        <f t="shared" si="15"/>
        <v>22263</v>
      </c>
      <c r="E96" s="19">
        <f t="shared" si="16"/>
        <v>22527</v>
      </c>
      <c r="F96" s="37">
        <f t="shared" si="17"/>
        <v>0</v>
      </c>
      <c r="G96" s="37">
        <f t="shared" si="18"/>
        <v>651</v>
      </c>
      <c r="H96" s="37">
        <f t="shared" si="19"/>
        <v>656</v>
      </c>
      <c r="I96" s="37">
        <f t="shared" si="20"/>
        <v>661</v>
      </c>
      <c r="J96" s="16" t="s">
        <v>203</v>
      </c>
      <c r="K96" s="13">
        <v>661</v>
      </c>
      <c r="L96" s="16" t="s">
        <v>203</v>
      </c>
      <c r="M96" s="13">
        <v>656</v>
      </c>
      <c r="N96" s="16" t="s">
        <v>203</v>
      </c>
      <c r="O96" s="13">
        <v>651</v>
      </c>
      <c r="P96" s="16" t="s">
        <v>203</v>
      </c>
      <c r="Q96" s="13">
        <f t="shared" si="21"/>
        <v>0</v>
      </c>
      <c r="R96" s="16" t="s">
        <v>203</v>
      </c>
      <c r="S96" s="13">
        <f t="shared" si="22"/>
        <v>0</v>
      </c>
      <c r="T96" s="16" t="s">
        <v>203</v>
      </c>
      <c r="U96" s="13">
        <f t="shared" si="23"/>
        <v>21902</v>
      </c>
      <c r="V96" s="16" t="s">
        <v>203</v>
      </c>
      <c r="W96" s="13">
        <f t="shared" si="24"/>
        <v>22263</v>
      </c>
      <c r="X96" s="16" t="s">
        <v>203</v>
      </c>
      <c r="Y96" s="13">
        <f t="shared" si="25"/>
        <v>22527</v>
      </c>
      <c r="Z96" s="13">
        <v>11434</v>
      </c>
      <c r="AA96" s="13">
        <v>11093</v>
      </c>
      <c r="AB96" s="13">
        <v>11297</v>
      </c>
      <c r="AC96" s="13">
        <v>10966</v>
      </c>
      <c r="AD96" s="13">
        <v>11130</v>
      </c>
      <c r="AE96" s="13">
        <v>10772</v>
      </c>
      <c r="AH96" s="13"/>
      <c r="AI96" s="13"/>
      <c r="AJ96" s="13"/>
      <c r="AK96" s="13"/>
      <c r="AL96" s="13"/>
      <c r="AM96" s="13"/>
    </row>
    <row r="97" spans="1:39">
      <c r="A97" s="9" t="s">
        <v>204</v>
      </c>
      <c r="B97" s="37">
        <f t="shared" si="13"/>
        <v>0</v>
      </c>
      <c r="C97" s="19">
        <f t="shared" si="14"/>
        <v>32034</v>
      </c>
      <c r="D97" s="19">
        <f t="shared" si="15"/>
        <v>32439</v>
      </c>
      <c r="E97" s="19">
        <f t="shared" si="16"/>
        <v>32803</v>
      </c>
      <c r="F97" s="37">
        <f t="shared" si="17"/>
        <v>0</v>
      </c>
      <c r="G97" s="37">
        <f t="shared" si="18"/>
        <v>856</v>
      </c>
      <c r="H97" s="37">
        <f t="shared" si="19"/>
        <v>864</v>
      </c>
      <c r="I97" s="37">
        <f t="shared" si="20"/>
        <v>866</v>
      </c>
      <c r="J97" s="16" t="s">
        <v>204</v>
      </c>
      <c r="K97" s="13">
        <v>866</v>
      </c>
      <c r="L97" s="16" t="s">
        <v>204</v>
      </c>
      <c r="M97" s="13">
        <v>864</v>
      </c>
      <c r="N97" s="16" t="s">
        <v>204</v>
      </c>
      <c r="O97" s="13">
        <v>856</v>
      </c>
      <c r="P97" s="16" t="s">
        <v>204</v>
      </c>
      <c r="Q97" s="13">
        <f t="shared" si="21"/>
        <v>0</v>
      </c>
      <c r="R97" s="16" t="s">
        <v>204</v>
      </c>
      <c r="S97" s="13">
        <f t="shared" si="22"/>
        <v>0</v>
      </c>
      <c r="T97" s="16" t="s">
        <v>204</v>
      </c>
      <c r="U97" s="13">
        <f t="shared" si="23"/>
        <v>32034</v>
      </c>
      <c r="V97" s="16" t="s">
        <v>204</v>
      </c>
      <c r="W97" s="13">
        <f t="shared" si="24"/>
        <v>32439</v>
      </c>
      <c r="X97" s="16" t="s">
        <v>204</v>
      </c>
      <c r="Y97" s="13">
        <f t="shared" si="25"/>
        <v>32803</v>
      </c>
      <c r="Z97" s="13">
        <v>17512</v>
      </c>
      <c r="AA97" s="13">
        <v>15291</v>
      </c>
      <c r="AB97" s="13">
        <v>17315</v>
      </c>
      <c r="AC97" s="13">
        <v>15124</v>
      </c>
      <c r="AD97" s="13">
        <v>17113</v>
      </c>
      <c r="AE97" s="13">
        <v>14921</v>
      </c>
      <c r="AH97" s="13"/>
      <c r="AI97" s="13"/>
      <c r="AJ97" s="13"/>
      <c r="AK97" s="13"/>
      <c r="AL97" s="13"/>
      <c r="AM97" s="13"/>
    </row>
    <row r="98" spans="1:39">
      <c r="A98" s="8" t="s">
        <v>205</v>
      </c>
      <c r="B98" s="37">
        <f t="shared" si="13"/>
        <v>0</v>
      </c>
      <c r="C98" s="19">
        <f t="shared" si="14"/>
        <v>14353</v>
      </c>
      <c r="D98" s="19">
        <f t="shared" si="15"/>
        <v>14678</v>
      </c>
      <c r="E98" s="19">
        <f t="shared" si="16"/>
        <v>14917</v>
      </c>
      <c r="F98" s="37">
        <f t="shared" si="17"/>
        <v>0</v>
      </c>
      <c r="G98" s="37">
        <f t="shared" si="18"/>
        <v>417</v>
      </c>
      <c r="H98" s="37">
        <f t="shared" si="19"/>
        <v>423</v>
      </c>
      <c r="I98" s="37">
        <f t="shared" si="20"/>
        <v>423</v>
      </c>
      <c r="J98" s="16" t="s">
        <v>205</v>
      </c>
      <c r="K98" s="13">
        <v>423</v>
      </c>
      <c r="L98" s="16" t="s">
        <v>205</v>
      </c>
      <c r="M98" s="13">
        <v>423</v>
      </c>
      <c r="N98" s="16" t="s">
        <v>205</v>
      </c>
      <c r="O98" s="13">
        <v>417</v>
      </c>
      <c r="P98" s="16" t="s">
        <v>205</v>
      </c>
      <c r="Q98" s="13">
        <f t="shared" si="21"/>
        <v>0</v>
      </c>
      <c r="R98" s="16" t="s">
        <v>205</v>
      </c>
      <c r="S98" s="13">
        <f t="shared" si="22"/>
        <v>0</v>
      </c>
      <c r="T98" s="16" t="s">
        <v>205</v>
      </c>
      <c r="U98" s="13">
        <f t="shared" si="23"/>
        <v>14353</v>
      </c>
      <c r="V98" s="16" t="s">
        <v>205</v>
      </c>
      <c r="W98" s="13">
        <f t="shared" si="24"/>
        <v>14678</v>
      </c>
      <c r="X98" s="16" t="s">
        <v>205</v>
      </c>
      <c r="Y98" s="13">
        <f t="shared" si="25"/>
        <v>14917</v>
      </c>
      <c r="Z98" s="13">
        <v>7416</v>
      </c>
      <c r="AA98" s="13">
        <v>7501</v>
      </c>
      <c r="AB98" s="13">
        <v>7307</v>
      </c>
      <c r="AC98" s="13">
        <v>7371</v>
      </c>
      <c r="AD98" s="13">
        <v>7154</v>
      </c>
      <c r="AE98" s="13">
        <v>7199</v>
      </c>
      <c r="AH98" s="13"/>
      <c r="AI98" s="13"/>
      <c r="AJ98" s="13"/>
      <c r="AK98" s="13"/>
      <c r="AL98" s="13"/>
      <c r="AM98" s="13"/>
    </row>
    <row r="99" spans="1:39">
      <c r="A99" s="8" t="s">
        <v>110</v>
      </c>
      <c r="B99" s="37">
        <f t="shared" ref="B99:B162" si="28">VLOOKUP(A99,$R$34:$S$169,2,FALSE)</f>
        <v>0</v>
      </c>
      <c r="C99" s="19">
        <f t="shared" ref="C99:C162" si="29">VLOOKUP(A99,$T$34:$U$169,2,FALSE)</f>
        <v>7979</v>
      </c>
      <c r="D99" s="19">
        <f t="shared" ref="D99:D162" si="30">VLOOKUP(A99,$V$34:$W$169,2,FALSE)</f>
        <v>8186</v>
      </c>
      <c r="E99" s="19">
        <f t="shared" ref="E99:E162" si="31">VLOOKUP(A99,$X$34:$Y$169,2,FALSE)</f>
        <v>8381</v>
      </c>
      <c r="F99" s="37">
        <f t="shared" ref="F99:F162" si="32">VLOOKUP(A99,$J$34:$Q$169,8,FALSE)</f>
        <v>0</v>
      </c>
      <c r="G99" s="37">
        <f t="shared" ref="G99:G162" si="33">VLOOKUP(A99,$J$34:$Q$169,6,FALSE)</f>
        <v>213</v>
      </c>
      <c r="H99" s="37">
        <f t="shared" ref="H99:H162" si="34">VLOOKUP(A99,$J$34:$Q$169,4,FALSE)</f>
        <v>221</v>
      </c>
      <c r="I99" s="37">
        <f t="shared" ref="I99:I162" si="35">VLOOKUP(A99,$J$34:$Q$169,2,FALSE)</f>
        <v>221</v>
      </c>
      <c r="J99" s="16" t="s">
        <v>110</v>
      </c>
      <c r="K99" s="13">
        <v>221</v>
      </c>
      <c r="L99" s="16" t="s">
        <v>110</v>
      </c>
      <c r="M99" s="13">
        <v>221</v>
      </c>
      <c r="N99" s="16" t="s">
        <v>110</v>
      </c>
      <c r="O99" s="13">
        <v>213</v>
      </c>
      <c r="P99" s="16" t="s">
        <v>110</v>
      </c>
      <c r="Q99" s="13">
        <f t="shared" ref="Q99:Q162" si="36">+AN99+AO99</f>
        <v>0</v>
      </c>
      <c r="R99" s="16" t="s">
        <v>110</v>
      </c>
      <c r="S99" s="13">
        <f t="shared" ref="S99:S162" si="37">+AF99+AG99</f>
        <v>0</v>
      </c>
      <c r="T99" s="16" t="s">
        <v>110</v>
      </c>
      <c r="U99" s="13">
        <f t="shared" ref="U99:U162" si="38">+AD99+AE99</f>
        <v>7979</v>
      </c>
      <c r="V99" s="16" t="s">
        <v>110</v>
      </c>
      <c r="W99" s="13">
        <f t="shared" ref="W99:W162" si="39">+AB99+AC99</f>
        <v>8186</v>
      </c>
      <c r="X99" s="16" t="s">
        <v>110</v>
      </c>
      <c r="Y99" s="13">
        <f t="shared" ref="Y99:Y162" si="40">+Z99+AA99</f>
        <v>8381</v>
      </c>
      <c r="Z99" s="13">
        <v>3855</v>
      </c>
      <c r="AA99" s="13">
        <v>4526</v>
      </c>
      <c r="AB99" s="13">
        <v>3760</v>
      </c>
      <c r="AC99" s="13">
        <v>4426</v>
      </c>
      <c r="AD99" s="13">
        <v>3661</v>
      </c>
      <c r="AE99" s="13">
        <v>4318</v>
      </c>
      <c r="AH99" s="13"/>
      <c r="AI99" s="13"/>
      <c r="AJ99" s="13"/>
      <c r="AK99" s="13"/>
      <c r="AL99" s="13"/>
      <c r="AM99" s="13"/>
    </row>
    <row r="100" spans="1:39">
      <c r="A100" s="9" t="s">
        <v>111</v>
      </c>
      <c r="B100" s="37">
        <f t="shared" si="28"/>
        <v>0</v>
      </c>
      <c r="C100" s="19">
        <f t="shared" si="29"/>
        <v>159265</v>
      </c>
      <c r="D100" s="19">
        <f t="shared" si="30"/>
        <v>161394</v>
      </c>
      <c r="E100" s="19">
        <f t="shared" si="31"/>
        <v>163238</v>
      </c>
      <c r="F100" s="37">
        <f t="shared" si="32"/>
        <v>0</v>
      </c>
      <c r="G100" s="37">
        <f t="shared" si="33"/>
        <v>4509</v>
      </c>
      <c r="H100" s="37">
        <f t="shared" si="34"/>
        <v>4568</v>
      </c>
      <c r="I100" s="37">
        <f t="shared" si="35"/>
        <v>4587</v>
      </c>
      <c r="J100" s="16" t="s">
        <v>111</v>
      </c>
      <c r="K100" s="13">
        <v>4587</v>
      </c>
      <c r="L100" s="16" t="s">
        <v>111</v>
      </c>
      <c r="M100" s="13">
        <v>4568</v>
      </c>
      <c r="N100" s="16" t="s">
        <v>111</v>
      </c>
      <c r="O100" s="13">
        <v>4509</v>
      </c>
      <c r="P100" s="16" t="s">
        <v>111</v>
      </c>
      <c r="Q100" s="13">
        <f t="shared" si="36"/>
        <v>0</v>
      </c>
      <c r="R100" s="16" t="s">
        <v>111</v>
      </c>
      <c r="S100" s="13">
        <f t="shared" si="37"/>
        <v>0</v>
      </c>
      <c r="T100" s="16" t="s">
        <v>111</v>
      </c>
      <c r="U100" s="13">
        <f t="shared" si="38"/>
        <v>159265</v>
      </c>
      <c r="V100" s="16" t="s">
        <v>111</v>
      </c>
      <c r="W100" s="13">
        <f t="shared" si="39"/>
        <v>161394</v>
      </c>
      <c r="X100" s="16" t="s">
        <v>111</v>
      </c>
      <c r="Y100" s="13">
        <f t="shared" si="40"/>
        <v>163238</v>
      </c>
      <c r="Z100" s="13">
        <v>83999</v>
      </c>
      <c r="AA100" s="13">
        <v>79239</v>
      </c>
      <c r="AB100" s="13">
        <v>83083</v>
      </c>
      <c r="AC100" s="13">
        <v>78311</v>
      </c>
      <c r="AD100" s="13">
        <v>82055</v>
      </c>
      <c r="AE100" s="13">
        <v>77210</v>
      </c>
      <c r="AH100" s="13"/>
      <c r="AI100" s="13"/>
      <c r="AJ100" s="13"/>
      <c r="AK100" s="13"/>
      <c r="AL100" s="13"/>
      <c r="AM100" s="13"/>
    </row>
    <row r="101" spans="1:39">
      <c r="A101" s="9" t="s">
        <v>112</v>
      </c>
      <c r="B101" s="37">
        <f t="shared" si="28"/>
        <v>0</v>
      </c>
      <c r="C101" s="19">
        <f t="shared" si="29"/>
        <v>74783</v>
      </c>
      <c r="D101" s="19">
        <f t="shared" si="30"/>
        <v>76041</v>
      </c>
      <c r="E101" s="19">
        <f t="shared" si="31"/>
        <v>77292</v>
      </c>
      <c r="F101" s="37">
        <f t="shared" si="32"/>
        <v>0</v>
      </c>
      <c r="G101" s="37">
        <f t="shared" si="33"/>
        <v>2398</v>
      </c>
      <c r="H101" s="37">
        <f t="shared" si="34"/>
        <v>2431</v>
      </c>
      <c r="I101" s="37">
        <f t="shared" si="35"/>
        <v>2439</v>
      </c>
      <c r="J101" s="16" t="s">
        <v>112</v>
      </c>
      <c r="K101" s="13">
        <v>2439</v>
      </c>
      <c r="L101" s="16" t="s">
        <v>112</v>
      </c>
      <c r="M101" s="13">
        <v>2431</v>
      </c>
      <c r="N101" s="16" t="s">
        <v>112</v>
      </c>
      <c r="O101" s="13">
        <v>2398</v>
      </c>
      <c r="P101" s="16" t="s">
        <v>112</v>
      </c>
      <c r="Q101" s="13">
        <f t="shared" si="36"/>
        <v>0</v>
      </c>
      <c r="R101" s="16" t="s">
        <v>112</v>
      </c>
      <c r="S101" s="13">
        <f t="shared" si="37"/>
        <v>0</v>
      </c>
      <c r="T101" s="16" t="s">
        <v>112</v>
      </c>
      <c r="U101" s="13">
        <f t="shared" si="38"/>
        <v>74783</v>
      </c>
      <c r="V101" s="16" t="s">
        <v>112</v>
      </c>
      <c r="W101" s="13">
        <f t="shared" si="39"/>
        <v>76041</v>
      </c>
      <c r="X101" s="16" t="s">
        <v>112</v>
      </c>
      <c r="Y101" s="13">
        <f t="shared" si="40"/>
        <v>77292</v>
      </c>
      <c r="Z101" s="13">
        <v>38128</v>
      </c>
      <c r="AA101" s="13">
        <v>39164</v>
      </c>
      <c r="AB101" s="13">
        <v>37511</v>
      </c>
      <c r="AC101" s="13">
        <v>38530</v>
      </c>
      <c r="AD101" s="13">
        <v>36926</v>
      </c>
      <c r="AE101" s="13">
        <v>37857</v>
      </c>
      <c r="AH101" s="13"/>
      <c r="AI101" s="13"/>
      <c r="AJ101" s="13"/>
      <c r="AK101" s="13"/>
      <c r="AL101" s="13"/>
      <c r="AM101" s="13"/>
    </row>
    <row r="102" spans="1:39">
      <c r="A102" s="9" t="s">
        <v>206</v>
      </c>
      <c r="B102" s="37">
        <f t="shared" si="28"/>
        <v>0</v>
      </c>
      <c r="C102" s="19">
        <f t="shared" si="29"/>
        <v>59946</v>
      </c>
      <c r="D102" s="19">
        <f t="shared" si="30"/>
        <v>60719</v>
      </c>
      <c r="E102" s="19">
        <f t="shared" si="31"/>
        <v>61511</v>
      </c>
      <c r="F102" s="37">
        <f t="shared" si="32"/>
        <v>0</v>
      </c>
      <c r="G102" s="37">
        <f t="shared" si="33"/>
        <v>1446</v>
      </c>
      <c r="H102" s="37">
        <f t="shared" si="34"/>
        <v>1465</v>
      </c>
      <c r="I102" s="37">
        <f t="shared" si="35"/>
        <v>1472</v>
      </c>
      <c r="J102" s="16" t="s">
        <v>206</v>
      </c>
      <c r="K102" s="13">
        <v>1472</v>
      </c>
      <c r="L102" s="16" t="s">
        <v>206</v>
      </c>
      <c r="M102" s="13">
        <v>1465</v>
      </c>
      <c r="N102" s="16" t="s">
        <v>206</v>
      </c>
      <c r="O102" s="13">
        <v>1446</v>
      </c>
      <c r="P102" s="16" t="s">
        <v>206</v>
      </c>
      <c r="Q102" s="13">
        <f t="shared" si="36"/>
        <v>0</v>
      </c>
      <c r="R102" s="16" t="s">
        <v>206</v>
      </c>
      <c r="S102" s="13">
        <f t="shared" si="37"/>
        <v>0</v>
      </c>
      <c r="T102" s="16" t="s">
        <v>206</v>
      </c>
      <c r="U102" s="13">
        <f t="shared" si="38"/>
        <v>59946</v>
      </c>
      <c r="V102" s="16" t="s">
        <v>206</v>
      </c>
      <c r="W102" s="13">
        <f t="shared" si="39"/>
        <v>60719</v>
      </c>
      <c r="X102" s="16" t="s">
        <v>206</v>
      </c>
      <c r="Y102" s="13">
        <f t="shared" si="40"/>
        <v>61511</v>
      </c>
      <c r="Z102" s="13">
        <v>31062</v>
      </c>
      <c r="AA102" s="13">
        <v>30449</v>
      </c>
      <c r="AB102" s="13">
        <v>30673</v>
      </c>
      <c r="AC102" s="13">
        <v>30046</v>
      </c>
      <c r="AD102" s="13">
        <v>30291</v>
      </c>
      <c r="AE102" s="13">
        <v>29655</v>
      </c>
      <c r="AH102" s="13"/>
      <c r="AI102" s="13"/>
      <c r="AJ102" s="13"/>
      <c r="AK102" s="13"/>
      <c r="AL102" s="13"/>
      <c r="AM102" s="13"/>
    </row>
    <row r="103" spans="1:39">
      <c r="A103" s="8" t="s">
        <v>114</v>
      </c>
      <c r="B103" s="37">
        <f t="shared" si="28"/>
        <v>0</v>
      </c>
      <c r="C103" s="19">
        <f t="shared" si="29"/>
        <v>1619</v>
      </c>
      <c r="D103" s="19">
        <f t="shared" si="30"/>
        <v>1663</v>
      </c>
      <c r="E103" s="19">
        <f t="shared" si="31"/>
        <v>1675</v>
      </c>
      <c r="F103" s="37">
        <f t="shared" si="32"/>
        <v>0</v>
      </c>
      <c r="G103" s="37">
        <f t="shared" si="33"/>
        <v>25</v>
      </c>
      <c r="H103" s="37">
        <f t="shared" si="34"/>
        <v>25</v>
      </c>
      <c r="I103" s="37">
        <f t="shared" si="35"/>
        <v>25</v>
      </c>
      <c r="J103" s="16" t="s">
        <v>114</v>
      </c>
      <c r="K103" s="13">
        <v>25</v>
      </c>
      <c r="L103" s="16" t="s">
        <v>114</v>
      </c>
      <c r="M103" s="13">
        <v>25</v>
      </c>
      <c r="N103" s="16" t="s">
        <v>114</v>
      </c>
      <c r="O103" s="13">
        <v>25</v>
      </c>
      <c r="P103" s="16" t="s">
        <v>114</v>
      </c>
      <c r="Q103" s="13">
        <f t="shared" si="36"/>
        <v>0</v>
      </c>
      <c r="R103" s="16" t="s">
        <v>114</v>
      </c>
      <c r="S103" s="13">
        <f t="shared" si="37"/>
        <v>0</v>
      </c>
      <c r="T103" s="16" t="s">
        <v>114</v>
      </c>
      <c r="U103" s="13">
        <f t="shared" si="38"/>
        <v>1619</v>
      </c>
      <c r="V103" s="16" t="s">
        <v>114</v>
      </c>
      <c r="W103" s="13">
        <f t="shared" si="39"/>
        <v>1663</v>
      </c>
      <c r="X103" s="16" t="s">
        <v>114</v>
      </c>
      <c r="Y103" s="13">
        <f t="shared" si="40"/>
        <v>1675</v>
      </c>
      <c r="Z103" s="13">
        <v>745</v>
      </c>
      <c r="AA103" s="13">
        <v>930</v>
      </c>
      <c r="AB103" s="13">
        <v>744</v>
      </c>
      <c r="AC103" s="13">
        <v>919</v>
      </c>
      <c r="AD103" s="13">
        <v>728</v>
      </c>
      <c r="AE103" s="13">
        <v>891</v>
      </c>
      <c r="AH103" s="13"/>
      <c r="AI103" s="13"/>
      <c r="AJ103" s="13"/>
      <c r="AK103" s="13"/>
      <c r="AL103" s="13"/>
      <c r="AM103" s="13"/>
    </row>
    <row r="104" spans="1:39">
      <c r="A104" s="8" t="s">
        <v>115</v>
      </c>
      <c r="B104" s="37">
        <f t="shared" si="28"/>
        <v>0</v>
      </c>
      <c r="C104" s="19">
        <f t="shared" si="29"/>
        <v>2169</v>
      </c>
      <c r="D104" s="19">
        <f t="shared" si="30"/>
        <v>2196</v>
      </c>
      <c r="E104" s="19">
        <f t="shared" si="31"/>
        <v>2224</v>
      </c>
      <c r="F104" s="37">
        <f t="shared" si="32"/>
        <v>0</v>
      </c>
      <c r="G104" s="37">
        <f t="shared" si="33"/>
        <v>65</v>
      </c>
      <c r="H104" s="37">
        <f t="shared" si="34"/>
        <v>67</v>
      </c>
      <c r="I104" s="37">
        <f t="shared" si="35"/>
        <v>67</v>
      </c>
      <c r="J104" s="16" t="s">
        <v>115</v>
      </c>
      <c r="K104" s="13">
        <v>67</v>
      </c>
      <c r="L104" s="16" t="s">
        <v>115</v>
      </c>
      <c r="M104" s="13">
        <v>67</v>
      </c>
      <c r="N104" s="16" t="s">
        <v>115</v>
      </c>
      <c r="O104" s="13">
        <v>65</v>
      </c>
      <c r="P104" s="16" t="s">
        <v>115</v>
      </c>
      <c r="Q104" s="13">
        <f t="shared" si="36"/>
        <v>0</v>
      </c>
      <c r="R104" s="16" t="s">
        <v>115</v>
      </c>
      <c r="S104" s="13">
        <f t="shared" si="37"/>
        <v>0</v>
      </c>
      <c r="T104" s="16" t="s">
        <v>115</v>
      </c>
      <c r="U104" s="13">
        <f t="shared" si="38"/>
        <v>2169</v>
      </c>
      <c r="V104" s="16" t="s">
        <v>115</v>
      </c>
      <c r="W104" s="13">
        <f t="shared" si="39"/>
        <v>2196</v>
      </c>
      <c r="X104" s="16" t="s">
        <v>115</v>
      </c>
      <c r="Y104" s="13">
        <f t="shared" si="40"/>
        <v>2224</v>
      </c>
      <c r="Z104" s="13">
        <v>1090</v>
      </c>
      <c r="AA104" s="13">
        <v>1134</v>
      </c>
      <c r="AB104" s="13">
        <v>1074</v>
      </c>
      <c r="AC104" s="13">
        <v>1122</v>
      </c>
      <c r="AD104" s="13">
        <v>1058</v>
      </c>
      <c r="AE104" s="13">
        <v>1111</v>
      </c>
      <c r="AH104" s="13"/>
      <c r="AI104" s="13"/>
      <c r="AJ104" s="13"/>
      <c r="AK104" s="13"/>
      <c r="AL104" s="13"/>
      <c r="AM104" s="13"/>
    </row>
    <row r="105" spans="1:39">
      <c r="A105" s="8" t="s">
        <v>116</v>
      </c>
      <c r="B105" s="37">
        <f t="shared" si="28"/>
        <v>0</v>
      </c>
      <c r="C105" s="19">
        <f t="shared" si="29"/>
        <v>2306</v>
      </c>
      <c r="D105" s="19">
        <f t="shared" si="30"/>
        <v>2348</v>
      </c>
      <c r="E105" s="19">
        <f t="shared" si="31"/>
        <v>2385</v>
      </c>
      <c r="F105" s="37">
        <f t="shared" si="32"/>
        <v>0</v>
      </c>
      <c r="G105" s="37">
        <f t="shared" si="33"/>
        <v>96</v>
      </c>
      <c r="H105" s="37">
        <f t="shared" si="34"/>
        <v>98</v>
      </c>
      <c r="I105" s="37">
        <f t="shared" si="35"/>
        <v>98</v>
      </c>
      <c r="J105" s="16" t="s">
        <v>116</v>
      </c>
      <c r="K105" s="13">
        <v>98</v>
      </c>
      <c r="L105" s="16" t="s">
        <v>116</v>
      </c>
      <c r="M105" s="13">
        <v>98</v>
      </c>
      <c r="N105" s="16" t="s">
        <v>116</v>
      </c>
      <c r="O105" s="13">
        <v>96</v>
      </c>
      <c r="P105" s="16" t="s">
        <v>116</v>
      </c>
      <c r="Q105" s="13">
        <f t="shared" si="36"/>
        <v>0</v>
      </c>
      <c r="R105" s="16" t="s">
        <v>116</v>
      </c>
      <c r="S105" s="13">
        <f t="shared" si="37"/>
        <v>0</v>
      </c>
      <c r="T105" s="16" t="s">
        <v>116</v>
      </c>
      <c r="U105" s="13">
        <f t="shared" si="38"/>
        <v>2306</v>
      </c>
      <c r="V105" s="16" t="s">
        <v>116</v>
      </c>
      <c r="W105" s="13">
        <f t="shared" si="39"/>
        <v>2348</v>
      </c>
      <c r="X105" s="16" t="s">
        <v>116</v>
      </c>
      <c r="Y105" s="13">
        <f t="shared" si="40"/>
        <v>2385</v>
      </c>
      <c r="Z105" s="13">
        <v>1066</v>
      </c>
      <c r="AA105" s="13">
        <v>1319</v>
      </c>
      <c r="AB105" s="13">
        <v>1048</v>
      </c>
      <c r="AC105" s="13">
        <v>1300</v>
      </c>
      <c r="AD105" s="13">
        <v>1030</v>
      </c>
      <c r="AE105" s="13">
        <v>1276</v>
      </c>
      <c r="AH105" s="13"/>
      <c r="AI105" s="13"/>
      <c r="AJ105" s="13"/>
      <c r="AK105" s="13"/>
      <c r="AL105" s="13"/>
      <c r="AM105" s="13"/>
    </row>
    <row r="106" spans="1:39">
      <c r="A106" s="8" t="s">
        <v>117</v>
      </c>
      <c r="B106" s="37">
        <f t="shared" si="28"/>
        <v>0</v>
      </c>
      <c r="C106" s="19">
        <f t="shared" si="29"/>
        <v>6236</v>
      </c>
      <c r="D106" s="19">
        <f t="shared" si="30"/>
        <v>6402</v>
      </c>
      <c r="E106" s="19">
        <f t="shared" si="31"/>
        <v>6519</v>
      </c>
      <c r="F106" s="37">
        <f>VLOOKUP(A106,$J$34:$Q$169,8,FALSE)</f>
        <v>0</v>
      </c>
      <c r="G106" s="37">
        <f t="shared" si="33"/>
        <v>115</v>
      </c>
      <c r="H106" s="37">
        <f t="shared" si="34"/>
        <v>118</v>
      </c>
      <c r="I106" s="37">
        <f t="shared" si="35"/>
        <v>118</v>
      </c>
      <c r="J106" s="16" t="s">
        <v>282</v>
      </c>
      <c r="K106" s="13">
        <v>19</v>
      </c>
      <c r="L106" s="16" t="s">
        <v>282</v>
      </c>
      <c r="M106" s="13">
        <v>19</v>
      </c>
      <c r="N106" s="16" t="s">
        <v>282</v>
      </c>
      <c r="O106" s="13">
        <v>18</v>
      </c>
      <c r="P106" s="16" t="s">
        <v>282</v>
      </c>
      <c r="Q106" s="13">
        <f t="shared" si="36"/>
        <v>0</v>
      </c>
      <c r="R106" s="16" t="s">
        <v>282</v>
      </c>
      <c r="S106" s="13">
        <f t="shared" si="37"/>
        <v>0</v>
      </c>
      <c r="T106" s="16" t="s">
        <v>282</v>
      </c>
      <c r="U106" s="13">
        <f t="shared" si="38"/>
        <v>592</v>
      </c>
      <c r="V106" s="16" t="s">
        <v>282</v>
      </c>
      <c r="W106" s="13">
        <f t="shared" si="39"/>
        <v>617</v>
      </c>
      <c r="X106" s="16" t="s">
        <v>282</v>
      </c>
      <c r="Y106" s="13">
        <f t="shared" si="40"/>
        <v>639</v>
      </c>
      <c r="Z106" s="13">
        <v>302</v>
      </c>
      <c r="AA106" s="13">
        <v>337</v>
      </c>
      <c r="AB106" s="13">
        <v>292</v>
      </c>
      <c r="AC106" s="13">
        <v>325</v>
      </c>
      <c r="AD106" s="13">
        <v>280</v>
      </c>
      <c r="AE106" s="13">
        <v>312</v>
      </c>
      <c r="AH106" s="13"/>
      <c r="AI106" s="13"/>
      <c r="AJ106" s="13"/>
      <c r="AK106" s="13"/>
      <c r="AL106" s="13"/>
      <c r="AM106" s="13"/>
    </row>
    <row r="107" spans="1:39">
      <c r="A107" s="8" t="s">
        <v>207</v>
      </c>
      <c r="B107" s="37">
        <f t="shared" si="28"/>
        <v>0</v>
      </c>
      <c r="C107" s="19">
        <f t="shared" si="29"/>
        <v>3274</v>
      </c>
      <c r="D107" s="19">
        <f t="shared" si="30"/>
        <v>3316</v>
      </c>
      <c r="E107" s="19">
        <f t="shared" si="31"/>
        <v>3368</v>
      </c>
      <c r="F107" s="37">
        <f t="shared" si="32"/>
        <v>0</v>
      </c>
      <c r="G107" s="37">
        <f t="shared" si="33"/>
        <v>58</v>
      </c>
      <c r="H107" s="37">
        <f t="shared" si="34"/>
        <v>59</v>
      </c>
      <c r="I107" s="37">
        <f t="shared" si="35"/>
        <v>60</v>
      </c>
      <c r="J107" s="16" t="s">
        <v>117</v>
      </c>
      <c r="K107" s="13">
        <v>118</v>
      </c>
      <c r="L107" s="16" t="s">
        <v>117</v>
      </c>
      <c r="M107" s="13">
        <v>118</v>
      </c>
      <c r="N107" s="16" t="s">
        <v>117</v>
      </c>
      <c r="O107" s="13">
        <v>115</v>
      </c>
      <c r="P107" s="16" t="s">
        <v>117</v>
      </c>
      <c r="Q107" s="13">
        <f t="shared" si="36"/>
        <v>0</v>
      </c>
      <c r="R107" s="16" t="s">
        <v>117</v>
      </c>
      <c r="S107" s="13">
        <f t="shared" si="37"/>
        <v>0</v>
      </c>
      <c r="T107" s="16" t="s">
        <v>117</v>
      </c>
      <c r="U107" s="13">
        <f t="shared" si="38"/>
        <v>6236</v>
      </c>
      <c r="V107" s="16" t="s">
        <v>117</v>
      </c>
      <c r="W107" s="13">
        <f t="shared" si="39"/>
        <v>6402</v>
      </c>
      <c r="X107" s="16" t="s">
        <v>117</v>
      </c>
      <c r="Y107" s="13">
        <f t="shared" si="40"/>
        <v>6519</v>
      </c>
      <c r="Z107" s="13">
        <v>3038</v>
      </c>
      <c r="AA107" s="13">
        <v>3481</v>
      </c>
      <c r="AB107" s="13">
        <v>2977</v>
      </c>
      <c r="AC107" s="13">
        <v>3425</v>
      </c>
      <c r="AD107" s="13">
        <v>2904</v>
      </c>
      <c r="AE107" s="13">
        <v>3332</v>
      </c>
      <c r="AH107" s="13"/>
      <c r="AI107" s="13"/>
      <c r="AJ107" s="13"/>
      <c r="AK107" s="13"/>
      <c r="AL107" s="13"/>
      <c r="AM107" s="13"/>
    </row>
    <row r="108" spans="1:39">
      <c r="A108" s="8" t="s">
        <v>119</v>
      </c>
      <c r="B108" s="37">
        <f t="shared" si="28"/>
        <v>0</v>
      </c>
      <c r="C108" s="19">
        <f t="shared" si="29"/>
        <v>3910</v>
      </c>
      <c r="D108" s="19">
        <f t="shared" si="30"/>
        <v>3984</v>
      </c>
      <c r="E108" s="19">
        <f t="shared" si="31"/>
        <v>4040</v>
      </c>
      <c r="F108" s="37">
        <f t="shared" si="32"/>
        <v>0</v>
      </c>
      <c r="G108" s="37">
        <f t="shared" si="33"/>
        <v>91</v>
      </c>
      <c r="H108" s="37">
        <f t="shared" si="34"/>
        <v>94</v>
      </c>
      <c r="I108" s="37">
        <f t="shared" si="35"/>
        <v>94</v>
      </c>
      <c r="J108" s="16" t="s">
        <v>207</v>
      </c>
      <c r="K108" s="13">
        <v>60</v>
      </c>
      <c r="L108" s="16" t="s">
        <v>207</v>
      </c>
      <c r="M108" s="13">
        <v>59</v>
      </c>
      <c r="N108" s="16" t="s">
        <v>207</v>
      </c>
      <c r="O108" s="13">
        <v>58</v>
      </c>
      <c r="P108" s="16" t="s">
        <v>207</v>
      </c>
      <c r="Q108" s="13">
        <f t="shared" si="36"/>
        <v>0</v>
      </c>
      <c r="R108" s="16" t="s">
        <v>207</v>
      </c>
      <c r="S108" s="13">
        <f t="shared" si="37"/>
        <v>0</v>
      </c>
      <c r="T108" s="16" t="s">
        <v>207</v>
      </c>
      <c r="U108" s="13">
        <f t="shared" si="38"/>
        <v>3274</v>
      </c>
      <c r="V108" s="16" t="s">
        <v>207</v>
      </c>
      <c r="W108" s="13">
        <f t="shared" si="39"/>
        <v>3316</v>
      </c>
      <c r="X108" s="16" t="s">
        <v>207</v>
      </c>
      <c r="Y108" s="13">
        <f t="shared" si="40"/>
        <v>3368</v>
      </c>
      <c r="Z108" s="13">
        <v>1563</v>
      </c>
      <c r="AA108" s="13">
        <v>1805</v>
      </c>
      <c r="AB108" s="13">
        <v>1529</v>
      </c>
      <c r="AC108" s="13">
        <v>1787</v>
      </c>
      <c r="AD108" s="13">
        <v>1506</v>
      </c>
      <c r="AE108" s="13">
        <v>1768</v>
      </c>
      <c r="AH108" s="13"/>
      <c r="AI108" s="13"/>
      <c r="AJ108" s="13"/>
      <c r="AK108" s="13"/>
      <c r="AL108" s="13"/>
      <c r="AM108" s="13"/>
    </row>
    <row r="109" spans="1:39">
      <c r="A109" s="9" t="s">
        <v>120</v>
      </c>
      <c r="B109" s="37">
        <f t="shared" si="28"/>
        <v>0</v>
      </c>
      <c r="C109" s="19">
        <f t="shared" si="29"/>
        <v>64793</v>
      </c>
      <c r="D109" s="19">
        <f t="shared" si="30"/>
        <v>65719</v>
      </c>
      <c r="E109" s="19">
        <f t="shared" si="31"/>
        <v>66520</v>
      </c>
      <c r="F109" s="37">
        <f t="shared" si="32"/>
        <v>0</v>
      </c>
      <c r="G109" s="37">
        <f t="shared" si="33"/>
        <v>1410</v>
      </c>
      <c r="H109" s="37">
        <f t="shared" si="34"/>
        <v>1432</v>
      </c>
      <c r="I109" s="37">
        <f t="shared" si="35"/>
        <v>1441</v>
      </c>
      <c r="J109" s="16" t="s">
        <v>119</v>
      </c>
      <c r="K109" s="13">
        <v>94</v>
      </c>
      <c r="L109" s="16" t="s">
        <v>119</v>
      </c>
      <c r="M109" s="13">
        <v>94</v>
      </c>
      <c r="N109" s="16" t="s">
        <v>119</v>
      </c>
      <c r="O109" s="13">
        <v>91</v>
      </c>
      <c r="P109" s="16" t="s">
        <v>119</v>
      </c>
      <c r="Q109" s="13">
        <f t="shared" si="36"/>
        <v>0</v>
      </c>
      <c r="R109" s="16" t="s">
        <v>119</v>
      </c>
      <c r="S109" s="13">
        <f t="shared" si="37"/>
        <v>0</v>
      </c>
      <c r="T109" s="16" t="s">
        <v>119</v>
      </c>
      <c r="U109" s="13">
        <f t="shared" si="38"/>
        <v>3910</v>
      </c>
      <c r="V109" s="16" t="s">
        <v>119</v>
      </c>
      <c r="W109" s="13">
        <f t="shared" si="39"/>
        <v>3984</v>
      </c>
      <c r="X109" s="16" t="s">
        <v>119</v>
      </c>
      <c r="Y109" s="13">
        <f t="shared" si="40"/>
        <v>4040</v>
      </c>
      <c r="Z109" s="13">
        <v>1912</v>
      </c>
      <c r="AA109" s="13">
        <v>2128</v>
      </c>
      <c r="AB109" s="13">
        <v>1890</v>
      </c>
      <c r="AC109" s="13">
        <v>2094</v>
      </c>
      <c r="AD109" s="13">
        <v>1848</v>
      </c>
      <c r="AE109" s="13">
        <v>2062</v>
      </c>
      <c r="AH109" s="13"/>
      <c r="AI109" s="13"/>
      <c r="AJ109" s="13"/>
      <c r="AK109" s="13"/>
      <c r="AL109" s="13"/>
      <c r="AM109" s="13"/>
    </row>
    <row r="110" spans="1:39">
      <c r="A110" s="9" t="s">
        <v>208</v>
      </c>
      <c r="B110" s="37">
        <f t="shared" si="28"/>
        <v>0</v>
      </c>
      <c r="C110" s="19">
        <f t="shared" si="29"/>
        <v>14572</v>
      </c>
      <c r="D110" s="19">
        <f t="shared" si="30"/>
        <v>14828</v>
      </c>
      <c r="E110" s="19">
        <f t="shared" si="31"/>
        <v>15053</v>
      </c>
      <c r="F110" s="37">
        <f t="shared" si="32"/>
        <v>0</v>
      </c>
      <c r="G110" s="37">
        <f t="shared" si="33"/>
        <v>372</v>
      </c>
      <c r="H110" s="37">
        <f t="shared" si="34"/>
        <v>384</v>
      </c>
      <c r="I110" s="37">
        <f t="shared" si="35"/>
        <v>386</v>
      </c>
      <c r="J110" s="16" t="s">
        <v>120</v>
      </c>
      <c r="K110" s="13">
        <v>1441</v>
      </c>
      <c r="L110" s="16" t="s">
        <v>120</v>
      </c>
      <c r="M110" s="13">
        <v>1432</v>
      </c>
      <c r="N110" s="16" t="s">
        <v>120</v>
      </c>
      <c r="O110" s="13">
        <v>1410</v>
      </c>
      <c r="P110" s="16" t="s">
        <v>120</v>
      </c>
      <c r="Q110" s="13">
        <f t="shared" si="36"/>
        <v>0</v>
      </c>
      <c r="R110" s="16" t="s">
        <v>120</v>
      </c>
      <c r="S110" s="13">
        <f t="shared" si="37"/>
        <v>0</v>
      </c>
      <c r="T110" s="16" t="s">
        <v>120</v>
      </c>
      <c r="U110" s="13">
        <f t="shared" si="38"/>
        <v>64793</v>
      </c>
      <c r="V110" s="16" t="s">
        <v>120</v>
      </c>
      <c r="W110" s="13">
        <f t="shared" si="39"/>
        <v>65719</v>
      </c>
      <c r="X110" s="16" t="s">
        <v>120</v>
      </c>
      <c r="Y110" s="13">
        <f t="shared" si="40"/>
        <v>66520</v>
      </c>
      <c r="Z110" s="13">
        <v>34632</v>
      </c>
      <c r="AA110" s="13">
        <v>31888</v>
      </c>
      <c r="AB110" s="13">
        <v>34235</v>
      </c>
      <c r="AC110" s="13">
        <v>31484</v>
      </c>
      <c r="AD110" s="13">
        <v>33759</v>
      </c>
      <c r="AE110" s="13">
        <v>31034</v>
      </c>
      <c r="AH110" s="13"/>
      <c r="AI110" s="13"/>
      <c r="AJ110" s="13"/>
      <c r="AK110" s="13"/>
      <c r="AL110" s="13"/>
      <c r="AM110" s="13"/>
    </row>
    <row r="111" spans="1:39">
      <c r="A111" s="8" t="s">
        <v>122</v>
      </c>
      <c r="B111" s="37">
        <f t="shared" si="28"/>
        <v>0</v>
      </c>
      <c r="C111" s="19">
        <f t="shared" si="29"/>
        <v>2011</v>
      </c>
      <c r="D111" s="19">
        <f t="shared" si="30"/>
        <v>2057</v>
      </c>
      <c r="E111" s="19">
        <f t="shared" si="31"/>
        <v>2099</v>
      </c>
      <c r="F111" s="37">
        <f t="shared" si="32"/>
        <v>0</v>
      </c>
      <c r="G111" s="37">
        <f t="shared" si="33"/>
        <v>37</v>
      </c>
      <c r="H111" s="37">
        <f t="shared" si="34"/>
        <v>40</v>
      </c>
      <c r="I111" s="37">
        <f t="shared" si="35"/>
        <v>41</v>
      </c>
      <c r="J111" s="16" t="s">
        <v>208</v>
      </c>
      <c r="K111" s="13">
        <v>386</v>
      </c>
      <c r="L111" s="16" t="s">
        <v>208</v>
      </c>
      <c r="M111" s="13">
        <v>384</v>
      </c>
      <c r="N111" s="16" t="s">
        <v>208</v>
      </c>
      <c r="O111" s="13">
        <v>372</v>
      </c>
      <c r="P111" s="16" t="s">
        <v>208</v>
      </c>
      <c r="Q111" s="13">
        <f t="shared" si="36"/>
        <v>0</v>
      </c>
      <c r="R111" s="16" t="s">
        <v>208</v>
      </c>
      <c r="S111" s="13">
        <f t="shared" si="37"/>
        <v>0</v>
      </c>
      <c r="T111" s="16" t="s">
        <v>208</v>
      </c>
      <c r="U111" s="13">
        <f t="shared" si="38"/>
        <v>14572</v>
      </c>
      <c r="V111" s="16" t="s">
        <v>208</v>
      </c>
      <c r="W111" s="13">
        <f t="shared" si="39"/>
        <v>14828</v>
      </c>
      <c r="X111" s="16" t="s">
        <v>208</v>
      </c>
      <c r="Y111" s="13">
        <f t="shared" si="40"/>
        <v>15053</v>
      </c>
      <c r="Z111" s="13">
        <v>7728</v>
      </c>
      <c r="AA111" s="13">
        <v>7325</v>
      </c>
      <c r="AB111" s="13">
        <v>7616</v>
      </c>
      <c r="AC111" s="13">
        <v>7212</v>
      </c>
      <c r="AD111" s="13">
        <v>7479</v>
      </c>
      <c r="AE111" s="13">
        <v>7093</v>
      </c>
      <c r="AH111" s="13"/>
      <c r="AI111" s="13"/>
      <c r="AJ111" s="13"/>
      <c r="AK111" s="13"/>
      <c r="AL111" s="13"/>
      <c r="AM111" s="13"/>
    </row>
    <row r="112" spans="1:39">
      <c r="A112" s="8" t="s">
        <v>209</v>
      </c>
      <c r="B112" s="37">
        <f t="shared" si="28"/>
        <v>0</v>
      </c>
      <c r="C112" s="19">
        <f t="shared" si="29"/>
        <v>1079</v>
      </c>
      <c r="D112" s="19">
        <f t="shared" si="30"/>
        <v>1113</v>
      </c>
      <c r="E112" s="19">
        <f t="shared" si="31"/>
        <v>1141</v>
      </c>
      <c r="F112" s="37">
        <f t="shared" si="32"/>
        <v>0</v>
      </c>
      <c r="G112" s="37">
        <f t="shared" si="33"/>
        <v>27</v>
      </c>
      <c r="H112" s="37">
        <f t="shared" si="34"/>
        <v>29</v>
      </c>
      <c r="I112" s="37">
        <f t="shared" si="35"/>
        <v>29</v>
      </c>
      <c r="J112" s="16" t="s">
        <v>122</v>
      </c>
      <c r="K112" s="13">
        <v>41</v>
      </c>
      <c r="L112" s="16" t="s">
        <v>122</v>
      </c>
      <c r="M112" s="13">
        <v>40</v>
      </c>
      <c r="N112" s="16" t="s">
        <v>122</v>
      </c>
      <c r="O112" s="13">
        <v>37</v>
      </c>
      <c r="P112" s="16" t="s">
        <v>122</v>
      </c>
      <c r="Q112" s="13">
        <f t="shared" si="36"/>
        <v>0</v>
      </c>
      <c r="R112" s="16" t="s">
        <v>122</v>
      </c>
      <c r="S112" s="13">
        <f t="shared" si="37"/>
        <v>0</v>
      </c>
      <c r="T112" s="16" t="s">
        <v>122</v>
      </c>
      <c r="U112" s="13">
        <f t="shared" si="38"/>
        <v>2011</v>
      </c>
      <c r="V112" s="16" t="s">
        <v>122</v>
      </c>
      <c r="W112" s="13">
        <f t="shared" si="39"/>
        <v>2057</v>
      </c>
      <c r="X112" s="16" t="s">
        <v>122</v>
      </c>
      <c r="Y112" s="13">
        <f t="shared" si="40"/>
        <v>2099</v>
      </c>
      <c r="Z112" s="13">
        <v>992</v>
      </c>
      <c r="AA112" s="13">
        <v>1107</v>
      </c>
      <c r="AB112" s="13">
        <v>976</v>
      </c>
      <c r="AC112" s="13">
        <v>1081</v>
      </c>
      <c r="AD112" s="13">
        <v>949</v>
      </c>
      <c r="AE112" s="13">
        <v>1062</v>
      </c>
      <c r="AH112" s="13"/>
      <c r="AI112" s="13"/>
      <c r="AJ112" s="13"/>
      <c r="AK112" s="13"/>
      <c r="AL112" s="13"/>
      <c r="AM112" s="13"/>
    </row>
    <row r="113" spans="1:39">
      <c r="A113" s="9" t="s">
        <v>124</v>
      </c>
      <c r="B113" s="37">
        <f t="shared" si="28"/>
        <v>0</v>
      </c>
      <c r="C113" s="19">
        <f t="shared" si="29"/>
        <v>38386</v>
      </c>
      <c r="D113" s="19">
        <f t="shared" si="30"/>
        <v>38948</v>
      </c>
      <c r="E113" s="19">
        <f t="shared" si="31"/>
        <v>39444</v>
      </c>
      <c r="F113" s="37">
        <f t="shared" si="32"/>
        <v>0</v>
      </c>
      <c r="G113" s="37">
        <f t="shared" si="33"/>
        <v>1099</v>
      </c>
      <c r="H113" s="37">
        <f t="shared" si="34"/>
        <v>1118</v>
      </c>
      <c r="I113" s="37">
        <f t="shared" si="35"/>
        <v>1118</v>
      </c>
      <c r="J113" s="16" t="s">
        <v>209</v>
      </c>
      <c r="K113" s="13">
        <v>29</v>
      </c>
      <c r="L113" s="16" t="s">
        <v>209</v>
      </c>
      <c r="M113" s="13">
        <v>29</v>
      </c>
      <c r="N113" s="16" t="s">
        <v>209</v>
      </c>
      <c r="O113" s="13">
        <v>27</v>
      </c>
      <c r="P113" s="16" t="s">
        <v>209</v>
      </c>
      <c r="Q113" s="13">
        <f t="shared" si="36"/>
        <v>0</v>
      </c>
      <c r="R113" s="16" t="s">
        <v>209</v>
      </c>
      <c r="S113" s="13">
        <f t="shared" si="37"/>
        <v>0</v>
      </c>
      <c r="T113" s="16" t="s">
        <v>209</v>
      </c>
      <c r="U113" s="13">
        <f t="shared" si="38"/>
        <v>1079</v>
      </c>
      <c r="V113" s="16" t="s">
        <v>209</v>
      </c>
      <c r="W113" s="13">
        <f t="shared" si="39"/>
        <v>1113</v>
      </c>
      <c r="X113" s="16" t="s">
        <v>209</v>
      </c>
      <c r="Y113" s="13">
        <f t="shared" si="40"/>
        <v>1141</v>
      </c>
      <c r="Z113" s="13">
        <v>545</v>
      </c>
      <c r="AA113" s="13">
        <v>596</v>
      </c>
      <c r="AB113" s="13">
        <v>528</v>
      </c>
      <c r="AC113" s="13">
        <v>585</v>
      </c>
      <c r="AD113" s="13">
        <v>513</v>
      </c>
      <c r="AE113" s="13">
        <v>566</v>
      </c>
      <c r="AH113" s="13"/>
      <c r="AI113" s="13"/>
      <c r="AJ113" s="13"/>
      <c r="AK113" s="13"/>
      <c r="AL113" s="13"/>
      <c r="AM113" s="13"/>
    </row>
    <row r="114" spans="1:39">
      <c r="A114" s="8" t="s">
        <v>125</v>
      </c>
      <c r="B114" s="37">
        <f t="shared" si="28"/>
        <v>0</v>
      </c>
      <c r="C114" s="19">
        <f t="shared" si="29"/>
        <v>2414</v>
      </c>
      <c r="D114" s="19">
        <f t="shared" si="30"/>
        <v>2475</v>
      </c>
      <c r="E114" s="19">
        <f t="shared" si="31"/>
        <v>2519</v>
      </c>
      <c r="F114" s="37">
        <f t="shared" si="32"/>
        <v>0</v>
      </c>
      <c r="G114" s="37">
        <f t="shared" si="33"/>
        <v>79</v>
      </c>
      <c r="H114" s="37">
        <f t="shared" si="34"/>
        <v>80</v>
      </c>
      <c r="I114" s="37">
        <f t="shared" si="35"/>
        <v>82</v>
      </c>
      <c r="J114" s="16" t="s">
        <v>124</v>
      </c>
      <c r="K114" s="13">
        <v>1118</v>
      </c>
      <c r="L114" s="16" t="s">
        <v>124</v>
      </c>
      <c r="M114" s="13">
        <v>1118</v>
      </c>
      <c r="N114" s="16" t="s">
        <v>124</v>
      </c>
      <c r="O114" s="13">
        <v>1099</v>
      </c>
      <c r="P114" s="16" t="s">
        <v>124</v>
      </c>
      <c r="Q114" s="13">
        <f t="shared" si="36"/>
        <v>0</v>
      </c>
      <c r="R114" s="16" t="s">
        <v>124</v>
      </c>
      <c r="S114" s="13">
        <f t="shared" si="37"/>
        <v>0</v>
      </c>
      <c r="T114" s="16" t="s">
        <v>124</v>
      </c>
      <c r="U114" s="13">
        <f t="shared" si="38"/>
        <v>38386</v>
      </c>
      <c r="V114" s="16" t="s">
        <v>124</v>
      </c>
      <c r="W114" s="13">
        <f t="shared" si="39"/>
        <v>38948</v>
      </c>
      <c r="X114" s="16" t="s">
        <v>124</v>
      </c>
      <c r="Y114" s="13">
        <f t="shared" si="40"/>
        <v>39444</v>
      </c>
      <c r="Z114" s="13">
        <v>20570</v>
      </c>
      <c r="AA114" s="13">
        <v>18874</v>
      </c>
      <c r="AB114" s="13">
        <v>20328</v>
      </c>
      <c r="AC114" s="13">
        <v>18620</v>
      </c>
      <c r="AD114" s="13">
        <v>20040</v>
      </c>
      <c r="AE114" s="13">
        <v>18346</v>
      </c>
      <c r="AH114" s="13"/>
      <c r="AI114" s="13"/>
      <c r="AJ114" s="13"/>
      <c r="AK114" s="13"/>
      <c r="AL114" s="13"/>
      <c r="AM114" s="13"/>
    </row>
    <row r="115" spans="1:39">
      <c r="A115" s="9" t="s">
        <v>126</v>
      </c>
      <c r="B115" s="37">
        <f t="shared" si="28"/>
        <v>0</v>
      </c>
      <c r="C115" s="19">
        <f t="shared" si="29"/>
        <v>6525</v>
      </c>
      <c r="D115" s="19">
        <f t="shared" si="30"/>
        <v>6627</v>
      </c>
      <c r="E115" s="19">
        <f t="shared" si="31"/>
        <v>6695</v>
      </c>
      <c r="F115" s="37">
        <f t="shared" si="32"/>
        <v>0</v>
      </c>
      <c r="G115" s="37">
        <f t="shared" si="33"/>
        <v>149</v>
      </c>
      <c r="H115" s="37">
        <f t="shared" si="34"/>
        <v>149</v>
      </c>
      <c r="I115" s="37">
        <f t="shared" si="35"/>
        <v>149</v>
      </c>
      <c r="J115" s="16" t="s">
        <v>125</v>
      </c>
      <c r="K115" s="13">
        <v>82</v>
      </c>
      <c r="L115" s="16" t="s">
        <v>125</v>
      </c>
      <c r="M115" s="13">
        <v>80</v>
      </c>
      <c r="N115" s="16" t="s">
        <v>125</v>
      </c>
      <c r="O115" s="13">
        <v>79</v>
      </c>
      <c r="P115" s="16" t="s">
        <v>125</v>
      </c>
      <c r="Q115" s="13">
        <f t="shared" si="36"/>
        <v>0</v>
      </c>
      <c r="R115" s="16" t="s">
        <v>125</v>
      </c>
      <c r="S115" s="13">
        <f t="shared" si="37"/>
        <v>0</v>
      </c>
      <c r="T115" s="16" t="s">
        <v>125</v>
      </c>
      <c r="U115" s="13">
        <f t="shared" si="38"/>
        <v>2414</v>
      </c>
      <c r="V115" s="16" t="s">
        <v>125</v>
      </c>
      <c r="W115" s="13">
        <f t="shared" si="39"/>
        <v>2475</v>
      </c>
      <c r="X115" s="16" t="s">
        <v>125</v>
      </c>
      <c r="Y115" s="13">
        <f t="shared" si="40"/>
        <v>2519</v>
      </c>
      <c r="Z115" s="13">
        <v>1300</v>
      </c>
      <c r="AA115" s="13">
        <v>1219</v>
      </c>
      <c r="AB115" s="13">
        <v>1276</v>
      </c>
      <c r="AC115" s="13">
        <v>1199</v>
      </c>
      <c r="AD115" s="13">
        <v>1246</v>
      </c>
      <c r="AE115" s="13">
        <v>1168</v>
      </c>
      <c r="AH115" s="13"/>
      <c r="AI115" s="13"/>
      <c r="AJ115" s="13"/>
      <c r="AK115" s="13"/>
      <c r="AL115" s="13"/>
      <c r="AM115" s="13"/>
    </row>
    <row r="116" spans="1:39">
      <c r="A116" s="8" t="s">
        <v>127</v>
      </c>
      <c r="B116" s="37">
        <f t="shared" si="28"/>
        <v>0</v>
      </c>
      <c r="C116" s="19">
        <f t="shared" si="29"/>
        <v>7224</v>
      </c>
      <c r="D116" s="19">
        <f t="shared" si="30"/>
        <v>7359</v>
      </c>
      <c r="E116" s="19">
        <f t="shared" si="31"/>
        <v>7578</v>
      </c>
      <c r="F116" s="37">
        <f t="shared" si="32"/>
        <v>0</v>
      </c>
      <c r="G116" s="37">
        <f t="shared" si="33"/>
        <v>154</v>
      </c>
      <c r="H116" s="37">
        <f t="shared" si="34"/>
        <v>155</v>
      </c>
      <c r="I116" s="37">
        <f t="shared" si="35"/>
        <v>155</v>
      </c>
      <c r="J116" s="16" t="s">
        <v>126</v>
      </c>
      <c r="K116" s="13">
        <v>149</v>
      </c>
      <c r="L116" s="16" t="s">
        <v>126</v>
      </c>
      <c r="M116" s="13">
        <v>149</v>
      </c>
      <c r="N116" s="16" t="s">
        <v>126</v>
      </c>
      <c r="O116" s="13">
        <v>149</v>
      </c>
      <c r="P116" s="16" t="s">
        <v>126</v>
      </c>
      <c r="Q116" s="13">
        <f t="shared" si="36"/>
        <v>0</v>
      </c>
      <c r="R116" s="16" t="s">
        <v>126</v>
      </c>
      <c r="S116" s="13">
        <f t="shared" si="37"/>
        <v>0</v>
      </c>
      <c r="T116" s="16" t="s">
        <v>126</v>
      </c>
      <c r="U116" s="13">
        <f t="shared" si="38"/>
        <v>6525</v>
      </c>
      <c r="V116" s="16" t="s">
        <v>126</v>
      </c>
      <c r="W116" s="13">
        <f t="shared" si="39"/>
        <v>6627</v>
      </c>
      <c r="X116" s="16" t="s">
        <v>126</v>
      </c>
      <c r="Y116" s="13">
        <f t="shared" si="40"/>
        <v>6695</v>
      </c>
      <c r="Z116" s="13">
        <v>3489</v>
      </c>
      <c r="AA116" s="13">
        <v>3206</v>
      </c>
      <c r="AB116" s="13">
        <v>3454</v>
      </c>
      <c r="AC116" s="13">
        <v>3173</v>
      </c>
      <c r="AD116" s="13">
        <v>3412</v>
      </c>
      <c r="AE116" s="13">
        <v>3113</v>
      </c>
      <c r="AH116" s="13"/>
      <c r="AI116" s="13"/>
      <c r="AJ116" s="13"/>
      <c r="AK116" s="13"/>
      <c r="AL116" s="13"/>
      <c r="AM116" s="13"/>
    </row>
    <row r="117" spans="1:39">
      <c r="A117" s="9" t="s">
        <v>128</v>
      </c>
      <c r="B117" s="37">
        <f t="shared" si="28"/>
        <v>0</v>
      </c>
      <c r="C117" s="19">
        <f t="shared" si="29"/>
        <v>54963</v>
      </c>
      <c r="D117" s="19">
        <f t="shared" si="30"/>
        <v>55868</v>
      </c>
      <c r="E117" s="19">
        <f t="shared" si="31"/>
        <v>56652</v>
      </c>
      <c r="F117" s="37">
        <f t="shared" si="32"/>
        <v>0</v>
      </c>
      <c r="G117" s="37">
        <f t="shared" si="33"/>
        <v>1639</v>
      </c>
      <c r="H117" s="37">
        <f t="shared" si="34"/>
        <v>1662</v>
      </c>
      <c r="I117" s="37">
        <f t="shared" si="35"/>
        <v>1667</v>
      </c>
      <c r="J117" s="16" t="s">
        <v>127</v>
      </c>
      <c r="K117" s="13">
        <v>155</v>
      </c>
      <c r="L117" s="16" t="s">
        <v>127</v>
      </c>
      <c r="M117" s="13">
        <v>155</v>
      </c>
      <c r="N117" s="16" t="s">
        <v>127</v>
      </c>
      <c r="O117" s="13">
        <v>154</v>
      </c>
      <c r="P117" s="16" t="s">
        <v>127</v>
      </c>
      <c r="Q117" s="13">
        <f t="shared" si="36"/>
        <v>0</v>
      </c>
      <c r="R117" s="16" t="s">
        <v>127</v>
      </c>
      <c r="S117" s="13">
        <f t="shared" si="37"/>
        <v>0</v>
      </c>
      <c r="T117" s="16" t="s">
        <v>127</v>
      </c>
      <c r="U117" s="13">
        <f t="shared" si="38"/>
        <v>7224</v>
      </c>
      <c r="V117" s="16" t="s">
        <v>127</v>
      </c>
      <c r="W117" s="13">
        <f t="shared" si="39"/>
        <v>7359</v>
      </c>
      <c r="X117" s="16" t="s">
        <v>127</v>
      </c>
      <c r="Y117" s="13">
        <f t="shared" si="40"/>
        <v>7578</v>
      </c>
      <c r="Z117" s="13">
        <v>3754</v>
      </c>
      <c r="AA117" s="13">
        <v>3824</v>
      </c>
      <c r="AB117" s="13">
        <v>3645</v>
      </c>
      <c r="AC117" s="13">
        <v>3714</v>
      </c>
      <c r="AD117" s="13">
        <v>3574</v>
      </c>
      <c r="AE117" s="13">
        <v>3650</v>
      </c>
      <c r="AH117" s="13"/>
      <c r="AI117" s="13"/>
      <c r="AJ117" s="13"/>
      <c r="AK117" s="13"/>
      <c r="AL117" s="13"/>
      <c r="AM117" s="13"/>
    </row>
    <row r="118" spans="1:39">
      <c r="A118" s="8" t="s">
        <v>129</v>
      </c>
      <c r="B118" s="37">
        <f t="shared" si="28"/>
        <v>0</v>
      </c>
      <c r="C118" s="19">
        <f t="shared" si="29"/>
        <v>2385</v>
      </c>
      <c r="D118" s="19">
        <f t="shared" si="30"/>
        <v>2423</v>
      </c>
      <c r="E118" s="19">
        <f t="shared" si="31"/>
        <v>2434</v>
      </c>
      <c r="F118" s="37">
        <f t="shared" si="32"/>
        <v>0</v>
      </c>
      <c r="G118" s="37">
        <f t="shared" si="33"/>
        <v>58</v>
      </c>
      <c r="H118" s="37">
        <f t="shared" si="34"/>
        <v>60</v>
      </c>
      <c r="I118" s="37">
        <f t="shared" si="35"/>
        <v>62</v>
      </c>
      <c r="J118" s="16" t="s">
        <v>128</v>
      </c>
      <c r="K118" s="13">
        <v>1667</v>
      </c>
      <c r="L118" s="16" t="s">
        <v>128</v>
      </c>
      <c r="M118" s="13">
        <v>1662</v>
      </c>
      <c r="N118" s="16" t="s">
        <v>128</v>
      </c>
      <c r="O118" s="13">
        <v>1639</v>
      </c>
      <c r="P118" s="16" t="s">
        <v>128</v>
      </c>
      <c r="Q118" s="13">
        <f t="shared" si="36"/>
        <v>0</v>
      </c>
      <c r="R118" s="16" t="s">
        <v>128</v>
      </c>
      <c r="S118" s="13">
        <f t="shared" si="37"/>
        <v>0</v>
      </c>
      <c r="T118" s="16" t="s">
        <v>128</v>
      </c>
      <c r="U118" s="13">
        <f t="shared" si="38"/>
        <v>54963</v>
      </c>
      <c r="V118" s="16" t="s">
        <v>128</v>
      </c>
      <c r="W118" s="13">
        <f t="shared" si="39"/>
        <v>55868</v>
      </c>
      <c r="X118" s="16" t="s">
        <v>128</v>
      </c>
      <c r="Y118" s="13">
        <f t="shared" si="40"/>
        <v>56652</v>
      </c>
      <c r="Z118" s="13">
        <v>29478</v>
      </c>
      <c r="AA118" s="13">
        <v>27174</v>
      </c>
      <c r="AB118" s="13">
        <v>29080</v>
      </c>
      <c r="AC118" s="13">
        <v>26788</v>
      </c>
      <c r="AD118" s="13">
        <v>28625</v>
      </c>
      <c r="AE118" s="13">
        <v>26338</v>
      </c>
      <c r="AH118" s="13"/>
      <c r="AI118" s="13"/>
      <c r="AJ118" s="13"/>
      <c r="AK118" s="13"/>
      <c r="AL118" s="13"/>
      <c r="AM118" s="13"/>
    </row>
    <row r="119" spans="1:39">
      <c r="A119" s="8" t="s">
        <v>130</v>
      </c>
      <c r="B119" s="37">
        <f t="shared" si="28"/>
        <v>0</v>
      </c>
      <c r="C119" s="19">
        <f t="shared" si="29"/>
        <v>587</v>
      </c>
      <c r="D119" s="19">
        <f t="shared" si="30"/>
        <v>624</v>
      </c>
      <c r="E119" s="19">
        <f t="shared" si="31"/>
        <v>651</v>
      </c>
      <c r="F119" s="37">
        <f t="shared" si="32"/>
        <v>0</v>
      </c>
      <c r="G119" s="37">
        <f t="shared" si="33"/>
        <v>10</v>
      </c>
      <c r="H119" s="37">
        <f t="shared" si="34"/>
        <v>11</v>
      </c>
      <c r="I119" s="37">
        <f t="shared" si="35"/>
        <v>11</v>
      </c>
      <c r="J119" s="16" t="s">
        <v>129</v>
      </c>
      <c r="K119" s="13">
        <v>62</v>
      </c>
      <c r="L119" s="16" t="s">
        <v>129</v>
      </c>
      <c r="M119" s="13">
        <v>60</v>
      </c>
      <c r="N119" s="16" t="s">
        <v>129</v>
      </c>
      <c r="O119" s="13">
        <v>58</v>
      </c>
      <c r="P119" s="16" t="s">
        <v>129</v>
      </c>
      <c r="Q119" s="13">
        <f t="shared" si="36"/>
        <v>0</v>
      </c>
      <c r="R119" s="16" t="s">
        <v>129</v>
      </c>
      <c r="S119" s="13">
        <f t="shared" si="37"/>
        <v>0</v>
      </c>
      <c r="T119" s="16" t="s">
        <v>129</v>
      </c>
      <c r="U119" s="13">
        <f t="shared" si="38"/>
        <v>2385</v>
      </c>
      <c r="V119" s="16" t="s">
        <v>129</v>
      </c>
      <c r="W119" s="13">
        <f t="shared" si="39"/>
        <v>2423</v>
      </c>
      <c r="X119" s="16" t="s">
        <v>129</v>
      </c>
      <c r="Y119" s="13">
        <f t="shared" si="40"/>
        <v>2434</v>
      </c>
      <c r="Z119" s="13">
        <v>1193</v>
      </c>
      <c r="AA119" s="13">
        <v>1241</v>
      </c>
      <c r="AB119" s="13">
        <v>1189</v>
      </c>
      <c r="AC119" s="13">
        <v>1234</v>
      </c>
      <c r="AD119" s="13">
        <v>1171</v>
      </c>
      <c r="AE119" s="13">
        <v>1214</v>
      </c>
      <c r="AH119" s="13"/>
      <c r="AI119" s="13"/>
      <c r="AJ119" s="13"/>
      <c r="AK119" s="13"/>
      <c r="AL119" s="13"/>
      <c r="AM119" s="13"/>
    </row>
    <row r="120" spans="1:39">
      <c r="A120" s="9" t="s">
        <v>210</v>
      </c>
      <c r="B120" s="37">
        <f t="shared" si="28"/>
        <v>0</v>
      </c>
      <c r="C120" s="19">
        <f t="shared" si="29"/>
        <v>38092</v>
      </c>
      <c r="D120" s="19">
        <f t="shared" si="30"/>
        <v>38676</v>
      </c>
      <c r="E120" s="19">
        <f t="shared" si="31"/>
        <v>39154</v>
      </c>
      <c r="F120" s="37">
        <f t="shared" si="32"/>
        <v>0</v>
      </c>
      <c r="G120" s="37">
        <f t="shared" si="33"/>
        <v>1237</v>
      </c>
      <c r="H120" s="37">
        <f t="shared" si="34"/>
        <v>1254</v>
      </c>
      <c r="I120" s="37">
        <f t="shared" si="35"/>
        <v>1257</v>
      </c>
      <c r="J120" s="16" t="s">
        <v>130</v>
      </c>
      <c r="K120" s="13">
        <v>11</v>
      </c>
      <c r="L120" s="16" t="s">
        <v>130</v>
      </c>
      <c r="M120" s="13">
        <v>11</v>
      </c>
      <c r="N120" s="16" t="s">
        <v>130</v>
      </c>
      <c r="O120" s="13">
        <v>10</v>
      </c>
      <c r="P120" s="16" t="s">
        <v>130</v>
      </c>
      <c r="Q120" s="13">
        <f t="shared" si="36"/>
        <v>0</v>
      </c>
      <c r="R120" s="16" t="s">
        <v>130</v>
      </c>
      <c r="S120" s="13">
        <f t="shared" si="37"/>
        <v>0</v>
      </c>
      <c r="T120" s="16" t="s">
        <v>130</v>
      </c>
      <c r="U120" s="13">
        <f t="shared" si="38"/>
        <v>587</v>
      </c>
      <c r="V120" s="16" t="s">
        <v>130</v>
      </c>
      <c r="W120" s="13">
        <f t="shared" si="39"/>
        <v>624</v>
      </c>
      <c r="X120" s="16" t="s">
        <v>130</v>
      </c>
      <c r="Y120" s="13">
        <f t="shared" si="40"/>
        <v>651</v>
      </c>
      <c r="Z120" s="13">
        <v>328</v>
      </c>
      <c r="AA120" s="13">
        <v>323</v>
      </c>
      <c r="AB120" s="13">
        <v>315</v>
      </c>
      <c r="AC120" s="13">
        <v>309</v>
      </c>
      <c r="AD120" s="13">
        <v>297</v>
      </c>
      <c r="AE120" s="13">
        <v>290</v>
      </c>
      <c r="AH120" s="13"/>
      <c r="AI120" s="13"/>
      <c r="AJ120" s="13"/>
      <c r="AK120" s="13"/>
      <c r="AL120" s="13"/>
      <c r="AM120" s="13"/>
    </row>
    <row r="121" spans="1:39">
      <c r="A121" s="9" t="s">
        <v>132</v>
      </c>
      <c r="B121" s="37">
        <f t="shared" si="28"/>
        <v>0</v>
      </c>
      <c r="C121" s="19">
        <f t="shared" si="29"/>
        <v>54778</v>
      </c>
      <c r="D121" s="19">
        <f t="shared" si="30"/>
        <v>55451</v>
      </c>
      <c r="E121" s="19">
        <f t="shared" si="31"/>
        <v>55983</v>
      </c>
      <c r="F121" s="37">
        <f t="shared" si="32"/>
        <v>0</v>
      </c>
      <c r="G121" s="37">
        <f t="shared" si="33"/>
        <v>1250</v>
      </c>
      <c r="H121" s="37">
        <f t="shared" si="34"/>
        <v>1261</v>
      </c>
      <c r="I121" s="37">
        <f t="shared" si="35"/>
        <v>1271</v>
      </c>
      <c r="J121" s="16" t="s">
        <v>210</v>
      </c>
      <c r="K121" s="13">
        <v>1257</v>
      </c>
      <c r="L121" s="16" t="s">
        <v>210</v>
      </c>
      <c r="M121" s="13">
        <v>1254</v>
      </c>
      <c r="N121" s="16" t="s">
        <v>210</v>
      </c>
      <c r="O121" s="13">
        <v>1237</v>
      </c>
      <c r="P121" s="16" t="s">
        <v>210</v>
      </c>
      <c r="Q121" s="13">
        <f t="shared" si="36"/>
        <v>0</v>
      </c>
      <c r="R121" s="16" t="s">
        <v>210</v>
      </c>
      <c r="S121" s="13">
        <f t="shared" si="37"/>
        <v>0</v>
      </c>
      <c r="T121" s="16" t="s">
        <v>210</v>
      </c>
      <c r="U121" s="13">
        <f t="shared" si="38"/>
        <v>38092</v>
      </c>
      <c r="V121" s="16" t="s">
        <v>210</v>
      </c>
      <c r="W121" s="13">
        <f t="shared" si="39"/>
        <v>38676</v>
      </c>
      <c r="X121" s="16" t="s">
        <v>210</v>
      </c>
      <c r="Y121" s="13">
        <f t="shared" si="40"/>
        <v>39154</v>
      </c>
      <c r="Z121" s="13">
        <v>19826</v>
      </c>
      <c r="AA121" s="13">
        <v>19328</v>
      </c>
      <c r="AB121" s="13">
        <v>19589</v>
      </c>
      <c r="AC121" s="13">
        <v>19087</v>
      </c>
      <c r="AD121" s="13">
        <v>19310</v>
      </c>
      <c r="AE121" s="13">
        <v>18782</v>
      </c>
      <c r="AH121" s="13"/>
      <c r="AI121" s="13"/>
      <c r="AJ121" s="13"/>
      <c r="AK121" s="13"/>
      <c r="AL121" s="13"/>
      <c r="AM121" s="13"/>
    </row>
    <row r="122" spans="1:39">
      <c r="A122" s="8" t="s">
        <v>133</v>
      </c>
      <c r="B122" s="37">
        <f t="shared" si="28"/>
        <v>0</v>
      </c>
      <c r="C122" s="19">
        <f t="shared" si="29"/>
        <v>2069</v>
      </c>
      <c r="D122" s="19">
        <f t="shared" si="30"/>
        <v>2108</v>
      </c>
      <c r="E122" s="19">
        <f t="shared" si="31"/>
        <v>2130</v>
      </c>
      <c r="F122" s="37">
        <f t="shared" si="32"/>
        <v>0</v>
      </c>
      <c r="G122" s="37">
        <f t="shared" si="33"/>
        <v>39</v>
      </c>
      <c r="H122" s="37">
        <f t="shared" si="34"/>
        <v>40</v>
      </c>
      <c r="I122" s="37">
        <f t="shared" si="35"/>
        <v>40</v>
      </c>
      <c r="J122" s="16" t="s">
        <v>132</v>
      </c>
      <c r="K122" s="13">
        <v>1271</v>
      </c>
      <c r="L122" s="16" t="s">
        <v>132</v>
      </c>
      <c r="M122" s="13">
        <v>1261</v>
      </c>
      <c r="N122" s="16" t="s">
        <v>132</v>
      </c>
      <c r="O122" s="13">
        <v>1250</v>
      </c>
      <c r="P122" s="16" t="s">
        <v>132</v>
      </c>
      <c r="Q122" s="13">
        <f t="shared" si="36"/>
        <v>0</v>
      </c>
      <c r="R122" s="16" t="s">
        <v>132</v>
      </c>
      <c r="S122" s="13">
        <f t="shared" si="37"/>
        <v>0</v>
      </c>
      <c r="T122" s="16" t="s">
        <v>132</v>
      </c>
      <c r="U122" s="13">
        <f t="shared" si="38"/>
        <v>54778</v>
      </c>
      <c r="V122" s="16" t="s">
        <v>132</v>
      </c>
      <c r="W122" s="13">
        <f t="shared" si="39"/>
        <v>55451</v>
      </c>
      <c r="X122" s="16" t="s">
        <v>132</v>
      </c>
      <c r="Y122" s="13">
        <f t="shared" si="40"/>
        <v>55983</v>
      </c>
      <c r="Z122" s="13">
        <v>28896</v>
      </c>
      <c r="AA122" s="13">
        <v>27087</v>
      </c>
      <c r="AB122" s="13">
        <v>28627</v>
      </c>
      <c r="AC122" s="13">
        <v>26824</v>
      </c>
      <c r="AD122" s="13">
        <v>28295</v>
      </c>
      <c r="AE122" s="13">
        <v>26483</v>
      </c>
      <c r="AH122" s="13"/>
      <c r="AI122" s="13"/>
      <c r="AJ122" s="13"/>
      <c r="AK122" s="13"/>
      <c r="AL122" s="13"/>
      <c r="AM122" s="13"/>
    </row>
    <row r="123" spans="1:39">
      <c r="A123" s="8" t="s">
        <v>134</v>
      </c>
      <c r="B123" s="37">
        <f t="shared" si="28"/>
        <v>0</v>
      </c>
      <c r="C123" s="19">
        <f t="shared" si="29"/>
        <v>10986</v>
      </c>
      <c r="D123" s="19">
        <f t="shared" si="30"/>
        <v>11330</v>
      </c>
      <c r="E123" s="19">
        <f t="shared" si="31"/>
        <v>11478</v>
      </c>
      <c r="F123" s="37">
        <f t="shared" si="32"/>
        <v>0</v>
      </c>
      <c r="G123" s="37">
        <f t="shared" si="33"/>
        <v>221</v>
      </c>
      <c r="H123" s="37">
        <f t="shared" si="34"/>
        <v>226</v>
      </c>
      <c r="I123" s="37">
        <f t="shared" si="35"/>
        <v>228</v>
      </c>
      <c r="J123" s="16" t="s">
        <v>133</v>
      </c>
      <c r="K123" s="13">
        <v>40</v>
      </c>
      <c r="L123" s="16" t="s">
        <v>133</v>
      </c>
      <c r="M123" s="13">
        <v>40</v>
      </c>
      <c r="N123" s="16" t="s">
        <v>133</v>
      </c>
      <c r="O123" s="13">
        <v>39</v>
      </c>
      <c r="P123" s="16" t="s">
        <v>133</v>
      </c>
      <c r="Q123" s="13">
        <f t="shared" si="36"/>
        <v>0</v>
      </c>
      <c r="R123" s="16" t="s">
        <v>133</v>
      </c>
      <c r="S123" s="13">
        <f t="shared" si="37"/>
        <v>0</v>
      </c>
      <c r="T123" s="16" t="s">
        <v>133</v>
      </c>
      <c r="U123" s="13">
        <f t="shared" si="38"/>
        <v>2069</v>
      </c>
      <c r="V123" s="16" t="s">
        <v>133</v>
      </c>
      <c r="W123" s="13">
        <f t="shared" si="39"/>
        <v>2108</v>
      </c>
      <c r="X123" s="16" t="s">
        <v>133</v>
      </c>
      <c r="Y123" s="13">
        <f t="shared" si="40"/>
        <v>2130</v>
      </c>
      <c r="Z123" s="13">
        <v>990</v>
      </c>
      <c r="AA123" s="13">
        <v>1140</v>
      </c>
      <c r="AB123" s="13">
        <v>982</v>
      </c>
      <c r="AC123" s="13">
        <v>1126</v>
      </c>
      <c r="AD123" s="13">
        <v>963</v>
      </c>
      <c r="AE123" s="13">
        <v>1106</v>
      </c>
      <c r="AH123" s="13"/>
      <c r="AI123" s="13"/>
      <c r="AJ123" s="13"/>
      <c r="AK123" s="13"/>
      <c r="AL123" s="13"/>
      <c r="AM123" s="13"/>
    </row>
    <row r="124" spans="1:39">
      <c r="A124" s="8" t="s">
        <v>211</v>
      </c>
      <c r="B124" s="37">
        <f t="shared" si="28"/>
        <v>0</v>
      </c>
      <c r="C124" s="19">
        <f t="shared" si="29"/>
        <v>9107</v>
      </c>
      <c r="D124" s="19">
        <f t="shared" si="30"/>
        <v>9313</v>
      </c>
      <c r="E124" s="19">
        <f t="shared" si="31"/>
        <v>9603</v>
      </c>
      <c r="F124" s="37">
        <f t="shared" si="32"/>
        <v>0</v>
      </c>
      <c r="G124" s="37">
        <f t="shared" si="33"/>
        <v>296</v>
      </c>
      <c r="H124" s="37">
        <f t="shared" si="34"/>
        <v>297</v>
      </c>
      <c r="I124" s="37">
        <f t="shared" si="35"/>
        <v>297</v>
      </c>
      <c r="J124" s="16" t="s">
        <v>134</v>
      </c>
      <c r="K124" s="13">
        <v>228</v>
      </c>
      <c r="L124" s="16" t="s">
        <v>134</v>
      </c>
      <c r="M124" s="13">
        <v>226</v>
      </c>
      <c r="N124" s="16" t="s">
        <v>134</v>
      </c>
      <c r="O124" s="13">
        <v>221</v>
      </c>
      <c r="P124" s="16" t="s">
        <v>134</v>
      </c>
      <c r="Q124" s="13">
        <f t="shared" si="36"/>
        <v>0</v>
      </c>
      <c r="R124" s="16" t="s">
        <v>134</v>
      </c>
      <c r="S124" s="13">
        <f t="shared" si="37"/>
        <v>0</v>
      </c>
      <c r="T124" s="16" t="s">
        <v>134</v>
      </c>
      <c r="U124" s="13">
        <f t="shared" si="38"/>
        <v>10986</v>
      </c>
      <c r="V124" s="16" t="s">
        <v>134</v>
      </c>
      <c r="W124" s="13">
        <f t="shared" si="39"/>
        <v>11330</v>
      </c>
      <c r="X124" s="16" t="s">
        <v>134</v>
      </c>
      <c r="Y124" s="13">
        <f t="shared" si="40"/>
        <v>11478</v>
      </c>
      <c r="Z124" s="13">
        <v>5573</v>
      </c>
      <c r="AA124" s="13">
        <v>5905</v>
      </c>
      <c r="AB124" s="13">
        <v>5502</v>
      </c>
      <c r="AC124" s="13">
        <v>5828</v>
      </c>
      <c r="AD124" s="13">
        <v>5346</v>
      </c>
      <c r="AE124" s="13">
        <v>5640</v>
      </c>
      <c r="AH124" s="13"/>
      <c r="AI124" s="13"/>
      <c r="AJ124" s="13"/>
      <c r="AK124" s="13"/>
      <c r="AL124" s="13"/>
      <c r="AM124" s="13"/>
    </row>
    <row r="125" spans="1:39">
      <c r="A125" s="8" t="s">
        <v>136</v>
      </c>
      <c r="B125" s="37">
        <f t="shared" si="28"/>
        <v>0</v>
      </c>
      <c r="C125" s="19">
        <f t="shared" si="29"/>
        <v>3041</v>
      </c>
      <c r="D125" s="19">
        <f t="shared" si="30"/>
        <v>3156</v>
      </c>
      <c r="E125" s="19">
        <f t="shared" si="31"/>
        <v>3248</v>
      </c>
      <c r="F125" s="37">
        <f t="shared" si="32"/>
        <v>0</v>
      </c>
      <c r="G125" s="37">
        <f t="shared" si="33"/>
        <v>101</v>
      </c>
      <c r="H125" s="37">
        <f t="shared" si="34"/>
        <v>104</v>
      </c>
      <c r="I125" s="37">
        <f t="shared" si="35"/>
        <v>104</v>
      </c>
      <c r="J125" s="16" t="s">
        <v>211</v>
      </c>
      <c r="K125" s="13">
        <v>297</v>
      </c>
      <c r="L125" s="16" t="s">
        <v>211</v>
      </c>
      <c r="M125" s="13">
        <v>297</v>
      </c>
      <c r="N125" s="16" t="s">
        <v>211</v>
      </c>
      <c r="O125" s="13">
        <v>296</v>
      </c>
      <c r="P125" s="16" t="s">
        <v>211</v>
      </c>
      <c r="Q125" s="13">
        <f t="shared" si="36"/>
        <v>0</v>
      </c>
      <c r="R125" s="16" t="s">
        <v>211</v>
      </c>
      <c r="S125" s="13">
        <f t="shared" si="37"/>
        <v>0</v>
      </c>
      <c r="T125" s="16" t="s">
        <v>211</v>
      </c>
      <c r="U125" s="13">
        <f t="shared" si="38"/>
        <v>9107</v>
      </c>
      <c r="V125" s="16" t="s">
        <v>211</v>
      </c>
      <c r="W125" s="13">
        <f t="shared" si="39"/>
        <v>9313</v>
      </c>
      <c r="X125" s="16" t="s">
        <v>211</v>
      </c>
      <c r="Y125" s="13">
        <f t="shared" si="40"/>
        <v>9603</v>
      </c>
      <c r="Z125" s="13">
        <v>4756</v>
      </c>
      <c r="AA125" s="13">
        <v>4847</v>
      </c>
      <c r="AB125" s="13">
        <v>4619</v>
      </c>
      <c r="AC125" s="13">
        <v>4694</v>
      </c>
      <c r="AD125" s="13">
        <v>4512</v>
      </c>
      <c r="AE125" s="13">
        <v>4595</v>
      </c>
      <c r="AH125" s="13"/>
      <c r="AI125" s="13"/>
      <c r="AJ125" s="13"/>
      <c r="AK125" s="13"/>
      <c r="AL125" s="13"/>
      <c r="AM125" s="13"/>
    </row>
    <row r="126" spans="1:39">
      <c r="A126" s="8" t="s">
        <v>212</v>
      </c>
      <c r="B126" s="37">
        <f t="shared" si="28"/>
        <v>0</v>
      </c>
      <c r="C126" s="19">
        <f t="shared" si="29"/>
        <v>4175</v>
      </c>
      <c r="D126" s="19">
        <f t="shared" si="30"/>
        <v>4313</v>
      </c>
      <c r="E126" s="19">
        <f t="shared" si="31"/>
        <v>4392</v>
      </c>
      <c r="F126" s="37">
        <f t="shared" si="32"/>
        <v>0</v>
      </c>
      <c r="G126" s="37">
        <f t="shared" si="33"/>
        <v>111</v>
      </c>
      <c r="H126" s="37">
        <f t="shared" si="34"/>
        <v>116</v>
      </c>
      <c r="I126" s="37">
        <f t="shared" si="35"/>
        <v>116</v>
      </c>
      <c r="J126" s="16" t="s">
        <v>136</v>
      </c>
      <c r="K126" s="13">
        <v>104</v>
      </c>
      <c r="L126" s="16" t="s">
        <v>136</v>
      </c>
      <c r="M126" s="13">
        <v>104</v>
      </c>
      <c r="N126" s="16" t="s">
        <v>136</v>
      </c>
      <c r="O126" s="13">
        <v>101</v>
      </c>
      <c r="P126" s="16" t="s">
        <v>136</v>
      </c>
      <c r="Q126" s="13">
        <f t="shared" si="36"/>
        <v>0</v>
      </c>
      <c r="R126" s="16" t="s">
        <v>136</v>
      </c>
      <c r="S126" s="13">
        <f t="shared" si="37"/>
        <v>0</v>
      </c>
      <c r="T126" s="16" t="s">
        <v>136</v>
      </c>
      <c r="U126" s="13">
        <f t="shared" si="38"/>
        <v>3041</v>
      </c>
      <c r="V126" s="16" t="s">
        <v>136</v>
      </c>
      <c r="W126" s="13">
        <f t="shared" si="39"/>
        <v>3156</v>
      </c>
      <c r="X126" s="16" t="s">
        <v>136</v>
      </c>
      <c r="Y126" s="13">
        <f t="shared" si="40"/>
        <v>3248</v>
      </c>
      <c r="Z126" s="13">
        <v>1560</v>
      </c>
      <c r="AA126" s="13">
        <v>1688</v>
      </c>
      <c r="AB126" s="13">
        <v>1521</v>
      </c>
      <c r="AC126" s="13">
        <v>1635</v>
      </c>
      <c r="AD126" s="13">
        <v>1463</v>
      </c>
      <c r="AE126" s="13">
        <v>1578</v>
      </c>
      <c r="AH126" s="13"/>
      <c r="AI126" s="13"/>
      <c r="AJ126" s="13"/>
      <c r="AK126" s="13"/>
      <c r="AL126" s="13"/>
      <c r="AM126" s="13"/>
    </row>
    <row r="127" spans="1:39">
      <c r="A127" s="8" t="s">
        <v>138</v>
      </c>
      <c r="B127" s="37">
        <f t="shared" si="28"/>
        <v>0</v>
      </c>
      <c r="C127" s="19">
        <f t="shared" si="29"/>
        <v>646</v>
      </c>
      <c r="D127" s="19">
        <f t="shared" si="30"/>
        <v>662</v>
      </c>
      <c r="E127" s="19">
        <f t="shared" si="31"/>
        <v>675</v>
      </c>
      <c r="F127" s="37">
        <f t="shared" si="32"/>
        <v>0</v>
      </c>
      <c r="G127" s="37">
        <f t="shared" si="33"/>
        <v>17</v>
      </c>
      <c r="H127" s="37">
        <f t="shared" si="34"/>
        <v>17</v>
      </c>
      <c r="I127" s="37">
        <f t="shared" si="35"/>
        <v>17</v>
      </c>
      <c r="J127" s="16" t="s">
        <v>212</v>
      </c>
      <c r="K127" s="13">
        <v>116</v>
      </c>
      <c r="L127" s="16" t="s">
        <v>212</v>
      </c>
      <c r="M127" s="13">
        <v>116</v>
      </c>
      <c r="N127" s="16" t="s">
        <v>212</v>
      </c>
      <c r="O127" s="13">
        <v>111</v>
      </c>
      <c r="P127" s="16" t="s">
        <v>212</v>
      </c>
      <c r="Q127" s="13">
        <f t="shared" si="36"/>
        <v>0</v>
      </c>
      <c r="R127" s="16" t="s">
        <v>212</v>
      </c>
      <c r="S127" s="13">
        <f t="shared" si="37"/>
        <v>0</v>
      </c>
      <c r="T127" s="16" t="s">
        <v>212</v>
      </c>
      <c r="U127" s="13">
        <f t="shared" si="38"/>
        <v>4175</v>
      </c>
      <c r="V127" s="16" t="s">
        <v>212</v>
      </c>
      <c r="W127" s="13">
        <f t="shared" si="39"/>
        <v>4313</v>
      </c>
      <c r="X127" s="16" t="s">
        <v>212</v>
      </c>
      <c r="Y127" s="13">
        <f t="shared" si="40"/>
        <v>4392</v>
      </c>
      <c r="Z127" s="13">
        <v>2083</v>
      </c>
      <c r="AA127" s="13">
        <v>2309</v>
      </c>
      <c r="AB127" s="13">
        <v>2047</v>
      </c>
      <c r="AC127" s="13">
        <v>2266</v>
      </c>
      <c r="AD127" s="13">
        <v>1982</v>
      </c>
      <c r="AE127" s="13">
        <v>2193</v>
      </c>
      <c r="AH127" s="13"/>
      <c r="AI127" s="13"/>
      <c r="AJ127" s="13"/>
      <c r="AK127" s="13"/>
      <c r="AL127" s="13"/>
      <c r="AM127" s="13"/>
    </row>
    <row r="128" spans="1:39">
      <c r="A128" s="8" t="s">
        <v>139</v>
      </c>
      <c r="B128" s="37">
        <f t="shared" si="28"/>
        <v>0</v>
      </c>
      <c r="C128" s="19">
        <f t="shared" si="29"/>
        <v>15168</v>
      </c>
      <c r="D128" s="19">
        <f t="shared" si="30"/>
        <v>15423</v>
      </c>
      <c r="E128" s="19">
        <f t="shared" si="31"/>
        <v>15593</v>
      </c>
      <c r="F128" s="37">
        <f t="shared" si="32"/>
        <v>0</v>
      </c>
      <c r="G128" s="37">
        <f t="shared" si="33"/>
        <v>379</v>
      </c>
      <c r="H128" s="37">
        <f t="shared" si="34"/>
        <v>384</v>
      </c>
      <c r="I128" s="37">
        <f t="shared" si="35"/>
        <v>384</v>
      </c>
      <c r="J128" s="16" t="s">
        <v>138</v>
      </c>
      <c r="K128" s="13">
        <v>17</v>
      </c>
      <c r="L128" s="16" t="s">
        <v>138</v>
      </c>
      <c r="M128" s="13">
        <v>17</v>
      </c>
      <c r="N128" s="16" t="s">
        <v>138</v>
      </c>
      <c r="O128" s="13">
        <v>17</v>
      </c>
      <c r="P128" s="16" t="s">
        <v>138</v>
      </c>
      <c r="Q128" s="13">
        <f t="shared" si="36"/>
        <v>0</v>
      </c>
      <c r="R128" s="16" t="s">
        <v>138</v>
      </c>
      <c r="S128" s="13">
        <f t="shared" si="37"/>
        <v>0</v>
      </c>
      <c r="T128" s="16" t="s">
        <v>138</v>
      </c>
      <c r="U128" s="13">
        <f t="shared" si="38"/>
        <v>646</v>
      </c>
      <c r="V128" s="16" t="s">
        <v>138</v>
      </c>
      <c r="W128" s="13">
        <f t="shared" si="39"/>
        <v>662</v>
      </c>
      <c r="X128" s="16" t="s">
        <v>138</v>
      </c>
      <c r="Y128" s="13">
        <f t="shared" si="40"/>
        <v>675</v>
      </c>
      <c r="Z128" s="13">
        <v>320</v>
      </c>
      <c r="AA128" s="13">
        <v>355</v>
      </c>
      <c r="AB128" s="13">
        <v>314</v>
      </c>
      <c r="AC128" s="13">
        <v>348</v>
      </c>
      <c r="AD128" s="13">
        <v>306</v>
      </c>
      <c r="AE128" s="13">
        <v>340</v>
      </c>
      <c r="AH128" s="13"/>
      <c r="AI128" s="13"/>
      <c r="AJ128" s="13"/>
      <c r="AK128" s="13"/>
      <c r="AL128" s="13"/>
      <c r="AM128" s="13"/>
    </row>
    <row r="129" spans="1:39">
      <c r="A129" s="8" t="s">
        <v>140</v>
      </c>
      <c r="B129" s="37">
        <f t="shared" si="28"/>
        <v>0</v>
      </c>
      <c r="C129" s="19">
        <f t="shared" si="29"/>
        <v>299</v>
      </c>
      <c r="D129" s="19">
        <f t="shared" si="30"/>
        <v>313</v>
      </c>
      <c r="E129" s="19">
        <f t="shared" si="31"/>
        <v>318</v>
      </c>
      <c r="F129" s="37">
        <f t="shared" si="32"/>
        <v>0</v>
      </c>
      <c r="G129" s="37">
        <f t="shared" si="33"/>
        <v>8</v>
      </c>
      <c r="H129" s="37">
        <f t="shared" si="34"/>
        <v>8</v>
      </c>
      <c r="I129" s="37">
        <f t="shared" si="35"/>
        <v>8</v>
      </c>
      <c r="J129" s="16" t="s">
        <v>139</v>
      </c>
      <c r="K129" s="13">
        <v>384</v>
      </c>
      <c r="L129" s="16" t="s">
        <v>139</v>
      </c>
      <c r="M129" s="13">
        <v>384</v>
      </c>
      <c r="N129" s="16" t="s">
        <v>139</v>
      </c>
      <c r="O129" s="13">
        <v>379</v>
      </c>
      <c r="P129" s="16" t="s">
        <v>139</v>
      </c>
      <c r="Q129" s="13">
        <f t="shared" si="36"/>
        <v>0</v>
      </c>
      <c r="R129" s="16" t="s">
        <v>139</v>
      </c>
      <c r="S129" s="13">
        <f t="shared" si="37"/>
        <v>0</v>
      </c>
      <c r="T129" s="16" t="s">
        <v>139</v>
      </c>
      <c r="U129" s="13">
        <f t="shared" si="38"/>
        <v>15168</v>
      </c>
      <c r="V129" s="16" t="s">
        <v>139</v>
      </c>
      <c r="W129" s="13">
        <f t="shared" si="39"/>
        <v>15423</v>
      </c>
      <c r="X129" s="16" t="s">
        <v>139</v>
      </c>
      <c r="Y129" s="13">
        <f t="shared" si="40"/>
        <v>15593</v>
      </c>
      <c r="Z129" s="13">
        <v>7374</v>
      </c>
      <c r="AA129" s="13">
        <v>8219</v>
      </c>
      <c r="AB129" s="13">
        <v>7293</v>
      </c>
      <c r="AC129" s="13">
        <v>8130</v>
      </c>
      <c r="AD129" s="13">
        <v>7167</v>
      </c>
      <c r="AE129" s="13">
        <v>8001</v>
      </c>
      <c r="AH129" s="13"/>
      <c r="AI129" s="13"/>
      <c r="AJ129" s="13"/>
      <c r="AK129" s="13"/>
      <c r="AL129" s="13"/>
      <c r="AM129" s="13"/>
    </row>
    <row r="130" spans="1:39">
      <c r="A130" s="9" t="s">
        <v>141</v>
      </c>
      <c r="B130" s="37">
        <f t="shared" si="28"/>
        <v>0</v>
      </c>
      <c r="C130" s="19">
        <f t="shared" si="29"/>
        <v>49331</v>
      </c>
      <c r="D130" s="19">
        <f t="shared" si="30"/>
        <v>49931</v>
      </c>
      <c r="E130" s="19">
        <f t="shared" si="31"/>
        <v>50435</v>
      </c>
      <c r="F130" s="37">
        <f t="shared" si="32"/>
        <v>0</v>
      </c>
      <c r="G130" s="37">
        <f t="shared" si="33"/>
        <v>772</v>
      </c>
      <c r="H130" s="37">
        <f t="shared" si="34"/>
        <v>780</v>
      </c>
      <c r="I130" s="37">
        <f t="shared" si="35"/>
        <v>787</v>
      </c>
      <c r="J130" s="16" t="s">
        <v>140</v>
      </c>
      <c r="K130" s="13">
        <v>8</v>
      </c>
      <c r="L130" s="16" t="s">
        <v>140</v>
      </c>
      <c r="M130" s="13">
        <v>8</v>
      </c>
      <c r="N130" s="16" t="s">
        <v>140</v>
      </c>
      <c r="O130" s="13">
        <v>8</v>
      </c>
      <c r="P130" s="16" t="s">
        <v>140</v>
      </c>
      <c r="Q130" s="13">
        <f t="shared" si="36"/>
        <v>0</v>
      </c>
      <c r="R130" s="16" t="s">
        <v>140</v>
      </c>
      <c r="S130" s="13">
        <f t="shared" si="37"/>
        <v>0</v>
      </c>
      <c r="T130" s="16" t="s">
        <v>140</v>
      </c>
      <c r="U130" s="13">
        <f t="shared" si="38"/>
        <v>299</v>
      </c>
      <c r="V130" s="16" t="s">
        <v>140</v>
      </c>
      <c r="W130" s="13">
        <f t="shared" si="39"/>
        <v>313</v>
      </c>
      <c r="X130" s="16" t="s">
        <v>140</v>
      </c>
      <c r="Y130" s="13">
        <f t="shared" si="40"/>
        <v>318</v>
      </c>
      <c r="Z130" s="13">
        <v>148</v>
      </c>
      <c r="AA130" s="13">
        <v>170</v>
      </c>
      <c r="AB130" s="13">
        <v>147</v>
      </c>
      <c r="AC130" s="13">
        <v>166</v>
      </c>
      <c r="AD130" s="13">
        <v>139</v>
      </c>
      <c r="AE130" s="13">
        <v>160</v>
      </c>
      <c r="AH130" s="13"/>
      <c r="AI130" s="13"/>
      <c r="AJ130" s="13"/>
      <c r="AK130" s="13"/>
      <c r="AL130" s="13"/>
      <c r="AM130" s="13"/>
    </row>
    <row r="131" spans="1:39">
      <c r="A131" s="8" t="s">
        <v>142</v>
      </c>
      <c r="B131" s="37">
        <f t="shared" si="28"/>
        <v>0</v>
      </c>
      <c r="C131" s="19">
        <f t="shared" si="29"/>
        <v>4523</v>
      </c>
      <c r="D131" s="19">
        <f t="shared" si="30"/>
        <v>4610</v>
      </c>
      <c r="E131" s="19">
        <f t="shared" si="31"/>
        <v>4674</v>
      </c>
      <c r="F131" s="37">
        <f t="shared" si="32"/>
        <v>0</v>
      </c>
      <c r="G131" s="37">
        <f t="shared" si="33"/>
        <v>62</v>
      </c>
      <c r="H131" s="37">
        <f t="shared" si="34"/>
        <v>63</v>
      </c>
      <c r="I131" s="37">
        <f t="shared" si="35"/>
        <v>63</v>
      </c>
      <c r="J131" s="16" t="s">
        <v>141</v>
      </c>
      <c r="K131" s="13">
        <v>787</v>
      </c>
      <c r="L131" s="16" t="s">
        <v>141</v>
      </c>
      <c r="M131" s="13">
        <v>780</v>
      </c>
      <c r="N131" s="16" t="s">
        <v>141</v>
      </c>
      <c r="O131" s="13">
        <v>772</v>
      </c>
      <c r="P131" s="16" t="s">
        <v>141</v>
      </c>
      <c r="Q131" s="13">
        <f t="shared" si="36"/>
        <v>0</v>
      </c>
      <c r="R131" s="16" t="s">
        <v>141</v>
      </c>
      <c r="S131" s="13">
        <f t="shared" si="37"/>
        <v>0</v>
      </c>
      <c r="T131" s="16" t="s">
        <v>141</v>
      </c>
      <c r="U131" s="13">
        <f t="shared" si="38"/>
        <v>49331</v>
      </c>
      <c r="V131" s="16" t="s">
        <v>141</v>
      </c>
      <c r="W131" s="13">
        <f t="shared" si="39"/>
        <v>49931</v>
      </c>
      <c r="X131" s="16" t="s">
        <v>141</v>
      </c>
      <c r="Y131" s="13">
        <f t="shared" si="40"/>
        <v>50435</v>
      </c>
      <c r="Z131" s="13">
        <v>25786</v>
      </c>
      <c r="AA131" s="13">
        <v>24649</v>
      </c>
      <c r="AB131" s="13">
        <v>25512</v>
      </c>
      <c r="AC131" s="13">
        <v>24419</v>
      </c>
      <c r="AD131" s="13">
        <v>25207</v>
      </c>
      <c r="AE131" s="13">
        <v>24124</v>
      </c>
      <c r="AH131" s="13"/>
      <c r="AI131" s="13"/>
      <c r="AJ131" s="13"/>
      <c r="AK131" s="13"/>
      <c r="AL131" s="13"/>
      <c r="AM131" s="13"/>
    </row>
    <row r="132" spans="1:39">
      <c r="A132" s="9" t="s">
        <v>213</v>
      </c>
      <c r="B132" s="37">
        <f t="shared" si="28"/>
        <v>0</v>
      </c>
      <c r="C132" s="19">
        <f t="shared" si="29"/>
        <v>9463</v>
      </c>
      <c r="D132" s="19">
        <f t="shared" si="30"/>
        <v>9612</v>
      </c>
      <c r="E132" s="19">
        <f t="shared" si="31"/>
        <v>9739</v>
      </c>
      <c r="F132" s="37">
        <f t="shared" si="32"/>
        <v>0</v>
      </c>
      <c r="G132" s="37">
        <f t="shared" si="33"/>
        <v>183</v>
      </c>
      <c r="H132" s="37">
        <f t="shared" si="34"/>
        <v>184</v>
      </c>
      <c r="I132" s="37">
        <f t="shared" si="35"/>
        <v>184</v>
      </c>
      <c r="J132" s="16" t="s">
        <v>142</v>
      </c>
      <c r="K132" s="13">
        <v>63</v>
      </c>
      <c r="L132" s="16" t="s">
        <v>142</v>
      </c>
      <c r="M132" s="13">
        <v>63</v>
      </c>
      <c r="N132" s="16" t="s">
        <v>142</v>
      </c>
      <c r="O132" s="13">
        <v>62</v>
      </c>
      <c r="P132" s="16" t="s">
        <v>142</v>
      </c>
      <c r="Q132" s="13">
        <f t="shared" si="36"/>
        <v>0</v>
      </c>
      <c r="R132" s="16" t="s">
        <v>142</v>
      </c>
      <c r="S132" s="13">
        <f t="shared" si="37"/>
        <v>0</v>
      </c>
      <c r="T132" s="16" t="s">
        <v>142</v>
      </c>
      <c r="U132" s="13">
        <f t="shared" si="38"/>
        <v>4523</v>
      </c>
      <c r="V132" s="16" t="s">
        <v>142</v>
      </c>
      <c r="W132" s="13">
        <f t="shared" si="39"/>
        <v>4610</v>
      </c>
      <c r="X132" s="16" t="s">
        <v>142</v>
      </c>
      <c r="Y132" s="13">
        <f t="shared" si="40"/>
        <v>4674</v>
      </c>
      <c r="Z132" s="13">
        <v>2255</v>
      </c>
      <c r="AA132" s="13">
        <v>2419</v>
      </c>
      <c r="AB132" s="13">
        <v>2226</v>
      </c>
      <c r="AC132" s="13">
        <v>2384</v>
      </c>
      <c r="AD132" s="13">
        <v>2176</v>
      </c>
      <c r="AE132" s="13">
        <v>2347</v>
      </c>
      <c r="AH132" s="13"/>
      <c r="AI132" s="13"/>
      <c r="AJ132" s="13"/>
      <c r="AK132" s="13"/>
      <c r="AL132" s="13"/>
      <c r="AM132" s="13"/>
    </row>
    <row r="133" spans="1:39">
      <c r="A133" s="8" t="s">
        <v>214</v>
      </c>
      <c r="B133" s="37">
        <f t="shared" si="28"/>
        <v>0</v>
      </c>
      <c r="C133" s="19">
        <f t="shared" si="29"/>
        <v>1437</v>
      </c>
      <c r="D133" s="19">
        <f t="shared" si="30"/>
        <v>1484</v>
      </c>
      <c r="E133" s="19">
        <f t="shared" si="31"/>
        <v>1510</v>
      </c>
      <c r="F133" s="37">
        <f t="shared" si="32"/>
        <v>0</v>
      </c>
      <c r="G133" s="37">
        <f t="shared" si="33"/>
        <v>43</v>
      </c>
      <c r="H133" s="37">
        <f t="shared" si="34"/>
        <v>43</v>
      </c>
      <c r="I133" s="37">
        <f t="shared" si="35"/>
        <v>43</v>
      </c>
      <c r="J133" s="16" t="s">
        <v>213</v>
      </c>
      <c r="K133" s="13">
        <v>184</v>
      </c>
      <c r="L133" s="16" t="s">
        <v>213</v>
      </c>
      <c r="M133" s="13">
        <v>184</v>
      </c>
      <c r="N133" s="16" t="s">
        <v>213</v>
      </c>
      <c r="O133" s="13">
        <v>183</v>
      </c>
      <c r="P133" s="16" t="s">
        <v>213</v>
      </c>
      <c r="Q133" s="13">
        <f t="shared" si="36"/>
        <v>0</v>
      </c>
      <c r="R133" s="16" t="s">
        <v>213</v>
      </c>
      <c r="S133" s="13">
        <f t="shared" si="37"/>
        <v>0</v>
      </c>
      <c r="T133" s="16" t="s">
        <v>213</v>
      </c>
      <c r="U133" s="13">
        <f t="shared" si="38"/>
        <v>9463</v>
      </c>
      <c r="V133" s="16" t="s">
        <v>213</v>
      </c>
      <c r="W133" s="13">
        <f t="shared" si="39"/>
        <v>9612</v>
      </c>
      <c r="X133" s="16" t="s">
        <v>213</v>
      </c>
      <c r="Y133" s="13">
        <f t="shared" si="40"/>
        <v>9739</v>
      </c>
      <c r="Z133" s="13">
        <v>4997</v>
      </c>
      <c r="AA133" s="13">
        <v>4742</v>
      </c>
      <c r="AB133" s="13">
        <v>4935</v>
      </c>
      <c r="AC133" s="13">
        <v>4677</v>
      </c>
      <c r="AD133" s="13">
        <v>4862</v>
      </c>
      <c r="AE133" s="13">
        <v>4601</v>
      </c>
      <c r="AH133" s="13"/>
      <c r="AI133" s="13"/>
      <c r="AJ133" s="13"/>
      <c r="AK133" s="13"/>
      <c r="AL133" s="13"/>
      <c r="AM133" s="13"/>
    </row>
    <row r="134" spans="1:39">
      <c r="A134" s="8" t="s">
        <v>145</v>
      </c>
      <c r="B134" s="37">
        <f t="shared" si="28"/>
        <v>0</v>
      </c>
      <c r="C134" s="19">
        <f t="shared" si="29"/>
        <v>649</v>
      </c>
      <c r="D134" s="19">
        <f t="shared" si="30"/>
        <v>665</v>
      </c>
      <c r="E134" s="19">
        <f t="shared" si="31"/>
        <v>677</v>
      </c>
      <c r="F134" s="37">
        <f t="shared" si="32"/>
        <v>0</v>
      </c>
      <c r="G134" s="37">
        <f t="shared" si="33"/>
        <v>11</v>
      </c>
      <c r="H134" s="37">
        <f t="shared" si="34"/>
        <v>11</v>
      </c>
      <c r="I134" s="37">
        <f t="shared" si="35"/>
        <v>11</v>
      </c>
      <c r="J134" s="16" t="s">
        <v>214</v>
      </c>
      <c r="K134" s="13">
        <v>43</v>
      </c>
      <c r="L134" s="16" t="s">
        <v>214</v>
      </c>
      <c r="M134" s="13">
        <v>43</v>
      </c>
      <c r="N134" s="16" t="s">
        <v>214</v>
      </c>
      <c r="O134" s="13">
        <v>43</v>
      </c>
      <c r="P134" s="16" t="s">
        <v>214</v>
      </c>
      <c r="Q134" s="13">
        <f t="shared" si="36"/>
        <v>0</v>
      </c>
      <c r="R134" s="16" t="s">
        <v>214</v>
      </c>
      <c r="S134" s="13">
        <f t="shared" si="37"/>
        <v>0</v>
      </c>
      <c r="T134" s="16" t="s">
        <v>214</v>
      </c>
      <c r="U134" s="13">
        <f t="shared" si="38"/>
        <v>1437</v>
      </c>
      <c r="V134" s="16" t="s">
        <v>214</v>
      </c>
      <c r="W134" s="13">
        <f t="shared" si="39"/>
        <v>1484</v>
      </c>
      <c r="X134" s="16" t="s">
        <v>214</v>
      </c>
      <c r="Y134" s="13">
        <f t="shared" si="40"/>
        <v>1510</v>
      </c>
      <c r="Z134" s="13">
        <v>719</v>
      </c>
      <c r="AA134" s="13">
        <v>791</v>
      </c>
      <c r="AB134" s="13">
        <v>706</v>
      </c>
      <c r="AC134" s="13">
        <v>778</v>
      </c>
      <c r="AD134" s="13">
        <v>681</v>
      </c>
      <c r="AE134" s="13">
        <v>756</v>
      </c>
      <c r="AH134" s="13"/>
      <c r="AI134" s="13"/>
      <c r="AJ134" s="13"/>
      <c r="AK134" s="13"/>
      <c r="AL134" s="13"/>
      <c r="AM134" s="13"/>
    </row>
    <row r="135" spans="1:39">
      <c r="A135" s="9" t="s">
        <v>146</v>
      </c>
      <c r="B135" s="37">
        <f t="shared" si="28"/>
        <v>0</v>
      </c>
      <c r="C135" s="19">
        <f t="shared" si="29"/>
        <v>77233</v>
      </c>
      <c r="D135" s="19">
        <f t="shared" si="30"/>
        <v>78101</v>
      </c>
      <c r="E135" s="19">
        <f t="shared" si="31"/>
        <v>78827</v>
      </c>
      <c r="F135" s="37">
        <f t="shared" si="32"/>
        <v>0</v>
      </c>
      <c r="G135" s="37">
        <f t="shared" si="33"/>
        <v>2432</v>
      </c>
      <c r="H135" s="37">
        <f t="shared" si="34"/>
        <v>2450</v>
      </c>
      <c r="I135" s="37">
        <f t="shared" si="35"/>
        <v>2457</v>
      </c>
      <c r="J135" s="16" t="s">
        <v>145</v>
      </c>
      <c r="K135" s="13">
        <v>11</v>
      </c>
      <c r="L135" s="16" t="s">
        <v>145</v>
      </c>
      <c r="M135" s="13">
        <v>11</v>
      </c>
      <c r="N135" s="16" t="s">
        <v>145</v>
      </c>
      <c r="O135" s="13">
        <v>11</v>
      </c>
      <c r="P135" s="16" t="s">
        <v>145</v>
      </c>
      <c r="Q135" s="13">
        <f t="shared" si="36"/>
        <v>0</v>
      </c>
      <c r="R135" s="16" t="s">
        <v>145</v>
      </c>
      <c r="S135" s="13">
        <f t="shared" si="37"/>
        <v>0</v>
      </c>
      <c r="T135" s="16" t="s">
        <v>145</v>
      </c>
      <c r="U135" s="13">
        <f t="shared" si="38"/>
        <v>649</v>
      </c>
      <c r="V135" s="16" t="s">
        <v>145</v>
      </c>
      <c r="W135" s="13">
        <f t="shared" si="39"/>
        <v>665</v>
      </c>
      <c r="X135" s="16" t="s">
        <v>145</v>
      </c>
      <c r="Y135" s="13">
        <f t="shared" si="40"/>
        <v>677</v>
      </c>
      <c r="Z135" s="13">
        <v>361</v>
      </c>
      <c r="AA135" s="13">
        <v>316</v>
      </c>
      <c r="AB135" s="13">
        <v>354</v>
      </c>
      <c r="AC135" s="13">
        <v>311</v>
      </c>
      <c r="AD135" s="13">
        <v>345</v>
      </c>
      <c r="AE135" s="13">
        <v>304</v>
      </c>
      <c r="AH135" s="13"/>
      <c r="AI135" s="13"/>
      <c r="AJ135" s="13"/>
      <c r="AK135" s="13"/>
      <c r="AL135" s="13"/>
      <c r="AM135" s="13"/>
    </row>
    <row r="136" spans="1:39">
      <c r="A136" s="8" t="s">
        <v>147</v>
      </c>
      <c r="B136" s="37">
        <f t="shared" si="28"/>
        <v>0</v>
      </c>
      <c r="C136" s="19">
        <f t="shared" si="29"/>
        <v>3518</v>
      </c>
      <c r="D136" s="19">
        <f t="shared" si="30"/>
        <v>3589</v>
      </c>
      <c r="E136" s="19">
        <f t="shared" si="31"/>
        <v>3666</v>
      </c>
      <c r="F136" s="37">
        <f t="shared" si="32"/>
        <v>0</v>
      </c>
      <c r="G136" s="37">
        <f t="shared" si="33"/>
        <v>82</v>
      </c>
      <c r="H136" s="37">
        <f t="shared" si="34"/>
        <v>82</v>
      </c>
      <c r="I136" s="37">
        <f t="shared" si="35"/>
        <v>82</v>
      </c>
      <c r="J136" s="16" t="s">
        <v>146</v>
      </c>
      <c r="K136" s="13">
        <v>2457</v>
      </c>
      <c r="L136" s="16" t="s">
        <v>146</v>
      </c>
      <c r="M136" s="13">
        <v>2450</v>
      </c>
      <c r="N136" s="16" t="s">
        <v>146</v>
      </c>
      <c r="O136" s="13">
        <v>2432</v>
      </c>
      <c r="P136" s="16" t="s">
        <v>146</v>
      </c>
      <c r="Q136" s="13">
        <f t="shared" si="36"/>
        <v>0</v>
      </c>
      <c r="R136" s="16" t="s">
        <v>146</v>
      </c>
      <c r="S136" s="13">
        <f t="shared" si="37"/>
        <v>0</v>
      </c>
      <c r="T136" s="16" t="s">
        <v>146</v>
      </c>
      <c r="U136" s="13">
        <f t="shared" si="38"/>
        <v>77233</v>
      </c>
      <c r="V136" s="16" t="s">
        <v>146</v>
      </c>
      <c r="W136" s="13">
        <f t="shared" si="39"/>
        <v>78101</v>
      </c>
      <c r="X136" s="16" t="s">
        <v>146</v>
      </c>
      <c r="Y136" s="13">
        <f t="shared" si="40"/>
        <v>78827</v>
      </c>
      <c r="Z136" s="13">
        <v>40075</v>
      </c>
      <c r="AA136" s="13">
        <v>38752</v>
      </c>
      <c r="AB136" s="13">
        <v>39695</v>
      </c>
      <c r="AC136" s="13">
        <v>38406</v>
      </c>
      <c r="AD136" s="13">
        <v>39282</v>
      </c>
      <c r="AE136" s="13">
        <v>37951</v>
      </c>
      <c r="AH136" s="13"/>
      <c r="AI136" s="13"/>
      <c r="AJ136" s="13"/>
      <c r="AK136" s="13"/>
      <c r="AL136" s="13"/>
      <c r="AM136" s="13"/>
    </row>
    <row r="137" spans="1:39">
      <c r="A137" s="8" t="s">
        <v>148</v>
      </c>
      <c r="B137" s="37">
        <f t="shared" si="28"/>
        <v>0</v>
      </c>
      <c r="C137" s="19">
        <f t="shared" si="29"/>
        <v>2141</v>
      </c>
      <c r="D137" s="19">
        <f t="shared" si="30"/>
        <v>2186</v>
      </c>
      <c r="E137" s="19">
        <f t="shared" si="31"/>
        <v>2214</v>
      </c>
      <c r="F137" s="37">
        <f t="shared" si="32"/>
        <v>0</v>
      </c>
      <c r="G137" s="37">
        <f t="shared" si="33"/>
        <v>36</v>
      </c>
      <c r="H137" s="37">
        <f t="shared" si="34"/>
        <v>36</v>
      </c>
      <c r="I137" s="37">
        <f t="shared" si="35"/>
        <v>36</v>
      </c>
      <c r="J137" s="16" t="s">
        <v>147</v>
      </c>
      <c r="K137" s="13">
        <v>82</v>
      </c>
      <c r="L137" s="16" t="s">
        <v>147</v>
      </c>
      <c r="M137" s="13">
        <v>82</v>
      </c>
      <c r="N137" s="16" t="s">
        <v>147</v>
      </c>
      <c r="O137" s="13">
        <v>82</v>
      </c>
      <c r="P137" s="16" t="s">
        <v>147</v>
      </c>
      <c r="Q137" s="13">
        <f t="shared" si="36"/>
        <v>0</v>
      </c>
      <c r="R137" s="16" t="s">
        <v>147</v>
      </c>
      <c r="S137" s="13">
        <f t="shared" si="37"/>
        <v>0</v>
      </c>
      <c r="T137" s="16" t="s">
        <v>147</v>
      </c>
      <c r="U137" s="13">
        <f t="shared" si="38"/>
        <v>3518</v>
      </c>
      <c r="V137" s="16" t="s">
        <v>147</v>
      </c>
      <c r="W137" s="13">
        <f t="shared" si="39"/>
        <v>3589</v>
      </c>
      <c r="X137" s="16" t="s">
        <v>147</v>
      </c>
      <c r="Y137" s="13">
        <f t="shared" si="40"/>
        <v>3666</v>
      </c>
      <c r="Z137" s="13">
        <v>1992</v>
      </c>
      <c r="AA137" s="13">
        <v>1674</v>
      </c>
      <c r="AB137" s="13">
        <v>1958</v>
      </c>
      <c r="AC137" s="13">
        <v>1631</v>
      </c>
      <c r="AD137" s="13">
        <v>1920</v>
      </c>
      <c r="AE137" s="13">
        <v>1598</v>
      </c>
      <c r="AH137" s="13"/>
      <c r="AI137" s="13"/>
      <c r="AJ137" s="13"/>
      <c r="AK137" s="13"/>
      <c r="AL137" s="13"/>
      <c r="AM137" s="13"/>
    </row>
    <row r="138" spans="1:39">
      <c r="A138" s="8" t="s">
        <v>149</v>
      </c>
      <c r="B138" s="37">
        <f t="shared" si="28"/>
        <v>0</v>
      </c>
      <c r="C138" s="19">
        <f t="shared" si="29"/>
        <v>1590</v>
      </c>
      <c r="D138" s="19">
        <f t="shared" si="30"/>
        <v>1631</v>
      </c>
      <c r="E138" s="19">
        <f t="shared" si="31"/>
        <v>1695</v>
      </c>
      <c r="F138" s="37">
        <f t="shared" si="32"/>
        <v>0</v>
      </c>
      <c r="G138" s="37">
        <f t="shared" si="33"/>
        <v>32</v>
      </c>
      <c r="H138" s="37">
        <f t="shared" si="34"/>
        <v>33</v>
      </c>
      <c r="I138" s="37">
        <f t="shared" si="35"/>
        <v>33</v>
      </c>
      <c r="J138" s="16" t="s">
        <v>148</v>
      </c>
      <c r="K138" s="13">
        <v>36</v>
      </c>
      <c r="L138" s="16" t="s">
        <v>148</v>
      </c>
      <c r="M138" s="13">
        <v>36</v>
      </c>
      <c r="N138" s="16" t="s">
        <v>148</v>
      </c>
      <c r="O138" s="13">
        <v>36</v>
      </c>
      <c r="P138" s="16" t="s">
        <v>148</v>
      </c>
      <c r="Q138" s="13">
        <f t="shared" si="36"/>
        <v>0</v>
      </c>
      <c r="R138" s="16" t="s">
        <v>148</v>
      </c>
      <c r="S138" s="13">
        <f t="shared" si="37"/>
        <v>0</v>
      </c>
      <c r="T138" s="16" t="s">
        <v>148</v>
      </c>
      <c r="U138" s="13">
        <f t="shared" si="38"/>
        <v>2141</v>
      </c>
      <c r="V138" s="16" t="s">
        <v>148</v>
      </c>
      <c r="W138" s="13">
        <f t="shared" si="39"/>
        <v>2186</v>
      </c>
      <c r="X138" s="16" t="s">
        <v>148</v>
      </c>
      <c r="Y138" s="13">
        <f t="shared" si="40"/>
        <v>2214</v>
      </c>
      <c r="Z138" s="13">
        <v>1078</v>
      </c>
      <c r="AA138" s="13">
        <v>1136</v>
      </c>
      <c r="AB138" s="13">
        <v>1066</v>
      </c>
      <c r="AC138" s="13">
        <v>1120</v>
      </c>
      <c r="AD138" s="13">
        <v>1045</v>
      </c>
      <c r="AE138" s="13">
        <v>1096</v>
      </c>
      <c r="AH138" s="13"/>
      <c r="AI138" s="13"/>
      <c r="AJ138" s="13"/>
      <c r="AK138" s="13"/>
      <c r="AL138" s="13"/>
      <c r="AM138" s="13"/>
    </row>
    <row r="139" spans="1:39">
      <c r="A139" s="8" t="s">
        <v>150</v>
      </c>
      <c r="B139" s="37">
        <f t="shared" si="28"/>
        <v>0</v>
      </c>
      <c r="C139" s="19">
        <f t="shared" si="29"/>
        <v>2592</v>
      </c>
      <c r="D139" s="19">
        <f t="shared" si="30"/>
        <v>2645</v>
      </c>
      <c r="E139" s="19">
        <f t="shared" si="31"/>
        <v>2686</v>
      </c>
      <c r="F139" s="37">
        <f t="shared" si="32"/>
        <v>0</v>
      </c>
      <c r="G139" s="37">
        <f t="shared" si="33"/>
        <v>51</v>
      </c>
      <c r="H139" s="37">
        <f t="shared" si="34"/>
        <v>53</v>
      </c>
      <c r="I139" s="37">
        <f t="shared" si="35"/>
        <v>53</v>
      </c>
      <c r="J139" s="16" t="s">
        <v>149</v>
      </c>
      <c r="K139" s="13">
        <v>33</v>
      </c>
      <c r="L139" s="16" t="s">
        <v>149</v>
      </c>
      <c r="M139" s="13">
        <v>33</v>
      </c>
      <c r="N139" s="16" t="s">
        <v>149</v>
      </c>
      <c r="O139" s="13">
        <v>32</v>
      </c>
      <c r="P139" s="16" t="s">
        <v>149</v>
      </c>
      <c r="Q139" s="13">
        <f t="shared" si="36"/>
        <v>0</v>
      </c>
      <c r="R139" s="16" t="s">
        <v>149</v>
      </c>
      <c r="S139" s="13">
        <f t="shared" si="37"/>
        <v>0</v>
      </c>
      <c r="T139" s="16" t="s">
        <v>149</v>
      </c>
      <c r="U139" s="13">
        <f t="shared" si="38"/>
        <v>1590</v>
      </c>
      <c r="V139" s="16" t="s">
        <v>149</v>
      </c>
      <c r="W139" s="13">
        <f t="shared" si="39"/>
        <v>1631</v>
      </c>
      <c r="X139" s="16" t="s">
        <v>149</v>
      </c>
      <c r="Y139" s="13">
        <f t="shared" si="40"/>
        <v>1695</v>
      </c>
      <c r="Z139" s="13">
        <v>762</v>
      </c>
      <c r="AA139" s="13">
        <v>933</v>
      </c>
      <c r="AB139" s="13">
        <v>732</v>
      </c>
      <c r="AC139" s="13">
        <v>899</v>
      </c>
      <c r="AD139" s="13">
        <v>716</v>
      </c>
      <c r="AE139" s="13">
        <v>874</v>
      </c>
      <c r="AH139" s="13"/>
      <c r="AI139" s="13"/>
      <c r="AJ139" s="13"/>
      <c r="AK139" s="13"/>
      <c r="AL139" s="13"/>
      <c r="AM139" s="13"/>
    </row>
    <row r="140" spans="1:39">
      <c r="A140" s="8" t="s">
        <v>215</v>
      </c>
      <c r="B140" s="37">
        <f t="shared" si="28"/>
        <v>0</v>
      </c>
      <c r="C140" s="19">
        <f t="shared" si="29"/>
        <v>2351</v>
      </c>
      <c r="D140" s="19">
        <f t="shared" si="30"/>
        <v>2386</v>
      </c>
      <c r="E140" s="19">
        <f t="shared" si="31"/>
        <v>2404</v>
      </c>
      <c r="F140" s="37">
        <f t="shared" si="32"/>
        <v>0</v>
      </c>
      <c r="G140" s="37">
        <f t="shared" si="33"/>
        <v>37</v>
      </c>
      <c r="H140" s="37">
        <f t="shared" si="34"/>
        <v>38</v>
      </c>
      <c r="I140" s="37">
        <f t="shared" si="35"/>
        <v>39</v>
      </c>
      <c r="J140" s="16" t="s">
        <v>150</v>
      </c>
      <c r="K140" s="13">
        <v>53</v>
      </c>
      <c r="L140" s="16" t="s">
        <v>150</v>
      </c>
      <c r="M140" s="13">
        <v>53</v>
      </c>
      <c r="N140" s="16" t="s">
        <v>150</v>
      </c>
      <c r="O140" s="13">
        <v>51</v>
      </c>
      <c r="P140" s="16" t="s">
        <v>150</v>
      </c>
      <c r="Q140" s="13">
        <f t="shared" si="36"/>
        <v>0</v>
      </c>
      <c r="R140" s="16" t="s">
        <v>150</v>
      </c>
      <c r="S140" s="13">
        <f t="shared" si="37"/>
        <v>0</v>
      </c>
      <c r="T140" s="16" t="s">
        <v>150</v>
      </c>
      <c r="U140" s="13">
        <f t="shared" si="38"/>
        <v>2592</v>
      </c>
      <c r="V140" s="16" t="s">
        <v>150</v>
      </c>
      <c r="W140" s="13">
        <f t="shared" si="39"/>
        <v>2645</v>
      </c>
      <c r="X140" s="16" t="s">
        <v>150</v>
      </c>
      <c r="Y140" s="13">
        <f t="shared" si="40"/>
        <v>2686</v>
      </c>
      <c r="Z140" s="13">
        <v>1313</v>
      </c>
      <c r="AA140" s="13">
        <v>1373</v>
      </c>
      <c r="AB140" s="13">
        <v>1295</v>
      </c>
      <c r="AC140" s="13">
        <v>1350</v>
      </c>
      <c r="AD140" s="13">
        <v>1268</v>
      </c>
      <c r="AE140" s="13">
        <v>1324</v>
      </c>
      <c r="AH140" s="13"/>
      <c r="AI140" s="13"/>
      <c r="AJ140" s="13"/>
      <c r="AK140" s="13"/>
      <c r="AL140" s="13"/>
      <c r="AM140" s="13"/>
    </row>
    <row r="141" spans="1:39">
      <c r="A141" s="8" t="s">
        <v>152</v>
      </c>
      <c r="B141" s="37">
        <f t="shared" si="28"/>
        <v>0</v>
      </c>
      <c r="C141" s="19">
        <f t="shared" si="29"/>
        <v>2232</v>
      </c>
      <c r="D141" s="19">
        <f t="shared" si="30"/>
        <v>2270</v>
      </c>
      <c r="E141" s="19">
        <f t="shared" si="31"/>
        <v>2318</v>
      </c>
      <c r="F141" s="37">
        <f t="shared" si="32"/>
        <v>0</v>
      </c>
      <c r="G141" s="37">
        <f t="shared" si="33"/>
        <v>54</v>
      </c>
      <c r="H141" s="37">
        <f t="shared" si="34"/>
        <v>54</v>
      </c>
      <c r="I141" s="37">
        <f t="shared" si="35"/>
        <v>54</v>
      </c>
      <c r="J141" s="16" t="s">
        <v>215</v>
      </c>
      <c r="K141" s="13">
        <v>39</v>
      </c>
      <c r="L141" s="16" t="s">
        <v>215</v>
      </c>
      <c r="M141" s="13">
        <v>38</v>
      </c>
      <c r="N141" s="16" t="s">
        <v>215</v>
      </c>
      <c r="O141" s="13">
        <v>37</v>
      </c>
      <c r="P141" s="16" t="s">
        <v>215</v>
      </c>
      <c r="Q141" s="13">
        <f t="shared" si="36"/>
        <v>0</v>
      </c>
      <c r="R141" s="16" t="s">
        <v>215</v>
      </c>
      <c r="S141" s="13">
        <f t="shared" si="37"/>
        <v>0</v>
      </c>
      <c r="T141" s="16" t="s">
        <v>215</v>
      </c>
      <c r="U141" s="13">
        <f t="shared" si="38"/>
        <v>2351</v>
      </c>
      <c r="V141" s="16" t="s">
        <v>215</v>
      </c>
      <c r="W141" s="13">
        <f t="shared" si="39"/>
        <v>2386</v>
      </c>
      <c r="X141" s="16" t="s">
        <v>215</v>
      </c>
      <c r="Y141" s="13">
        <f t="shared" si="40"/>
        <v>2404</v>
      </c>
      <c r="Z141" s="13">
        <v>1179</v>
      </c>
      <c r="AA141" s="13">
        <v>1225</v>
      </c>
      <c r="AB141" s="13">
        <v>1164</v>
      </c>
      <c r="AC141" s="13">
        <v>1222</v>
      </c>
      <c r="AD141" s="13">
        <v>1143</v>
      </c>
      <c r="AE141" s="13">
        <v>1208</v>
      </c>
      <c r="AH141" s="13"/>
      <c r="AI141" s="13"/>
      <c r="AJ141" s="13"/>
      <c r="AK141" s="13"/>
      <c r="AL141" s="13"/>
      <c r="AM141" s="13"/>
    </row>
    <row r="142" spans="1:39">
      <c r="A142" s="8" t="s">
        <v>153</v>
      </c>
      <c r="B142" s="37">
        <f t="shared" si="28"/>
        <v>0</v>
      </c>
      <c r="C142" s="19">
        <f t="shared" si="29"/>
        <v>4352</v>
      </c>
      <c r="D142" s="19">
        <f t="shared" si="30"/>
        <v>4435</v>
      </c>
      <c r="E142" s="19">
        <f t="shared" si="31"/>
        <v>4547</v>
      </c>
      <c r="F142" s="37">
        <f t="shared" si="32"/>
        <v>0</v>
      </c>
      <c r="G142" s="37">
        <f t="shared" si="33"/>
        <v>95</v>
      </c>
      <c r="H142" s="37">
        <f t="shared" si="34"/>
        <v>101</v>
      </c>
      <c r="I142" s="37">
        <f t="shared" si="35"/>
        <v>101</v>
      </c>
      <c r="J142" s="16" t="s">
        <v>152</v>
      </c>
      <c r="K142" s="13">
        <v>54</v>
      </c>
      <c r="L142" s="16" t="s">
        <v>152</v>
      </c>
      <c r="M142" s="13">
        <v>54</v>
      </c>
      <c r="N142" s="16" t="s">
        <v>152</v>
      </c>
      <c r="O142" s="13">
        <v>54</v>
      </c>
      <c r="P142" s="16" t="s">
        <v>152</v>
      </c>
      <c r="Q142" s="13">
        <f t="shared" si="36"/>
        <v>0</v>
      </c>
      <c r="R142" s="16" t="s">
        <v>152</v>
      </c>
      <c r="S142" s="13">
        <f t="shared" si="37"/>
        <v>0</v>
      </c>
      <c r="T142" s="16" t="s">
        <v>152</v>
      </c>
      <c r="U142" s="13">
        <f t="shared" si="38"/>
        <v>2232</v>
      </c>
      <c r="V142" s="16" t="s">
        <v>152</v>
      </c>
      <c r="W142" s="13">
        <f t="shared" si="39"/>
        <v>2270</v>
      </c>
      <c r="X142" s="16" t="s">
        <v>152</v>
      </c>
      <c r="Y142" s="13">
        <f t="shared" si="40"/>
        <v>2318</v>
      </c>
      <c r="Z142" s="13">
        <v>1118</v>
      </c>
      <c r="AA142" s="13">
        <v>1200</v>
      </c>
      <c r="AB142" s="13">
        <v>1099</v>
      </c>
      <c r="AC142" s="13">
        <v>1171</v>
      </c>
      <c r="AD142" s="13">
        <v>1084</v>
      </c>
      <c r="AE142" s="13">
        <v>1148</v>
      </c>
      <c r="AH142" s="13"/>
      <c r="AI142" s="13"/>
      <c r="AJ142" s="13"/>
      <c r="AK142" s="13"/>
      <c r="AL142" s="13"/>
      <c r="AM142" s="13"/>
    </row>
    <row r="143" spans="1:39">
      <c r="A143" s="8" t="s">
        <v>216</v>
      </c>
      <c r="B143" s="37">
        <f t="shared" si="28"/>
        <v>0</v>
      </c>
      <c r="C143" s="19">
        <f t="shared" si="29"/>
        <v>831</v>
      </c>
      <c r="D143" s="19">
        <f t="shared" si="30"/>
        <v>861</v>
      </c>
      <c r="E143" s="19">
        <f t="shared" si="31"/>
        <v>884</v>
      </c>
      <c r="F143" s="37">
        <f t="shared" si="32"/>
        <v>0</v>
      </c>
      <c r="G143" s="37">
        <f t="shared" si="33"/>
        <v>16</v>
      </c>
      <c r="H143" s="37">
        <f t="shared" si="34"/>
        <v>18</v>
      </c>
      <c r="I143" s="37">
        <f t="shared" si="35"/>
        <v>19</v>
      </c>
      <c r="J143" s="16" t="s">
        <v>153</v>
      </c>
      <c r="K143" s="13">
        <v>101</v>
      </c>
      <c r="L143" s="16" t="s">
        <v>153</v>
      </c>
      <c r="M143" s="13">
        <v>101</v>
      </c>
      <c r="N143" s="16" t="s">
        <v>153</v>
      </c>
      <c r="O143" s="13">
        <v>95</v>
      </c>
      <c r="P143" s="16" t="s">
        <v>153</v>
      </c>
      <c r="Q143" s="13">
        <f t="shared" si="36"/>
        <v>0</v>
      </c>
      <c r="R143" s="16" t="s">
        <v>153</v>
      </c>
      <c r="S143" s="13">
        <f t="shared" si="37"/>
        <v>0</v>
      </c>
      <c r="T143" s="16" t="s">
        <v>153</v>
      </c>
      <c r="U143" s="13">
        <f t="shared" si="38"/>
        <v>4352</v>
      </c>
      <c r="V143" s="16" t="s">
        <v>153</v>
      </c>
      <c r="W143" s="13">
        <f t="shared" si="39"/>
        <v>4435</v>
      </c>
      <c r="X143" s="16" t="s">
        <v>153</v>
      </c>
      <c r="Y143" s="13">
        <f t="shared" si="40"/>
        <v>4547</v>
      </c>
      <c r="Z143" s="13">
        <v>2179</v>
      </c>
      <c r="AA143" s="13">
        <v>2368</v>
      </c>
      <c r="AB143" s="13">
        <v>2133</v>
      </c>
      <c r="AC143" s="13">
        <v>2302</v>
      </c>
      <c r="AD143" s="13">
        <v>2095</v>
      </c>
      <c r="AE143" s="13">
        <v>2257</v>
      </c>
      <c r="AH143" s="13"/>
      <c r="AI143" s="13"/>
      <c r="AJ143" s="13"/>
      <c r="AK143" s="13"/>
      <c r="AL143" s="13"/>
      <c r="AM143" s="13"/>
    </row>
    <row r="144" spans="1:39">
      <c r="A144" s="8" t="s">
        <v>155</v>
      </c>
      <c r="B144" s="37">
        <f t="shared" si="28"/>
        <v>0</v>
      </c>
      <c r="C144" s="19">
        <f t="shared" si="29"/>
        <v>2906</v>
      </c>
      <c r="D144" s="19">
        <f t="shared" si="30"/>
        <v>2963</v>
      </c>
      <c r="E144" s="19">
        <f t="shared" si="31"/>
        <v>3016</v>
      </c>
      <c r="F144" s="37">
        <f t="shared" si="32"/>
        <v>0</v>
      </c>
      <c r="G144" s="37">
        <f t="shared" si="33"/>
        <v>98</v>
      </c>
      <c r="H144" s="37">
        <f t="shared" si="34"/>
        <v>102</v>
      </c>
      <c r="I144" s="37">
        <f t="shared" si="35"/>
        <v>103</v>
      </c>
      <c r="J144" s="16" t="s">
        <v>216</v>
      </c>
      <c r="K144" s="13">
        <v>19</v>
      </c>
      <c r="L144" s="16" t="s">
        <v>216</v>
      </c>
      <c r="M144" s="13">
        <v>18</v>
      </c>
      <c r="N144" s="16" t="s">
        <v>216</v>
      </c>
      <c r="O144" s="13">
        <v>16</v>
      </c>
      <c r="P144" s="16" t="s">
        <v>216</v>
      </c>
      <c r="Q144" s="13">
        <f t="shared" si="36"/>
        <v>0</v>
      </c>
      <c r="R144" s="16" t="s">
        <v>216</v>
      </c>
      <c r="S144" s="13">
        <f t="shared" si="37"/>
        <v>0</v>
      </c>
      <c r="T144" s="16" t="s">
        <v>216</v>
      </c>
      <c r="U144" s="13">
        <f t="shared" si="38"/>
        <v>831</v>
      </c>
      <c r="V144" s="16" t="s">
        <v>216</v>
      </c>
      <c r="W144" s="13">
        <f t="shared" si="39"/>
        <v>861</v>
      </c>
      <c r="X144" s="16" t="s">
        <v>216</v>
      </c>
      <c r="Y144" s="13">
        <f t="shared" si="40"/>
        <v>884</v>
      </c>
      <c r="Z144" s="13">
        <v>437</v>
      </c>
      <c r="AA144" s="13">
        <v>447</v>
      </c>
      <c r="AB144" s="13">
        <v>422</v>
      </c>
      <c r="AC144" s="13">
        <v>439</v>
      </c>
      <c r="AD144" s="13">
        <v>403</v>
      </c>
      <c r="AE144" s="13">
        <v>428</v>
      </c>
      <c r="AH144" s="13"/>
      <c r="AI144" s="13"/>
      <c r="AJ144" s="13"/>
      <c r="AK144" s="13"/>
      <c r="AL144" s="13"/>
      <c r="AM144" s="13"/>
    </row>
    <row r="145" spans="1:39">
      <c r="A145" s="8" t="s">
        <v>217</v>
      </c>
      <c r="B145" s="37">
        <f t="shared" si="28"/>
        <v>0</v>
      </c>
      <c r="C145" s="19">
        <f t="shared" si="29"/>
        <v>2753</v>
      </c>
      <c r="D145" s="19">
        <f t="shared" si="30"/>
        <v>2829</v>
      </c>
      <c r="E145" s="19">
        <f t="shared" si="31"/>
        <v>2882</v>
      </c>
      <c r="F145" s="37">
        <f t="shared" si="32"/>
        <v>0</v>
      </c>
      <c r="G145" s="37">
        <f t="shared" si="33"/>
        <v>79</v>
      </c>
      <c r="H145" s="37">
        <f t="shared" si="34"/>
        <v>81</v>
      </c>
      <c r="I145" s="37">
        <f t="shared" si="35"/>
        <v>82</v>
      </c>
      <c r="J145" s="16" t="s">
        <v>155</v>
      </c>
      <c r="K145" s="13">
        <v>103</v>
      </c>
      <c r="L145" s="16" t="s">
        <v>155</v>
      </c>
      <c r="M145" s="13">
        <v>102</v>
      </c>
      <c r="N145" s="16" t="s">
        <v>155</v>
      </c>
      <c r="O145" s="13">
        <v>98</v>
      </c>
      <c r="P145" s="16" t="s">
        <v>155</v>
      </c>
      <c r="Q145" s="13">
        <f t="shared" si="36"/>
        <v>0</v>
      </c>
      <c r="R145" s="16" t="s">
        <v>155</v>
      </c>
      <c r="S145" s="13">
        <f t="shared" si="37"/>
        <v>0</v>
      </c>
      <c r="T145" s="16" t="s">
        <v>155</v>
      </c>
      <c r="U145" s="13">
        <f t="shared" si="38"/>
        <v>2906</v>
      </c>
      <c r="V145" s="16" t="s">
        <v>155</v>
      </c>
      <c r="W145" s="13">
        <f t="shared" si="39"/>
        <v>2963</v>
      </c>
      <c r="X145" s="16" t="s">
        <v>155</v>
      </c>
      <c r="Y145" s="13">
        <f t="shared" si="40"/>
        <v>3016</v>
      </c>
      <c r="Z145" s="13">
        <v>1568</v>
      </c>
      <c r="AA145" s="13">
        <v>1448</v>
      </c>
      <c r="AB145" s="13">
        <v>1544</v>
      </c>
      <c r="AC145" s="13">
        <v>1419</v>
      </c>
      <c r="AD145" s="13">
        <v>1510</v>
      </c>
      <c r="AE145" s="13">
        <v>1396</v>
      </c>
      <c r="AH145" s="13"/>
      <c r="AI145" s="13"/>
      <c r="AJ145" s="13"/>
      <c r="AK145" s="13"/>
      <c r="AL145" s="13"/>
      <c r="AM145" s="13"/>
    </row>
    <row r="146" spans="1:39">
      <c r="A146" s="8" t="s">
        <v>157</v>
      </c>
      <c r="B146" s="37">
        <f t="shared" si="28"/>
        <v>0</v>
      </c>
      <c r="C146" s="19">
        <f t="shared" si="29"/>
        <v>2599</v>
      </c>
      <c r="D146" s="19">
        <f t="shared" si="30"/>
        <v>2698</v>
      </c>
      <c r="E146" s="19">
        <f t="shared" si="31"/>
        <v>2756</v>
      </c>
      <c r="F146" s="37">
        <f t="shared" si="32"/>
        <v>0</v>
      </c>
      <c r="G146" s="37">
        <f t="shared" si="33"/>
        <v>41</v>
      </c>
      <c r="H146" s="37">
        <f t="shared" si="34"/>
        <v>41</v>
      </c>
      <c r="I146" s="37">
        <f t="shared" si="35"/>
        <v>41</v>
      </c>
      <c r="J146" s="16" t="s">
        <v>217</v>
      </c>
      <c r="K146" s="13">
        <v>82</v>
      </c>
      <c r="L146" s="16" t="s">
        <v>217</v>
      </c>
      <c r="M146" s="13">
        <v>81</v>
      </c>
      <c r="N146" s="16" t="s">
        <v>217</v>
      </c>
      <c r="O146" s="13">
        <v>79</v>
      </c>
      <c r="P146" s="16" t="s">
        <v>217</v>
      </c>
      <c r="Q146" s="13">
        <f t="shared" si="36"/>
        <v>0</v>
      </c>
      <c r="R146" s="16" t="s">
        <v>217</v>
      </c>
      <c r="S146" s="13">
        <f t="shared" si="37"/>
        <v>0</v>
      </c>
      <c r="T146" s="16" t="s">
        <v>217</v>
      </c>
      <c r="U146" s="13">
        <f t="shared" si="38"/>
        <v>2753</v>
      </c>
      <c r="V146" s="16" t="s">
        <v>217</v>
      </c>
      <c r="W146" s="13">
        <f t="shared" si="39"/>
        <v>2829</v>
      </c>
      <c r="X146" s="16" t="s">
        <v>217</v>
      </c>
      <c r="Y146" s="13">
        <f t="shared" si="40"/>
        <v>2882</v>
      </c>
      <c r="Z146" s="13">
        <v>1507</v>
      </c>
      <c r="AA146" s="13">
        <v>1375</v>
      </c>
      <c r="AB146" s="13">
        <v>1483</v>
      </c>
      <c r="AC146" s="13">
        <v>1346</v>
      </c>
      <c r="AD146" s="13">
        <v>1437</v>
      </c>
      <c r="AE146" s="13">
        <v>1316</v>
      </c>
      <c r="AH146" s="13"/>
      <c r="AI146" s="13"/>
      <c r="AJ146" s="13"/>
      <c r="AK146" s="13"/>
      <c r="AL146" s="13"/>
      <c r="AM146" s="13"/>
    </row>
    <row r="147" spans="1:39">
      <c r="A147" s="8" t="s">
        <v>158</v>
      </c>
      <c r="B147" s="37">
        <f t="shared" si="28"/>
        <v>0</v>
      </c>
      <c r="C147" s="19">
        <f t="shared" si="29"/>
        <v>932</v>
      </c>
      <c r="D147" s="19">
        <f t="shared" si="30"/>
        <v>958</v>
      </c>
      <c r="E147" s="19">
        <f t="shared" si="31"/>
        <v>985</v>
      </c>
      <c r="F147" s="37">
        <f t="shared" si="32"/>
        <v>0</v>
      </c>
      <c r="G147" s="37">
        <f t="shared" si="33"/>
        <v>36</v>
      </c>
      <c r="H147" s="37">
        <f t="shared" si="34"/>
        <v>36</v>
      </c>
      <c r="I147" s="37">
        <f t="shared" si="35"/>
        <v>36</v>
      </c>
      <c r="J147" s="16" t="s">
        <v>157</v>
      </c>
      <c r="K147" s="13">
        <v>41</v>
      </c>
      <c r="L147" s="16" t="s">
        <v>157</v>
      </c>
      <c r="M147" s="13">
        <v>41</v>
      </c>
      <c r="N147" s="16" t="s">
        <v>157</v>
      </c>
      <c r="O147" s="13">
        <v>41</v>
      </c>
      <c r="P147" s="16" t="s">
        <v>157</v>
      </c>
      <c r="Q147" s="13">
        <f t="shared" si="36"/>
        <v>0</v>
      </c>
      <c r="R147" s="16" t="s">
        <v>157</v>
      </c>
      <c r="S147" s="13">
        <f t="shared" si="37"/>
        <v>0</v>
      </c>
      <c r="T147" s="16" t="s">
        <v>157</v>
      </c>
      <c r="U147" s="13">
        <f t="shared" si="38"/>
        <v>2599</v>
      </c>
      <c r="V147" s="16" t="s">
        <v>157</v>
      </c>
      <c r="W147" s="13">
        <f t="shared" si="39"/>
        <v>2698</v>
      </c>
      <c r="X147" s="16" t="s">
        <v>157</v>
      </c>
      <c r="Y147" s="13">
        <f t="shared" si="40"/>
        <v>2756</v>
      </c>
      <c r="Z147" s="13">
        <v>1379</v>
      </c>
      <c r="AA147" s="13">
        <v>1377</v>
      </c>
      <c r="AB147" s="13">
        <v>1347</v>
      </c>
      <c r="AC147" s="13">
        <v>1351</v>
      </c>
      <c r="AD147" s="13">
        <v>1299</v>
      </c>
      <c r="AE147" s="13">
        <v>1300</v>
      </c>
      <c r="AH147" s="13"/>
      <c r="AI147" s="13"/>
      <c r="AJ147" s="13"/>
      <c r="AK147" s="13"/>
      <c r="AL147" s="13"/>
      <c r="AM147" s="13"/>
    </row>
    <row r="148" spans="1:39">
      <c r="A148" s="9" t="s">
        <v>159</v>
      </c>
      <c r="B148" s="37">
        <f t="shared" si="28"/>
        <v>0</v>
      </c>
      <c r="C148" s="19">
        <f t="shared" si="29"/>
        <v>21563</v>
      </c>
      <c r="D148" s="19">
        <f t="shared" si="30"/>
        <v>21995</v>
      </c>
      <c r="E148" s="19">
        <f t="shared" si="31"/>
        <v>22254</v>
      </c>
      <c r="F148" s="37">
        <f t="shared" si="32"/>
        <v>0</v>
      </c>
      <c r="G148" s="37">
        <f t="shared" si="33"/>
        <v>668</v>
      </c>
      <c r="H148" s="37">
        <f t="shared" si="34"/>
        <v>673</v>
      </c>
      <c r="I148" s="37">
        <f t="shared" si="35"/>
        <v>675</v>
      </c>
      <c r="J148" s="16" t="s">
        <v>158</v>
      </c>
      <c r="K148" s="13">
        <v>36</v>
      </c>
      <c r="L148" s="16" t="s">
        <v>158</v>
      </c>
      <c r="M148" s="13">
        <v>36</v>
      </c>
      <c r="N148" s="16" t="s">
        <v>158</v>
      </c>
      <c r="O148" s="13">
        <v>36</v>
      </c>
      <c r="P148" s="16" t="s">
        <v>158</v>
      </c>
      <c r="Q148" s="13">
        <f t="shared" si="36"/>
        <v>0</v>
      </c>
      <c r="R148" s="16" t="s">
        <v>158</v>
      </c>
      <c r="S148" s="13">
        <f t="shared" si="37"/>
        <v>0</v>
      </c>
      <c r="T148" s="16" t="s">
        <v>158</v>
      </c>
      <c r="U148" s="13">
        <f t="shared" si="38"/>
        <v>932</v>
      </c>
      <c r="V148" s="16" t="s">
        <v>158</v>
      </c>
      <c r="W148" s="13">
        <f t="shared" si="39"/>
        <v>958</v>
      </c>
      <c r="X148" s="16" t="s">
        <v>158</v>
      </c>
      <c r="Y148" s="13">
        <f t="shared" si="40"/>
        <v>985</v>
      </c>
      <c r="Z148" s="13">
        <v>455</v>
      </c>
      <c r="AA148" s="13">
        <v>530</v>
      </c>
      <c r="AB148" s="13">
        <v>446</v>
      </c>
      <c r="AC148" s="13">
        <v>512</v>
      </c>
      <c r="AD148" s="13">
        <v>434</v>
      </c>
      <c r="AE148" s="13">
        <v>498</v>
      </c>
      <c r="AH148" s="13"/>
      <c r="AI148" s="13"/>
      <c r="AJ148" s="13"/>
      <c r="AK148" s="13"/>
      <c r="AL148" s="13"/>
      <c r="AM148" s="13"/>
    </row>
    <row r="149" spans="1:39">
      <c r="A149" s="9" t="s">
        <v>160</v>
      </c>
      <c r="B149" s="37">
        <f t="shared" si="28"/>
        <v>0</v>
      </c>
      <c r="C149" s="19">
        <f t="shared" si="29"/>
        <v>39226</v>
      </c>
      <c r="D149" s="19">
        <f t="shared" si="30"/>
        <v>39886</v>
      </c>
      <c r="E149" s="19">
        <f t="shared" si="31"/>
        <v>40367</v>
      </c>
      <c r="F149" s="37">
        <f t="shared" si="32"/>
        <v>0</v>
      </c>
      <c r="G149" s="37">
        <f t="shared" si="33"/>
        <v>1028</v>
      </c>
      <c r="H149" s="37">
        <f t="shared" si="34"/>
        <v>1040</v>
      </c>
      <c r="I149" s="37">
        <f t="shared" si="35"/>
        <v>1042</v>
      </c>
      <c r="J149" s="16" t="s">
        <v>159</v>
      </c>
      <c r="K149" s="13">
        <v>675</v>
      </c>
      <c r="L149" s="16" t="s">
        <v>159</v>
      </c>
      <c r="M149" s="13">
        <v>673</v>
      </c>
      <c r="N149" s="16" t="s">
        <v>159</v>
      </c>
      <c r="O149" s="13">
        <v>668</v>
      </c>
      <c r="P149" s="16" t="s">
        <v>159</v>
      </c>
      <c r="Q149" s="13">
        <f t="shared" si="36"/>
        <v>0</v>
      </c>
      <c r="R149" s="16" t="s">
        <v>159</v>
      </c>
      <c r="S149" s="13">
        <f t="shared" si="37"/>
        <v>0</v>
      </c>
      <c r="T149" s="16" t="s">
        <v>159</v>
      </c>
      <c r="U149" s="13">
        <f t="shared" si="38"/>
        <v>21563</v>
      </c>
      <c r="V149" s="16" t="s">
        <v>159</v>
      </c>
      <c r="W149" s="13">
        <f t="shared" si="39"/>
        <v>21995</v>
      </c>
      <c r="X149" s="16" t="s">
        <v>159</v>
      </c>
      <c r="Y149" s="13">
        <f t="shared" si="40"/>
        <v>22254</v>
      </c>
      <c r="Z149" s="13">
        <v>11171</v>
      </c>
      <c r="AA149" s="13">
        <v>11083</v>
      </c>
      <c r="AB149" s="13">
        <v>11041</v>
      </c>
      <c r="AC149" s="13">
        <v>10954</v>
      </c>
      <c r="AD149" s="13">
        <v>10836</v>
      </c>
      <c r="AE149" s="13">
        <v>10727</v>
      </c>
      <c r="AH149" s="13"/>
      <c r="AI149" s="13"/>
      <c r="AJ149" s="13"/>
      <c r="AK149" s="13"/>
      <c r="AL149" s="13"/>
      <c r="AM149" s="13"/>
    </row>
    <row r="150" spans="1:39">
      <c r="A150" s="9" t="s">
        <v>161</v>
      </c>
      <c r="B150" s="37">
        <f t="shared" si="28"/>
        <v>0</v>
      </c>
      <c r="C150" s="19">
        <f t="shared" si="29"/>
        <v>40214</v>
      </c>
      <c r="D150" s="19">
        <f t="shared" si="30"/>
        <v>40919</v>
      </c>
      <c r="E150" s="19">
        <f t="shared" si="31"/>
        <v>41341</v>
      </c>
      <c r="F150" s="37">
        <f t="shared" si="32"/>
        <v>0</v>
      </c>
      <c r="G150" s="37">
        <f t="shared" si="33"/>
        <v>933</v>
      </c>
      <c r="H150" s="37">
        <f t="shared" si="34"/>
        <v>942</v>
      </c>
      <c r="I150" s="37">
        <f t="shared" si="35"/>
        <v>946</v>
      </c>
      <c r="J150" s="16" t="s">
        <v>160</v>
      </c>
      <c r="K150" s="13">
        <v>1042</v>
      </c>
      <c r="L150" s="16" t="s">
        <v>160</v>
      </c>
      <c r="M150" s="13">
        <v>1040</v>
      </c>
      <c r="N150" s="16" t="s">
        <v>160</v>
      </c>
      <c r="O150" s="13">
        <v>1028</v>
      </c>
      <c r="P150" s="16" t="s">
        <v>160</v>
      </c>
      <c r="Q150" s="13">
        <f t="shared" si="36"/>
        <v>0</v>
      </c>
      <c r="R150" s="16" t="s">
        <v>160</v>
      </c>
      <c r="S150" s="13">
        <f t="shared" si="37"/>
        <v>0</v>
      </c>
      <c r="T150" s="16" t="s">
        <v>160</v>
      </c>
      <c r="U150" s="13">
        <f t="shared" si="38"/>
        <v>39226</v>
      </c>
      <c r="V150" s="16" t="s">
        <v>160</v>
      </c>
      <c r="W150" s="13">
        <f t="shared" si="39"/>
        <v>39886</v>
      </c>
      <c r="X150" s="16" t="s">
        <v>160</v>
      </c>
      <c r="Y150" s="13">
        <f t="shared" si="40"/>
        <v>40367</v>
      </c>
      <c r="Z150" s="13">
        <v>20199</v>
      </c>
      <c r="AA150" s="13">
        <v>20168</v>
      </c>
      <c r="AB150" s="13">
        <v>19935</v>
      </c>
      <c r="AC150" s="13">
        <v>19951</v>
      </c>
      <c r="AD150" s="13">
        <v>19621</v>
      </c>
      <c r="AE150" s="13">
        <v>19605</v>
      </c>
      <c r="AH150" s="13"/>
      <c r="AI150" s="13"/>
      <c r="AJ150" s="13"/>
      <c r="AK150" s="13"/>
      <c r="AL150" s="13"/>
      <c r="AM150" s="13"/>
    </row>
    <row r="151" spans="1:39">
      <c r="A151" s="8" t="s">
        <v>218</v>
      </c>
      <c r="B151" s="37">
        <f t="shared" si="28"/>
        <v>0</v>
      </c>
      <c r="C151" s="19">
        <f t="shared" si="29"/>
        <v>13678</v>
      </c>
      <c r="D151" s="19">
        <f t="shared" si="30"/>
        <v>14099</v>
      </c>
      <c r="E151" s="19">
        <f t="shared" si="31"/>
        <v>14424</v>
      </c>
      <c r="F151" s="37">
        <f t="shared" si="32"/>
        <v>0</v>
      </c>
      <c r="G151" s="37">
        <f t="shared" si="33"/>
        <v>494</v>
      </c>
      <c r="H151" s="37">
        <f t="shared" si="34"/>
        <v>505</v>
      </c>
      <c r="I151" s="37">
        <f t="shared" si="35"/>
        <v>505</v>
      </c>
      <c r="J151" s="16" t="s">
        <v>161</v>
      </c>
      <c r="K151" s="13">
        <v>946</v>
      </c>
      <c r="L151" s="16" t="s">
        <v>161</v>
      </c>
      <c r="M151" s="13">
        <v>942</v>
      </c>
      <c r="N151" s="16" t="s">
        <v>161</v>
      </c>
      <c r="O151" s="13">
        <v>933</v>
      </c>
      <c r="P151" s="16" t="s">
        <v>161</v>
      </c>
      <c r="Q151" s="13">
        <f t="shared" si="36"/>
        <v>0</v>
      </c>
      <c r="R151" s="16" t="s">
        <v>161</v>
      </c>
      <c r="S151" s="13">
        <f t="shared" si="37"/>
        <v>0</v>
      </c>
      <c r="T151" s="16" t="s">
        <v>161</v>
      </c>
      <c r="U151" s="13">
        <f t="shared" si="38"/>
        <v>40214</v>
      </c>
      <c r="V151" s="16" t="s">
        <v>161</v>
      </c>
      <c r="W151" s="13">
        <f t="shared" si="39"/>
        <v>40919</v>
      </c>
      <c r="X151" s="16" t="s">
        <v>161</v>
      </c>
      <c r="Y151" s="13">
        <f t="shared" si="40"/>
        <v>41341</v>
      </c>
      <c r="Z151" s="13">
        <v>21145</v>
      </c>
      <c r="AA151" s="13">
        <v>20196</v>
      </c>
      <c r="AB151" s="13">
        <v>20935</v>
      </c>
      <c r="AC151" s="13">
        <v>19984</v>
      </c>
      <c r="AD151" s="13">
        <v>20596</v>
      </c>
      <c r="AE151" s="13">
        <v>19618</v>
      </c>
      <c r="AH151" s="13"/>
      <c r="AI151" s="13"/>
      <c r="AJ151" s="13"/>
      <c r="AK151" s="13"/>
      <c r="AL151" s="13"/>
      <c r="AM151" s="13"/>
    </row>
    <row r="152" spans="1:39">
      <c r="A152" s="8" t="s">
        <v>163</v>
      </c>
      <c r="B152" s="37">
        <f t="shared" si="28"/>
        <v>0</v>
      </c>
      <c r="C152" s="19">
        <f t="shared" si="29"/>
        <v>6070</v>
      </c>
      <c r="D152" s="19">
        <f t="shared" si="30"/>
        <v>6270</v>
      </c>
      <c r="E152" s="19">
        <f t="shared" si="31"/>
        <v>6440</v>
      </c>
      <c r="F152" s="37">
        <f t="shared" si="32"/>
        <v>0</v>
      </c>
      <c r="G152" s="37">
        <f t="shared" si="33"/>
        <v>195</v>
      </c>
      <c r="H152" s="37">
        <f t="shared" si="34"/>
        <v>202</v>
      </c>
      <c r="I152" s="37">
        <f t="shared" si="35"/>
        <v>202</v>
      </c>
      <c r="J152" s="16" t="s">
        <v>218</v>
      </c>
      <c r="K152" s="13">
        <v>505</v>
      </c>
      <c r="L152" s="16" t="s">
        <v>218</v>
      </c>
      <c r="M152" s="13">
        <v>505</v>
      </c>
      <c r="N152" s="16" t="s">
        <v>218</v>
      </c>
      <c r="O152" s="13">
        <v>494</v>
      </c>
      <c r="P152" s="16" t="s">
        <v>218</v>
      </c>
      <c r="Q152" s="13">
        <f t="shared" si="36"/>
        <v>0</v>
      </c>
      <c r="R152" s="16" t="s">
        <v>218</v>
      </c>
      <c r="S152" s="13">
        <f t="shared" si="37"/>
        <v>0</v>
      </c>
      <c r="T152" s="16" t="s">
        <v>218</v>
      </c>
      <c r="U152" s="13">
        <f t="shared" si="38"/>
        <v>13678</v>
      </c>
      <c r="V152" s="16" t="s">
        <v>218</v>
      </c>
      <c r="W152" s="13">
        <f t="shared" si="39"/>
        <v>14099</v>
      </c>
      <c r="X152" s="16" t="s">
        <v>218</v>
      </c>
      <c r="Y152" s="13">
        <f t="shared" si="40"/>
        <v>14424</v>
      </c>
      <c r="Z152" s="13">
        <v>7811</v>
      </c>
      <c r="AA152" s="13">
        <v>6613</v>
      </c>
      <c r="AB152" s="13">
        <v>7631</v>
      </c>
      <c r="AC152" s="13">
        <v>6468</v>
      </c>
      <c r="AD152" s="13">
        <v>7418</v>
      </c>
      <c r="AE152" s="13">
        <v>6260</v>
      </c>
      <c r="AH152" s="13"/>
      <c r="AI152" s="13"/>
      <c r="AJ152" s="13"/>
      <c r="AK152" s="13"/>
      <c r="AL152" s="13"/>
      <c r="AM152" s="13"/>
    </row>
    <row r="153" spans="1:39">
      <c r="A153" s="9" t="s">
        <v>164</v>
      </c>
      <c r="B153" s="37">
        <f t="shared" si="28"/>
        <v>0</v>
      </c>
      <c r="C153" s="19">
        <f t="shared" si="29"/>
        <v>8145</v>
      </c>
      <c r="D153" s="19">
        <f t="shared" si="30"/>
        <v>8278</v>
      </c>
      <c r="E153" s="19">
        <f t="shared" si="31"/>
        <v>8374</v>
      </c>
      <c r="F153" s="37">
        <f t="shared" si="32"/>
        <v>0</v>
      </c>
      <c r="G153" s="37">
        <f t="shared" si="33"/>
        <v>180</v>
      </c>
      <c r="H153" s="37">
        <f t="shared" si="34"/>
        <v>182</v>
      </c>
      <c r="I153" s="37">
        <f t="shared" si="35"/>
        <v>184</v>
      </c>
      <c r="J153" s="16" t="s">
        <v>163</v>
      </c>
      <c r="K153" s="13">
        <v>202</v>
      </c>
      <c r="L153" s="16" t="s">
        <v>163</v>
      </c>
      <c r="M153" s="13">
        <v>202</v>
      </c>
      <c r="N153" s="16" t="s">
        <v>163</v>
      </c>
      <c r="O153" s="13">
        <v>195</v>
      </c>
      <c r="P153" s="16" t="s">
        <v>163</v>
      </c>
      <c r="Q153" s="13">
        <f t="shared" si="36"/>
        <v>0</v>
      </c>
      <c r="R153" s="16" t="s">
        <v>163</v>
      </c>
      <c r="S153" s="13">
        <f t="shared" si="37"/>
        <v>0</v>
      </c>
      <c r="T153" s="16" t="s">
        <v>163</v>
      </c>
      <c r="U153" s="13">
        <f t="shared" si="38"/>
        <v>6070</v>
      </c>
      <c r="V153" s="16" t="s">
        <v>163</v>
      </c>
      <c r="W153" s="13">
        <f t="shared" si="39"/>
        <v>6270</v>
      </c>
      <c r="X153" s="16" t="s">
        <v>163</v>
      </c>
      <c r="Y153" s="13">
        <f t="shared" si="40"/>
        <v>6440</v>
      </c>
      <c r="Z153" s="13">
        <v>3264</v>
      </c>
      <c r="AA153" s="13">
        <v>3176</v>
      </c>
      <c r="AB153" s="13">
        <v>3177</v>
      </c>
      <c r="AC153" s="13">
        <v>3093</v>
      </c>
      <c r="AD153" s="13">
        <v>3076</v>
      </c>
      <c r="AE153" s="13">
        <v>2994</v>
      </c>
      <c r="AH153" s="13"/>
      <c r="AI153" s="13"/>
      <c r="AJ153" s="13"/>
      <c r="AK153" s="13"/>
      <c r="AL153" s="13"/>
      <c r="AM153" s="13"/>
    </row>
    <row r="154" spans="1:39">
      <c r="A154" s="17" t="s">
        <v>283</v>
      </c>
      <c r="B154" s="37">
        <f t="shared" si="28"/>
        <v>0</v>
      </c>
      <c r="C154" s="19">
        <f t="shared" si="29"/>
        <v>6260</v>
      </c>
      <c r="D154" s="19">
        <f t="shared" si="30"/>
        <v>6370</v>
      </c>
      <c r="E154" s="19">
        <f t="shared" si="31"/>
        <v>6482</v>
      </c>
      <c r="F154" s="37">
        <f t="shared" si="32"/>
        <v>0</v>
      </c>
      <c r="G154" s="37">
        <f t="shared" si="33"/>
        <v>169</v>
      </c>
      <c r="H154" s="37">
        <f t="shared" si="34"/>
        <v>170</v>
      </c>
      <c r="I154" s="37">
        <f t="shared" si="35"/>
        <v>172</v>
      </c>
      <c r="J154" s="16" t="s">
        <v>164</v>
      </c>
      <c r="K154" s="13">
        <v>184</v>
      </c>
      <c r="L154" s="16" t="s">
        <v>164</v>
      </c>
      <c r="M154" s="13">
        <v>182</v>
      </c>
      <c r="N154" s="16" t="s">
        <v>164</v>
      </c>
      <c r="O154" s="13">
        <v>180</v>
      </c>
      <c r="P154" s="16" t="s">
        <v>164</v>
      </c>
      <c r="Q154" s="13">
        <f t="shared" si="36"/>
        <v>0</v>
      </c>
      <c r="R154" s="16" t="s">
        <v>164</v>
      </c>
      <c r="S154" s="13">
        <f t="shared" si="37"/>
        <v>0</v>
      </c>
      <c r="T154" s="16" t="s">
        <v>164</v>
      </c>
      <c r="U154" s="13">
        <f t="shared" si="38"/>
        <v>8145</v>
      </c>
      <c r="V154" s="16" t="s">
        <v>164</v>
      </c>
      <c r="W154" s="13">
        <f t="shared" si="39"/>
        <v>8278</v>
      </c>
      <c r="X154" s="16" t="s">
        <v>164</v>
      </c>
      <c r="Y154" s="13">
        <f t="shared" si="40"/>
        <v>8374</v>
      </c>
      <c r="Z154" s="13">
        <v>4403</v>
      </c>
      <c r="AA154" s="13">
        <v>3971</v>
      </c>
      <c r="AB154" s="13">
        <v>4368</v>
      </c>
      <c r="AC154" s="13">
        <v>3910</v>
      </c>
      <c r="AD154" s="13">
        <v>4304</v>
      </c>
      <c r="AE154" s="13">
        <v>3841</v>
      </c>
      <c r="AH154" s="13"/>
      <c r="AI154" s="13"/>
      <c r="AJ154" s="13"/>
      <c r="AK154" s="13"/>
      <c r="AL154" s="13"/>
      <c r="AM154" s="13"/>
    </row>
    <row r="155" spans="1:39">
      <c r="A155" s="8" t="s">
        <v>165</v>
      </c>
      <c r="B155" s="37">
        <f t="shared" si="28"/>
        <v>0</v>
      </c>
      <c r="C155" s="19">
        <f t="shared" si="29"/>
        <v>1490</v>
      </c>
      <c r="D155" s="19">
        <f t="shared" si="30"/>
        <v>1543</v>
      </c>
      <c r="E155" s="19">
        <f t="shared" si="31"/>
        <v>1571</v>
      </c>
      <c r="F155" s="37">
        <f t="shared" si="32"/>
        <v>0</v>
      </c>
      <c r="G155" s="37">
        <f t="shared" si="33"/>
        <v>29</v>
      </c>
      <c r="H155" s="37">
        <f t="shared" si="34"/>
        <v>32</v>
      </c>
      <c r="I155" s="37">
        <f t="shared" si="35"/>
        <v>32</v>
      </c>
      <c r="J155" s="16" t="s">
        <v>283</v>
      </c>
      <c r="K155" s="13">
        <v>172</v>
      </c>
      <c r="L155" s="16" t="s">
        <v>283</v>
      </c>
      <c r="M155" s="13">
        <v>170</v>
      </c>
      <c r="N155" s="16" t="s">
        <v>283</v>
      </c>
      <c r="O155" s="13">
        <v>169</v>
      </c>
      <c r="P155" s="16" t="s">
        <v>283</v>
      </c>
      <c r="Q155" s="13">
        <f t="shared" si="36"/>
        <v>0</v>
      </c>
      <c r="R155" s="16" t="s">
        <v>283</v>
      </c>
      <c r="S155" s="13">
        <f t="shared" si="37"/>
        <v>0</v>
      </c>
      <c r="T155" s="16" t="s">
        <v>283</v>
      </c>
      <c r="U155" s="13">
        <f t="shared" si="38"/>
        <v>6260</v>
      </c>
      <c r="V155" s="16" t="s">
        <v>283</v>
      </c>
      <c r="W155" s="13">
        <f t="shared" si="39"/>
        <v>6370</v>
      </c>
      <c r="X155" s="16" t="s">
        <v>283</v>
      </c>
      <c r="Y155" s="13">
        <f t="shared" si="40"/>
        <v>6482</v>
      </c>
      <c r="Z155" s="13">
        <v>2889</v>
      </c>
      <c r="AA155" s="13">
        <v>3593</v>
      </c>
      <c r="AB155" s="13">
        <v>2828</v>
      </c>
      <c r="AC155" s="13">
        <v>3542</v>
      </c>
      <c r="AD155" s="13">
        <v>2787</v>
      </c>
      <c r="AE155" s="13">
        <v>3473</v>
      </c>
      <c r="AH155" s="13"/>
      <c r="AI155" s="13"/>
      <c r="AJ155" s="13"/>
      <c r="AK155" s="13"/>
      <c r="AL155" s="13"/>
      <c r="AM155" s="13"/>
    </row>
    <row r="156" spans="1:39">
      <c r="A156" s="8" t="s">
        <v>166</v>
      </c>
      <c r="B156" s="37">
        <f t="shared" si="28"/>
        <v>0</v>
      </c>
      <c r="C156" s="19">
        <f t="shared" si="29"/>
        <v>18929</v>
      </c>
      <c r="D156" s="19">
        <f t="shared" si="30"/>
        <v>19335</v>
      </c>
      <c r="E156" s="19">
        <f t="shared" si="31"/>
        <v>19693</v>
      </c>
      <c r="F156" s="37">
        <f t="shared" si="32"/>
        <v>0</v>
      </c>
      <c r="G156" s="37">
        <f t="shared" si="33"/>
        <v>369</v>
      </c>
      <c r="H156" s="37">
        <f t="shared" si="34"/>
        <v>374</v>
      </c>
      <c r="I156" s="37">
        <f t="shared" si="35"/>
        <v>376</v>
      </c>
      <c r="J156" s="16" t="s">
        <v>165</v>
      </c>
      <c r="K156" s="13">
        <v>32</v>
      </c>
      <c r="L156" s="16" t="s">
        <v>165</v>
      </c>
      <c r="M156" s="13">
        <v>32</v>
      </c>
      <c r="N156" s="16" t="s">
        <v>165</v>
      </c>
      <c r="O156" s="13">
        <v>29</v>
      </c>
      <c r="P156" s="16" t="s">
        <v>165</v>
      </c>
      <c r="Q156" s="13">
        <f t="shared" si="36"/>
        <v>0</v>
      </c>
      <c r="R156" s="16" t="s">
        <v>165</v>
      </c>
      <c r="S156" s="13">
        <f t="shared" si="37"/>
        <v>0</v>
      </c>
      <c r="T156" s="16" t="s">
        <v>165</v>
      </c>
      <c r="U156" s="13">
        <f t="shared" si="38"/>
        <v>1490</v>
      </c>
      <c r="V156" s="16" t="s">
        <v>165</v>
      </c>
      <c r="W156" s="13">
        <f t="shared" si="39"/>
        <v>1543</v>
      </c>
      <c r="X156" s="16" t="s">
        <v>165</v>
      </c>
      <c r="Y156" s="13">
        <f t="shared" si="40"/>
        <v>1571</v>
      </c>
      <c r="Z156" s="13">
        <v>767</v>
      </c>
      <c r="AA156" s="13">
        <v>804</v>
      </c>
      <c r="AB156" s="13">
        <v>753</v>
      </c>
      <c r="AC156" s="13">
        <v>790</v>
      </c>
      <c r="AD156" s="13">
        <v>732</v>
      </c>
      <c r="AE156" s="13">
        <v>758</v>
      </c>
      <c r="AH156" s="13"/>
      <c r="AI156" s="13"/>
      <c r="AJ156" s="13"/>
      <c r="AK156" s="13"/>
      <c r="AL156" s="13"/>
      <c r="AM156" s="13"/>
    </row>
    <row r="157" spans="1:39">
      <c r="A157" s="8" t="s">
        <v>219</v>
      </c>
      <c r="B157" s="37">
        <f t="shared" si="28"/>
        <v>0</v>
      </c>
      <c r="C157" s="19">
        <f t="shared" si="29"/>
        <v>965</v>
      </c>
      <c r="D157" s="19">
        <f t="shared" si="30"/>
        <v>1013</v>
      </c>
      <c r="E157" s="19">
        <f t="shared" si="31"/>
        <v>1066</v>
      </c>
      <c r="F157" s="37">
        <f t="shared" si="32"/>
        <v>0</v>
      </c>
      <c r="G157" s="37">
        <f t="shared" si="33"/>
        <v>25</v>
      </c>
      <c r="H157" s="37">
        <f t="shared" si="34"/>
        <v>25</v>
      </c>
      <c r="I157" s="37">
        <f t="shared" si="35"/>
        <v>25</v>
      </c>
      <c r="J157" s="16" t="s">
        <v>166</v>
      </c>
      <c r="K157" s="13">
        <v>376</v>
      </c>
      <c r="L157" s="16" t="s">
        <v>166</v>
      </c>
      <c r="M157" s="13">
        <v>374</v>
      </c>
      <c r="N157" s="16" t="s">
        <v>166</v>
      </c>
      <c r="O157" s="13">
        <v>369</v>
      </c>
      <c r="P157" s="16" t="s">
        <v>166</v>
      </c>
      <c r="Q157" s="13">
        <f t="shared" si="36"/>
        <v>0</v>
      </c>
      <c r="R157" s="16" t="s">
        <v>166</v>
      </c>
      <c r="S157" s="13">
        <f t="shared" si="37"/>
        <v>0</v>
      </c>
      <c r="T157" s="16" t="s">
        <v>166</v>
      </c>
      <c r="U157" s="13">
        <f t="shared" si="38"/>
        <v>18929</v>
      </c>
      <c r="V157" s="16" t="s">
        <v>166</v>
      </c>
      <c r="W157" s="13">
        <f t="shared" si="39"/>
        <v>19335</v>
      </c>
      <c r="X157" s="16" t="s">
        <v>166</v>
      </c>
      <c r="Y157" s="13">
        <f t="shared" si="40"/>
        <v>19693</v>
      </c>
      <c r="Z157" s="13">
        <v>9279</v>
      </c>
      <c r="AA157" s="13">
        <v>10414</v>
      </c>
      <c r="AB157" s="13">
        <v>9106</v>
      </c>
      <c r="AC157" s="13">
        <v>10229</v>
      </c>
      <c r="AD157" s="13">
        <v>8896</v>
      </c>
      <c r="AE157" s="13">
        <v>10033</v>
      </c>
      <c r="AH157" s="13"/>
      <c r="AI157" s="13"/>
      <c r="AJ157" s="13"/>
      <c r="AK157" s="13"/>
      <c r="AL157" s="13"/>
      <c r="AM157" s="13"/>
    </row>
    <row r="158" spans="1:39">
      <c r="A158" s="9" t="s">
        <v>168</v>
      </c>
      <c r="B158" s="37">
        <f t="shared" si="28"/>
        <v>0</v>
      </c>
      <c r="C158" s="19">
        <f t="shared" si="29"/>
        <v>46518</v>
      </c>
      <c r="D158" s="19">
        <f t="shared" si="30"/>
        <v>47277</v>
      </c>
      <c r="E158" s="19">
        <f t="shared" si="31"/>
        <v>47870</v>
      </c>
      <c r="F158" s="37">
        <f t="shared" si="32"/>
        <v>0</v>
      </c>
      <c r="G158" s="37">
        <f t="shared" si="33"/>
        <v>1077</v>
      </c>
      <c r="H158" s="37">
        <f t="shared" si="34"/>
        <v>1092</v>
      </c>
      <c r="I158" s="37">
        <f t="shared" si="35"/>
        <v>1095</v>
      </c>
      <c r="J158" s="16" t="s">
        <v>219</v>
      </c>
      <c r="K158" s="13">
        <v>25</v>
      </c>
      <c r="L158" s="16" t="s">
        <v>219</v>
      </c>
      <c r="M158" s="13">
        <v>25</v>
      </c>
      <c r="N158" s="16" t="s">
        <v>219</v>
      </c>
      <c r="O158" s="13">
        <v>25</v>
      </c>
      <c r="P158" s="16" t="s">
        <v>219</v>
      </c>
      <c r="Q158" s="13">
        <f t="shared" si="36"/>
        <v>0</v>
      </c>
      <c r="R158" s="16" t="s">
        <v>219</v>
      </c>
      <c r="S158" s="13">
        <f t="shared" si="37"/>
        <v>0</v>
      </c>
      <c r="T158" s="16" t="s">
        <v>219</v>
      </c>
      <c r="U158" s="13">
        <f t="shared" si="38"/>
        <v>965</v>
      </c>
      <c r="V158" s="16" t="s">
        <v>219</v>
      </c>
      <c r="W158" s="13">
        <f t="shared" si="39"/>
        <v>1013</v>
      </c>
      <c r="X158" s="16" t="s">
        <v>219</v>
      </c>
      <c r="Y158" s="13">
        <f t="shared" si="40"/>
        <v>1066</v>
      </c>
      <c r="Z158" s="13">
        <v>504</v>
      </c>
      <c r="AA158" s="13">
        <v>562</v>
      </c>
      <c r="AB158" s="13">
        <v>475</v>
      </c>
      <c r="AC158" s="13">
        <v>538</v>
      </c>
      <c r="AD158" s="13">
        <v>453</v>
      </c>
      <c r="AE158" s="13">
        <v>512</v>
      </c>
      <c r="AH158" s="13"/>
      <c r="AI158" s="13"/>
      <c r="AJ158" s="13"/>
      <c r="AK158" s="13"/>
      <c r="AL158" s="13"/>
      <c r="AM158" s="13"/>
    </row>
    <row r="159" spans="1:39">
      <c r="A159" s="8" t="s">
        <v>169</v>
      </c>
      <c r="B159" s="37">
        <f t="shared" si="28"/>
        <v>0</v>
      </c>
      <c r="C159" s="19">
        <f t="shared" si="29"/>
        <v>179</v>
      </c>
      <c r="D159" s="19">
        <f t="shared" si="30"/>
        <v>185</v>
      </c>
      <c r="E159" s="19">
        <f t="shared" si="31"/>
        <v>186</v>
      </c>
      <c r="F159" s="37">
        <f t="shared" si="32"/>
        <v>0</v>
      </c>
      <c r="G159" s="37">
        <f t="shared" si="33"/>
        <v>1</v>
      </c>
      <c r="H159" s="37">
        <f t="shared" si="34"/>
        <v>1</v>
      </c>
      <c r="I159" s="37">
        <f t="shared" si="35"/>
        <v>1</v>
      </c>
      <c r="J159" s="16" t="s">
        <v>168</v>
      </c>
      <c r="K159" s="13">
        <v>1095</v>
      </c>
      <c r="L159" s="16" t="s">
        <v>168</v>
      </c>
      <c r="M159" s="13">
        <v>1092</v>
      </c>
      <c r="N159" s="16" t="s">
        <v>168</v>
      </c>
      <c r="O159" s="13">
        <v>1077</v>
      </c>
      <c r="P159" s="16" t="s">
        <v>168</v>
      </c>
      <c r="Q159" s="13">
        <f t="shared" si="36"/>
        <v>0</v>
      </c>
      <c r="R159" s="16" t="s">
        <v>168</v>
      </c>
      <c r="S159" s="13">
        <f t="shared" si="37"/>
        <v>0</v>
      </c>
      <c r="T159" s="16" t="s">
        <v>168</v>
      </c>
      <c r="U159" s="13">
        <f t="shared" si="38"/>
        <v>46518</v>
      </c>
      <c r="V159" s="16" t="s">
        <v>168</v>
      </c>
      <c r="W159" s="13">
        <f t="shared" si="39"/>
        <v>47277</v>
      </c>
      <c r="X159" s="16" t="s">
        <v>168</v>
      </c>
      <c r="Y159" s="13">
        <f t="shared" si="40"/>
        <v>47870</v>
      </c>
      <c r="Z159" s="13">
        <v>24520</v>
      </c>
      <c r="AA159" s="13">
        <v>23350</v>
      </c>
      <c r="AB159" s="13">
        <v>24237</v>
      </c>
      <c r="AC159" s="13">
        <v>23040</v>
      </c>
      <c r="AD159" s="13">
        <v>23853</v>
      </c>
      <c r="AE159" s="13">
        <v>22665</v>
      </c>
      <c r="AH159" s="13"/>
      <c r="AI159" s="13"/>
      <c r="AJ159" s="13"/>
      <c r="AK159" s="13"/>
      <c r="AL159" s="13"/>
      <c r="AM159" s="13"/>
    </row>
    <row r="160" spans="1:39">
      <c r="A160" s="8" t="s">
        <v>170</v>
      </c>
      <c r="B160" s="37">
        <f t="shared" si="28"/>
        <v>0</v>
      </c>
      <c r="C160" s="19">
        <f t="shared" si="29"/>
        <v>1578</v>
      </c>
      <c r="D160" s="19">
        <f t="shared" si="30"/>
        <v>1614</v>
      </c>
      <c r="E160" s="19">
        <f t="shared" si="31"/>
        <v>1657</v>
      </c>
      <c r="F160" s="37">
        <f t="shared" si="32"/>
        <v>0</v>
      </c>
      <c r="G160" s="37">
        <f t="shared" si="33"/>
        <v>27</v>
      </c>
      <c r="H160" s="37">
        <f t="shared" si="34"/>
        <v>30</v>
      </c>
      <c r="I160" s="37">
        <f t="shared" si="35"/>
        <v>30</v>
      </c>
      <c r="J160" s="16" t="s">
        <v>169</v>
      </c>
      <c r="K160" s="13">
        <v>1</v>
      </c>
      <c r="L160" s="16" t="s">
        <v>169</v>
      </c>
      <c r="M160" s="13">
        <v>1</v>
      </c>
      <c r="N160" s="16" t="s">
        <v>169</v>
      </c>
      <c r="O160" s="13">
        <v>1</v>
      </c>
      <c r="P160" s="16" t="s">
        <v>169</v>
      </c>
      <c r="Q160" s="13">
        <f t="shared" si="36"/>
        <v>0</v>
      </c>
      <c r="R160" s="16" t="s">
        <v>169</v>
      </c>
      <c r="S160" s="13">
        <f t="shared" si="37"/>
        <v>0</v>
      </c>
      <c r="T160" s="16" t="s">
        <v>169</v>
      </c>
      <c r="U160" s="13">
        <f t="shared" si="38"/>
        <v>179</v>
      </c>
      <c r="V160" s="16" t="s">
        <v>169</v>
      </c>
      <c r="W160" s="13">
        <f t="shared" si="39"/>
        <v>185</v>
      </c>
      <c r="X160" s="16" t="s">
        <v>169</v>
      </c>
      <c r="Y160" s="13">
        <f t="shared" si="40"/>
        <v>186</v>
      </c>
      <c r="Z160" s="13">
        <v>85</v>
      </c>
      <c r="AA160" s="13">
        <v>101</v>
      </c>
      <c r="AB160" s="13">
        <v>84</v>
      </c>
      <c r="AC160" s="13">
        <v>101</v>
      </c>
      <c r="AD160" s="13">
        <v>81</v>
      </c>
      <c r="AE160" s="13">
        <v>98</v>
      </c>
      <c r="AH160" s="13"/>
      <c r="AI160" s="13"/>
      <c r="AJ160" s="13"/>
      <c r="AK160" s="13"/>
      <c r="AL160" s="13"/>
      <c r="AM160" s="13"/>
    </row>
    <row r="161" spans="1:39">
      <c r="A161" s="8" t="s">
        <v>171</v>
      </c>
      <c r="B161" s="37">
        <f t="shared" si="28"/>
        <v>0</v>
      </c>
      <c r="C161" s="19">
        <f t="shared" si="29"/>
        <v>7316</v>
      </c>
      <c r="D161" s="19">
        <f t="shared" si="30"/>
        <v>7689</v>
      </c>
      <c r="E161" s="19">
        <f t="shared" si="31"/>
        <v>8017</v>
      </c>
      <c r="F161" s="37">
        <f t="shared" si="32"/>
        <v>0</v>
      </c>
      <c r="G161" s="37">
        <f t="shared" si="33"/>
        <v>141</v>
      </c>
      <c r="H161" s="37">
        <f t="shared" si="34"/>
        <v>145</v>
      </c>
      <c r="I161" s="37">
        <f t="shared" si="35"/>
        <v>149</v>
      </c>
      <c r="J161" s="16" t="s">
        <v>170</v>
      </c>
      <c r="K161" s="13">
        <v>30</v>
      </c>
      <c r="L161" s="16" t="s">
        <v>170</v>
      </c>
      <c r="M161" s="13">
        <v>30</v>
      </c>
      <c r="N161" s="16" t="s">
        <v>170</v>
      </c>
      <c r="O161" s="13">
        <v>27</v>
      </c>
      <c r="P161" s="16" t="s">
        <v>170</v>
      </c>
      <c r="Q161" s="13">
        <f t="shared" si="36"/>
        <v>0</v>
      </c>
      <c r="R161" s="16" t="s">
        <v>170</v>
      </c>
      <c r="S161" s="13">
        <f t="shared" si="37"/>
        <v>0</v>
      </c>
      <c r="T161" s="16" t="s">
        <v>170</v>
      </c>
      <c r="U161" s="13">
        <f t="shared" si="38"/>
        <v>1578</v>
      </c>
      <c r="V161" s="16" t="s">
        <v>170</v>
      </c>
      <c r="W161" s="13">
        <f t="shared" si="39"/>
        <v>1614</v>
      </c>
      <c r="X161" s="16" t="s">
        <v>170</v>
      </c>
      <c r="Y161" s="13">
        <f t="shared" si="40"/>
        <v>1657</v>
      </c>
      <c r="Z161" s="13">
        <v>813</v>
      </c>
      <c r="AA161" s="13">
        <v>844</v>
      </c>
      <c r="AB161" s="13">
        <v>783</v>
      </c>
      <c r="AC161" s="13">
        <v>831</v>
      </c>
      <c r="AD161" s="13">
        <v>765</v>
      </c>
      <c r="AE161" s="13">
        <v>813</v>
      </c>
      <c r="AH161" s="13"/>
      <c r="AI161" s="13"/>
      <c r="AJ161" s="13"/>
      <c r="AK161" s="13"/>
      <c r="AL161" s="13"/>
      <c r="AM161" s="13"/>
    </row>
    <row r="162" spans="1:39">
      <c r="A162" s="8" t="s">
        <v>172</v>
      </c>
      <c r="B162" s="37">
        <f t="shared" si="28"/>
        <v>0</v>
      </c>
      <c r="C162" s="19">
        <f t="shared" si="29"/>
        <v>5345</v>
      </c>
      <c r="D162" s="19">
        <f t="shared" si="30"/>
        <v>5510</v>
      </c>
      <c r="E162" s="19">
        <f t="shared" si="31"/>
        <v>5598</v>
      </c>
      <c r="F162" s="37">
        <f t="shared" si="32"/>
        <v>0</v>
      </c>
      <c r="G162" s="37">
        <f t="shared" si="33"/>
        <v>147</v>
      </c>
      <c r="H162" s="37">
        <f t="shared" si="34"/>
        <v>149</v>
      </c>
      <c r="I162" s="37">
        <f t="shared" si="35"/>
        <v>149</v>
      </c>
      <c r="J162" s="16" t="s">
        <v>171</v>
      </c>
      <c r="K162" s="13">
        <v>149</v>
      </c>
      <c r="L162" s="16" t="s">
        <v>171</v>
      </c>
      <c r="M162" s="13">
        <v>145</v>
      </c>
      <c r="N162" s="16" t="s">
        <v>171</v>
      </c>
      <c r="O162" s="13">
        <v>141</v>
      </c>
      <c r="P162" s="16" t="s">
        <v>171</v>
      </c>
      <c r="Q162" s="13">
        <f t="shared" si="36"/>
        <v>0</v>
      </c>
      <c r="R162" s="16" t="s">
        <v>171</v>
      </c>
      <c r="S162" s="13">
        <f t="shared" si="37"/>
        <v>0</v>
      </c>
      <c r="T162" s="16" t="s">
        <v>171</v>
      </c>
      <c r="U162" s="13">
        <f t="shared" si="38"/>
        <v>7316</v>
      </c>
      <c r="V162" s="16" t="s">
        <v>171</v>
      </c>
      <c r="W162" s="13">
        <f t="shared" si="39"/>
        <v>7689</v>
      </c>
      <c r="X162" s="16" t="s">
        <v>171</v>
      </c>
      <c r="Y162" s="13">
        <f t="shared" si="40"/>
        <v>8017</v>
      </c>
      <c r="Z162" s="13">
        <v>3872</v>
      </c>
      <c r="AA162" s="13">
        <v>4145</v>
      </c>
      <c r="AB162" s="13">
        <v>3714</v>
      </c>
      <c r="AC162" s="13">
        <v>3975</v>
      </c>
      <c r="AD162" s="13">
        <v>3523</v>
      </c>
      <c r="AE162" s="13">
        <v>3793</v>
      </c>
      <c r="AH162" s="13"/>
      <c r="AI162" s="13"/>
      <c r="AJ162" s="13"/>
      <c r="AK162" s="13"/>
      <c r="AL162" s="13"/>
      <c r="AM162" s="13"/>
    </row>
    <row r="163" spans="1:39">
      <c r="A163" s="9" t="s">
        <v>173</v>
      </c>
      <c r="B163" s="37">
        <f t="shared" ref="B163:B169" si="41">VLOOKUP(A163,$R$34:$S$169,2,FALSE)</f>
        <v>0</v>
      </c>
      <c r="C163" s="19">
        <f t="shared" ref="C163:C169" si="42">VLOOKUP(A163,$T$34:$U$169,2,FALSE)</f>
        <v>43684</v>
      </c>
      <c r="D163" s="19">
        <f t="shared" ref="D163:D169" si="43">VLOOKUP(A163,$V$34:$W$169,2,FALSE)</f>
        <v>44334</v>
      </c>
      <c r="E163" s="19">
        <f t="shared" ref="E163:E169" si="44">VLOOKUP(A163,$X$34:$Y$169,2,FALSE)</f>
        <v>44782</v>
      </c>
      <c r="F163" s="37">
        <f t="shared" ref="F163:F169" si="45">VLOOKUP(A163,$J$34:$Q$169,8,FALSE)</f>
        <v>0</v>
      </c>
      <c r="G163" s="37">
        <f t="shared" ref="G163:G169" si="46">VLOOKUP(A163,$J$34:$Q$169,6,FALSE)</f>
        <v>1335</v>
      </c>
      <c r="H163" s="37">
        <f t="shared" ref="H163:H169" si="47">VLOOKUP(A163,$J$34:$Q$169,4,FALSE)</f>
        <v>1344</v>
      </c>
      <c r="I163" s="37">
        <f t="shared" ref="I163:I169" si="48">VLOOKUP(A163,$J$34:$Q$169,2,FALSE)</f>
        <v>1347</v>
      </c>
      <c r="J163" s="16" t="s">
        <v>172</v>
      </c>
      <c r="K163" s="13">
        <v>149</v>
      </c>
      <c r="L163" s="16" t="s">
        <v>172</v>
      </c>
      <c r="M163" s="13">
        <v>149</v>
      </c>
      <c r="N163" s="16" t="s">
        <v>172</v>
      </c>
      <c r="O163" s="13">
        <v>147</v>
      </c>
      <c r="P163" s="16" t="s">
        <v>172</v>
      </c>
      <c r="Q163" s="13">
        <f t="shared" ref="Q163:Q169" si="49">+AN163+AO163</f>
        <v>0</v>
      </c>
      <c r="R163" s="16" t="s">
        <v>172</v>
      </c>
      <c r="S163" s="13">
        <f t="shared" ref="S163:S169" si="50">+AF163+AG163</f>
        <v>0</v>
      </c>
      <c r="T163" s="16" t="s">
        <v>172</v>
      </c>
      <c r="U163" s="13">
        <f t="shared" ref="U163:U169" si="51">+AD163+AE163</f>
        <v>5345</v>
      </c>
      <c r="V163" s="16" t="s">
        <v>172</v>
      </c>
      <c r="W163" s="13">
        <f t="shared" ref="W163:W169" si="52">+AB163+AC163</f>
        <v>5510</v>
      </c>
      <c r="X163" s="16" t="s">
        <v>172</v>
      </c>
      <c r="Y163" s="13">
        <f t="shared" ref="Y163:Y169" si="53">+Z163+AA163</f>
        <v>5598</v>
      </c>
      <c r="Z163" s="13">
        <v>2652</v>
      </c>
      <c r="AA163" s="13">
        <v>2946</v>
      </c>
      <c r="AB163" s="13">
        <v>2606</v>
      </c>
      <c r="AC163" s="13">
        <v>2904</v>
      </c>
      <c r="AD163" s="13">
        <v>2527</v>
      </c>
      <c r="AE163" s="13">
        <v>2818</v>
      </c>
      <c r="AH163" s="13"/>
      <c r="AI163" s="13"/>
      <c r="AJ163" s="13"/>
      <c r="AK163" s="13"/>
      <c r="AL163" s="13"/>
      <c r="AM163" s="13"/>
    </row>
    <row r="164" spans="1:39">
      <c r="A164" s="8" t="s">
        <v>174</v>
      </c>
      <c r="B164" s="37">
        <f t="shared" si="41"/>
        <v>0</v>
      </c>
      <c r="C164" s="19">
        <f t="shared" si="42"/>
        <v>663</v>
      </c>
      <c r="D164" s="19">
        <f t="shared" si="43"/>
        <v>717</v>
      </c>
      <c r="E164" s="19">
        <f t="shared" si="44"/>
        <v>779</v>
      </c>
      <c r="F164" s="37">
        <f t="shared" si="45"/>
        <v>0</v>
      </c>
      <c r="G164" s="37">
        <f t="shared" si="46"/>
        <v>11</v>
      </c>
      <c r="H164" s="37">
        <f t="shared" si="47"/>
        <v>12</v>
      </c>
      <c r="I164" s="37">
        <f t="shared" si="48"/>
        <v>13</v>
      </c>
      <c r="J164" s="16" t="s">
        <v>173</v>
      </c>
      <c r="K164" s="13">
        <v>1347</v>
      </c>
      <c r="L164" s="16" t="s">
        <v>173</v>
      </c>
      <c r="M164" s="13">
        <v>1344</v>
      </c>
      <c r="N164" s="16" t="s">
        <v>173</v>
      </c>
      <c r="O164" s="13">
        <v>1335</v>
      </c>
      <c r="P164" s="16" t="s">
        <v>173</v>
      </c>
      <c r="Q164" s="13">
        <f t="shared" si="49"/>
        <v>0</v>
      </c>
      <c r="R164" s="16" t="s">
        <v>173</v>
      </c>
      <c r="S164" s="13">
        <f t="shared" si="50"/>
        <v>0</v>
      </c>
      <c r="T164" s="16" t="s">
        <v>173</v>
      </c>
      <c r="U164" s="13">
        <f t="shared" si="51"/>
        <v>43684</v>
      </c>
      <c r="V164" s="16" t="s">
        <v>173</v>
      </c>
      <c r="W164" s="13">
        <f t="shared" si="52"/>
        <v>44334</v>
      </c>
      <c r="X164" s="16" t="s">
        <v>173</v>
      </c>
      <c r="Y164" s="13">
        <f t="shared" si="53"/>
        <v>44782</v>
      </c>
      <c r="Z164" s="13">
        <v>22625</v>
      </c>
      <c r="AA164" s="13">
        <v>22157</v>
      </c>
      <c r="AB164" s="13">
        <v>22400</v>
      </c>
      <c r="AC164" s="13">
        <v>21934</v>
      </c>
      <c r="AD164" s="13">
        <v>22091</v>
      </c>
      <c r="AE164" s="13">
        <v>21593</v>
      </c>
      <c r="AH164" s="13"/>
      <c r="AI164" s="13"/>
      <c r="AJ164" s="13"/>
      <c r="AK164" s="13"/>
      <c r="AL164" s="13"/>
      <c r="AM164" s="13"/>
    </row>
    <row r="165" spans="1:39">
      <c r="A165" s="9" t="s">
        <v>220</v>
      </c>
      <c r="B165" s="37">
        <f t="shared" si="41"/>
        <v>0</v>
      </c>
      <c r="C165" s="19">
        <f t="shared" si="42"/>
        <v>29966</v>
      </c>
      <c r="D165" s="19">
        <f t="shared" si="43"/>
        <v>30472</v>
      </c>
      <c r="E165" s="19">
        <f t="shared" si="44"/>
        <v>30877</v>
      </c>
      <c r="F165" s="37">
        <f t="shared" si="45"/>
        <v>0</v>
      </c>
      <c r="G165" s="37">
        <f t="shared" si="46"/>
        <v>908</v>
      </c>
      <c r="H165" s="37">
        <f t="shared" si="47"/>
        <v>916</v>
      </c>
      <c r="I165" s="37">
        <f t="shared" si="48"/>
        <v>918</v>
      </c>
      <c r="J165" s="16" t="s">
        <v>174</v>
      </c>
      <c r="K165" s="13">
        <v>13</v>
      </c>
      <c r="L165" s="16" t="s">
        <v>174</v>
      </c>
      <c r="M165" s="13">
        <v>12</v>
      </c>
      <c r="N165" s="16" t="s">
        <v>174</v>
      </c>
      <c r="O165" s="13">
        <v>11</v>
      </c>
      <c r="P165" s="16" t="s">
        <v>174</v>
      </c>
      <c r="Q165" s="13">
        <f t="shared" si="49"/>
        <v>0</v>
      </c>
      <c r="R165" s="16" t="s">
        <v>174</v>
      </c>
      <c r="S165" s="13">
        <f t="shared" si="50"/>
        <v>0</v>
      </c>
      <c r="T165" s="16" t="s">
        <v>174</v>
      </c>
      <c r="U165" s="13">
        <f t="shared" si="51"/>
        <v>663</v>
      </c>
      <c r="V165" s="16" t="s">
        <v>174</v>
      </c>
      <c r="W165" s="13">
        <f t="shared" si="52"/>
        <v>717</v>
      </c>
      <c r="X165" s="16" t="s">
        <v>174</v>
      </c>
      <c r="Y165" s="13">
        <f t="shared" si="53"/>
        <v>779</v>
      </c>
      <c r="Z165" s="13">
        <v>347</v>
      </c>
      <c r="AA165" s="13">
        <v>432</v>
      </c>
      <c r="AB165" s="13">
        <v>319</v>
      </c>
      <c r="AC165" s="13">
        <v>398</v>
      </c>
      <c r="AD165" s="13">
        <v>293</v>
      </c>
      <c r="AE165" s="13">
        <v>370</v>
      </c>
      <c r="AH165" s="13"/>
      <c r="AI165" s="13"/>
      <c r="AJ165" s="13"/>
      <c r="AK165" s="13"/>
      <c r="AL165" s="13"/>
      <c r="AM165" s="13"/>
    </row>
    <row r="166" spans="1:39">
      <c r="A166" s="8" t="s">
        <v>176</v>
      </c>
      <c r="B166" s="37">
        <f t="shared" si="41"/>
        <v>0</v>
      </c>
      <c r="C166" s="19">
        <f t="shared" si="42"/>
        <v>3457</v>
      </c>
      <c r="D166" s="19">
        <f t="shared" si="43"/>
        <v>3520</v>
      </c>
      <c r="E166" s="19">
        <f t="shared" si="44"/>
        <v>3596</v>
      </c>
      <c r="F166" s="37">
        <f t="shared" si="45"/>
        <v>0</v>
      </c>
      <c r="G166" s="37">
        <f t="shared" si="46"/>
        <v>61</v>
      </c>
      <c r="H166" s="37">
        <f t="shared" si="47"/>
        <v>62</v>
      </c>
      <c r="I166" s="37">
        <f t="shared" si="48"/>
        <v>62</v>
      </c>
      <c r="J166" s="16" t="s">
        <v>220</v>
      </c>
      <c r="K166" s="13">
        <v>918</v>
      </c>
      <c r="L166" s="16" t="s">
        <v>220</v>
      </c>
      <c r="M166" s="13">
        <v>916</v>
      </c>
      <c r="N166" s="16" t="s">
        <v>220</v>
      </c>
      <c r="O166" s="13">
        <v>908</v>
      </c>
      <c r="P166" s="16" t="s">
        <v>220</v>
      </c>
      <c r="Q166" s="13">
        <f t="shared" si="49"/>
        <v>0</v>
      </c>
      <c r="R166" s="16" t="s">
        <v>220</v>
      </c>
      <c r="S166" s="13">
        <f t="shared" si="50"/>
        <v>0</v>
      </c>
      <c r="T166" s="16" t="s">
        <v>220</v>
      </c>
      <c r="U166" s="13">
        <f t="shared" si="51"/>
        <v>29966</v>
      </c>
      <c r="V166" s="16" t="s">
        <v>220</v>
      </c>
      <c r="W166" s="13">
        <f t="shared" si="52"/>
        <v>30472</v>
      </c>
      <c r="X166" s="16" t="s">
        <v>220</v>
      </c>
      <c r="Y166" s="13">
        <f t="shared" si="53"/>
        <v>30877</v>
      </c>
      <c r="Z166" s="13">
        <v>15768</v>
      </c>
      <c r="AA166" s="13">
        <v>15109</v>
      </c>
      <c r="AB166" s="13">
        <v>15581</v>
      </c>
      <c r="AC166" s="13">
        <v>14891</v>
      </c>
      <c r="AD166" s="13">
        <v>15321</v>
      </c>
      <c r="AE166" s="13">
        <v>14645</v>
      </c>
      <c r="AH166" s="13"/>
      <c r="AI166" s="13"/>
      <c r="AJ166" s="13"/>
      <c r="AK166" s="13"/>
      <c r="AL166" s="13"/>
      <c r="AM166" s="13"/>
    </row>
    <row r="167" spans="1:39">
      <c r="A167" s="8" t="s">
        <v>177</v>
      </c>
      <c r="B167" s="37">
        <f t="shared" si="41"/>
        <v>0</v>
      </c>
      <c r="C167" s="19">
        <f t="shared" si="42"/>
        <v>934</v>
      </c>
      <c r="D167" s="19">
        <f t="shared" si="43"/>
        <v>973</v>
      </c>
      <c r="E167" s="19">
        <f t="shared" si="44"/>
        <v>996</v>
      </c>
      <c r="F167" s="37">
        <f t="shared" si="45"/>
        <v>0</v>
      </c>
      <c r="G167" s="37">
        <f t="shared" si="46"/>
        <v>44</v>
      </c>
      <c r="H167" s="37">
        <f t="shared" si="47"/>
        <v>46</v>
      </c>
      <c r="I167" s="37">
        <f t="shared" si="48"/>
        <v>46</v>
      </c>
      <c r="J167" s="16" t="s">
        <v>176</v>
      </c>
      <c r="K167" s="13">
        <v>62</v>
      </c>
      <c r="L167" s="16" t="s">
        <v>176</v>
      </c>
      <c r="M167" s="13">
        <v>62</v>
      </c>
      <c r="N167" s="16" t="s">
        <v>176</v>
      </c>
      <c r="O167" s="13">
        <v>61</v>
      </c>
      <c r="P167" s="16" t="s">
        <v>176</v>
      </c>
      <c r="Q167" s="13">
        <f t="shared" si="49"/>
        <v>0</v>
      </c>
      <c r="R167" s="16" t="s">
        <v>176</v>
      </c>
      <c r="S167" s="13">
        <f t="shared" si="50"/>
        <v>0</v>
      </c>
      <c r="T167" s="16" t="s">
        <v>176</v>
      </c>
      <c r="U167" s="13">
        <f t="shared" si="51"/>
        <v>3457</v>
      </c>
      <c r="V167" s="16" t="s">
        <v>176</v>
      </c>
      <c r="W167" s="13">
        <f t="shared" si="52"/>
        <v>3520</v>
      </c>
      <c r="X167" s="16" t="s">
        <v>176</v>
      </c>
      <c r="Y167" s="13">
        <f t="shared" si="53"/>
        <v>3596</v>
      </c>
      <c r="Z167" s="13">
        <v>1720</v>
      </c>
      <c r="AA167" s="13">
        <v>1876</v>
      </c>
      <c r="AB167" s="13">
        <v>1678</v>
      </c>
      <c r="AC167" s="13">
        <v>1842</v>
      </c>
      <c r="AD167" s="13">
        <v>1646</v>
      </c>
      <c r="AE167" s="13">
        <v>1811</v>
      </c>
      <c r="AH167" s="13"/>
      <c r="AI167" s="13"/>
      <c r="AJ167" s="13"/>
      <c r="AK167" s="13"/>
      <c r="AL167" s="13"/>
      <c r="AM167" s="13"/>
    </row>
    <row r="168" spans="1:39">
      <c r="A168" s="9" t="s">
        <v>221</v>
      </c>
      <c r="B168" s="37">
        <f t="shared" si="41"/>
        <v>0</v>
      </c>
      <c r="C168" s="19">
        <f t="shared" si="42"/>
        <v>13703</v>
      </c>
      <c r="D168" s="19">
        <f t="shared" si="43"/>
        <v>14012</v>
      </c>
      <c r="E168" s="19">
        <f t="shared" si="44"/>
        <v>14271</v>
      </c>
      <c r="F168" s="37">
        <f t="shared" si="45"/>
        <v>0</v>
      </c>
      <c r="G168" s="37">
        <f t="shared" si="46"/>
        <v>357</v>
      </c>
      <c r="H168" s="37">
        <f t="shared" si="47"/>
        <v>360</v>
      </c>
      <c r="I168" s="37">
        <f t="shared" si="48"/>
        <v>364</v>
      </c>
      <c r="J168" s="16" t="s">
        <v>177</v>
      </c>
      <c r="K168" s="13">
        <v>46</v>
      </c>
      <c r="L168" s="16" t="s">
        <v>177</v>
      </c>
      <c r="M168" s="13">
        <v>46</v>
      </c>
      <c r="N168" s="16" t="s">
        <v>177</v>
      </c>
      <c r="O168" s="13">
        <v>44</v>
      </c>
      <c r="P168" s="16" t="s">
        <v>177</v>
      </c>
      <c r="Q168" s="13">
        <f t="shared" si="49"/>
        <v>0</v>
      </c>
      <c r="R168" s="16" t="s">
        <v>177</v>
      </c>
      <c r="S168" s="13">
        <f t="shared" si="50"/>
        <v>0</v>
      </c>
      <c r="T168" s="16" t="s">
        <v>177</v>
      </c>
      <c r="U168" s="13">
        <f t="shared" si="51"/>
        <v>934</v>
      </c>
      <c r="V168" s="16" t="s">
        <v>177</v>
      </c>
      <c r="W168" s="13">
        <f t="shared" si="52"/>
        <v>973</v>
      </c>
      <c r="X168" s="16" t="s">
        <v>177</v>
      </c>
      <c r="Y168" s="13">
        <f t="shared" si="53"/>
        <v>996</v>
      </c>
      <c r="Z168" s="13">
        <v>548</v>
      </c>
      <c r="AA168" s="13">
        <v>448</v>
      </c>
      <c r="AB168" s="13">
        <v>535</v>
      </c>
      <c r="AC168" s="13">
        <v>438</v>
      </c>
      <c r="AD168" s="13">
        <v>513</v>
      </c>
      <c r="AE168" s="13">
        <v>421</v>
      </c>
      <c r="AH168" s="13"/>
      <c r="AI168" s="13"/>
      <c r="AJ168" s="13"/>
      <c r="AK168" s="13"/>
      <c r="AL168" s="13"/>
      <c r="AM168" s="13"/>
    </row>
    <row r="169" spans="1:39">
      <c r="A169" s="237" t="s">
        <v>282</v>
      </c>
      <c r="B169" s="37">
        <f t="shared" si="41"/>
        <v>0</v>
      </c>
      <c r="C169" s="19">
        <f t="shared" si="42"/>
        <v>592</v>
      </c>
      <c r="D169" s="19">
        <f t="shared" si="43"/>
        <v>617</v>
      </c>
      <c r="E169" s="19">
        <f t="shared" si="44"/>
        <v>639</v>
      </c>
      <c r="F169" s="37">
        <f t="shared" si="45"/>
        <v>0</v>
      </c>
      <c r="G169" s="37">
        <f t="shared" si="46"/>
        <v>18</v>
      </c>
      <c r="H169" s="37">
        <f t="shared" si="47"/>
        <v>19</v>
      </c>
      <c r="I169" s="37">
        <f t="shared" si="48"/>
        <v>19</v>
      </c>
      <c r="J169" s="16" t="s">
        <v>221</v>
      </c>
      <c r="K169" s="13">
        <v>364</v>
      </c>
      <c r="L169" s="16" t="s">
        <v>221</v>
      </c>
      <c r="M169" s="13">
        <v>360</v>
      </c>
      <c r="N169" s="16" t="s">
        <v>221</v>
      </c>
      <c r="O169" s="13">
        <v>357</v>
      </c>
      <c r="P169" s="16" t="s">
        <v>221</v>
      </c>
      <c r="Q169" s="13">
        <f t="shared" si="49"/>
        <v>0</v>
      </c>
      <c r="R169" s="16" t="s">
        <v>221</v>
      </c>
      <c r="S169" s="13">
        <f t="shared" si="50"/>
        <v>0</v>
      </c>
      <c r="T169" s="16" t="s">
        <v>221</v>
      </c>
      <c r="U169" s="13">
        <f t="shared" si="51"/>
        <v>13703</v>
      </c>
      <c r="V169" s="16" t="s">
        <v>221</v>
      </c>
      <c r="W169" s="13">
        <f t="shared" si="52"/>
        <v>14012</v>
      </c>
      <c r="X169" s="16" t="s">
        <v>221</v>
      </c>
      <c r="Y169" s="13">
        <f t="shared" si="53"/>
        <v>14271</v>
      </c>
      <c r="Z169" s="13">
        <v>7562</v>
      </c>
      <c r="AA169" s="13">
        <v>6709</v>
      </c>
      <c r="AB169" s="13">
        <v>7437</v>
      </c>
      <c r="AC169" s="13">
        <v>6575</v>
      </c>
      <c r="AD169" s="13">
        <v>7275</v>
      </c>
      <c r="AE169" s="13">
        <v>6428</v>
      </c>
      <c r="AH169" s="13"/>
      <c r="AI169" s="13"/>
      <c r="AJ169" s="13"/>
      <c r="AK169" s="13"/>
      <c r="AL169" s="13"/>
      <c r="AM169" s="13"/>
    </row>
    <row r="170" spans="1:39" s="327" customFormat="1" ht="13.8" thickBot="1">
      <c r="A170" s="328"/>
      <c r="B170" s="37"/>
      <c r="C170" s="19"/>
      <c r="D170" s="19"/>
      <c r="E170" s="19"/>
      <c r="F170" s="37"/>
      <c r="G170" s="37"/>
      <c r="H170" s="37"/>
      <c r="I170" s="37"/>
      <c r="J170" s="16"/>
      <c r="K170" s="13"/>
      <c r="L170" s="16"/>
      <c r="M170" s="13"/>
      <c r="N170" s="16"/>
      <c r="O170" s="13"/>
      <c r="P170" s="16"/>
      <c r="Q170" s="13"/>
      <c r="R170" s="16"/>
      <c r="S170" s="13"/>
      <c r="T170" s="16"/>
      <c r="U170" s="13"/>
      <c r="V170" s="16"/>
      <c r="W170" s="13"/>
      <c r="X170" s="16"/>
      <c r="Y170" s="13"/>
    </row>
    <row r="171" spans="1:39" ht="13.8" thickBot="1">
      <c r="A171" s="314" t="s">
        <v>326</v>
      </c>
      <c r="B171" s="324">
        <f>+S186</f>
        <v>5002</v>
      </c>
      <c r="C171" s="324">
        <f>+T186</f>
        <v>5197</v>
      </c>
      <c r="D171" s="324">
        <f>+U186</f>
        <v>5390</v>
      </c>
      <c r="E171" s="324">
        <f>+V186</f>
        <v>5557</v>
      </c>
      <c r="F171" s="37">
        <f>+Q186</f>
        <v>289</v>
      </c>
      <c r="G171" s="37">
        <f>+O186</f>
        <v>294</v>
      </c>
      <c r="H171" s="37">
        <f>+M186</f>
        <v>296</v>
      </c>
      <c r="I171" s="37">
        <f>+K186</f>
        <v>298</v>
      </c>
      <c r="J171" s="325" t="s">
        <v>311</v>
      </c>
      <c r="K171" s="13">
        <v>465</v>
      </c>
      <c r="M171" s="13">
        <v>461</v>
      </c>
      <c r="O171" s="13">
        <v>454</v>
      </c>
      <c r="Q171" s="13">
        <v>448</v>
      </c>
      <c r="R171" s="325" t="s">
        <v>311</v>
      </c>
      <c r="S171" s="13">
        <v>17906</v>
      </c>
      <c r="T171" s="13">
        <v>18450</v>
      </c>
      <c r="U171" s="13">
        <v>18882</v>
      </c>
      <c r="V171" s="13">
        <v>19198</v>
      </c>
    </row>
    <row r="172" spans="1:39">
      <c r="A172" s="314" t="s">
        <v>296</v>
      </c>
      <c r="B172" s="324">
        <f t="shared" ref="B172:E172" si="54">+S171</f>
        <v>17906</v>
      </c>
      <c r="C172" s="324">
        <f t="shared" si="54"/>
        <v>18450</v>
      </c>
      <c r="D172" s="324">
        <f t="shared" si="54"/>
        <v>18882</v>
      </c>
      <c r="E172" s="324">
        <f t="shared" si="54"/>
        <v>19198</v>
      </c>
      <c r="F172" s="37">
        <f>+Q171</f>
        <v>448</v>
      </c>
      <c r="G172" s="37">
        <f>+O171</f>
        <v>454</v>
      </c>
      <c r="H172" s="37">
        <f>+M171</f>
        <v>461</v>
      </c>
      <c r="I172" s="37">
        <f>+K171</f>
        <v>465</v>
      </c>
      <c r="J172" s="325" t="s">
        <v>312</v>
      </c>
      <c r="K172" s="13">
        <v>345</v>
      </c>
      <c r="M172" s="13">
        <v>344</v>
      </c>
      <c r="O172" s="13">
        <v>341</v>
      </c>
      <c r="Q172" s="13">
        <v>336</v>
      </c>
      <c r="R172" s="325" t="s">
        <v>312</v>
      </c>
      <c r="S172" s="13">
        <v>9189</v>
      </c>
      <c r="T172" s="13">
        <v>9566</v>
      </c>
      <c r="U172" s="13">
        <v>9898</v>
      </c>
      <c r="V172" s="13">
        <v>10131</v>
      </c>
    </row>
    <row r="173" spans="1:39">
      <c r="A173" s="315" t="s">
        <v>297</v>
      </c>
      <c r="B173" s="37">
        <f>+S178</f>
        <v>10570</v>
      </c>
      <c r="C173" s="37">
        <f>+T178</f>
        <v>11027</v>
      </c>
      <c r="D173" s="37">
        <f>+U178</f>
        <v>11512</v>
      </c>
      <c r="E173" s="37">
        <f>+V178</f>
        <v>11728</v>
      </c>
      <c r="F173" s="37">
        <f>+Q178</f>
        <v>341</v>
      </c>
      <c r="G173" s="37">
        <f>+O178</f>
        <v>347</v>
      </c>
      <c r="H173" s="37">
        <f>+M178</f>
        <v>351</v>
      </c>
      <c r="I173" s="37">
        <f>+K178</f>
        <v>356</v>
      </c>
      <c r="J173" s="325" t="s">
        <v>313</v>
      </c>
      <c r="K173" s="13">
        <v>355</v>
      </c>
      <c r="M173" s="13">
        <v>352</v>
      </c>
      <c r="O173" s="13">
        <v>346</v>
      </c>
      <c r="Q173" s="13">
        <v>342</v>
      </c>
      <c r="R173" s="325" t="s">
        <v>313</v>
      </c>
      <c r="S173" s="13">
        <v>10111</v>
      </c>
      <c r="T173" s="13">
        <v>10610</v>
      </c>
      <c r="U173" s="13">
        <v>11045</v>
      </c>
      <c r="V173" s="13">
        <v>11328</v>
      </c>
    </row>
    <row r="174" spans="1:39">
      <c r="A174" s="315" t="s">
        <v>298</v>
      </c>
      <c r="B174" s="37">
        <f t="shared" ref="B174:B180" si="55">+S179</f>
        <v>15704</v>
      </c>
      <c r="C174" s="37">
        <f t="shared" ref="C174:C180" si="56">+T179</f>
        <v>16087</v>
      </c>
      <c r="D174" s="37">
        <f t="shared" ref="D174:D180" si="57">+U179</f>
        <v>16414</v>
      </c>
      <c r="E174" s="37">
        <f t="shared" ref="E174:E180" si="58">+V179</f>
        <v>16647</v>
      </c>
      <c r="F174" s="37">
        <f t="shared" ref="F174:F180" si="59">+Q179</f>
        <v>502</v>
      </c>
      <c r="G174" s="37">
        <f t="shared" ref="G174:G180" si="60">+O179</f>
        <v>509</v>
      </c>
      <c r="H174" s="37">
        <f t="shared" ref="H174:H180" si="61">+M179</f>
        <v>518</v>
      </c>
      <c r="I174" s="37">
        <f t="shared" ref="I174:I180" si="62">+K179</f>
        <v>520</v>
      </c>
      <c r="J174" s="325" t="s">
        <v>314</v>
      </c>
      <c r="K174" s="13">
        <v>340</v>
      </c>
      <c r="M174" s="13">
        <v>339</v>
      </c>
      <c r="O174" s="13">
        <v>338</v>
      </c>
      <c r="Q174" s="13">
        <v>334</v>
      </c>
      <c r="R174" s="325" t="s">
        <v>314</v>
      </c>
      <c r="S174" s="13">
        <v>10343</v>
      </c>
      <c r="T174" s="13">
        <v>10848</v>
      </c>
      <c r="U174" s="13">
        <v>11271</v>
      </c>
      <c r="V174" s="13">
        <v>11498</v>
      </c>
    </row>
    <row r="175" spans="1:39">
      <c r="A175" s="315" t="s">
        <v>299</v>
      </c>
      <c r="B175" s="37">
        <f t="shared" si="55"/>
        <v>20134</v>
      </c>
      <c r="C175" s="37">
        <f t="shared" si="56"/>
        <v>20525</v>
      </c>
      <c r="D175" s="37">
        <f t="shared" si="57"/>
        <v>20900</v>
      </c>
      <c r="E175" s="37">
        <f t="shared" si="58"/>
        <v>21119</v>
      </c>
      <c r="F175" s="37">
        <f t="shared" si="59"/>
        <v>505</v>
      </c>
      <c r="G175" s="37">
        <f t="shared" si="60"/>
        <v>515</v>
      </c>
      <c r="H175" s="37">
        <f t="shared" si="61"/>
        <v>522</v>
      </c>
      <c r="I175" s="37">
        <f t="shared" si="62"/>
        <v>523</v>
      </c>
      <c r="J175" s="325" t="s">
        <v>315</v>
      </c>
      <c r="K175" s="13">
        <v>388</v>
      </c>
      <c r="M175" s="13">
        <v>384</v>
      </c>
      <c r="O175" s="13">
        <v>380</v>
      </c>
      <c r="Q175" s="13">
        <v>368</v>
      </c>
      <c r="R175" s="325" t="s">
        <v>315</v>
      </c>
      <c r="S175" s="13">
        <v>12598</v>
      </c>
      <c r="T175" s="13">
        <v>13249</v>
      </c>
      <c r="U175" s="13">
        <v>13819</v>
      </c>
      <c r="V175" s="13">
        <v>14123</v>
      </c>
    </row>
    <row r="176" spans="1:39">
      <c r="A176" s="315" t="s">
        <v>300</v>
      </c>
      <c r="B176" s="37">
        <f t="shared" si="55"/>
        <v>11918</v>
      </c>
      <c r="C176" s="37">
        <f t="shared" si="56"/>
        <v>12315</v>
      </c>
      <c r="D176" s="37">
        <f t="shared" si="57"/>
        <v>12698</v>
      </c>
      <c r="E176" s="37">
        <f t="shared" si="58"/>
        <v>12925</v>
      </c>
      <c r="F176" s="37">
        <f t="shared" si="59"/>
        <v>379</v>
      </c>
      <c r="G176" s="37">
        <f t="shared" si="60"/>
        <v>388</v>
      </c>
      <c r="H176" s="37">
        <f t="shared" si="61"/>
        <v>391</v>
      </c>
      <c r="I176" s="37">
        <f t="shared" si="62"/>
        <v>395</v>
      </c>
      <c r="J176" s="325" t="s">
        <v>316</v>
      </c>
      <c r="K176" s="13">
        <v>437</v>
      </c>
      <c r="M176" s="13">
        <v>432</v>
      </c>
      <c r="O176" s="13">
        <v>427</v>
      </c>
      <c r="Q176" s="13">
        <v>420</v>
      </c>
      <c r="R176" s="325" t="s">
        <v>316</v>
      </c>
      <c r="S176" s="13">
        <v>15078</v>
      </c>
      <c r="T176" s="13">
        <v>15839</v>
      </c>
      <c r="U176" s="13">
        <v>16477</v>
      </c>
      <c r="V176" s="13">
        <v>16862</v>
      </c>
    </row>
    <row r="177" spans="1:22">
      <c r="A177" s="315" t="s">
        <v>301</v>
      </c>
      <c r="B177" s="37">
        <f t="shared" si="55"/>
        <v>9680</v>
      </c>
      <c r="C177" s="37">
        <f t="shared" si="56"/>
        <v>10178</v>
      </c>
      <c r="D177" s="37">
        <f t="shared" si="57"/>
        <v>10544</v>
      </c>
      <c r="E177" s="37">
        <f t="shared" si="58"/>
        <v>10766</v>
      </c>
      <c r="F177" s="37">
        <f t="shared" si="59"/>
        <v>307</v>
      </c>
      <c r="G177" s="37">
        <f t="shared" si="60"/>
        <v>317</v>
      </c>
      <c r="H177" s="37">
        <f t="shared" si="61"/>
        <v>322</v>
      </c>
      <c r="I177" s="37">
        <f t="shared" si="62"/>
        <v>324</v>
      </c>
      <c r="J177" s="325" t="s">
        <v>317</v>
      </c>
      <c r="K177" s="13">
        <v>365</v>
      </c>
      <c r="M177" s="13">
        <v>365</v>
      </c>
      <c r="O177" s="13">
        <v>358</v>
      </c>
      <c r="Q177" s="13">
        <v>353</v>
      </c>
      <c r="R177" s="325" t="s">
        <v>317</v>
      </c>
      <c r="S177" s="13">
        <v>11606</v>
      </c>
      <c r="T177" s="13">
        <v>12048</v>
      </c>
      <c r="U177" s="13">
        <v>12447</v>
      </c>
      <c r="V177" s="13">
        <v>12691</v>
      </c>
    </row>
    <row r="178" spans="1:22">
      <c r="A178" s="315" t="s">
        <v>302</v>
      </c>
      <c r="B178" s="37">
        <f t="shared" si="55"/>
        <v>16578</v>
      </c>
      <c r="C178" s="37">
        <f t="shared" si="56"/>
        <v>17068</v>
      </c>
      <c r="D178" s="37">
        <f t="shared" si="57"/>
        <v>17470</v>
      </c>
      <c r="E178" s="37">
        <f t="shared" si="58"/>
        <v>17729</v>
      </c>
      <c r="F178" s="37">
        <f t="shared" si="59"/>
        <v>542</v>
      </c>
      <c r="G178" s="37">
        <f t="shared" si="60"/>
        <v>551</v>
      </c>
      <c r="H178" s="37">
        <f t="shared" si="61"/>
        <v>554</v>
      </c>
      <c r="I178" s="37">
        <f t="shared" si="62"/>
        <v>557</v>
      </c>
      <c r="J178" s="325" t="s">
        <v>318</v>
      </c>
      <c r="K178" s="13">
        <v>356</v>
      </c>
      <c r="M178" s="13">
        <v>351</v>
      </c>
      <c r="O178" s="13">
        <v>347</v>
      </c>
      <c r="Q178" s="13">
        <v>341</v>
      </c>
      <c r="R178" s="325" t="s">
        <v>318</v>
      </c>
      <c r="S178" s="13">
        <v>10570</v>
      </c>
      <c r="T178" s="13">
        <v>11027</v>
      </c>
      <c r="U178" s="13">
        <v>11512</v>
      </c>
      <c r="V178" s="13">
        <v>11728</v>
      </c>
    </row>
    <row r="179" spans="1:22">
      <c r="A179" s="315" t="s">
        <v>303</v>
      </c>
      <c r="B179" s="37">
        <f t="shared" si="55"/>
        <v>16625</v>
      </c>
      <c r="C179" s="37">
        <f t="shared" si="56"/>
        <v>16919</v>
      </c>
      <c r="D179" s="37">
        <f t="shared" si="57"/>
        <v>17207</v>
      </c>
      <c r="E179" s="37">
        <f t="shared" si="58"/>
        <v>17361</v>
      </c>
      <c r="F179" s="37">
        <f t="shared" si="59"/>
        <v>372</v>
      </c>
      <c r="G179" s="37">
        <f t="shared" si="60"/>
        <v>377</v>
      </c>
      <c r="H179" s="37">
        <f t="shared" si="61"/>
        <v>377</v>
      </c>
      <c r="I179" s="37">
        <f t="shared" si="62"/>
        <v>378</v>
      </c>
      <c r="J179" s="325" t="s">
        <v>319</v>
      </c>
      <c r="K179" s="13">
        <v>520</v>
      </c>
      <c r="M179" s="13">
        <v>518</v>
      </c>
      <c r="O179" s="13">
        <v>509</v>
      </c>
      <c r="Q179" s="13">
        <v>502</v>
      </c>
      <c r="R179" s="325" t="s">
        <v>319</v>
      </c>
      <c r="S179" s="13">
        <v>15704</v>
      </c>
      <c r="T179" s="13">
        <v>16087</v>
      </c>
      <c r="U179" s="13">
        <v>16414</v>
      </c>
      <c r="V179" s="13">
        <v>16647</v>
      </c>
    </row>
    <row r="180" spans="1:22">
      <c r="A180" s="315" t="s">
        <v>304</v>
      </c>
      <c r="B180" s="37">
        <f t="shared" si="55"/>
        <v>10792</v>
      </c>
      <c r="C180" s="37">
        <f t="shared" si="56"/>
        <v>11188</v>
      </c>
      <c r="D180" s="37">
        <f t="shared" si="57"/>
        <v>11483</v>
      </c>
      <c r="E180" s="37">
        <f t="shared" si="58"/>
        <v>11677</v>
      </c>
      <c r="F180" s="37">
        <f t="shared" si="59"/>
        <v>343</v>
      </c>
      <c r="G180" s="37">
        <f t="shared" si="60"/>
        <v>348</v>
      </c>
      <c r="H180" s="37">
        <f t="shared" si="61"/>
        <v>350</v>
      </c>
      <c r="I180" s="37">
        <f t="shared" si="62"/>
        <v>352</v>
      </c>
      <c r="J180" s="325" t="s">
        <v>320</v>
      </c>
      <c r="K180" s="13">
        <v>523</v>
      </c>
      <c r="M180" s="13">
        <v>522</v>
      </c>
      <c r="O180" s="13">
        <v>515</v>
      </c>
      <c r="Q180" s="13">
        <v>505</v>
      </c>
      <c r="R180" s="325" t="s">
        <v>320</v>
      </c>
      <c r="S180" s="13">
        <v>20134</v>
      </c>
      <c r="T180" s="13">
        <v>20525</v>
      </c>
      <c r="U180" s="13">
        <v>20900</v>
      </c>
      <c r="V180" s="13">
        <v>21119</v>
      </c>
    </row>
    <row r="181" spans="1:22">
      <c r="A181" s="315" t="s">
        <v>305</v>
      </c>
      <c r="B181" s="37">
        <f t="shared" ref="B181:E186" si="63">+S172</f>
        <v>9189</v>
      </c>
      <c r="C181" s="37">
        <f t="shared" si="63"/>
        <v>9566</v>
      </c>
      <c r="D181" s="37">
        <f t="shared" si="63"/>
        <v>9898</v>
      </c>
      <c r="E181" s="37">
        <f t="shared" si="63"/>
        <v>10131</v>
      </c>
      <c r="F181" s="37">
        <f t="shared" ref="F181:F186" si="64">+Q172</f>
        <v>336</v>
      </c>
      <c r="G181" s="37">
        <f t="shared" ref="G181:G186" si="65">+O172</f>
        <v>341</v>
      </c>
      <c r="H181" s="37">
        <f t="shared" ref="H181:H186" si="66">+M172</f>
        <v>344</v>
      </c>
      <c r="I181" s="37">
        <f t="shared" ref="I181:I186" si="67">+K172</f>
        <v>345</v>
      </c>
      <c r="J181" s="325" t="s">
        <v>321</v>
      </c>
      <c r="K181" s="13">
        <v>395</v>
      </c>
      <c r="M181" s="13">
        <v>391</v>
      </c>
      <c r="O181" s="13">
        <v>388</v>
      </c>
      <c r="Q181" s="13">
        <v>379</v>
      </c>
      <c r="R181" s="325" t="s">
        <v>321</v>
      </c>
      <c r="S181" s="13">
        <v>11918</v>
      </c>
      <c r="T181" s="13">
        <v>12315</v>
      </c>
      <c r="U181" s="13">
        <v>12698</v>
      </c>
      <c r="V181" s="13">
        <v>12925</v>
      </c>
    </row>
    <row r="182" spans="1:22">
      <c r="A182" s="315" t="s">
        <v>306</v>
      </c>
      <c r="B182" s="37">
        <f t="shared" si="63"/>
        <v>10111</v>
      </c>
      <c r="C182" s="37">
        <f t="shared" si="63"/>
        <v>10610</v>
      </c>
      <c r="D182" s="37">
        <f t="shared" si="63"/>
        <v>11045</v>
      </c>
      <c r="E182" s="37">
        <f t="shared" si="63"/>
        <v>11328</v>
      </c>
      <c r="F182" s="37">
        <f t="shared" si="64"/>
        <v>342</v>
      </c>
      <c r="G182" s="37">
        <f t="shared" si="65"/>
        <v>346</v>
      </c>
      <c r="H182" s="37">
        <f t="shared" si="66"/>
        <v>352</v>
      </c>
      <c r="I182" s="37">
        <f t="shared" si="67"/>
        <v>355</v>
      </c>
      <c r="J182" s="325" t="s">
        <v>322</v>
      </c>
      <c r="K182" s="13">
        <v>324</v>
      </c>
      <c r="M182" s="13">
        <v>322</v>
      </c>
      <c r="O182" s="13">
        <v>317</v>
      </c>
      <c r="Q182" s="13">
        <v>307</v>
      </c>
      <c r="R182" s="325" t="s">
        <v>322</v>
      </c>
      <c r="S182" s="13">
        <v>9680</v>
      </c>
      <c r="T182" s="13">
        <v>10178</v>
      </c>
      <c r="U182" s="13">
        <v>10544</v>
      </c>
      <c r="V182" s="13">
        <v>10766</v>
      </c>
    </row>
    <row r="183" spans="1:22">
      <c r="A183" s="315" t="s">
        <v>307</v>
      </c>
      <c r="B183" s="37">
        <f t="shared" si="63"/>
        <v>10343</v>
      </c>
      <c r="C183" s="37">
        <f t="shared" si="63"/>
        <v>10848</v>
      </c>
      <c r="D183" s="37">
        <f t="shared" si="63"/>
        <v>11271</v>
      </c>
      <c r="E183" s="37">
        <f t="shared" si="63"/>
        <v>11498</v>
      </c>
      <c r="F183" s="37">
        <f t="shared" si="64"/>
        <v>334</v>
      </c>
      <c r="G183" s="37">
        <f t="shared" si="65"/>
        <v>338</v>
      </c>
      <c r="H183" s="37">
        <f t="shared" si="66"/>
        <v>339</v>
      </c>
      <c r="I183" s="37">
        <f t="shared" si="67"/>
        <v>340</v>
      </c>
      <c r="J183" s="325" t="s">
        <v>323</v>
      </c>
      <c r="K183" s="13">
        <v>557</v>
      </c>
      <c r="M183" s="13">
        <v>554</v>
      </c>
      <c r="O183" s="13">
        <v>551</v>
      </c>
      <c r="Q183" s="13">
        <v>542</v>
      </c>
      <c r="R183" s="325" t="s">
        <v>323</v>
      </c>
      <c r="S183" s="13">
        <v>16578</v>
      </c>
      <c r="T183" s="13">
        <v>17068</v>
      </c>
      <c r="U183" s="13">
        <v>17470</v>
      </c>
      <c r="V183" s="13">
        <v>17729</v>
      </c>
    </row>
    <row r="184" spans="1:22">
      <c r="A184" s="315" t="s">
        <v>308</v>
      </c>
      <c r="B184" s="37">
        <f t="shared" si="63"/>
        <v>12598</v>
      </c>
      <c r="C184" s="37">
        <f t="shared" si="63"/>
        <v>13249</v>
      </c>
      <c r="D184" s="37">
        <f t="shared" si="63"/>
        <v>13819</v>
      </c>
      <c r="E184" s="37">
        <f t="shared" si="63"/>
        <v>14123</v>
      </c>
      <c r="F184" s="37">
        <f t="shared" si="64"/>
        <v>368</v>
      </c>
      <c r="G184" s="37">
        <f t="shared" si="65"/>
        <v>380</v>
      </c>
      <c r="H184" s="37">
        <f t="shared" si="66"/>
        <v>384</v>
      </c>
      <c r="I184" s="37">
        <f t="shared" si="67"/>
        <v>388</v>
      </c>
      <c r="J184" s="325" t="s">
        <v>324</v>
      </c>
      <c r="K184" s="13">
        <v>378</v>
      </c>
      <c r="M184" s="13">
        <v>377</v>
      </c>
      <c r="O184" s="13">
        <v>377</v>
      </c>
      <c r="Q184" s="13">
        <v>372</v>
      </c>
      <c r="R184" s="325" t="s">
        <v>324</v>
      </c>
      <c r="S184" s="13">
        <v>16625</v>
      </c>
      <c r="T184" s="13">
        <v>16919</v>
      </c>
      <c r="U184" s="13">
        <v>17207</v>
      </c>
      <c r="V184" s="13">
        <v>17361</v>
      </c>
    </row>
    <row r="185" spans="1:22" ht="13.8" thickBot="1">
      <c r="A185" s="315" t="s">
        <v>309</v>
      </c>
      <c r="B185" s="37">
        <f t="shared" si="63"/>
        <v>15078</v>
      </c>
      <c r="C185" s="37">
        <f t="shared" si="63"/>
        <v>15839</v>
      </c>
      <c r="D185" s="37">
        <f t="shared" si="63"/>
        <v>16477</v>
      </c>
      <c r="E185" s="37">
        <f t="shared" si="63"/>
        <v>16862</v>
      </c>
      <c r="F185" s="37">
        <f t="shared" si="64"/>
        <v>420</v>
      </c>
      <c r="G185" s="37">
        <f t="shared" si="65"/>
        <v>427</v>
      </c>
      <c r="H185" s="37">
        <f t="shared" si="66"/>
        <v>432</v>
      </c>
      <c r="I185" s="37">
        <f t="shared" si="67"/>
        <v>437</v>
      </c>
      <c r="J185" s="325" t="s">
        <v>325</v>
      </c>
      <c r="K185" s="13">
        <v>352</v>
      </c>
      <c r="M185" s="13">
        <v>350</v>
      </c>
      <c r="O185" s="13">
        <v>348</v>
      </c>
      <c r="Q185" s="13">
        <v>343</v>
      </c>
      <c r="R185" s="325" t="s">
        <v>325</v>
      </c>
      <c r="S185" s="13">
        <v>10792</v>
      </c>
      <c r="T185" s="13">
        <v>11188</v>
      </c>
      <c r="U185" s="13">
        <v>11483</v>
      </c>
      <c r="V185" s="13">
        <v>11677</v>
      </c>
    </row>
    <row r="186" spans="1:22" ht="13.8" thickBot="1">
      <c r="A186" s="316" t="s">
        <v>310</v>
      </c>
      <c r="B186" s="37">
        <f t="shared" si="63"/>
        <v>11606</v>
      </c>
      <c r="C186" s="37">
        <f t="shared" si="63"/>
        <v>12048</v>
      </c>
      <c r="D186" s="37">
        <f t="shared" si="63"/>
        <v>12447</v>
      </c>
      <c r="E186" s="37">
        <f t="shared" si="63"/>
        <v>12691</v>
      </c>
      <c r="F186" s="37">
        <f t="shared" si="64"/>
        <v>353</v>
      </c>
      <c r="G186" s="37">
        <f t="shared" si="65"/>
        <v>358</v>
      </c>
      <c r="H186" s="37">
        <f t="shared" si="66"/>
        <v>365</v>
      </c>
      <c r="I186" s="37">
        <f t="shared" si="67"/>
        <v>365</v>
      </c>
      <c r="J186" s="314" t="s">
        <v>326</v>
      </c>
      <c r="K186" s="13">
        <v>298</v>
      </c>
      <c r="M186" s="13">
        <v>296</v>
      </c>
      <c r="O186" s="13">
        <v>294</v>
      </c>
      <c r="Q186" s="13">
        <v>289</v>
      </c>
      <c r="S186" s="13">
        <v>5002</v>
      </c>
      <c r="T186" s="13">
        <v>5197</v>
      </c>
      <c r="U186" s="13">
        <v>5390</v>
      </c>
      <c r="V186" s="13">
        <v>5557</v>
      </c>
    </row>
    <row r="187" spans="1:22">
      <c r="B187" s="37"/>
      <c r="C187" s="37"/>
      <c r="D187" s="37"/>
      <c r="E187" s="37"/>
      <c r="F187" s="37"/>
      <c r="G187" s="37"/>
      <c r="H187" s="37"/>
      <c r="I187" s="37"/>
    </row>
    <row r="188" spans="1:22" ht="13.8" thickBot="1">
      <c r="A188" s="316" t="s">
        <v>291</v>
      </c>
      <c r="B188" s="324">
        <f>+S188</f>
        <v>203834</v>
      </c>
      <c r="C188" s="37">
        <f>+T188</f>
        <v>211114</v>
      </c>
      <c r="D188" s="37">
        <f>+U188</f>
        <v>217457</v>
      </c>
      <c r="E188" s="37">
        <f>+V188</f>
        <v>221340</v>
      </c>
      <c r="F188" s="37">
        <f>+Q188</f>
        <v>6181</v>
      </c>
      <c r="G188" s="37">
        <f>+O188</f>
        <v>6290</v>
      </c>
      <c r="H188" s="37">
        <f>+M188</f>
        <v>6358</v>
      </c>
      <c r="I188" s="37">
        <f>+K188</f>
        <v>6398</v>
      </c>
      <c r="K188" s="522">
        <f t="shared" ref="K188:U188" si="68">SUM(K171:K186)</f>
        <v>6398</v>
      </c>
      <c r="L188" s="327"/>
      <c r="M188" s="522">
        <f t="shared" si="68"/>
        <v>6358</v>
      </c>
      <c r="N188" s="327"/>
      <c r="O188" s="522">
        <f t="shared" si="68"/>
        <v>6290</v>
      </c>
      <c r="P188" s="327"/>
      <c r="Q188" s="522">
        <f t="shared" si="68"/>
        <v>6181</v>
      </c>
      <c r="R188" s="327"/>
      <c r="S188" s="522">
        <f>SUM(S171:S186)</f>
        <v>203834</v>
      </c>
      <c r="T188" s="522">
        <f t="shared" si="68"/>
        <v>211114</v>
      </c>
      <c r="U188" s="522">
        <f t="shared" si="68"/>
        <v>217457</v>
      </c>
      <c r="V188" s="327">
        <f>SUM(V171:V186)</f>
        <v>221340</v>
      </c>
    </row>
    <row r="189" spans="1:22">
      <c r="A189" s="332" t="s">
        <v>295</v>
      </c>
      <c r="B189" s="333">
        <f>+B188+B8</f>
        <v>203834</v>
      </c>
      <c r="C189" s="333">
        <f t="shared" ref="C189:H189" si="69">+C188+C8</f>
        <v>1635230</v>
      </c>
      <c r="D189" s="333">
        <f t="shared" si="69"/>
        <v>1662182</v>
      </c>
      <c r="E189" s="333">
        <f t="shared" si="69"/>
        <v>1683594</v>
      </c>
      <c r="F189" s="333">
        <f t="shared" si="69"/>
        <v>6181</v>
      </c>
      <c r="G189" s="333">
        <f t="shared" si="69"/>
        <v>44628</v>
      </c>
      <c r="H189" s="333">
        <f t="shared" si="69"/>
        <v>45152</v>
      </c>
      <c r="I189" s="333">
        <f>+I188+I8</f>
        <v>45330</v>
      </c>
    </row>
  </sheetData>
  <mergeCells count="10">
    <mergeCell ref="AD32:AE32"/>
    <mergeCell ref="AF32:AG32"/>
    <mergeCell ref="AH32:AI32"/>
    <mergeCell ref="AJ32:AK32"/>
    <mergeCell ref="AL32:AM32"/>
    <mergeCell ref="A1:A2"/>
    <mergeCell ref="B1:E2"/>
    <mergeCell ref="F1:I2"/>
    <mergeCell ref="Z32:AA32"/>
    <mergeCell ref="AB32:AC3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V242"/>
  <sheetViews>
    <sheetView zoomScale="70" zoomScaleNormal="70" workbookViewId="0">
      <selection sqref="A1:A2"/>
    </sheetView>
  </sheetViews>
  <sheetFormatPr baseColWidth="10" defaultRowHeight="13.2" outlineLevelCol="1"/>
  <cols>
    <col min="1" max="1" width="26.6640625" style="197" customWidth="1"/>
    <col min="2" max="21" width="8.109375" style="37" customWidth="1" outlineLevel="1"/>
    <col min="22" max="22" width="4.109375" customWidth="1"/>
    <col min="23" max="32" width="8.109375" style="589" customWidth="1" outlineLevel="1"/>
    <col min="33" max="33" width="11.44140625" style="579"/>
    <col min="34" max="34" width="31" style="575" bestFit="1" customWidth="1"/>
    <col min="35" max="54" width="7.109375" customWidth="1"/>
    <col min="55" max="55" width="7.109375" style="225" customWidth="1"/>
    <col min="56" max="65" width="8.109375" style="589" customWidth="1" outlineLevel="1"/>
    <col min="66" max="67" width="7.109375" style="579" customWidth="1"/>
    <col min="68" max="68" width="31" bestFit="1" customWidth="1"/>
    <col min="69" max="242" width="4.44140625" customWidth="1"/>
    <col min="243" max="243" width="14.5546875" bestFit="1" customWidth="1"/>
    <col min="244" max="244" width="4.44140625" customWidth="1"/>
    <col min="245" max="245" width="9.6640625" customWidth="1"/>
    <col min="246" max="247" width="16.6640625" bestFit="1" customWidth="1"/>
    <col min="248" max="294" width="4.44140625" customWidth="1"/>
    <col min="295" max="295" width="16.6640625" bestFit="1" customWidth="1"/>
    <col min="296" max="296" width="4.44140625" customWidth="1"/>
    <col min="297" max="297" width="16.6640625" bestFit="1" customWidth="1"/>
    <col min="298" max="301" width="4.44140625" customWidth="1"/>
    <col min="302" max="302" width="16.6640625" bestFit="1" customWidth="1"/>
    <col min="303" max="303" width="4.5546875" bestFit="1" customWidth="1"/>
    <col min="304" max="304" width="4.44140625" customWidth="1"/>
    <col min="305" max="305" width="16.6640625" bestFit="1" customWidth="1"/>
    <col min="306" max="306" width="11.44140625" bestFit="1" customWidth="1"/>
    <col min="307" max="308" width="16.6640625" bestFit="1" customWidth="1"/>
    <col min="309" max="309" width="11.44140625" bestFit="1" customWidth="1"/>
    <col min="310" max="311" width="16.6640625" bestFit="1" customWidth="1"/>
    <col min="312" max="312" width="4.44140625" customWidth="1"/>
    <col min="313" max="313" width="4.5546875" bestFit="1" customWidth="1"/>
    <col min="314" max="314" width="14.5546875" customWidth="1"/>
    <col min="316" max="316" width="11.44140625" customWidth="1"/>
    <col min="317" max="317" width="9.44140625" customWidth="1"/>
    <col min="318" max="319" width="16.6640625" bestFit="1" customWidth="1"/>
    <col min="321" max="323" width="16.6640625" bestFit="1" customWidth="1"/>
    <col min="325" max="325" width="11.44140625" bestFit="1" customWidth="1"/>
    <col min="326" max="327" width="16.6640625" bestFit="1" customWidth="1"/>
    <col min="347" max="347" width="16.6640625" bestFit="1" customWidth="1"/>
    <col min="357" max="357" width="16.6640625" bestFit="1" customWidth="1"/>
  </cols>
  <sheetData>
    <row r="1" spans="1:343" ht="21">
      <c r="A1" s="719" t="s">
        <v>0</v>
      </c>
      <c r="B1" s="681" t="s">
        <v>271</v>
      </c>
      <c r="C1" s="682"/>
      <c r="D1" s="682"/>
      <c r="E1" s="682"/>
      <c r="F1" s="682"/>
      <c r="G1" s="682"/>
      <c r="H1" s="682"/>
      <c r="I1" s="682"/>
      <c r="J1" s="682"/>
      <c r="K1" s="682"/>
      <c r="L1" s="656">
        <f>+A3</f>
        <v>44393</v>
      </c>
      <c r="M1" s="683"/>
      <c r="N1" s="683"/>
      <c r="O1" s="683"/>
      <c r="P1" s="683"/>
      <c r="Q1" s="683"/>
      <c r="R1" s="683"/>
      <c r="S1" s="683"/>
      <c r="T1" s="683"/>
      <c r="U1" s="684"/>
      <c r="W1" s="587"/>
      <c r="X1" s="588"/>
      <c r="Y1" s="588"/>
      <c r="Z1" s="588"/>
      <c r="AA1" s="588"/>
      <c r="AB1" s="588"/>
      <c r="AC1" s="588"/>
      <c r="AD1" s="588"/>
      <c r="AE1" s="588"/>
      <c r="AF1" s="588"/>
      <c r="BD1" s="587"/>
      <c r="BE1" s="588"/>
      <c r="BF1" s="588"/>
      <c r="BG1" s="588"/>
      <c r="BH1" s="588"/>
      <c r="BI1" s="588"/>
      <c r="BJ1" s="588"/>
      <c r="BK1" s="588"/>
      <c r="BL1" s="588"/>
      <c r="BM1" s="588"/>
    </row>
    <row r="2" spans="1:343">
      <c r="A2" s="720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  <c r="W2" s="590" t="s">
        <v>16</v>
      </c>
      <c r="X2" s="591" t="s">
        <v>7</v>
      </c>
      <c r="Y2" s="592" t="s">
        <v>8</v>
      </c>
      <c r="Z2" s="592" t="s">
        <v>9</v>
      </c>
      <c r="AA2" s="592" t="s">
        <v>10</v>
      </c>
      <c r="AB2" s="592" t="s">
        <v>11</v>
      </c>
      <c r="AC2" s="592" t="s">
        <v>12</v>
      </c>
      <c r="AD2" s="592" t="s">
        <v>13</v>
      </c>
      <c r="AE2" s="592" t="s">
        <v>14</v>
      </c>
      <c r="AF2" s="592" t="s">
        <v>15</v>
      </c>
    </row>
    <row r="3" spans="1:343" ht="23.4" thickBot="1">
      <c r="A3" s="1">
        <f>+'16-7'!A3</f>
        <v>44393</v>
      </c>
      <c r="B3" s="70" t="s">
        <v>264</v>
      </c>
      <c r="C3" s="50" t="s">
        <v>265</v>
      </c>
      <c r="D3" s="50" t="s">
        <v>264</v>
      </c>
      <c r="E3" s="50" t="s">
        <v>265</v>
      </c>
      <c r="F3" s="50" t="s">
        <v>264</v>
      </c>
      <c r="G3" s="50" t="s">
        <v>265</v>
      </c>
      <c r="H3" s="50" t="s">
        <v>264</v>
      </c>
      <c r="I3" s="50" t="s">
        <v>265</v>
      </c>
      <c r="J3" s="50" t="s">
        <v>264</v>
      </c>
      <c r="K3" s="50" t="s">
        <v>265</v>
      </c>
      <c r="L3" s="50" t="s">
        <v>264</v>
      </c>
      <c r="M3" s="50" t="s">
        <v>265</v>
      </c>
      <c r="N3" s="50" t="s">
        <v>264</v>
      </c>
      <c r="O3" s="50" t="s">
        <v>265</v>
      </c>
      <c r="P3" s="50" t="s">
        <v>264</v>
      </c>
      <c r="Q3" s="50" t="s">
        <v>265</v>
      </c>
      <c r="R3" s="50" t="s">
        <v>264</v>
      </c>
      <c r="S3" s="50" t="s">
        <v>265</v>
      </c>
      <c r="T3" s="50" t="s">
        <v>264</v>
      </c>
      <c r="U3" s="51" t="s">
        <v>265</v>
      </c>
      <c r="W3" s="593" t="s">
        <v>268</v>
      </c>
      <c r="X3" s="593" t="s">
        <v>268</v>
      </c>
      <c r="Y3" s="593" t="s">
        <v>268</v>
      </c>
      <c r="Z3" s="593" t="s">
        <v>268</v>
      </c>
      <c r="AA3" s="593" t="s">
        <v>268</v>
      </c>
      <c r="AB3" s="593" t="s">
        <v>268</v>
      </c>
      <c r="AC3" s="593" t="s">
        <v>268</v>
      </c>
      <c r="AD3" s="593" t="s">
        <v>268</v>
      </c>
      <c r="AE3" s="593" t="s">
        <v>268</v>
      </c>
      <c r="AF3" s="593" t="s">
        <v>268</v>
      </c>
      <c r="AH3" s="54"/>
      <c r="AI3" s="43" t="s">
        <v>16</v>
      </c>
      <c r="AJ3" s="40" t="s">
        <v>16</v>
      </c>
      <c r="AK3" s="41" t="s">
        <v>7</v>
      </c>
      <c r="AL3" s="41" t="s">
        <v>7</v>
      </c>
      <c r="AM3" s="40" t="s">
        <v>8</v>
      </c>
      <c r="AN3" s="40" t="s">
        <v>8</v>
      </c>
      <c r="AO3" s="40" t="s">
        <v>9</v>
      </c>
      <c r="AP3" s="40" t="s">
        <v>9</v>
      </c>
      <c r="AQ3" s="40" t="s">
        <v>10</v>
      </c>
      <c r="AR3" s="40" t="s">
        <v>10</v>
      </c>
      <c r="AS3" s="40" t="s">
        <v>11</v>
      </c>
      <c r="AT3" s="40" t="s">
        <v>11</v>
      </c>
      <c r="AU3" s="40" t="s">
        <v>12</v>
      </c>
      <c r="AV3" s="40" t="s">
        <v>12</v>
      </c>
      <c r="AW3" s="40" t="s">
        <v>13</v>
      </c>
      <c r="AX3" s="40" t="s">
        <v>13</v>
      </c>
      <c r="AY3" s="40" t="s">
        <v>14</v>
      </c>
      <c r="AZ3" s="40" t="s">
        <v>14</v>
      </c>
      <c r="BA3" s="40" t="s">
        <v>15</v>
      </c>
      <c r="BB3" s="44" t="s">
        <v>15</v>
      </c>
      <c r="BC3" s="36" t="s">
        <v>284</v>
      </c>
      <c r="BD3" s="590" t="s">
        <v>16</v>
      </c>
      <c r="BE3" s="591" t="s">
        <v>7</v>
      </c>
      <c r="BF3" s="592" t="s">
        <v>8</v>
      </c>
      <c r="BG3" s="592" t="s">
        <v>9</v>
      </c>
      <c r="BH3" s="592" t="s">
        <v>10</v>
      </c>
      <c r="BI3" s="592" t="s">
        <v>11</v>
      </c>
      <c r="BJ3" s="592" t="s">
        <v>12</v>
      </c>
      <c r="BK3" s="592" t="s">
        <v>13</v>
      </c>
      <c r="BL3" s="592" t="s">
        <v>14</v>
      </c>
      <c r="BM3" s="592" t="s">
        <v>15</v>
      </c>
      <c r="BN3" s="36"/>
      <c r="BO3" s="36"/>
      <c r="BP3" s="54"/>
      <c r="BQ3" s="54" t="s">
        <v>265</v>
      </c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5" t="s">
        <v>292</v>
      </c>
      <c r="FF3" s="54" t="s">
        <v>264</v>
      </c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5" t="s">
        <v>293</v>
      </c>
      <c r="IX3" s="54" t="s">
        <v>268</v>
      </c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5" t="s">
        <v>294</v>
      </c>
      <c r="LS3" s="54" t="s">
        <v>273</v>
      </c>
      <c r="LT3" s="329"/>
      <c r="LU3" s="329"/>
      <c r="LV3" s="329"/>
      <c r="LW3" s="329"/>
      <c r="LX3" s="329"/>
    </row>
    <row r="4" spans="1:343" ht="14.4" thickBot="1">
      <c r="A4" s="69" t="s">
        <v>17</v>
      </c>
      <c r="B4" s="608">
        <f t="shared" ref="B4:U4" si="0">+B5+B6+B12+B13+B14+B15+B16+B17+B18+B19+B20+B21+B22+B23+B24+B25+B26+B27+B28+B29+B30+B31+B32+B33+B34</f>
        <v>49</v>
      </c>
      <c r="C4" s="608">
        <f t="shared" si="0"/>
        <v>48</v>
      </c>
      <c r="D4" s="608">
        <f t="shared" si="0"/>
        <v>63</v>
      </c>
      <c r="E4" s="608">
        <f t="shared" si="0"/>
        <v>67</v>
      </c>
      <c r="F4" s="608">
        <f t="shared" si="0"/>
        <v>366</v>
      </c>
      <c r="G4" s="608">
        <f t="shared" si="0"/>
        <v>337</v>
      </c>
      <c r="H4" s="595">
        <f t="shared" si="0"/>
        <v>1263</v>
      </c>
      <c r="I4" s="608">
        <f t="shared" si="0"/>
        <v>835</v>
      </c>
      <c r="J4" s="608">
        <f t="shared" si="0"/>
        <v>3712</v>
      </c>
      <c r="K4" s="608">
        <f t="shared" si="0"/>
        <v>2065</v>
      </c>
      <c r="L4" s="608">
        <f t="shared" si="0"/>
        <v>8267</v>
      </c>
      <c r="M4" s="608">
        <f t="shared" si="0"/>
        <v>4339</v>
      </c>
      <c r="N4" s="608">
        <f t="shared" si="0"/>
        <v>14498</v>
      </c>
      <c r="O4" s="608">
        <f t="shared" si="0"/>
        <v>8039</v>
      </c>
      <c r="P4" s="608">
        <f t="shared" si="0"/>
        <v>16102</v>
      </c>
      <c r="Q4" s="608">
        <f t="shared" si="0"/>
        <v>10572</v>
      </c>
      <c r="R4" s="608">
        <f t="shared" si="0"/>
        <v>10480</v>
      </c>
      <c r="S4" s="608">
        <f t="shared" si="0"/>
        <v>10279</v>
      </c>
      <c r="T4" s="608">
        <f t="shared" si="0"/>
        <v>2657</v>
      </c>
      <c r="U4" s="608">
        <f t="shared" si="0"/>
        <v>4993</v>
      </c>
      <c r="V4" s="305"/>
      <c r="W4" s="595">
        <f t="shared" ref="W4:AF4" si="1">+W5+W6+W12+W13+W14+W15+W16+W17+W18+W19+W20+W21+W22+W23+W24+W25+W26+W27+W28+W29+W30+W31+W32+W33+W34</f>
        <v>27</v>
      </c>
      <c r="X4" s="595">
        <f t="shared" si="1"/>
        <v>3</v>
      </c>
      <c r="Y4" s="595">
        <f t="shared" si="1"/>
        <v>7</v>
      </c>
      <c r="Z4" s="595">
        <f t="shared" si="1"/>
        <v>28</v>
      </c>
      <c r="AA4" s="595">
        <f t="shared" si="1"/>
        <v>60</v>
      </c>
      <c r="AB4" s="595">
        <f t="shared" si="1"/>
        <v>89</v>
      </c>
      <c r="AC4" s="595">
        <f t="shared" si="1"/>
        <v>151</v>
      </c>
      <c r="AD4" s="595">
        <f t="shared" si="1"/>
        <v>273</v>
      </c>
      <c r="AE4" s="595">
        <f t="shared" si="1"/>
        <v>759</v>
      </c>
      <c r="AF4" s="595">
        <f t="shared" si="1"/>
        <v>694</v>
      </c>
      <c r="AG4" s="305"/>
      <c r="AH4" s="18" t="s">
        <v>184</v>
      </c>
      <c r="AI4" s="70" t="s">
        <v>264</v>
      </c>
      <c r="AJ4" s="50" t="s">
        <v>265</v>
      </c>
      <c r="AK4" s="50" t="s">
        <v>264</v>
      </c>
      <c r="AL4" s="50" t="s">
        <v>265</v>
      </c>
      <c r="AM4" s="50" t="s">
        <v>264</v>
      </c>
      <c r="AN4" s="50" t="s">
        <v>265</v>
      </c>
      <c r="AO4" s="50" t="s">
        <v>264</v>
      </c>
      <c r="AP4" s="50" t="s">
        <v>265</v>
      </c>
      <c r="AQ4" s="50" t="s">
        <v>264</v>
      </c>
      <c r="AR4" s="50" t="s">
        <v>265</v>
      </c>
      <c r="AS4" s="50" t="s">
        <v>264</v>
      </c>
      <c r="AT4" s="50" t="s">
        <v>265</v>
      </c>
      <c r="AU4" s="50" t="s">
        <v>264</v>
      </c>
      <c r="AV4" s="50" t="s">
        <v>265</v>
      </c>
      <c r="AW4" s="50" t="s">
        <v>264</v>
      </c>
      <c r="AX4" s="50" t="s">
        <v>265</v>
      </c>
      <c r="AY4" s="50" t="s">
        <v>264</v>
      </c>
      <c r="AZ4" s="50" t="s">
        <v>265</v>
      </c>
      <c r="BA4" s="50" t="s">
        <v>264</v>
      </c>
      <c r="BB4" s="51" t="s">
        <v>265</v>
      </c>
      <c r="BC4" s="36" t="s">
        <v>268</v>
      </c>
      <c r="BD4" s="593" t="s">
        <v>268</v>
      </c>
      <c r="BE4" s="593" t="s">
        <v>268</v>
      </c>
      <c r="BF4" s="593" t="s">
        <v>268</v>
      </c>
      <c r="BG4" s="593" t="s">
        <v>268</v>
      </c>
      <c r="BH4" s="593" t="s">
        <v>268</v>
      </c>
      <c r="BI4" s="593" t="s">
        <v>268</v>
      </c>
      <c r="BJ4" s="593" t="s">
        <v>268</v>
      </c>
      <c r="BK4" s="593" t="s">
        <v>268</v>
      </c>
      <c r="BL4" s="593" t="s">
        <v>268</v>
      </c>
      <c r="BM4" s="593" t="s">
        <v>268</v>
      </c>
      <c r="BN4" s="36"/>
      <c r="BO4" s="36"/>
      <c r="BP4" s="18" t="s">
        <v>184</v>
      </c>
      <c r="BQ4" s="18">
        <v>0</v>
      </c>
      <c r="BR4" s="18">
        <v>1</v>
      </c>
      <c r="BS4" s="18">
        <v>3</v>
      </c>
      <c r="BT4" s="18">
        <v>7</v>
      </c>
      <c r="BU4" s="18">
        <v>11</v>
      </c>
      <c r="BV4" s="18">
        <v>19</v>
      </c>
      <c r="BW4" s="18">
        <v>20</v>
      </c>
      <c r="BX4" s="18">
        <v>21</v>
      </c>
      <c r="BY4" s="18">
        <v>22</v>
      </c>
      <c r="BZ4" s="18">
        <v>23</v>
      </c>
      <c r="CA4" s="18">
        <v>24</v>
      </c>
      <c r="CB4" s="18">
        <v>25</v>
      </c>
      <c r="CC4" s="18">
        <v>26</v>
      </c>
      <c r="CD4" s="18">
        <v>27</v>
      </c>
      <c r="CE4" s="18">
        <v>28</v>
      </c>
      <c r="CF4" s="18">
        <v>29</v>
      </c>
      <c r="CG4" s="18">
        <v>30</v>
      </c>
      <c r="CH4" s="18">
        <v>31</v>
      </c>
      <c r="CI4" s="18">
        <v>32</v>
      </c>
      <c r="CJ4" s="18">
        <v>33</v>
      </c>
      <c r="CK4" s="18">
        <v>34</v>
      </c>
      <c r="CL4" s="18">
        <v>35</v>
      </c>
      <c r="CM4" s="18">
        <v>36</v>
      </c>
      <c r="CN4" s="18">
        <v>37</v>
      </c>
      <c r="CO4" s="18">
        <v>38</v>
      </c>
      <c r="CP4" s="18">
        <v>39</v>
      </c>
      <c r="CQ4" s="18">
        <v>40</v>
      </c>
      <c r="CR4" s="18">
        <v>41</v>
      </c>
      <c r="CS4" s="18">
        <v>42</v>
      </c>
      <c r="CT4" s="18">
        <v>43</v>
      </c>
      <c r="CU4" s="18">
        <v>44</v>
      </c>
      <c r="CV4" s="18">
        <v>45</v>
      </c>
      <c r="CW4" s="18">
        <v>46</v>
      </c>
      <c r="CX4" s="18">
        <v>47</v>
      </c>
      <c r="CY4" s="18">
        <v>48</v>
      </c>
      <c r="CZ4" s="18">
        <v>49</v>
      </c>
      <c r="DA4" s="18">
        <v>50</v>
      </c>
      <c r="DB4" s="18">
        <v>51</v>
      </c>
      <c r="DC4" s="18">
        <v>52</v>
      </c>
      <c r="DD4" s="18">
        <v>53</v>
      </c>
      <c r="DE4" s="18">
        <v>54</v>
      </c>
      <c r="DF4" s="18">
        <v>55</v>
      </c>
      <c r="DG4" s="18">
        <v>56</v>
      </c>
      <c r="DH4" s="18">
        <v>57</v>
      </c>
      <c r="DI4" s="18">
        <v>58</v>
      </c>
      <c r="DJ4" s="18">
        <v>59</v>
      </c>
      <c r="DK4" s="18">
        <v>60</v>
      </c>
      <c r="DL4" s="18">
        <v>61</v>
      </c>
      <c r="DM4" s="18">
        <v>62</v>
      </c>
      <c r="DN4" s="18">
        <v>63</v>
      </c>
      <c r="DO4" s="18">
        <v>64</v>
      </c>
      <c r="DP4" s="18">
        <v>65</v>
      </c>
      <c r="DQ4" s="18">
        <v>66</v>
      </c>
      <c r="DR4" s="18">
        <v>67</v>
      </c>
      <c r="DS4" s="18">
        <v>68</v>
      </c>
      <c r="DT4" s="18">
        <v>69</v>
      </c>
      <c r="DU4" s="18">
        <v>70</v>
      </c>
      <c r="DV4" s="18">
        <v>71</v>
      </c>
      <c r="DW4" s="18">
        <v>72</v>
      </c>
      <c r="DX4" s="18">
        <v>73</v>
      </c>
      <c r="DY4" s="18">
        <v>74</v>
      </c>
      <c r="DZ4" s="18">
        <v>75</v>
      </c>
      <c r="EA4" s="18">
        <v>76</v>
      </c>
      <c r="EB4" s="18">
        <v>77</v>
      </c>
      <c r="EC4" s="18">
        <v>78</v>
      </c>
      <c r="ED4" s="18">
        <v>79</v>
      </c>
      <c r="EE4" s="18">
        <v>80</v>
      </c>
      <c r="EF4" s="18">
        <v>81</v>
      </c>
      <c r="EG4" s="18">
        <v>82</v>
      </c>
      <c r="EH4" s="18">
        <v>83</v>
      </c>
      <c r="EI4" s="18">
        <v>84</v>
      </c>
      <c r="EJ4" s="18">
        <v>85</v>
      </c>
      <c r="EK4" s="18">
        <v>86</v>
      </c>
      <c r="EL4" s="18">
        <v>87</v>
      </c>
      <c r="EM4" s="18">
        <v>88</v>
      </c>
      <c r="EN4" s="18">
        <v>89</v>
      </c>
      <c r="EO4" s="18">
        <v>90</v>
      </c>
      <c r="EP4" s="18">
        <v>91</v>
      </c>
      <c r="EQ4" s="18">
        <v>92</v>
      </c>
      <c r="ER4" s="18">
        <v>93</v>
      </c>
      <c r="ES4" s="18">
        <v>94</v>
      </c>
      <c r="ET4" s="18">
        <v>95</v>
      </c>
      <c r="EU4" s="18">
        <v>96</v>
      </c>
      <c r="EV4" s="18">
        <v>97</v>
      </c>
      <c r="EW4" s="18">
        <v>98</v>
      </c>
      <c r="EX4" s="18">
        <v>99</v>
      </c>
      <c r="EY4" s="18">
        <v>100</v>
      </c>
      <c r="EZ4" s="18">
        <v>101</v>
      </c>
      <c r="FA4" s="18">
        <v>102</v>
      </c>
      <c r="FB4" s="18">
        <v>103</v>
      </c>
      <c r="FC4" s="18">
        <v>106</v>
      </c>
      <c r="FD4" s="18">
        <v>107</v>
      </c>
      <c r="FE4" s="56"/>
      <c r="FF4" s="18">
        <v>0</v>
      </c>
      <c r="FG4" s="18">
        <v>1</v>
      </c>
      <c r="FH4" s="18">
        <v>2</v>
      </c>
      <c r="FI4" s="18">
        <v>10</v>
      </c>
      <c r="FJ4" s="18">
        <v>16</v>
      </c>
      <c r="FK4" s="18">
        <v>17</v>
      </c>
      <c r="FL4" s="18">
        <v>18</v>
      </c>
      <c r="FM4" s="18">
        <v>19</v>
      </c>
      <c r="FN4" s="18">
        <v>20</v>
      </c>
      <c r="FO4" s="18">
        <v>21</v>
      </c>
      <c r="FP4" s="18">
        <v>22</v>
      </c>
      <c r="FQ4" s="18">
        <v>23</v>
      </c>
      <c r="FR4" s="18">
        <v>24</v>
      </c>
      <c r="FS4" s="18">
        <v>25</v>
      </c>
      <c r="FT4" s="18">
        <v>26</v>
      </c>
      <c r="FU4" s="18">
        <v>27</v>
      </c>
      <c r="FV4" s="18">
        <v>28</v>
      </c>
      <c r="FW4" s="18">
        <v>29</v>
      </c>
      <c r="FX4" s="18">
        <v>30</v>
      </c>
      <c r="FY4" s="18">
        <v>31</v>
      </c>
      <c r="FZ4" s="18">
        <v>32</v>
      </c>
      <c r="GA4" s="18">
        <v>33</v>
      </c>
      <c r="GB4" s="18">
        <v>34</v>
      </c>
      <c r="GC4" s="18">
        <v>35</v>
      </c>
      <c r="GD4" s="18">
        <v>36</v>
      </c>
      <c r="GE4" s="18">
        <v>37</v>
      </c>
      <c r="GF4" s="18">
        <v>38</v>
      </c>
      <c r="GG4" s="18">
        <v>39</v>
      </c>
      <c r="GH4" s="18">
        <v>40</v>
      </c>
      <c r="GI4" s="18">
        <v>41</v>
      </c>
      <c r="GJ4" s="18">
        <v>42</v>
      </c>
      <c r="GK4" s="18">
        <v>43</v>
      </c>
      <c r="GL4" s="18">
        <v>44</v>
      </c>
      <c r="GM4" s="18">
        <v>45</v>
      </c>
      <c r="GN4" s="18">
        <v>46</v>
      </c>
      <c r="GO4" s="18">
        <v>47</v>
      </c>
      <c r="GP4" s="18">
        <v>48</v>
      </c>
      <c r="GQ4" s="18">
        <v>49</v>
      </c>
      <c r="GR4" s="18">
        <v>50</v>
      </c>
      <c r="GS4" s="18">
        <v>51</v>
      </c>
      <c r="GT4" s="18">
        <v>52</v>
      </c>
      <c r="GU4" s="18">
        <v>53</v>
      </c>
      <c r="GV4" s="18">
        <v>54</v>
      </c>
      <c r="GW4" s="18">
        <v>55</v>
      </c>
      <c r="GX4" s="18">
        <v>56</v>
      </c>
      <c r="GY4" s="18">
        <v>57</v>
      </c>
      <c r="GZ4" s="18">
        <v>58</v>
      </c>
      <c r="HA4" s="18">
        <v>59</v>
      </c>
      <c r="HB4" s="18">
        <v>60</v>
      </c>
      <c r="HC4" s="18">
        <v>61</v>
      </c>
      <c r="HD4" s="18">
        <v>62</v>
      </c>
      <c r="HE4" s="18">
        <v>63</v>
      </c>
      <c r="HF4" s="18">
        <v>64</v>
      </c>
      <c r="HG4" s="18">
        <v>65</v>
      </c>
      <c r="HH4" s="18">
        <v>66</v>
      </c>
      <c r="HI4" s="18">
        <v>67</v>
      </c>
      <c r="HJ4" s="18">
        <v>68</v>
      </c>
      <c r="HK4" s="18">
        <v>69</v>
      </c>
      <c r="HL4" s="18">
        <v>70</v>
      </c>
      <c r="HM4" s="18">
        <v>71</v>
      </c>
      <c r="HN4" s="18">
        <v>72</v>
      </c>
      <c r="HO4" s="18">
        <v>73</v>
      </c>
      <c r="HP4" s="18">
        <v>74</v>
      </c>
      <c r="HQ4" s="18">
        <v>75</v>
      </c>
      <c r="HR4" s="18">
        <v>76</v>
      </c>
      <c r="HS4" s="18">
        <v>77</v>
      </c>
      <c r="HT4" s="18">
        <v>78</v>
      </c>
      <c r="HU4" s="18">
        <v>79</v>
      </c>
      <c r="HV4" s="18">
        <v>80</v>
      </c>
      <c r="HW4" s="18">
        <v>81</v>
      </c>
      <c r="HX4" s="18">
        <v>82</v>
      </c>
      <c r="HY4" s="18">
        <v>83</v>
      </c>
      <c r="HZ4" s="18">
        <v>84</v>
      </c>
      <c r="IA4" s="18">
        <v>85</v>
      </c>
      <c r="IB4" s="18">
        <v>86</v>
      </c>
      <c r="IC4" s="18">
        <v>87</v>
      </c>
      <c r="ID4" s="18">
        <v>88</v>
      </c>
      <c r="IE4" s="18">
        <v>89</v>
      </c>
      <c r="IF4" s="18">
        <v>90</v>
      </c>
      <c r="IG4" s="18">
        <v>91</v>
      </c>
      <c r="IH4" s="18">
        <v>92</v>
      </c>
      <c r="II4" s="18">
        <v>93</v>
      </c>
      <c r="IJ4" s="18">
        <v>94</v>
      </c>
      <c r="IK4" s="18">
        <v>95</v>
      </c>
      <c r="IL4" s="18">
        <v>96</v>
      </c>
      <c r="IM4" s="18">
        <v>97</v>
      </c>
      <c r="IN4" s="18">
        <v>98</v>
      </c>
      <c r="IO4" s="18">
        <v>99</v>
      </c>
      <c r="IP4" s="18">
        <v>100</v>
      </c>
      <c r="IQ4" s="18">
        <v>101</v>
      </c>
      <c r="IR4" s="18">
        <v>102</v>
      </c>
      <c r="IS4" s="18">
        <v>103</v>
      </c>
      <c r="IT4" s="18">
        <v>104</v>
      </c>
      <c r="IU4" s="18">
        <v>105</v>
      </c>
      <c r="IV4" s="18" t="s">
        <v>290</v>
      </c>
      <c r="IW4" s="56"/>
      <c r="IX4" s="18">
        <v>0</v>
      </c>
      <c r="IY4" s="18">
        <v>1</v>
      </c>
      <c r="IZ4" s="18">
        <v>23</v>
      </c>
      <c r="JA4" s="18">
        <v>25</v>
      </c>
      <c r="JB4" s="18">
        <v>32</v>
      </c>
      <c r="JC4" s="18">
        <v>35</v>
      </c>
      <c r="JD4" s="18">
        <v>36</v>
      </c>
      <c r="JE4" s="18">
        <v>37</v>
      </c>
      <c r="JF4" s="18">
        <v>38</v>
      </c>
      <c r="JG4" s="18">
        <v>39</v>
      </c>
      <c r="JH4" s="18">
        <v>40</v>
      </c>
      <c r="JI4" s="18">
        <v>42</v>
      </c>
      <c r="JJ4" s="18">
        <v>43</v>
      </c>
      <c r="JK4" s="18">
        <v>44</v>
      </c>
      <c r="JL4" s="18">
        <v>46</v>
      </c>
      <c r="JM4" s="18">
        <v>47</v>
      </c>
      <c r="JN4" s="18">
        <v>48</v>
      </c>
      <c r="JO4" s="18">
        <v>49</v>
      </c>
      <c r="JP4" s="18">
        <v>50</v>
      </c>
      <c r="JQ4" s="18">
        <v>51</v>
      </c>
      <c r="JR4" s="18">
        <v>53</v>
      </c>
      <c r="JS4" s="18">
        <v>54</v>
      </c>
      <c r="JT4" s="18">
        <v>55</v>
      </c>
      <c r="JU4" s="18">
        <v>56</v>
      </c>
      <c r="JV4" s="18">
        <v>57</v>
      </c>
      <c r="JW4" s="18">
        <v>58</v>
      </c>
      <c r="JX4" s="18">
        <v>60</v>
      </c>
      <c r="JY4" s="18">
        <v>61</v>
      </c>
      <c r="JZ4" s="18">
        <v>62</v>
      </c>
      <c r="KA4" s="18">
        <v>63</v>
      </c>
      <c r="KB4" s="18">
        <v>64</v>
      </c>
      <c r="KC4" s="18">
        <v>65</v>
      </c>
      <c r="KD4" s="18">
        <v>66</v>
      </c>
      <c r="KE4" s="18">
        <v>67</v>
      </c>
      <c r="KF4" s="18">
        <v>68</v>
      </c>
      <c r="KG4" s="18">
        <v>69</v>
      </c>
      <c r="KH4" s="18">
        <v>70</v>
      </c>
      <c r="KI4" s="18">
        <v>71</v>
      </c>
      <c r="KJ4" s="18">
        <v>72</v>
      </c>
      <c r="KK4" s="18">
        <v>73</v>
      </c>
      <c r="KL4" s="18">
        <v>74</v>
      </c>
      <c r="KM4" s="18">
        <v>75</v>
      </c>
      <c r="KN4" s="18">
        <v>76</v>
      </c>
      <c r="KO4" s="18">
        <v>77</v>
      </c>
      <c r="KP4" s="18">
        <v>78</v>
      </c>
      <c r="KQ4" s="18">
        <v>79</v>
      </c>
      <c r="KR4" s="18">
        <v>80</v>
      </c>
      <c r="KS4" s="18">
        <v>81</v>
      </c>
      <c r="KT4" s="18">
        <v>82</v>
      </c>
      <c r="KU4" s="18">
        <v>83</v>
      </c>
      <c r="KV4" s="18">
        <v>84</v>
      </c>
      <c r="KW4" s="18">
        <v>85</v>
      </c>
      <c r="KX4" s="18">
        <v>86</v>
      </c>
      <c r="KY4" s="18">
        <v>87</v>
      </c>
      <c r="KZ4" s="18">
        <v>88</v>
      </c>
      <c r="LA4" s="18">
        <v>89</v>
      </c>
      <c r="LB4" s="18">
        <v>90</v>
      </c>
      <c r="LC4" s="18">
        <v>91</v>
      </c>
      <c r="LD4" s="18">
        <v>92</v>
      </c>
      <c r="LE4" s="18">
        <v>93</v>
      </c>
      <c r="LF4" s="18">
        <v>94</v>
      </c>
      <c r="LG4" s="18">
        <v>95</v>
      </c>
      <c r="LH4" s="18">
        <v>96</v>
      </c>
      <c r="LI4" s="18">
        <v>97</v>
      </c>
      <c r="LJ4" s="18">
        <v>98</v>
      </c>
      <c r="LK4" s="18">
        <v>99</v>
      </c>
      <c r="LL4" s="18">
        <v>100</v>
      </c>
      <c r="LM4" s="18">
        <v>101</v>
      </c>
      <c r="LN4" s="18">
        <v>102</v>
      </c>
      <c r="LO4" s="18">
        <v>104</v>
      </c>
      <c r="LP4" s="18">
        <v>105</v>
      </c>
      <c r="LQ4" s="18" t="s">
        <v>290</v>
      </c>
      <c r="LR4" s="56"/>
      <c r="LS4" s="18"/>
      <c r="LT4" s="330"/>
      <c r="LU4" s="330"/>
      <c r="LV4" s="330"/>
      <c r="LW4" s="330"/>
      <c r="LX4" s="330"/>
    </row>
    <row r="5" spans="1:343">
      <c r="A5" s="208" t="s">
        <v>18</v>
      </c>
      <c r="B5" s="607">
        <f>VLOOKUP(A5,$AH:$BB,2,FALSE)</f>
        <v>27</v>
      </c>
      <c r="C5" s="607">
        <f>VLOOKUP(A5,$AH:$BB,3,FALSE)</f>
        <v>25</v>
      </c>
      <c r="D5" s="607">
        <f>VLOOKUP(A5,$AH:$BB,4,FALSE)</f>
        <v>39</v>
      </c>
      <c r="E5" s="607">
        <f>VLOOKUP(A5,$AH:$BB,5,FALSE)</f>
        <v>33</v>
      </c>
      <c r="F5" s="607">
        <f>VLOOKUP(A5,$AH:$BB,6,FALSE)</f>
        <v>183</v>
      </c>
      <c r="G5" s="607">
        <f>VLOOKUP(A5,$AH:$BB,7,FALSE)</f>
        <v>143</v>
      </c>
      <c r="H5" s="607">
        <f>VLOOKUP(A5,$AH:$BB,8,FALSE)</f>
        <v>587</v>
      </c>
      <c r="I5" s="607">
        <f>VLOOKUP(A5,$AH:$BB,9,FALSE)</f>
        <v>401</v>
      </c>
      <c r="J5" s="607">
        <f>VLOOKUP(A5,$AH:$BB,10,FALSE)</f>
        <v>1757</v>
      </c>
      <c r="K5" s="607">
        <f>VLOOKUP(A5,$AH:$BB,11,FALSE)</f>
        <v>973</v>
      </c>
      <c r="L5" s="607">
        <f>VLOOKUP(A5,$AH:$BB,12,FALSE)</f>
        <v>3945</v>
      </c>
      <c r="M5" s="607">
        <f>VLOOKUP(A5,$AH:$BB,13,FALSE)</f>
        <v>2068</v>
      </c>
      <c r="N5" s="607">
        <f>VLOOKUP(A5,$AH:$BB,14,FALSE)</f>
        <v>6996</v>
      </c>
      <c r="O5" s="607">
        <f>VLOOKUP(A5,$AH:$BB,15,FALSE)</f>
        <v>4106</v>
      </c>
      <c r="P5" s="607">
        <f>VLOOKUP(A5,$AH:$BB,16,FALSE)</f>
        <v>8046</v>
      </c>
      <c r="Q5" s="607">
        <f>VLOOKUP(A5,$AH:$BB,17,FALSE)</f>
        <v>5556</v>
      </c>
      <c r="R5" s="607">
        <f>VLOOKUP(A5,$AH:$BB,18,FALSE)</f>
        <v>5215</v>
      </c>
      <c r="S5" s="607">
        <f>VLOOKUP(A5,$AH:$BB,19,FALSE)</f>
        <v>5291</v>
      </c>
      <c r="T5" s="607">
        <f>VLOOKUP(A5,$AH:$BB,20,FALSE)</f>
        <v>1292</v>
      </c>
      <c r="U5" s="607">
        <f>VLOOKUP(A5,$AH:$BB,21,FALSE)</f>
        <v>2605</v>
      </c>
      <c r="V5" s="305"/>
      <c r="W5" s="596">
        <f>VLOOKUP(A5,$AH$2:$BM$1048576,23,FALSE)</f>
        <v>16</v>
      </c>
      <c r="X5" s="596">
        <f>VLOOKUP(A5,$AH$2:$BM$1048576,24,FALSE)</f>
        <v>2</v>
      </c>
      <c r="Y5" s="596">
        <f>VLOOKUP(A5,$AH$2:$BM$1048576,25,FALSE)</f>
        <v>4</v>
      </c>
      <c r="Z5" s="596">
        <f>VLOOKUP(A5,$AH$2:$BM$1048576,26,FALSE)</f>
        <v>15</v>
      </c>
      <c r="AA5" s="596">
        <f>VLOOKUP(A5,$AH$2:$BM$1048576,27,FALSE)</f>
        <v>37</v>
      </c>
      <c r="AB5" s="596">
        <f>VLOOKUP(A5,$AH$2:$BM$1048576,28,FALSE)</f>
        <v>57</v>
      </c>
      <c r="AC5" s="596">
        <f>VLOOKUP(A5,$AH$2:$BM$1048576,29,FALSE)</f>
        <v>85</v>
      </c>
      <c r="AD5" s="596">
        <f>VLOOKUP(A5,$AH$2:$BM$1048576,30,FALSE)</f>
        <v>149</v>
      </c>
      <c r="AE5" s="596">
        <f>VLOOKUP(A5,$AH$2:$BM$1048576,31,FALSE)</f>
        <v>470</v>
      </c>
      <c r="AF5" s="596">
        <f>VLOOKUP(A5,$AH$2:$BM$1048576,32,FALSE)</f>
        <v>372</v>
      </c>
      <c r="AG5" s="305"/>
      <c r="AH5" s="12" t="s">
        <v>19</v>
      </c>
      <c r="AI5" s="601">
        <f>SUM(FF5:FH5)</f>
        <v>3</v>
      </c>
      <c r="AJ5" s="601">
        <f>SUM(BQ5:BS5)</f>
        <v>2</v>
      </c>
      <c r="AK5" s="601">
        <f>SUM(FI5:FM5)</f>
        <v>2</v>
      </c>
      <c r="AL5" s="601">
        <f>SUM(BT5:BV5)</f>
        <v>2</v>
      </c>
      <c r="AM5" s="601">
        <f>SUM(FN5:FW5)</f>
        <v>22</v>
      </c>
      <c r="AN5" s="601">
        <f>SUM(BW5:CF5)</f>
        <v>24</v>
      </c>
      <c r="AO5" s="601">
        <f>SUM(FX5:GG5)</f>
        <v>92</v>
      </c>
      <c r="AP5" s="601">
        <f>SUM(CG5:CP5)</f>
        <v>37</v>
      </c>
      <c r="AQ5" s="601">
        <f>SUM(GH5:GQ5)</f>
        <v>250</v>
      </c>
      <c r="AR5" s="601">
        <f>SUM(CQ5:CZ5)</f>
        <v>122</v>
      </c>
      <c r="AS5" s="601">
        <f>SUM(GR5:HA5)</f>
        <v>672</v>
      </c>
      <c r="AT5" s="601">
        <f>SUM(DA5:DJ5)</f>
        <v>261</v>
      </c>
      <c r="AU5" s="601">
        <f>SUM(HB5:HK5)</f>
        <v>1288</v>
      </c>
      <c r="AV5" s="601">
        <f>SUM(DK5:DT5)</f>
        <v>555</v>
      </c>
      <c r="AW5" s="601">
        <f>SUM(HL5:HU5)</f>
        <v>1582</v>
      </c>
      <c r="AX5" s="601">
        <f>SUM(DU5:ED5)</f>
        <v>1048</v>
      </c>
      <c r="AY5" s="601">
        <f>SUM(HV5:IE5)</f>
        <v>1350</v>
      </c>
      <c r="AZ5" s="601">
        <f>SUM(EE5:EN5)</f>
        <v>1343</v>
      </c>
      <c r="BA5" s="601">
        <f>SUM(IF5:IU5)</f>
        <v>540</v>
      </c>
      <c r="BB5" s="601">
        <f>SUM(EO5:FD5)</f>
        <v>991</v>
      </c>
      <c r="BC5" s="601">
        <f>+LR5+IV5</f>
        <v>498</v>
      </c>
      <c r="BD5" s="594">
        <f>SUM(IX5:IY5)</f>
        <v>3</v>
      </c>
      <c r="BE5" s="594"/>
      <c r="BF5" s="594">
        <f>SUM(IZ5:JA5)</f>
        <v>2</v>
      </c>
      <c r="BG5" s="594">
        <f>SUM(JB5:JG5)</f>
        <v>10</v>
      </c>
      <c r="BH5" s="594">
        <f>SUM(JH5:JO5)</f>
        <v>10</v>
      </c>
      <c r="BI5" s="594">
        <f>SUM(JP5:JW5)</f>
        <v>11</v>
      </c>
      <c r="BJ5" s="594">
        <f>SUM(JX5:KG5)</f>
        <v>23</v>
      </c>
      <c r="BK5" s="594">
        <f>SUM(KH5:KQ5)</f>
        <v>56</v>
      </c>
      <c r="BL5" s="594">
        <f>SUM(KR5:LA5)</f>
        <v>161</v>
      </c>
      <c r="BM5" s="594">
        <f>SUM(LB5:LP5)</f>
        <v>213</v>
      </c>
      <c r="BN5" s="305"/>
      <c r="BO5" s="305"/>
      <c r="BP5" s="12" t="s">
        <v>19</v>
      </c>
      <c r="BQ5" s="13"/>
      <c r="BR5" s="13">
        <v>1</v>
      </c>
      <c r="BS5" s="13">
        <v>1</v>
      </c>
      <c r="BT5" s="13">
        <v>1</v>
      </c>
      <c r="BU5" s="13"/>
      <c r="BV5" s="13">
        <v>1</v>
      </c>
      <c r="BW5" s="13">
        <v>1</v>
      </c>
      <c r="BX5" s="13"/>
      <c r="BY5" s="13">
        <v>4</v>
      </c>
      <c r="BZ5" s="13"/>
      <c r="CA5" s="13">
        <v>1</v>
      </c>
      <c r="CB5" s="13">
        <v>4</v>
      </c>
      <c r="CC5" s="13"/>
      <c r="CD5" s="13">
        <v>4</v>
      </c>
      <c r="CE5" s="13">
        <v>6</v>
      </c>
      <c r="CF5" s="13">
        <v>4</v>
      </c>
      <c r="CG5" s="13">
        <v>3</v>
      </c>
      <c r="CH5" s="13">
        <v>2</v>
      </c>
      <c r="CI5" s="13">
        <v>3</v>
      </c>
      <c r="CJ5" s="13">
        <v>3</v>
      </c>
      <c r="CK5" s="13">
        <v>3</v>
      </c>
      <c r="CL5" s="13">
        <v>3</v>
      </c>
      <c r="CM5" s="13">
        <v>4</v>
      </c>
      <c r="CN5" s="13">
        <v>4</v>
      </c>
      <c r="CO5" s="13">
        <v>5</v>
      </c>
      <c r="CP5" s="13">
        <v>7</v>
      </c>
      <c r="CQ5" s="13">
        <v>13</v>
      </c>
      <c r="CR5" s="13">
        <v>5</v>
      </c>
      <c r="CS5" s="13">
        <v>11</v>
      </c>
      <c r="CT5" s="13">
        <v>7</v>
      </c>
      <c r="CU5" s="13">
        <v>18</v>
      </c>
      <c r="CV5" s="13">
        <v>9</v>
      </c>
      <c r="CW5" s="13">
        <v>14</v>
      </c>
      <c r="CX5" s="13">
        <v>11</v>
      </c>
      <c r="CY5" s="13">
        <v>14</v>
      </c>
      <c r="CZ5" s="13">
        <v>20</v>
      </c>
      <c r="DA5" s="13">
        <v>20</v>
      </c>
      <c r="DB5" s="13">
        <v>24</v>
      </c>
      <c r="DC5" s="13">
        <v>15</v>
      </c>
      <c r="DD5" s="13">
        <v>27</v>
      </c>
      <c r="DE5" s="13">
        <v>17</v>
      </c>
      <c r="DF5" s="13">
        <v>28</v>
      </c>
      <c r="DG5" s="13">
        <v>26</v>
      </c>
      <c r="DH5" s="13">
        <v>28</v>
      </c>
      <c r="DI5" s="13">
        <v>34</v>
      </c>
      <c r="DJ5" s="13">
        <v>42</v>
      </c>
      <c r="DK5" s="13">
        <v>36</v>
      </c>
      <c r="DL5" s="13">
        <v>50</v>
      </c>
      <c r="DM5" s="13">
        <v>43</v>
      </c>
      <c r="DN5" s="13">
        <v>46</v>
      </c>
      <c r="DO5" s="13">
        <v>56</v>
      </c>
      <c r="DP5" s="13">
        <v>49</v>
      </c>
      <c r="DQ5" s="13">
        <v>51</v>
      </c>
      <c r="DR5" s="13">
        <v>70</v>
      </c>
      <c r="DS5" s="13">
        <v>80</v>
      </c>
      <c r="DT5" s="13">
        <v>74</v>
      </c>
      <c r="DU5" s="13">
        <v>82</v>
      </c>
      <c r="DV5" s="13">
        <v>104</v>
      </c>
      <c r="DW5" s="13">
        <v>100</v>
      </c>
      <c r="DX5" s="13">
        <v>95</v>
      </c>
      <c r="DY5" s="13">
        <v>111</v>
      </c>
      <c r="DZ5" s="13">
        <v>101</v>
      </c>
      <c r="EA5" s="13">
        <v>114</v>
      </c>
      <c r="EB5" s="13">
        <v>97</v>
      </c>
      <c r="EC5" s="13">
        <v>141</v>
      </c>
      <c r="ED5" s="13">
        <v>103</v>
      </c>
      <c r="EE5" s="13">
        <v>122</v>
      </c>
      <c r="EF5" s="13">
        <v>153</v>
      </c>
      <c r="EG5" s="13">
        <v>126</v>
      </c>
      <c r="EH5" s="13">
        <v>125</v>
      </c>
      <c r="EI5" s="13">
        <v>125</v>
      </c>
      <c r="EJ5" s="13">
        <v>135</v>
      </c>
      <c r="EK5" s="13">
        <v>131</v>
      </c>
      <c r="EL5" s="13">
        <v>153</v>
      </c>
      <c r="EM5" s="13">
        <v>120</v>
      </c>
      <c r="EN5" s="13">
        <v>153</v>
      </c>
      <c r="EO5" s="13">
        <v>153</v>
      </c>
      <c r="EP5" s="13">
        <v>128</v>
      </c>
      <c r="EQ5" s="13">
        <v>146</v>
      </c>
      <c r="ER5" s="13">
        <v>126</v>
      </c>
      <c r="ES5" s="13">
        <v>102</v>
      </c>
      <c r="ET5" s="13">
        <v>92</v>
      </c>
      <c r="EU5" s="13">
        <v>73</v>
      </c>
      <c r="EV5" s="13">
        <v>47</v>
      </c>
      <c r="EW5" s="13">
        <v>37</v>
      </c>
      <c r="EX5" s="13">
        <v>39</v>
      </c>
      <c r="EY5" s="13">
        <v>16</v>
      </c>
      <c r="EZ5" s="13">
        <v>14</v>
      </c>
      <c r="FA5" s="13">
        <v>10</v>
      </c>
      <c r="FB5" s="13">
        <v>5</v>
      </c>
      <c r="FC5" s="13">
        <v>2</v>
      </c>
      <c r="FD5" s="13">
        <v>1</v>
      </c>
      <c r="FE5" s="57">
        <v>4385</v>
      </c>
      <c r="FF5" s="13">
        <v>1</v>
      </c>
      <c r="FG5" s="13"/>
      <c r="FH5" s="13">
        <v>2</v>
      </c>
      <c r="FI5" s="13">
        <v>1</v>
      </c>
      <c r="FJ5" s="13"/>
      <c r="FK5" s="13">
        <v>1</v>
      </c>
      <c r="FL5" s="13"/>
      <c r="FM5" s="13"/>
      <c r="FN5" s="13">
        <v>3</v>
      </c>
      <c r="FO5" s="13">
        <v>1</v>
      </c>
      <c r="FP5" s="13">
        <v>1</v>
      </c>
      <c r="FQ5" s="13">
        <v>1</v>
      </c>
      <c r="FR5" s="13"/>
      <c r="FS5" s="13">
        <v>1</v>
      </c>
      <c r="FT5" s="13">
        <v>4</v>
      </c>
      <c r="FU5" s="13">
        <v>3</v>
      </c>
      <c r="FV5" s="13">
        <v>6</v>
      </c>
      <c r="FW5" s="13">
        <v>2</v>
      </c>
      <c r="FX5" s="13">
        <v>7</v>
      </c>
      <c r="FY5" s="13">
        <v>10</v>
      </c>
      <c r="FZ5" s="13">
        <v>13</v>
      </c>
      <c r="GA5" s="13">
        <v>5</v>
      </c>
      <c r="GB5" s="13">
        <v>12</v>
      </c>
      <c r="GC5" s="13">
        <v>5</v>
      </c>
      <c r="GD5" s="13">
        <v>10</v>
      </c>
      <c r="GE5" s="13">
        <v>5</v>
      </c>
      <c r="GF5" s="13">
        <v>13</v>
      </c>
      <c r="GG5" s="13">
        <v>12</v>
      </c>
      <c r="GH5" s="13">
        <v>13</v>
      </c>
      <c r="GI5" s="13">
        <v>17</v>
      </c>
      <c r="GJ5" s="13">
        <v>13</v>
      </c>
      <c r="GK5" s="13">
        <v>17</v>
      </c>
      <c r="GL5" s="13">
        <v>20</v>
      </c>
      <c r="GM5" s="13">
        <v>27</v>
      </c>
      <c r="GN5" s="13">
        <v>31</v>
      </c>
      <c r="GO5" s="13">
        <v>36</v>
      </c>
      <c r="GP5" s="13">
        <v>33</v>
      </c>
      <c r="GQ5" s="13">
        <v>43</v>
      </c>
      <c r="GR5" s="13">
        <v>39</v>
      </c>
      <c r="GS5" s="13">
        <v>52</v>
      </c>
      <c r="GT5" s="13">
        <v>52</v>
      </c>
      <c r="GU5" s="13">
        <v>69</v>
      </c>
      <c r="GV5" s="13">
        <v>72</v>
      </c>
      <c r="GW5" s="13">
        <v>74</v>
      </c>
      <c r="GX5" s="13">
        <v>71</v>
      </c>
      <c r="GY5" s="13">
        <v>69</v>
      </c>
      <c r="GZ5" s="13">
        <v>84</v>
      </c>
      <c r="HA5" s="13">
        <v>90</v>
      </c>
      <c r="HB5" s="13">
        <v>89</v>
      </c>
      <c r="HC5" s="13">
        <v>101</v>
      </c>
      <c r="HD5" s="13">
        <v>112</v>
      </c>
      <c r="HE5" s="13">
        <v>129</v>
      </c>
      <c r="HF5" s="13">
        <v>133</v>
      </c>
      <c r="HG5" s="13">
        <v>148</v>
      </c>
      <c r="HH5" s="13">
        <v>132</v>
      </c>
      <c r="HI5" s="13">
        <v>150</v>
      </c>
      <c r="HJ5" s="13">
        <v>159</v>
      </c>
      <c r="HK5" s="13">
        <v>135</v>
      </c>
      <c r="HL5" s="13">
        <v>143</v>
      </c>
      <c r="HM5" s="13">
        <v>134</v>
      </c>
      <c r="HN5" s="13">
        <v>141</v>
      </c>
      <c r="HO5" s="13">
        <v>159</v>
      </c>
      <c r="HP5" s="13">
        <v>167</v>
      </c>
      <c r="HQ5" s="13">
        <v>166</v>
      </c>
      <c r="HR5" s="13">
        <v>155</v>
      </c>
      <c r="HS5" s="13">
        <v>183</v>
      </c>
      <c r="HT5" s="13">
        <v>162</v>
      </c>
      <c r="HU5" s="13">
        <v>172</v>
      </c>
      <c r="HV5" s="13">
        <v>157</v>
      </c>
      <c r="HW5" s="13">
        <v>157</v>
      </c>
      <c r="HX5" s="13">
        <v>137</v>
      </c>
      <c r="HY5" s="13">
        <v>129</v>
      </c>
      <c r="HZ5" s="13">
        <v>150</v>
      </c>
      <c r="IA5" s="13">
        <v>121</v>
      </c>
      <c r="IB5" s="13">
        <v>134</v>
      </c>
      <c r="IC5" s="13">
        <v>122</v>
      </c>
      <c r="ID5" s="13">
        <v>118</v>
      </c>
      <c r="IE5" s="13">
        <v>125</v>
      </c>
      <c r="IF5" s="13">
        <v>121</v>
      </c>
      <c r="IG5" s="13">
        <v>97</v>
      </c>
      <c r="IH5" s="13">
        <v>87</v>
      </c>
      <c r="II5" s="13">
        <v>66</v>
      </c>
      <c r="IJ5" s="13">
        <v>41</v>
      </c>
      <c r="IK5" s="13">
        <v>36</v>
      </c>
      <c r="IL5" s="13">
        <v>27</v>
      </c>
      <c r="IM5" s="13">
        <v>26</v>
      </c>
      <c r="IN5" s="13">
        <v>15</v>
      </c>
      <c r="IO5" s="13">
        <v>9</v>
      </c>
      <c r="IP5" s="13">
        <v>4</v>
      </c>
      <c r="IQ5" s="13">
        <v>4</v>
      </c>
      <c r="IR5" s="13">
        <v>2</v>
      </c>
      <c r="IS5" s="13">
        <v>4</v>
      </c>
      <c r="IT5" s="13">
        <v>1</v>
      </c>
      <c r="IU5" s="13"/>
      <c r="IV5" s="13">
        <v>2</v>
      </c>
      <c r="IW5" s="57">
        <v>5803</v>
      </c>
      <c r="IX5" s="13">
        <v>1</v>
      </c>
      <c r="IY5" s="13">
        <v>2</v>
      </c>
      <c r="IZ5" s="13">
        <v>1</v>
      </c>
      <c r="JA5" s="13">
        <v>1</v>
      </c>
      <c r="JB5" s="13">
        <v>1</v>
      </c>
      <c r="JC5" s="13">
        <v>2</v>
      </c>
      <c r="JD5" s="13">
        <v>2</v>
      </c>
      <c r="JE5" s="13">
        <v>1</v>
      </c>
      <c r="JF5" s="13">
        <v>1</v>
      </c>
      <c r="JG5" s="13">
        <v>3</v>
      </c>
      <c r="JH5" s="13">
        <v>2</v>
      </c>
      <c r="JI5" s="13">
        <v>1</v>
      </c>
      <c r="JJ5" s="13">
        <v>1</v>
      </c>
      <c r="JK5" s="13">
        <v>1</v>
      </c>
      <c r="JL5" s="13">
        <v>1</v>
      </c>
      <c r="JM5" s="13">
        <v>1</v>
      </c>
      <c r="JN5" s="13">
        <v>1</v>
      </c>
      <c r="JO5" s="13">
        <v>2</v>
      </c>
      <c r="JP5" s="13">
        <v>2</v>
      </c>
      <c r="JQ5" s="13">
        <v>2</v>
      </c>
      <c r="JR5" s="13">
        <v>2</v>
      </c>
      <c r="JS5" s="13">
        <v>1</v>
      </c>
      <c r="JT5" s="13">
        <v>1</v>
      </c>
      <c r="JU5" s="13">
        <v>1</v>
      </c>
      <c r="JV5" s="13">
        <v>1</v>
      </c>
      <c r="JW5" s="13">
        <v>1</v>
      </c>
      <c r="JX5" s="13">
        <v>1</v>
      </c>
      <c r="JY5" s="13">
        <v>3</v>
      </c>
      <c r="JZ5" s="13">
        <v>1</v>
      </c>
      <c r="KA5" s="13">
        <v>2</v>
      </c>
      <c r="KB5" s="13">
        <v>3</v>
      </c>
      <c r="KC5" s="13">
        <v>3</v>
      </c>
      <c r="KD5" s="13">
        <v>4</v>
      </c>
      <c r="KE5" s="13">
        <v>2</v>
      </c>
      <c r="KF5" s="13">
        <v>2</v>
      </c>
      <c r="KG5" s="13">
        <v>2</v>
      </c>
      <c r="KH5" s="13">
        <v>5</v>
      </c>
      <c r="KI5" s="13">
        <v>4</v>
      </c>
      <c r="KJ5" s="13">
        <v>7</v>
      </c>
      <c r="KK5" s="13">
        <v>4</v>
      </c>
      <c r="KL5" s="13">
        <v>2</v>
      </c>
      <c r="KM5" s="13">
        <v>7</v>
      </c>
      <c r="KN5" s="13">
        <v>8</v>
      </c>
      <c r="KO5" s="13">
        <v>5</v>
      </c>
      <c r="KP5" s="13">
        <v>6</v>
      </c>
      <c r="KQ5" s="13">
        <v>8</v>
      </c>
      <c r="KR5" s="13">
        <v>7</v>
      </c>
      <c r="KS5" s="13">
        <v>4</v>
      </c>
      <c r="KT5" s="13">
        <v>11</v>
      </c>
      <c r="KU5" s="13">
        <v>13</v>
      </c>
      <c r="KV5" s="13">
        <v>15</v>
      </c>
      <c r="KW5" s="13">
        <v>22</v>
      </c>
      <c r="KX5" s="13">
        <v>21</v>
      </c>
      <c r="KY5" s="13">
        <v>27</v>
      </c>
      <c r="KZ5" s="13">
        <v>17</v>
      </c>
      <c r="LA5" s="13">
        <v>24</v>
      </c>
      <c r="LB5" s="13">
        <v>16</v>
      </c>
      <c r="LC5" s="13">
        <v>25</v>
      </c>
      <c r="LD5" s="13">
        <v>27</v>
      </c>
      <c r="LE5" s="13">
        <v>30</v>
      </c>
      <c r="LF5" s="13">
        <v>20</v>
      </c>
      <c r="LG5" s="13">
        <v>22</v>
      </c>
      <c r="LH5" s="13">
        <v>16</v>
      </c>
      <c r="LI5" s="13">
        <v>15</v>
      </c>
      <c r="LJ5" s="13">
        <v>15</v>
      </c>
      <c r="LK5" s="13">
        <v>7</v>
      </c>
      <c r="LL5" s="13">
        <v>6</v>
      </c>
      <c r="LM5" s="13">
        <v>7</v>
      </c>
      <c r="LN5" s="13">
        <v>3</v>
      </c>
      <c r="LO5" s="13">
        <v>3</v>
      </c>
      <c r="LP5" s="13">
        <v>1</v>
      </c>
      <c r="LQ5" s="13">
        <v>7</v>
      </c>
      <c r="LR5" s="57">
        <v>496</v>
      </c>
      <c r="LS5" s="13">
        <v>10684</v>
      </c>
      <c r="LT5" s="331"/>
      <c r="LU5" s="331"/>
      <c r="LV5" s="331"/>
      <c r="LW5" s="331"/>
      <c r="LX5" s="331"/>
    </row>
    <row r="6" spans="1:343">
      <c r="A6" s="208" t="s">
        <v>19</v>
      </c>
      <c r="B6" s="607">
        <f>VLOOKUP(A6,$AH:$BB,2,FALSE)</f>
        <v>3</v>
      </c>
      <c r="C6" s="607">
        <f>VLOOKUP(A6,$AH:$BB,3,FALSE)</f>
        <v>2</v>
      </c>
      <c r="D6" s="607">
        <f>VLOOKUP(A6,$AH:$BB,4,FALSE)</f>
        <v>2</v>
      </c>
      <c r="E6" s="607">
        <f>VLOOKUP(A6,$AH:$BB,5,FALSE)</f>
        <v>2</v>
      </c>
      <c r="F6" s="607">
        <f>VLOOKUP(A6,$AH:$BB,6,FALSE)</f>
        <v>22</v>
      </c>
      <c r="G6" s="607">
        <f>VLOOKUP(A6,$AH:$BB,7,FALSE)</f>
        <v>24</v>
      </c>
      <c r="H6" s="607">
        <f>VLOOKUP(A6,$AH:$BB,8,FALSE)</f>
        <v>92</v>
      </c>
      <c r="I6" s="607">
        <f>VLOOKUP(A6,$AH:$BB,9,FALSE)</f>
        <v>37</v>
      </c>
      <c r="J6" s="607">
        <f>VLOOKUP(A6,$AH:$BB,10,FALSE)</f>
        <v>250</v>
      </c>
      <c r="K6" s="607">
        <f>VLOOKUP(A6,$AH:$BB,11,FALSE)</f>
        <v>122</v>
      </c>
      <c r="L6" s="607">
        <f>VLOOKUP(A6,$AH:$BB,12,FALSE)</f>
        <v>672</v>
      </c>
      <c r="M6" s="607">
        <f>VLOOKUP(A6,$AH:$BB,13,FALSE)</f>
        <v>261</v>
      </c>
      <c r="N6" s="607">
        <f>VLOOKUP(A6,$AH:$BB,14,FALSE)</f>
        <v>1288</v>
      </c>
      <c r="O6" s="607">
        <f>VLOOKUP(A6,$AH:$BB,15,FALSE)</f>
        <v>555</v>
      </c>
      <c r="P6" s="607">
        <f>VLOOKUP(A6,$AH:$BB,16,FALSE)</f>
        <v>1582</v>
      </c>
      <c r="Q6" s="607">
        <f>VLOOKUP(A6,$AH:$BB,17,FALSE)</f>
        <v>1048</v>
      </c>
      <c r="R6" s="607">
        <f>VLOOKUP(A6,$AH:$BB,18,FALSE)</f>
        <v>1350</v>
      </c>
      <c r="S6" s="607">
        <f>VLOOKUP(A6,$AH:$BB,19,FALSE)</f>
        <v>1343</v>
      </c>
      <c r="T6" s="607">
        <f>VLOOKUP(A6,$AH:$BB,20,FALSE)</f>
        <v>540</v>
      </c>
      <c r="U6" s="607">
        <f>VLOOKUP(A6,$AH:$BB,21,FALSE)</f>
        <v>991</v>
      </c>
      <c r="V6" s="305"/>
      <c r="W6" s="596">
        <f>VLOOKUP(A6,$AH$2:$BM$1048576,23,FALSE)</f>
        <v>3</v>
      </c>
      <c r="X6" s="596">
        <f>VLOOKUP(A6,$AH$2:$BM$1048576,24,FALSE)</f>
        <v>0</v>
      </c>
      <c r="Y6" s="596">
        <f>VLOOKUP(A6,$AH$2:$BM$1048576,25,FALSE)</f>
        <v>2</v>
      </c>
      <c r="Z6" s="596">
        <f>VLOOKUP(A6,$AH$2:$BM$1048576,26,FALSE)</f>
        <v>10</v>
      </c>
      <c r="AA6" s="596">
        <f>VLOOKUP(A6,$AH$2:$BM$1048576,27,FALSE)</f>
        <v>10</v>
      </c>
      <c r="AB6" s="596">
        <f>VLOOKUP(A6,$AH$2:$BM$1048576,28,FALSE)</f>
        <v>11</v>
      </c>
      <c r="AC6" s="596">
        <f>VLOOKUP(A6,$AH$2:$BM$1048576,29,FALSE)</f>
        <v>23</v>
      </c>
      <c r="AD6" s="596">
        <f>VLOOKUP(A6,$AH$2:$BM$1048576,30,FALSE)</f>
        <v>56</v>
      </c>
      <c r="AE6" s="596">
        <f>VLOOKUP(A6,$AH$2:$BM$1048576,31,FALSE)</f>
        <v>161</v>
      </c>
      <c r="AF6" s="596">
        <f>VLOOKUP(A6,$AH$2:$BM$1048576,32,FALSE)</f>
        <v>213</v>
      </c>
      <c r="AG6" s="305"/>
      <c r="AH6" s="12" t="s">
        <v>180</v>
      </c>
      <c r="AI6" s="616">
        <f t="shared" ref="AI6:AI7" si="2">SUM(FF6:FH6)</f>
        <v>0</v>
      </c>
      <c r="AJ6" s="616">
        <f t="shared" ref="AJ6:AJ7" si="3">SUM(BQ6:BS6)</f>
        <v>1</v>
      </c>
      <c r="AK6" s="616">
        <f t="shared" ref="AK6:AK7" si="4">SUM(FI6:FM6)</f>
        <v>3</v>
      </c>
      <c r="AL6" s="616">
        <f t="shared" ref="AL6:AL7" si="5">SUM(BT6:BV6)</f>
        <v>1</v>
      </c>
      <c r="AM6" s="616">
        <f t="shared" ref="AM6:AM7" si="6">SUM(FN6:FW6)</f>
        <v>6</v>
      </c>
      <c r="AN6" s="616">
        <f t="shared" ref="AN6:AN7" si="7">SUM(BW6:CF6)</f>
        <v>6</v>
      </c>
      <c r="AO6" s="616">
        <f t="shared" ref="AO6:AO7" si="8">SUM(FX6:GG6)</f>
        <v>19</v>
      </c>
      <c r="AP6" s="616">
        <f t="shared" ref="AP6:AP7" si="9">SUM(CG6:CP6)</f>
        <v>19</v>
      </c>
      <c r="AQ6" s="616">
        <f t="shared" ref="AQ6:AQ7" si="10">SUM(GH6:GQ6)</f>
        <v>72</v>
      </c>
      <c r="AR6" s="616">
        <f t="shared" ref="AR6:AR7" si="11">SUM(CQ6:CZ6)</f>
        <v>38</v>
      </c>
      <c r="AS6" s="616">
        <f t="shared" ref="AS6:AS7" si="12">SUM(GR6:HA6)</f>
        <v>162</v>
      </c>
      <c r="AT6" s="616">
        <f t="shared" ref="AT6:AT7" si="13">SUM(DA6:DJ6)</f>
        <v>93</v>
      </c>
      <c r="AU6" s="616">
        <f t="shared" ref="AU6:AU7" si="14">SUM(HB6:HK6)</f>
        <v>328</v>
      </c>
      <c r="AV6" s="616">
        <f t="shared" ref="AV6:AV7" si="15">SUM(DK6:DT6)</f>
        <v>158</v>
      </c>
      <c r="AW6" s="616">
        <f t="shared" ref="AW6:AW7" si="16">SUM(HL6:HU6)</f>
        <v>359</v>
      </c>
      <c r="AX6" s="616">
        <f t="shared" ref="AX6:AX7" si="17">SUM(DU6:ED6)</f>
        <v>236</v>
      </c>
      <c r="AY6" s="616">
        <f t="shared" ref="AY6:AY7" si="18">SUM(HV6:IE6)</f>
        <v>197</v>
      </c>
      <c r="AZ6" s="616">
        <f t="shared" ref="AZ6:AZ7" si="19">SUM(EE6:EN6)</f>
        <v>194</v>
      </c>
      <c r="BA6" s="616">
        <f t="shared" ref="BA6:BA7" si="20">SUM(IF6:IU6)</f>
        <v>36</v>
      </c>
      <c r="BB6" s="616">
        <f t="shared" ref="BB6:BB7" si="21">SUM(EO6:FD6)</f>
        <v>80</v>
      </c>
      <c r="BC6" s="616">
        <f t="shared" ref="BC6:BC7" si="22">+LR6+IV6</f>
        <v>8</v>
      </c>
      <c r="BD6" s="594">
        <f t="shared" ref="BD6:BD7" si="23">SUM(IX6:IY6)</f>
        <v>0</v>
      </c>
      <c r="BE6" s="594"/>
      <c r="BF6" s="594">
        <f t="shared" ref="BF6:BF7" si="24">SUM(IZ6:JA6)</f>
        <v>0</v>
      </c>
      <c r="BG6" s="594">
        <f t="shared" ref="BG6:BG7" si="25">SUM(JB6:JG6)</f>
        <v>0</v>
      </c>
      <c r="BH6" s="594">
        <f t="shared" ref="BH6:BH7" si="26">SUM(JH6:JO6)</f>
        <v>1</v>
      </c>
      <c r="BI6" s="594">
        <f t="shared" ref="BI6:BI7" si="27">SUM(JP6:JW6)</f>
        <v>0</v>
      </c>
      <c r="BJ6" s="594">
        <f t="shared" ref="BJ6:BJ7" si="28">SUM(JX6:KG6)</f>
        <v>3</v>
      </c>
      <c r="BK6" s="594">
        <f t="shared" ref="BK6:BK7" si="29">SUM(KH6:KQ6)</f>
        <v>2</v>
      </c>
      <c r="BL6" s="594">
        <f t="shared" ref="BL6:BL7" si="30">SUM(KR6:LA6)</f>
        <v>1</v>
      </c>
      <c r="BM6" s="594">
        <f t="shared" ref="BM6:BM7" si="31">SUM(LB6:LP6)</f>
        <v>1</v>
      </c>
      <c r="BN6" s="305"/>
      <c r="BO6" s="305"/>
      <c r="BP6" s="12" t="s">
        <v>180</v>
      </c>
      <c r="BQ6" s="13">
        <v>1</v>
      </c>
      <c r="BR6" s="13"/>
      <c r="BS6" s="13"/>
      <c r="BT6" s="13"/>
      <c r="BU6" s="13"/>
      <c r="BV6" s="13">
        <v>1</v>
      </c>
      <c r="BW6" s="13"/>
      <c r="BX6" s="13">
        <v>1</v>
      </c>
      <c r="BY6" s="13">
        <v>2</v>
      </c>
      <c r="BZ6" s="13"/>
      <c r="CA6" s="13"/>
      <c r="CB6" s="13">
        <v>1</v>
      </c>
      <c r="CC6" s="13"/>
      <c r="CD6" s="13"/>
      <c r="CE6" s="13"/>
      <c r="CF6" s="13">
        <v>2</v>
      </c>
      <c r="CG6" s="13"/>
      <c r="CH6" s="13">
        <v>2</v>
      </c>
      <c r="CI6" s="13">
        <v>1</v>
      </c>
      <c r="CJ6" s="13">
        <v>1</v>
      </c>
      <c r="CK6" s="13">
        <v>1</v>
      </c>
      <c r="CL6" s="13">
        <v>2</v>
      </c>
      <c r="CM6" s="13">
        <v>2</v>
      </c>
      <c r="CN6" s="13">
        <v>2</v>
      </c>
      <c r="CO6" s="13">
        <v>4</v>
      </c>
      <c r="CP6" s="13">
        <v>4</v>
      </c>
      <c r="CQ6" s="13">
        <v>5</v>
      </c>
      <c r="CR6" s="13">
        <v>2</v>
      </c>
      <c r="CS6" s="13">
        <v>3</v>
      </c>
      <c r="CT6" s="13">
        <v>5</v>
      </c>
      <c r="CU6" s="13">
        <v>3</v>
      </c>
      <c r="CV6" s="13">
        <v>4</v>
      </c>
      <c r="CW6" s="13">
        <v>3</v>
      </c>
      <c r="CX6" s="13">
        <v>8</v>
      </c>
      <c r="CY6" s="13">
        <v>1</v>
      </c>
      <c r="CZ6" s="13">
        <v>4</v>
      </c>
      <c r="DA6" s="13">
        <v>11</v>
      </c>
      <c r="DB6" s="13">
        <v>9</v>
      </c>
      <c r="DC6" s="13">
        <v>10</v>
      </c>
      <c r="DD6" s="13">
        <v>10</v>
      </c>
      <c r="DE6" s="13">
        <v>7</v>
      </c>
      <c r="DF6" s="13">
        <v>13</v>
      </c>
      <c r="DG6" s="13">
        <v>9</v>
      </c>
      <c r="DH6" s="13">
        <v>7</v>
      </c>
      <c r="DI6" s="13">
        <v>11</v>
      </c>
      <c r="DJ6" s="13">
        <v>6</v>
      </c>
      <c r="DK6" s="13">
        <v>11</v>
      </c>
      <c r="DL6" s="13">
        <v>10</v>
      </c>
      <c r="DM6" s="13">
        <v>14</v>
      </c>
      <c r="DN6" s="13">
        <v>13</v>
      </c>
      <c r="DO6" s="13">
        <v>13</v>
      </c>
      <c r="DP6" s="13">
        <v>21</v>
      </c>
      <c r="DQ6" s="13">
        <v>15</v>
      </c>
      <c r="DR6" s="13">
        <v>20</v>
      </c>
      <c r="DS6" s="13">
        <v>17</v>
      </c>
      <c r="DT6" s="13">
        <v>24</v>
      </c>
      <c r="DU6" s="13">
        <v>19</v>
      </c>
      <c r="DV6" s="13">
        <v>24</v>
      </c>
      <c r="DW6" s="13">
        <v>24</v>
      </c>
      <c r="DX6" s="13">
        <v>25</v>
      </c>
      <c r="DY6" s="13">
        <v>22</v>
      </c>
      <c r="DZ6" s="13">
        <v>20</v>
      </c>
      <c r="EA6" s="13">
        <v>39</v>
      </c>
      <c r="EB6" s="13">
        <v>28</v>
      </c>
      <c r="EC6" s="13">
        <v>20</v>
      </c>
      <c r="ED6" s="13">
        <v>15</v>
      </c>
      <c r="EE6" s="13">
        <v>16</v>
      </c>
      <c r="EF6" s="13">
        <v>24</v>
      </c>
      <c r="EG6" s="13">
        <v>18</v>
      </c>
      <c r="EH6" s="13">
        <v>24</v>
      </c>
      <c r="EI6" s="13">
        <v>22</v>
      </c>
      <c r="EJ6" s="13">
        <v>20</v>
      </c>
      <c r="EK6" s="13">
        <v>21</v>
      </c>
      <c r="EL6" s="13">
        <v>16</v>
      </c>
      <c r="EM6" s="13">
        <v>13</v>
      </c>
      <c r="EN6" s="13">
        <v>20</v>
      </c>
      <c r="EO6" s="13">
        <v>14</v>
      </c>
      <c r="EP6" s="13">
        <v>18</v>
      </c>
      <c r="EQ6" s="13">
        <v>8</v>
      </c>
      <c r="ER6" s="13">
        <v>12</v>
      </c>
      <c r="ES6" s="13">
        <v>10</v>
      </c>
      <c r="ET6" s="13">
        <v>5</v>
      </c>
      <c r="EU6" s="13">
        <v>4</v>
      </c>
      <c r="EV6" s="13">
        <v>1</v>
      </c>
      <c r="EW6" s="13">
        <v>4</v>
      </c>
      <c r="EX6" s="13">
        <v>1</v>
      </c>
      <c r="EY6" s="13">
        <v>1</v>
      </c>
      <c r="EZ6" s="13"/>
      <c r="FA6" s="13">
        <v>1</v>
      </c>
      <c r="FB6" s="13">
        <v>1</v>
      </c>
      <c r="FC6" s="13"/>
      <c r="FD6" s="13"/>
      <c r="FE6" s="57">
        <v>826</v>
      </c>
      <c r="FF6" s="13"/>
      <c r="FG6" s="13"/>
      <c r="FH6" s="13"/>
      <c r="FI6" s="13"/>
      <c r="FJ6" s="13">
        <v>1</v>
      </c>
      <c r="FK6" s="13">
        <v>1</v>
      </c>
      <c r="FL6" s="13">
        <v>1</v>
      </c>
      <c r="FM6" s="13"/>
      <c r="FN6" s="13"/>
      <c r="FO6" s="13">
        <v>1</v>
      </c>
      <c r="FP6" s="13">
        <v>2</v>
      </c>
      <c r="FQ6" s="13"/>
      <c r="FR6" s="13">
        <v>1</v>
      </c>
      <c r="FS6" s="13">
        <v>1</v>
      </c>
      <c r="FT6" s="13"/>
      <c r="FU6" s="13">
        <v>1</v>
      </c>
      <c r="FV6" s="13"/>
      <c r="FW6" s="13"/>
      <c r="FX6" s="13"/>
      <c r="FY6" s="13">
        <v>3</v>
      </c>
      <c r="FZ6" s="13">
        <v>2</v>
      </c>
      <c r="GA6" s="13">
        <v>2</v>
      </c>
      <c r="GB6" s="13">
        <v>2</v>
      </c>
      <c r="GC6" s="13">
        <v>1</v>
      </c>
      <c r="GD6" s="13">
        <v>3</v>
      </c>
      <c r="GE6" s="13">
        <v>2</v>
      </c>
      <c r="GF6" s="13">
        <v>2</v>
      </c>
      <c r="GG6" s="13">
        <v>2</v>
      </c>
      <c r="GH6" s="13">
        <v>6</v>
      </c>
      <c r="GI6" s="13">
        <v>5</v>
      </c>
      <c r="GJ6" s="13">
        <v>5</v>
      </c>
      <c r="GK6" s="13">
        <v>3</v>
      </c>
      <c r="GL6" s="13">
        <v>6</v>
      </c>
      <c r="GM6" s="13">
        <v>9</v>
      </c>
      <c r="GN6" s="13">
        <v>9</v>
      </c>
      <c r="GO6" s="13">
        <v>5</v>
      </c>
      <c r="GP6" s="13">
        <v>14</v>
      </c>
      <c r="GQ6" s="13">
        <v>10</v>
      </c>
      <c r="GR6" s="13">
        <v>12</v>
      </c>
      <c r="GS6" s="13">
        <v>10</v>
      </c>
      <c r="GT6" s="13">
        <v>8</v>
      </c>
      <c r="GU6" s="13">
        <v>15</v>
      </c>
      <c r="GV6" s="13">
        <v>17</v>
      </c>
      <c r="GW6" s="13">
        <v>19</v>
      </c>
      <c r="GX6" s="13">
        <v>17</v>
      </c>
      <c r="GY6" s="13">
        <v>22</v>
      </c>
      <c r="GZ6" s="13">
        <v>23</v>
      </c>
      <c r="HA6" s="13">
        <v>19</v>
      </c>
      <c r="HB6" s="13">
        <v>25</v>
      </c>
      <c r="HC6" s="13">
        <v>32</v>
      </c>
      <c r="HD6" s="13">
        <v>29</v>
      </c>
      <c r="HE6" s="13">
        <v>31</v>
      </c>
      <c r="HF6" s="13">
        <v>27</v>
      </c>
      <c r="HG6" s="13">
        <v>37</v>
      </c>
      <c r="HH6" s="13">
        <v>39</v>
      </c>
      <c r="HI6" s="13">
        <v>35</v>
      </c>
      <c r="HJ6" s="13">
        <v>40</v>
      </c>
      <c r="HK6" s="13">
        <v>33</v>
      </c>
      <c r="HL6" s="13">
        <v>34</v>
      </c>
      <c r="HM6" s="13">
        <v>46</v>
      </c>
      <c r="HN6" s="13">
        <v>37</v>
      </c>
      <c r="HO6" s="13">
        <v>31</v>
      </c>
      <c r="HP6" s="13">
        <v>39</v>
      </c>
      <c r="HQ6" s="13">
        <v>43</v>
      </c>
      <c r="HR6" s="13">
        <v>42</v>
      </c>
      <c r="HS6" s="13">
        <v>31</v>
      </c>
      <c r="HT6" s="13">
        <v>26</v>
      </c>
      <c r="HU6" s="13">
        <v>30</v>
      </c>
      <c r="HV6" s="13">
        <v>26</v>
      </c>
      <c r="HW6" s="13">
        <v>29</v>
      </c>
      <c r="HX6" s="13">
        <v>26</v>
      </c>
      <c r="HY6" s="13">
        <v>19</v>
      </c>
      <c r="HZ6" s="13">
        <v>24</v>
      </c>
      <c r="IA6" s="13">
        <v>21</v>
      </c>
      <c r="IB6" s="13">
        <v>25</v>
      </c>
      <c r="IC6" s="13">
        <v>13</v>
      </c>
      <c r="ID6" s="13">
        <v>7</v>
      </c>
      <c r="IE6" s="13">
        <v>7</v>
      </c>
      <c r="IF6" s="13">
        <v>10</v>
      </c>
      <c r="IG6" s="13">
        <v>5</v>
      </c>
      <c r="IH6" s="13">
        <v>4</v>
      </c>
      <c r="II6" s="13">
        <v>1</v>
      </c>
      <c r="IJ6" s="13">
        <v>5</v>
      </c>
      <c r="IK6" s="13">
        <v>6</v>
      </c>
      <c r="IL6" s="13">
        <v>1</v>
      </c>
      <c r="IM6" s="13">
        <v>2</v>
      </c>
      <c r="IN6" s="13">
        <v>1</v>
      </c>
      <c r="IO6" s="13">
        <v>1</v>
      </c>
      <c r="IP6" s="13"/>
      <c r="IQ6" s="13"/>
      <c r="IR6" s="13"/>
      <c r="IS6" s="13"/>
      <c r="IT6" s="13"/>
      <c r="IU6" s="13"/>
      <c r="IV6" s="13"/>
      <c r="IW6" s="57">
        <v>1182</v>
      </c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>
        <v>1</v>
      </c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>
        <v>1</v>
      </c>
      <c r="KA6" s="13"/>
      <c r="KB6" s="13"/>
      <c r="KC6" s="13"/>
      <c r="KD6" s="13">
        <v>1</v>
      </c>
      <c r="KE6" s="13">
        <v>1</v>
      </c>
      <c r="KF6" s="13"/>
      <c r="KG6" s="13"/>
      <c r="KH6" s="13"/>
      <c r="KI6" s="13">
        <v>1</v>
      </c>
      <c r="KJ6" s="13"/>
      <c r="KK6" s="13"/>
      <c r="KL6" s="13"/>
      <c r="KM6" s="13"/>
      <c r="KN6" s="13"/>
      <c r="KO6" s="13"/>
      <c r="KP6" s="13"/>
      <c r="KQ6" s="13">
        <v>1</v>
      </c>
      <c r="KR6" s="13"/>
      <c r="KS6" s="13"/>
      <c r="KT6" s="13"/>
      <c r="KU6" s="13">
        <v>1</v>
      </c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>
        <v>1</v>
      </c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57">
        <v>8</v>
      </c>
      <c r="LS6" s="13">
        <v>2016</v>
      </c>
      <c r="LT6" s="13"/>
      <c r="LU6" s="13"/>
      <c r="LV6" s="13"/>
      <c r="LW6" s="331"/>
      <c r="LX6" s="13"/>
    </row>
    <row r="7" spans="1:343">
      <c r="A7" s="208" t="s">
        <v>20</v>
      </c>
      <c r="B7" s="609">
        <f>B8+B6</f>
        <v>27</v>
      </c>
      <c r="C7" s="609">
        <f t="shared" ref="C7:T7" si="32">C8+C6</f>
        <v>24</v>
      </c>
      <c r="D7" s="609">
        <f t="shared" si="32"/>
        <v>38</v>
      </c>
      <c r="E7" s="609">
        <f t="shared" si="32"/>
        <v>33</v>
      </c>
      <c r="F7" s="609">
        <f t="shared" si="32"/>
        <v>175</v>
      </c>
      <c r="G7" s="609">
        <f t="shared" si="32"/>
        <v>145</v>
      </c>
      <c r="H7" s="609">
        <f t="shared" si="32"/>
        <v>574</v>
      </c>
      <c r="I7" s="609">
        <f t="shared" si="32"/>
        <v>351</v>
      </c>
      <c r="J7" s="609">
        <f t="shared" si="32"/>
        <v>1702</v>
      </c>
      <c r="K7" s="609">
        <f t="shared" si="32"/>
        <v>886</v>
      </c>
      <c r="L7" s="609">
        <f t="shared" si="32"/>
        <v>3853</v>
      </c>
      <c r="M7" s="609">
        <f t="shared" si="32"/>
        <v>1915</v>
      </c>
      <c r="N7" s="609">
        <f t="shared" si="32"/>
        <v>6833</v>
      </c>
      <c r="O7" s="609">
        <f t="shared" si="32"/>
        <v>3841</v>
      </c>
      <c r="P7" s="609">
        <f t="shared" si="32"/>
        <v>7719</v>
      </c>
      <c r="Q7" s="609">
        <f t="shared" si="32"/>
        <v>5378</v>
      </c>
      <c r="R7" s="609">
        <f t="shared" si="32"/>
        <v>5080</v>
      </c>
      <c r="S7" s="609">
        <f t="shared" si="32"/>
        <v>5320</v>
      </c>
      <c r="T7" s="609">
        <f t="shared" si="32"/>
        <v>1442</v>
      </c>
      <c r="U7" s="609">
        <f>U8+U6</f>
        <v>2842</v>
      </c>
      <c r="V7" s="609"/>
      <c r="W7" s="609">
        <f>W8+W6</f>
        <v>19</v>
      </c>
      <c r="X7" s="609">
        <f t="shared" ref="X7:AF7" si="33">X8+X6</f>
        <v>1</v>
      </c>
      <c r="Y7" s="609">
        <f t="shared" si="33"/>
        <v>6</v>
      </c>
      <c r="Z7" s="609">
        <f t="shared" si="33"/>
        <v>20</v>
      </c>
      <c r="AA7" s="609">
        <f t="shared" si="33"/>
        <v>37</v>
      </c>
      <c r="AB7" s="609">
        <f t="shared" si="33"/>
        <v>57</v>
      </c>
      <c r="AC7" s="609">
        <f t="shared" si="33"/>
        <v>91</v>
      </c>
      <c r="AD7" s="609">
        <f t="shared" si="33"/>
        <v>170</v>
      </c>
      <c r="AE7" s="609">
        <f t="shared" si="33"/>
        <v>514</v>
      </c>
      <c r="AF7" s="609">
        <f t="shared" si="33"/>
        <v>502</v>
      </c>
      <c r="AG7" s="305"/>
      <c r="AH7" s="12" t="s">
        <v>34</v>
      </c>
      <c r="AI7" s="616">
        <f t="shared" si="2"/>
        <v>5</v>
      </c>
      <c r="AJ7" s="616">
        <f t="shared" si="3"/>
        <v>2</v>
      </c>
      <c r="AK7" s="616">
        <f t="shared" si="4"/>
        <v>2</v>
      </c>
      <c r="AL7" s="616">
        <f t="shared" si="5"/>
        <v>4</v>
      </c>
      <c r="AM7" s="616">
        <f t="shared" si="6"/>
        <v>9</v>
      </c>
      <c r="AN7" s="616">
        <f t="shared" si="7"/>
        <v>12</v>
      </c>
      <c r="AO7" s="616">
        <f t="shared" si="8"/>
        <v>42</v>
      </c>
      <c r="AP7" s="616">
        <f t="shared" si="9"/>
        <v>21</v>
      </c>
      <c r="AQ7" s="616">
        <f t="shared" si="10"/>
        <v>118</v>
      </c>
      <c r="AR7" s="616">
        <f t="shared" si="11"/>
        <v>63</v>
      </c>
      <c r="AS7" s="616">
        <f t="shared" si="12"/>
        <v>284</v>
      </c>
      <c r="AT7" s="616">
        <f t="shared" si="13"/>
        <v>162</v>
      </c>
      <c r="AU7" s="616">
        <f t="shared" si="14"/>
        <v>530</v>
      </c>
      <c r="AV7" s="616">
        <f t="shared" si="15"/>
        <v>326</v>
      </c>
      <c r="AW7" s="616">
        <f t="shared" si="16"/>
        <v>605</v>
      </c>
      <c r="AX7" s="616">
        <f t="shared" si="17"/>
        <v>394</v>
      </c>
      <c r="AY7" s="616">
        <f t="shared" si="18"/>
        <v>426</v>
      </c>
      <c r="AZ7" s="616">
        <f t="shared" si="19"/>
        <v>375</v>
      </c>
      <c r="BA7" s="616">
        <f t="shared" si="20"/>
        <v>88</v>
      </c>
      <c r="BB7" s="616">
        <f t="shared" si="21"/>
        <v>126</v>
      </c>
      <c r="BC7" s="616">
        <f t="shared" si="22"/>
        <v>24</v>
      </c>
      <c r="BD7" s="594">
        <f t="shared" si="23"/>
        <v>0</v>
      </c>
      <c r="BE7" s="594"/>
      <c r="BF7" s="594">
        <f t="shared" si="24"/>
        <v>0</v>
      </c>
      <c r="BG7" s="594">
        <f t="shared" si="25"/>
        <v>0</v>
      </c>
      <c r="BH7" s="594">
        <f t="shared" si="26"/>
        <v>1</v>
      </c>
      <c r="BI7" s="594">
        <f t="shared" si="27"/>
        <v>1</v>
      </c>
      <c r="BJ7" s="594">
        <f t="shared" si="28"/>
        <v>3</v>
      </c>
      <c r="BK7" s="594">
        <f t="shared" si="29"/>
        <v>9</v>
      </c>
      <c r="BL7" s="594">
        <f t="shared" si="30"/>
        <v>7</v>
      </c>
      <c r="BM7" s="594">
        <f t="shared" si="31"/>
        <v>3</v>
      </c>
      <c r="BN7" s="305"/>
      <c r="BO7" s="305"/>
      <c r="BP7" s="12" t="s">
        <v>34</v>
      </c>
      <c r="BQ7" s="13">
        <v>2</v>
      </c>
      <c r="BR7" s="13"/>
      <c r="BS7" s="13"/>
      <c r="BT7" s="13"/>
      <c r="BU7" s="13">
        <v>1</v>
      </c>
      <c r="BV7" s="13">
        <v>3</v>
      </c>
      <c r="BW7" s="13"/>
      <c r="BX7" s="13"/>
      <c r="BY7" s="13">
        <v>2</v>
      </c>
      <c r="BZ7" s="13">
        <v>1</v>
      </c>
      <c r="CA7" s="13"/>
      <c r="CB7" s="13">
        <v>2</v>
      </c>
      <c r="CC7" s="13">
        <v>2</v>
      </c>
      <c r="CD7" s="13">
        <v>1</v>
      </c>
      <c r="CE7" s="13">
        <v>3</v>
      </c>
      <c r="CF7" s="13">
        <v>1</v>
      </c>
      <c r="CG7" s="13">
        <v>3</v>
      </c>
      <c r="CH7" s="13"/>
      <c r="CI7" s="13"/>
      <c r="CJ7" s="13">
        <v>3</v>
      </c>
      <c r="CK7" s="13"/>
      <c r="CL7" s="13">
        <v>6</v>
      </c>
      <c r="CM7" s="13"/>
      <c r="CN7" s="13">
        <v>2</v>
      </c>
      <c r="CO7" s="13"/>
      <c r="CP7" s="13">
        <v>7</v>
      </c>
      <c r="CQ7" s="13">
        <v>3</v>
      </c>
      <c r="CR7" s="13">
        <v>5</v>
      </c>
      <c r="CS7" s="13">
        <v>4</v>
      </c>
      <c r="CT7" s="13">
        <v>7</v>
      </c>
      <c r="CU7" s="13">
        <v>8</v>
      </c>
      <c r="CV7" s="13">
        <v>5</v>
      </c>
      <c r="CW7" s="13">
        <v>9</v>
      </c>
      <c r="CX7" s="13">
        <v>7</v>
      </c>
      <c r="CY7" s="13">
        <v>6</v>
      </c>
      <c r="CZ7" s="13">
        <v>9</v>
      </c>
      <c r="DA7" s="13">
        <v>13</v>
      </c>
      <c r="DB7" s="13">
        <v>19</v>
      </c>
      <c r="DC7" s="13">
        <v>13</v>
      </c>
      <c r="DD7" s="13">
        <v>13</v>
      </c>
      <c r="DE7" s="13">
        <v>17</v>
      </c>
      <c r="DF7" s="13">
        <v>12</v>
      </c>
      <c r="DG7" s="13">
        <v>20</v>
      </c>
      <c r="DH7" s="13">
        <v>20</v>
      </c>
      <c r="DI7" s="13">
        <v>12</v>
      </c>
      <c r="DJ7" s="13">
        <v>23</v>
      </c>
      <c r="DK7" s="13">
        <v>22</v>
      </c>
      <c r="DL7" s="13">
        <v>27</v>
      </c>
      <c r="DM7" s="13">
        <v>25</v>
      </c>
      <c r="DN7" s="13">
        <v>27</v>
      </c>
      <c r="DO7" s="13">
        <v>30</v>
      </c>
      <c r="DP7" s="13">
        <v>31</v>
      </c>
      <c r="DQ7" s="13">
        <v>42</v>
      </c>
      <c r="DR7" s="13">
        <v>34</v>
      </c>
      <c r="DS7" s="13">
        <v>47</v>
      </c>
      <c r="DT7" s="13">
        <v>41</v>
      </c>
      <c r="DU7" s="13">
        <v>40</v>
      </c>
      <c r="DV7" s="13">
        <v>39</v>
      </c>
      <c r="DW7" s="13">
        <v>35</v>
      </c>
      <c r="DX7" s="13">
        <v>39</v>
      </c>
      <c r="DY7" s="13">
        <v>40</v>
      </c>
      <c r="DZ7" s="13">
        <v>36</v>
      </c>
      <c r="EA7" s="13">
        <v>44</v>
      </c>
      <c r="EB7" s="13">
        <v>36</v>
      </c>
      <c r="EC7" s="13">
        <v>45</v>
      </c>
      <c r="ED7" s="13">
        <v>40</v>
      </c>
      <c r="EE7" s="13">
        <v>36</v>
      </c>
      <c r="EF7" s="13">
        <v>34</v>
      </c>
      <c r="EG7" s="13">
        <v>53</v>
      </c>
      <c r="EH7" s="13">
        <v>43</v>
      </c>
      <c r="EI7" s="13">
        <v>31</v>
      </c>
      <c r="EJ7" s="13">
        <v>43</v>
      </c>
      <c r="EK7" s="13">
        <v>33</v>
      </c>
      <c r="EL7" s="13">
        <v>38</v>
      </c>
      <c r="EM7" s="13">
        <v>32</v>
      </c>
      <c r="EN7" s="13">
        <v>32</v>
      </c>
      <c r="EO7" s="13">
        <v>30</v>
      </c>
      <c r="EP7" s="13">
        <v>25</v>
      </c>
      <c r="EQ7" s="13">
        <v>19</v>
      </c>
      <c r="ER7" s="13">
        <v>16</v>
      </c>
      <c r="ES7" s="13">
        <v>17</v>
      </c>
      <c r="ET7" s="13">
        <v>5</v>
      </c>
      <c r="EU7" s="13">
        <v>3</v>
      </c>
      <c r="EV7" s="13">
        <v>5</v>
      </c>
      <c r="EW7" s="13">
        <v>2</v>
      </c>
      <c r="EX7" s="13">
        <v>2</v>
      </c>
      <c r="EY7" s="13">
        <v>2</v>
      </c>
      <c r="EZ7" s="13"/>
      <c r="FA7" s="13"/>
      <c r="FB7" s="13"/>
      <c r="FC7" s="13"/>
      <c r="FD7" s="13"/>
      <c r="FE7" s="57">
        <v>1485</v>
      </c>
      <c r="FF7" s="13">
        <v>2</v>
      </c>
      <c r="FG7" s="13">
        <v>1</v>
      </c>
      <c r="FH7" s="13">
        <v>2</v>
      </c>
      <c r="FI7" s="13"/>
      <c r="FJ7" s="13"/>
      <c r="FK7" s="13">
        <v>1</v>
      </c>
      <c r="FL7" s="13"/>
      <c r="FM7" s="13">
        <v>1</v>
      </c>
      <c r="FN7" s="13"/>
      <c r="FO7" s="13"/>
      <c r="FP7" s="13"/>
      <c r="FQ7" s="13">
        <v>1</v>
      </c>
      <c r="FR7" s="13"/>
      <c r="FS7" s="13">
        <v>1</v>
      </c>
      <c r="FT7" s="13"/>
      <c r="FU7" s="13">
        <v>4</v>
      </c>
      <c r="FV7" s="13">
        <v>1</v>
      </c>
      <c r="FW7" s="13">
        <v>2</v>
      </c>
      <c r="FX7" s="13">
        <v>3</v>
      </c>
      <c r="FY7" s="13">
        <v>4</v>
      </c>
      <c r="FZ7" s="13">
        <v>3</v>
      </c>
      <c r="GA7" s="13">
        <v>4</v>
      </c>
      <c r="GB7" s="13">
        <v>3</v>
      </c>
      <c r="GC7" s="13">
        <v>5</v>
      </c>
      <c r="GD7" s="13">
        <v>4</v>
      </c>
      <c r="GE7" s="13">
        <v>5</v>
      </c>
      <c r="GF7" s="13">
        <v>4</v>
      </c>
      <c r="GG7" s="13">
        <v>7</v>
      </c>
      <c r="GH7" s="13">
        <v>9</v>
      </c>
      <c r="GI7" s="13">
        <v>6</v>
      </c>
      <c r="GJ7" s="13">
        <v>7</v>
      </c>
      <c r="GK7" s="13">
        <v>15</v>
      </c>
      <c r="GL7" s="13">
        <v>6</v>
      </c>
      <c r="GM7" s="13">
        <v>7</v>
      </c>
      <c r="GN7" s="13">
        <v>15</v>
      </c>
      <c r="GO7" s="13">
        <v>13</v>
      </c>
      <c r="GP7" s="13">
        <v>23</v>
      </c>
      <c r="GQ7" s="13">
        <v>17</v>
      </c>
      <c r="GR7" s="13">
        <v>14</v>
      </c>
      <c r="GS7" s="13">
        <v>21</v>
      </c>
      <c r="GT7" s="13">
        <v>27</v>
      </c>
      <c r="GU7" s="13">
        <v>21</v>
      </c>
      <c r="GV7" s="13">
        <v>34</v>
      </c>
      <c r="GW7" s="13">
        <v>26</v>
      </c>
      <c r="GX7" s="13">
        <v>35</v>
      </c>
      <c r="GY7" s="13">
        <v>31</v>
      </c>
      <c r="GZ7" s="13">
        <v>31</v>
      </c>
      <c r="HA7" s="13">
        <v>44</v>
      </c>
      <c r="HB7" s="13">
        <v>42</v>
      </c>
      <c r="HC7" s="13">
        <v>43</v>
      </c>
      <c r="HD7" s="13">
        <v>46</v>
      </c>
      <c r="HE7" s="13">
        <v>39</v>
      </c>
      <c r="HF7" s="13">
        <v>52</v>
      </c>
      <c r="HG7" s="13">
        <v>63</v>
      </c>
      <c r="HH7" s="13">
        <v>57</v>
      </c>
      <c r="HI7" s="13">
        <v>56</v>
      </c>
      <c r="HJ7" s="13">
        <v>64</v>
      </c>
      <c r="HK7" s="13">
        <v>68</v>
      </c>
      <c r="HL7" s="13">
        <v>72</v>
      </c>
      <c r="HM7" s="13">
        <v>60</v>
      </c>
      <c r="HN7" s="13">
        <v>59</v>
      </c>
      <c r="HO7" s="13">
        <v>48</v>
      </c>
      <c r="HP7" s="13">
        <v>64</v>
      </c>
      <c r="HQ7" s="13">
        <v>65</v>
      </c>
      <c r="HR7" s="13">
        <v>60</v>
      </c>
      <c r="HS7" s="13">
        <v>75</v>
      </c>
      <c r="HT7" s="13">
        <v>51</v>
      </c>
      <c r="HU7" s="13">
        <v>51</v>
      </c>
      <c r="HV7" s="13">
        <v>60</v>
      </c>
      <c r="HW7" s="13">
        <v>49</v>
      </c>
      <c r="HX7" s="13">
        <v>65</v>
      </c>
      <c r="HY7" s="13">
        <v>41</v>
      </c>
      <c r="HZ7" s="13">
        <v>41</v>
      </c>
      <c r="IA7" s="13">
        <v>38</v>
      </c>
      <c r="IB7" s="13">
        <v>35</v>
      </c>
      <c r="IC7" s="13">
        <v>38</v>
      </c>
      <c r="ID7" s="13">
        <v>30</v>
      </c>
      <c r="IE7" s="13">
        <v>29</v>
      </c>
      <c r="IF7" s="13">
        <v>31</v>
      </c>
      <c r="IG7" s="13">
        <v>11</v>
      </c>
      <c r="IH7" s="13">
        <v>15</v>
      </c>
      <c r="II7" s="13">
        <v>12</v>
      </c>
      <c r="IJ7" s="13">
        <v>4</v>
      </c>
      <c r="IK7" s="13">
        <v>6</v>
      </c>
      <c r="IL7" s="13">
        <v>4</v>
      </c>
      <c r="IM7" s="13">
        <v>2</v>
      </c>
      <c r="IN7" s="13">
        <v>1</v>
      </c>
      <c r="IO7" s="13"/>
      <c r="IP7" s="13"/>
      <c r="IQ7" s="13"/>
      <c r="IR7" s="13">
        <v>1</v>
      </c>
      <c r="IS7" s="13"/>
      <c r="IT7" s="13"/>
      <c r="IU7" s="13">
        <v>1</v>
      </c>
      <c r="IV7" s="13"/>
      <c r="IW7" s="57">
        <v>2109</v>
      </c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>
        <v>1</v>
      </c>
      <c r="JN7" s="13"/>
      <c r="JO7" s="13"/>
      <c r="JP7" s="13"/>
      <c r="JQ7" s="13"/>
      <c r="JR7" s="13"/>
      <c r="JS7" s="13">
        <v>1</v>
      </c>
      <c r="JT7" s="13"/>
      <c r="JU7" s="13"/>
      <c r="JV7" s="13"/>
      <c r="JW7" s="13"/>
      <c r="JX7" s="13"/>
      <c r="JY7" s="13">
        <v>1</v>
      </c>
      <c r="JZ7" s="13">
        <v>1</v>
      </c>
      <c r="KA7" s="13"/>
      <c r="KB7" s="13"/>
      <c r="KC7" s="13"/>
      <c r="KD7" s="13"/>
      <c r="KE7" s="13">
        <v>1</v>
      </c>
      <c r="KF7" s="13"/>
      <c r="KG7" s="13"/>
      <c r="KH7" s="13">
        <v>1</v>
      </c>
      <c r="KI7" s="13"/>
      <c r="KJ7" s="13"/>
      <c r="KK7" s="13">
        <v>1</v>
      </c>
      <c r="KL7" s="13">
        <v>2</v>
      </c>
      <c r="KM7" s="13"/>
      <c r="KN7" s="13">
        <v>1</v>
      </c>
      <c r="KO7" s="13">
        <v>2</v>
      </c>
      <c r="KP7" s="13">
        <v>2</v>
      </c>
      <c r="KQ7" s="13"/>
      <c r="KR7" s="13"/>
      <c r="KS7" s="13">
        <v>1</v>
      </c>
      <c r="KT7" s="13">
        <v>1</v>
      </c>
      <c r="KU7" s="13">
        <v>1</v>
      </c>
      <c r="KV7" s="13"/>
      <c r="KW7" s="13"/>
      <c r="KX7" s="13">
        <v>2</v>
      </c>
      <c r="KY7" s="13">
        <v>1</v>
      </c>
      <c r="KZ7" s="13"/>
      <c r="LA7" s="13">
        <v>1</v>
      </c>
      <c r="LB7" s="13">
        <v>1</v>
      </c>
      <c r="LC7" s="13">
        <v>1</v>
      </c>
      <c r="LD7" s="13"/>
      <c r="LE7" s="13"/>
      <c r="LF7" s="13">
        <v>1</v>
      </c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57">
        <v>24</v>
      </c>
      <c r="LS7" s="13">
        <v>3618</v>
      </c>
      <c r="LT7" s="236"/>
      <c r="LU7" s="236"/>
      <c r="LV7" s="236"/>
      <c r="LW7" s="236"/>
      <c r="LX7" s="236"/>
      <c r="LY7" s="236"/>
      <c r="LZ7" s="236"/>
      <c r="MA7" s="236"/>
      <c r="MB7" s="236"/>
      <c r="MC7" s="236"/>
      <c r="MD7" s="236"/>
      <c r="ME7" s="236"/>
    </row>
    <row r="8" spans="1:343">
      <c r="A8" s="208" t="s">
        <v>21</v>
      </c>
      <c r="B8" s="609">
        <f t="shared" ref="B8:U8" si="34">B40+B42+B49+B50+B53+B54+B55+B71+B72+B73+B74+B75+B76+B85+B90+B91+B96+B97+B98+B101+B102+B103+B110+B111+B114+B116+B118+B121+B122+B131+B133+B136+B149+B150+B151+B154+B159+B164+B166+B169</f>
        <v>24</v>
      </c>
      <c r="C8" s="609">
        <f t="shared" si="34"/>
        <v>22</v>
      </c>
      <c r="D8" s="609">
        <f t="shared" si="34"/>
        <v>36</v>
      </c>
      <c r="E8" s="609">
        <f t="shared" si="34"/>
        <v>31</v>
      </c>
      <c r="F8" s="609">
        <f t="shared" si="34"/>
        <v>153</v>
      </c>
      <c r="G8" s="609">
        <f t="shared" si="34"/>
        <v>121</v>
      </c>
      <c r="H8" s="609">
        <f t="shared" si="34"/>
        <v>482</v>
      </c>
      <c r="I8" s="609">
        <f t="shared" si="34"/>
        <v>314</v>
      </c>
      <c r="J8" s="609">
        <f t="shared" si="34"/>
        <v>1452</v>
      </c>
      <c r="K8" s="609">
        <f t="shared" si="34"/>
        <v>764</v>
      </c>
      <c r="L8" s="609">
        <f t="shared" si="34"/>
        <v>3181</v>
      </c>
      <c r="M8" s="609">
        <f t="shared" si="34"/>
        <v>1654</v>
      </c>
      <c r="N8" s="609">
        <f t="shared" si="34"/>
        <v>5545</v>
      </c>
      <c r="O8" s="609">
        <f t="shared" si="34"/>
        <v>3286</v>
      </c>
      <c r="P8" s="609">
        <f t="shared" si="34"/>
        <v>6137</v>
      </c>
      <c r="Q8" s="609">
        <f t="shared" si="34"/>
        <v>4330</v>
      </c>
      <c r="R8" s="609">
        <f t="shared" si="34"/>
        <v>3730</v>
      </c>
      <c r="S8" s="609">
        <f t="shared" si="34"/>
        <v>3977</v>
      </c>
      <c r="T8" s="609">
        <f t="shared" si="34"/>
        <v>902</v>
      </c>
      <c r="U8" s="609">
        <f t="shared" si="34"/>
        <v>1851</v>
      </c>
      <c r="V8" s="609"/>
      <c r="W8" s="609">
        <f t="shared" ref="W8:AF8" si="35">W40+W42+W49+W50+W53+W54+W55+W71+W72+W73+W74+W75+W76+W85+W90+W91+W96+W97+W98+W101+W102+W103+W110+W111+W114+W116+W118+W121+W122+W131+W133+W136+W149+W150+W151+W154+W159+W164+W166+W169</f>
        <v>16</v>
      </c>
      <c r="X8" s="609">
        <f t="shared" si="35"/>
        <v>1</v>
      </c>
      <c r="Y8" s="609">
        <f t="shared" si="35"/>
        <v>4</v>
      </c>
      <c r="Z8" s="609">
        <f t="shared" si="35"/>
        <v>10</v>
      </c>
      <c r="AA8" s="609">
        <f t="shared" si="35"/>
        <v>27</v>
      </c>
      <c r="AB8" s="609">
        <f t="shared" si="35"/>
        <v>46</v>
      </c>
      <c r="AC8" s="609">
        <f t="shared" si="35"/>
        <v>68</v>
      </c>
      <c r="AD8" s="609">
        <f t="shared" si="35"/>
        <v>114</v>
      </c>
      <c r="AE8" s="609">
        <f t="shared" si="35"/>
        <v>353</v>
      </c>
      <c r="AF8" s="609">
        <f t="shared" si="35"/>
        <v>289</v>
      </c>
      <c r="AG8" s="305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36"/>
      <c r="CK8" s="236"/>
      <c r="CL8" s="236"/>
      <c r="CM8" s="236"/>
      <c r="CN8" s="236"/>
      <c r="CO8" s="236"/>
      <c r="CP8" s="236"/>
      <c r="CQ8" s="236"/>
      <c r="CR8" s="236"/>
      <c r="CS8" s="236"/>
      <c r="CT8" s="236"/>
      <c r="CU8" s="236"/>
      <c r="CV8" s="236"/>
      <c r="CW8" s="236"/>
      <c r="CX8" s="236"/>
      <c r="CY8" s="236"/>
      <c r="CZ8" s="236"/>
      <c r="DA8" s="236"/>
      <c r="DB8" s="236"/>
      <c r="DC8" s="236"/>
      <c r="DD8" s="236"/>
      <c r="DE8" s="236"/>
      <c r="DF8" s="236"/>
      <c r="DG8" s="236"/>
      <c r="DH8" s="236"/>
      <c r="DI8" s="236"/>
      <c r="DJ8" s="236"/>
      <c r="DK8" s="236"/>
      <c r="DL8" s="236"/>
      <c r="DM8" s="236"/>
      <c r="DN8" s="236"/>
      <c r="DO8" s="236"/>
      <c r="DP8" s="236"/>
      <c r="DQ8" s="236"/>
      <c r="DR8" s="236"/>
      <c r="DS8" s="236"/>
      <c r="DT8" s="236"/>
      <c r="DU8" s="236"/>
      <c r="DV8" s="236"/>
      <c r="DW8" s="236"/>
      <c r="DX8" s="236"/>
      <c r="DY8" s="236"/>
      <c r="DZ8" s="236"/>
      <c r="EA8" s="236"/>
      <c r="EB8" s="236"/>
      <c r="EC8" s="236"/>
      <c r="ED8" s="236"/>
      <c r="EE8" s="236"/>
      <c r="EF8" s="236"/>
      <c r="EG8" s="236"/>
      <c r="EH8" s="236"/>
      <c r="EI8" s="236"/>
      <c r="EJ8" s="236"/>
      <c r="EK8" s="236"/>
      <c r="EL8" s="236"/>
      <c r="EM8" s="236"/>
      <c r="EN8" s="236"/>
      <c r="EO8" s="236"/>
      <c r="EP8" s="236"/>
      <c r="EQ8" s="236"/>
      <c r="ER8" s="236"/>
      <c r="ES8" s="236"/>
      <c r="ET8" s="236"/>
      <c r="EU8" s="236"/>
      <c r="EV8" s="236"/>
      <c r="EW8" s="236"/>
      <c r="EX8" s="236"/>
      <c r="EY8" s="236"/>
      <c r="EZ8" s="236"/>
      <c r="FA8" s="236"/>
      <c r="FB8" s="236"/>
      <c r="FC8" s="236"/>
      <c r="FD8" s="236"/>
      <c r="FE8" s="236"/>
      <c r="FF8" s="236"/>
      <c r="FG8" s="236"/>
      <c r="FH8" s="236"/>
      <c r="FI8" s="236"/>
      <c r="FJ8" s="236"/>
      <c r="FK8" s="236"/>
      <c r="FL8" s="236"/>
      <c r="FM8" s="236"/>
      <c r="FN8" s="236"/>
      <c r="FO8" s="236"/>
      <c r="FP8" s="236"/>
      <c r="FQ8" s="236"/>
      <c r="FR8" s="236"/>
      <c r="FS8" s="236"/>
      <c r="FT8" s="236"/>
      <c r="FU8" s="236"/>
      <c r="FV8" s="236"/>
      <c r="FW8" s="236"/>
      <c r="FX8" s="236"/>
      <c r="FY8" s="236"/>
      <c r="FZ8" s="236"/>
      <c r="GA8" s="236"/>
      <c r="GB8" s="236"/>
      <c r="GC8" s="236"/>
      <c r="GD8" s="236"/>
      <c r="GE8" s="236"/>
      <c r="GF8" s="236"/>
      <c r="GG8" s="236"/>
      <c r="GH8" s="236"/>
      <c r="GI8" s="236"/>
      <c r="GJ8" s="236"/>
      <c r="GK8" s="236"/>
      <c r="GL8" s="236"/>
      <c r="GM8" s="236"/>
      <c r="GN8" s="236"/>
      <c r="GO8" s="236"/>
      <c r="GP8" s="236"/>
      <c r="GQ8" s="236"/>
      <c r="GR8" s="236"/>
      <c r="GS8" s="236"/>
      <c r="GT8" s="236"/>
      <c r="GU8" s="236"/>
      <c r="GV8" s="236"/>
      <c r="GW8" s="236"/>
      <c r="GX8" s="236"/>
      <c r="GY8" s="236"/>
      <c r="GZ8" s="236"/>
      <c r="HA8" s="236"/>
      <c r="HB8" s="236"/>
      <c r="HC8" s="236"/>
      <c r="HD8" s="236"/>
      <c r="HE8" s="236"/>
      <c r="HF8" s="236"/>
      <c r="HG8" s="236"/>
      <c r="HH8" s="236"/>
      <c r="HI8" s="236"/>
      <c r="HJ8" s="236"/>
      <c r="HK8" s="236"/>
      <c r="HL8" s="236"/>
      <c r="HM8" s="236"/>
      <c r="HN8" s="236"/>
      <c r="HO8" s="236"/>
      <c r="HP8" s="236"/>
      <c r="HQ8" s="236"/>
      <c r="HR8" s="236"/>
      <c r="HS8" s="236"/>
      <c r="HT8" s="236"/>
      <c r="HU8" s="236"/>
      <c r="HV8" s="236"/>
      <c r="HW8" s="236"/>
      <c r="HX8" s="236"/>
      <c r="HY8" s="236"/>
      <c r="HZ8" s="236"/>
      <c r="IA8" s="236"/>
      <c r="IB8" s="236"/>
      <c r="IC8" s="236"/>
      <c r="ID8" s="236"/>
      <c r="IE8" s="236"/>
      <c r="IF8" s="236"/>
      <c r="IG8" s="236"/>
      <c r="IH8" s="236"/>
      <c r="II8" s="236"/>
      <c r="IJ8" s="236"/>
      <c r="IK8" s="236"/>
      <c r="IL8" s="236"/>
      <c r="IM8" s="236"/>
      <c r="IN8" s="236"/>
      <c r="IO8" s="236"/>
      <c r="IP8" s="236"/>
      <c r="IQ8" s="236"/>
      <c r="IR8" s="236"/>
      <c r="IS8" s="236"/>
      <c r="IT8" s="236"/>
      <c r="IU8" s="236"/>
      <c r="IV8" s="236"/>
      <c r="IW8" s="236"/>
      <c r="IX8" s="236"/>
      <c r="IY8" s="236"/>
      <c r="IZ8" s="236"/>
      <c r="JA8" s="236"/>
      <c r="JB8" s="236"/>
      <c r="JC8" s="236"/>
      <c r="JD8" s="236"/>
      <c r="JE8" s="236"/>
      <c r="JF8" s="236"/>
      <c r="JG8" s="236"/>
      <c r="JH8" s="236"/>
      <c r="JI8" s="236"/>
      <c r="JJ8" s="236"/>
      <c r="JK8" s="236"/>
      <c r="JL8" s="236"/>
      <c r="JM8" s="236"/>
      <c r="JN8" s="236"/>
      <c r="JO8" s="236"/>
      <c r="JP8" s="236"/>
      <c r="JQ8" s="236"/>
      <c r="JR8" s="236"/>
      <c r="JS8" s="236"/>
      <c r="JT8" s="236"/>
      <c r="JU8" s="236"/>
      <c r="JV8" s="236"/>
      <c r="JW8" s="236"/>
      <c r="JX8" s="236"/>
      <c r="JY8" s="236"/>
      <c r="JZ8" s="236"/>
      <c r="KA8" s="236"/>
      <c r="KB8" s="236"/>
      <c r="KC8" s="236"/>
      <c r="KD8" s="236"/>
      <c r="KE8" s="236"/>
      <c r="KF8" s="236"/>
      <c r="KG8" s="236"/>
      <c r="KH8" s="236"/>
      <c r="KI8" s="236"/>
      <c r="KJ8" s="236"/>
      <c r="KK8" s="236"/>
      <c r="KL8" s="236"/>
      <c r="KM8" s="236"/>
      <c r="KN8" s="236"/>
      <c r="KO8" s="236"/>
      <c r="KP8" s="236"/>
      <c r="KQ8" s="236"/>
      <c r="KR8" s="236"/>
      <c r="KS8" s="236"/>
      <c r="KT8" s="236"/>
      <c r="KU8" s="236"/>
      <c r="KV8" s="236"/>
      <c r="KW8" s="236"/>
      <c r="KX8" s="236"/>
      <c r="KY8" s="236"/>
      <c r="KZ8" s="236"/>
      <c r="LA8" s="236"/>
      <c r="LB8" s="236"/>
      <c r="LC8" s="236"/>
      <c r="LD8" s="236"/>
      <c r="LE8" s="236"/>
      <c r="LF8" s="236"/>
      <c r="LG8" s="236"/>
      <c r="LH8" s="93"/>
      <c r="LI8" s="93"/>
      <c r="LJ8" s="93"/>
      <c r="LK8" s="93"/>
      <c r="LL8" s="93"/>
      <c r="LM8" s="93"/>
      <c r="LN8" s="93"/>
      <c r="LO8" s="93"/>
      <c r="LP8" s="93"/>
      <c r="LQ8" s="236"/>
      <c r="LR8" s="236"/>
      <c r="LS8" s="331"/>
      <c r="LT8" s="331"/>
      <c r="LU8" s="331"/>
      <c r="LV8" s="331"/>
      <c r="LW8" s="331"/>
      <c r="LX8" s="331"/>
    </row>
    <row r="9" spans="1:343" ht="13.8">
      <c r="A9" s="208" t="s">
        <v>350</v>
      </c>
      <c r="B9" s="607">
        <f>+B40+B42+B49+B73+B75+B76+B91+B96+B97+B98+B101+B103+B110+B114+B118+B121+B122+B136+B149+B150+B159+B164+B166+B151</f>
        <v>19</v>
      </c>
      <c r="C9" s="607">
        <f>+C40+C42+C49+C73+C75+C76+C91+C96+C97+C98+C101+C103+C110+C114+C118+C121+C122+C136+C149+C150+C159+C164+C166+C151</f>
        <v>16</v>
      </c>
      <c r="D9" s="607">
        <f t="shared" ref="D9:AF9" si="36">+D40+D42+D49+D73+D75+D76+D91+D96+D97+D98+D101+D103+D110+D114+D118+D121+D122+D136+D149+D150+D159+D164+D166+D151</f>
        <v>23</v>
      </c>
      <c r="E9" s="607">
        <f t="shared" si="36"/>
        <v>26</v>
      </c>
      <c r="F9" s="607">
        <f t="shared" si="36"/>
        <v>128</v>
      </c>
      <c r="G9" s="607">
        <f t="shared" si="36"/>
        <v>99</v>
      </c>
      <c r="H9" s="607">
        <f t="shared" si="36"/>
        <v>376</v>
      </c>
      <c r="I9" s="607">
        <f t="shared" si="36"/>
        <v>266</v>
      </c>
      <c r="J9" s="607">
        <f t="shared" si="36"/>
        <v>1196</v>
      </c>
      <c r="K9" s="607">
        <f t="shared" si="36"/>
        <v>631</v>
      </c>
      <c r="L9" s="607">
        <f t="shared" si="36"/>
        <v>2601</v>
      </c>
      <c r="M9" s="607">
        <f t="shared" si="36"/>
        <v>1395</v>
      </c>
      <c r="N9" s="607">
        <f t="shared" si="36"/>
        <v>4582</v>
      </c>
      <c r="O9" s="607">
        <f t="shared" si="36"/>
        <v>2698</v>
      </c>
      <c r="P9" s="607">
        <f t="shared" si="36"/>
        <v>5135</v>
      </c>
      <c r="Q9" s="607">
        <f t="shared" si="36"/>
        <v>3616</v>
      </c>
      <c r="R9" s="607">
        <f t="shared" si="36"/>
        <v>3120</v>
      </c>
      <c r="S9" s="607">
        <f t="shared" si="36"/>
        <v>3316</v>
      </c>
      <c r="T9" s="607">
        <f t="shared" si="36"/>
        <v>727</v>
      </c>
      <c r="U9" s="607">
        <f t="shared" si="36"/>
        <v>1494</v>
      </c>
      <c r="V9" s="607"/>
      <c r="W9" s="607">
        <f t="shared" si="36"/>
        <v>13</v>
      </c>
      <c r="X9" s="607">
        <f t="shared" si="36"/>
        <v>1</v>
      </c>
      <c r="Y9" s="607">
        <f t="shared" si="36"/>
        <v>3</v>
      </c>
      <c r="Z9" s="607">
        <f t="shared" si="36"/>
        <v>10</v>
      </c>
      <c r="AA9" s="607">
        <f t="shared" si="36"/>
        <v>21</v>
      </c>
      <c r="AB9" s="607">
        <f t="shared" si="36"/>
        <v>39</v>
      </c>
      <c r="AC9" s="607">
        <f t="shared" si="36"/>
        <v>65</v>
      </c>
      <c r="AD9" s="607">
        <f t="shared" si="36"/>
        <v>99</v>
      </c>
      <c r="AE9" s="607">
        <f t="shared" si="36"/>
        <v>296</v>
      </c>
      <c r="AF9" s="607">
        <f t="shared" si="36"/>
        <v>229</v>
      </c>
      <c r="AG9" s="305"/>
      <c r="AH9" s="54"/>
      <c r="AI9" s="43" t="s">
        <v>16</v>
      </c>
      <c r="AJ9" s="40" t="s">
        <v>16</v>
      </c>
      <c r="AK9" s="41" t="s">
        <v>7</v>
      </c>
      <c r="AL9" s="41" t="s">
        <v>7</v>
      </c>
      <c r="AM9" s="40" t="s">
        <v>8</v>
      </c>
      <c r="AN9" s="40" t="s">
        <v>8</v>
      </c>
      <c r="AO9" s="40" t="s">
        <v>9</v>
      </c>
      <c r="AP9" s="40" t="s">
        <v>9</v>
      </c>
      <c r="AQ9" s="40" t="s">
        <v>10</v>
      </c>
      <c r="AR9" s="40" t="s">
        <v>10</v>
      </c>
      <c r="AS9" s="40" t="s">
        <v>11</v>
      </c>
      <c r="AT9" s="40" t="s">
        <v>11</v>
      </c>
      <c r="AU9" s="40" t="s">
        <v>12</v>
      </c>
      <c r="AV9" s="40" t="s">
        <v>12</v>
      </c>
      <c r="AW9" s="40" t="s">
        <v>13</v>
      </c>
      <c r="AX9" s="40" t="s">
        <v>13</v>
      </c>
      <c r="AY9" s="40" t="s">
        <v>14</v>
      </c>
      <c r="AZ9" s="40" t="s">
        <v>14</v>
      </c>
      <c r="BA9" s="40" t="s">
        <v>15</v>
      </c>
      <c r="BB9" s="44" t="s">
        <v>15</v>
      </c>
      <c r="BC9" s="36" t="s">
        <v>284</v>
      </c>
      <c r="BD9" s="590" t="s">
        <v>16</v>
      </c>
      <c r="BE9" s="591" t="s">
        <v>7</v>
      </c>
      <c r="BF9" s="592" t="s">
        <v>8</v>
      </c>
      <c r="BG9" s="592" t="s">
        <v>9</v>
      </c>
      <c r="BH9" s="592" t="s">
        <v>10</v>
      </c>
      <c r="BI9" s="592" t="s">
        <v>11</v>
      </c>
      <c r="BJ9" s="592" t="s">
        <v>12</v>
      </c>
      <c r="BK9" s="592" t="s">
        <v>13</v>
      </c>
      <c r="BL9" s="592" t="s">
        <v>14</v>
      </c>
      <c r="BM9" s="592" t="s">
        <v>15</v>
      </c>
      <c r="BN9" s="36"/>
      <c r="BO9" s="36"/>
      <c r="BP9" s="54"/>
      <c r="BQ9" s="54" t="s">
        <v>265</v>
      </c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5" t="s">
        <v>292</v>
      </c>
      <c r="FI9" s="54" t="s">
        <v>264</v>
      </c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5" t="s">
        <v>293</v>
      </c>
      <c r="IY9" s="54" t="s">
        <v>268</v>
      </c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5" t="s">
        <v>294</v>
      </c>
      <c r="KY9" s="54" t="s">
        <v>273</v>
      </c>
      <c r="KZ9" s="329"/>
      <c r="LA9" s="329"/>
      <c r="LB9" s="329"/>
      <c r="LC9" s="329"/>
      <c r="LD9" s="329"/>
      <c r="LE9" s="329"/>
      <c r="LF9" s="329"/>
      <c r="LG9" s="329"/>
      <c r="LH9" s="329"/>
      <c r="LI9" s="329"/>
      <c r="LJ9" s="329"/>
      <c r="LK9" s="329"/>
      <c r="LL9" s="329"/>
      <c r="LM9" s="329"/>
      <c r="LN9" s="329"/>
      <c r="LO9" s="329"/>
      <c r="LP9" s="329"/>
      <c r="LQ9" s="331"/>
      <c r="LR9" s="331"/>
    </row>
    <row r="10" spans="1:343" ht="14.4" thickBot="1">
      <c r="A10" s="208" t="s">
        <v>22</v>
      </c>
      <c r="B10" s="609">
        <f>B35+B36+B37+B38+B39+B41+B43+B44+B45+B46+B47+B48+B51+B52+B56+B57+B58+B59+B60+B61+B62+B63+B64+B65+B66+B67+B68+B69++B77+B78+B79+B80+B81+B82+B83+B84+B86+B87+B88+B89+B92+B93+B94+B95+B99+B100+B104+B105+B106+B107+B108+B109+B112+B113+B115+B117+B119+B120+B123+B124+B125+B126+B127+B128+B129+B130+B132+B134+B135+B137+B138+B139+B140+B141+B142+B143+B144+B145+B146+B147+B148+B152+B153+B156+B157+B158+B160+B161+B162+B163+B165+B167+B168+B70+B170</f>
        <v>3</v>
      </c>
      <c r="C10" s="609">
        <f t="shared" ref="C10:AF10" si="37">C35+C36+C37+C38+C39+C41+C43+C44+C45+C46+C47+C48+C51+C52+C56+C57+C58+C59+C60+C61+C62+C63+C64+C65+C66+C67+C68+C69++C77+C78+C79+C80+C81+C82+C83+C84+C86+C87+C88+C89+C92+C93+C94+C95+C99+C100+C104+C105+C106+C107+C108+C109+C112+C113+C115+C117+C119+C120+C123+C124+C125+C126+C127+C128+C129+C130+C132+C134+C135+C137+C138+C139+C140+C141+C142+C143+C144+C145+C146+C147+C148+C152+C153+C156+C157+C158+C160+C161+C162+C163+C165+C167+C168+C70+C170</f>
        <v>3</v>
      </c>
      <c r="D10" s="609">
        <f t="shared" si="37"/>
        <v>3</v>
      </c>
      <c r="E10" s="609">
        <f t="shared" si="37"/>
        <v>2</v>
      </c>
      <c r="F10" s="609">
        <f t="shared" si="37"/>
        <v>27</v>
      </c>
      <c r="G10" s="609">
        <f t="shared" si="37"/>
        <v>20</v>
      </c>
      <c r="H10" s="609">
        <f t="shared" si="37"/>
        <v>98</v>
      </c>
      <c r="I10" s="609">
        <f t="shared" si="37"/>
        <v>83</v>
      </c>
      <c r="J10" s="609">
        <f t="shared" si="37"/>
        <v>299</v>
      </c>
      <c r="K10" s="609">
        <f t="shared" si="37"/>
        <v>205</v>
      </c>
      <c r="L10" s="609">
        <f t="shared" si="37"/>
        <v>748</v>
      </c>
      <c r="M10" s="609">
        <f t="shared" si="37"/>
        <v>407</v>
      </c>
      <c r="N10" s="609">
        <f t="shared" si="37"/>
        <v>1417</v>
      </c>
      <c r="O10" s="609">
        <f t="shared" si="37"/>
        <v>812</v>
      </c>
      <c r="P10" s="609">
        <f t="shared" si="37"/>
        <v>1882</v>
      </c>
      <c r="Q10" s="609">
        <f t="shared" si="37"/>
        <v>1214</v>
      </c>
      <c r="R10" s="609">
        <f t="shared" si="37"/>
        <v>1473</v>
      </c>
      <c r="S10" s="609">
        <f t="shared" si="37"/>
        <v>1297</v>
      </c>
      <c r="T10" s="609">
        <f t="shared" si="37"/>
        <v>386</v>
      </c>
      <c r="U10" s="609">
        <f t="shared" si="37"/>
        <v>748</v>
      </c>
      <c r="V10" s="609"/>
      <c r="W10" s="609">
        <f t="shared" si="37"/>
        <v>0</v>
      </c>
      <c r="X10" s="609">
        <f t="shared" si="37"/>
        <v>1</v>
      </c>
      <c r="Y10" s="609">
        <f t="shared" si="37"/>
        <v>0</v>
      </c>
      <c r="Z10" s="609">
        <f t="shared" si="37"/>
        <v>4</v>
      </c>
      <c r="AA10" s="609">
        <f t="shared" si="37"/>
        <v>9</v>
      </c>
      <c r="AB10" s="609">
        <f t="shared" si="37"/>
        <v>11</v>
      </c>
      <c r="AC10" s="609">
        <f t="shared" si="37"/>
        <v>17</v>
      </c>
      <c r="AD10" s="609">
        <f t="shared" si="37"/>
        <v>35</v>
      </c>
      <c r="AE10" s="609">
        <f t="shared" si="37"/>
        <v>116</v>
      </c>
      <c r="AF10" s="609">
        <f t="shared" si="37"/>
        <v>83</v>
      </c>
      <c r="AG10" s="305"/>
      <c r="AH10" s="18" t="s">
        <v>184</v>
      </c>
      <c r="AI10" s="70" t="s">
        <v>264</v>
      </c>
      <c r="AJ10" s="50" t="s">
        <v>265</v>
      </c>
      <c r="AK10" s="50" t="s">
        <v>264</v>
      </c>
      <c r="AL10" s="50" t="s">
        <v>265</v>
      </c>
      <c r="AM10" s="50" t="s">
        <v>264</v>
      </c>
      <c r="AN10" s="50" t="s">
        <v>265</v>
      </c>
      <c r="AO10" s="50" t="s">
        <v>264</v>
      </c>
      <c r="AP10" s="50" t="s">
        <v>265</v>
      </c>
      <c r="AQ10" s="50" t="s">
        <v>264</v>
      </c>
      <c r="AR10" s="50" t="s">
        <v>265</v>
      </c>
      <c r="AS10" s="50" t="s">
        <v>264</v>
      </c>
      <c r="AT10" s="50" t="s">
        <v>265</v>
      </c>
      <c r="AU10" s="50" t="s">
        <v>264</v>
      </c>
      <c r="AV10" s="50" t="s">
        <v>265</v>
      </c>
      <c r="AW10" s="50" t="s">
        <v>264</v>
      </c>
      <c r="AX10" s="50" t="s">
        <v>265</v>
      </c>
      <c r="AY10" s="50" t="s">
        <v>264</v>
      </c>
      <c r="AZ10" s="50" t="s">
        <v>265</v>
      </c>
      <c r="BA10" s="50" t="s">
        <v>264</v>
      </c>
      <c r="BB10" s="51" t="s">
        <v>265</v>
      </c>
      <c r="BC10" s="36" t="s">
        <v>268</v>
      </c>
      <c r="BD10" s="593" t="s">
        <v>268</v>
      </c>
      <c r="BE10" s="593" t="s">
        <v>268</v>
      </c>
      <c r="BF10" s="593" t="s">
        <v>268</v>
      </c>
      <c r="BG10" s="593" t="s">
        <v>268</v>
      </c>
      <c r="BH10" s="593" t="s">
        <v>268</v>
      </c>
      <c r="BI10" s="593" t="s">
        <v>268</v>
      </c>
      <c r="BJ10" s="593" t="s">
        <v>268</v>
      </c>
      <c r="BK10" s="593" t="s">
        <v>268</v>
      </c>
      <c r="BL10" s="593" t="s">
        <v>268</v>
      </c>
      <c r="BM10" s="593" t="s">
        <v>268</v>
      </c>
      <c r="BN10" s="36"/>
      <c r="BO10" s="36"/>
      <c r="BP10" s="18" t="s">
        <v>184</v>
      </c>
      <c r="BQ10" s="18">
        <v>0</v>
      </c>
      <c r="BR10" s="18">
        <v>1</v>
      </c>
      <c r="BS10" s="18">
        <v>2</v>
      </c>
      <c r="BT10" s="18">
        <v>3</v>
      </c>
      <c r="BU10" s="18">
        <v>4</v>
      </c>
      <c r="BV10" s="18">
        <v>8</v>
      </c>
      <c r="BW10" s="18">
        <v>16</v>
      </c>
      <c r="BX10" s="18">
        <v>17</v>
      </c>
      <c r="BY10" s="18">
        <v>18</v>
      </c>
      <c r="BZ10" s="18">
        <v>19</v>
      </c>
      <c r="CA10" s="18">
        <v>20</v>
      </c>
      <c r="CB10" s="18">
        <v>21</v>
      </c>
      <c r="CC10" s="18">
        <v>22</v>
      </c>
      <c r="CD10" s="18">
        <v>23</v>
      </c>
      <c r="CE10" s="18">
        <v>24</v>
      </c>
      <c r="CF10" s="18">
        <v>25</v>
      </c>
      <c r="CG10" s="18">
        <v>26</v>
      </c>
      <c r="CH10" s="18">
        <v>27</v>
      </c>
      <c r="CI10" s="18">
        <v>28</v>
      </c>
      <c r="CJ10" s="18">
        <v>29</v>
      </c>
      <c r="CK10" s="18">
        <v>30</v>
      </c>
      <c r="CL10" s="18">
        <v>31</v>
      </c>
      <c r="CM10" s="18">
        <v>32</v>
      </c>
      <c r="CN10" s="18">
        <v>33</v>
      </c>
      <c r="CO10" s="18">
        <v>34</v>
      </c>
      <c r="CP10" s="18">
        <v>35</v>
      </c>
      <c r="CQ10" s="18">
        <v>36</v>
      </c>
      <c r="CR10" s="18">
        <v>37</v>
      </c>
      <c r="CS10" s="18">
        <v>38</v>
      </c>
      <c r="CT10" s="18">
        <v>39</v>
      </c>
      <c r="CU10" s="18">
        <v>40</v>
      </c>
      <c r="CV10" s="18">
        <v>41</v>
      </c>
      <c r="CW10" s="18">
        <v>42</v>
      </c>
      <c r="CX10" s="18">
        <v>43</v>
      </c>
      <c r="CY10" s="18">
        <v>44</v>
      </c>
      <c r="CZ10" s="18">
        <v>45</v>
      </c>
      <c r="DA10" s="18">
        <v>46</v>
      </c>
      <c r="DB10" s="18">
        <v>47</v>
      </c>
      <c r="DC10" s="18">
        <v>48</v>
      </c>
      <c r="DD10" s="18">
        <v>49</v>
      </c>
      <c r="DE10" s="18">
        <v>50</v>
      </c>
      <c r="DF10" s="18">
        <v>51</v>
      </c>
      <c r="DG10" s="18">
        <v>52</v>
      </c>
      <c r="DH10" s="18">
        <v>53</v>
      </c>
      <c r="DI10" s="18">
        <v>54</v>
      </c>
      <c r="DJ10" s="18">
        <v>55</v>
      </c>
      <c r="DK10" s="18">
        <v>56</v>
      </c>
      <c r="DL10" s="18">
        <v>57</v>
      </c>
      <c r="DM10" s="18">
        <v>58</v>
      </c>
      <c r="DN10" s="18">
        <v>59</v>
      </c>
      <c r="DO10" s="18">
        <v>60</v>
      </c>
      <c r="DP10" s="18">
        <v>61</v>
      </c>
      <c r="DQ10" s="18">
        <v>62</v>
      </c>
      <c r="DR10" s="18">
        <v>63</v>
      </c>
      <c r="DS10" s="18">
        <v>64</v>
      </c>
      <c r="DT10" s="18">
        <v>65</v>
      </c>
      <c r="DU10" s="18">
        <v>66</v>
      </c>
      <c r="DV10" s="18">
        <v>67</v>
      </c>
      <c r="DW10" s="18">
        <v>68</v>
      </c>
      <c r="DX10" s="18">
        <v>69</v>
      </c>
      <c r="DY10" s="18">
        <v>70</v>
      </c>
      <c r="DZ10" s="18">
        <v>71</v>
      </c>
      <c r="EA10" s="18">
        <v>72</v>
      </c>
      <c r="EB10" s="18">
        <v>73</v>
      </c>
      <c r="EC10" s="18">
        <v>74</v>
      </c>
      <c r="ED10" s="18">
        <v>75</v>
      </c>
      <c r="EE10" s="18">
        <v>76</v>
      </c>
      <c r="EF10" s="18">
        <v>77</v>
      </c>
      <c r="EG10" s="18">
        <v>78</v>
      </c>
      <c r="EH10" s="18">
        <v>79</v>
      </c>
      <c r="EI10" s="18">
        <v>80</v>
      </c>
      <c r="EJ10" s="18">
        <v>81</v>
      </c>
      <c r="EK10" s="18">
        <v>82</v>
      </c>
      <c r="EL10" s="18">
        <v>83</v>
      </c>
      <c r="EM10" s="18">
        <v>84</v>
      </c>
      <c r="EN10" s="18">
        <v>85</v>
      </c>
      <c r="EO10" s="18">
        <v>86</v>
      </c>
      <c r="EP10" s="18">
        <v>87</v>
      </c>
      <c r="EQ10" s="18">
        <v>88</v>
      </c>
      <c r="ER10" s="18">
        <v>89</v>
      </c>
      <c r="ES10" s="18">
        <v>90</v>
      </c>
      <c r="ET10" s="18">
        <v>91</v>
      </c>
      <c r="EU10" s="18">
        <v>92</v>
      </c>
      <c r="EV10" s="18">
        <v>93</v>
      </c>
      <c r="EW10" s="18">
        <v>94</v>
      </c>
      <c r="EX10" s="18">
        <v>95</v>
      </c>
      <c r="EY10" s="18">
        <v>96</v>
      </c>
      <c r="EZ10" s="18">
        <v>97</v>
      </c>
      <c r="FA10" s="18">
        <v>98</v>
      </c>
      <c r="FB10" s="18">
        <v>99</v>
      </c>
      <c r="FC10" s="18">
        <v>100</v>
      </c>
      <c r="FD10" s="18">
        <v>101</v>
      </c>
      <c r="FE10" s="18">
        <v>102</v>
      </c>
      <c r="FF10" s="18">
        <v>103</v>
      </c>
      <c r="FG10" s="18">
        <v>106</v>
      </c>
      <c r="FH10" s="56"/>
      <c r="FI10" s="18">
        <v>0</v>
      </c>
      <c r="FJ10" s="18">
        <v>2</v>
      </c>
      <c r="FK10" s="18">
        <v>8</v>
      </c>
      <c r="FL10" s="18">
        <v>9</v>
      </c>
      <c r="FM10" s="18">
        <v>10</v>
      </c>
      <c r="FN10" s="18">
        <v>15</v>
      </c>
      <c r="FO10" s="18">
        <v>16</v>
      </c>
      <c r="FP10" s="18">
        <v>17</v>
      </c>
      <c r="FQ10" s="18">
        <v>19</v>
      </c>
      <c r="FR10" s="18">
        <v>20</v>
      </c>
      <c r="FS10" s="18">
        <v>21</v>
      </c>
      <c r="FT10" s="18">
        <v>22</v>
      </c>
      <c r="FU10" s="18">
        <v>23</v>
      </c>
      <c r="FV10" s="18">
        <v>24</v>
      </c>
      <c r="FW10" s="18">
        <v>25</v>
      </c>
      <c r="FX10" s="18">
        <v>26</v>
      </c>
      <c r="FY10" s="18">
        <v>27</v>
      </c>
      <c r="FZ10" s="18">
        <v>28</v>
      </c>
      <c r="GA10" s="18">
        <v>29</v>
      </c>
      <c r="GB10" s="18">
        <v>30</v>
      </c>
      <c r="GC10" s="18">
        <v>31</v>
      </c>
      <c r="GD10" s="18">
        <v>32</v>
      </c>
      <c r="GE10" s="18">
        <v>33</v>
      </c>
      <c r="GF10" s="18">
        <v>34</v>
      </c>
      <c r="GG10" s="18">
        <v>35</v>
      </c>
      <c r="GH10" s="18">
        <v>36</v>
      </c>
      <c r="GI10" s="18">
        <v>37</v>
      </c>
      <c r="GJ10" s="18">
        <v>38</v>
      </c>
      <c r="GK10" s="18">
        <v>39</v>
      </c>
      <c r="GL10" s="18">
        <v>40</v>
      </c>
      <c r="GM10" s="18">
        <v>41</v>
      </c>
      <c r="GN10" s="18">
        <v>42</v>
      </c>
      <c r="GO10" s="18">
        <v>43</v>
      </c>
      <c r="GP10" s="18">
        <v>44</v>
      </c>
      <c r="GQ10" s="18">
        <v>45</v>
      </c>
      <c r="GR10" s="18">
        <v>46</v>
      </c>
      <c r="GS10" s="18">
        <v>47</v>
      </c>
      <c r="GT10" s="18">
        <v>48</v>
      </c>
      <c r="GU10" s="18">
        <v>49</v>
      </c>
      <c r="GV10" s="18">
        <v>50</v>
      </c>
      <c r="GW10" s="18">
        <v>51</v>
      </c>
      <c r="GX10" s="18">
        <v>52</v>
      </c>
      <c r="GY10" s="18">
        <v>53</v>
      </c>
      <c r="GZ10" s="18">
        <v>54</v>
      </c>
      <c r="HA10" s="18">
        <v>55</v>
      </c>
      <c r="HB10" s="18">
        <v>56</v>
      </c>
      <c r="HC10" s="18">
        <v>57</v>
      </c>
      <c r="HD10" s="18">
        <v>58</v>
      </c>
      <c r="HE10" s="18">
        <v>59</v>
      </c>
      <c r="HF10" s="18">
        <v>60</v>
      </c>
      <c r="HG10" s="18">
        <v>61</v>
      </c>
      <c r="HH10" s="18">
        <v>62</v>
      </c>
      <c r="HI10" s="18">
        <v>63</v>
      </c>
      <c r="HJ10" s="18">
        <v>64</v>
      </c>
      <c r="HK10" s="18">
        <v>65</v>
      </c>
      <c r="HL10" s="18">
        <v>66</v>
      </c>
      <c r="HM10" s="18">
        <v>67</v>
      </c>
      <c r="HN10" s="18">
        <v>68</v>
      </c>
      <c r="HO10" s="18">
        <v>69</v>
      </c>
      <c r="HP10" s="18">
        <v>70</v>
      </c>
      <c r="HQ10" s="18">
        <v>71</v>
      </c>
      <c r="HR10" s="18">
        <v>72</v>
      </c>
      <c r="HS10" s="18">
        <v>73</v>
      </c>
      <c r="HT10" s="18">
        <v>74</v>
      </c>
      <c r="HU10" s="18">
        <v>75</v>
      </c>
      <c r="HV10" s="18">
        <v>76</v>
      </c>
      <c r="HW10" s="18">
        <v>77</v>
      </c>
      <c r="HX10" s="18">
        <v>78</v>
      </c>
      <c r="HY10" s="18">
        <v>79</v>
      </c>
      <c r="HZ10" s="18">
        <v>80</v>
      </c>
      <c r="IA10" s="18">
        <v>81</v>
      </c>
      <c r="IB10" s="18">
        <v>82</v>
      </c>
      <c r="IC10" s="18">
        <v>83</v>
      </c>
      <c r="ID10" s="18">
        <v>84</v>
      </c>
      <c r="IE10" s="18">
        <v>85</v>
      </c>
      <c r="IF10" s="18">
        <v>86</v>
      </c>
      <c r="IG10" s="18">
        <v>87</v>
      </c>
      <c r="IH10" s="18">
        <v>88</v>
      </c>
      <c r="II10" s="18">
        <v>89</v>
      </c>
      <c r="IJ10" s="18">
        <v>90</v>
      </c>
      <c r="IK10" s="18">
        <v>91</v>
      </c>
      <c r="IL10" s="18">
        <v>92</v>
      </c>
      <c r="IM10" s="18">
        <v>93</v>
      </c>
      <c r="IN10" s="18">
        <v>94</v>
      </c>
      <c r="IO10" s="18">
        <v>95</v>
      </c>
      <c r="IP10" s="18">
        <v>96</v>
      </c>
      <c r="IQ10" s="18">
        <v>97</v>
      </c>
      <c r="IR10" s="18">
        <v>98</v>
      </c>
      <c r="IS10" s="18">
        <v>99</v>
      </c>
      <c r="IT10" s="18">
        <v>100</v>
      </c>
      <c r="IU10" s="18">
        <v>101</v>
      </c>
      <c r="IV10" s="18">
        <v>102</v>
      </c>
      <c r="IW10" s="18">
        <v>106</v>
      </c>
      <c r="IX10" s="56"/>
      <c r="IY10" s="18">
        <v>0</v>
      </c>
      <c r="IZ10" s="18">
        <v>1</v>
      </c>
      <c r="JA10" s="18">
        <v>18</v>
      </c>
      <c r="JB10" s="18">
        <v>21</v>
      </c>
      <c r="JC10" s="18">
        <v>42</v>
      </c>
      <c r="JD10" s="18">
        <v>43</v>
      </c>
      <c r="JE10" s="18">
        <v>45</v>
      </c>
      <c r="JF10" s="18">
        <v>51</v>
      </c>
      <c r="JG10" s="18">
        <v>52</v>
      </c>
      <c r="JH10" s="18">
        <v>55</v>
      </c>
      <c r="JI10" s="18">
        <v>56</v>
      </c>
      <c r="JJ10" s="18">
        <v>60</v>
      </c>
      <c r="JK10" s="18">
        <v>61</v>
      </c>
      <c r="JL10" s="18">
        <v>62</v>
      </c>
      <c r="JM10" s="18">
        <v>64</v>
      </c>
      <c r="JN10" s="18">
        <v>66</v>
      </c>
      <c r="JO10" s="18">
        <v>67</v>
      </c>
      <c r="JP10" s="18">
        <v>68</v>
      </c>
      <c r="JQ10" s="18">
        <v>69</v>
      </c>
      <c r="JR10" s="18">
        <v>70</v>
      </c>
      <c r="JS10" s="18">
        <v>71</v>
      </c>
      <c r="JT10" s="18">
        <v>72</v>
      </c>
      <c r="JU10" s="18">
        <v>73</v>
      </c>
      <c r="JV10" s="18">
        <v>75</v>
      </c>
      <c r="JW10" s="18">
        <v>76</v>
      </c>
      <c r="JX10" s="18">
        <v>77</v>
      </c>
      <c r="JY10" s="18">
        <v>78</v>
      </c>
      <c r="JZ10" s="18">
        <v>79</v>
      </c>
      <c r="KA10" s="18">
        <v>80</v>
      </c>
      <c r="KB10" s="18">
        <v>81</v>
      </c>
      <c r="KC10" s="18">
        <v>82</v>
      </c>
      <c r="KD10" s="18">
        <v>83</v>
      </c>
      <c r="KE10" s="18">
        <v>84</v>
      </c>
      <c r="KF10" s="18">
        <v>85</v>
      </c>
      <c r="KG10" s="18">
        <v>86</v>
      </c>
      <c r="KH10" s="18">
        <v>87</v>
      </c>
      <c r="KI10" s="18">
        <v>88</v>
      </c>
      <c r="KJ10" s="18">
        <v>89</v>
      </c>
      <c r="KK10" s="18">
        <v>90</v>
      </c>
      <c r="KL10" s="18">
        <v>91</v>
      </c>
      <c r="KM10" s="18">
        <v>92</v>
      </c>
      <c r="KN10" s="18">
        <v>93</v>
      </c>
      <c r="KO10" s="18">
        <v>94</v>
      </c>
      <c r="KP10" s="18">
        <v>95</v>
      </c>
      <c r="KQ10" s="18">
        <v>96</v>
      </c>
      <c r="KR10" s="18">
        <v>97</v>
      </c>
      <c r="KS10" s="18">
        <v>98</v>
      </c>
      <c r="KT10" s="18">
        <v>99</v>
      </c>
      <c r="KU10" s="18">
        <v>100</v>
      </c>
      <c r="KV10" s="18">
        <v>101</v>
      </c>
      <c r="KW10" s="18" t="s">
        <v>290</v>
      </c>
      <c r="KX10" s="56"/>
      <c r="KY10" s="18"/>
      <c r="KZ10" s="330"/>
      <c r="LA10" s="330"/>
      <c r="LB10" s="330"/>
      <c r="LC10" s="330"/>
      <c r="LD10" s="330"/>
      <c r="LE10" s="330"/>
      <c r="LF10" s="330"/>
      <c r="LG10" s="330"/>
      <c r="LH10" s="330"/>
      <c r="LI10" s="330"/>
      <c r="LJ10" s="330"/>
      <c r="LK10" s="330"/>
      <c r="LL10" s="330"/>
      <c r="LM10" s="330"/>
      <c r="LN10" s="330"/>
      <c r="LO10" s="330"/>
      <c r="LP10" s="330"/>
    </row>
    <row r="11" spans="1:343">
      <c r="A11" s="4" t="s">
        <v>23</v>
      </c>
      <c r="B11" s="555">
        <f>SUM(B12:B33)</f>
        <v>19</v>
      </c>
      <c r="C11" s="610">
        <f t="shared" ref="C11:AF11" si="38">SUM(C12:C33)</f>
        <v>21</v>
      </c>
      <c r="D11" s="610">
        <f t="shared" si="38"/>
        <v>22</v>
      </c>
      <c r="E11" s="610">
        <f t="shared" si="38"/>
        <v>32</v>
      </c>
      <c r="F11" s="610">
        <f t="shared" si="38"/>
        <v>161</v>
      </c>
      <c r="G11" s="610">
        <f t="shared" si="38"/>
        <v>170</v>
      </c>
      <c r="H11" s="610">
        <f t="shared" si="38"/>
        <v>584</v>
      </c>
      <c r="I11" s="610">
        <f t="shared" si="38"/>
        <v>397</v>
      </c>
      <c r="J11" s="610">
        <f t="shared" si="38"/>
        <v>1705</v>
      </c>
      <c r="K11" s="610">
        <f t="shared" si="38"/>
        <v>970</v>
      </c>
      <c r="L11" s="610">
        <f t="shared" si="38"/>
        <v>3650</v>
      </c>
      <c r="M11" s="610">
        <f t="shared" si="38"/>
        <v>2010</v>
      </c>
      <c r="N11" s="610">
        <f t="shared" si="38"/>
        <v>6214</v>
      </c>
      <c r="O11" s="610">
        <f t="shared" si="38"/>
        <v>3378</v>
      </c>
      <c r="P11" s="610">
        <f t="shared" si="38"/>
        <v>6474</v>
      </c>
      <c r="Q11" s="610">
        <f t="shared" si="38"/>
        <v>3968</v>
      </c>
      <c r="R11" s="610">
        <f t="shared" si="38"/>
        <v>3915</v>
      </c>
      <c r="S11" s="610">
        <f t="shared" si="38"/>
        <v>3645</v>
      </c>
      <c r="T11" s="610">
        <f t="shared" si="38"/>
        <v>825</v>
      </c>
      <c r="U11" s="610">
        <f t="shared" si="38"/>
        <v>1397</v>
      </c>
      <c r="V11" s="610"/>
      <c r="W11" s="610">
        <f t="shared" si="38"/>
        <v>8</v>
      </c>
      <c r="X11" s="610">
        <f t="shared" si="38"/>
        <v>1</v>
      </c>
      <c r="Y11" s="610">
        <f t="shared" si="38"/>
        <v>1</v>
      </c>
      <c r="Z11" s="610">
        <f t="shared" si="38"/>
        <v>3</v>
      </c>
      <c r="AA11" s="610">
        <f t="shared" si="38"/>
        <v>13</v>
      </c>
      <c r="AB11" s="610">
        <f t="shared" si="38"/>
        <v>21</v>
      </c>
      <c r="AC11" s="610">
        <f t="shared" si="38"/>
        <v>43</v>
      </c>
      <c r="AD11" s="610">
        <f t="shared" si="38"/>
        <v>68</v>
      </c>
      <c r="AE11" s="610">
        <f t="shared" si="38"/>
        <v>128</v>
      </c>
      <c r="AF11" s="610">
        <f t="shared" si="38"/>
        <v>109</v>
      </c>
      <c r="AG11" s="305"/>
      <c r="AH11" s="12" t="s">
        <v>179</v>
      </c>
      <c r="AI11">
        <f>SUM(FI11:FL11)</f>
        <v>2</v>
      </c>
      <c r="AJ11">
        <f>SUM(BQ11:BV11)</f>
        <v>2</v>
      </c>
      <c r="AK11">
        <f>SUM(FM11:FQ11)</f>
        <v>1</v>
      </c>
      <c r="AL11">
        <f>SUM(BW11:BZ11)</f>
        <v>1</v>
      </c>
      <c r="AM11">
        <f>SUM(FR11:GA11)</f>
        <v>25</v>
      </c>
      <c r="AN11">
        <f>SUM(CA11:CJ11)</f>
        <v>21</v>
      </c>
      <c r="AO11">
        <f>SUM(GB11:GK11)</f>
        <v>73</v>
      </c>
      <c r="AP11">
        <f>SUM(CK11:CT11)</f>
        <v>44</v>
      </c>
      <c r="AQ11">
        <f>SUM(GL11:GU11)</f>
        <v>213</v>
      </c>
      <c r="AR11">
        <f>SUM(CU11:DD11)</f>
        <v>131</v>
      </c>
      <c r="AS11">
        <f>SUM(GV11:HE11)</f>
        <v>441</v>
      </c>
      <c r="AT11" s="244">
        <f>SUM(DE11:DN11)</f>
        <v>258</v>
      </c>
      <c r="AU11">
        <f>SUM(HF11:HO11)</f>
        <v>805</v>
      </c>
      <c r="AV11">
        <f>SUM(DO11:DX11)</f>
        <v>469</v>
      </c>
      <c r="AW11">
        <f>SUM(HP11:HY11)</f>
        <v>1066</v>
      </c>
      <c r="AX11">
        <f>SUM(DY11:EH11)</f>
        <v>602</v>
      </c>
      <c r="AY11">
        <f>SUM(HZ11:II11)</f>
        <v>608</v>
      </c>
      <c r="AZ11">
        <f>SUM(EI11:ER11)</f>
        <v>605</v>
      </c>
      <c r="BA11">
        <f>SUM(IJ11:IW11)</f>
        <v>128</v>
      </c>
      <c r="BB11">
        <f>SUM(ES11:FG11)</f>
        <v>253</v>
      </c>
      <c r="BC11" s="225">
        <f>+KX11</f>
        <v>74</v>
      </c>
      <c r="BD11" s="594">
        <f>SUM(IY11:IZ11)</f>
        <v>1</v>
      </c>
      <c r="BE11" s="594">
        <f>+JA11</f>
        <v>1</v>
      </c>
      <c r="BF11" s="594">
        <f>SUM(JB11)</f>
        <v>0</v>
      </c>
      <c r="BG11" s="594"/>
      <c r="BH11" s="594">
        <f>SUM(JC11:JE11)</f>
        <v>1</v>
      </c>
      <c r="BI11" s="594">
        <f>SUM(JF11:JI11)</f>
        <v>3</v>
      </c>
      <c r="BJ11" s="594">
        <f>SUM(JJ11:JQ11)</f>
        <v>9</v>
      </c>
      <c r="BK11" s="594">
        <f>SUM(JR11:JZ11)</f>
        <v>6</v>
      </c>
      <c r="BL11" s="594">
        <f>SUM(KA11:KJ11)</f>
        <v>18</v>
      </c>
      <c r="BM11" s="594">
        <f>SUM(KK11:KV11)</f>
        <v>29</v>
      </c>
      <c r="BN11" s="305"/>
      <c r="BO11" s="305"/>
      <c r="BP11" s="12" t="s">
        <v>179</v>
      </c>
      <c r="BQ11" s="13"/>
      <c r="BR11" s="13"/>
      <c r="BS11" s="13"/>
      <c r="BT11" s="13">
        <v>2</v>
      </c>
      <c r="BU11" s="13"/>
      <c r="BV11" s="13"/>
      <c r="BW11" s="13">
        <v>1</v>
      </c>
      <c r="BX11" s="13"/>
      <c r="BY11" s="13"/>
      <c r="BZ11" s="13"/>
      <c r="CA11" s="13"/>
      <c r="CB11" s="13">
        <v>1</v>
      </c>
      <c r="CC11" s="13">
        <v>4</v>
      </c>
      <c r="CD11" s="13">
        <v>1</v>
      </c>
      <c r="CE11" s="13">
        <v>4</v>
      </c>
      <c r="CF11" s="13">
        <v>2</v>
      </c>
      <c r="CG11" s="13">
        <v>3</v>
      </c>
      <c r="CH11" s="13">
        <v>1</v>
      </c>
      <c r="CI11" s="13">
        <v>2</v>
      </c>
      <c r="CJ11" s="13">
        <v>3</v>
      </c>
      <c r="CK11" s="13">
        <v>6</v>
      </c>
      <c r="CL11" s="13">
        <v>3</v>
      </c>
      <c r="CM11" s="13">
        <v>4</v>
      </c>
      <c r="CN11" s="13">
        <v>1</v>
      </c>
      <c r="CO11" s="13">
        <v>2</v>
      </c>
      <c r="CP11" s="13">
        <v>2</v>
      </c>
      <c r="CQ11" s="13">
        <v>8</v>
      </c>
      <c r="CR11" s="13">
        <v>3</v>
      </c>
      <c r="CS11" s="13">
        <v>12</v>
      </c>
      <c r="CT11" s="13">
        <v>3</v>
      </c>
      <c r="CU11" s="13">
        <v>13</v>
      </c>
      <c r="CV11" s="13">
        <v>7</v>
      </c>
      <c r="CW11" s="13">
        <v>15</v>
      </c>
      <c r="CX11" s="13">
        <v>9</v>
      </c>
      <c r="CY11" s="13">
        <v>15</v>
      </c>
      <c r="CZ11" s="13">
        <v>11</v>
      </c>
      <c r="DA11" s="13">
        <v>17</v>
      </c>
      <c r="DB11" s="13">
        <v>8</v>
      </c>
      <c r="DC11" s="13">
        <v>17</v>
      </c>
      <c r="DD11" s="13">
        <v>19</v>
      </c>
      <c r="DE11" s="13">
        <v>15</v>
      </c>
      <c r="DF11" s="13">
        <v>14</v>
      </c>
      <c r="DG11" s="13">
        <v>17</v>
      </c>
      <c r="DH11" s="13">
        <v>40</v>
      </c>
      <c r="DI11" s="13">
        <v>18</v>
      </c>
      <c r="DJ11" s="13">
        <v>22</v>
      </c>
      <c r="DK11" s="13">
        <v>33</v>
      </c>
      <c r="DL11" s="13">
        <v>31</v>
      </c>
      <c r="DM11" s="13">
        <v>35</v>
      </c>
      <c r="DN11" s="13">
        <v>33</v>
      </c>
      <c r="DO11" s="13">
        <v>37</v>
      </c>
      <c r="DP11" s="13">
        <v>46</v>
      </c>
      <c r="DQ11" s="13">
        <v>40</v>
      </c>
      <c r="DR11" s="13">
        <v>53</v>
      </c>
      <c r="DS11" s="13">
        <v>51</v>
      </c>
      <c r="DT11" s="13">
        <v>46</v>
      </c>
      <c r="DU11" s="13">
        <v>39</v>
      </c>
      <c r="DV11" s="13">
        <v>52</v>
      </c>
      <c r="DW11" s="13">
        <v>57</v>
      </c>
      <c r="DX11" s="13">
        <v>48</v>
      </c>
      <c r="DY11" s="13">
        <v>58</v>
      </c>
      <c r="DZ11" s="13">
        <v>66</v>
      </c>
      <c r="EA11" s="13">
        <v>54</v>
      </c>
      <c r="EB11" s="13">
        <v>47</v>
      </c>
      <c r="EC11" s="13">
        <v>59</v>
      </c>
      <c r="ED11" s="13">
        <v>62</v>
      </c>
      <c r="EE11" s="13">
        <v>59</v>
      </c>
      <c r="EF11" s="13">
        <v>64</v>
      </c>
      <c r="EG11" s="13">
        <v>64</v>
      </c>
      <c r="EH11" s="13">
        <v>69</v>
      </c>
      <c r="EI11" s="13">
        <v>68</v>
      </c>
      <c r="EJ11" s="13">
        <v>70</v>
      </c>
      <c r="EK11" s="13">
        <v>49</v>
      </c>
      <c r="EL11" s="13">
        <v>44</v>
      </c>
      <c r="EM11" s="13">
        <v>69</v>
      </c>
      <c r="EN11" s="13">
        <v>69</v>
      </c>
      <c r="EO11" s="13">
        <v>53</v>
      </c>
      <c r="EP11" s="13">
        <v>69</v>
      </c>
      <c r="EQ11" s="13">
        <v>55</v>
      </c>
      <c r="ER11" s="13">
        <v>59</v>
      </c>
      <c r="ES11" s="13">
        <v>52</v>
      </c>
      <c r="ET11" s="13">
        <v>40</v>
      </c>
      <c r="EU11" s="13">
        <v>41</v>
      </c>
      <c r="EV11" s="13">
        <v>28</v>
      </c>
      <c r="EW11" s="13">
        <v>22</v>
      </c>
      <c r="EX11" s="13">
        <v>17</v>
      </c>
      <c r="EY11" s="13">
        <v>17</v>
      </c>
      <c r="EZ11" s="13">
        <v>13</v>
      </c>
      <c r="FA11" s="13">
        <v>7</v>
      </c>
      <c r="FB11" s="13">
        <v>5</v>
      </c>
      <c r="FC11" s="13">
        <v>4</v>
      </c>
      <c r="FD11" s="13">
        <v>4</v>
      </c>
      <c r="FE11" s="13">
        <v>1</v>
      </c>
      <c r="FF11" s="13">
        <v>1</v>
      </c>
      <c r="FG11" s="13">
        <v>1</v>
      </c>
      <c r="FH11" s="57">
        <v>2386</v>
      </c>
      <c r="FI11" s="13">
        <v>1</v>
      </c>
      <c r="FJ11" s="13"/>
      <c r="FK11" s="13">
        <v>1</v>
      </c>
      <c r="FL11" s="13"/>
      <c r="FM11" s="13"/>
      <c r="FN11" s="13"/>
      <c r="FO11" s="13"/>
      <c r="FP11" s="13"/>
      <c r="FQ11" s="13">
        <v>1</v>
      </c>
      <c r="FR11" s="13">
        <v>2</v>
      </c>
      <c r="FS11" s="13">
        <v>1</v>
      </c>
      <c r="FT11" s="13">
        <v>1</v>
      </c>
      <c r="FU11" s="13">
        <v>2</v>
      </c>
      <c r="FV11" s="13">
        <v>1</v>
      </c>
      <c r="FW11" s="13">
        <v>3</v>
      </c>
      <c r="FX11" s="13">
        <v>5</v>
      </c>
      <c r="FY11" s="13">
        <v>3</v>
      </c>
      <c r="FZ11" s="13">
        <v>3</v>
      </c>
      <c r="GA11" s="13">
        <v>4</v>
      </c>
      <c r="GB11" s="13">
        <v>7</v>
      </c>
      <c r="GC11" s="13">
        <v>4</v>
      </c>
      <c r="GD11" s="13">
        <v>2</v>
      </c>
      <c r="GE11" s="13">
        <v>6</v>
      </c>
      <c r="GF11" s="13">
        <v>7</v>
      </c>
      <c r="GG11" s="13">
        <v>5</v>
      </c>
      <c r="GH11" s="13">
        <v>6</v>
      </c>
      <c r="GI11" s="13">
        <v>6</v>
      </c>
      <c r="GJ11" s="13">
        <v>15</v>
      </c>
      <c r="GK11" s="13">
        <v>15</v>
      </c>
      <c r="GL11" s="13">
        <v>10</v>
      </c>
      <c r="GM11" s="13">
        <v>16</v>
      </c>
      <c r="GN11" s="13">
        <v>16</v>
      </c>
      <c r="GO11" s="13">
        <v>20</v>
      </c>
      <c r="GP11" s="13">
        <v>17</v>
      </c>
      <c r="GQ11" s="13">
        <v>18</v>
      </c>
      <c r="GR11" s="13">
        <v>21</v>
      </c>
      <c r="GS11" s="13">
        <v>29</v>
      </c>
      <c r="GT11" s="13">
        <v>35</v>
      </c>
      <c r="GU11" s="13">
        <v>31</v>
      </c>
      <c r="GV11" s="13">
        <v>25</v>
      </c>
      <c r="GW11" s="13">
        <v>30</v>
      </c>
      <c r="GX11" s="13">
        <v>32</v>
      </c>
      <c r="GY11" s="13">
        <v>37</v>
      </c>
      <c r="GZ11" s="13">
        <v>39</v>
      </c>
      <c r="HA11" s="13">
        <v>49</v>
      </c>
      <c r="HB11" s="13">
        <v>47</v>
      </c>
      <c r="HC11" s="13">
        <v>63</v>
      </c>
      <c r="HD11" s="13">
        <v>58</v>
      </c>
      <c r="HE11" s="13">
        <v>61</v>
      </c>
      <c r="HF11" s="13">
        <v>66</v>
      </c>
      <c r="HG11" s="13">
        <v>64</v>
      </c>
      <c r="HH11" s="13">
        <v>61</v>
      </c>
      <c r="HI11" s="13">
        <v>68</v>
      </c>
      <c r="HJ11" s="13">
        <v>94</v>
      </c>
      <c r="HK11" s="13">
        <v>86</v>
      </c>
      <c r="HL11" s="13">
        <v>70</v>
      </c>
      <c r="HM11" s="13">
        <v>81</v>
      </c>
      <c r="HN11" s="13">
        <v>128</v>
      </c>
      <c r="HO11" s="13">
        <v>87</v>
      </c>
      <c r="HP11" s="13">
        <v>96</v>
      </c>
      <c r="HQ11" s="13">
        <v>109</v>
      </c>
      <c r="HR11" s="13">
        <v>111</v>
      </c>
      <c r="HS11" s="13">
        <v>119</v>
      </c>
      <c r="HT11" s="13">
        <v>105</v>
      </c>
      <c r="HU11" s="13">
        <v>102</v>
      </c>
      <c r="HV11" s="13">
        <v>107</v>
      </c>
      <c r="HW11" s="13">
        <v>105</v>
      </c>
      <c r="HX11" s="13">
        <v>120</v>
      </c>
      <c r="HY11" s="13">
        <v>92</v>
      </c>
      <c r="HZ11" s="13">
        <v>70</v>
      </c>
      <c r="IA11" s="13">
        <v>95</v>
      </c>
      <c r="IB11" s="13">
        <v>71</v>
      </c>
      <c r="IC11" s="13">
        <v>75</v>
      </c>
      <c r="ID11" s="13">
        <v>62</v>
      </c>
      <c r="IE11" s="13">
        <v>71</v>
      </c>
      <c r="IF11" s="13">
        <v>51</v>
      </c>
      <c r="IG11" s="13">
        <v>39</v>
      </c>
      <c r="IH11" s="13">
        <v>39</v>
      </c>
      <c r="II11" s="13">
        <v>35</v>
      </c>
      <c r="IJ11" s="13">
        <v>38</v>
      </c>
      <c r="IK11" s="13">
        <v>24</v>
      </c>
      <c r="IL11" s="13">
        <v>16</v>
      </c>
      <c r="IM11" s="13">
        <v>21</v>
      </c>
      <c r="IN11" s="13">
        <v>7</v>
      </c>
      <c r="IO11" s="13">
        <v>6</v>
      </c>
      <c r="IP11" s="13">
        <v>4</v>
      </c>
      <c r="IQ11" s="13">
        <v>4</v>
      </c>
      <c r="IR11" s="13">
        <v>3</v>
      </c>
      <c r="IS11" s="13">
        <v>2</v>
      </c>
      <c r="IT11" s="13">
        <v>1</v>
      </c>
      <c r="IU11" s="13">
        <v>1</v>
      </c>
      <c r="IV11" s="13">
        <v>1</v>
      </c>
      <c r="IW11" s="13"/>
      <c r="IX11" s="57">
        <v>3362</v>
      </c>
      <c r="IY11" s="13">
        <v>1</v>
      </c>
      <c r="IZ11" s="13"/>
      <c r="JA11" s="13">
        <v>1</v>
      </c>
      <c r="JB11" s="13"/>
      <c r="JC11" s="13">
        <v>1</v>
      </c>
      <c r="JD11" s="13"/>
      <c r="JE11" s="13"/>
      <c r="JF11" s="13">
        <v>1</v>
      </c>
      <c r="JG11" s="13">
        <v>1</v>
      </c>
      <c r="JH11" s="13"/>
      <c r="JI11" s="13">
        <v>1</v>
      </c>
      <c r="JJ11" s="13">
        <v>1</v>
      </c>
      <c r="JK11" s="13">
        <v>1</v>
      </c>
      <c r="JL11" s="13"/>
      <c r="JM11" s="13"/>
      <c r="JN11" s="13">
        <v>1</v>
      </c>
      <c r="JO11" s="13">
        <v>1</v>
      </c>
      <c r="JP11" s="13">
        <v>3</v>
      </c>
      <c r="JQ11" s="13">
        <v>2</v>
      </c>
      <c r="JR11" s="13">
        <v>1</v>
      </c>
      <c r="JS11" s="13"/>
      <c r="JT11" s="13">
        <v>1</v>
      </c>
      <c r="JU11" s="13"/>
      <c r="JV11" s="13"/>
      <c r="JW11" s="13">
        <v>1</v>
      </c>
      <c r="JX11" s="13"/>
      <c r="JY11" s="13">
        <v>1</v>
      </c>
      <c r="JZ11" s="13">
        <v>2</v>
      </c>
      <c r="KA11" s="13">
        <v>2</v>
      </c>
      <c r="KB11" s="13">
        <v>1</v>
      </c>
      <c r="KC11" s="13"/>
      <c r="KD11" s="13">
        <v>3</v>
      </c>
      <c r="KE11" s="13">
        <v>3</v>
      </c>
      <c r="KF11" s="13">
        <v>3</v>
      </c>
      <c r="KG11" s="13">
        <v>3</v>
      </c>
      <c r="KH11" s="13">
        <v>1</v>
      </c>
      <c r="KI11" s="13">
        <v>2</v>
      </c>
      <c r="KJ11" s="13"/>
      <c r="KK11" s="13">
        <v>5</v>
      </c>
      <c r="KL11" s="13">
        <v>2</v>
      </c>
      <c r="KM11" s="13">
        <v>6</v>
      </c>
      <c r="KN11" s="13">
        <v>4</v>
      </c>
      <c r="KO11" s="13">
        <v>5</v>
      </c>
      <c r="KP11" s="13"/>
      <c r="KQ11" s="13">
        <v>2</v>
      </c>
      <c r="KR11" s="13">
        <v>2</v>
      </c>
      <c r="KS11" s="13">
        <v>1</v>
      </c>
      <c r="KT11" s="13">
        <v>2</v>
      </c>
      <c r="KU11" s="13"/>
      <c r="KV11" s="13"/>
      <c r="KW11" s="13">
        <v>6</v>
      </c>
      <c r="KX11" s="57">
        <v>74</v>
      </c>
      <c r="KY11" s="13">
        <v>5822</v>
      </c>
      <c r="KZ11" s="331"/>
      <c r="LA11" s="331"/>
      <c r="LB11" s="331"/>
      <c r="LC11" s="331"/>
      <c r="LD11" s="331"/>
      <c r="LE11" s="331"/>
      <c r="LF11" s="331"/>
      <c r="LG11" s="331"/>
      <c r="LH11" s="331"/>
      <c r="LI11" s="331"/>
      <c r="LJ11" s="331"/>
      <c r="LK11" s="331"/>
      <c r="LL11" s="331"/>
      <c r="LM11" s="331"/>
      <c r="LN11" s="331"/>
      <c r="LO11" s="331"/>
      <c r="LP11" s="331"/>
    </row>
    <row r="12" spans="1:343">
      <c r="A12" s="5" t="s">
        <v>179</v>
      </c>
      <c r="B12" s="607">
        <f t="shared" ref="B12:B33" si="39">VLOOKUP(A12,$AH:$BB,2,FALSE)</f>
        <v>2</v>
      </c>
      <c r="C12" s="607">
        <f t="shared" ref="C12:C33" si="40">VLOOKUP(A12,$AH:$BB,3,FALSE)</f>
        <v>2</v>
      </c>
      <c r="D12" s="607">
        <f t="shared" ref="D12:D33" si="41">VLOOKUP(A12,$AH:$BB,4,FALSE)</f>
        <v>1</v>
      </c>
      <c r="E12" s="607">
        <f t="shared" ref="E12:E33" si="42">VLOOKUP(A12,$AH:$BB,5,FALSE)</f>
        <v>1</v>
      </c>
      <c r="F12" s="607">
        <f t="shared" ref="F12:F33" si="43">VLOOKUP(A12,$AH:$BB,6,FALSE)</f>
        <v>25</v>
      </c>
      <c r="G12" s="607">
        <f t="shared" ref="G12:G33" si="44">VLOOKUP(A12,$AH:$BB,7,FALSE)</f>
        <v>21</v>
      </c>
      <c r="H12" s="607">
        <f t="shared" ref="H12:H33" si="45">VLOOKUP(A12,$AH:$BB,8,FALSE)</f>
        <v>73</v>
      </c>
      <c r="I12" s="607">
        <f t="shared" ref="I12:I33" si="46">VLOOKUP(A12,$AH:$BB,9,FALSE)</f>
        <v>44</v>
      </c>
      <c r="J12" s="607">
        <f t="shared" ref="J12:J33" si="47">VLOOKUP(A12,$AH:$BB,10,FALSE)</f>
        <v>213</v>
      </c>
      <c r="K12" s="607">
        <f t="shared" ref="K12:K33" si="48">VLOOKUP(A12,$AH:$BB,11,FALSE)</f>
        <v>131</v>
      </c>
      <c r="L12" s="607">
        <f t="shared" ref="L12:L33" si="49">VLOOKUP(A12,$AH:$BB,12,FALSE)</f>
        <v>441</v>
      </c>
      <c r="M12" s="607">
        <f t="shared" ref="M12:M33" si="50">VLOOKUP(A12,$AH:$BB,13,FALSE)</f>
        <v>258</v>
      </c>
      <c r="N12" s="607">
        <f t="shared" ref="N12:N33" si="51">VLOOKUP(A12,$AH:$BB,14,FALSE)</f>
        <v>805</v>
      </c>
      <c r="O12" s="607">
        <f t="shared" ref="O12:O33" si="52">VLOOKUP(A12,$AH:$BB,15,FALSE)</f>
        <v>469</v>
      </c>
      <c r="P12" s="607">
        <f t="shared" ref="P12:P33" si="53">VLOOKUP(A12,$AH:$BB,16,FALSE)</f>
        <v>1066</v>
      </c>
      <c r="Q12" s="607">
        <f t="shared" ref="Q12:Q33" si="54">VLOOKUP(A12,$AH:$BB,17,FALSE)</f>
        <v>602</v>
      </c>
      <c r="R12" s="607">
        <f t="shared" ref="R12:R33" si="55">VLOOKUP(A12,$AH:$BB,18,FALSE)</f>
        <v>608</v>
      </c>
      <c r="S12" s="607">
        <f t="shared" ref="S12:S33" si="56">VLOOKUP(A12,$AH:$BB,19,FALSE)</f>
        <v>605</v>
      </c>
      <c r="T12" s="607">
        <f t="shared" ref="T12:T33" si="57">VLOOKUP(A12,$AH:$BB,20,FALSE)</f>
        <v>128</v>
      </c>
      <c r="U12" s="607">
        <f t="shared" ref="U12:U33" si="58">VLOOKUP(A12,$AH:$BB,21,FALSE)</f>
        <v>253</v>
      </c>
      <c r="V12" s="305"/>
      <c r="W12" s="596">
        <f t="shared" ref="W12:W33" si="59">VLOOKUP(A12,$AH$2:$BM$1048576,23,FALSE)</f>
        <v>1</v>
      </c>
      <c r="X12" s="596">
        <f t="shared" ref="X12:X33" si="60">VLOOKUP(A12,$AH$2:$BM$1048576,24,FALSE)</f>
        <v>1</v>
      </c>
      <c r="Y12" s="596">
        <f t="shared" ref="Y12:Y33" si="61">VLOOKUP(A12,$AH$2:$BM$1048576,25,FALSE)</f>
        <v>0</v>
      </c>
      <c r="Z12" s="596">
        <f t="shared" ref="Z12:Z33" si="62">VLOOKUP(A12,$AH$2:$BM$1048576,26,FALSE)</f>
        <v>0</v>
      </c>
      <c r="AA12" s="596">
        <f t="shared" ref="AA12:AA33" si="63">VLOOKUP(A12,$AH$2:$BM$1048576,27,FALSE)</f>
        <v>1</v>
      </c>
      <c r="AB12" s="596">
        <f t="shared" ref="AB12:AB33" si="64">VLOOKUP(A12,$AH$2:$BM$1048576,28,FALSE)</f>
        <v>3</v>
      </c>
      <c r="AC12" s="596">
        <f t="shared" ref="AC12:AC33" si="65">VLOOKUP(A12,$AH$2:$BM$1048576,29,FALSE)</f>
        <v>9</v>
      </c>
      <c r="AD12" s="596">
        <f t="shared" ref="AD12:AD33" si="66">VLOOKUP(A12,$AH$2:$BM$1048576,30,FALSE)</f>
        <v>6</v>
      </c>
      <c r="AE12" s="596">
        <f t="shared" ref="AE12:AE33" si="67">VLOOKUP(A12,$AH$2:$BM$1048576,31,FALSE)</f>
        <v>18</v>
      </c>
      <c r="AF12" s="596">
        <f t="shared" ref="AF12:AF33" si="68">VLOOKUP(A12,$AH$2:$BM$1048576,32,FALSE)</f>
        <v>29</v>
      </c>
      <c r="AG12" s="305"/>
      <c r="AH12" s="12" t="s">
        <v>42</v>
      </c>
      <c r="AI12" s="616">
        <f t="shared" ref="AI12:AI13" si="69">SUM(FI12:FL12)</f>
        <v>2</v>
      </c>
      <c r="AJ12" s="616">
        <f t="shared" ref="AJ12:AJ13" si="70">SUM(BQ12:BV12)</f>
        <v>4</v>
      </c>
      <c r="AK12" s="616">
        <f t="shared" ref="AK12:AK13" si="71">SUM(FM12:FQ12)</f>
        <v>4</v>
      </c>
      <c r="AL12" s="616">
        <f t="shared" ref="AL12:AL13" si="72">SUM(BW12:BZ12)</f>
        <v>6</v>
      </c>
      <c r="AM12" s="616">
        <f t="shared" ref="AM12:AM13" si="73">SUM(FR12:GA12)</f>
        <v>16</v>
      </c>
      <c r="AN12" s="616">
        <f t="shared" ref="AN12:AN13" si="74">SUM(CA12:CJ12)</f>
        <v>23</v>
      </c>
      <c r="AO12" s="616">
        <f t="shared" ref="AO12:AO13" si="75">SUM(GB12:GK12)</f>
        <v>75</v>
      </c>
      <c r="AP12" s="616">
        <f t="shared" ref="AP12:AP13" si="76">SUM(CK12:CT12)</f>
        <v>61</v>
      </c>
      <c r="AQ12" s="616">
        <f t="shared" ref="AQ12:AQ13" si="77">SUM(GL12:GU12)</f>
        <v>248</v>
      </c>
      <c r="AR12" s="616">
        <f t="shared" ref="AR12:AR13" si="78">SUM(CU12:DD12)</f>
        <v>163</v>
      </c>
      <c r="AS12" s="616">
        <f t="shared" ref="AS12:AS13" si="79">SUM(GV12:HE12)</f>
        <v>565</v>
      </c>
      <c r="AT12" s="616">
        <f t="shared" ref="AT12:AT13" si="80">SUM(DE12:DN12)</f>
        <v>308</v>
      </c>
      <c r="AU12" s="616">
        <f t="shared" ref="AU12:AU13" si="81">SUM(HF12:HO12)</f>
        <v>1053</v>
      </c>
      <c r="AV12" s="616">
        <f t="shared" ref="AV12:AV13" si="82">SUM(DO12:DX12)</f>
        <v>595</v>
      </c>
      <c r="AW12" s="616">
        <f t="shared" ref="AW12:AW13" si="83">SUM(HP12:HY12)</f>
        <v>1109</v>
      </c>
      <c r="AX12" s="616">
        <f t="shared" ref="AX12:AX13" si="84">SUM(DY12:EH12)</f>
        <v>780</v>
      </c>
      <c r="AY12" s="616">
        <f t="shared" ref="AY12:AY13" si="85">SUM(HZ12:II12)</f>
        <v>794</v>
      </c>
      <c r="AZ12" s="616">
        <f t="shared" ref="AZ12:AZ13" si="86">SUM(EI12:ER12)</f>
        <v>810</v>
      </c>
      <c r="BA12" s="616">
        <f t="shared" ref="BA12:BA13" si="87">SUM(IJ12:IW12)</f>
        <v>162</v>
      </c>
      <c r="BB12" s="616">
        <f t="shared" ref="BB12:BB13" si="88">SUM(ES12:FG12)</f>
        <v>403</v>
      </c>
      <c r="BC12" s="616">
        <f t="shared" ref="BC12:BC13" si="89">+KX12</f>
        <v>98</v>
      </c>
      <c r="BD12" s="594">
        <f t="shared" ref="BD12:BD13" si="90">SUM(IY12:IZ12)</f>
        <v>2</v>
      </c>
      <c r="BE12" s="594">
        <f t="shared" ref="BE12:BE13" si="91">+JA12</f>
        <v>0</v>
      </c>
      <c r="BF12" s="594">
        <f t="shared" ref="BF12:BF13" si="92">SUM(JB12)</f>
        <v>1</v>
      </c>
      <c r="BG12" s="594"/>
      <c r="BH12" s="594">
        <f t="shared" ref="BH12:BH13" si="93">SUM(JC12:JE12)</f>
        <v>2</v>
      </c>
      <c r="BI12" s="594">
        <f t="shared" ref="BI12:BI13" si="94">SUM(JF12:JI12)</f>
        <v>1</v>
      </c>
      <c r="BJ12" s="594">
        <f t="shared" ref="BJ12:BJ13" si="95">SUM(JJ12:JQ12)</f>
        <v>4</v>
      </c>
      <c r="BK12" s="594">
        <f t="shared" ref="BK12:BK13" si="96">SUM(JR12:JZ12)</f>
        <v>11</v>
      </c>
      <c r="BL12" s="594">
        <f t="shared" ref="BL12:BL13" si="97">SUM(KA12:KJ12)</f>
        <v>46</v>
      </c>
      <c r="BM12" s="594">
        <f t="shared" ref="BM12:BM13" si="98">SUM(KK12:KV12)</f>
        <v>31</v>
      </c>
      <c r="BN12" s="305"/>
      <c r="BO12" s="305"/>
      <c r="BP12" s="12" t="s">
        <v>42</v>
      </c>
      <c r="BQ12" s="13">
        <v>1</v>
      </c>
      <c r="BR12" s="13">
        <v>1</v>
      </c>
      <c r="BS12" s="13"/>
      <c r="BT12" s="13"/>
      <c r="BU12" s="13">
        <v>1</v>
      </c>
      <c r="BV12" s="13">
        <v>1</v>
      </c>
      <c r="BW12" s="13"/>
      <c r="BX12" s="13">
        <v>1</v>
      </c>
      <c r="BY12" s="13">
        <v>3</v>
      </c>
      <c r="BZ12" s="13">
        <v>2</v>
      </c>
      <c r="CA12" s="13"/>
      <c r="CB12" s="13"/>
      <c r="CC12" s="13">
        <v>3</v>
      </c>
      <c r="CD12" s="13">
        <v>5</v>
      </c>
      <c r="CE12" s="13">
        <v>1</v>
      </c>
      <c r="CF12" s="13">
        <v>2</v>
      </c>
      <c r="CG12" s="13">
        <v>5</v>
      </c>
      <c r="CH12" s="13">
        <v>2</v>
      </c>
      <c r="CI12" s="13">
        <v>2</v>
      </c>
      <c r="CJ12" s="13">
        <v>3</v>
      </c>
      <c r="CK12" s="13">
        <v>4</v>
      </c>
      <c r="CL12" s="13">
        <v>4</v>
      </c>
      <c r="CM12" s="13">
        <v>3</v>
      </c>
      <c r="CN12" s="13">
        <v>9</v>
      </c>
      <c r="CO12" s="13">
        <v>3</v>
      </c>
      <c r="CP12" s="13">
        <v>6</v>
      </c>
      <c r="CQ12" s="13">
        <v>5</v>
      </c>
      <c r="CR12" s="13">
        <v>8</v>
      </c>
      <c r="CS12" s="13">
        <v>7</v>
      </c>
      <c r="CT12" s="13">
        <v>12</v>
      </c>
      <c r="CU12" s="13">
        <v>12</v>
      </c>
      <c r="CV12" s="13">
        <v>13</v>
      </c>
      <c r="CW12" s="13">
        <v>10</v>
      </c>
      <c r="CX12" s="13">
        <v>16</v>
      </c>
      <c r="CY12" s="13">
        <v>12</v>
      </c>
      <c r="CZ12" s="13">
        <v>11</v>
      </c>
      <c r="DA12" s="13">
        <v>18</v>
      </c>
      <c r="DB12" s="13">
        <v>28</v>
      </c>
      <c r="DC12" s="13">
        <v>23</v>
      </c>
      <c r="DD12" s="13">
        <v>20</v>
      </c>
      <c r="DE12" s="13">
        <v>20</v>
      </c>
      <c r="DF12" s="13">
        <v>15</v>
      </c>
      <c r="DG12" s="13">
        <v>19</v>
      </c>
      <c r="DH12" s="13">
        <v>27</v>
      </c>
      <c r="DI12" s="13">
        <v>30</v>
      </c>
      <c r="DJ12" s="13">
        <v>31</v>
      </c>
      <c r="DK12" s="13">
        <v>46</v>
      </c>
      <c r="DL12" s="13">
        <v>39</v>
      </c>
      <c r="DM12" s="13">
        <v>40</v>
      </c>
      <c r="DN12" s="13">
        <v>41</v>
      </c>
      <c r="DO12" s="13">
        <v>56</v>
      </c>
      <c r="DP12" s="13">
        <v>61</v>
      </c>
      <c r="DQ12" s="13">
        <v>54</v>
      </c>
      <c r="DR12" s="13">
        <v>42</v>
      </c>
      <c r="DS12" s="13">
        <v>62</v>
      </c>
      <c r="DT12" s="13">
        <v>61</v>
      </c>
      <c r="DU12" s="13">
        <v>62</v>
      </c>
      <c r="DV12" s="13">
        <v>62</v>
      </c>
      <c r="DW12" s="13">
        <v>64</v>
      </c>
      <c r="DX12" s="13">
        <v>71</v>
      </c>
      <c r="DY12" s="13">
        <v>75</v>
      </c>
      <c r="DZ12" s="13">
        <v>71</v>
      </c>
      <c r="EA12" s="13">
        <v>78</v>
      </c>
      <c r="EB12" s="13">
        <v>78</v>
      </c>
      <c r="EC12" s="13">
        <v>73</v>
      </c>
      <c r="ED12" s="13">
        <v>82</v>
      </c>
      <c r="EE12" s="13">
        <v>84</v>
      </c>
      <c r="EF12" s="13">
        <v>99</v>
      </c>
      <c r="EG12" s="13">
        <v>80</v>
      </c>
      <c r="EH12" s="13">
        <v>60</v>
      </c>
      <c r="EI12" s="13">
        <v>93</v>
      </c>
      <c r="EJ12" s="13">
        <v>81</v>
      </c>
      <c r="EK12" s="13">
        <v>88</v>
      </c>
      <c r="EL12" s="13">
        <v>73</v>
      </c>
      <c r="EM12" s="13">
        <v>103</v>
      </c>
      <c r="EN12" s="13">
        <v>73</v>
      </c>
      <c r="EO12" s="13">
        <v>67</v>
      </c>
      <c r="EP12" s="13">
        <v>75</v>
      </c>
      <c r="EQ12" s="13">
        <v>65</v>
      </c>
      <c r="ER12" s="13">
        <v>92</v>
      </c>
      <c r="ES12" s="13">
        <v>83</v>
      </c>
      <c r="ET12" s="13">
        <v>45</v>
      </c>
      <c r="EU12" s="13">
        <v>49</v>
      </c>
      <c r="EV12" s="13">
        <v>47</v>
      </c>
      <c r="EW12" s="13">
        <v>38</v>
      </c>
      <c r="EX12" s="13">
        <v>39</v>
      </c>
      <c r="EY12" s="13">
        <v>24</v>
      </c>
      <c r="EZ12" s="13">
        <v>27</v>
      </c>
      <c r="FA12" s="13">
        <v>19</v>
      </c>
      <c r="FB12" s="13">
        <v>14</v>
      </c>
      <c r="FC12" s="13">
        <v>8</v>
      </c>
      <c r="FD12" s="13">
        <v>6</v>
      </c>
      <c r="FE12" s="13">
        <v>2</v>
      </c>
      <c r="FF12" s="13">
        <v>2</v>
      </c>
      <c r="FG12" s="13"/>
      <c r="FH12" s="57">
        <v>3153</v>
      </c>
      <c r="FI12" s="13"/>
      <c r="FJ12" s="13">
        <v>1</v>
      </c>
      <c r="FK12" s="13"/>
      <c r="FL12" s="13">
        <v>1</v>
      </c>
      <c r="FM12" s="13">
        <v>1</v>
      </c>
      <c r="FN12" s="13"/>
      <c r="FO12" s="13"/>
      <c r="FP12" s="13">
        <v>1</v>
      </c>
      <c r="FQ12" s="13">
        <v>2</v>
      </c>
      <c r="FR12" s="13"/>
      <c r="FS12" s="13">
        <v>2</v>
      </c>
      <c r="FT12" s="13"/>
      <c r="FU12" s="13"/>
      <c r="FV12" s="13">
        <v>3</v>
      </c>
      <c r="FW12" s="13">
        <v>2</v>
      </c>
      <c r="FX12" s="13">
        <v>1</v>
      </c>
      <c r="FY12" s="13"/>
      <c r="FZ12" s="13">
        <v>5</v>
      </c>
      <c r="GA12" s="13">
        <v>3</v>
      </c>
      <c r="GB12" s="13">
        <v>6</v>
      </c>
      <c r="GC12" s="13">
        <v>5</v>
      </c>
      <c r="GD12" s="13">
        <v>7</v>
      </c>
      <c r="GE12" s="13">
        <v>4</v>
      </c>
      <c r="GF12" s="13">
        <v>8</v>
      </c>
      <c r="GG12" s="13">
        <v>4</v>
      </c>
      <c r="GH12" s="13">
        <v>7</v>
      </c>
      <c r="GI12" s="13">
        <v>12</v>
      </c>
      <c r="GJ12" s="13">
        <v>7</v>
      </c>
      <c r="GK12" s="13">
        <v>15</v>
      </c>
      <c r="GL12" s="13">
        <v>16</v>
      </c>
      <c r="GM12" s="13">
        <v>15</v>
      </c>
      <c r="GN12" s="13">
        <v>19</v>
      </c>
      <c r="GO12" s="13">
        <v>25</v>
      </c>
      <c r="GP12" s="13">
        <v>20</v>
      </c>
      <c r="GQ12" s="13">
        <v>20</v>
      </c>
      <c r="GR12" s="13">
        <v>24</v>
      </c>
      <c r="GS12" s="13">
        <v>33</v>
      </c>
      <c r="GT12" s="13">
        <v>26</v>
      </c>
      <c r="GU12" s="13">
        <v>50</v>
      </c>
      <c r="GV12" s="13">
        <v>40</v>
      </c>
      <c r="GW12" s="13">
        <v>44</v>
      </c>
      <c r="GX12" s="13">
        <v>42</v>
      </c>
      <c r="GY12" s="13">
        <v>54</v>
      </c>
      <c r="GZ12" s="13">
        <v>48</v>
      </c>
      <c r="HA12" s="13">
        <v>62</v>
      </c>
      <c r="HB12" s="13">
        <v>55</v>
      </c>
      <c r="HC12" s="13">
        <v>64</v>
      </c>
      <c r="HD12" s="13">
        <v>74</v>
      </c>
      <c r="HE12" s="13">
        <v>82</v>
      </c>
      <c r="HF12" s="13">
        <v>78</v>
      </c>
      <c r="HG12" s="13">
        <v>93</v>
      </c>
      <c r="HH12" s="13">
        <v>95</v>
      </c>
      <c r="HI12" s="13">
        <v>110</v>
      </c>
      <c r="HJ12" s="13">
        <v>103</v>
      </c>
      <c r="HK12" s="13">
        <v>127</v>
      </c>
      <c r="HL12" s="13">
        <v>98</v>
      </c>
      <c r="HM12" s="13">
        <v>118</v>
      </c>
      <c r="HN12" s="13">
        <v>116</v>
      </c>
      <c r="HO12" s="13">
        <v>115</v>
      </c>
      <c r="HP12" s="13">
        <v>103</v>
      </c>
      <c r="HQ12" s="13">
        <v>119</v>
      </c>
      <c r="HR12" s="13">
        <v>108</v>
      </c>
      <c r="HS12" s="13">
        <v>112</v>
      </c>
      <c r="HT12" s="13">
        <v>116</v>
      </c>
      <c r="HU12" s="13">
        <v>120</v>
      </c>
      <c r="HV12" s="13">
        <v>122</v>
      </c>
      <c r="HW12" s="13">
        <v>122</v>
      </c>
      <c r="HX12" s="13">
        <v>92</v>
      </c>
      <c r="HY12" s="13">
        <v>95</v>
      </c>
      <c r="HZ12" s="13">
        <v>103</v>
      </c>
      <c r="IA12" s="13">
        <v>103</v>
      </c>
      <c r="IB12" s="13">
        <v>84</v>
      </c>
      <c r="IC12" s="13">
        <v>81</v>
      </c>
      <c r="ID12" s="13">
        <v>89</v>
      </c>
      <c r="IE12" s="13">
        <v>94</v>
      </c>
      <c r="IF12" s="13">
        <v>68</v>
      </c>
      <c r="IG12" s="13">
        <v>77</v>
      </c>
      <c r="IH12" s="13">
        <v>42</v>
      </c>
      <c r="II12" s="13">
        <v>53</v>
      </c>
      <c r="IJ12" s="13">
        <v>38</v>
      </c>
      <c r="IK12" s="13">
        <v>26</v>
      </c>
      <c r="IL12" s="13">
        <v>25</v>
      </c>
      <c r="IM12" s="13">
        <v>24</v>
      </c>
      <c r="IN12" s="13">
        <v>14</v>
      </c>
      <c r="IO12" s="13">
        <v>15</v>
      </c>
      <c r="IP12" s="13">
        <v>6</v>
      </c>
      <c r="IQ12" s="13">
        <v>5</v>
      </c>
      <c r="IR12" s="13">
        <v>4</v>
      </c>
      <c r="IS12" s="13">
        <v>3</v>
      </c>
      <c r="IT12" s="13"/>
      <c r="IU12" s="13">
        <v>1</v>
      </c>
      <c r="IV12" s="13"/>
      <c r="IW12" s="13">
        <v>1</v>
      </c>
      <c r="IX12" s="57">
        <v>4028</v>
      </c>
      <c r="IY12" s="13"/>
      <c r="IZ12" s="13">
        <v>2</v>
      </c>
      <c r="JA12" s="13"/>
      <c r="JB12" s="13">
        <v>1</v>
      </c>
      <c r="JC12" s="13">
        <v>1</v>
      </c>
      <c r="JD12" s="13">
        <v>1</v>
      </c>
      <c r="JE12" s="13"/>
      <c r="JF12" s="13"/>
      <c r="JG12" s="13"/>
      <c r="JH12" s="13"/>
      <c r="JI12" s="13">
        <v>1</v>
      </c>
      <c r="JJ12" s="13">
        <v>1</v>
      </c>
      <c r="JK12" s="13"/>
      <c r="JL12" s="13"/>
      <c r="JM12" s="13"/>
      <c r="JN12" s="13">
        <v>1</v>
      </c>
      <c r="JO12" s="13"/>
      <c r="JP12" s="13">
        <v>1</v>
      </c>
      <c r="JQ12" s="13">
        <v>1</v>
      </c>
      <c r="JR12" s="13">
        <v>2</v>
      </c>
      <c r="JS12" s="13">
        <v>1</v>
      </c>
      <c r="JT12" s="13"/>
      <c r="JU12" s="13">
        <v>1</v>
      </c>
      <c r="JV12" s="13">
        <v>1</v>
      </c>
      <c r="JW12" s="13">
        <v>2</v>
      </c>
      <c r="JX12" s="13">
        <v>1</v>
      </c>
      <c r="JY12" s="13">
        <v>3</v>
      </c>
      <c r="JZ12" s="13"/>
      <c r="KA12" s="13">
        <v>1</v>
      </c>
      <c r="KB12" s="13">
        <v>2</v>
      </c>
      <c r="KC12" s="13">
        <v>6</v>
      </c>
      <c r="KD12" s="13">
        <v>7</v>
      </c>
      <c r="KE12" s="13">
        <v>8</v>
      </c>
      <c r="KF12" s="13">
        <v>6</v>
      </c>
      <c r="KG12" s="13">
        <v>5</v>
      </c>
      <c r="KH12" s="13">
        <v>5</v>
      </c>
      <c r="KI12" s="13">
        <v>3</v>
      </c>
      <c r="KJ12" s="13">
        <v>3</v>
      </c>
      <c r="KK12" s="13">
        <v>4</v>
      </c>
      <c r="KL12" s="13">
        <v>7</v>
      </c>
      <c r="KM12" s="13">
        <v>3</v>
      </c>
      <c r="KN12" s="13">
        <v>2</v>
      </c>
      <c r="KO12" s="13">
        <v>3</v>
      </c>
      <c r="KP12" s="13">
        <v>3</v>
      </c>
      <c r="KQ12" s="13"/>
      <c r="KR12" s="13">
        <v>1</v>
      </c>
      <c r="KS12" s="13">
        <v>4</v>
      </c>
      <c r="KT12" s="13">
        <v>2</v>
      </c>
      <c r="KU12" s="13">
        <v>1</v>
      </c>
      <c r="KV12" s="13">
        <v>1</v>
      </c>
      <c r="KW12" s="13"/>
      <c r="KX12" s="57">
        <v>98</v>
      </c>
      <c r="KY12" s="13">
        <v>7279</v>
      </c>
      <c r="KZ12" s="331"/>
      <c r="LA12" s="331"/>
      <c r="LB12" s="331"/>
      <c r="LC12" s="331"/>
      <c r="LD12" s="331"/>
      <c r="LE12" s="331"/>
      <c r="LF12" s="331"/>
      <c r="LG12" s="331"/>
      <c r="LH12" s="331"/>
      <c r="LI12" s="331"/>
      <c r="LJ12" s="331"/>
      <c r="LK12" s="331"/>
      <c r="LL12" s="331"/>
      <c r="LM12" s="331"/>
      <c r="LN12" s="331"/>
      <c r="LO12" s="331"/>
      <c r="LP12" s="331"/>
    </row>
    <row r="13" spans="1:343">
      <c r="A13" s="5" t="s">
        <v>25</v>
      </c>
      <c r="B13" s="607">
        <f t="shared" si="39"/>
        <v>0</v>
      </c>
      <c r="C13" s="607">
        <f t="shared" si="40"/>
        <v>0</v>
      </c>
      <c r="D13" s="607">
        <f t="shared" si="41"/>
        <v>0</v>
      </c>
      <c r="E13" s="607">
        <f t="shared" si="42"/>
        <v>0</v>
      </c>
      <c r="F13" s="607">
        <f t="shared" si="43"/>
        <v>4</v>
      </c>
      <c r="G13" s="607">
        <f t="shared" si="44"/>
        <v>5</v>
      </c>
      <c r="H13" s="607">
        <f t="shared" si="45"/>
        <v>3</v>
      </c>
      <c r="I13" s="607">
        <f t="shared" si="46"/>
        <v>8</v>
      </c>
      <c r="J13" s="607">
        <f t="shared" si="47"/>
        <v>29</v>
      </c>
      <c r="K13" s="607">
        <f t="shared" si="48"/>
        <v>18</v>
      </c>
      <c r="L13" s="607">
        <f t="shared" si="49"/>
        <v>49</v>
      </c>
      <c r="M13" s="607">
        <f t="shared" si="50"/>
        <v>25</v>
      </c>
      <c r="N13" s="607">
        <f t="shared" si="51"/>
        <v>44</v>
      </c>
      <c r="O13" s="607">
        <f t="shared" si="52"/>
        <v>34</v>
      </c>
      <c r="P13" s="607">
        <f t="shared" si="53"/>
        <v>51</v>
      </c>
      <c r="Q13" s="607">
        <f t="shared" si="54"/>
        <v>34</v>
      </c>
      <c r="R13" s="607">
        <f t="shared" si="55"/>
        <v>30</v>
      </c>
      <c r="S13" s="607">
        <f t="shared" si="56"/>
        <v>30</v>
      </c>
      <c r="T13" s="607">
        <f t="shared" si="57"/>
        <v>13</v>
      </c>
      <c r="U13" s="607">
        <f t="shared" si="58"/>
        <v>14</v>
      </c>
      <c r="V13" s="305"/>
      <c r="W13" s="596">
        <f t="shared" si="59"/>
        <v>0</v>
      </c>
      <c r="X13" s="596">
        <f t="shared" si="60"/>
        <v>0</v>
      </c>
      <c r="Y13" s="596">
        <f t="shared" si="61"/>
        <v>0</v>
      </c>
      <c r="Z13" s="596">
        <f t="shared" si="62"/>
        <v>0</v>
      </c>
      <c r="AA13" s="596">
        <f t="shared" si="63"/>
        <v>0</v>
      </c>
      <c r="AB13" s="596">
        <f t="shared" si="64"/>
        <v>1</v>
      </c>
      <c r="AC13" s="596">
        <f t="shared" si="65"/>
        <v>0</v>
      </c>
      <c r="AD13" s="596">
        <f t="shared" si="66"/>
        <v>0</v>
      </c>
      <c r="AE13" s="596">
        <f t="shared" si="67"/>
        <v>1</v>
      </c>
      <c r="AF13" s="596">
        <f t="shared" si="68"/>
        <v>0</v>
      </c>
      <c r="AG13" s="305"/>
      <c r="AH13" s="12" t="s">
        <v>183</v>
      </c>
      <c r="AI13" s="616">
        <f t="shared" si="69"/>
        <v>0</v>
      </c>
      <c r="AJ13" s="616">
        <f t="shared" si="70"/>
        <v>3</v>
      </c>
      <c r="AK13" s="616">
        <f t="shared" si="71"/>
        <v>4</v>
      </c>
      <c r="AL13" s="616">
        <f t="shared" si="72"/>
        <v>3</v>
      </c>
      <c r="AM13" s="616">
        <f t="shared" si="73"/>
        <v>19</v>
      </c>
      <c r="AN13" s="616">
        <f t="shared" si="74"/>
        <v>15</v>
      </c>
      <c r="AO13" s="616">
        <f t="shared" si="75"/>
        <v>50</v>
      </c>
      <c r="AP13" s="616">
        <f t="shared" si="76"/>
        <v>28</v>
      </c>
      <c r="AQ13" s="616">
        <f t="shared" si="77"/>
        <v>145</v>
      </c>
      <c r="AR13" s="616">
        <f t="shared" si="78"/>
        <v>58</v>
      </c>
      <c r="AS13" s="616">
        <f t="shared" si="79"/>
        <v>281</v>
      </c>
      <c r="AT13" s="616">
        <f t="shared" si="80"/>
        <v>139</v>
      </c>
      <c r="AU13" s="616">
        <f t="shared" si="81"/>
        <v>449</v>
      </c>
      <c r="AV13" s="616">
        <f t="shared" si="82"/>
        <v>241</v>
      </c>
      <c r="AW13" s="616">
        <f t="shared" si="83"/>
        <v>369</v>
      </c>
      <c r="AX13" s="616">
        <f t="shared" si="84"/>
        <v>225</v>
      </c>
      <c r="AY13" s="616">
        <f t="shared" si="85"/>
        <v>172</v>
      </c>
      <c r="AZ13" s="616">
        <f t="shared" si="86"/>
        <v>160</v>
      </c>
      <c r="BA13" s="616">
        <f t="shared" si="87"/>
        <v>32</v>
      </c>
      <c r="BB13" s="616">
        <f t="shared" si="88"/>
        <v>34</v>
      </c>
      <c r="BC13" s="616">
        <f t="shared" si="89"/>
        <v>21</v>
      </c>
      <c r="BD13" s="594">
        <f t="shared" si="90"/>
        <v>3</v>
      </c>
      <c r="BE13" s="594">
        <f t="shared" si="91"/>
        <v>0</v>
      </c>
      <c r="BF13" s="594">
        <f t="shared" si="92"/>
        <v>0</v>
      </c>
      <c r="BG13" s="594"/>
      <c r="BH13" s="594">
        <f t="shared" si="93"/>
        <v>1</v>
      </c>
      <c r="BI13" s="594">
        <f t="shared" si="94"/>
        <v>1</v>
      </c>
      <c r="BJ13" s="594">
        <f t="shared" si="95"/>
        <v>3</v>
      </c>
      <c r="BK13" s="594">
        <f t="shared" si="96"/>
        <v>0</v>
      </c>
      <c r="BL13" s="594">
        <f t="shared" si="97"/>
        <v>11</v>
      </c>
      <c r="BM13" s="594">
        <f t="shared" si="98"/>
        <v>1</v>
      </c>
      <c r="BN13" s="305"/>
      <c r="BO13" s="305"/>
      <c r="BP13" s="12" t="s">
        <v>183</v>
      </c>
      <c r="BQ13" s="13"/>
      <c r="BR13" s="13">
        <v>1</v>
      </c>
      <c r="BS13" s="13">
        <v>2</v>
      </c>
      <c r="BT13" s="13"/>
      <c r="BU13" s="13"/>
      <c r="BV13" s="13"/>
      <c r="BW13" s="13"/>
      <c r="BX13" s="13">
        <v>1</v>
      </c>
      <c r="BY13" s="13">
        <v>1</v>
      </c>
      <c r="BZ13" s="13">
        <v>1</v>
      </c>
      <c r="CA13" s="13">
        <v>1</v>
      </c>
      <c r="CB13" s="13">
        <v>1</v>
      </c>
      <c r="CC13" s="13">
        <v>2</v>
      </c>
      <c r="CD13" s="13">
        <v>1</v>
      </c>
      <c r="CE13" s="13"/>
      <c r="CF13" s="13">
        <v>3</v>
      </c>
      <c r="CG13" s="13">
        <v>2</v>
      </c>
      <c r="CH13" s="13">
        <v>1</v>
      </c>
      <c r="CI13" s="13">
        <v>1</v>
      </c>
      <c r="CJ13" s="13">
        <v>3</v>
      </c>
      <c r="CK13" s="13">
        <v>2</v>
      </c>
      <c r="CL13" s="13"/>
      <c r="CM13" s="13">
        <v>3</v>
      </c>
      <c r="CN13" s="13"/>
      <c r="CO13" s="13">
        <v>1</v>
      </c>
      <c r="CP13" s="13">
        <v>4</v>
      </c>
      <c r="CQ13" s="13">
        <v>7</v>
      </c>
      <c r="CR13" s="13">
        <v>4</v>
      </c>
      <c r="CS13" s="13">
        <v>4</v>
      </c>
      <c r="CT13" s="13">
        <v>3</v>
      </c>
      <c r="CU13" s="13">
        <v>8</v>
      </c>
      <c r="CV13" s="13">
        <v>3</v>
      </c>
      <c r="CW13" s="13">
        <v>7</v>
      </c>
      <c r="CX13" s="13">
        <v>5</v>
      </c>
      <c r="CY13" s="13">
        <v>4</v>
      </c>
      <c r="CZ13" s="13">
        <v>9</v>
      </c>
      <c r="DA13" s="13">
        <v>4</v>
      </c>
      <c r="DB13" s="13">
        <v>3</v>
      </c>
      <c r="DC13" s="13">
        <v>9</v>
      </c>
      <c r="DD13" s="13">
        <v>6</v>
      </c>
      <c r="DE13" s="13">
        <v>14</v>
      </c>
      <c r="DF13" s="13">
        <v>11</v>
      </c>
      <c r="DG13" s="13">
        <v>6</v>
      </c>
      <c r="DH13" s="13">
        <v>12</v>
      </c>
      <c r="DI13" s="13">
        <v>15</v>
      </c>
      <c r="DJ13" s="13">
        <v>11</v>
      </c>
      <c r="DK13" s="13">
        <v>16</v>
      </c>
      <c r="DL13" s="13">
        <v>20</v>
      </c>
      <c r="DM13" s="13">
        <v>14</v>
      </c>
      <c r="DN13" s="13">
        <v>20</v>
      </c>
      <c r="DO13" s="13">
        <v>22</v>
      </c>
      <c r="DP13" s="13">
        <v>11</v>
      </c>
      <c r="DQ13" s="13">
        <v>23</v>
      </c>
      <c r="DR13" s="13">
        <v>28</v>
      </c>
      <c r="DS13" s="13">
        <v>23</v>
      </c>
      <c r="DT13" s="13">
        <v>34</v>
      </c>
      <c r="DU13" s="13">
        <v>28</v>
      </c>
      <c r="DV13" s="13">
        <v>18</v>
      </c>
      <c r="DW13" s="13">
        <v>31</v>
      </c>
      <c r="DX13" s="13">
        <v>23</v>
      </c>
      <c r="DY13" s="13">
        <v>24</v>
      </c>
      <c r="DZ13" s="13">
        <v>35</v>
      </c>
      <c r="EA13" s="13">
        <v>25</v>
      </c>
      <c r="EB13" s="13">
        <v>19</v>
      </c>
      <c r="EC13" s="13">
        <v>22</v>
      </c>
      <c r="ED13" s="13">
        <v>16</v>
      </c>
      <c r="EE13" s="13">
        <v>20</v>
      </c>
      <c r="EF13" s="13">
        <v>23</v>
      </c>
      <c r="EG13" s="13">
        <v>15</v>
      </c>
      <c r="EH13" s="13">
        <v>26</v>
      </c>
      <c r="EI13" s="13">
        <v>19</v>
      </c>
      <c r="EJ13" s="13">
        <v>15</v>
      </c>
      <c r="EK13" s="13">
        <v>16</v>
      </c>
      <c r="EL13" s="13">
        <v>18</v>
      </c>
      <c r="EM13" s="13">
        <v>16</v>
      </c>
      <c r="EN13" s="13">
        <v>12</v>
      </c>
      <c r="EO13" s="13">
        <v>19</v>
      </c>
      <c r="EP13" s="13">
        <v>16</v>
      </c>
      <c r="EQ13" s="13">
        <v>15</v>
      </c>
      <c r="ER13" s="13">
        <v>14</v>
      </c>
      <c r="ES13" s="13">
        <v>11</v>
      </c>
      <c r="ET13" s="13">
        <v>3</v>
      </c>
      <c r="EU13" s="13">
        <v>4</v>
      </c>
      <c r="EV13" s="13">
        <v>6</v>
      </c>
      <c r="EW13" s="13">
        <v>1</v>
      </c>
      <c r="EX13" s="13">
        <v>4</v>
      </c>
      <c r="EY13" s="13">
        <v>1</v>
      </c>
      <c r="EZ13" s="13">
        <v>1</v>
      </c>
      <c r="FA13" s="13">
        <v>1</v>
      </c>
      <c r="FB13" s="13">
        <v>2</v>
      </c>
      <c r="FC13" s="13"/>
      <c r="FD13" s="13"/>
      <c r="FE13" s="13"/>
      <c r="FF13" s="13"/>
      <c r="FG13" s="13"/>
      <c r="FH13" s="57">
        <v>906</v>
      </c>
      <c r="FI13" s="13"/>
      <c r="FJ13" s="13"/>
      <c r="FK13" s="13"/>
      <c r="FL13" s="13"/>
      <c r="FM13" s="13"/>
      <c r="FN13" s="13">
        <v>1</v>
      </c>
      <c r="FO13" s="13">
        <v>1</v>
      </c>
      <c r="FP13" s="13"/>
      <c r="FQ13" s="13">
        <v>2</v>
      </c>
      <c r="FR13" s="13">
        <v>1</v>
      </c>
      <c r="FS13" s="13"/>
      <c r="FT13" s="13">
        <v>2</v>
      </c>
      <c r="FU13" s="13"/>
      <c r="FV13" s="13">
        <v>1</v>
      </c>
      <c r="FW13" s="13">
        <v>2</v>
      </c>
      <c r="FX13" s="13">
        <v>4</v>
      </c>
      <c r="FY13" s="13">
        <v>3</v>
      </c>
      <c r="FZ13" s="13">
        <v>4</v>
      </c>
      <c r="GA13" s="13">
        <v>2</v>
      </c>
      <c r="GB13" s="13">
        <v>7</v>
      </c>
      <c r="GC13" s="13"/>
      <c r="GD13" s="13"/>
      <c r="GE13" s="13">
        <v>3</v>
      </c>
      <c r="GF13" s="13">
        <v>4</v>
      </c>
      <c r="GG13" s="13">
        <v>6</v>
      </c>
      <c r="GH13" s="13">
        <v>3</v>
      </c>
      <c r="GI13" s="13">
        <v>7</v>
      </c>
      <c r="GJ13" s="13">
        <v>7</v>
      </c>
      <c r="GK13" s="13">
        <v>13</v>
      </c>
      <c r="GL13" s="13">
        <v>11</v>
      </c>
      <c r="GM13" s="13">
        <v>11</v>
      </c>
      <c r="GN13" s="13">
        <v>11</v>
      </c>
      <c r="GO13" s="13">
        <v>17</v>
      </c>
      <c r="GP13" s="13">
        <v>10</v>
      </c>
      <c r="GQ13" s="13">
        <v>17</v>
      </c>
      <c r="GR13" s="13">
        <v>17</v>
      </c>
      <c r="GS13" s="13">
        <v>15</v>
      </c>
      <c r="GT13" s="13">
        <v>21</v>
      </c>
      <c r="GU13" s="13">
        <v>15</v>
      </c>
      <c r="GV13" s="13">
        <v>23</v>
      </c>
      <c r="GW13" s="13">
        <v>19</v>
      </c>
      <c r="GX13" s="13">
        <v>17</v>
      </c>
      <c r="GY13" s="13">
        <v>29</v>
      </c>
      <c r="GZ13" s="13">
        <v>33</v>
      </c>
      <c r="HA13" s="13">
        <v>30</v>
      </c>
      <c r="HB13" s="13">
        <v>23</v>
      </c>
      <c r="HC13" s="13">
        <v>34</v>
      </c>
      <c r="HD13" s="13">
        <v>29</v>
      </c>
      <c r="HE13" s="13">
        <v>44</v>
      </c>
      <c r="HF13" s="13">
        <v>29</v>
      </c>
      <c r="HG13" s="13">
        <v>57</v>
      </c>
      <c r="HH13" s="13">
        <v>37</v>
      </c>
      <c r="HI13" s="13">
        <v>32</v>
      </c>
      <c r="HJ13" s="13">
        <v>48</v>
      </c>
      <c r="HK13" s="13">
        <v>59</v>
      </c>
      <c r="HL13" s="13">
        <v>52</v>
      </c>
      <c r="HM13" s="13">
        <v>40</v>
      </c>
      <c r="HN13" s="13">
        <v>45</v>
      </c>
      <c r="HO13" s="13">
        <v>50</v>
      </c>
      <c r="HP13" s="13">
        <v>37</v>
      </c>
      <c r="HQ13" s="13">
        <v>43</v>
      </c>
      <c r="HR13" s="13">
        <v>40</v>
      </c>
      <c r="HS13" s="13">
        <v>38</v>
      </c>
      <c r="HT13" s="13">
        <v>32</v>
      </c>
      <c r="HU13" s="13">
        <v>42</v>
      </c>
      <c r="HV13" s="13">
        <v>46</v>
      </c>
      <c r="HW13" s="13">
        <v>45</v>
      </c>
      <c r="HX13" s="13">
        <v>19</v>
      </c>
      <c r="HY13" s="13">
        <v>27</v>
      </c>
      <c r="HZ13" s="13">
        <v>30</v>
      </c>
      <c r="IA13" s="13">
        <v>20</v>
      </c>
      <c r="IB13" s="13">
        <v>22</v>
      </c>
      <c r="IC13" s="13">
        <v>17</v>
      </c>
      <c r="ID13" s="13">
        <v>26</v>
      </c>
      <c r="IE13" s="13">
        <v>10</v>
      </c>
      <c r="IF13" s="13">
        <v>12</v>
      </c>
      <c r="IG13" s="13">
        <v>10</v>
      </c>
      <c r="IH13" s="13">
        <v>14</v>
      </c>
      <c r="II13" s="13">
        <v>11</v>
      </c>
      <c r="IJ13" s="13">
        <v>8</v>
      </c>
      <c r="IK13" s="13">
        <v>7</v>
      </c>
      <c r="IL13" s="13">
        <v>2</v>
      </c>
      <c r="IM13" s="13">
        <v>6</v>
      </c>
      <c r="IN13" s="13">
        <v>3</v>
      </c>
      <c r="IO13" s="13">
        <v>4</v>
      </c>
      <c r="IP13" s="13">
        <v>1</v>
      </c>
      <c r="IQ13" s="13">
        <v>1</v>
      </c>
      <c r="IR13" s="13"/>
      <c r="IS13" s="13"/>
      <c r="IT13" s="13"/>
      <c r="IU13" s="13"/>
      <c r="IV13" s="13"/>
      <c r="IW13" s="13"/>
      <c r="IX13" s="57">
        <v>1521</v>
      </c>
      <c r="IY13" s="13">
        <v>2</v>
      </c>
      <c r="IZ13" s="13">
        <v>1</v>
      </c>
      <c r="JA13" s="13"/>
      <c r="JB13" s="13"/>
      <c r="JC13" s="13"/>
      <c r="JD13" s="13"/>
      <c r="JE13" s="13">
        <v>1</v>
      </c>
      <c r="JF13" s="13"/>
      <c r="JG13" s="13"/>
      <c r="JH13" s="13">
        <v>1</v>
      </c>
      <c r="JI13" s="13"/>
      <c r="JJ13" s="13"/>
      <c r="JK13" s="13"/>
      <c r="JL13" s="13">
        <v>2</v>
      </c>
      <c r="JM13" s="13">
        <v>1</v>
      </c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>
        <v>2</v>
      </c>
      <c r="KC13" s="13">
        <v>2</v>
      </c>
      <c r="KD13" s="13"/>
      <c r="KE13" s="13"/>
      <c r="KF13" s="13">
        <v>3</v>
      </c>
      <c r="KG13" s="13">
        <v>1</v>
      </c>
      <c r="KH13" s="13"/>
      <c r="KI13" s="13">
        <v>3</v>
      </c>
      <c r="KJ13" s="13"/>
      <c r="KK13" s="13"/>
      <c r="KL13" s="13">
        <v>1</v>
      </c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>
        <v>1</v>
      </c>
      <c r="KX13" s="57">
        <v>21</v>
      </c>
      <c r="KY13" s="13">
        <v>2448</v>
      </c>
      <c r="KZ13" s="331"/>
      <c r="LA13" s="331"/>
      <c r="LB13" s="331"/>
      <c r="LC13" s="331"/>
      <c r="LD13" s="331"/>
      <c r="LE13" s="331"/>
      <c r="LF13" s="331"/>
      <c r="LG13" s="331"/>
      <c r="LH13" s="331"/>
      <c r="LI13" s="331"/>
      <c r="LJ13" s="331"/>
      <c r="LK13" s="331"/>
      <c r="LL13" s="331"/>
      <c r="LM13" s="331"/>
      <c r="LN13" s="331"/>
      <c r="LO13" s="331"/>
      <c r="LP13" s="331"/>
    </row>
    <row r="14" spans="1:343">
      <c r="A14" s="5" t="s">
        <v>26</v>
      </c>
      <c r="B14" s="607">
        <f t="shared" si="39"/>
        <v>1</v>
      </c>
      <c r="C14" s="607">
        <f t="shared" si="40"/>
        <v>0</v>
      </c>
      <c r="D14" s="607">
        <f t="shared" si="41"/>
        <v>1</v>
      </c>
      <c r="E14" s="607">
        <f t="shared" si="42"/>
        <v>3</v>
      </c>
      <c r="F14" s="607">
        <f t="shared" si="43"/>
        <v>9</v>
      </c>
      <c r="G14" s="607">
        <f t="shared" si="44"/>
        <v>13</v>
      </c>
      <c r="H14" s="607">
        <f t="shared" si="45"/>
        <v>38</v>
      </c>
      <c r="I14" s="607">
        <f t="shared" si="46"/>
        <v>37</v>
      </c>
      <c r="J14" s="607">
        <f t="shared" si="47"/>
        <v>104</v>
      </c>
      <c r="K14" s="607">
        <f t="shared" si="48"/>
        <v>71</v>
      </c>
      <c r="L14" s="607">
        <f t="shared" si="49"/>
        <v>209</v>
      </c>
      <c r="M14" s="607">
        <f t="shared" si="50"/>
        <v>137</v>
      </c>
      <c r="N14" s="607">
        <f t="shared" si="51"/>
        <v>313</v>
      </c>
      <c r="O14" s="607">
        <f t="shared" si="52"/>
        <v>177</v>
      </c>
      <c r="P14" s="607">
        <f t="shared" si="53"/>
        <v>248</v>
      </c>
      <c r="Q14" s="607">
        <f t="shared" si="54"/>
        <v>174</v>
      </c>
      <c r="R14" s="607">
        <f t="shared" si="55"/>
        <v>131</v>
      </c>
      <c r="S14" s="607">
        <f t="shared" si="56"/>
        <v>110</v>
      </c>
      <c r="T14" s="607">
        <f t="shared" si="57"/>
        <v>38</v>
      </c>
      <c r="U14" s="607">
        <f t="shared" si="58"/>
        <v>31</v>
      </c>
      <c r="V14" s="305"/>
      <c r="W14" s="596">
        <f t="shared" si="59"/>
        <v>0</v>
      </c>
      <c r="X14" s="596">
        <f t="shared" si="60"/>
        <v>0</v>
      </c>
      <c r="Y14" s="596">
        <f t="shared" si="61"/>
        <v>0</v>
      </c>
      <c r="Z14" s="596">
        <f t="shared" si="62"/>
        <v>0</v>
      </c>
      <c r="AA14" s="596">
        <f t="shared" si="63"/>
        <v>0</v>
      </c>
      <c r="AB14" s="596">
        <f t="shared" si="64"/>
        <v>1</v>
      </c>
      <c r="AC14" s="596">
        <f t="shared" si="65"/>
        <v>1</v>
      </c>
      <c r="AD14" s="596">
        <f t="shared" si="66"/>
        <v>4</v>
      </c>
      <c r="AE14" s="596">
        <f t="shared" si="67"/>
        <v>5</v>
      </c>
      <c r="AF14" s="596">
        <f t="shared" si="68"/>
        <v>4</v>
      </c>
      <c r="AG14" s="305"/>
      <c r="BD14" s="594"/>
      <c r="BE14" s="594"/>
      <c r="BF14" s="594"/>
      <c r="BG14" s="594"/>
      <c r="BH14" s="594"/>
      <c r="BI14" s="594"/>
      <c r="BJ14" s="594"/>
      <c r="BK14" s="594"/>
      <c r="BL14" s="594"/>
      <c r="BM14" s="594"/>
      <c r="BN14" s="305"/>
      <c r="BO14" s="305"/>
      <c r="LH14" s="93"/>
      <c r="LS14" s="13"/>
      <c r="LT14" s="13"/>
      <c r="LU14" s="13"/>
      <c r="LV14" s="13"/>
      <c r="LW14" s="331"/>
      <c r="LX14" s="13"/>
    </row>
    <row r="15" spans="1:343" ht="13.8">
      <c r="A15" s="5" t="s">
        <v>27</v>
      </c>
      <c r="B15" s="607">
        <f t="shared" si="39"/>
        <v>0</v>
      </c>
      <c r="C15" s="607">
        <f t="shared" si="40"/>
        <v>0</v>
      </c>
      <c r="D15" s="607">
        <f t="shared" si="41"/>
        <v>1</v>
      </c>
      <c r="E15" s="607">
        <f t="shared" si="42"/>
        <v>0</v>
      </c>
      <c r="F15" s="607">
        <f t="shared" si="43"/>
        <v>2</v>
      </c>
      <c r="G15" s="607">
        <f t="shared" si="44"/>
        <v>3</v>
      </c>
      <c r="H15" s="607">
        <f t="shared" si="45"/>
        <v>17</v>
      </c>
      <c r="I15" s="607">
        <f t="shared" si="46"/>
        <v>13</v>
      </c>
      <c r="J15" s="607">
        <f t="shared" si="47"/>
        <v>35</v>
      </c>
      <c r="K15" s="607">
        <f t="shared" si="48"/>
        <v>29</v>
      </c>
      <c r="L15" s="607">
        <f t="shared" si="49"/>
        <v>91</v>
      </c>
      <c r="M15" s="607">
        <f t="shared" si="50"/>
        <v>46</v>
      </c>
      <c r="N15" s="607">
        <f t="shared" si="51"/>
        <v>200</v>
      </c>
      <c r="O15" s="607">
        <f t="shared" si="52"/>
        <v>100</v>
      </c>
      <c r="P15" s="607">
        <f t="shared" si="53"/>
        <v>203</v>
      </c>
      <c r="Q15" s="607">
        <f t="shared" si="54"/>
        <v>134</v>
      </c>
      <c r="R15" s="607">
        <f t="shared" si="55"/>
        <v>155</v>
      </c>
      <c r="S15" s="607">
        <f t="shared" si="56"/>
        <v>126</v>
      </c>
      <c r="T15" s="607">
        <f t="shared" si="57"/>
        <v>42</v>
      </c>
      <c r="U15" s="607">
        <f t="shared" si="58"/>
        <v>67</v>
      </c>
      <c r="V15" s="305"/>
      <c r="W15" s="596">
        <f t="shared" si="59"/>
        <v>0</v>
      </c>
      <c r="X15" s="596">
        <f t="shared" si="60"/>
        <v>0</v>
      </c>
      <c r="Y15" s="596">
        <f t="shared" si="61"/>
        <v>0</v>
      </c>
      <c r="Z15" s="596">
        <f t="shared" si="62"/>
        <v>0</v>
      </c>
      <c r="AA15" s="596">
        <f t="shared" si="63"/>
        <v>0</v>
      </c>
      <c r="AB15" s="596">
        <f t="shared" si="64"/>
        <v>0</v>
      </c>
      <c r="AC15" s="596">
        <f t="shared" si="65"/>
        <v>1</v>
      </c>
      <c r="AD15" s="596">
        <f t="shared" si="66"/>
        <v>4</v>
      </c>
      <c r="AE15" s="596">
        <f t="shared" si="67"/>
        <v>2</v>
      </c>
      <c r="AF15" s="596">
        <f t="shared" si="68"/>
        <v>2</v>
      </c>
      <c r="AG15" s="305"/>
      <c r="AH15" s="54"/>
      <c r="AI15" s="43" t="s">
        <v>16</v>
      </c>
      <c r="AJ15" s="40" t="s">
        <v>16</v>
      </c>
      <c r="AK15" s="41" t="s">
        <v>7</v>
      </c>
      <c r="AL15" s="41" t="s">
        <v>7</v>
      </c>
      <c r="AM15" s="40" t="s">
        <v>8</v>
      </c>
      <c r="AN15" s="40" t="s">
        <v>8</v>
      </c>
      <c r="AO15" s="40" t="s">
        <v>9</v>
      </c>
      <c r="AP15" s="40" t="s">
        <v>9</v>
      </c>
      <c r="AQ15" s="40" t="s">
        <v>10</v>
      </c>
      <c r="AR15" s="40" t="s">
        <v>10</v>
      </c>
      <c r="AS15" s="40" t="s">
        <v>11</v>
      </c>
      <c r="AT15" s="40" t="s">
        <v>11</v>
      </c>
      <c r="AU15" s="40" t="s">
        <v>12</v>
      </c>
      <c r="AV15" s="40" t="s">
        <v>12</v>
      </c>
      <c r="AW15" s="40" t="s">
        <v>13</v>
      </c>
      <c r="AX15" s="40" t="s">
        <v>13</v>
      </c>
      <c r="AY15" s="40" t="s">
        <v>14</v>
      </c>
      <c r="AZ15" s="40" t="s">
        <v>14</v>
      </c>
      <c r="BA15" s="40" t="s">
        <v>15</v>
      </c>
      <c r="BB15" s="44" t="s">
        <v>15</v>
      </c>
      <c r="BC15" s="36" t="s">
        <v>284</v>
      </c>
      <c r="BD15" s="590" t="s">
        <v>16</v>
      </c>
      <c r="BE15" s="591" t="s">
        <v>7</v>
      </c>
      <c r="BF15" s="592" t="s">
        <v>8</v>
      </c>
      <c r="BG15" s="592" t="s">
        <v>9</v>
      </c>
      <c r="BH15" s="592" t="s">
        <v>10</v>
      </c>
      <c r="BI15" s="592" t="s">
        <v>11</v>
      </c>
      <c r="BJ15" s="592" t="s">
        <v>12</v>
      </c>
      <c r="BK15" s="592" t="s">
        <v>13</v>
      </c>
      <c r="BL15" s="592" t="s">
        <v>14</v>
      </c>
      <c r="BM15" s="592" t="s">
        <v>15</v>
      </c>
      <c r="BN15" s="36"/>
      <c r="BO15" s="36"/>
      <c r="BP15" s="54"/>
      <c r="BQ15" s="54" t="s">
        <v>265</v>
      </c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5" t="s">
        <v>292</v>
      </c>
      <c r="FM15" s="54" t="s">
        <v>264</v>
      </c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5" t="s">
        <v>293</v>
      </c>
      <c r="JF15" s="54" t="s">
        <v>268</v>
      </c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5" t="s">
        <v>294</v>
      </c>
      <c r="LN15" s="54" t="s">
        <v>273</v>
      </c>
      <c r="LO15" s="329"/>
      <c r="LQ15" s="13"/>
      <c r="LR15" s="13"/>
      <c r="LS15" s="13"/>
      <c r="LT15" s="13"/>
      <c r="LU15" s="13"/>
      <c r="LV15" s="13"/>
      <c r="LW15" s="331"/>
      <c r="LX15" s="13"/>
    </row>
    <row r="16" spans="1:343" ht="14.4" thickBot="1">
      <c r="A16" s="5" t="s">
        <v>28</v>
      </c>
      <c r="B16" s="607">
        <f t="shared" si="39"/>
        <v>0</v>
      </c>
      <c r="C16" s="607">
        <f t="shared" si="40"/>
        <v>0</v>
      </c>
      <c r="D16" s="607">
        <f t="shared" si="41"/>
        <v>0</v>
      </c>
      <c r="E16" s="607">
        <f t="shared" si="42"/>
        <v>0</v>
      </c>
      <c r="F16" s="607">
        <f t="shared" si="43"/>
        <v>4</v>
      </c>
      <c r="G16" s="607">
        <f t="shared" si="44"/>
        <v>2</v>
      </c>
      <c r="H16" s="607">
        <f t="shared" si="45"/>
        <v>13</v>
      </c>
      <c r="I16" s="607">
        <f t="shared" si="46"/>
        <v>9</v>
      </c>
      <c r="J16" s="607">
        <f t="shared" si="47"/>
        <v>41</v>
      </c>
      <c r="K16" s="607">
        <f t="shared" si="48"/>
        <v>18</v>
      </c>
      <c r="L16" s="607">
        <f t="shared" si="49"/>
        <v>86</v>
      </c>
      <c r="M16" s="607">
        <f t="shared" si="50"/>
        <v>45</v>
      </c>
      <c r="N16" s="607">
        <f t="shared" si="51"/>
        <v>126</v>
      </c>
      <c r="O16" s="607">
        <f t="shared" si="52"/>
        <v>69</v>
      </c>
      <c r="P16" s="607">
        <f t="shared" si="53"/>
        <v>136</v>
      </c>
      <c r="Q16" s="607">
        <f t="shared" si="54"/>
        <v>70</v>
      </c>
      <c r="R16" s="607">
        <f t="shared" si="55"/>
        <v>73</v>
      </c>
      <c r="S16" s="607">
        <f t="shared" si="56"/>
        <v>83</v>
      </c>
      <c r="T16" s="607">
        <f t="shared" si="57"/>
        <v>15</v>
      </c>
      <c r="U16" s="607">
        <f t="shared" si="58"/>
        <v>24</v>
      </c>
      <c r="V16" s="305"/>
      <c r="W16" s="596">
        <f t="shared" si="59"/>
        <v>0</v>
      </c>
      <c r="X16" s="596">
        <f t="shared" si="60"/>
        <v>0</v>
      </c>
      <c r="Y16" s="596">
        <f t="shared" si="61"/>
        <v>0</v>
      </c>
      <c r="Z16" s="596">
        <f t="shared" si="62"/>
        <v>0</v>
      </c>
      <c r="AA16" s="596">
        <f t="shared" si="63"/>
        <v>0</v>
      </c>
      <c r="AB16" s="596">
        <f t="shared" si="64"/>
        <v>0</v>
      </c>
      <c r="AC16" s="596">
        <f t="shared" si="65"/>
        <v>0</v>
      </c>
      <c r="AD16" s="596">
        <f t="shared" si="66"/>
        <v>0</v>
      </c>
      <c r="AE16" s="596">
        <f t="shared" si="67"/>
        <v>2</v>
      </c>
      <c r="AF16" s="596">
        <f t="shared" si="68"/>
        <v>1</v>
      </c>
      <c r="AG16" s="305"/>
      <c r="AH16" s="18" t="s">
        <v>184</v>
      </c>
      <c r="AI16" s="70" t="s">
        <v>264</v>
      </c>
      <c r="AJ16" s="50" t="s">
        <v>265</v>
      </c>
      <c r="AK16" s="50" t="s">
        <v>264</v>
      </c>
      <c r="AL16" s="50" t="s">
        <v>265</v>
      </c>
      <c r="AM16" s="50" t="s">
        <v>264</v>
      </c>
      <c r="AN16" s="50" t="s">
        <v>265</v>
      </c>
      <c r="AO16" s="50" t="s">
        <v>264</v>
      </c>
      <c r="AP16" s="50" t="s">
        <v>265</v>
      </c>
      <c r="AQ16" s="50" t="s">
        <v>264</v>
      </c>
      <c r="AR16" s="50" t="s">
        <v>265</v>
      </c>
      <c r="AS16" s="50" t="s">
        <v>264</v>
      </c>
      <c r="AT16" s="50" t="s">
        <v>265</v>
      </c>
      <c r="AU16" s="50" t="s">
        <v>264</v>
      </c>
      <c r="AV16" s="50" t="s">
        <v>265</v>
      </c>
      <c r="AW16" s="50" t="s">
        <v>264</v>
      </c>
      <c r="AX16" s="50" t="s">
        <v>265</v>
      </c>
      <c r="AY16" s="50" t="s">
        <v>264</v>
      </c>
      <c r="AZ16" s="50" t="s">
        <v>265</v>
      </c>
      <c r="BA16" s="50" t="s">
        <v>264</v>
      </c>
      <c r="BB16" s="51" t="s">
        <v>265</v>
      </c>
      <c r="BC16" s="36" t="s">
        <v>268</v>
      </c>
      <c r="BD16" s="593" t="s">
        <v>268</v>
      </c>
      <c r="BE16" s="593" t="s">
        <v>268</v>
      </c>
      <c r="BF16" s="593" t="s">
        <v>268</v>
      </c>
      <c r="BG16" s="593" t="s">
        <v>268</v>
      </c>
      <c r="BH16" s="593" t="s">
        <v>268</v>
      </c>
      <c r="BI16" s="593" t="s">
        <v>268</v>
      </c>
      <c r="BJ16" s="593" t="s">
        <v>268</v>
      </c>
      <c r="BK16" s="593" t="s">
        <v>268</v>
      </c>
      <c r="BL16" s="593" t="s">
        <v>268</v>
      </c>
      <c r="BM16" s="593" t="s">
        <v>268</v>
      </c>
      <c r="BN16" s="36"/>
      <c r="BO16" s="36"/>
      <c r="BP16" s="18" t="s">
        <v>184</v>
      </c>
      <c r="BQ16" s="18">
        <v>1</v>
      </c>
      <c r="BR16" s="18">
        <v>2</v>
      </c>
      <c r="BS16" s="18">
        <v>3</v>
      </c>
      <c r="BT16" s="18">
        <v>5</v>
      </c>
      <c r="BU16" s="18">
        <v>8</v>
      </c>
      <c r="BV16" s="18">
        <v>9</v>
      </c>
      <c r="BW16" s="18">
        <v>13</v>
      </c>
      <c r="BX16" s="18">
        <v>14</v>
      </c>
      <c r="BY16" s="18">
        <v>15</v>
      </c>
      <c r="BZ16" s="18">
        <v>16</v>
      </c>
      <c r="CA16" s="18">
        <v>17</v>
      </c>
      <c r="CB16" s="18">
        <v>18</v>
      </c>
      <c r="CC16" s="18">
        <v>19</v>
      </c>
      <c r="CD16" s="18">
        <v>20</v>
      </c>
      <c r="CE16" s="18">
        <v>21</v>
      </c>
      <c r="CF16" s="18">
        <v>22</v>
      </c>
      <c r="CG16" s="18">
        <v>23</v>
      </c>
      <c r="CH16" s="18">
        <v>24</v>
      </c>
      <c r="CI16" s="18">
        <v>25</v>
      </c>
      <c r="CJ16" s="18">
        <v>26</v>
      </c>
      <c r="CK16" s="18">
        <v>27</v>
      </c>
      <c r="CL16" s="18">
        <v>28</v>
      </c>
      <c r="CM16" s="18">
        <v>29</v>
      </c>
      <c r="CN16" s="18">
        <v>30</v>
      </c>
      <c r="CO16" s="18">
        <v>31</v>
      </c>
      <c r="CP16" s="18">
        <v>32</v>
      </c>
      <c r="CQ16" s="18">
        <v>33</v>
      </c>
      <c r="CR16" s="18">
        <v>34</v>
      </c>
      <c r="CS16" s="18">
        <v>35</v>
      </c>
      <c r="CT16" s="18">
        <v>36</v>
      </c>
      <c r="CU16" s="18">
        <v>37</v>
      </c>
      <c r="CV16" s="18">
        <v>38</v>
      </c>
      <c r="CW16" s="18">
        <v>39</v>
      </c>
      <c r="CX16" s="18">
        <v>40</v>
      </c>
      <c r="CY16" s="18">
        <v>41</v>
      </c>
      <c r="CZ16" s="18">
        <v>42</v>
      </c>
      <c r="DA16" s="18">
        <v>43</v>
      </c>
      <c r="DB16" s="18">
        <v>44</v>
      </c>
      <c r="DC16" s="18">
        <v>45</v>
      </c>
      <c r="DD16" s="18">
        <v>46</v>
      </c>
      <c r="DE16" s="18">
        <v>47</v>
      </c>
      <c r="DF16" s="18">
        <v>48</v>
      </c>
      <c r="DG16" s="18">
        <v>49</v>
      </c>
      <c r="DH16" s="18">
        <v>50</v>
      </c>
      <c r="DI16" s="18">
        <v>51</v>
      </c>
      <c r="DJ16" s="18">
        <v>52</v>
      </c>
      <c r="DK16" s="18">
        <v>53</v>
      </c>
      <c r="DL16" s="18">
        <v>54</v>
      </c>
      <c r="DM16" s="18">
        <v>55</v>
      </c>
      <c r="DN16" s="18">
        <v>56</v>
      </c>
      <c r="DO16" s="18">
        <v>57</v>
      </c>
      <c r="DP16" s="18">
        <v>58</v>
      </c>
      <c r="DQ16" s="18">
        <v>59</v>
      </c>
      <c r="DR16" s="18">
        <v>60</v>
      </c>
      <c r="DS16" s="18">
        <v>61</v>
      </c>
      <c r="DT16" s="18">
        <v>62</v>
      </c>
      <c r="DU16" s="18">
        <v>63</v>
      </c>
      <c r="DV16" s="18">
        <v>64</v>
      </c>
      <c r="DW16" s="18">
        <v>65</v>
      </c>
      <c r="DX16" s="18">
        <v>66</v>
      </c>
      <c r="DY16" s="18">
        <v>67</v>
      </c>
      <c r="DZ16" s="18">
        <v>68</v>
      </c>
      <c r="EA16" s="18">
        <v>69</v>
      </c>
      <c r="EB16" s="18">
        <v>70</v>
      </c>
      <c r="EC16" s="18">
        <v>71</v>
      </c>
      <c r="ED16" s="18">
        <v>72</v>
      </c>
      <c r="EE16" s="18">
        <v>73</v>
      </c>
      <c r="EF16" s="18">
        <v>74</v>
      </c>
      <c r="EG16" s="18">
        <v>75</v>
      </c>
      <c r="EH16" s="18">
        <v>76</v>
      </c>
      <c r="EI16" s="18">
        <v>77</v>
      </c>
      <c r="EJ16" s="18">
        <v>78</v>
      </c>
      <c r="EK16" s="18">
        <v>79</v>
      </c>
      <c r="EL16" s="18">
        <v>80</v>
      </c>
      <c r="EM16" s="18">
        <v>81</v>
      </c>
      <c r="EN16" s="18">
        <v>82</v>
      </c>
      <c r="EO16" s="18">
        <v>83</v>
      </c>
      <c r="EP16" s="18">
        <v>84</v>
      </c>
      <c r="EQ16" s="18">
        <v>85</v>
      </c>
      <c r="ER16" s="18">
        <v>86</v>
      </c>
      <c r="ES16" s="18">
        <v>87</v>
      </c>
      <c r="ET16" s="18">
        <v>88</v>
      </c>
      <c r="EU16" s="18">
        <v>89</v>
      </c>
      <c r="EV16" s="18">
        <v>90</v>
      </c>
      <c r="EW16" s="18">
        <v>91</v>
      </c>
      <c r="EX16" s="18">
        <v>92</v>
      </c>
      <c r="EY16" s="18">
        <v>93</v>
      </c>
      <c r="EZ16" s="18">
        <v>94</v>
      </c>
      <c r="FA16" s="18">
        <v>95</v>
      </c>
      <c r="FB16" s="18">
        <v>96</v>
      </c>
      <c r="FC16" s="18">
        <v>97</v>
      </c>
      <c r="FD16" s="18">
        <v>98</v>
      </c>
      <c r="FE16" s="18">
        <v>99</v>
      </c>
      <c r="FF16" s="18">
        <v>100</v>
      </c>
      <c r="FG16" s="18">
        <v>101</v>
      </c>
      <c r="FH16" s="18">
        <v>102</v>
      </c>
      <c r="FI16" s="18">
        <v>103</v>
      </c>
      <c r="FJ16" s="18">
        <v>105</v>
      </c>
      <c r="FK16" s="18" t="s">
        <v>290</v>
      </c>
      <c r="FL16" s="56"/>
      <c r="FM16" s="18">
        <v>0</v>
      </c>
      <c r="FN16" s="18">
        <v>1</v>
      </c>
      <c r="FO16" s="18">
        <v>4</v>
      </c>
      <c r="FP16" s="18">
        <v>6</v>
      </c>
      <c r="FQ16" s="18">
        <v>7</v>
      </c>
      <c r="FR16" s="18">
        <v>9</v>
      </c>
      <c r="FS16" s="18">
        <v>13</v>
      </c>
      <c r="FT16" s="18">
        <v>16</v>
      </c>
      <c r="FU16" s="18">
        <v>17</v>
      </c>
      <c r="FV16" s="18">
        <v>18</v>
      </c>
      <c r="FW16" s="18">
        <v>19</v>
      </c>
      <c r="FX16" s="18">
        <v>20</v>
      </c>
      <c r="FY16" s="18">
        <v>21</v>
      </c>
      <c r="FZ16" s="18">
        <v>22</v>
      </c>
      <c r="GA16" s="18">
        <v>23</v>
      </c>
      <c r="GB16" s="18">
        <v>24</v>
      </c>
      <c r="GC16" s="18">
        <v>25</v>
      </c>
      <c r="GD16" s="18">
        <v>26</v>
      </c>
      <c r="GE16" s="18">
        <v>27</v>
      </c>
      <c r="GF16" s="18">
        <v>28</v>
      </c>
      <c r="GG16" s="18">
        <v>29</v>
      </c>
      <c r="GH16" s="18">
        <v>30</v>
      </c>
      <c r="GI16" s="18">
        <v>31</v>
      </c>
      <c r="GJ16" s="18">
        <v>32</v>
      </c>
      <c r="GK16" s="18">
        <v>33</v>
      </c>
      <c r="GL16" s="18">
        <v>34</v>
      </c>
      <c r="GM16" s="18">
        <v>35</v>
      </c>
      <c r="GN16" s="18">
        <v>36</v>
      </c>
      <c r="GO16" s="18">
        <v>37</v>
      </c>
      <c r="GP16" s="18">
        <v>38</v>
      </c>
      <c r="GQ16" s="18">
        <v>39</v>
      </c>
      <c r="GR16" s="18">
        <v>40</v>
      </c>
      <c r="GS16" s="18">
        <v>41</v>
      </c>
      <c r="GT16" s="18">
        <v>42</v>
      </c>
      <c r="GU16" s="18">
        <v>43</v>
      </c>
      <c r="GV16" s="18">
        <v>44</v>
      </c>
      <c r="GW16" s="18">
        <v>45</v>
      </c>
      <c r="GX16" s="18">
        <v>46</v>
      </c>
      <c r="GY16" s="18">
        <v>47</v>
      </c>
      <c r="GZ16" s="18">
        <v>48</v>
      </c>
      <c r="HA16" s="18">
        <v>49</v>
      </c>
      <c r="HB16" s="18">
        <v>50</v>
      </c>
      <c r="HC16" s="18">
        <v>51</v>
      </c>
      <c r="HD16" s="18">
        <v>52</v>
      </c>
      <c r="HE16" s="18">
        <v>53</v>
      </c>
      <c r="HF16" s="18">
        <v>54</v>
      </c>
      <c r="HG16" s="18">
        <v>55</v>
      </c>
      <c r="HH16" s="18">
        <v>56</v>
      </c>
      <c r="HI16" s="18">
        <v>57</v>
      </c>
      <c r="HJ16" s="18">
        <v>58</v>
      </c>
      <c r="HK16" s="18">
        <v>59</v>
      </c>
      <c r="HL16" s="18">
        <v>60</v>
      </c>
      <c r="HM16" s="18">
        <v>61</v>
      </c>
      <c r="HN16" s="18">
        <v>62</v>
      </c>
      <c r="HO16" s="18">
        <v>63</v>
      </c>
      <c r="HP16" s="18">
        <v>64</v>
      </c>
      <c r="HQ16" s="18">
        <v>65</v>
      </c>
      <c r="HR16" s="18">
        <v>66</v>
      </c>
      <c r="HS16" s="18">
        <v>67</v>
      </c>
      <c r="HT16" s="18">
        <v>68</v>
      </c>
      <c r="HU16" s="18">
        <v>69</v>
      </c>
      <c r="HV16" s="18">
        <v>70</v>
      </c>
      <c r="HW16" s="18">
        <v>71</v>
      </c>
      <c r="HX16" s="18">
        <v>72</v>
      </c>
      <c r="HY16" s="18">
        <v>73</v>
      </c>
      <c r="HZ16" s="18">
        <v>74</v>
      </c>
      <c r="IA16" s="18">
        <v>75</v>
      </c>
      <c r="IB16" s="18">
        <v>76</v>
      </c>
      <c r="IC16" s="18">
        <v>77</v>
      </c>
      <c r="ID16" s="18">
        <v>78</v>
      </c>
      <c r="IE16" s="18">
        <v>79</v>
      </c>
      <c r="IF16" s="18">
        <v>80</v>
      </c>
      <c r="IG16" s="18">
        <v>81</v>
      </c>
      <c r="IH16" s="18">
        <v>82</v>
      </c>
      <c r="II16" s="18">
        <v>83</v>
      </c>
      <c r="IJ16" s="18">
        <v>84</v>
      </c>
      <c r="IK16" s="18">
        <v>85</v>
      </c>
      <c r="IL16" s="18">
        <v>86</v>
      </c>
      <c r="IM16" s="18">
        <v>87</v>
      </c>
      <c r="IN16" s="18">
        <v>88</v>
      </c>
      <c r="IO16" s="18">
        <v>89</v>
      </c>
      <c r="IP16" s="18">
        <v>90</v>
      </c>
      <c r="IQ16" s="18">
        <v>91</v>
      </c>
      <c r="IR16" s="18">
        <v>92</v>
      </c>
      <c r="IS16" s="18">
        <v>93</v>
      </c>
      <c r="IT16" s="18">
        <v>94</v>
      </c>
      <c r="IU16" s="18">
        <v>95</v>
      </c>
      <c r="IV16" s="18">
        <v>96</v>
      </c>
      <c r="IW16" s="18">
        <v>97</v>
      </c>
      <c r="IX16" s="18">
        <v>98</v>
      </c>
      <c r="IY16" s="18">
        <v>99</v>
      </c>
      <c r="IZ16" s="18">
        <v>100</v>
      </c>
      <c r="JA16" s="18">
        <v>101</v>
      </c>
      <c r="JB16" s="18">
        <v>102</v>
      </c>
      <c r="JC16" s="18">
        <v>103</v>
      </c>
      <c r="JD16" s="18" t="s">
        <v>290</v>
      </c>
      <c r="JE16" s="56"/>
      <c r="JF16" s="18">
        <v>0</v>
      </c>
      <c r="JG16" s="18">
        <v>1</v>
      </c>
      <c r="JH16" s="18">
        <v>32</v>
      </c>
      <c r="JI16" s="18">
        <v>33</v>
      </c>
      <c r="JJ16" s="18">
        <v>34</v>
      </c>
      <c r="JK16" s="18">
        <v>41</v>
      </c>
      <c r="JL16" s="18">
        <v>42</v>
      </c>
      <c r="JM16" s="18">
        <v>43</v>
      </c>
      <c r="JN16" s="18">
        <v>47</v>
      </c>
      <c r="JO16" s="18">
        <v>48</v>
      </c>
      <c r="JP16" s="18">
        <v>49</v>
      </c>
      <c r="JQ16" s="18">
        <v>50</v>
      </c>
      <c r="JR16" s="18">
        <v>51</v>
      </c>
      <c r="JS16" s="18">
        <v>53</v>
      </c>
      <c r="JT16" s="18">
        <v>54</v>
      </c>
      <c r="JU16" s="18">
        <v>55</v>
      </c>
      <c r="JV16" s="18">
        <v>56</v>
      </c>
      <c r="JW16" s="18">
        <v>58</v>
      </c>
      <c r="JX16" s="18">
        <v>59</v>
      </c>
      <c r="JY16" s="18">
        <v>61</v>
      </c>
      <c r="JZ16" s="18">
        <v>62</v>
      </c>
      <c r="KA16" s="18">
        <v>63</v>
      </c>
      <c r="KB16" s="18">
        <v>64</v>
      </c>
      <c r="KC16" s="18">
        <v>65</v>
      </c>
      <c r="KD16" s="18">
        <v>67</v>
      </c>
      <c r="KE16" s="18">
        <v>69</v>
      </c>
      <c r="KF16" s="18">
        <v>70</v>
      </c>
      <c r="KG16" s="18">
        <v>71</v>
      </c>
      <c r="KH16" s="18">
        <v>72</v>
      </c>
      <c r="KI16" s="18">
        <v>73</v>
      </c>
      <c r="KJ16" s="18">
        <v>74</v>
      </c>
      <c r="KK16" s="18">
        <v>75</v>
      </c>
      <c r="KL16" s="18">
        <v>76</v>
      </c>
      <c r="KM16" s="18">
        <v>77</v>
      </c>
      <c r="KN16" s="18">
        <v>78</v>
      </c>
      <c r="KO16" s="18">
        <v>79</v>
      </c>
      <c r="KP16" s="18">
        <v>80</v>
      </c>
      <c r="KQ16" s="18">
        <v>81</v>
      </c>
      <c r="KR16" s="18">
        <v>82</v>
      </c>
      <c r="KS16" s="18">
        <v>83</v>
      </c>
      <c r="KT16" s="18">
        <v>84</v>
      </c>
      <c r="KU16" s="18">
        <v>85</v>
      </c>
      <c r="KV16" s="18">
        <v>86</v>
      </c>
      <c r="KW16" s="18">
        <v>87</v>
      </c>
      <c r="KX16" s="18">
        <v>88</v>
      </c>
      <c r="KY16" s="18">
        <v>89</v>
      </c>
      <c r="KZ16" s="18">
        <v>90</v>
      </c>
      <c r="LA16" s="18">
        <v>91</v>
      </c>
      <c r="LB16" s="18">
        <v>92</v>
      </c>
      <c r="LC16" s="18">
        <v>93</v>
      </c>
      <c r="LD16" s="18">
        <v>94</v>
      </c>
      <c r="LE16" s="18">
        <v>95</v>
      </c>
      <c r="LF16" s="18">
        <v>96</v>
      </c>
      <c r="LG16" s="18">
        <v>98</v>
      </c>
      <c r="LH16" s="18">
        <v>99</v>
      </c>
      <c r="LI16" s="18">
        <v>100</v>
      </c>
      <c r="LJ16" s="18">
        <v>102</v>
      </c>
      <c r="LK16" s="18">
        <v>103</v>
      </c>
      <c r="LL16" s="18" t="s">
        <v>290</v>
      </c>
      <c r="LM16" s="56"/>
      <c r="LN16" s="18"/>
      <c r="LO16" s="330"/>
      <c r="LP16" s="13"/>
      <c r="LQ16" s="13"/>
      <c r="LR16" s="13"/>
      <c r="LS16" s="13"/>
      <c r="LT16" s="13"/>
      <c r="LU16" s="13"/>
      <c r="LV16" s="13"/>
      <c r="LW16" s="331"/>
      <c r="LX16" s="13"/>
    </row>
    <row r="17" spans="1:354">
      <c r="A17" s="5" t="s">
        <v>180</v>
      </c>
      <c r="B17" s="607">
        <f t="shared" si="39"/>
        <v>0</v>
      </c>
      <c r="C17" s="607">
        <f t="shared" si="40"/>
        <v>1</v>
      </c>
      <c r="D17" s="607">
        <f t="shared" si="41"/>
        <v>3</v>
      </c>
      <c r="E17" s="607">
        <f t="shared" si="42"/>
        <v>1</v>
      </c>
      <c r="F17" s="607">
        <f t="shared" si="43"/>
        <v>6</v>
      </c>
      <c r="G17" s="607">
        <f t="shared" si="44"/>
        <v>6</v>
      </c>
      <c r="H17" s="607">
        <f t="shared" si="45"/>
        <v>19</v>
      </c>
      <c r="I17" s="607">
        <f t="shared" si="46"/>
        <v>19</v>
      </c>
      <c r="J17" s="607">
        <f t="shared" si="47"/>
        <v>72</v>
      </c>
      <c r="K17" s="607">
        <f t="shared" si="48"/>
        <v>38</v>
      </c>
      <c r="L17" s="607">
        <f t="shared" si="49"/>
        <v>162</v>
      </c>
      <c r="M17" s="607">
        <f t="shared" si="50"/>
        <v>93</v>
      </c>
      <c r="N17" s="607">
        <f t="shared" si="51"/>
        <v>328</v>
      </c>
      <c r="O17" s="607">
        <f t="shared" si="52"/>
        <v>158</v>
      </c>
      <c r="P17" s="607">
        <f t="shared" si="53"/>
        <v>359</v>
      </c>
      <c r="Q17" s="607">
        <f t="shared" si="54"/>
        <v>236</v>
      </c>
      <c r="R17" s="607">
        <f t="shared" si="55"/>
        <v>197</v>
      </c>
      <c r="S17" s="607">
        <f t="shared" si="56"/>
        <v>194</v>
      </c>
      <c r="T17" s="607">
        <f t="shared" si="57"/>
        <v>36</v>
      </c>
      <c r="U17" s="607">
        <f t="shared" si="58"/>
        <v>80</v>
      </c>
      <c r="V17" s="305"/>
      <c r="W17" s="596">
        <f t="shared" si="59"/>
        <v>0</v>
      </c>
      <c r="X17" s="596">
        <f t="shared" si="60"/>
        <v>0</v>
      </c>
      <c r="Y17" s="596">
        <f t="shared" si="61"/>
        <v>0</v>
      </c>
      <c r="Z17" s="596">
        <f t="shared" si="62"/>
        <v>0</v>
      </c>
      <c r="AA17" s="596">
        <f t="shared" si="63"/>
        <v>1</v>
      </c>
      <c r="AB17" s="596">
        <f t="shared" si="64"/>
        <v>0</v>
      </c>
      <c r="AC17" s="596">
        <f t="shared" si="65"/>
        <v>3</v>
      </c>
      <c r="AD17" s="596">
        <f t="shared" si="66"/>
        <v>2</v>
      </c>
      <c r="AE17" s="596">
        <f t="shared" si="67"/>
        <v>1</v>
      </c>
      <c r="AF17" s="596">
        <f t="shared" si="68"/>
        <v>1</v>
      </c>
      <c r="AG17" s="305"/>
      <c r="AH17" s="12" t="s">
        <v>25</v>
      </c>
      <c r="AI17" s="515">
        <f>SUM(FM17:FR17)</f>
        <v>0</v>
      </c>
      <c r="AJ17" s="515">
        <f>SUM(BQ17:BV17)</f>
        <v>0</v>
      </c>
      <c r="AK17" s="515">
        <f>SUM(FS17:FW17)</f>
        <v>0</v>
      </c>
      <c r="AL17" s="515">
        <f>SUM(BW17:CC17)</f>
        <v>0</v>
      </c>
      <c r="AM17" s="515">
        <f>SUM(FX17:GG17)</f>
        <v>4</v>
      </c>
      <c r="AN17" s="515">
        <f>SUM(CD17:CM17)</f>
        <v>5</v>
      </c>
      <c r="AO17" s="515">
        <f>SUM(GH17:GQ17)</f>
        <v>3</v>
      </c>
      <c r="AP17" s="515">
        <f>SUM(CN17:CW17)</f>
        <v>8</v>
      </c>
      <c r="AQ17" s="515">
        <f>SUM(GR17:HA17)</f>
        <v>29</v>
      </c>
      <c r="AR17" s="515">
        <f>SUM(CX17:DG17)</f>
        <v>18</v>
      </c>
      <c r="AS17" s="515">
        <f>SUM(HB17:HK17)</f>
        <v>49</v>
      </c>
      <c r="AT17" s="515">
        <f>SUM(DH17:DQ17)</f>
        <v>25</v>
      </c>
      <c r="AU17" s="515">
        <f>SUM(HL17:HU17)</f>
        <v>44</v>
      </c>
      <c r="AV17" s="515">
        <f>SUM(DR17:EA17)</f>
        <v>34</v>
      </c>
      <c r="AW17" s="515">
        <f>SUM(HV17:IE17)</f>
        <v>51</v>
      </c>
      <c r="AX17" s="515">
        <f>SUM(EB17:EK17)</f>
        <v>34</v>
      </c>
      <c r="AY17" s="515">
        <f>SUM(IF17:IO17)</f>
        <v>30</v>
      </c>
      <c r="AZ17" s="515">
        <f>SUM(EL17:EU17)</f>
        <v>30</v>
      </c>
      <c r="BA17" s="515">
        <f>SUM(IP17:JC17)</f>
        <v>13</v>
      </c>
      <c r="BB17" s="515">
        <f>SUM(EV17:FJ17)</f>
        <v>14</v>
      </c>
      <c r="BC17" s="515">
        <f>+LM17+JD17+FK17</f>
        <v>2</v>
      </c>
      <c r="BD17" s="594">
        <f>SUM(JF17:JG17)</f>
        <v>0</v>
      </c>
      <c r="BE17" s="594"/>
      <c r="BF17" s="594"/>
      <c r="BG17" s="594">
        <f>SUM(JH17:JJ17)</f>
        <v>0</v>
      </c>
      <c r="BH17" s="594">
        <f>SUM(JK17:JP17)</f>
        <v>0</v>
      </c>
      <c r="BI17" s="594">
        <f>SUM(JQ17:JX17)</f>
        <v>1</v>
      </c>
      <c r="BJ17" s="594">
        <f>SUM(JY17:KE17)</f>
        <v>0</v>
      </c>
      <c r="BK17" s="594">
        <f>SUM(KF17:KO17)</f>
        <v>0</v>
      </c>
      <c r="BL17" s="594">
        <f>SUM(KP17:KY17)</f>
        <v>1</v>
      </c>
      <c r="BM17" s="594">
        <f>SUM(KZ17:LK17)</f>
        <v>0</v>
      </c>
      <c r="BN17" s="305"/>
      <c r="BO17" s="305"/>
      <c r="BP17" s="12" t="s">
        <v>25</v>
      </c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>
        <v>1</v>
      </c>
      <c r="CH17" s="13"/>
      <c r="CI17" s="13">
        <v>2</v>
      </c>
      <c r="CJ17" s="13"/>
      <c r="CK17" s="13">
        <v>1</v>
      </c>
      <c r="CL17" s="13"/>
      <c r="CM17" s="13">
        <v>1</v>
      </c>
      <c r="CN17" s="13"/>
      <c r="CO17" s="13"/>
      <c r="CP17" s="13">
        <v>1</v>
      </c>
      <c r="CQ17" s="13">
        <v>1</v>
      </c>
      <c r="CR17" s="13">
        <v>2</v>
      </c>
      <c r="CS17" s="13">
        <v>1</v>
      </c>
      <c r="CT17" s="13"/>
      <c r="CU17" s="13"/>
      <c r="CV17" s="13">
        <v>1</v>
      </c>
      <c r="CW17" s="13">
        <v>2</v>
      </c>
      <c r="CX17" s="13">
        <v>1</v>
      </c>
      <c r="CY17" s="13">
        <v>2</v>
      </c>
      <c r="CZ17" s="13"/>
      <c r="DA17" s="13">
        <v>3</v>
      </c>
      <c r="DB17" s="13">
        <v>1</v>
      </c>
      <c r="DC17" s="13">
        <v>1</v>
      </c>
      <c r="DD17" s="13">
        <v>5</v>
      </c>
      <c r="DE17" s="13"/>
      <c r="DF17" s="13">
        <v>3</v>
      </c>
      <c r="DG17" s="13">
        <v>2</v>
      </c>
      <c r="DH17" s="13">
        <v>1</v>
      </c>
      <c r="DI17" s="13">
        <v>2</v>
      </c>
      <c r="DJ17" s="13">
        <v>1</v>
      </c>
      <c r="DK17" s="13">
        <v>3</v>
      </c>
      <c r="DL17" s="13">
        <v>2</v>
      </c>
      <c r="DM17" s="13">
        <v>4</v>
      </c>
      <c r="DN17" s="13">
        <v>1</v>
      </c>
      <c r="DO17" s="13">
        <v>2</v>
      </c>
      <c r="DP17" s="13">
        <v>5</v>
      </c>
      <c r="DQ17" s="13">
        <v>4</v>
      </c>
      <c r="DR17" s="13">
        <v>5</v>
      </c>
      <c r="DS17" s="13">
        <v>2</v>
      </c>
      <c r="DT17" s="13">
        <v>2</v>
      </c>
      <c r="DU17" s="13">
        <v>3</v>
      </c>
      <c r="DV17" s="13">
        <v>4</v>
      </c>
      <c r="DW17" s="13">
        <v>4</v>
      </c>
      <c r="DX17" s="13">
        <v>1</v>
      </c>
      <c r="DY17" s="13">
        <v>4</v>
      </c>
      <c r="DZ17" s="13">
        <v>7</v>
      </c>
      <c r="EA17" s="13">
        <v>2</v>
      </c>
      <c r="EB17" s="13">
        <v>5</v>
      </c>
      <c r="EC17" s="13">
        <v>1</v>
      </c>
      <c r="ED17" s="13">
        <v>2</v>
      </c>
      <c r="EE17" s="13">
        <v>8</v>
      </c>
      <c r="EF17" s="13">
        <v>3</v>
      </c>
      <c r="EG17" s="13">
        <v>4</v>
      </c>
      <c r="EH17" s="13">
        <v>1</v>
      </c>
      <c r="EI17" s="13">
        <v>6</v>
      </c>
      <c r="EJ17" s="13">
        <v>2</v>
      </c>
      <c r="EK17" s="13">
        <v>2</v>
      </c>
      <c r="EL17" s="13">
        <v>4</v>
      </c>
      <c r="EM17" s="13">
        <v>1</v>
      </c>
      <c r="EN17" s="13">
        <v>3</v>
      </c>
      <c r="EO17" s="13">
        <v>5</v>
      </c>
      <c r="EP17" s="13">
        <v>3</v>
      </c>
      <c r="EQ17" s="13">
        <v>5</v>
      </c>
      <c r="ER17" s="13">
        <v>3</v>
      </c>
      <c r="ES17" s="13">
        <v>1</v>
      </c>
      <c r="ET17" s="13">
        <v>3</v>
      </c>
      <c r="EU17" s="13">
        <v>2</v>
      </c>
      <c r="EV17" s="13">
        <v>3</v>
      </c>
      <c r="EW17" s="13">
        <v>1</v>
      </c>
      <c r="EX17" s="13">
        <v>2</v>
      </c>
      <c r="EY17" s="13">
        <v>3</v>
      </c>
      <c r="EZ17" s="13">
        <v>1</v>
      </c>
      <c r="FA17" s="13"/>
      <c r="FB17" s="13">
        <v>1</v>
      </c>
      <c r="FC17" s="13">
        <v>3</v>
      </c>
      <c r="FD17" s="13"/>
      <c r="FE17" s="13"/>
      <c r="FF17" s="13"/>
      <c r="FG17" s="13"/>
      <c r="FH17" s="13"/>
      <c r="FI17" s="13"/>
      <c r="FJ17" s="13"/>
      <c r="FK17" s="13"/>
      <c r="FL17" s="57">
        <v>168</v>
      </c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>
        <v>1</v>
      </c>
      <c r="GE17" s="13">
        <v>2</v>
      </c>
      <c r="GF17" s="13"/>
      <c r="GG17" s="13">
        <v>1</v>
      </c>
      <c r="GH17" s="13"/>
      <c r="GI17" s="13">
        <v>1</v>
      </c>
      <c r="GJ17" s="13"/>
      <c r="GK17" s="13"/>
      <c r="GL17" s="13"/>
      <c r="GM17" s="13"/>
      <c r="GN17" s="13"/>
      <c r="GO17" s="13">
        <v>1</v>
      </c>
      <c r="GP17" s="13">
        <v>1</v>
      </c>
      <c r="GQ17" s="13"/>
      <c r="GR17" s="13">
        <v>4</v>
      </c>
      <c r="GS17" s="13">
        <v>1</v>
      </c>
      <c r="GT17" s="13">
        <v>1</v>
      </c>
      <c r="GU17" s="13">
        <v>2</v>
      </c>
      <c r="GV17" s="13">
        <v>5</v>
      </c>
      <c r="GW17" s="13">
        <v>5</v>
      </c>
      <c r="GX17" s="13">
        <v>4</v>
      </c>
      <c r="GY17" s="13">
        <v>2</v>
      </c>
      <c r="GZ17" s="13">
        <v>3</v>
      </c>
      <c r="HA17" s="13">
        <v>2</v>
      </c>
      <c r="HB17" s="13">
        <v>4</v>
      </c>
      <c r="HC17" s="13">
        <v>7</v>
      </c>
      <c r="HD17" s="13">
        <v>8</v>
      </c>
      <c r="HE17" s="13">
        <v>2</v>
      </c>
      <c r="HF17" s="13">
        <v>5</v>
      </c>
      <c r="HG17" s="13">
        <v>3</v>
      </c>
      <c r="HH17" s="13">
        <v>5</v>
      </c>
      <c r="HI17" s="13">
        <v>3</v>
      </c>
      <c r="HJ17" s="13">
        <v>9</v>
      </c>
      <c r="HK17" s="13">
        <v>3</v>
      </c>
      <c r="HL17" s="13">
        <v>3</v>
      </c>
      <c r="HM17" s="13">
        <v>3</v>
      </c>
      <c r="HN17" s="13">
        <v>1</v>
      </c>
      <c r="HO17" s="13">
        <v>3</v>
      </c>
      <c r="HP17" s="13">
        <v>6</v>
      </c>
      <c r="HQ17" s="13">
        <v>5</v>
      </c>
      <c r="HR17" s="13">
        <v>7</v>
      </c>
      <c r="HS17" s="13">
        <v>4</v>
      </c>
      <c r="HT17" s="13">
        <v>6</v>
      </c>
      <c r="HU17" s="13">
        <v>6</v>
      </c>
      <c r="HV17" s="13">
        <v>6</v>
      </c>
      <c r="HW17" s="13">
        <v>4</v>
      </c>
      <c r="HX17" s="13">
        <v>5</v>
      </c>
      <c r="HY17" s="13">
        <v>4</v>
      </c>
      <c r="HZ17" s="13">
        <v>5</v>
      </c>
      <c r="IA17" s="13">
        <v>6</v>
      </c>
      <c r="IB17" s="13">
        <v>12</v>
      </c>
      <c r="IC17" s="13">
        <v>6</v>
      </c>
      <c r="ID17" s="13">
        <v>3</v>
      </c>
      <c r="IE17" s="13"/>
      <c r="IF17" s="13">
        <v>6</v>
      </c>
      <c r="IG17" s="13">
        <v>2</v>
      </c>
      <c r="IH17" s="13">
        <v>3</v>
      </c>
      <c r="II17" s="13">
        <v>4</v>
      </c>
      <c r="IJ17" s="13">
        <v>1</v>
      </c>
      <c r="IK17" s="13">
        <v>5</v>
      </c>
      <c r="IL17" s="13">
        <v>6</v>
      </c>
      <c r="IM17" s="13"/>
      <c r="IN17" s="13">
        <v>1</v>
      </c>
      <c r="IO17" s="13">
        <v>2</v>
      </c>
      <c r="IP17" s="13">
        <v>3</v>
      </c>
      <c r="IQ17" s="13">
        <v>4</v>
      </c>
      <c r="IR17" s="13">
        <v>3</v>
      </c>
      <c r="IS17" s="13">
        <v>1</v>
      </c>
      <c r="IT17" s="13"/>
      <c r="IU17" s="13">
        <v>2</v>
      </c>
      <c r="IV17" s="13"/>
      <c r="IW17" s="13"/>
      <c r="IX17" s="13"/>
      <c r="IY17" s="13"/>
      <c r="IZ17" s="13"/>
      <c r="JA17" s="13"/>
      <c r="JB17" s="13"/>
      <c r="JC17" s="13"/>
      <c r="JD17" s="13"/>
      <c r="JE17" s="57">
        <v>223</v>
      </c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>
        <v>1</v>
      </c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>
        <v>1</v>
      </c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57">
        <v>2</v>
      </c>
      <c r="LN17" s="13">
        <v>393</v>
      </c>
      <c r="LO17" s="331"/>
      <c r="LP17" s="13"/>
      <c r="LQ17" s="13"/>
      <c r="LR17" s="13"/>
      <c r="LS17" s="13"/>
      <c r="LT17" s="13"/>
      <c r="LU17" s="13"/>
      <c r="LV17" s="13"/>
      <c r="LW17" s="331"/>
      <c r="LX17" s="13"/>
    </row>
    <row r="18" spans="1:354">
      <c r="A18" s="5" t="s">
        <v>30</v>
      </c>
      <c r="B18" s="607">
        <f t="shared" si="39"/>
        <v>0</v>
      </c>
      <c r="C18" s="607">
        <f t="shared" si="40"/>
        <v>0</v>
      </c>
      <c r="D18" s="607">
        <f t="shared" si="41"/>
        <v>0</v>
      </c>
      <c r="E18" s="607">
        <f t="shared" si="42"/>
        <v>1</v>
      </c>
      <c r="F18" s="607">
        <f t="shared" si="43"/>
        <v>10</v>
      </c>
      <c r="G18" s="607">
        <f t="shared" si="44"/>
        <v>5</v>
      </c>
      <c r="H18" s="607">
        <f t="shared" si="45"/>
        <v>40</v>
      </c>
      <c r="I18" s="607">
        <f t="shared" si="46"/>
        <v>21</v>
      </c>
      <c r="J18" s="607">
        <f t="shared" si="47"/>
        <v>91</v>
      </c>
      <c r="K18" s="607">
        <f t="shared" si="48"/>
        <v>52</v>
      </c>
      <c r="L18" s="607">
        <f t="shared" si="49"/>
        <v>132</v>
      </c>
      <c r="M18" s="607">
        <f t="shared" si="50"/>
        <v>86</v>
      </c>
      <c r="N18" s="607">
        <f t="shared" si="51"/>
        <v>150</v>
      </c>
      <c r="O18" s="607">
        <f t="shared" si="52"/>
        <v>72</v>
      </c>
      <c r="P18" s="607">
        <f t="shared" si="53"/>
        <v>95</v>
      </c>
      <c r="Q18" s="607">
        <f t="shared" si="54"/>
        <v>52</v>
      </c>
      <c r="R18" s="607">
        <f t="shared" si="55"/>
        <v>43</v>
      </c>
      <c r="S18" s="607">
        <f t="shared" si="56"/>
        <v>42</v>
      </c>
      <c r="T18" s="607">
        <f t="shared" si="57"/>
        <v>8</v>
      </c>
      <c r="U18" s="607">
        <f t="shared" si="58"/>
        <v>11</v>
      </c>
      <c r="V18" s="305"/>
      <c r="W18" s="596">
        <f t="shared" si="59"/>
        <v>0</v>
      </c>
      <c r="X18" s="596">
        <f t="shared" si="60"/>
        <v>0</v>
      </c>
      <c r="Y18" s="596">
        <f t="shared" si="61"/>
        <v>0</v>
      </c>
      <c r="Z18" s="596">
        <f t="shared" si="62"/>
        <v>0</v>
      </c>
      <c r="AA18" s="596">
        <f t="shared" si="63"/>
        <v>0</v>
      </c>
      <c r="AB18" s="596">
        <f t="shared" si="64"/>
        <v>0</v>
      </c>
      <c r="AC18" s="596">
        <f t="shared" si="65"/>
        <v>1</v>
      </c>
      <c r="AD18" s="596">
        <f t="shared" si="66"/>
        <v>3</v>
      </c>
      <c r="AE18" s="596">
        <f t="shared" si="67"/>
        <v>1</v>
      </c>
      <c r="AF18" s="596">
        <f t="shared" si="68"/>
        <v>0</v>
      </c>
      <c r="AG18" s="305"/>
      <c r="AH18" s="12" t="s">
        <v>26</v>
      </c>
      <c r="AI18" s="615">
        <f t="shared" ref="AI18:AI33" si="99">SUM(FM18:FR18)</f>
        <v>1</v>
      </c>
      <c r="AJ18" s="615">
        <f t="shared" ref="AJ18:AJ33" si="100">SUM(BQ18:BV18)</f>
        <v>0</v>
      </c>
      <c r="AK18" s="615">
        <f t="shared" ref="AK18:AK33" si="101">SUM(FS18:FW18)</f>
        <v>1</v>
      </c>
      <c r="AL18" s="615">
        <f t="shared" ref="AL18:AL33" si="102">SUM(BW18:CC18)</f>
        <v>3</v>
      </c>
      <c r="AM18" s="615">
        <f t="shared" ref="AM18:AM33" si="103">SUM(FX18:GG18)</f>
        <v>9</v>
      </c>
      <c r="AN18" s="615">
        <f t="shared" ref="AN18:AN33" si="104">SUM(CD18:CM18)</f>
        <v>13</v>
      </c>
      <c r="AO18" s="615">
        <f t="shared" ref="AO18:AO33" si="105">SUM(GH18:GQ18)</f>
        <v>38</v>
      </c>
      <c r="AP18" s="615">
        <f t="shared" ref="AP18:AP33" si="106">SUM(CN18:CW18)</f>
        <v>37</v>
      </c>
      <c r="AQ18" s="615">
        <f t="shared" ref="AQ18:AQ33" si="107">SUM(GR18:HA18)</f>
        <v>104</v>
      </c>
      <c r="AR18" s="615">
        <f t="shared" ref="AR18:AR33" si="108">SUM(CX18:DG18)</f>
        <v>71</v>
      </c>
      <c r="AS18" s="615">
        <f t="shared" ref="AS18:AS33" si="109">SUM(HB18:HK18)</f>
        <v>209</v>
      </c>
      <c r="AT18" s="615">
        <f t="shared" ref="AT18:AT33" si="110">SUM(DH18:DQ18)</f>
        <v>137</v>
      </c>
      <c r="AU18" s="615">
        <f t="shared" ref="AU18:AU33" si="111">SUM(HL18:HU18)</f>
        <v>313</v>
      </c>
      <c r="AV18" s="615">
        <f t="shared" ref="AV18:AV33" si="112">SUM(DR18:EA18)</f>
        <v>177</v>
      </c>
      <c r="AW18" s="615">
        <f t="shared" ref="AW18:AW33" si="113">SUM(HV18:IE18)</f>
        <v>248</v>
      </c>
      <c r="AX18" s="615">
        <f t="shared" ref="AX18:AX33" si="114">SUM(EB18:EK18)</f>
        <v>174</v>
      </c>
      <c r="AY18" s="615">
        <f t="shared" ref="AY18:AY33" si="115">SUM(IF18:IO18)</f>
        <v>131</v>
      </c>
      <c r="AZ18" s="615">
        <f t="shared" ref="AZ18:AZ33" si="116">SUM(EL18:EU18)</f>
        <v>110</v>
      </c>
      <c r="BA18" s="615">
        <f t="shared" ref="BA18:BA33" si="117">SUM(IP18:JC18)</f>
        <v>38</v>
      </c>
      <c r="BB18" s="615">
        <f t="shared" ref="BB18:BB33" si="118">SUM(EV18:FJ18)</f>
        <v>31</v>
      </c>
      <c r="BC18" s="615">
        <f t="shared" ref="BC18:BC33" si="119">+LM18+JD18+FK18</f>
        <v>15</v>
      </c>
      <c r="BD18" s="594">
        <f t="shared" ref="BD18:BD33" si="120">SUM(JF18:JG18)</f>
        <v>0</v>
      </c>
      <c r="BE18" s="594"/>
      <c r="BF18" s="594"/>
      <c r="BG18" s="594">
        <f t="shared" ref="BG18:BG33" si="121">SUM(JH18:JJ18)</f>
        <v>0</v>
      </c>
      <c r="BH18" s="594">
        <f t="shared" ref="BH18:BH33" si="122">SUM(JK18:JP18)</f>
        <v>0</v>
      </c>
      <c r="BI18" s="594">
        <f t="shared" ref="BI18:BI33" si="123">SUM(JQ18:JX18)</f>
        <v>1</v>
      </c>
      <c r="BJ18" s="594">
        <f t="shared" ref="BJ18:BJ33" si="124">SUM(JY18:KE18)</f>
        <v>1</v>
      </c>
      <c r="BK18" s="594">
        <f t="shared" ref="BK18:BK33" si="125">SUM(KF18:KO18)</f>
        <v>4</v>
      </c>
      <c r="BL18" s="594">
        <f t="shared" ref="BL18:BL33" si="126">SUM(KP18:KY18)</f>
        <v>5</v>
      </c>
      <c r="BM18" s="594">
        <f t="shared" ref="BM18:BM33" si="127">SUM(KZ18:LK18)</f>
        <v>4</v>
      </c>
      <c r="BN18" s="305"/>
      <c r="BO18" s="305"/>
      <c r="BP18" s="12" t="s">
        <v>26</v>
      </c>
      <c r="BQ18" s="13"/>
      <c r="BR18" s="13"/>
      <c r="BS18" s="13"/>
      <c r="BT18" s="13"/>
      <c r="BU18" s="13"/>
      <c r="BV18" s="13"/>
      <c r="BW18" s="13"/>
      <c r="BX18" s="13"/>
      <c r="BY18" s="13">
        <v>2</v>
      </c>
      <c r="BZ18" s="13"/>
      <c r="CA18" s="13">
        <v>1</v>
      </c>
      <c r="CB18" s="13"/>
      <c r="CC18" s="13"/>
      <c r="CD18" s="13"/>
      <c r="CE18" s="13">
        <v>1</v>
      </c>
      <c r="CF18" s="13">
        <v>1</v>
      </c>
      <c r="CG18" s="13"/>
      <c r="CH18" s="13"/>
      <c r="CI18" s="13">
        <v>2</v>
      </c>
      <c r="CJ18" s="13">
        <v>1</v>
      </c>
      <c r="CK18" s="13">
        <v>2</v>
      </c>
      <c r="CL18" s="13">
        <v>1</v>
      </c>
      <c r="CM18" s="13">
        <v>5</v>
      </c>
      <c r="CN18" s="13">
        <v>2</v>
      </c>
      <c r="CO18" s="13">
        <v>1</v>
      </c>
      <c r="CP18" s="13">
        <v>2</v>
      </c>
      <c r="CQ18" s="13">
        <v>4</v>
      </c>
      <c r="CR18" s="13">
        <v>2</v>
      </c>
      <c r="CS18" s="13">
        <v>3</v>
      </c>
      <c r="CT18" s="13">
        <v>6</v>
      </c>
      <c r="CU18" s="13">
        <v>4</v>
      </c>
      <c r="CV18" s="13">
        <v>10</v>
      </c>
      <c r="CW18" s="13">
        <v>3</v>
      </c>
      <c r="CX18" s="13">
        <v>7</v>
      </c>
      <c r="CY18" s="13">
        <v>7</v>
      </c>
      <c r="CZ18" s="13">
        <v>5</v>
      </c>
      <c r="DA18" s="13">
        <v>11</v>
      </c>
      <c r="DB18" s="13">
        <v>3</v>
      </c>
      <c r="DC18" s="13">
        <v>6</v>
      </c>
      <c r="DD18" s="13">
        <v>3</v>
      </c>
      <c r="DE18" s="13">
        <v>10</v>
      </c>
      <c r="DF18" s="13">
        <v>12</v>
      </c>
      <c r="DG18" s="13">
        <v>7</v>
      </c>
      <c r="DH18" s="13">
        <v>7</v>
      </c>
      <c r="DI18" s="13">
        <v>9</v>
      </c>
      <c r="DJ18" s="13">
        <v>9</v>
      </c>
      <c r="DK18" s="13">
        <v>9</v>
      </c>
      <c r="DL18" s="13">
        <v>16</v>
      </c>
      <c r="DM18" s="13">
        <v>17</v>
      </c>
      <c r="DN18" s="13">
        <v>11</v>
      </c>
      <c r="DO18" s="13">
        <v>24</v>
      </c>
      <c r="DP18" s="13">
        <v>19</v>
      </c>
      <c r="DQ18" s="13">
        <v>16</v>
      </c>
      <c r="DR18" s="13">
        <v>20</v>
      </c>
      <c r="DS18" s="13">
        <v>15</v>
      </c>
      <c r="DT18" s="13">
        <v>17</v>
      </c>
      <c r="DU18" s="13">
        <v>18</v>
      </c>
      <c r="DV18" s="13">
        <v>16</v>
      </c>
      <c r="DW18" s="13">
        <v>22</v>
      </c>
      <c r="DX18" s="13">
        <v>14</v>
      </c>
      <c r="DY18" s="13">
        <v>20</v>
      </c>
      <c r="DZ18" s="13">
        <v>12</v>
      </c>
      <c r="EA18" s="13">
        <v>23</v>
      </c>
      <c r="EB18" s="13">
        <v>17</v>
      </c>
      <c r="EC18" s="13">
        <v>19</v>
      </c>
      <c r="ED18" s="13">
        <v>18</v>
      </c>
      <c r="EE18" s="13">
        <v>14</v>
      </c>
      <c r="EF18" s="13">
        <v>26</v>
      </c>
      <c r="EG18" s="13">
        <v>18</v>
      </c>
      <c r="EH18" s="13">
        <v>15</v>
      </c>
      <c r="EI18" s="13">
        <v>19</v>
      </c>
      <c r="EJ18" s="13">
        <v>16</v>
      </c>
      <c r="EK18" s="13">
        <v>12</v>
      </c>
      <c r="EL18" s="13">
        <v>13</v>
      </c>
      <c r="EM18" s="13">
        <v>10</v>
      </c>
      <c r="EN18" s="13">
        <v>12</v>
      </c>
      <c r="EO18" s="13">
        <v>13</v>
      </c>
      <c r="EP18" s="13">
        <v>15</v>
      </c>
      <c r="EQ18" s="13">
        <v>7</v>
      </c>
      <c r="ER18" s="13">
        <v>18</v>
      </c>
      <c r="ES18" s="13">
        <v>5</v>
      </c>
      <c r="ET18" s="13">
        <v>9</v>
      </c>
      <c r="EU18" s="13">
        <v>8</v>
      </c>
      <c r="EV18" s="13">
        <v>4</v>
      </c>
      <c r="EW18" s="13">
        <v>6</v>
      </c>
      <c r="EX18" s="13">
        <v>5</v>
      </c>
      <c r="EY18" s="13">
        <v>3</v>
      </c>
      <c r="EZ18" s="13">
        <v>4</v>
      </c>
      <c r="FA18" s="13">
        <v>2</v>
      </c>
      <c r="FB18" s="13">
        <v>1</v>
      </c>
      <c r="FC18" s="13">
        <v>2</v>
      </c>
      <c r="FD18" s="13">
        <v>1</v>
      </c>
      <c r="FE18" s="13">
        <v>1</v>
      </c>
      <c r="FF18" s="13">
        <v>1</v>
      </c>
      <c r="FG18" s="13"/>
      <c r="FH18" s="13"/>
      <c r="FI18" s="13">
        <v>1</v>
      </c>
      <c r="FJ18" s="13"/>
      <c r="FK18" s="13"/>
      <c r="FL18" s="57">
        <v>753</v>
      </c>
      <c r="FM18" s="13"/>
      <c r="FN18" s="13"/>
      <c r="FO18" s="13"/>
      <c r="FP18" s="13">
        <v>1</v>
      </c>
      <c r="FQ18" s="13"/>
      <c r="FR18" s="13"/>
      <c r="FS18" s="13"/>
      <c r="FT18" s="13"/>
      <c r="FU18" s="13"/>
      <c r="FV18" s="13">
        <v>1</v>
      </c>
      <c r="FW18" s="13"/>
      <c r="FX18" s="13"/>
      <c r="FY18" s="13">
        <v>2</v>
      </c>
      <c r="FZ18" s="13"/>
      <c r="GA18" s="13"/>
      <c r="GB18" s="13">
        <v>2</v>
      </c>
      <c r="GC18" s="13"/>
      <c r="GD18" s="13">
        <v>1</v>
      </c>
      <c r="GE18" s="13"/>
      <c r="GF18" s="13">
        <v>2</v>
      </c>
      <c r="GG18" s="13">
        <v>2</v>
      </c>
      <c r="GH18" s="13">
        <v>3</v>
      </c>
      <c r="GI18" s="13">
        <v>2</v>
      </c>
      <c r="GJ18" s="13">
        <v>4</v>
      </c>
      <c r="GK18" s="13">
        <v>1</v>
      </c>
      <c r="GL18" s="13">
        <v>4</v>
      </c>
      <c r="GM18" s="13">
        <v>3</v>
      </c>
      <c r="GN18" s="13">
        <v>6</v>
      </c>
      <c r="GO18" s="13">
        <v>5</v>
      </c>
      <c r="GP18" s="13">
        <v>6</v>
      </c>
      <c r="GQ18" s="13">
        <v>4</v>
      </c>
      <c r="GR18" s="13">
        <v>4</v>
      </c>
      <c r="GS18" s="13">
        <v>9</v>
      </c>
      <c r="GT18" s="13">
        <v>13</v>
      </c>
      <c r="GU18" s="13">
        <v>9</v>
      </c>
      <c r="GV18" s="13">
        <v>9</v>
      </c>
      <c r="GW18" s="13">
        <v>8</v>
      </c>
      <c r="GX18" s="13">
        <v>12</v>
      </c>
      <c r="GY18" s="13">
        <v>10</v>
      </c>
      <c r="GZ18" s="13">
        <v>16</v>
      </c>
      <c r="HA18" s="13">
        <v>14</v>
      </c>
      <c r="HB18" s="13">
        <v>22</v>
      </c>
      <c r="HC18" s="13">
        <v>16</v>
      </c>
      <c r="HD18" s="13">
        <v>15</v>
      </c>
      <c r="HE18" s="13">
        <v>18</v>
      </c>
      <c r="HF18" s="13">
        <v>23</v>
      </c>
      <c r="HG18" s="13">
        <v>19</v>
      </c>
      <c r="HH18" s="13">
        <v>18</v>
      </c>
      <c r="HI18" s="13">
        <v>21</v>
      </c>
      <c r="HJ18" s="13">
        <v>22</v>
      </c>
      <c r="HK18" s="13">
        <v>35</v>
      </c>
      <c r="HL18" s="13">
        <v>25</v>
      </c>
      <c r="HM18" s="13">
        <v>27</v>
      </c>
      <c r="HN18" s="13">
        <v>36</v>
      </c>
      <c r="HO18" s="13">
        <v>33</v>
      </c>
      <c r="HP18" s="13">
        <v>36</v>
      </c>
      <c r="HQ18" s="13">
        <v>28</v>
      </c>
      <c r="HR18" s="13">
        <v>35</v>
      </c>
      <c r="HS18" s="13">
        <v>32</v>
      </c>
      <c r="HT18" s="13">
        <v>37</v>
      </c>
      <c r="HU18" s="13">
        <v>24</v>
      </c>
      <c r="HV18" s="13">
        <v>49</v>
      </c>
      <c r="HW18" s="13">
        <v>33</v>
      </c>
      <c r="HX18" s="13">
        <v>29</v>
      </c>
      <c r="HY18" s="13">
        <v>19</v>
      </c>
      <c r="HZ18" s="13">
        <v>17</v>
      </c>
      <c r="IA18" s="13">
        <v>27</v>
      </c>
      <c r="IB18" s="13">
        <v>27</v>
      </c>
      <c r="IC18" s="13">
        <v>19</v>
      </c>
      <c r="ID18" s="13">
        <v>12</v>
      </c>
      <c r="IE18" s="13">
        <v>16</v>
      </c>
      <c r="IF18" s="13">
        <v>13</v>
      </c>
      <c r="IG18" s="13">
        <v>17</v>
      </c>
      <c r="IH18" s="13">
        <v>18</v>
      </c>
      <c r="II18" s="13">
        <v>13</v>
      </c>
      <c r="IJ18" s="13">
        <v>21</v>
      </c>
      <c r="IK18" s="13">
        <v>11</v>
      </c>
      <c r="IL18" s="13">
        <v>14</v>
      </c>
      <c r="IM18" s="13">
        <v>6</v>
      </c>
      <c r="IN18" s="13">
        <v>6</v>
      </c>
      <c r="IO18" s="13">
        <v>12</v>
      </c>
      <c r="IP18" s="13">
        <v>10</v>
      </c>
      <c r="IQ18" s="13">
        <v>10</v>
      </c>
      <c r="IR18" s="13">
        <v>5</v>
      </c>
      <c r="IS18" s="13">
        <v>5</v>
      </c>
      <c r="IT18" s="13">
        <v>3</v>
      </c>
      <c r="IU18" s="13">
        <v>2</v>
      </c>
      <c r="IV18" s="13"/>
      <c r="IW18" s="13"/>
      <c r="IX18" s="13">
        <v>1</v>
      </c>
      <c r="IY18" s="13"/>
      <c r="IZ18" s="13"/>
      <c r="JA18" s="13">
        <v>1</v>
      </c>
      <c r="JB18" s="13"/>
      <c r="JC18" s="13">
        <v>1</v>
      </c>
      <c r="JD18" s="13"/>
      <c r="JE18" s="57">
        <v>1092</v>
      </c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>
        <v>1</v>
      </c>
      <c r="JU18" s="13"/>
      <c r="JV18" s="13"/>
      <c r="JW18" s="13"/>
      <c r="JX18" s="13"/>
      <c r="JY18" s="13"/>
      <c r="JZ18" s="13"/>
      <c r="KA18" s="13">
        <v>1</v>
      </c>
      <c r="KB18" s="13"/>
      <c r="KC18" s="13"/>
      <c r="KD18" s="13"/>
      <c r="KE18" s="13"/>
      <c r="KF18" s="13"/>
      <c r="KG18" s="13">
        <v>1</v>
      </c>
      <c r="KH18" s="13"/>
      <c r="KI18" s="13"/>
      <c r="KJ18" s="13"/>
      <c r="KK18" s="13"/>
      <c r="KL18" s="13">
        <v>2</v>
      </c>
      <c r="KM18" s="13">
        <v>1</v>
      </c>
      <c r="KN18" s="13"/>
      <c r="KO18" s="13"/>
      <c r="KP18" s="13"/>
      <c r="KQ18" s="13"/>
      <c r="KR18" s="13"/>
      <c r="KS18" s="13"/>
      <c r="KT18" s="13"/>
      <c r="KU18" s="13"/>
      <c r="KV18" s="13">
        <v>3</v>
      </c>
      <c r="KW18" s="13"/>
      <c r="KX18" s="13">
        <v>2</v>
      </c>
      <c r="KY18" s="13"/>
      <c r="KZ18" s="13">
        <v>1</v>
      </c>
      <c r="LA18" s="13">
        <v>1</v>
      </c>
      <c r="LB18" s="13"/>
      <c r="LC18" s="13"/>
      <c r="LD18" s="13">
        <v>1</v>
      </c>
      <c r="LE18" s="13"/>
      <c r="LF18" s="13"/>
      <c r="LG18" s="13"/>
      <c r="LH18" s="13">
        <v>1</v>
      </c>
      <c r="LI18" s="13"/>
      <c r="LJ18" s="13"/>
      <c r="LK18" s="13"/>
      <c r="LL18" s="13"/>
      <c r="LM18" s="57">
        <v>15</v>
      </c>
      <c r="LN18" s="13">
        <v>1860</v>
      </c>
      <c r="LO18" s="331"/>
      <c r="LP18" s="13"/>
      <c r="LQ18" s="13"/>
      <c r="LR18" s="13"/>
      <c r="LS18" s="13"/>
      <c r="LT18" s="13"/>
      <c r="LU18" s="13"/>
      <c r="LV18" s="13"/>
      <c r="LW18" s="331"/>
      <c r="LX18" s="13"/>
    </row>
    <row r="19" spans="1:354">
      <c r="A19" s="5" t="s">
        <v>31</v>
      </c>
      <c r="B19" s="607">
        <f t="shared" si="39"/>
        <v>0</v>
      </c>
      <c r="C19" s="607">
        <f t="shared" si="40"/>
        <v>2</v>
      </c>
      <c r="D19" s="607">
        <f t="shared" si="41"/>
        <v>1</v>
      </c>
      <c r="E19" s="607">
        <f t="shared" si="42"/>
        <v>1</v>
      </c>
      <c r="F19" s="607">
        <f t="shared" si="43"/>
        <v>0</v>
      </c>
      <c r="G19" s="607">
        <f t="shared" si="44"/>
        <v>4</v>
      </c>
      <c r="H19" s="607">
        <f t="shared" si="45"/>
        <v>22</v>
      </c>
      <c r="I19" s="607">
        <f t="shared" si="46"/>
        <v>12</v>
      </c>
      <c r="J19" s="607">
        <f t="shared" si="47"/>
        <v>56</v>
      </c>
      <c r="K19" s="607">
        <f t="shared" si="48"/>
        <v>23</v>
      </c>
      <c r="L19" s="607">
        <f t="shared" si="49"/>
        <v>143</v>
      </c>
      <c r="M19" s="607">
        <f t="shared" si="50"/>
        <v>66</v>
      </c>
      <c r="N19" s="607">
        <f t="shared" si="51"/>
        <v>225</v>
      </c>
      <c r="O19" s="607">
        <f t="shared" si="52"/>
        <v>116</v>
      </c>
      <c r="P19" s="607">
        <f t="shared" si="53"/>
        <v>206</v>
      </c>
      <c r="Q19" s="607">
        <f t="shared" si="54"/>
        <v>121</v>
      </c>
      <c r="R19" s="607">
        <f t="shared" si="55"/>
        <v>118</v>
      </c>
      <c r="S19" s="607">
        <f t="shared" si="56"/>
        <v>84</v>
      </c>
      <c r="T19" s="607">
        <f t="shared" si="57"/>
        <v>19</v>
      </c>
      <c r="U19" s="607">
        <f t="shared" si="58"/>
        <v>23</v>
      </c>
      <c r="V19" s="305"/>
      <c r="W19" s="596">
        <f t="shared" si="59"/>
        <v>0</v>
      </c>
      <c r="X19" s="596">
        <f t="shared" si="60"/>
        <v>0</v>
      </c>
      <c r="Y19" s="596">
        <f t="shared" si="61"/>
        <v>0</v>
      </c>
      <c r="Z19" s="596">
        <f t="shared" si="62"/>
        <v>0</v>
      </c>
      <c r="AA19" s="596">
        <f t="shared" si="63"/>
        <v>1</v>
      </c>
      <c r="AB19" s="596">
        <f t="shared" si="64"/>
        <v>2</v>
      </c>
      <c r="AC19" s="596">
        <f t="shared" si="65"/>
        <v>3</v>
      </c>
      <c r="AD19" s="596">
        <f t="shared" si="66"/>
        <v>2</v>
      </c>
      <c r="AE19" s="596">
        <f t="shared" si="67"/>
        <v>3</v>
      </c>
      <c r="AF19" s="596">
        <f t="shared" si="68"/>
        <v>1</v>
      </c>
      <c r="AG19" s="305"/>
      <c r="AH19" s="12" t="s">
        <v>27</v>
      </c>
      <c r="AI19" s="615">
        <f t="shared" si="99"/>
        <v>0</v>
      </c>
      <c r="AJ19" s="615">
        <f t="shared" si="100"/>
        <v>0</v>
      </c>
      <c r="AK19" s="615">
        <f t="shared" si="101"/>
        <v>1</v>
      </c>
      <c r="AL19" s="615">
        <f t="shared" si="102"/>
        <v>0</v>
      </c>
      <c r="AM19" s="615">
        <f t="shared" si="103"/>
        <v>2</v>
      </c>
      <c r="AN19" s="615">
        <f t="shared" si="104"/>
        <v>3</v>
      </c>
      <c r="AO19" s="615">
        <f t="shared" si="105"/>
        <v>17</v>
      </c>
      <c r="AP19" s="615">
        <f t="shared" si="106"/>
        <v>13</v>
      </c>
      <c r="AQ19" s="615">
        <f t="shared" si="107"/>
        <v>35</v>
      </c>
      <c r="AR19" s="615">
        <f t="shared" si="108"/>
        <v>29</v>
      </c>
      <c r="AS19" s="615">
        <f t="shared" si="109"/>
        <v>91</v>
      </c>
      <c r="AT19" s="615">
        <f t="shared" si="110"/>
        <v>46</v>
      </c>
      <c r="AU19" s="615">
        <f t="shared" si="111"/>
        <v>200</v>
      </c>
      <c r="AV19" s="615">
        <f t="shared" si="112"/>
        <v>100</v>
      </c>
      <c r="AW19" s="615">
        <f t="shared" si="113"/>
        <v>203</v>
      </c>
      <c r="AX19" s="615">
        <f t="shared" si="114"/>
        <v>134</v>
      </c>
      <c r="AY19" s="615">
        <f t="shared" si="115"/>
        <v>155</v>
      </c>
      <c r="AZ19" s="615">
        <f t="shared" si="116"/>
        <v>126</v>
      </c>
      <c r="BA19" s="615">
        <f t="shared" si="117"/>
        <v>42</v>
      </c>
      <c r="BB19" s="615">
        <f t="shared" si="118"/>
        <v>67</v>
      </c>
      <c r="BC19" s="615">
        <f t="shared" si="119"/>
        <v>10</v>
      </c>
      <c r="BD19" s="594">
        <f t="shared" si="120"/>
        <v>0</v>
      </c>
      <c r="BE19" s="594"/>
      <c r="BF19" s="594"/>
      <c r="BG19" s="594">
        <f t="shared" si="121"/>
        <v>0</v>
      </c>
      <c r="BH19" s="594">
        <f t="shared" si="122"/>
        <v>0</v>
      </c>
      <c r="BI19" s="594">
        <f t="shared" si="123"/>
        <v>0</v>
      </c>
      <c r="BJ19" s="594">
        <f t="shared" si="124"/>
        <v>1</v>
      </c>
      <c r="BK19" s="594">
        <f t="shared" si="125"/>
        <v>4</v>
      </c>
      <c r="BL19" s="594">
        <f t="shared" si="126"/>
        <v>2</v>
      </c>
      <c r="BM19" s="594">
        <f t="shared" si="127"/>
        <v>2</v>
      </c>
      <c r="BN19" s="305"/>
      <c r="BO19" s="305"/>
      <c r="BP19" s="12" t="s">
        <v>27</v>
      </c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>
        <v>1</v>
      </c>
      <c r="CJ19" s="13">
        <v>1</v>
      </c>
      <c r="CK19" s="13">
        <v>1</v>
      </c>
      <c r="CL19" s="13"/>
      <c r="CM19" s="13"/>
      <c r="CN19" s="13"/>
      <c r="CO19" s="13">
        <v>3</v>
      </c>
      <c r="CP19" s="13"/>
      <c r="CQ19" s="13"/>
      <c r="CR19" s="13">
        <v>2</v>
      </c>
      <c r="CS19" s="13"/>
      <c r="CT19" s="13">
        <v>2</v>
      </c>
      <c r="CU19" s="13">
        <v>2</v>
      </c>
      <c r="CV19" s="13">
        <v>3</v>
      </c>
      <c r="CW19" s="13">
        <v>1</v>
      </c>
      <c r="CX19" s="13"/>
      <c r="CY19" s="13">
        <v>1</v>
      </c>
      <c r="CZ19" s="13">
        <v>1</v>
      </c>
      <c r="DA19" s="13">
        <v>3</v>
      </c>
      <c r="DB19" s="13">
        <v>4</v>
      </c>
      <c r="DC19" s="13">
        <v>3</v>
      </c>
      <c r="DD19" s="13">
        <v>4</v>
      </c>
      <c r="DE19" s="13">
        <v>6</v>
      </c>
      <c r="DF19" s="13">
        <v>6</v>
      </c>
      <c r="DG19" s="13">
        <v>1</v>
      </c>
      <c r="DH19" s="13">
        <v>4</v>
      </c>
      <c r="DI19" s="13">
        <v>5</v>
      </c>
      <c r="DJ19" s="13">
        <v>2</v>
      </c>
      <c r="DK19" s="13">
        <v>3</v>
      </c>
      <c r="DL19" s="13">
        <v>7</v>
      </c>
      <c r="DM19" s="13">
        <v>4</v>
      </c>
      <c r="DN19" s="13">
        <v>2</v>
      </c>
      <c r="DO19" s="13">
        <v>2</v>
      </c>
      <c r="DP19" s="13">
        <v>8</v>
      </c>
      <c r="DQ19" s="13">
        <v>9</v>
      </c>
      <c r="DR19" s="13">
        <v>7</v>
      </c>
      <c r="DS19" s="13">
        <v>9</v>
      </c>
      <c r="DT19" s="13">
        <v>12</v>
      </c>
      <c r="DU19" s="13">
        <v>9</v>
      </c>
      <c r="DV19" s="13">
        <v>4</v>
      </c>
      <c r="DW19" s="13">
        <v>16</v>
      </c>
      <c r="DX19" s="13">
        <v>7</v>
      </c>
      <c r="DY19" s="13">
        <v>12</v>
      </c>
      <c r="DZ19" s="13">
        <v>14</v>
      </c>
      <c r="EA19" s="13">
        <v>10</v>
      </c>
      <c r="EB19" s="13">
        <v>13</v>
      </c>
      <c r="EC19" s="13">
        <v>12</v>
      </c>
      <c r="ED19" s="13">
        <v>13</v>
      </c>
      <c r="EE19" s="13">
        <v>9</v>
      </c>
      <c r="EF19" s="13">
        <v>15</v>
      </c>
      <c r="EG19" s="13">
        <v>12</v>
      </c>
      <c r="EH19" s="13">
        <v>17</v>
      </c>
      <c r="EI19" s="13">
        <v>15</v>
      </c>
      <c r="EJ19" s="13">
        <v>12</v>
      </c>
      <c r="EK19" s="13">
        <v>16</v>
      </c>
      <c r="EL19" s="13">
        <v>22</v>
      </c>
      <c r="EM19" s="13">
        <v>16</v>
      </c>
      <c r="EN19" s="13">
        <v>10</v>
      </c>
      <c r="EO19" s="13">
        <v>16</v>
      </c>
      <c r="EP19" s="13">
        <v>13</v>
      </c>
      <c r="EQ19" s="13">
        <v>12</v>
      </c>
      <c r="ER19" s="13">
        <v>10</v>
      </c>
      <c r="ES19" s="13">
        <v>6</v>
      </c>
      <c r="ET19" s="13">
        <v>14</v>
      </c>
      <c r="EU19" s="13">
        <v>7</v>
      </c>
      <c r="EV19" s="13">
        <v>9</v>
      </c>
      <c r="EW19" s="13">
        <v>5</v>
      </c>
      <c r="EX19" s="13">
        <v>6</v>
      </c>
      <c r="EY19" s="13">
        <v>11</v>
      </c>
      <c r="EZ19" s="13">
        <v>8</v>
      </c>
      <c r="FA19" s="13">
        <v>5</v>
      </c>
      <c r="FB19" s="13">
        <v>8</v>
      </c>
      <c r="FC19" s="13">
        <v>4</v>
      </c>
      <c r="FD19" s="13">
        <v>3</v>
      </c>
      <c r="FE19" s="13">
        <v>1</v>
      </c>
      <c r="FF19" s="13">
        <v>3</v>
      </c>
      <c r="FG19" s="13">
        <v>3</v>
      </c>
      <c r="FH19" s="13"/>
      <c r="FI19" s="13"/>
      <c r="FJ19" s="13">
        <v>1</v>
      </c>
      <c r="FK19" s="13"/>
      <c r="FL19" s="57">
        <v>518</v>
      </c>
      <c r="FM19" s="13"/>
      <c r="FN19" s="13"/>
      <c r="FO19" s="13"/>
      <c r="FP19" s="13"/>
      <c r="FQ19" s="13"/>
      <c r="FR19" s="13"/>
      <c r="FS19" s="13"/>
      <c r="FT19" s="13">
        <v>1</v>
      </c>
      <c r="FU19" s="13"/>
      <c r="FV19" s="13"/>
      <c r="FW19" s="13"/>
      <c r="FX19" s="13"/>
      <c r="FY19" s="13"/>
      <c r="FZ19" s="13"/>
      <c r="GA19" s="13"/>
      <c r="GB19" s="13"/>
      <c r="GC19" s="13"/>
      <c r="GD19" s="13">
        <v>2</v>
      </c>
      <c r="GE19" s="13"/>
      <c r="GF19" s="13"/>
      <c r="GG19" s="13"/>
      <c r="GH19" s="13">
        <v>2</v>
      </c>
      <c r="GI19" s="13">
        <v>1</v>
      </c>
      <c r="GJ19" s="13"/>
      <c r="GK19" s="13">
        <v>1</v>
      </c>
      <c r="GL19" s="13">
        <v>2</v>
      </c>
      <c r="GM19" s="13">
        <v>2</v>
      </c>
      <c r="GN19" s="13">
        <v>2</v>
      </c>
      <c r="GO19" s="13">
        <v>2</v>
      </c>
      <c r="GP19" s="13">
        <v>2</v>
      </c>
      <c r="GQ19" s="13">
        <v>3</v>
      </c>
      <c r="GR19" s="13">
        <v>4</v>
      </c>
      <c r="GS19" s="13">
        <v>3</v>
      </c>
      <c r="GT19" s="13">
        <v>3</v>
      </c>
      <c r="GU19" s="13">
        <v>5</v>
      </c>
      <c r="GV19" s="13">
        <v>5</v>
      </c>
      <c r="GW19" s="13">
        <v>4</v>
      </c>
      <c r="GX19" s="13">
        <v>1</v>
      </c>
      <c r="GY19" s="13">
        <v>4</v>
      </c>
      <c r="GZ19" s="13">
        <v>3</v>
      </c>
      <c r="HA19" s="13">
        <v>3</v>
      </c>
      <c r="HB19" s="13">
        <v>4</v>
      </c>
      <c r="HC19" s="13">
        <v>3</v>
      </c>
      <c r="HD19" s="13">
        <v>8</v>
      </c>
      <c r="HE19" s="13">
        <v>13</v>
      </c>
      <c r="HF19" s="13">
        <v>9</v>
      </c>
      <c r="HG19" s="13">
        <v>6</v>
      </c>
      <c r="HH19" s="13">
        <v>9</v>
      </c>
      <c r="HI19" s="13">
        <v>14</v>
      </c>
      <c r="HJ19" s="13">
        <v>14</v>
      </c>
      <c r="HK19" s="13">
        <v>11</v>
      </c>
      <c r="HL19" s="13">
        <v>13</v>
      </c>
      <c r="HM19" s="13">
        <v>18</v>
      </c>
      <c r="HN19" s="13">
        <v>17</v>
      </c>
      <c r="HO19" s="13">
        <v>18</v>
      </c>
      <c r="HP19" s="13">
        <v>23</v>
      </c>
      <c r="HQ19" s="13">
        <v>23</v>
      </c>
      <c r="HR19" s="13">
        <v>24</v>
      </c>
      <c r="HS19" s="13">
        <v>23</v>
      </c>
      <c r="HT19" s="13">
        <v>20</v>
      </c>
      <c r="HU19" s="13">
        <v>21</v>
      </c>
      <c r="HV19" s="13">
        <v>25</v>
      </c>
      <c r="HW19" s="13">
        <v>25</v>
      </c>
      <c r="HX19" s="13">
        <v>18</v>
      </c>
      <c r="HY19" s="13">
        <v>25</v>
      </c>
      <c r="HZ19" s="13">
        <v>23</v>
      </c>
      <c r="IA19" s="13">
        <v>16</v>
      </c>
      <c r="IB19" s="13">
        <v>15</v>
      </c>
      <c r="IC19" s="13">
        <v>17</v>
      </c>
      <c r="ID19" s="13">
        <v>19</v>
      </c>
      <c r="IE19" s="13">
        <v>20</v>
      </c>
      <c r="IF19" s="13">
        <v>23</v>
      </c>
      <c r="IG19" s="13">
        <v>19</v>
      </c>
      <c r="IH19" s="13">
        <v>22</v>
      </c>
      <c r="II19" s="13">
        <v>19</v>
      </c>
      <c r="IJ19" s="13">
        <v>19</v>
      </c>
      <c r="IK19" s="13">
        <v>7</v>
      </c>
      <c r="IL19" s="13">
        <v>18</v>
      </c>
      <c r="IM19" s="13">
        <v>9</v>
      </c>
      <c r="IN19" s="13">
        <v>11</v>
      </c>
      <c r="IO19" s="13">
        <v>8</v>
      </c>
      <c r="IP19" s="13">
        <v>7</v>
      </c>
      <c r="IQ19" s="13">
        <v>6</v>
      </c>
      <c r="IR19" s="13">
        <v>6</v>
      </c>
      <c r="IS19" s="13">
        <v>5</v>
      </c>
      <c r="IT19" s="13">
        <v>5</v>
      </c>
      <c r="IU19" s="13">
        <v>5</v>
      </c>
      <c r="IV19" s="13">
        <v>2</v>
      </c>
      <c r="IW19" s="13">
        <v>3</v>
      </c>
      <c r="IX19" s="13">
        <v>3</v>
      </c>
      <c r="IY19" s="13"/>
      <c r="IZ19" s="13"/>
      <c r="JA19" s="13"/>
      <c r="JB19" s="13"/>
      <c r="JC19" s="13"/>
      <c r="JD19" s="13"/>
      <c r="JE19" s="57">
        <v>746</v>
      </c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>
        <v>1</v>
      </c>
      <c r="KC19" s="13"/>
      <c r="KD19" s="13"/>
      <c r="KE19" s="13"/>
      <c r="KF19" s="13"/>
      <c r="KG19" s="13">
        <v>1</v>
      </c>
      <c r="KH19" s="13"/>
      <c r="KI19" s="13"/>
      <c r="KJ19" s="13"/>
      <c r="KK19" s="13">
        <v>1</v>
      </c>
      <c r="KL19" s="13"/>
      <c r="KM19" s="13">
        <v>1</v>
      </c>
      <c r="KN19" s="13"/>
      <c r="KO19" s="13">
        <v>1</v>
      </c>
      <c r="KP19" s="13"/>
      <c r="KQ19" s="13"/>
      <c r="KR19" s="13"/>
      <c r="KS19" s="13"/>
      <c r="KT19" s="13"/>
      <c r="KU19" s="13"/>
      <c r="KV19" s="13"/>
      <c r="KW19" s="13"/>
      <c r="KX19" s="13">
        <v>2</v>
      </c>
      <c r="KY19" s="13"/>
      <c r="KZ19" s="13"/>
      <c r="LA19" s="13"/>
      <c r="LB19" s="13"/>
      <c r="LC19" s="13"/>
      <c r="LD19" s="13">
        <v>1</v>
      </c>
      <c r="LE19" s="13"/>
      <c r="LF19" s="13">
        <v>1</v>
      </c>
      <c r="LG19" s="13"/>
      <c r="LH19" s="13"/>
      <c r="LI19" s="13"/>
      <c r="LJ19" s="13"/>
      <c r="LK19" s="13"/>
      <c r="LL19" s="13">
        <v>1</v>
      </c>
      <c r="LM19" s="57">
        <v>10</v>
      </c>
      <c r="LN19" s="13">
        <v>1274</v>
      </c>
      <c r="LO19" s="331"/>
      <c r="LP19" s="13"/>
      <c r="LQ19" s="13"/>
      <c r="LR19" s="13"/>
      <c r="LS19" s="13"/>
      <c r="LT19" s="13"/>
      <c r="LU19" s="13"/>
      <c r="LV19" s="13"/>
      <c r="LW19" s="331"/>
      <c r="LX19" s="13"/>
    </row>
    <row r="20" spans="1:354">
      <c r="A20" s="5" t="s">
        <v>32</v>
      </c>
      <c r="B20" s="607">
        <f t="shared" si="39"/>
        <v>0</v>
      </c>
      <c r="C20" s="607">
        <f t="shared" si="40"/>
        <v>0</v>
      </c>
      <c r="D20" s="607">
        <f t="shared" si="41"/>
        <v>0</v>
      </c>
      <c r="E20" s="607">
        <f t="shared" si="42"/>
        <v>0</v>
      </c>
      <c r="F20" s="607">
        <f t="shared" si="43"/>
        <v>3</v>
      </c>
      <c r="G20" s="607">
        <f t="shared" si="44"/>
        <v>7</v>
      </c>
      <c r="H20" s="607">
        <f t="shared" si="45"/>
        <v>8</v>
      </c>
      <c r="I20" s="607">
        <f t="shared" si="46"/>
        <v>9</v>
      </c>
      <c r="J20" s="607">
        <f t="shared" si="47"/>
        <v>30</v>
      </c>
      <c r="K20" s="607">
        <f t="shared" si="48"/>
        <v>16</v>
      </c>
      <c r="L20" s="607">
        <f t="shared" si="49"/>
        <v>54</v>
      </c>
      <c r="M20" s="607">
        <f t="shared" si="50"/>
        <v>33</v>
      </c>
      <c r="N20" s="607">
        <f t="shared" si="51"/>
        <v>112</v>
      </c>
      <c r="O20" s="607">
        <f t="shared" si="52"/>
        <v>56</v>
      </c>
      <c r="P20" s="607">
        <f t="shared" si="53"/>
        <v>148</v>
      </c>
      <c r="Q20" s="607">
        <f t="shared" si="54"/>
        <v>82</v>
      </c>
      <c r="R20" s="607">
        <f t="shared" si="55"/>
        <v>89</v>
      </c>
      <c r="S20" s="607">
        <f t="shared" si="56"/>
        <v>81</v>
      </c>
      <c r="T20" s="607">
        <f t="shared" si="57"/>
        <v>28</v>
      </c>
      <c r="U20" s="607">
        <f t="shared" si="58"/>
        <v>24</v>
      </c>
      <c r="V20" s="305"/>
      <c r="W20" s="596">
        <f t="shared" si="59"/>
        <v>0</v>
      </c>
      <c r="X20" s="596">
        <f t="shared" si="60"/>
        <v>0</v>
      </c>
      <c r="Y20" s="596">
        <f t="shared" si="61"/>
        <v>0</v>
      </c>
      <c r="Z20" s="596">
        <f t="shared" si="62"/>
        <v>0</v>
      </c>
      <c r="AA20" s="596">
        <f t="shared" si="63"/>
        <v>1</v>
      </c>
      <c r="AB20" s="596">
        <f t="shared" si="64"/>
        <v>0</v>
      </c>
      <c r="AC20" s="596">
        <f t="shared" si="65"/>
        <v>1</v>
      </c>
      <c r="AD20" s="596">
        <f t="shared" si="66"/>
        <v>1</v>
      </c>
      <c r="AE20" s="596">
        <f t="shared" si="67"/>
        <v>4</v>
      </c>
      <c r="AF20" s="596">
        <f t="shared" si="68"/>
        <v>6</v>
      </c>
      <c r="AG20" s="305"/>
      <c r="AH20" s="12" t="s">
        <v>28</v>
      </c>
      <c r="AI20" s="615">
        <f t="shared" si="99"/>
        <v>0</v>
      </c>
      <c r="AJ20" s="615">
        <f t="shared" si="100"/>
        <v>0</v>
      </c>
      <c r="AK20" s="615">
        <f t="shared" si="101"/>
        <v>0</v>
      </c>
      <c r="AL20" s="615">
        <f t="shared" si="102"/>
        <v>0</v>
      </c>
      <c r="AM20" s="615">
        <f t="shared" si="103"/>
        <v>4</v>
      </c>
      <c r="AN20" s="615">
        <f t="shared" si="104"/>
        <v>2</v>
      </c>
      <c r="AO20" s="615">
        <f t="shared" si="105"/>
        <v>13</v>
      </c>
      <c r="AP20" s="615">
        <f t="shared" si="106"/>
        <v>9</v>
      </c>
      <c r="AQ20" s="615">
        <f t="shared" si="107"/>
        <v>41</v>
      </c>
      <c r="AR20" s="615">
        <f t="shared" si="108"/>
        <v>18</v>
      </c>
      <c r="AS20" s="615">
        <f t="shared" si="109"/>
        <v>86</v>
      </c>
      <c r="AT20" s="615">
        <f t="shared" si="110"/>
        <v>45</v>
      </c>
      <c r="AU20" s="615">
        <f t="shared" si="111"/>
        <v>126</v>
      </c>
      <c r="AV20" s="615">
        <f t="shared" si="112"/>
        <v>69</v>
      </c>
      <c r="AW20" s="615">
        <f t="shared" si="113"/>
        <v>136</v>
      </c>
      <c r="AX20" s="615">
        <f t="shared" si="114"/>
        <v>70</v>
      </c>
      <c r="AY20" s="615">
        <f t="shared" si="115"/>
        <v>73</v>
      </c>
      <c r="AZ20" s="615">
        <f t="shared" si="116"/>
        <v>83</v>
      </c>
      <c r="BA20" s="615">
        <f t="shared" si="117"/>
        <v>15</v>
      </c>
      <c r="BB20" s="615">
        <f t="shared" si="118"/>
        <v>24</v>
      </c>
      <c r="BC20" s="615">
        <f t="shared" si="119"/>
        <v>3</v>
      </c>
      <c r="BD20" s="594">
        <f t="shared" si="120"/>
        <v>0</v>
      </c>
      <c r="BE20" s="594"/>
      <c r="BF20" s="594"/>
      <c r="BG20" s="594">
        <f t="shared" si="121"/>
        <v>0</v>
      </c>
      <c r="BH20" s="594">
        <f t="shared" si="122"/>
        <v>0</v>
      </c>
      <c r="BI20" s="594">
        <f t="shared" si="123"/>
        <v>0</v>
      </c>
      <c r="BJ20" s="594">
        <f t="shared" si="124"/>
        <v>0</v>
      </c>
      <c r="BK20" s="594">
        <f t="shared" si="125"/>
        <v>0</v>
      </c>
      <c r="BL20" s="594">
        <f t="shared" si="126"/>
        <v>2</v>
      </c>
      <c r="BM20" s="594">
        <f t="shared" si="127"/>
        <v>1</v>
      </c>
      <c r="BN20" s="305"/>
      <c r="BO20" s="305"/>
      <c r="BP20" s="12" t="s">
        <v>28</v>
      </c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>
        <v>1</v>
      </c>
      <c r="CG20" s="13"/>
      <c r="CH20" s="13"/>
      <c r="CI20" s="13">
        <v>1</v>
      </c>
      <c r="CJ20" s="13"/>
      <c r="CK20" s="13"/>
      <c r="CL20" s="13"/>
      <c r="CM20" s="13"/>
      <c r="CN20" s="13"/>
      <c r="CO20" s="13"/>
      <c r="CP20" s="13"/>
      <c r="CQ20" s="13"/>
      <c r="CR20" s="13"/>
      <c r="CS20" s="13">
        <v>5</v>
      </c>
      <c r="CT20" s="13">
        <v>1</v>
      </c>
      <c r="CU20" s="13"/>
      <c r="CV20" s="13">
        <v>2</v>
      </c>
      <c r="CW20" s="13">
        <v>1</v>
      </c>
      <c r="CX20" s="13"/>
      <c r="CY20" s="13">
        <v>1</v>
      </c>
      <c r="CZ20" s="13"/>
      <c r="DA20" s="13">
        <v>2</v>
      </c>
      <c r="DB20" s="13">
        <v>3</v>
      </c>
      <c r="DC20" s="13">
        <v>3</v>
      </c>
      <c r="DD20" s="13">
        <v>3</v>
      </c>
      <c r="DE20" s="13">
        <v>1</v>
      </c>
      <c r="DF20" s="13">
        <v>1</v>
      </c>
      <c r="DG20" s="13">
        <v>4</v>
      </c>
      <c r="DH20" s="13">
        <v>4</v>
      </c>
      <c r="DI20" s="13">
        <v>7</v>
      </c>
      <c r="DJ20" s="13">
        <v>6</v>
      </c>
      <c r="DK20" s="13">
        <v>2</v>
      </c>
      <c r="DL20" s="13">
        <v>5</v>
      </c>
      <c r="DM20" s="13">
        <v>3</v>
      </c>
      <c r="DN20" s="13">
        <v>4</v>
      </c>
      <c r="DO20" s="13">
        <v>6</v>
      </c>
      <c r="DP20" s="13">
        <v>3</v>
      </c>
      <c r="DQ20" s="13">
        <v>5</v>
      </c>
      <c r="DR20" s="13">
        <v>10</v>
      </c>
      <c r="DS20" s="13">
        <v>6</v>
      </c>
      <c r="DT20" s="13">
        <v>2</v>
      </c>
      <c r="DU20" s="13">
        <v>9</v>
      </c>
      <c r="DV20" s="13">
        <v>4</v>
      </c>
      <c r="DW20" s="13">
        <v>8</v>
      </c>
      <c r="DX20" s="13">
        <v>7</v>
      </c>
      <c r="DY20" s="13">
        <v>7</v>
      </c>
      <c r="DZ20" s="13">
        <v>6</v>
      </c>
      <c r="EA20" s="13">
        <v>10</v>
      </c>
      <c r="EB20" s="13">
        <v>6</v>
      </c>
      <c r="EC20" s="13">
        <v>6</v>
      </c>
      <c r="ED20" s="13">
        <v>6</v>
      </c>
      <c r="EE20" s="13">
        <v>9</v>
      </c>
      <c r="EF20" s="13">
        <v>6</v>
      </c>
      <c r="EG20" s="13">
        <v>7</v>
      </c>
      <c r="EH20" s="13">
        <v>9</v>
      </c>
      <c r="EI20" s="13">
        <v>5</v>
      </c>
      <c r="EJ20" s="13">
        <v>9</v>
      </c>
      <c r="EK20" s="13">
        <v>7</v>
      </c>
      <c r="EL20" s="13">
        <v>9</v>
      </c>
      <c r="EM20" s="13">
        <v>10</v>
      </c>
      <c r="EN20" s="13">
        <v>13</v>
      </c>
      <c r="EO20" s="13">
        <v>12</v>
      </c>
      <c r="EP20" s="13">
        <v>7</v>
      </c>
      <c r="EQ20" s="13">
        <v>5</v>
      </c>
      <c r="ER20" s="13">
        <v>5</v>
      </c>
      <c r="ES20" s="13">
        <v>9</v>
      </c>
      <c r="ET20" s="13">
        <v>8</v>
      </c>
      <c r="EU20" s="13">
        <v>5</v>
      </c>
      <c r="EV20" s="13">
        <v>4</v>
      </c>
      <c r="EW20" s="13">
        <v>7</v>
      </c>
      <c r="EX20" s="13">
        <v>3</v>
      </c>
      <c r="EY20" s="13">
        <v>7</v>
      </c>
      <c r="EZ20" s="13"/>
      <c r="FA20" s="13">
        <v>1</v>
      </c>
      <c r="FB20" s="13">
        <v>1</v>
      </c>
      <c r="FC20" s="13"/>
      <c r="FD20" s="13">
        <v>1</v>
      </c>
      <c r="FE20" s="13"/>
      <c r="FF20" s="13"/>
      <c r="FG20" s="13"/>
      <c r="FH20" s="13"/>
      <c r="FI20" s="13"/>
      <c r="FJ20" s="13"/>
      <c r="FK20" s="13"/>
      <c r="FL20" s="57">
        <v>320</v>
      </c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>
        <v>1</v>
      </c>
      <c r="GC20" s="13">
        <v>1</v>
      </c>
      <c r="GD20" s="13"/>
      <c r="GE20" s="13"/>
      <c r="GF20" s="13">
        <v>2</v>
      </c>
      <c r="GG20" s="13"/>
      <c r="GH20" s="13"/>
      <c r="GI20" s="13"/>
      <c r="GJ20" s="13">
        <v>1</v>
      </c>
      <c r="GK20" s="13">
        <v>2</v>
      </c>
      <c r="GL20" s="13">
        <v>1</v>
      </c>
      <c r="GM20" s="13">
        <v>1</v>
      </c>
      <c r="GN20" s="13">
        <v>1</v>
      </c>
      <c r="GO20" s="13">
        <v>1</v>
      </c>
      <c r="GP20" s="13">
        <v>2</v>
      </c>
      <c r="GQ20" s="13">
        <v>4</v>
      </c>
      <c r="GR20" s="13">
        <v>5</v>
      </c>
      <c r="GS20" s="13">
        <v>3</v>
      </c>
      <c r="GT20" s="13">
        <v>2</v>
      </c>
      <c r="GU20" s="13">
        <v>3</v>
      </c>
      <c r="GV20" s="13">
        <v>2</v>
      </c>
      <c r="GW20" s="13">
        <v>1</v>
      </c>
      <c r="GX20" s="13">
        <v>7</v>
      </c>
      <c r="GY20" s="13">
        <v>4</v>
      </c>
      <c r="GZ20" s="13">
        <v>5</v>
      </c>
      <c r="HA20" s="13">
        <v>9</v>
      </c>
      <c r="HB20" s="13">
        <v>3</v>
      </c>
      <c r="HC20" s="13">
        <v>4</v>
      </c>
      <c r="HD20" s="13">
        <v>10</v>
      </c>
      <c r="HE20" s="13">
        <v>15</v>
      </c>
      <c r="HF20" s="13">
        <v>6</v>
      </c>
      <c r="HG20" s="13">
        <v>8</v>
      </c>
      <c r="HH20" s="13">
        <v>7</v>
      </c>
      <c r="HI20" s="13">
        <v>13</v>
      </c>
      <c r="HJ20" s="13">
        <v>13</v>
      </c>
      <c r="HK20" s="13">
        <v>7</v>
      </c>
      <c r="HL20" s="13">
        <v>9</v>
      </c>
      <c r="HM20" s="13">
        <v>12</v>
      </c>
      <c r="HN20" s="13">
        <v>12</v>
      </c>
      <c r="HO20" s="13">
        <v>12</v>
      </c>
      <c r="HP20" s="13">
        <v>13</v>
      </c>
      <c r="HQ20" s="13">
        <v>16</v>
      </c>
      <c r="HR20" s="13">
        <v>11</v>
      </c>
      <c r="HS20" s="13">
        <v>7</v>
      </c>
      <c r="HT20" s="13">
        <v>15</v>
      </c>
      <c r="HU20" s="13">
        <v>19</v>
      </c>
      <c r="HV20" s="13">
        <v>13</v>
      </c>
      <c r="HW20" s="13">
        <v>17</v>
      </c>
      <c r="HX20" s="13">
        <v>14</v>
      </c>
      <c r="HY20" s="13">
        <v>15</v>
      </c>
      <c r="HZ20" s="13">
        <v>14</v>
      </c>
      <c r="IA20" s="13">
        <v>16</v>
      </c>
      <c r="IB20" s="13">
        <v>12</v>
      </c>
      <c r="IC20" s="13">
        <v>10</v>
      </c>
      <c r="ID20" s="13">
        <v>14</v>
      </c>
      <c r="IE20" s="13">
        <v>11</v>
      </c>
      <c r="IF20" s="13">
        <v>7</v>
      </c>
      <c r="IG20" s="13">
        <v>7</v>
      </c>
      <c r="IH20" s="13">
        <v>5</v>
      </c>
      <c r="II20" s="13">
        <v>7</v>
      </c>
      <c r="IJ20" s="13">
        <v>14</v>
      </c>
      <c r="IK20" s="13">
        <v>8</v>
      </c>
      <c r="IL20" s="13">
        <v>8</v>
      </c>
      <c r="IM20" s="13">
        <v>3</v>
      </c>
      <c r="IN20" s="13">
        <v>3</v>
      </c>
      <c r="IO20" s="13">
        <v>11</v>
      </c>
      <c r="IP20" s="13">
        <v>4</v>
      </c>
      <c r="IQ20" s="13">
        <v>3</v>
      </c>
      <c r="IR20" s="13">
        <v>4</v>
      </c>
      <c r="IS20" s="13"/>
      <c r="IT20" s="13">
        <v>1</v>
      </c>
      <c r="IU20" s="13">
        <v>1</v>
      </c>
      <c r="IV20" s="13">
        <v>2</v>
      </c>
      <c r="IW20" s="13"/>
      <c r="IX20" s="13"/>
      <c r="IY20" s="13"/>
      <c r="IZ20" s="13"/>
      <c r="JA20" s="13"/>
      <c r="JB20" s="13"/>
      <c r="JC20" s="13"/>
      <c r="JD20" s="13"/>
      <c r="JE20" s="57">
        <v>494</v>
      </c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>
        <v>2</v>
      </c>
      <c r="KW20" s="13"/>
      <c r="KX20" s="13"/>
      <c r="KY20" s="13"/>
      <c r="KZ20" s="13"/>
      <c r="LA20" s="13">
        <v>1</v>
      </c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57">
        <v>3</v>
      </c>
      <c r="LN20" s="13">
        <v>817</v>
      </c>
      <c r="LO20" s="331"/>
      <c r="LP20" s="13"/>
      <c r="LQ20" s="13"/>
      <c r="LR20" s="13"/>
      <c r="LS20" s="13"/>
      <c r="LT20" s="13"/>
      <c r="LU20" s="13"/>
      <c r="LV20" s="13"/>
      <c r="LW20" s="331"/>
      <c r="LX20" s="13"/>
    </row>
    <row r="21" spans="1:354">
      <c r="A21" s="5" t="s">
        <v>33</v>
      </c>
      <c r="B21" s="607">
        <f t="shared" si="39"/>
        <v>0</v>
      </c>
      <c r="C21" s="607">
        <f t="shared" si="40"/>
        <v>0</v>
      </c>
      <c r="D21" s="607">
        <f t="shared" si="41"/>
        <v>2</v>
      </c>
      <c r="E21" s="607">
        <f t="shared" si="42"/>
        <v>1</v>
      </c>
      <c r="F21" s="607">
        <f t="shared" si="43"/>
        <v>9</v>
      </c>
      <c r="G21" s="607">
        <f t="shared" si="44"/>
        <v>5</v>
      </c>
      <c r="H21" s="607">
        <f t="shared" si="45"/>
        <v>18</v>
      </c>
      <c r="I21" s="607">
        <f t="shared" si="46"/>
        <v>8</v>
      </c>
      <c r="J21" s="607">
        <f t="shared" si="47"/>
        <v>42</v>
      </c>
      <c r="K21" s="607">
        <f t="shared" si="48"/>
        <v>22</v>
      </c>
      <c r="L21" s="607">
        <f t="shared" si="49"/>
        <v>71</v>
      </c>
      <c r="M21" s="607">
        <f t="shared" si="50"/>
        <v>42</v>
      </c>
      <c r="N21" s="607">
        <f t="shared" si="51"/>
        <v>97</v>
      </c>
      <c r="O21" s="607">
        <f t="shared" si="52"/>
        <v>61</v>
      </c>
      <c r="P21" s="607">
        <f t="shared" si="53"/>
        <v>127</v>
      </c>
      <c r="Q21" s="607">
        <f t="shared" si="54"/>
        <v>53</v>
      </c>
      <c r="R21" s="607">
        <f t="shared" si="55"/>
        <v>65</v>
      </c>
      <c r="S21" s="607">
        <f t="shared" si="56"/>
        <v>60</v>
      </c>
      <c r="T21" s="607">
        <f t="shared" si="57"/>
        <v>10</v>
      </c>
      <c r="U21" s="607">
        <f t="shared" si="58"/>
        <v>16</v>
      </c>
      <c r="V21" s="305"/>
      <c r="W21" s="596">
        <f t="shared" si="59"/>
        <v>0</v>
      </c>
      <c r="X21" s="596">
        <f t="shared" si="60"/>
        <v>0</v>
      </c>
      <c r="Y21" s="596">
        <f t="shared" si="61"/>
        <v>0</v>
      </c>
      <c r="Z21" s="596">
        <f t="shared" si="62"/>
        <v>0</v>
      </c>
      <c r="AA21" s="596">
        <f t="shared" si="63"/>
        <v>0</v>
      </c>
      <c r="AB21" s="596">
        <f t="shared" si="64"/>
        <v>1</v>
      </c>
      <c r="AC21" s="596">
        <f t="shared" si="65"/>
        <v>1</v>
      </c>
      <c r="AD21" s="596">
        <f t="shared" si="66"/>
        <v>5</v>
      </c>
      <c r="AE21" s="596">
        <f t="shared" si="67"/>
        <v>6</v>
      </c>
      <c r="AF21" s="596">
        <f t="shared" si="68"/>
        <v>8</v>
      </c>
      <c r="AG21" s="305"/>
      <c r="AH21" s="12" t="s">
        <v>30</v>
      </c>
      <c r="AI21" s="615">
        <f t="shared" si="99"/>
        <v>0</v>
      </c>
      <c r="AJ21" s="615">
        <f t="shared" si="100"/>
        <v>0</v>
      </c>
      <c r="AK21" s="615">
        <f t="shared" si="101"/>
        <v>0</v>
      </c>
      <c r="AL21" s="615">
        <f t="shared" si="102"/>
        <v>1</v>
      </c>
      <c r="AM21" s="615">
        <f t="shared" si="103"/>
        <v>10</v>
      </c>
      <c r="AN21" s="615">
        <f t="shared" si="104"/>
        <v>5</v>
      </c>
      <c r="AO21" s="615">
        <f t="shared" si="105"/>
        <v>40</v>
      </c>
      <c r="AP21" s="615">
        <f t="shared" si="106"/>
        <v>21</v>
      </c>
      <c r="AQ21" s="615">
        <f t="shared" si="107"/>
        <v>91</v>
      </c>
      <c r="AR21" s="615">
        <f t="shared" si="108"/>
        <v>52</v>
      </c>
      <c r="AS21" s="615">
        <f t="shared" si="109"/>
        <v>132</v>
      </c>
      <c r="AT21" s="615">
        <f t="shared" si="110"/>
        <v>86</v>
      </c>
      <c r="AU21" s="615">
        <f t="shared" si="111"/>
        <v>150</v>
      </c>
      <c r="AV21" s="615">
        <f t="shared" si="112"/>
        <v>72</v>
      </c>
      <c r="AW21" s="615">
        <f t="shared" si="113"/>
        <v>95</v>
      </c>
      <c r="AX21" s="615">
        <f t="shared" si="114"/>
        <v>52</v>
      </c>
      <c r="AY21" s="615">
        <f t="shared" si="115"/>
        <v>43</v>
      </c>
      <c r="AZ21" s="615">
        <f t="shared" si="116"/>
        <v>42</v>
      </c>
      <c r="BA21" s="615">
        <f t="shared" si="117"/>
        <v>8</v>
      </c>
      <c r="BB21" s="615">
        <f t="shared" si="118"/>
        <v>11</v>
      </c>
      <c r="BC21" s="615">
        <f t="shared" si="119"/>
        <v>5</v>
      </c>
      <c r="BD21" s="594">
        <f t="shared" si="120"/>
        <v>0</v>
      </c>
      <c r="BE21" s="594"/>
      <c r="BF21" s="594"/>
      <c r="BG21" s="594">
        <f t="shared" si="121"/>
        <v>0</v>
      </c>
      <c r="BH21" s="594">
        <f t="shared" si="122"/>
        <v>0</v>
      </c>
      <c r="BI21" s="594">
        <f t="shared" si="123"/>
        <v>0</v>
      </c>
      <c r="BJ21" s="594">
        <f t="shared" si="124"/>
        <v>1</v>
      </c>
      <c r="BK21" s="594">
        <f t="shared" si="125"/>
        <v>3</v>
      </c>
      <c r="BL21" s="594">
        <f t="shared" si="126"/>
        <v>1</v>
      </c>
      <c r="BM21" s="594">
        <f t="shared" si="127"/>
        <v>0</v>
      </c>
      <c r="BN21" s="305"/>
      <c r="BO21" s="305"/>
      <c r="BP21" s="12" t="s">
        <v>30</v>
      </c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>
        <v>1</v>
      </c>
      <c r="CB21" s="13"/>
      <c r="CC21" s="13"/>
      <c r="CD21" s="13"/>
      <c r="CE21" s="13"/>
      <c r="CF21" s="13"/>
      <c r="CG21" s="13"/>
      <c r="CH21" s="13"/>
      <c r="CI21" s="13">
        <v>1</v>
      </c>
      <c r="CJ21" s="13">
        <v>1</v>
      </c>
      <c r="CK21" s="13">
        <v>1</v>
      </c>
      <c r="CL21" s="13"/>
      <c r="CM21" s="13">
        <v>2</v>
      </c>
      <c r="CN21" s="13">
        <v>2</v>
      </c>
      <c r="CO21" s="13">
        <v>1</v>
      </c>
      <c r="CP21" s="13">
        <v>4</v>
      </c>
      <c r="CQ21" s="13"/>
      <c r="CR21" s="13">
        <v>4</v>
      </c>
      <c r="CS21" s="13">
        <v>1</v>
      </c>
      <c r="CT21" s="13">
        <v>1</v>
      </c>
      <c r="CU21" s="13">
        <v>2</v>
      </c>
      <c r="CV21" s="13">
        <v>2</v>
      </c>
      <c r="CW21" s="13">
        <v>4</v>
      </c>
      <c r="CX21" s="13">
        <v>2</v>
      </c>
      <c r="CY21" s="13">
        <v>7</v>
      </c>
      <c r="CZ21" s="13">
        <v>7</v>
      </c>
      <c r="DA21" s="13">
        <v>1</v>
      </c>
      <c r="DB21" s="13">
        <v>4</v>
      </c>
      <c r="DC21" s="13">
        <v>3</v>
      </c>
      <c r="DD21" s="13">
        <v>4</v>
      </c>
      <c r="DE21" s="13">
        <v>8</v>
      </c>
      <c r="DF21" s="13">
        <v>8</v>
      </c>
      <c r="DG21" s="13">
        <v>8</v>
      </c>
      <c r="DH21" s="13">
        <v>6</v>
      </c>
      <c r="DI21" s="13">
        <v>7</v>
      </c>
      <c r="DJ21" s="13">
        <v>12</v>
      </c>
      <c r="DK21" s="13">
        <v>9</v>
      </c>
      <c r="DL21" s="13">
        <v>6</v>
      </c>
      <c r="DM21" s="13">
        <v>11</v>
      </c>
      <c r="DN21" s="13">
        <v>12</v>
      </c>
      <c r="DO21" s="13">
        <v>10</v>
      </c>
      <c r="DP21" s="13">
        <v>3</v>
      </c>
      <c r="DQ21" s="13">
        <v>10</v>
      </c>
      <c r="DR21" s="13">
        <v>11</v>
      </c>
      <c r="DS21" s="13">
        <v>4</v>
      </c>
      <c r="DT21" s="13">
        <v>5</v>
      </c>
      <c r="DU21" s="13">
        <v>6</v>
      </c>
      <c r="DV21" s="13">
        <v>12</v>
      </c>
      <c r="DW21" s="13">
        <v>6</v>
      </c>
      <c r="DX21" s="13">
        <v>7</v>
      </c>
      <c r="DY21" s="13">
        <v>10</v>
      </c>
      <c r="DZ21" s="13">
        <v>5</v>
      </c>
      <c r="EA21" s="13">
        <v>6</v>
      </c>
      <c r="EB21" s="13">
        <v>6</v>
      </c>
      <c r="EC21" s="13">
        <v>3</v>
      </c>
      <c r="ED21" s="13">
        <v>8</v>
      </c>
      <c r="EE21" s="13">
        <v>5</v>
      </c>
      <c r="EF21" s="13">
        <v>1</v>
      </c>
      <c r="EG21" s="13">
        <v>5</v>
      </c>
      <c r="EH21" s="13">
        <v>5</v>
      </c>
      <c r="EI21" s="13">
        <v>4</v>
      </c>
      <c r="EJ21" s="13">
        <v>8</v>
      </c>
      <c r="EK21" s="13">
        <v>7</v>
      </c>
      <c r="EL21" s="13">
        <v>7</v>
      </c>
      <c r="EM21" s="13">
        <v>4</v>
      </c>
      <c r="EN21" s="13">
        <v>8</v>
      </c>
      <c r="EO21" s="13">
        <v>4</v>
      </c>
      <c r="EP21" s="13">
        <v>2</v>
      </c>
      <c r="EQ21" s="13">
        <v>2</v>
      </c>
      <c r="ER21" s="13">
        <v>7</v>
      </c>
      <c r="ES21" s="13">
        <v>1</v>
      </c>
      <c r="ET21" s="13">
        <v>4</v>
      </c>
      <c r="EU21" s="13">
        <v>3</v>
      </c>
      <c r="EV21" s="13">
        <v>4</v>
      </c>
      <c r="EW21" s="13">
        <v>1</v>
      </c>
      <c r="EX21" s="13">
        <v>1</v>
      </c>
      <c r="EY21" s="13">
        <v>1</v>
      </c>
      <c r="EZ21" s="13"/>
      <c r="FA21" s="13">
        <v>2</v>
      </c>
      <c r="FB21" s="13">
        <v>1</v>
      </c>
      <c r="FC21" s="13">
        <v>1</v>
      </c>
      <c r="FD21" s="13"/>
      <c r="FE21" s="13"/>
      <c r="FF21" s="13"/>
      <c r="FG21" s="13"/>
      <c r="FH21" s="13"/>
      <c r="FI21" s="13"/>
      <c r="FJ21" s="13"/>
      <c r="FK21" s="13"/>
      <c r="FL21" s="57">
        <v>342</v>
      </c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>
        <v>1</v>
      </c>
      <c r="FZ21" s="13">
        <v>1</v>
      </c>
      <c r="GA21" s="13"/>
      <c r="GB21" s="13"/>
      <c r="GC21" s="13">
        <v>1</v>
      </c>
      <c r="GD21" s="13"/>
      <c r="GE21" s="13">
        <v>2</v>
      </c>
      <c r="GF21" s="13">
        <v>3</v>
      </c>
      <c r="GG21" s="13">
        <v>2</v>
      </c>
      <c r="GH21" s="13">
        <v>1</v>
      </c>
      <c r="GI21" s="13">
        <v>1</v>
      </c>
      <c r="GJ21" s="13">
        <v>1</v>
      </c>
      <c r="GK21" s="13">
        <v>2</v>
      </c>
      <c r="GL21" s="13">
        <v>7</v>
      </c>
      <c r="GM21" s="13">
        <v>3</v>
      </c>
      <c r="GN21" s="13">
        <v>8</v>
      </c>
      <c r="GO21" s="13">
        <v>5</v>
      </c>
      <c r="GP21" s="13">
        <v>8</v>
      </c>
      <c r="GQ21" s="13">
        <v>4</v>
      </c>
      <c r="GR21" s="13">
        <v>11</v>
      </c>
      <c r="GS21" s="13">
        <v>5</v>
      </c>
      <c r="GT21" s="13">
        <v>3</v>
      </c>
      <c r="GU21" s="13">
        <v>8</v>
      </c>
      <c r="GV21" s="13">
        <v>10</v>
      </c>
      <c r="GW21" s="13">
        <v>11</v>
      </c>
      <c r="GX21" s="13">
        <v>11</v>
      </c>
      <c r="GY21" s="13">
        <v>8</v>
      </c>
      <c r="GZ21" s="13">
        <v>13</v>
      </c>
      <c r="HA21" s="13">
        <v>11</v>
      </c>
      <c r="HB21" s="13">
        <v>11</v>
      </c>
      <c r="HC21" s="13">
        <v>9</v>
      </c>
      <c r="HD21" s="13">
        <v>12</v>
      </c>
      <c r="HE21" s="13">
        <v>14</v>
      </c>
      <c r="HF21" s="13">
        <v>18</v>
      </c>
      <c r="HG21" s="13">
        <v>17</v>
      </c>
      <c r="HH21" s="13">
        <v>12</v>
      </c>
      <c r="HI21" s="13">
        <v>12</v>
      </c>
      <c r="HJ21" s="13">
        <v>15</v>
      </c>
      <c r="HK21" s="13">
        <v>12</v>
      </c>
      <c r="HL21" s="13">
        <v>20</v>
      </c>
      <c r="HM21" s="13">
        <v>10</v>
      </c>
      <c r="HN21" s="13">
        <v>17</v>
      </c>
      <c r="HO21" s="13">
        <v>14</v>
      </c>
      <c r="HP21" s="13">
        <v>13</v>
      </c>
      <c r="HQ21" s="13">
        <v>13</v>
      </c>
      <c r="HR21" s="13">
        <v>12</v>
      </c>
      <c r="HS21" s="13">
        <v>15</v>
      </c>
      <c r="HT21" s="13">
        <v>21</v>
      </c>
      <c r="HU21" s="13">
        <v>15</v>
      </c>
      <c r="HV21" s="13">
        <v>14</v>
      </c>
      <c r="HW21" s="13">
        <v>8</v>
      </c>
      <c r="HX21" s="13">
        <v>16</v>
      </c>
      <c r="HY21" s="13">
        <v>14</v>
      </c>
      <c r="HZ21" s="13">
        <v>11</v>
      </c>
      <c r="IA21" s="13">
        <v>5</v>
      </c>
      <c r="IB21" s="13">
        <v>5</v>
      </c>
      <c r="IC21" s="13">
        <v>8</v>
      </c>
      <c r="ID21" s="13">
        <v>10</v>
      </c>
      <c r="IE21" s="13">
        <v>4</v>
      </c>
      <c r="IF21" s="13">
        <v>9</v>
      </c>
      <c r="IG21" s="13">
        <v>8</v>
      </c>
      <c r="IH21" s="13">
        <v>4</v>
      </c>
      <c r="II21" s="13">
        <v>4</v>
      </c>
      <c r="IJ21" s="13">
        <v>3</v>
      </c>
      <c r="IK21" s="13">
        <v>1</v>
      </c>
      <c r="IL21" s="13">
        <v>4</v>
      </c>
      <c r="IM21" s="13">
        <v>3</v>
      </c>
      <c r="IN21" s="13">
        <v>2</v>
      </c>
      <c r="IO21" s="13">
        <v>5</v>
      </c>
      <c r="IP21" s="13">
        <v>1</v>
      </c>
      <c r="IQ21" s="13">
        <v>2</v>
      </c>
      <c r="IR21" s="13">
        <v>1</v>
      </c>
      <c r="IS21" s="13">
        <v>2</v>
      </c>
      <c r="IT21" s="13">
        <v>1</v>
      </c>
      <c r="IU21" s="13"/>
      <c r="IV21" s="13">
        <v>1</v>
      </c>
      <c r="IW21" s="13"/>
      <c r="IX21" s="13"/>
      <c r="IY21" s="13"/>
      <c r="IZ21" s="13"/>
      <c r="JA21" s="13"/>
      <c r="JB21" s="13"/>
      <c r="JC21" s="13"/>
      <c r="JD21" s="13"/>
      <c r="JE21" s="57">
        <v>569</v>
      </c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>
        <v>1</v>
      </c>
      <c r="KB21" s="13"/>
      <c r="KC21" s="13"/>
      <c r="KD21" s="13"/>
      <c r="KE21" s="13"/>
      <c r="KF21" s="13">
        <v>1</v>
      </c>
      <c r="KG21" s="13"/>
      <c r="KH21" s="13"/>
      <c r="KI21" s="13">
        <v>1</v>
      </c>
      <c r="KJ21" s="13"/>
      <c r="KK21" s="13">
        <v>1</v>
      </c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>
        <v>1</v>
      </c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57">
        <v>5</v>
      </c>
      <c r="LN21" s="13">
        <v>916</v>
      </c>
      <c r="LO21" s="331"/>
      <c r="LP21" s="13"/>
      <c r="LQ21" s="13"/>
      <c r="LR21" s="13"/>
      <c r="LS21" s="13"/>
      <c r="LT21" s="13"/>
      <c r="LU21" s="13"/>
      <c r="LV21" s="13"/>
      <c r="LW21" s="331"/>
      <c r="LX21" s="13"/>
    </row>
    <row r="22" spans="1:354">
      <c r="A22" s="5" t="s">
        <v>34</v>
      </c>
      <c r="B22" s="607">
        <f t="shared" si="39"/>
        <v>5</v>
      </c>
      <c r="C22" s="607">
        <f t="shared" si="40"/>
        <v>2</v>
      </c>
      <c r="D22" s="607">
        <f t="shared" si="41"/>
        <v>2</v>
      </c>
      <c r="E22" s="607">
        <f t="shared" si="42"/>
        <v>4</v>
      </c>
      <c r="F22" s="607">
        <f t="shared" si="43"/>
        <v>9</v>
      </c>
      <c r="G22" s="607">
        <f t="shared" si="44"/>
        <v>12</v>
      </c>
      <c r="H22" s="607">
        <f t="shared" si="45"/>
        <v>42</v>
      </c>
      <c r="I22" s="607">
        <f t="shared" si="46"/>
        <v>21</v>
      </c>
      <c r="J22" s="607">
        <f t="shared" si="47"/>
        <v>118</v>
      </c>
      <c r="K22" s="607">
        <f t="shared" si="48"/>
        <v>63</v>
      </c>
      <c r="L22" s="607">
        <f t="shared" si="49"/>
        <v>284</v>
      </c>
      <c r="M22" s="607">
        <f t="shared" si="50"/>
        <v>162</v>
      </c>
      <c r="N22" s="607">
        <f t="shared" si="51"/>
        <v>530</v>
      </c>
      <c r="O22" s="607">
        <f t="shared" si="52"/>
        <v>326</v>
      </c>
      <c r="P22" s="607">
        <f t="shared" si="53"/>
        <v>605</v>
      </c>
      <c r="Q22" s="607">
        <f t="shared" si="54"/>
        <v>394</v>
      </c>
      <c r="R22" s="607">
        <f t="shared" si="55"/>
        <v>426</v>
      </c>
      <c r="S22" s="607">
        <f t="shared" si="56"/>
        <v>375</v>
      </c>
      <c r="T22" s="607">
        <f t="shared" si="57"/>
        <v>88</v>
      </c>
      <c r="U22" s="607">
        <f t="shared" si="58"/>
        <v>126</v>
      </c>
      <c r="V22" s="305"/>
      <c r="W22" s="596">
        <f t="shared" si="59"/>
        <v>0</v>
      </c>
      <c r="X22" s="596">
        <f t="shared" si="60"/>
        <v>0</v>
      </c>
      <c r="Y22" s="596">
        <f t="shared" si="61"/>
        <v>0</v>
      </c>
      <c r="Z22" s="596">
        <f t="shared" si="62"/>
        <v>0</v>
      </c>
      <c r="AA22" s="596">
        <f t="shared" si="63"/>
        <v>1</v>
      </c>
      <c r="AB22" s="596">
        <f t="shared" si="64"/>
        <v>1</v>
      </c>
      <c r="AC22" s="596">
        <f t="shared" si="65"/>
        <v>3</v>
      </c>
      <c r="AD22" s="596">
        <f t="shared" si="66"/>
        <v>9</v>
      </c>
      <c r="AE22" s="596">
        <f t="shared" si="67"/>
        <v>7</v>
      </c>
      <c r="AF22" s="596">
        <f t="shared" si="68"/>
        <v>3</v>
      </c>
      <c r="AG22" s="305"/>
      <c r="AH22" s="12" t="s">
        <v>31</v>
      </c>
      <c r="AI22" s="615">
        <f t="shared" si="99"/>
        <v>0</v>
      </c>
      <c r="AJ22" s="615">
        <f t="shared" si="100"/>
        <v>2</v>
      </c>
      <c r="AK22" s="615">
        <f t="shared" si="101"/>
        <v>1</v>
      </c>
      <c r="AL22" s="615">
        <f t="shared" si="102"/>
        <v>1</v>
      </c>
      <c r="AM22" s="615">
        <f t="shared" si="103"/>
        <v>0</v>
      </c>
      <c r="AN22" s="615">
        <f t="shared" si="104"/>
        <v>4</v>
      </c>
      <c r="AO22" s="615">
        <f t="shared" si="105"/>
        <v>22</v>
      </c>
      <c r="AP22" s="615">
        <f t="shared" si="106"/>
        <v>12</v>
      </c>
      <c r="AQ22" s="615">
        <f t="shared" si="107"/>
        <v>56</v>
      </c>
      <c r="AR22" s="615">
        <f t="shared" si="108"/>
        <v>23</v>
      </c>
      <c r="AS22" s="615">
        <f t="shared" si="109"/>
        <v>143</v>
      </c>
      <c r="AT22" s="615">
        <f t="shared" si="110"/>
        <v>66</v>
      </c>
      <c r="AU22" s="615">
        <f t="shared" si="111"/>
        <v>225</v>
      </c>
      <c r="AV22" s="615">
        <f t="shared" si="112"/>
        <v>116</v>
      </c>
      <c r="AW22" s="615">
        <f t="shared" si="113"/>
        <v>206</v>
      </c>
      <c r="AX22" s="615">
        <f t="shared" si="114"/>
        <v>121</v>
      </c>
      <c r="AY22" s="615">
        <f t="shared" si="115"/>
        <v>118</v>
      </c>
      <c r="AZ22" s="615">
        <f t="shared" si="116"/>
        <v>84</v>
      </c>
      <c r="BA22" s="615">
        <f t="shared" si="117"/>
        <v>19</v>
      </c>
      <c r="BB22" s="615">
        <f t="shared" si="118"/>
        <v>23</v>
      </c>
      <c r="BC22" s="615">
        <f t="shared" si="119"/>
        <v>14</v>
      </c>
      <c r="BD22" s="594">
        <f t="shared" si="120"/>
        <v>0</v>
      </c>
      <c r="BE22" s="594"/>
      <c r="BF22" s="594"/>
      <c r="BG22" s="594">
        <f t="shared" si="121"/>
        <v>0</v>
      </c>
      <c r="BH22" s="594">
        <f t="shared" si="122"/>
        <v>1</v>
      </c>
      <c r="BI22" s="594">
        <f t="shared" si="123"/>
        <v>2</v>
      </c>
      <c r="BJ22" s="594">
        <f t="shared" si="124"/>
        <v>3</v>
      </c>
      <c r="BK22" s="594">
        <f t="shared" si="125"/>
        <v>2</v>
      </c>
      <c r="BL22" s="594">
        <f t="shared" si="126"/>
        <v>3</v>
      </c>
      <c r="BM22" s="594">
        <f t="shared" si="127"/>
        <v>1</v>
      </c>
      <c r="BN22" s="305"/>
      <c r="BO22" s="305"/>
      <c r="BP22" s="12" t="s">
        <v>31</v>
      </c>
      <c r="BQ22" s="13"/>
      <c r="BR22" s="13"/>
      <c r="BS22" s="13"/>
      <c r="BT22" s="13"/>
      <c r="BU22" s="13">
        <v>1</v>
      </c>
      <c r="BV22" s="13">
        <v>1</v>
      </c>
      <c r="BW22" s="13"/>
      <c r="BX22" s="13"/>
      <c r="BY22" s="13"/>
      <c r="BZ22" s="13"/>
      <c r="CA22" s="13"/>
      <c r="CB22" s="13">
        <v>1</v>
      </c>
      <c r="CC22" s="13"/>
      <c r="CD22" s="13">
        <v>2</v>
      </c>
      <c r="CE22" s="13">
        <v>1</v>
      </c>
      <c r="CF22" s="13"/>
      <c r="CG22" s="13"/>
      <c r="CH22" s="13"/>
      <c r="CI22" s="13">
        <v>1</v>
      </c>
      <c r="CJ22" s="13"/>
      <c r="CK22" s="13"/>
      <c r="CL22" s="13"/>
      <c r="CM22" s="13"/>
      <c r="CN22" s="13">
        <v>2</v>
      </c>
      <c r="CO22" s="13">
        <v>2</v>
      </c>
      <c r="CP22" s="13">
        <v>1</v>
      </c>
      <c r="CQ22" s="13">
        <v>1</v>
      </c>
      <c r="CR22" s="13"/>
      <c r="CS22" s="13">
        <v>1</v>
      </c>
      <c r="CT22" s="13"/>
      <c r="CU22" s="13">
        <v>3</v>
      </c>
      <c r="CV22" s="13">
        <v>1</v>
      </c>
      <c r="CW22" s="13">
        <v>1</v>
      </c>
      <c r="CX22" s="13">
        <v>3</v>
      </c>
      <c r="CY22" s="13">
        <v>3</v>
      </c>
      <c r="CZ22" s="13">
        <v>1</v>
      </c>
      <c r="DA22" s="13">
        <v>3</v>
      </c>
      <c r="DB22" s="13">
        <v>2</v>
      </c>
      <c r="DC22" s="13">
        <v>1</v>
      </c>
      <c r="DD22" s="13">
        <v>1</v>
      </c>
      <c r="DE22" s="13">
        <v>4</v>
      </c>
      <c r="DF22" s="13">
        <v>3</v>
      </c>
      <c r="DG22" s="13">
        <v>2</v>
      </c>
      <c r="DH22" s="13">
        <v>5</v>
      </c>
      <c r="DI22" s="13">
        <v>2</v>
      </c>
      <c r="DJ22" s="13">
        <v>7</v>
      </c>
      <c r="DK22" s="13">
        <v>4</v>
      </c>
      <c r="DL22" s="13">
        <v>6</v>
      </c>
      <c r="DM22" s="13">
        <v>6</v>
      </c>
      <c r="DN22" s="13">
        <v>12</v>
      </c>
      <c r="DO22" s="13">
        <v>4</v>
      </c>
      <c r="DP22" s="13">
        <v>10</v>
      </c>
      <c r="DQ22" s="13">
        <v>10</v>
      </c>
      <c r="DR22" s="13">
        <v>7</v>
      </c>
      <c r="DS22" s="13">
        <v>14</v>
      </c>
      <c r="DT22" s="13">
        <v>11</v>
      </c>
      <c r="DU22" s="13">
        <v>8</v>
      </c>
      <c r="DV22" s="13">
        <v>11</v>
      </c>
      <c r="DW22" s="13">
        <v>17</v>
      </c>
      <c r="DX22" s="13">
        <v>12</v>
      </c>
      <c r="DY22" s="13">
        <v>7</v>
      </c>
      <c r="DZ22" s="13">
        <v>17</v>
      </c>
      <c r="EA22" s="13">
        <v>12</v>
      </c>
      <c r="EB22" s="13">
        <v>21</v>
      </c>
      <c r="EC22" s="13">
        <v>11</v>
      </c>
      <c r="ED22" s="13">
        <v>10</v>
      </c>
      <c r="EE22" s="13">
        <v>12</v>
      </c>
      <c r="EF22" s="13">
        <v>10</v>
      </c>
      <c r="EG22" s="13">
        <v>10</v>
      </c>
      <c r="EH22" s="13">
        <v>18</v>
      </c>
      <c r="EI22" s="13">
        <v>11</v>
      </c>
      <c r="EJ22" s="13">
        <v>10</v>
      </c>
      <c r="EK22" s="13">
        <v>8</v>
      </c>
      <c r="EL22" s="13">
        <v>14</v>
      </c>
      <c r="EM22" s="13">
        <v>11</v>
      </c>
      <c r="EN22" s="13">
        <v>13</v>
      </c>
      <c r="EO22" s="13">
        <v>13</v>
      </c>
      <c r="EP22" s="13">
        <v>9</v>
      </c>
      <c r="EQ22" s="13">
        <v>3</v>
      </c>
      <c r="ER22" s="13">
        <v>8</v>
      </c>
      <c r="ES22" s="13">
        <v>6</v>
      </c>
      <c r="ET22" s="13">
        <v>4</v>
      </c>
      <c r="EU22" s="13">
        <v>3</v>
      </c>
      <c r="EV22" s="13">
        <v>6</v>
      </c>
      <c r="EW22" s="13">
        <v>5</v>
      </c>
      <c r="EX22" s="13">
        <v>3</v>
      </c>
      <c r="EY22" s="13">
        <v>1</v>
      </c>
      <c r="EZ22" s="13">
        <v>4</v>
      </c>
      <c r="FA22" s="13"/>
      <c r="FB22" s="13">
        <v>1</v>
      </c>
      <c r="FC22" s="13"/>
      <c r="FD22" s="13"/>
      <c r="FE22" s="13">
        <v>1</v>
      </c>
      <c r="FF22" s="13">
        <v>1</v>
      </c>
      <c r="FG22" s="13"/>
      <c r="FH22" s="13"/>
      <c r="FI22" s="13">
        <v>1</v>
      </c>
      <c r="FJ22" s="13"/>
      <c r="FK22" s="13"/>
      <c r="FL22" s="57">
        <v>452</v>
      </c>
      <c r="FM22" s="13"/>
      <c r="FN22" s="13"/>
      <c r="FO22" s="13"/>
      <c r="FP22" s="13"/>
      <c r="FQ22" s="13"/>
      <c r="FR22" s="13"/>
      <c r="FS22" s="13"/>
      <c r="FT22" s="13"/>
      <c r="FU22" s="13">
        <v>1</v>
      </c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>
        <v>2</v>
      </c>
      <c r="GI22" s="13">
        <v>1</v>
      </c>
      <c r="GJ22" s="13">
        <v>2</v>
      </c>
      <c r="GK22" s="13">
        <v>1</v>
      </c>
      <c r="GL22" s="13"/>
      <c r="GM22" s="13">
        <v>5</v>
      </c>
      <c r="GN22" s="13">
        <v>1</v>
      </c>
      <c r="GO22" s="13">
        <v>5</v>
      </c>
      <c r="GP22" s="13">
        <v>3</v>
      </c>
      <c r="GQ22" s="13">
        <v>2</v>
      </c>
      <c r="GR22" s="13">
        <v>3</v>
      </c>
      <c r="GS22" s="13">
        <v>2</v>
      </c>
      <c r="GT22" s="13">
        <v>3</v>
      </c>
      <c r="GU22" s="13">
        <v>6</v>
      </c>
      <c r="GV22" s="13">
        <v>6</v>
      </c>
      <c r="GW22" s="13">
        <v>3</v>
      </c>
      <c r="GX22" s="13">
        <v>6</v>
      </c>
      <c r="GY22" s="13">
        <v>8</v>
      </c>
      <c r="GZ22" s="13">
        <v>7</v>
      </c>
      <c r="HA22" s="13">
        <v>12</v>
      </c>
      <c r="HB22" s="13">
        <v>9</v>
      </c>
      <c r="HC22" s="13">
        <v>11</v>
      </c>
      <c r="HD22" s="13">
        <v>12</v>
      </c>
      <c r="HE22" s="13">
        <v>9</v>
      </c>
      <c r="HF22" s="13">
        <v>13</v>
      </c>
      <c r="HG22" s="13">
        <v>18</v>
      </c>
      <c r="HH22" s="13">
        <v>16</v>
      </c>
      <c r="HI22" s="13">
        <v>23</v>
      </c>
      <c r="HJ22" s="13">
        <v>16</v>
      </c>
      <c r="HK22" s="13">
        <v>16</v>
      </c>
      <c r="HL22" s="13">
        <v>12</v>
      </c>
      <c r="HM22" s="13">
        <v>17</v>
      </c>
      <c r="HN22" s="13">
        <v>20</v>
      </c>
      <c r="HO22" s="13">
        <v>17</v>
      </c>
      <c r="HP22" s="13">
        <v>22</v>
      </c>
      <c r="HQ22" s="13">
        <v>27</v>
      </c>
      <c r="HR22" s="13">
        <v>24</v>
      </c>
      <c r="HS22" s="13">
        <v>21</v>
      </c>
      <c r="HT22" s="13">
        <v>40</v>
      </c>
      <c r="HU22" s="13">
        <v>25</v>
      </c>
      <c r="HV22" s="13">
        <v>24</v>
      </c>
      <c r="HW22" s="13">
        <v>20</v>
      </c>
      <c r="HX22" s="13">
        <v>19</v>
      </c>
      <c r="HY22" s="13">
        <v>19</v>
      </c>
      <c r="HZ22" s="13">
        <v>25</v>
      </c>
      <c r="IA22" s="13">
        <v>19</v>
      </c>
      <c r="IB22" s="13">
        <v>21</v>
      </c>
      <c r="IC22" s="13">
        <v>21</v>
      </c>
      <c r="ID22" s="13">
        <v>15</v>
      </c>
      <c r="IE22" s="13">
        <v>23</v>
      </c>
      <c r="IF22" s="13">
        <v>12</v>
      </c>
      <c r="IG22" s="13">
        <v>21</v>
      </c>
      <c r="IH22" s="13">
        <v>18</v>
      </c>
      <c r="II22" s="13">
        <v>10</v>
      </c>
      <c r="IJ22" s="13">
        <v>14</v>
      </c>
      <c r="IK22" s="13">
        <v>16</v>
      </c>
      <c r="IL22" s="13">
        <v>6</v>
      </c>
      <c r="IM22" s="13">
        <v>6</v>
      </c>
      <c r="IN22" s="13">
        <v>10</v>
      </c>
      <c r="IO22" s="13">
        <v>5</v>
      </c>
      <c r="IP22" s="13">
        <v>5</v>
      </c>
      <c r="IQ22" s="13">
        <v>1</v>
      </c>
      <c r="IR22" s="13">
        <v>3</v>
      </c>
      <c r="IS22" s="13">
        <v>3</v>
      </c>
      <c r="IT22" s="13">
        <v>3</v>
      </c>
      <c r="IU22" s="13">
        <v>2</v>
      </c>
      <c r="IV22" s="13">
        <v>1</v>
      </c>
      <c r="IW22" s="13"/>
      <c r="IX22" s="13">
        <v>1</v>
      </c>
      <c r="IY22" s="13"/>
      <c r="IZ22" s="13"/>
      <c r="JA22" s="13"/>
      <c r="JB22" s="13"/>
      <c r="JC22" s="13"/>
      <c r="JD22" s="13"/>
      <c r="JE22" s="57">
        <v>790</v>
      </c>
      <c r="JF22" s="13"/>
      <c r="JG22" s="13"/>
      <c r="JH22" s="13"/>
      <c r="JI22" s="13"/>
      <c r="JJ22" s="13"/>
      <c r="JK22" s="13"/>
      <c r="JL22" s="13"/>
      <c r="JM22" s="13"/>
      <c r="JN22" s="13">
        <v>1</v>
      </c>
      <c r="JO22" s="13"/>
      <c r="JP22" s="13"/>
      <c r="JQ22" s="13">
        <v>1</v>
      </c>
      <c r="JR22" s="13">
        <v>1</v>
      </c>
      <c r="JS22" s="13"/>
      <c r="JT22" s="13"/>
      <c r="JU22" s="13"/>
      <c r="JV22" s="13"/>
      <c r="JW22" s="13"/>
      <c r="JX22" s="13"/>
      <c r="JY22" s="13"/>
      <c r="JZ22" s="13">
        <v>1</v>
      </c>
      <c r="KA22" s="13"/>
      <c r="KB22" s="13">
        <v>1</v>
      </c>
      <c r="KC22" s="13"/>
      <c r="KD22" s="13"/>
      <c r="KE22" s="13">
        <v>1</v>
      </c>
      <c r="KF22" s="13"/>
      <c r="KG22" s="13"/>
      <c r="KH22" s="13"/>
      <c r="KI22" s="13"/>
      <c r="KJ22" s="13"/>
      <c r="KK22" s="13"/>
      <c r="KL22" s="13"/>
      <c r="KM22" s="13">
        <v>1</v>
      </c>
      <c r="KN22" s="13">
        <v>1</v>
      </c>
      <c r="KO22" s="13"/>
      <c r="KP22" s="13"/>
      <c r="KQ22" s="13"/>
      <c r="KR22" s="13"/>
      <c r="KS22" s="13">
        <v>1</v>
      </c>
      <c r="KT22" s="13">
        <v>1</v>
      </c>
      <c r="KU22" s="13"/>
      <c r="KV22" s="13"/>
      <c r="KW22" s="13"/>
      <c r="KX22" s="13"/>
      <c r="KY22" s="13">
        <v>1</v>
      </c>
      <c r="KZ22" s="13"/>
      <c r="LA22" s="13"/>
      <c r="LB22" s="13"/>
      <c r="LC22" s="13"/>
      <c r="LD22" s="13"/>
      <c r="LE22" s="13"/>
      <c r="LF22" s="13"/>
      <c r="LG22" s="13"/>
      <c r="LH22" s="13"/>
      <c r="LI22" s="13">
        <v>1</v>
      </c>
      <c r="LJ22" s="13"/>
      <c r="LK22" s="13"/>
      <c r="LL22" s="13">
        <v>2</v>
      </c>
      <c r="LM22" s="57">
        <v>14</v>
      </c>
      <c r="LN22" s="13">
        <v>1256</v>
      </c>
      <c r="LO22" s="331"/>
      <c r="LP22" s="13"/>
      <c r="LQ22" s="13"/>
      <c r="LR22" s="13"/>
      <c r="LS22" s="13"/>
      <c r="LT22" s="13"/>
      <c r="LU22" s="13"/>
      <c r="LV22" s="13"/>
      <c r="LW22" s="331"/>
      <c r="LX22" s="13"/>
    </row>
    <row r="23" spans="1:354">
      <c r="A23" s="5" t="s">
        <v>35</v>
      </c>
      <c r="B23" s="607">
        <f t="shared" si="39"/>
        <v>0</v>
      </c>
      <c r="C23" s="607">
        <f t="shared" si="40"/>
        <v>0</v>
      </c>
      <c r="D23" s="607">
        <f t="shared" si="41"/>
        <v>0</v>
      </c>
      <c r="E23" s="607">
        <f t="shared" si="42"/>
        <v>1</v>
      </c>
      <c r="F23" s="607">
        <f t="shared" si="43"/>
        <v>1</v>
      </c>
      <c r="G23" s="607">
        <f t="shared" si="44"/>
        <v>6</v>
      </c>
      <c r="H23" s="607">
        <f t="shared" si="45"/>
        <v>10</v>
      </c>
      <c r="I23" s="607">
        <f t="shared" si="46"/>
        <v>9</v>
      </c>
      <c r="J23" s="607">
        <f t="shared" si="47"/>
        <v>26</v>
      </c>
      <c r="K23" s="607">
        <f t="shared" si="48"/>
        <v>20</v>
      </c>
      <c r="L23" s="607">
        <f t="shared" si="49"/>
        <v>47</v>
      </c>
      <c r="M23" s="607">
        <f t="shared" si="50"/>
        <v>30</v>
      </c>
      <c r="N23" s="607">
        <f t="shared" si="51"/>
        <v>88</v>
      </c>
      <c r="O23" s="607">
        <f t="shared" si="52"/>
        <v>38</v>
      </c>
      <c r="P23" s="607">
        <f t="shared" si="53"/>
        <v>67</v>
      </c>
      <c r="Q23" s="607">
        <f t="shared" si="54"/>
        <v>39</v>
      </c>
      <c r="R23" s="607">
        <f t="shared" si="55"/>
        <v>51</v>
      </c>
      <c r="S23" s="607">
        <f t="shared" si="56"/>
        <v>26</v>
      </c>
      <c r="T23" s="607">
        <f t="shared" si="57"/>
        <v>16</v>
      </c>
      <c r="U23" s="607">
        <f t="shared" si="58"/>
        <v>9</v>
      </c>
      <c r="V23" s="305"/>
      <c r="W23" s="596">
        <f t="shared" si="59"/>
        <v>0</v>
      </c>
      <c r="X23" s="596">
        <f t="shared" si="60"/>
        <v>0</v>
      </c>
      <c r="Y23" s="596">
        <f t="shared" si="61"/>
        <v>0</v>
      </c>
      <c r="Z23" s="596">
        <f t="shared" si="62"/>
        <v>0</v>
      </c>
      <c r="AA23" s="596">
        <f t="shared" si="63"/>
        <v>0</v>
      </c>
      <c r="AB23" s="596">
        <f t="shared" si="64"/>
        <v>0</v>
      </c>
      <c r="AC23" s="596">
        <f t="shared" si="65"/>
        <v>0</v>
      </c>
      <c r="AD23" s="596">
        <f t="shared" si="66"/>
        <v>2</v>
      </c>
      <c r="AE23" s="596">
        <f t="shared" si="67"/>
        <v>0</v>
      </c>
      <c r="AF23" s="596">
        <f t="shared" si="68"/>
        <v>3</v>
      </c>
      <c r="AG23" s="305"/>
      <c r="AH23" s="12" t="s">
        <v>32</v>
      </c>
      <c r="AI23" s="615">
        <f t="shared" si="99"/>
        <v>0</v>
      </c>
      <c r="AJ23" s="615">
        <f t="shared" si="100"/>
        <v>0</v>
      </c>
      <c r="AK23" s="615">
        <f t="shared" si="101"/>
        <v>0</v>
      </c>
      <c r="AL23" s="615">
        <f t="shared" si="102"/>
        <v>0</v>
      </c>
      <c r="AM23" s="615">
        <f t="shared" si="103"/>
        <v>3</v>
      </c>
      <c r="AN23" s="615">
        <f t="shared" si="104"/>
        <v>7</v>
      </c>
      <c r="AO23" s="615">
        <f t="shared" si="105"/>
        <v>8</v>
      </c>
      <c r="AP23" s="615">
        <f t="shared" si="106"/>
        <v>9</v>
      </c>
      <c r="AQ23" s="615">
        <f t="shared" si="107"/>
        <v>30</v>
      </c>
      <c r="AR23" s="615">
        <f t="shared" si="108"/>
        <v>16</v>
      </c>
      <c r="AS23" s="615">
        <f t="shared" si="109"/>
        <v>54</v>
      </c>
      <c r="AT23" s="615">
        <f t="shared" si="110"/>
        <v>33</v>
      </c>
      <c r="AU23" s="615">
        <f t="shared" si="111"/>
        <v>112</v>
      </c>
      <c r="AV23" s="615">
        <f t="shared" si="112"/>
        <v>56</v>
      </c>
      <c r="AW23" s="615">
        <f t="shared" si="113"/>
        <v>148</v>
      </c>
      <c r="AX23" s="615">
        <f t="shared" si="114"/>
        <v>82</v>
      </c>
      <c r="AY23" s="615">
        <f t="shared" si="115"/>
        <v>89</v>
      </c>
      <c r="AZ23" s="615">
        <f t="shared" si="116"/>
        <v>81</v>
      </c>
      <c r="BA23" s="615">
        <f t="shared" si="117"/>
        <v>28</v>
      </c>
      <c r="BB23" s="615">
        <f t="shared" si="118"/>
        <v>24</v>
      </c>
      <c r="BC23" s="615">
        <f t="shared" si="119"/>
        <v>13</v>
      </c>
      <c r="BD23" s="594">
        <f t="shared" si="120"/>
        <v>0</v>
      </c>
      <c r="BE23" s="594"/>
      <c r="BF23" s="594"/>
      <c r="BG23" s="594">
        <f t="shared" si="121"/>
        <v>0</v>
      </c>
      <c r="BH23" s="594">
        <f t="shared" si="122"/>
        <v>1</v>
      </c>
      <c r="BI23" s="594">
        <f t="shared" si="123"/>
        <v>0</v>
      </c>
      <c r="BJ23" s="594">
        <f t="shared" si="124"/>
        <v>1</v>
      </c>
      <c r="BK23" s="594">
        <f t="shared" si="125"/>
        <v>1</v>
      </c>
      <c r="BL23" s="594">
        <f t="shared" si="126"/>
        <v>4</v>
      </c>
      <c r="BM23" s="594">
        <f t="shared" si="127"/>
        <v>6</v>
      </c>
      <c r="BN23" s="305"/>
      <c r="BO23" s="305"/>
      <c r="BP23" s="12" t="s">
        <v>32</v>
      </c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>
        <v>1</v>
      </c>
      <c r="CE23" s="13">
        <v>1</v>
      </c>
      <c r="CF23" s="13"/>
      <c r="CG23" s="13">
        <v>1</v>
      </c>
      <c r="CH23" s="13"/>
      <c r="CI23" s="13"/>
      <c r="CJ23" s="13">
        <v>1</v>
      </c>
      <c r="CK23" s="13"/>
      <c r="CL23" s="13"/>
      <c r="CM23" s="13">
        <v>3</v>
      </c>
      <c r="CN23" s="13"/>
      <c r="CO23" s="13">
        <v>1</v>
      </c>
      <c r="CP23" s="13">
        <v>2</v>
      </c>
      <c r="CQ23" s="13">
        <v>1</v>
      </c>
      <c r="CR23" s="13">
        <v>2</v>
      </c>
      <c r="CS23" s="13">
        <v>1</v>
      </c>
      <c r="CT23" s="13"/>
      <c r="CU23" s="13">
        <v>2</v>
      </c>
      <c r="CV23" s="13"/>
      <c r="CW23" s="13"/>
      <c r="CX23" s="13">
        <v>1</v>
      </c>
      <c r="CY23" s="13">
        <v>2</v>
      </c>
      <c r="CZ23" s="13"/>
      <c r="DA23" s="13">
        <v>2</v>
      </c>
      <c r="DB23" s="13">
        <v>4</v>
      </c>
      <c r="DC23" s="13"/>
      <c r="DD23" s="13">
        <v>3</v>
      </c>
      <c r="DE23" s="13">
        <v>2</v>
      </c>
      <c r="DF23" s="13">
        <v>2</v>
      </c>
      <c r="DG23" s="13"/>
      <c r="DH23" s="13">
        <v>2</v>
      </c>
      <c r="DI23" s="13">
        <v>2</v>
      </c>
      <c r="DJ23" s="13"/>
      <c r="DK23" s="13">
        <v>3</v>
      </c>
      <c r="DL23" s="13">
        <v>3</v>
      </c>
      <c r="DM23" s="13">
        <v>2</v>
      </c>
      <c r="DN23" s="13">
        <v>5</v>
      </c>
      <c r="DO23" s="13">
        <v>5</v>
      </c>
      <c r="DP23" s="13">
        <v>2</v>
      </c>
      <c r="DQ23" s="13">
        <v>9</v>
      </c>
      <c r="DR23" s="13">
        <v>13</v>
      </c>
      <c r="DS23" s="13">
        <v>1</v>
      </c>
      <c r="DT23" s="13">
        <v>3</v>
      </c>
      <c r="DU23" s="13">
        <v>2</v>
      </c>
      <c r="DV23" s="13">
        <v>7</v>
      </c>
      <c r="DW23" s="13">
        <v>1</v>
      </c>
      <c r="DX23" s="13">
        <v>6</v>
      </c>
      <c r="DY23" s="13">
        <v>6</v>
      </c>
      <c r="DZ23" s="13">
        <v>9</v>
      </c>
      <c r="EA23" s="13">
        <v>8</v>
      </c>
      <c r="EB23" s="13">
        <v>14</v>
      </c>
      <c r="EC23" s="13">
        <v>7</v>
      </c>
      <c r="ED23" s="13">
        <v>11</v>
      </c>
      <c r="EE23" s="13">
        <v>12</v>
      </c>
      <c r="EF23" s="13">
        <v>7</v>
      </c>
      <c r="EG23" s="13">
        <v>9</v>
      </c>
      <c r="EH23" s="13">
        <v>5</v>
      </c>
      <c r="EI23" s="13">
        <v>7</v>
      </c>
      <c r="EJ23" s="13">
        <v>4</v>
      </c>
      <c r="EK23" s="13">
        <v>6</v>
      </c>
      <c r="EL23" s="13">
        <v>6</v>
      </c>
      <c r="EM23" s="13">
        <v>7</v>
      </c>
      <c r="EN23" s="13">
        <v>7</v>
      </c>
      <c r="EO23" s="13">
        <v>10</v>
      </c>
      <c r="EP23" s="13">
        <v>8</v>
      </c>
      <c r="EQ23" s="13">
        <v>12</v>
      </c>
      <c r="ER23" s="13">
        <v>7</v>
      </c>
      <c r="ES23" s="13">
        <v>10</v>
      </c>
      <c r="ET23" s="13">
        <v>8</v>
      </c>
      <c r="EU23" s="13">
        <v>6</v>
      </c>
      <c r="EV23" s="13">
        <v>4</v>
      </c>
      <c r="EW23" s="13">
        <v>3</v>
      </c>
      <c r="EX23" s="13">
        <v>3</v>
      </c>
      <c r="EY23" s="13">
        <v>3</v>
      </c>
      <c r="EZ23" s="13">
        <v>4</v>
      </c>
      <c r="FA23" s="13">
        <v>3</v>
      </c>
      <c r="FB23" s="13"/>
      <c r="FC23" s="13">
        <v>2</v>
      </c>
      <c r="FD23" s="13"/>
      <c r="FE23" s="13"/>
      <c r="FF23" s="13">
        <v>1</v>
      </c>
      <c r="FG23" s="13">
        <v>1</v>
      </c>
      <c r="FH23" s="13"/>
      <c r="FI23" s="13"/>
      <c r="FJ23" s="13"/>
      <c r="FK23" s="13"/>
      <c r="FL23" s="57">
        <v>308</v>
      </c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>
        <v>1</v>
      </c>
      <c r="FY23" s="13"/>
      <c r="FZ23" s="13"/>
      <c r="GA23" s="13"/>
      <c r="GB23" s="13"/>
      <c r="GC23" s="13"/>
      <c r="GD23" s="13">
        <v>1</v>
      </c>
      <c r="GE23" s="13"/>
      <c r="GF23" s="13">
        <v>1</v>
      </c>
      <c r="GG23" s="13"/>
      <c r="GH23" s="13"/>
      <c r="GI23" s="13">
        <v>1</v>
      </c>
      <c r="GJ23" s="13">
        <v>1</v>
      </c>
      <c r="GK23" s="13">
        <v>1</v>
      </c>
      <c r="GL23" s="13"/>
      <c r="GM23" s="13"/>
      <c r="GN23" s="13">
        <v>1</v>
      </c>
      <c r="GO23" s="13">
        <v>2</v>
      </c>
      <c r="GP23" s="13"/>
      <c r="GQ23" s="13">
        <v>2</v>
      </c>
      <c r="GR23" s="13">
        <v>1</v>
      </c>
      <c r="GS23" s="13">
        <v>1</v>
      </c>
      <c r="GT23" s="13">
        <v>4</v>
      </c>
      <c r="GU23" s="13">
        <v>2</v>
      </c>
      <c r="GV23" s="13">
        <v>2</v>
      </c>
      <c r="GW23" s="13">
        <v>4</v>
      </c>
      <c r="GX23" s="13">
        <v>5</v>
      </c>
      <c r="GY23" s="13">
        <v>2</v>
      </c>
      <c r="GZ23" s="13">
        <v>5</v>
      </c>
      <c r="HA23" s="13">
        <v>4</v>
      </c>
      <c r="HB23" s="13">
        <v>5</v>
      </c>
      <c r="HC23" s="13">
        <v>3</v>
      </c>
      <c r="HD23" s="13">
        <v>5</v>
      </c>
      <c r="HE23" s="13">
        <v>4</v>
      </c>
      <c r="HF23" s="13">
        <v>5</v>
      </c>
      <c r="HG23" s="13">
        <v>2</v>
      </c>
      <c r="HH23" s="13">
        <v>6</v>
      </c>
      <c r="HI23" s="13">
        <v>3</v>
      </c>
      <c r="HJ23" s="13">
        <v>7</v>
      </c>
      <c r="HK23" s="13">
        <v>14</v>
      </c>
      <c r="HL23" s="13">
        <v>8</v>
      </c>
      <c r="HM23" s="13">
        <v>8</v>
      </c>
      <c r="HN23" s="13">
        <v>15</v>
      </c>
      <c r="HO23" s="13">
        <v>14</v>
      </c>
      <c r="HP23" s="13">
        <v>10</v>
      </c>
      <c r="HQ23" s="13">
        <v>9</v>
      </c>
      <c r="HR23" s="13">
        <v>7</v>
      </c>
      <c r="HS23" s="13">
        <v>11</v>
      </c>
      <c r="HT23" s="13">
        <v>10</v>
      </c>
      <c r="HU23" s="13">
        <v>20</v>
      </c>
      <c r="HV23" s="13">
        <v>20</v>
      </c>
      <c r="HW23" s="13">
        <v>11</v>
      </c>
      <c r="HX23" s="13">
        <v>11</v>
      </c>
      <c r="HY23" s="13">
        <v>17</v>
      </c>
      <c r="HZ23" s="13">
        <v>20</v>
      </c>
      <c r="IA23" s="13">
        <v>19</v>
      </c>
      <c r="IB23" s="13">
        <v>9</v>
      </c>
      <c r="IC23" s="13">
        <v>10</v>
      </c>
      <c r="ID23" s="13">
        <v>16</v>
      </c>
      <c r="IE23" s="13">
        <v>15</v>
      </c>
      <c r="IF23" s="13">
        <v>12</v>
      </c>
      <c r="IG23" s="13">
        <v>10</v>
      </c>
      <c r="IH23" s="13">
        <v>7</v>
      </c>
      <c r="II23" s="13">
        <v>9</v>
      </c>
      <c r="IJ23" s="13">
        <v>9</v>
      </c>
      <c r="IK23" s="13">
        <v>12</v>
      </c>
      <c r="IL23" s="13">
        <v>13</v>
      </c>
      <c r="IM23" s="13">
        <v>3</v>
      </c>
      <c r="IN23" s="13">
        <v>5</v>
      </c>
      <c r="IO23" s="13">
        <v>9</v>
      </c>
      <c r="IP23" s="13">
        <v>4</v>
      </c>
      <c r="IQ23" s="13">
        <v>7</v>
      </c>
      <c r="IR23" s="13">
        <v>5</v>
      </c>
      <c r="IS23" s="13">
        <v>3</v>
      </c>
      <c r="IT23" s="13">
        <v>3</v>
      </c>
      <c r="IU23" s="13">
        <v>2</v>
      </c>
      <c r="IV23" s="13">
        <v>1</v>
      </c>
      <c r="IW23" s="13">
        <v>3</v>
      </c>
      <c r="IX23" s="13"/>
      <c r="IY23" s="13"/>
      <c r="IZ23" s="13"/>
      <c r="JA23" s="13"/>
      <c r="JB23" s="13"/>
      <c r="JC23" s="13"/>
      <c r="JD23" s="13"/>
      <c r="JE23" s="57">
        <v>472</v>
      </c>
      <c r="JF23" s="13"/>
      <c r="JG23" s="13"/>
      <c r="JH23" s="13"/>
      <c r="JI23" s="13"/>
      <c r="JJ23" s="13"/>
      <c r="JK23" s="13"/>
      <c r="JL23" s="13"/>
      <c r="JM23" s="13"/>
      <c r="JN23" s="13"/>
      <c r="JO23" s="13">
        <v>1</v>
      </c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>
        <v>1</v>
      </c>
      <c r="KE23" s="13"/>
      <c r="KF23" s="13"/>
      <c r="KG23" s="13">
        <v>1</v>
      </c>
      <c r="KH23" s="13"/>
      <c r="KI23" s="13"/>
      <c r="KJ23" s="13"/>
      <c r="KK23" s="13"/>
      <c r="KL23" s="13"/>
      <c r="KM23" s="13"/>
      <c r="KN23" s="13"/>
      <c r="KO23" s="13"/>
      <c r="KP23" s="13"/>
      <c r="KQ23" s="13">
        <v>2</v>
      </c>
      <c r="KR23" s="13"/>
      <c r="KS23" s="13"/>
      <c r="KT23" s="13">
        <v>1</v>
      </c>
      <c r="KU23" s="13"/>
      <c r="KV23" s="13"/>
      <c r="KW23" s="13"/>
      <c r="KX23" s="13">
        <v>1</v>
      </c>
      <c r="KY23" s="13"/>
      <c r="KZ23" s="13">
        <v>1</v>
      </c>
      <c r="LA23" s="13"/>
      <c r="LB23" s="13">
        <v>3</v>
      </c>
      <c r="LC23" s="13"/>
      <c r="LD23" s="13"/>
      <c r="LE23" s="13">
        <v>1</v>
      </c>
      <c r="LF23" s="13"/>
      <c r="LG23" s="13">
        <v>1</v>
      </c>
      <c r="LH23" s="13"/>
      <c r="LI23" s="13"/>
      <c r="LJ23" s="13"/>
      <c r="LK23" s="13"/>
      <c r="LL23" s="13"/>
      <c r="LM23" s="57">
        <v>13</v>
      </c>
      <c r="LN23" s="13">
        <v>793</v>
      </c>
      <c r="LO23" s="331"/>
      <c r="LP23" s="13"/>
      <c r="LQ23" s="13"/>
      <c r="LR23" s="13"/>
      <c r="LS23" s="13"/>
      <c r="LT23" s="13"/>
      <c r="LU23" s="13"/>
      <c r="LV23" s="13"/>
      <c r="LW23" s="331"/>
      <c r="LX23" s="13"/>
    </row>
    <row r="24" spans="1:354">
      <c r="A24" s="5" t="s">
        <v>181</v>
      </c>
      <c r="B24" s="607">
        <f t="shared" si="39"/>
        <v>0</v>
      </c>
      <c r="C24" s="607">
        <f t="shared" si="40"/>
        <v>1</v>
      </c>
      <c r="D24" s="607">
        <f t="shared" si="41"/>
        <v>1</v>
      </c>
      <c r="E24" s="607">
        <f t="shared" si="42"/>
        <v>0</v>
      </c>
      <c r="F24" s="607">
        <f t="shared" si="43"/>
        <v>9</v>
      </c>
      <c r="G24" s="607">
        <f t="shared" si="44"/>
        <v>1</v>
      </c>
      <c r="H24" s="607">
        <f t="shared" si="45"/>
        <v>29</v>
      </c>
      <c r="I24" s="607">
        <f t="shared" si="46"/>
        <v>11</v>
      </c>
      <c r="J24" s="607">
        <f t="shared" si="47"/>
        <v>82</v>
      </c>
      <c r="K24" s="607">
        <f t="shared" si="48"/>
        <v>40</v>
      </c>
      <c r="L24" s="607">
        <f t="shared" si="49"/>
        <v>193</v>
      </c>
      <c r="M24" s="607">
        <f t="shared" si="50"/>
        <v>111</v>
      </c>
      <c r="N24" s="607">
        <f t="shared" si="51"/>
        <v>356</v>
      </c>
      <c r="O24" s="607">
        <f t="shared" si="52"/>
        <v>187</v>
      </c>
      <c r="P24" s="607">
        <f t="shared" si="53"/>
        <v>326</v>
      </c>
      <c r="Q24" s="607">
        <f t="shared" si="54"/>
        <v>177</v>
      </c>
      <c r="R24" s="607">
        <f t="shared" si="55"/>
        <v>184</v>
      </c>
      <c r="S24" s="607">
        <f t="shared" si="56"/>
        <v>158</v>
      </c>
      <c r="T24" s="607">
        <f t="shared" si="57"/>
        <v>44</v>
      </c>
      <c r="U24" s="607">
        <f t="shared" si="58"/>
        <v>41</v>
      </c>
      <c r="V24" s="305"/>
      <c r="W24" s="596">
        <f t="shared" si="59"/>
        <v>0</v>
      </c>
      <c r="X24" s="596">
        <f t="shared" si="60"/>
        <v>0</v>
      </c>
      <c r="Y24" s="596">
        <f t="shared" si="61"/>
        <v>0</v>
      </c>
      <c r="Z24" s="596">
        <f t="shared" si="62"/>
        <v>0</v>
      </c>
      <c r="AA24" s="596">
        <f t="shared" si="63"/>
        <v>0</v>
      </c>
      <c r="AB24" s="596">
        <f t="shared" si="64"/>
        <v>0</v>
      </c>
      <c r="AC24" s="596">
        <f t="shared" si="65"/>
        <v>1</v>
      </c>
      <c r="AD24" s="596">
        <f t="shared" si="66"/>
        <v>0</v>
      </c>
      <c r="AE24" s="596">
        <f t="shared" si="67"/>
        <v>0</v>
      </c>
      <c r="AF24" s="596">
        <f t="shared" si="68"/>
        <v>1</v>
      </c>
      <c r="AG24" s="305"/>
      <c r="AH24" s="12" t="s">
        <v>33</v>
      </c>
      <c r="AI24" s="615">
        <f t="shared" si="99"/>
        <v>0</v>
      </c>
      <c r="AJ24" s="615">
        <f t="shared" si="100"/>
        <v>0</v>
      </c>
      <c r="AK24" s="615">
        <f t="shared" si="101"/>
        <v>2</v>
      </c>
      <c r="AL24" s="615">
        <f t="shared" si="102"/>
        <v>1</v>
      </c>
      <c r="AM24" s="615">
        <f t="shared" si="103"/>
        <v>9</v>
      </c>
      <c r="AN24" s="615">
        <f t="shared" si="104"/>
        <v>5</v>
      </c>
      <c r="AO24" s="615">
        <f t="shared" si="105"/>
        <v>18</v>
      </c>
      <c r="AP24" s="615">
        <f t="shared" si="106"/>
        <v>8</v>
      </c>
      <c r="AQ24" s="615">
        <f t="shared" si="107"/>
        <v>42</v>
      </c>
      <c r="AR24" s="615">
        <f t="shared" si="108"/>
        <v>22</v>
      </c>
      <c r="AS24" s="615">
        <f t="shared" si="109"/>
        <v>71</v>
      </c>
      <c r="AT24" s="615">
        <f t="shared" si="110"/>
        <v>42</v>
      </c>
      <c r="AU24" s="615">
        <f t="shared" si="111"/>
        <v>97</v>
      </c>
      <c r="AV24" s="615">
        <f t="shared" si="112"/>
        <v>61</v>
      </c>
      <c r="AW24" s="615">
        <f t="shared" si="113"/>
        <v>127</v>
      </c>
      <c r="AX24" s="615">
        <f t="shared" si="114"/>
        <v>53</v>
      </c>
      <c r="AY24" s="615">
        <f t="shared" si="115"/>
        <v>65</v>
      </c>
      <c r="AZ24" s="615">
        <f t="shared" si="116"/>
        <v>60</v>
      </c>
      <c r="BA24" s="615">
        <f t="shared" si="117"/>
        <v>10</v>
      </c>
      <c r="BB24" s="615">
        <f t="shared" si="118"/>
        <v>16</v>
      </c>
      <c r="BC24" s="615">
        <f t="shared" si="119"/>
        <v>21</v>
      </c>
      <c r="BD24" s="594">
        <f t="shared" si="120"/>
        <v>0</v>
      </c>
      <c r="BE24" s="594"/>
      <c r="BF24" s="594"/>
      <c r="BG24" s="594">
        <f t="shared" si="121"/>
        <v>0</v>
      </c>
      <c r="BH24" s="594">
        <f t="shared" si="122"/>
        <v>0</v>
      </c>
      <c r="BI24" s="594">
        <f t="shared" si="123"/>
        <v>1</v>
      </c>
      <c r="BJ24" s="594">
        <f t="shared" si="124"/>
        <v>1</v>
      </c>
      <c r="BK24" s="594">
        <f t="shared" si="125"/>
        <v>5</v>
      </c>
      <c r="BL24" s="594">
        <f t="shared" si="126"/>
        <v>6</v>
      </c>
      <c r="BM24" s="594">
        <f t="shared" si="127"/>
        <v>8</v>
      </c>
      <c r="BN24" s="305"/>
      <c r="BO24" s="305"/>
      <c r="BP24" s="12" t="s">
        <v>33</v>
      </c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>
        <v>1</v>
      </c>
      <c r="CB24" s="13"/>
      <c r="CC24" s="13"/>
      <c r="CD24" s="13"/>
      <c r="CE24" s="13"/>
      <c r="CF24" s="13">
        <v>1</v>
      </c>
      <c r="CG24" s="13"/>
      <c r="CH24" s="13">
        <v>2</v>
      </c>
      <c r="CI24" s="13"/>
      <c r="CJ24" s="13">
        <v>1</v>
      </c>
      <c r="CK24" s="13"/>
      <c r="CL24" s="13">
        <v>1</v>
      </c>
      <c r="CM24" s="13"/>
      <c r="CN24" s="13">
        <v>1</v>
      </c>
      <c r="CO24" s="13"/>
      <c r="CP24" s="13"/>
      <c r="CQ24" s="13"/>
      <c r="CR24" s="13">
        <v>1</v>
      </c>
      <c r="CS24" s="13"/>
      <c r="CT24" s="13">
        <v>2</v>
      </c>
      <c r="CU24" s="13">
        <v>1</v>
      </c>
      <c r="CV24" s="13">
        <v>1</v>
      </c>
      <c r="CW24" s="13">
        <v>2</v>
      </c>
      <c r="CX24" s="13">
        <v>1</v>
      </c>
      <c r="CY24" s="13">
        <v>3</v>
      </c>
      <c r="CZ24" s="13"/>
      <c r="DA24" s="13">
        <v>3</v>
      </c>
      <c r="DB24" s="13">
        <v>3</v>
      </c>
      <c r="DC24" s="13">
        <v>5</v>
      </c>
      <c r="DD24" s="13">
        <v>2</v>
      </c>
      <c r="DE24" s="13">
        <v>3</v>
      </c>
      <c r="DF24" s="13"/>
      <c r="DG24" s="13">
        <v>2</v>
      </c>
      <c r="DH24" s="13">
        <v>6</v>
      </c>
      <c r="DI24" s="13">
        <v>3</v>
      </c>
      <c r="DJ24" s="13">
        <v>2</v>
      </c>
      <c r="DK24" s="13">
        <v>5</v>
      </c>
      <c r="DL24" s="13">
        <v>2</v>
      </c>
      <c r="DM24" s="13"/>
      <c r="DN24" s="13">
        <v>4</v>
      </c>
      <c r="DO24" s="13">
        <v>2</v>
      </c>
      <c r="DP24" s="13">
        <v>12</v>
      </c>
      <c r="DQ24" s="13">
        <v>6</v>
      </c>
      <c r="DR24" s="13">
        <v>5</v>
      </c>
      <c r="DS24" s="13">
        <v>5</v>
      </c>
      <c r="DT24" s="13">
        <v>5</v>
      </c>
      <c r="DU24" s="13">
        <v>5</v>
      </c>
      <c r="DV24" s="13">
        <v>9</v>
      </c>
      <c r="DW24" s="13">
        <v>3</v>
      </c>
      <c r="DX24" s="13">
        <v>9</v>
      </c>
      <c r="DY24" s="13">
        <v>8</v>
      </c>
      <c r="DZ24" s="13">
        <v>5</v>
      </c>
      <c r="EA24" s="13">
        <v>7</v>
      </c>
      <c r="EB24" s="13">
        <v>4</v>
      </c>
      <c r="EC24" s="13">
        <v>5</v>
      </c>
      <c r="ED24" s="13">
        <v>5</v>
      </c>
      <c r="EE24" s="13">
        <v>10</v>
      </c>
      <c r="EF24" s="13">
        <v>4</v>
      </c>
      <c r="EG24" s="13">
        <v>4</v>
      </c>
      <c r="EH24" s="13">
        <v>4</v>
      </c>
      <c r="EI24" s="13">
        <v>8</v>
      </c>
      <c r="EJ24" s="13">
        <v>5</v>
      </c>
      <c r="EK24" s="13">
        <v>4</v>
      </c>
      <c r="EL24" s="13">
        <v>10</v>
      </c>
      <c r="EM24" s="13">
        <v>8</v>
      </c>
      <c r="EN24" s="13">
        <v>8</v>
      </c>
      <c r="EO24" s="13">
        <v>5</v>
      </c>
      <c r="EP24" s="13">
        <v>6</v>
      </c>
      <c r="EQ24" s="13">
        <v>3</v>
      </c>
      <c r="ER24" s="13">
        <v>4</v>
      </c>
      <c r="ES24" s="13">
        <v>9</v>
      </c>
      <c r="ET24" s="13">
        <v>4</v>
      </c>
      <c r="EU24" s="13">
        <v>3</v>
      </c>
      <c r="EV24" s="13">
        <v>7</v>
      </c>
      <c r="EW24" s="13">
        <v>1</v>
      </c>
      <c r="EX24" s="13">
        <v>4</v>
      </c>
      <c r="EY24" s="13">
        <v>4</v>
      </c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57">
        <v>268</v>
      </c>
      <c r="FM24" s="13"/>
      <c r="FN24" s="13"/>
      <c r="FO24" s="13"/>
      <c r="FP24" s="13"/>
      <c r="FQ24" s="13"/>
      <c r="FR24" s="13"/>
      <c r="FS24" s="13">
        <v>1</v>
      </c>
      <c r="FT24" s="13">
        <v>1</v>
      </c>
      <c r="FU24" s="13"/>
      <c r="FV24" s="13"/>
      <c r="FW24" s="13"/>
      <c r="FX24" s="13">
        <v>1</v>
      </c>
      <c r="FY24" s="13"/>
      <c r="FZ24" s="13"/>
      <c r="GA24" s="13"/>
      <c r="GB24" s="13"/>
      <c r="GC24" s="13">
        <v>1</v>
      </c>
      <c r="GD24" s="13"/>
      <c r="GE24" s="13"/>
      <c r="GF24" s="13">
        <v>3</v>
      </c>
      <c r="GG24" s="13">
        <v>4</v>
      </c>
      <c r="GH24" s="13"/>
      <c r="GI24" s="13"/>
      <c r="GJ24" s="13">
        <v>1</v>
      </c>
      <c r="GK24" s="13">
        <v>2</v>
      </c>
      <c r="GL24" s="13">
        <v>1</v>
      </c>
      <c r="GM24" s="13">
        <v>1</v>
      </c>
      <c r="GN24" s="13">
        <v>2</v>
      </c>
      <c r="GO24" s="13">
        <v>3</v>
      </c>
      <c r="GP24" s="13">
        <v>3</v>
      </c>
      <c r="GQ24" s="13">
        <v>5</v>
      </c>
      <c r="GR24" s="13">
        <v>3</v>
      </c>
      <c r="GS24" s="13">
        <v>5</v>
      </c>
      <c r="GT24" s="13">
        <v>1</v>
      </c>
      <c r="GU24" s="13">
        <v>7</v>
      </c>
      <c r="GV24" s="13">
        <v>3</v>
      </c>
      <c r="GW24" s="13">
        <v>6</v>
      </c>
      <c r="GX24" s="13">
        <v>7</v>
      </c>
      <c r="GY24" s="13">
        <v>4</v>
      </c>
      <c r="GZ24" s="13">
        <v>4</v>
      </c>
      <c r="HA24" s="13">
        <v>2</v>
      </c>
      <c r="HB24" s="13">
        <v>4</v>
      </c>
      <c r="HC24" s="13">
        <v>7</v>
      </c>
      <c r="HD24" s="13">
        <v>5</v>
      </c>
      <c r="HE24" s="13">
        <v>3</v>
      </c>
      <c r="HF24" s="13">
        <v>6</v>
      </c>
      <c r="HG24" s="13">
        <v>7</v>
      </c>
      <c r="HH24" s="13">
        <v>8</v>
      </c>
      <c r="HI24" s="13">
        <v>7</v>
      </c>
      <c r="HJ24" s="13">
        <v>10</v>
      </c>
      <c r="HK24" s="13">
        <v>14</v>
      </c>
      <c r="HL24" s="13">
        <v>6</v>
      </c>
      <c r="HM24" s="13">
        <v>7</v>
      </c>
      <c r="HN24" s="13">
        <v>12</v>
      </c>
      <c r="HO24" s="13">
        <v>10</v>
      </c>
      <c r="HP24" s="13">
        <v>10</v>
      </c>
      <c r="HQ24" s="13">
        <v>10</v>
      </c>
      <c r="HR24" s="13">
        <v>9</v>
      </c>
      <c r="HS24" s="13">
        <v>10</v>
      </c>
      <c r="HT24" s="13">
        <v>12</v>
      </c>
      <c r="HU24" s="13">
        <v>11</v>
      </c>
      <c r="HV24" s="13">
        <v>14</v>
      </c>
      <c r="HW24" s="13">
        <v>11</v>
      </c>
      <c r="HX24" s="13">
        <v>15</v>
      </c>
      <c r="HY24" s="13">
        <v>17</v>
      </c>
      <c r="HZ24" s="13">
        <v>10</v>
      </c>
      <c r="IA24" s="13">
        <v>15</v>
      </c>
      <c r="IB24" s="13">
        <v>11</v>
      </c>
      <c r="IC24" s="13">
        <v>8</v>
      </c>
      <c r="ID24" s="13">
        <v>11</v>
      </c>
      <c r="IE24" s="13">
        <v>15</v>
      </c>
      <c r="IF24" s="13">
        <v>7</v>
      </c>
      <c r="IG24" s="13">
        <v>9</v>
      </c>
      <c r="IH24" s="13">
        <v>7</v>
      </c>
      <c r="II24" s="13">
        <v>5</v>
      </c>
      <c r="IJ24" s="13">
        <v>3</v>
      </c>
      <c r="IK24" s="13">
        <v>11</v>
      </c>
      <c r="IL24" s="13">
        <v>10</v>
      </c>
      <c r="IM24" s="13">
        <v>9</v>
      </c>
      <c r="IN24" s="13">
        <v>2</v>
      </c>
      <c r="IO24" s="13">
        <v>2</v>
      </c>
      <c r="IP24" s="13">
        <v>2</v>
      </c>
      <c r="IQ24" s="13">
        <v>2</v>
      </c>
      <c r="IR24" s="13"/>
      <c r="IS24" s="13">
        <v>1</v>
      </c>
      <c r="IT24" s="13">
        <v>1</v>
      </c>
      <c r="IU24" s="13">
        <v>1</v>
      </c>
      <c r="IV24" s="13">
        <v>1</v>
      </c>
      <c r="IW24" s="13">
        <v>1</v>
      </c>
      <c r="IX24" s="13">
        <v>1</v>
      </c>
      <c r="IY24" s="13"/>
      <c r="IZ24" s="13"/>
      <c r="JA24" s="13"/>
      <c r="JB24" s="13"/>
      <c r="JC24" s="13"/>
      <c r="JD24" s="13"/>
      <c r="JE24" s="57">
        <v>441</v>
      </c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>
        <v>1</v>
      </c>
      <c r="JT24" s="13"/>
      <c r="JU24" s="13"/>
      <c r="JV24" s="13"/>
      <c r="JW24" s="13"/>
      <c r="JX24" s="13"/>
      <c r="JY24" s="13">
        <v>1</v>
      </c>
      <c r="JZ24" s="13"/>
      <c r="KA24" s="13"/>
      <c r="KB24" s="13"/>
      <c r="KC24" s="13"/>
      <c r="KD24" s="13"/>
      <c r="KE24" s="13"/>
      <c r="KF24" s="13">
        <v>1</v>
      </c>
      <c r="KG24" s="13"/>
      <c r="KH24" s="13">
        <v>1</v>
      </c>
      <c r="KI24" s="13"/>
      <c r="KJ24" s="13"/>
      <c r="KK24" s="13"/>
      <c r="KL24" s="13"/>
      <c r="KM24" s="13"/>
      <c r="KN24" s="13"/>
      <c r="KO24" s="13">
        <v>3</v>
      </c>
      <c r="KP24" s="13">
        <v>1</v>
      </c>
      <c r="KQ24" s="13"/>
      <c r="KR24" s="13">
        <v>1</v>
      </c>
      <c r="KS24" s="13">
        <v>1</v>
      </c>
      <c r="KT24" s="13"/>
      <c r="KU24" s="13"/>
      <c r="KV24" s="13">
        <v>1</v>
      </c>
      <c r="KW24" s="13">
        <v>1</v>
      </c>
      <c r="KX24" s="13">
        <v>1</v>
      </c>
      <c r="KY24" s="13"/>
      <c r="KZ24" s="13">
        <v>1</v>
      </c>
      <c r="LA24" s="13">
        <v>1</v>
      </c>
      <c r="LB24" s="13">
        <v>1</v>
      </c>
      <c r="LC24" s="13">
        <v>1</v>
      </c>
      <c r="LD24" s="13">
        <v>1</v>
      </c>
      <c r="LE24" s="13"/>
      <c r="LF24" s="13"/>
      <c r="LG24" s="13">
        <v>1</v>
      </c>
      <c r="LH24" s="13">
        <v>1</v>
      </c>
      <c r="LI24" s="13"/>
      <c r="LJ24" s="13"/>
      <c r="LK24" s="13">
        <v>1</v>
      </c>
      <c r="LL24" s="13"/>
      <c r="LM24" s="57">
        <v>21</v>
      </c>
      <c r="LN24" s="13">
        <v>730</v>
      </c>
      <c r="LO24" s="331"/>
      <c r="LP24" s="13"/>
      <c r="LQ24" s="13"/>
      <c r="LR24" s="13"/>
      <c r="LS24" s="13"/>
      <c r="LT24" s="13"/>
      <c r="LU24" s="13"/>
      <c r="LV24" s="13"/>
      <c r="LW24" s="331"/>
      <c r="LX24" s="13"/>
    </row>
    <row r="25" spans="1:354">
      <c r="A25" s="5" t="s">
        <v>182</v>
      </c>
      <c r="B25" s="607">
        <f t="shared" si="39"/>
        <v>1</v>
      </c>
      <c r="C25" s="607">
        <f t="shared" si="40"/>
        <v>1</v>
      </c>
      <c r="D25" s="607">
        <f t="shared" si="41"/>
        <v>0</v>
      </c>
      <c r="E25" s="607">
        <f t="shared" si="42"/>
        <v>2</v>
      </c>
      <c r="F25" s="607">
        <f t="shared" si="43"/>
        <v>2</v>
      </c>
      <c r="G25" s="607">
        <f t="shared" si="44"/>
        <v>8</v>
      </c>
      <c r="H25" s="607">
        <f t="shared" si="45"/>
        <v>28</v>
      </c>
      <c r="I25" s="607">
        <f t="shared" si="46"/>
        <v>26</v>
      </c>
      <c r="J25" s="607">
        <f t="shared" si="47"/>
        <v>66</v>
      </c>
      <c r="K25" s="607">
        <f t="shared" si="48"/>
        <v>42</v>
      </c>
      <c r="L25" s="607">
        <f t="shared" si="49"/>
        <v>167</v>
      </c>
      <c r="M25" s="607">
        <f t="shared" si="50"/>
        <v>105</v>
      </c>
      <c r="N25" s="607">
        <f t="shared" si="51"/>
        <v>325</v>
      </c>
      <c r="O25" s="607">
        <f t="shared" si="52"/>
        <v>154</v>
      </c>
      <c r="P25" s="607">
        <f t="shared" si="53"/>
        <v>350</v>
      </c>
      <c r="Q25" s="607">
        <f t="shared" si="54"/>
        <v>210</v>
      </c>
      <c r="R25" s="607">
        <f t="shared" si="55"/>
        <v>214</v>
      </c>
      <c r="S25" s="607">
        <f t="shared" si="56"/>
        <v>193</v>
      </c>
      <c r="T25" s="607">
        <f t="shared" si="57"/>
        <v>38</v>
      </c>
      <c r="U25" s="607">
        <f t="shared" si="58"/>
        <v>69</v>
      </c>
      <c r="V25" s="305"/>
      <c r="W25" s="596">
        <f t="shared" si="59"/>
        <v>0</v>
      </c>
      <c r="X25" s="596">
        <f t="shared" si="60"/>
        <v>0</v>
      </c>
      <c r="Y25" s="596">
        <f t="shared" si="61"/>
        <v>0</v>
      </c>
      <c r="Z25" s="596">
        <f t="shared" si="62"/>
        <v>0</v>
      </c>
      <c r="AA25" s="596">
        <f t="shared" si="63"/>
        <v>1</v>
      </c>
      <c r="AB25" s="596">
        <f t="shared" si="64"/>
        <v>2</v>
      </c>
      <c r="AC25" s="596">
        <f t="shared" si="65"/>
        <v>2</v>
      </c>
      <c r="AD25" s="596">
        <f t="shared" si="66"/>
        <v>7</v>
      </c>
      <c r="AE25" s="596">
        <f t="shared" si="67"/>
        <v>5</v>
      </c>
      <c r="AF25" s="596">
        <f t="shared" si="68"/>
        <v>3</v>
      </c>
      <c r="AG25" s="305"/>
      <c r="AH25" s="12" t="s">
        <v>35</v>
      </c>
      <c r="AI25" s="615">
        <f t="shared" si="99"/>
        <v>0</v>
      </c>
      <c r="AJ25" s="615">
        <f t="shared" si="100"/>
        <v>0</v>
      </c>
      <c r="AK25" s="615">
        <f t="shared" si="101"/>
        <v>0</v>
      </c>
      <c r="AL25" s="615">
        <f t="shared" si="102"/>
        <v>1</v>
      </c>
      <c r="AM25" s="615">
        <f t="shared" si="103"/>
        <v>1</v>
      </c>
      <c r="AN25" s="615">
        <f t="shared" si="104"/>
        <v>6</v>
      </c>
      <c r="AO25" s="615">
        <f t="shared" si="105"/>
        <v>10</v>
      </c>
      <c r="AP25" s="615">
        <f t="shared" si="106"/>
        <v>9</v>
      </c>
      <c r="AQ25" s="615">
        <f t="shared" si="107"/>
        <v>26</v>
      </c>
      <c r="AR25" s="615">
        <f t="shared" si="108"/>
        <v>20</v>
      </c>
      <c r="AS25" s="615">
        <f t="shared" si="109"/>
        <v>47</v>
      </c>
      <c r="AT25" s="615">
        <f t="shared" si="110"/>
        <v>30</v>
      </c>
      <c r="AU25" s="615">
        <f t="shared" si="111"/>
        <v>88</v>
      </c>
      <c r="AV25" s="615">
        <f t="shared" si="112"/>
        <v>38</v>
      </c>
      <c r="AW25" s="615">
        <f t="shared" si="113"/>
        <v>67</v>
      </c>
      <c r="AX25" s="615">
        <f t="shared" si="114"/>
        <v>39</v>
      </c>
      <c r="AY25" s="615">
        <f t="shared" si="115"/>
        <v>51</v>
      </c>
      <c r="AZ25" s="615">
        <f t="shared" si="116"/>
        <v>26</v>
      </c>
      <c r="BA25" s="615">
        <f t="shared" si="117"/>
        <v>16</v>
      </c>
      <c r="BB25" s="615">
        <f t="shared" si="118"/>
        <v>9</v>
      </c>
      <c r="BC25" s="615">
        <f t="shared" si="119"/>
        <v>5</v>
      </c>
      <c r="BD25" s="594">
        <f t="shared" si="120"/>
        <v>0</v>
      </c>
      <c r="BE25" s="594"/>
      <c r="BF25" s="594"/>
      <c r="BG25" s="594">
        <f t="shared" si="121"/>
        <v>0</v>
      </c>
      <c r="BH25" s="594">
        <f t="shared" si="122"/>
        <v>0</v>
      </c>
      <c r="BI25" s="594">
        <f t="shared" si="123"/>
        <v>0</v>
      </c>
      <c r="BJ25" s="594">
        <f t="shared" si="124"/>
        <v>0</v>
      </c>
      <c r="BK25" s="594">
        <f t="shared" si="125"/>
        <v>2</v>
      </c>
      <c r="BL25" s="594">
        <f t="shared" si="126"/>
        <v>0</v>
      </c>
      <c r="BM25" s="594">
        <f t="shared" si="127"/>
        <v>3</v>
      </c>
      <c r="BN25" s="305"/>
      <c r="BO25" s="305"/>
      <c r="BP25" s="12" t="s">
        <v>35</v>
      </c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>
        <v>1</v>
      </c>
      <c r="CC25" s="13"/>
      <c r="CD25" s="13"/>
      <c r="CE25" s="13"/>
      <c r="CF25" s="13"/>
      <c r="CG25" s="13"/>
      <c r="CH25" s="13">
        <v>1</v>
      </c>
      <c r="CI25" s="13">
        <v>1</v>
      </c>
      <c r="CJ25" s="13">
        <v>2</v>
      </c>
      <c r="CK25" s="13">
        <v>1</v>
      </c>
      <c r="CL25" s="13">
        <v>1</v>
      </c>
      <c r="CM25" s="13"/>
      <c r="CN25" s="13"/>
      <c r="CO25" s="13">
        <v>4</v>
      </c>
      <c r="CP25" s="13"/>
      <c r="CQ25" s="13">
        <v>2</v>
      </c>
      <c r="CR25" s="13"/>
      <c r="CS25" s="13"/>
      <c r="CT25" s="13"/>
      <c r="CU25" s="13">
        <v>1</v>
      </c>
      <c r="CV25" s="13">
        <v>1</v>
      </c>
      <c r="CW25" s="13">
        <v>1</v>
      </c>
      <c r="CX25" s="13">
        <v>1</v>
      </c>
      <c r="CY25" s="13">
        <v>1</v>
      </c>
      <c r="CZ25" s="13">
        <v>2</v>
      </c>
      <c r="DA25" s="13"/>
      <c r="DB25" s="13">
        <v>2</v>
      </c>
      <c r="DC25" s="13">
        <v>2</v>
      </c>
      <c r="DD25" s="13">
        <v>7</v>
      </c>
      <c r="DE25" s="13">
        <v>2</v>
      </c>
      <c r="DF25" s="13">
        <v>2</v>
      </c>
      <c r="DG25" s="13">
        <v>1</v>
      </c>
      <c r="DH25" s="13">
        <v>5</v>
      </c>
      <c r="DI25" s="13">
        <v>1</v>
      </c>
      <c r="DJ25" s="13">
        <v>6</v>
      </c>
      <c r="DK25" s="13">
        <v>2</v>
      </c>
      <c r="DL25" s="13">
        <v>1</v>
      </c>
      <c r="DM25" s="13">
        <v>4</v>
      </c>
      <c r="DN25" s="13">
        <v>3</v>
      </c>
      <c r="DO25" s="13">
        <v>4</v>
      </c>
      <c r="DP25" s="13">
        <v>2</v>
      </c>
      <c r="DQ25" s="13">
        <v>2</v>
      </c>
      <c r="DR25" s="13">
        <v>2</v>
      </c>
      <c r="DS25" s="13">
        <v>7</v>
      </c>
      <c r="DT25" s="13">
        <v>4</v>
      </c>
      <c r="DU25" s="13">
        <v>8</v>
      </c>
      <c r="DV25" s="13">
        <v>4</v>
      </c>
      <c r="DW25" s="13">
        <v>4</v>
      </c>
      <c r="DX25" s="13">
        <v>3</v>
      </c>
      <c r="DY25" s="13">
        <v>1</v>
      </c>
      <c r="DZ25" s="13">
        <v>2</v>
      </c>
      <c r="EA25" s="13">
        <v>3</v>
      </c>
      <c r="EB25" s="13">
        <v>7</v>
      </c>
      <c r="EC25" s="13">
        <v>4</v>
      </c>
      <c r="ED25" s="13">
        <v>5</v>
      </c>
      <c r="EE25" s="13">
        <v>3</v>
      </c>
      <c r="EF25" s="13">
        <v>3</v>
      </c>
      <c r="EG25" s="13">
        <v>1</v>
      </c>
      <c r="EH25" s="13">
        <v>4</v>
      </c>
      <c r="EI25" s="13">
        <v>4</v>
      </c>
      <c r="EJ25" s="13">
        <v>6</v>
      </c>
      <c r="EK25" s="13">
        <v>2</v>
      </c>
      <c r="EL25" s="13">
        <v>1</v>
      </c>
      <c r="EM25" s="13">
        <v>1</v>
      </c>
      <c r="EN25" s="13">
        <v>3</v>
      </c>
      <c r="EO25" s="13">
        <v>1</v>
      </c>
      <c r="EP25" s="13">
        <v>7</v>
      </c>
      <c r="EQ25" s="13">
        <v>3</v>
      </c>
      <c r="ER25" s="13">
        <v>1</v>
      </c>
      <c r="ES25" s="13">
        <v>1</v>
      </c>
      <c r="ET25" s="13">
        <v>4</v>
      </c>
      <c r="EU25" s="13">
        <v>4</v>
      </c>
      <c r="EV25" s="13">
        <v>1</v>
      </c>
      <c r="EW25" s="13">
        <v>1</v>
      </c>
      <c r="EX25" s="13"/>
      <c r="EY25" s="13">
        <v>2</v>
      </c>
      <c r="EZ25" s="13">
        <v>1</v>
      </c>
      <c r="FA25" s="13">
        <v>1</v>
      </c>
      <c r="FB25" s="13">
        <v>1</v>
      </c>
      <c r="FC25" s="13"/>
      <c r="FD25" s="13"/>
      <c r="FE25" s="13">
        <v>1</v>
      </c>
      <c r="FF25" s="13"/>
      <c r="FG25" s="13"/>
      <c r="FH25" s="13"/>
      <c r="FI25" s="13">
        <v>1</v>
      </c>
      <c r="FJ25" s="13"/>
      <c r="FK25" s="13"/>
      <c r="FL25" s="57">
        <v>178</v>
      </c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>
        <v>1</v>
      </c>
      <c r="GH25" s="13">
        <v>1</v>
      </c>
      <c r="GI25" s="13"/>
      <c r="GJ25" s="13"/>
      <c r="GK25" s="13">
        <v>1</v>
      </c>
      <c r="GL25" s="13"/>
      <c r="GM25" s="13"/>
      <c r="GN25" s="13">
        <v>2</v>
      </c>
      <c r="GO25" s="13">
        <v>1</v>
      </c>
      <c r="GP25" s="13">
        <v>1</v>
      </c>
      <c r="GQ25" s="13">
        <v>4</v>
      </c>
      <c r="GR25" s="13">
        <v>2</v>
      </c>
      <c r="GS25" s="13"/>
      <c r="GT25" s="13">
        <v>2</v>
      </c>
      <c r="GU25" s="13">
        <v>1</v>
      </c>
      <c r="GV25" s="13">
        <v>2</v>
      </c>
      <c r="GW25" s="13">
        <v>3</v>
      </c>
      <c r="GX25" s="13">
        <v>3</v>
      </c>
      <c r="GY25" s="13">
        <v>1</v>
      </c>
      <c r="GZ25" s="13">
        <v>5</v>
      </c>
      <c r="HA25" s="13">
        <v>7</v>
      </c>
      <c r="HB25" s="13">
        <v>2</v>
      </c>
      <c r="HC25" s="13">
        <v>3</v>
      </c>
      <c r="HD25" s="13">
        <v>4</v>
      </c>
      <c r="HE25" s="13">
        <v>6</v>
      </c>
      <c r="HF25" s="13">
        <v>3</v>
      </c>
      <c r="HG25" s="13">
        <v>6</v>
      </c>
      <c r="HH25" s="13">
        <v>5</v>
      </c>
      <c r="HI25" s="13">
        <v>3</v>
      </c>
      <c r="HJ25" s="13">
        <v>11</v>
      </c>
      <c r="HK25" s="13">
        <v>4</v>
      </c>
      <c r="HL25" s="13">
        <v>6</v>
      </c>
      <c r="HM25" s="13">
        <v>10</v>
      </c>
      <c r="HN25" s="13">
        <v>5</v>
      </c>
      <c r="HO25" s="13">
        <v>11</v>
      </c>
      <c r="HP25" s="13">
        <v>13</v>
      </c>
      <c r="HQ25" s="13">
        <v>5</v>
      </c>
      <c r="HR25" s="13">
        <v>8</v>
      </c>
      <c r="HS25" s="13">
        <v>6</v>
      </c>
      <c r="HT25" s="13">
        <v>11</v>
      </c>
      <c r="HU25" s="13">
        <v>13</v>
      </c>
      <c r="HV25" s="13">
        <v>12</v>
      </c>
      <c r="HW25" s="13">
        <v>6</v>
      </c>
      <c r="HX25" s="13">
        <v>7</v>
      </c>
      <c r="HY25" s="13">
        <v>6</v>
      </c>
      <c r="HZ25" s="13">
        <v>11</v>
      </c>
      <c r="IA25" s="13">
        <v>3</v>
      </c>
      <c r="IB25" s="13">
        <v>9</v>
      </c>
      <c r="IC25" s="13">
        <v>3</v>
      </c>
      <c r="ID25" s="13">
        <v>7</v>
      </c>
      <c r="IE25" s="13">
        <v>3</v>
      </c>
      <c r="IF25" s="13">
        <v>5</v>
      </c>
      <c r="IG25" s="13">
        <v>7</v>
      </c>
      <c r="IH25" s="13">
        <v>11</v>
      </c>
      <c r="II25" s="13">
        <v>6</v>
      </c>
      <c r="IJ25" s="13">
        <v>5</v>
      </c>
      <c r="IK25" s="13">
        <v>4</v>
      </c>
      <c r="IL25" s="13">
        <v>3</v>
      </c>
      <c r="IM25" s="13">
        <v>5</v>
      </c>
      <c r="IN25" s="13">
        <v>4</v>
      </c>
      <c r="IO25" s="13">
        <v>1</v>
      </c>
      <c r="IP25" s="13">
        <v>2</v>
      </c>
      <c r="IQ25" s="13">
        <v>4</v>
      </c>
      <c r="IR25" s="13">
        <v>1</v>
      </c>
      <c r="IS25" s="13">
        <v>2</v>
      </c>
      <c r="IT25" s="13">
        <v>2</v>
      </c>
      <c r="IU25" s="13"/>
      <c r="IV25" s="13">
        <v>3</v>
      </c>
      <c r="IW25" s="13"/>
      <c r="IX25" s="13"/>
      <c r="IY25" s="13"/>
      <c r="IZ25" s="13">
        <v>2</v>
      </c>
      <c r="JA25" s="13"/>
      <c r="JB25" s="13"/>
      <c r="JC25" s="13"/>
      <c r="JD25" s="13"/>
      <c r="JE25" s="57">
        <v>306</v>
      </c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>
        <v>1</v>
      </c>
      <c r="KI25" s="13">
        <v>1</v>
      </c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>
        <v>1</v>
      </c>
      <c r="LA25" s="13"/>
      <c r="LB25" s="13">
        <v>1</v>
      </c>
      <c r="LC25" s="13"/>
      <c r="LD25" s="13"/>
      <c r="LE25" s="13"/>
      <c r="LF25" s="13"/>
      <c r="LG25" s="13"/>
      <c r="LH25" s="13">
        <v>1</v>
      </c>
      <c r="LI25" s="13"/>
      <c r="LJ25" s="13"/>
      <c r="LK25" s="13"/>
      <c r="LL25" s="13"/>
      <c r="LM25" s="57">
        <v>5</v>
      </c>
      <c r="LN25" s="13">
        <v>489</v>
      </c>
      <c r="LO25" s="331"/>
      <c r="LP25" s="13"/>
      <c r="LQ25" s="13"/>
      <c r="LR25" s="13"/>
      <c r="LS25" s="13"/>
      <c r="LT25" s="13"/>
      <c r="LU25" s="13"/>
      <c r="LV25" s="13"/>
      <c r="LW25" s="331"/>
      <c r="LX25" s="13"/>
    </row>
    <row r="26" spans="1:354">
      <c r="A26" s="5" t="s">
        <v>38</v>
      </c>
      <c r="B26" s="607">
        <f t="shared" si="39"/>
        <v>6</v>
      </c>
      <c r="C26" s="607">
        <f t="shared" si="40"/>
        <v>3</v>
      </c>
      <c r="D26" s="607">
        <f t="shared" si="41"/>
        <v>1</v>
      </c>
      <c r="E26" s="607">
        <f t="shared" si="42"/>
        <v>2</v>
      </c>
      <c r="F26" s="607">
        <f t="shared" si="43"/>
        <v>10</v>
      </c>
      <c r="G26" s="607">
        <f t="shared" si="44"/>
        <v>13</v>
      </c>
      <c r="H26" s="607">
        <f t="shared" si="45"/>
        <v>29</v>
      </c>
      <c r="I26" s="607">
        <f t="shared" si="46"/>
        <v>18</v>
      </c>
      <c r="J26" s="607">
        <f t="shared" si="47"/>
        <v>87</v>
      </c>
      <c r="K26" s="607">
        <f t="shared" si="48"/>
        <v>45</v>
      </c>
      <c r="L26" s="607">
        <f t="shared" si="49"/>
        <v>183</v>
      </c>
      <c r="M26" s="607">
        <f t="shared" si="50"/>
        <v>95</v>
      </c>
      <c r="N26" s="607">
        <f t="shared" si="51"/>
        <v>310</v>
      </c>
      <c r="O26" s="607">
        <f t="shared" si="52"/>
        <v>179</v>
      </c>
      <c r="P26" s="607">
        <f t="shared" si="53"/>
        <v>314</v>
      </c>
      <c r="Q26" s="607">
        <f t="shared" si="54"/>
        <v>173</v>
      </c>
      <c r="R26" s="607">
        <f t="shared" si="55"/>
        <v>190</v>
      </c>
      <c r="S26" s="607">
        <f t="shared" si="56"/>
        <v>161</v>
      </c>
      <c r="T26" s="607">
        <f t="shared" si="57"/>
        <v>34</v>
      </c>
      <c r="U26" s="607">
        <f t="shared" si="58"/>
        <v>43</v>
      </c>
      <c r="V26" s="305"/>
      <c r="W26" s="596">
        <f t="shared" si="59"/>
        <v>2</v>
      </c>
      <c r="X26" s="596">
        <f t="shared" si="60"/>
        <v>0</v>
      </c>
      <c r="Y26" s="596">
        <f t="shared" si="61"/>
        <v>0</v>
      </c>
      <c r="Z26" s="596">
        <f t="shared" si="62"/>
        <v>1</v>
      </c>
      <c r="AA26" s="596">
        <f t="shared" si="63"/>
        <v>3</v>
      </c>
      <c r="AB26" s="596">
        <f t="shared" si="64"/>
        <v>4</v>
      </c>
      <c r="AC26" s="596">
        <f t="shared" si="65"/>
        <v>5</v>
      </c>
      <c r="AD26" s="596">
        <f t="shared" si="66"/>
        <v>4</v>
      </c>
      <c r="AE26" s="596">
        <f t="shared" si="67"/>
        <v>2</v>
      </c>
      <c r="AF26" s="596">
        <f t="shared" si="68"/>
        <v>5</v>
      </c>
      <c r="AG26" s="305"/>
      <c r="AH26" s="12" t="s">
        <v>181</v>
      </c>
      <c r="AI26" s="615">
        <f t="shared" si="99"/>
        <v>0</v>
      </c>
      <c r="AJ26" s="615">
        <f t="shared" si="100"/>
        <v>1</v>
      </c>
      <c r="AK26" s="615">
        <f t="shared" si="101"/>
        <v>1</v>
      </c>
      <c r="AL26" s="615">
        <f t="shared" si="102"/>
        <v>0</v>
      </c>
      <c r="AM26" s="615">
        <f t="shared" si="103"/>
        <v>9</v>
      </c>
      <c r="AN26" s="615">
        <f t="shared" si="104"/>
        <v>1</v>
      </c>
      <c r="AO26" s="615">
        <f t="shared" si="105"/>
        <v>29</v>
      </c>
      <c r="AP26" s="615">
        <f t="shared" si="106"/>
        <v>11</v>
      </c>
      <c r="AQ26" s="615">
        <f t="shared" si="107"/>
        <v>82</v>
      </c>
      <c r="AR26" s="615">
        <f t="shared" si="108"/>
        <v>40</v>
      </c>
      <c r="AS26" s="615">
        <f t="shared" si="109"/>
        <v>193</v>
      </c>
      <c r="AT26" s="615">
        <f t="shared" si="110"/>
        <v>111</v>
      </c>
      <c r="AU26" s="615">
        <f t="shared" si="111"/>
        <v>356</v>
      </c>
      <c r="AV26" s="615">
        <f t="shared" si="112"/>
        <v>187</v>
      </c>
      <c r="AW26" s="615">
        <f t="shared" si="113"/>
        <v>326</v>
      </c>
      <c r="AX26" s="615">
        <f t="shared" si="114"/>
        <v>177</v>
      </c>
      <c r="AY26" s="615">
        <f t="shared" si="115"/>
        <v>184</v>
      </c>
      <c r="AZ26" s="615">
        <f t="shared" si="116"/>
        <v>158</v>
      </c>
      <c r="BA26" s="615">
        <f t="shared" si="117"/>
        <v>44</v>
      </c>
      <c r="BB26" s="615">
        <f t="shared" si="118"/>
        <v>41</v>
      </c>
      <c r="BC26" s="615">
        <f t="shared" si="119"/>
        <v>2</v>
      </c>
      <c r="BD26" s="594">
        <f t="shared" si="120"/>
        <v>0</v>
      </c>
      <c r="BE26" s="594"/>
      <c r="BF26" s="594"/>
      <c r="BG26" s="594">
        <f t="shared" si="121"/>
        <v>0</v>
      </c>
      <c r="BH26" s="594">
        <f t="shared" si="122"/>
        <v>0</v>
      </c>
      <c r="BI26" s="594">
        <f t="shared" si="123"/>
        <v>0</v>
      </c>
      <c r="BJ26" s="594">
        <f t="shared" si="124"/>
        <v>1</v>
      </c>
      <c r="BK26" s="594">
        <f t="shared" si="125"/>
        <v>0</v>
      </c>
      <c r="BL26" s="594">
        <f t="shared" si="126"/>
        <v>0</v>
      </c>
      <c r="BM26" s="594">
        <f t="shared" si="127"/>
        <v>1</v>
      </c>
      <c r="BN26" s="305"/>
      <c r="BO26" s="305"/>
      <c r="BP26" s="12" t="s">
        <v>181</v>
      </c>
      <c r="BQ26" s="13"/>
      <c r="BR26" s="13"/>
      <c r="BS26" s="13">
        <v>1</v>
      </c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>
        <v>1</v>
      </c>
      <c r="CN26" s="13"/>
      <c r="CO26" s="13"/>
      <c r="CP26" s="13">
        <v>2</v>
      </c>
      <c r="CQ26" s="13">
        <v>1</v>
      </c>
      <c r="CR26" s="13">
        <v>3</v>
      </c>
      <c r="CS26" s="13">
        <v>2</v>
      </c>
      <c r="CT26" s="13">
        <v>1</v>
      </c>
      <c r="CU26" s="13"/>
      <c r="CV26" s="13">
        <v>1</v>
      </c>
      <c r="CW26" s="13">
        <v>1</v>
      </c>
      <c r="CX26" s="13">
        <v>1</v>
      </c>
      <c r="CY26" s="13">
        <v>3</v>
      </c>
      <c r="CZ26" s="13">
        <v>1</v>
      </c>
      <c r="DA26" s="13">
        <v>1</v>
      </c>
      <c r="DB26" s="13">
        <v>5</v>
      </c>
      <c r="DC26" s="13">
        <v>3</v>
      </c>
      <c r="DD26" s="13">
        <v>1</v>
      </c>
      <c r="DE26" s="13">
        <v>8</v>
      </c>
      <c r="DF26" s="13">
        <v>8</v>
      </c>
      <c r="DG26" s="13">
        <v>9</v>
      </c>
      <c r="DH26" s="13">
        <v>9</v>
      </c>
      <c r="DI26" s="13">
        <v>7</v>
      </c>
      <c r="DJ26" s="13">
        <v>8</v>
      </c>
      <c r="DK26" s="13">
        <v>8</v>
      </c>
      <c r="DL26" s="13">
        <v>9</v>
      </c>
      <c r="DM26" s="13">
        <v>12</v>
      </c>
      <c r="DN26" s="13">
        <v>16</v>
      </c>
      <c r="DO26" s="13">
        <v>14</v>
      </c>
      <c r="DP26" s="13">
        <v>13</v>
      </c>
      <c r="DQ26" s="13">
        <v>15</v>
      </c>
      <c r="DR26" s="13">
        <v>15</v>
      </c>
      <c r="DS26" s="13">
        <v>16</v>
      </c>
      <c r="DT26" s="13">
        <v>15</v>
      </c>
      <c r="DU26" s="13">
        <v>24</v>
      </c>
      <c r="DV26" s="13">
        <v>20</v>
      </c>
      <c r="DW26" s="13">
        <v>21</v>
      </c>
      <c r="DX26" s="13">
        <v>19</v>
      </c>
      <c r="DY26" s="13">
        <v>18</v>
      </c>
      <c r="DZ26" s="13">
        <v>20</v>
      </c>
      <c r="EA26" s="13">
        <v>19</v>
      </c>
      <c r="EB26" s="13">
        <v>18</v>
      </c>
      <c r="EC26" s="13">
        <v>20</v>
      </c>
      <c r="ED26" s="13">
        <v>27</v>
      </c>
      <c r="EE26" s="13">
        <v>11</v>
      </c>
      <c r="EF26" s="13">
        <v>16</v>
      </c>
      <c r="EG26" s="13">
        <v>14</v>
      </c>
      <c r="EH26" s="13">
        <v>21</v>
      </c>
      <c r="EI26" s="13">
        <v>17</v>
      </c>
      <c r="EJ26" s="13">
        <v>13</v>
      </c>
      <c r="EK26" s="13">
        <v>20</v>
      </c>
      <c r="EL26" s="13">
        <v>12</v>
      </c>
      <c r="EM26" s="13">
        <v>14</v>
      </c>
      <c r="EN26" s="13">
        <v>11</v>
      </c>
      <c r="EO26" s="13">
        <v>21</v>
      </c>
      <c r="EP26" s="13">
        <v>17</v>
      </c>
      <c r="EQ26" s="13">
        <v>20</v>
      </c>
      <c r="ER26" s="13">
        <v>10</v>
      </c>
      <c r="ES26" s="13">
        <v>16</v>
      </c>
      <c r="ET26" s="13">
        <v>18</v>
      </c>
      <c r="EU26" s="13">
        <v>19</v>
      </c>
      <c r="EV26" s="13">
        <v>9</v>
      </c>
      <c r="EW26" s="13">
        <v>8</v>
      </c>
      <c r="EX26" s="13">
        <v>6</v>
      </c>
      <c r="EY26" s="13">
        <v>2</v>
      </c>
      <c r="EZ26" s="13">
        <v>3</v>
      </c>
      <c r="FA26" s="13">
        <v>1</v>
      </c>
      <c r="FB26" s="13">
        <v>2</v>
      </c>
      <c r="FC26" s="13">
        <v>4</v>
      </c>
      <c r="FD26" s="13">
        <v>1</v>
      </c>
      <c r="FE26" s="13">
        <v>2</v>
      </c>
      <c r="FF26" s="13"/>
      <c r="FG26" s="13">
        <v>1</v>
      </c>
      <c r="FH26" s="13">
        <v>1</v>
      </c>
      <c r="FI26" s="13">
        <v>1</v>
      </c>
      <c r="FJ26" s="13"/>
      <c r="FK26" s="13"/>
      <c r="FL26" s="57">
        <v>727</v>
      </c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>
        <v>1</v>
      </c>
      <c r="FX26" s="13">
        <v>1</v>
      </c>
      <c r="FY26" s="13"/>
      <c r="FZ26" s="13"/>
      <c r="GA26" s="13">
        <v>1</v>
      </c>
      <c r="GB26" s="13"/>
      <c r="GC26" s="13"/>
      <c r="GD26" s="13">
        <v>2</v>
      </c>
      <c r="GE26" s="13">
        <v>2</v>
      </c>
      <c r="GF26" s="13">
        <v>1</v>
      </c>
      <c r="GG26" s="13">
        <v>2</v>
      </c>
      <c r="GH26" s="13">
        <v>1</v>
      </c>
      <c r="GI26" s="13">
        <v>2</v>
      </c>
      <c r="GJ26" s="13">
        <v>4</v>
      </c>
      <c r="GK26" s="13">
        <v>2</v>
      </c>
      <c r="GL26" s="13">
        <v>3</v>
      </c>
      <c r="GM26" s="13">
        <v>2</v>
      </c>
      <c r="GN26" s="13">
        <v>3</v>
      </c>
      <c r="GO26" s="13">
        <v>6</v>
      </c>
      <c r="GP26" s="13">
        <v>4</v>
      </c>
      <c r="GQ26" s="13">
        <v>2</v>
      </c>
      <c r="GR26" s="13">
        <v>7</v>
      </c>
      <c r="GS26" s="13">
        <v>6</v>
      </c>
      <c r="GT26" s="13">
        <v>9</v>
      </c>
      <c r="GU26" s="13">
        <v>9</v>
      </c>
      <c r="GV26" s="13">
        <v>6</v>
      </c>
      <c r="GW26" s="13">
        <v>11</v>
      </c>
      <c r="GX26" s="13">
        <v>4</v>
      </c>
      <c r="GY26" s="13">
        <v>10</v>
      </c>
      <c r="GZ26" s="13">
        <v>10</v>
      </c>
      <c r="HA26" s="13">
        <v>10</v>
      </c>
      <c r="HB26" s="13">
        <v>10</v>
      </c>
      <c r="HC26" s="13">
        <v>16</v>
      </c>
      <c r="HD26" s="13">
        <v>10</v>
      </c>
      <c r="HE26" s="13">
        <v>15</v>
      </c>
      <c r="HF26" s="13">
        <v>28</v>
      </c>
      <c r="HG26" s="13">
        <v>24</v>
      </c>
      <c r="HH26" s="13">
        <v>20</v>
      </c>
      <c r="HI26" s="13">
        <v>20</v>
      </c>
      <c r="HJ26" s="13">
        <v>32</v>
      </c>
      <c r="HK26" s="13">
        <v>18</v>
      </c>
      <c r="HL26" s="13">
        <v>36</v>
      </c>
      <c r="HM26" s="13">
        <v>28</v>
      </c>
      <c r="HN26" s="13">
        <v>31</v>
      </c>
      <c r="HO26" s="13">
        <v>36</v>
      </c>
      <c r="HP26" s="13">
        <v>30</v>
      </c>
      <c r="HQ26" s="13">
        <v>36</v>
      </c>
      <c r="HR26" s="13">
        <v>41</v>
      </c>
      <c r="HS26" s="13">
        <v>41</v>
      </c>
      <c r="HT26" s="13">
        <v>35</v>
      </c>
      <c r="HU26" s="13">
        <v>42</v>
      </c>
      <c r="HV26" s="13">
        <v>27</v>
      </c>
      <c r="HW26" s="13">
        <v>38</v>
      </c>
      <c r="HX26" s="13">
        <v>33</v>
      </c>
      <c r="HY26" s="13">
        <v>32</v>
      </c>
      <c r="HZ26" s="13">
        <v>39</v>
      </c>
      <c r="IA26" s="13">
        <v>29</v>
      </c>
      <c r="IB26" s="13">
        <v>27</v>
      </c>
      <c r="IC26" s="13">
        <v>37</v>
      </c>
      <c r="ID26" s="13">
        <v>32</v>
      </c>
      <c r="IE26" s="13">
        <v>32</v>
      </c>
      <c r="IF26" s="13">
        <v>28</v>
      </c>
      <c r="IG26" s="13">
        <v>21</v>
      </c>
      <c r="IH26" s="13">
        <v>24</v>
      </c>
      <c r="II26" s="13">
        <v>19</v>
      </c>
      <c r="IJ26" s="13">
        <v>21</v>
      </c>
      <c r="IK26" s="13">
        <v>14</v>
      </c>
      <c r="IL26" s="13">
        <v>20</v>
      </c>
      <c r="IM26" s="13">
        <v>15</v>
      </c>
      <c r="IN26" s="13">
        <v>14</v>
      </c>
      <c r="IO26" s="13">
        <v>8</v>
      </c>
      <c r="IP26" s="13">
        <v>18</v>
      </c>
      <c r="IQ26" s="13">
        <v>7</v>
      </c>
      <c r="IR26" s="13">
        <v>1</v>
      </c>
      <c r="IS26" s="13">
        <v>6</v>
      </c>
      <c r="IT26" s="13">
        <v>3</v>
      </c>
      <c r="IU26" s="13">
        <v>2</v>
      </c>
      <c r="IV26" s="13">
        <v>4</v>
      </c>
      <c r="IW26" s="13"/>
      <c r="IX26" s="13"/>
      <c r="IY26" s="13">
        <v>2</v>
      </c>
      <c r="IZ26" s="13"/>
      <c r="JA26" s="13"/>
      <c r="JB26" s="13">
        <v>1</v>
      </c>
      <c r="JC26" s="13"/>
      <c r="JD26" s="13"/>
      <c r="JE26" s="57">
        <v>1224</v>
      </c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>
        <v>1</v>
      </c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>
        <v>1</v>
      </c>
      <c r="LE26" s="13"/>
      <c r="LF26" s="13"/>
      <c r="LG26" s="13"/>
      <c r="LH26" s="13"/>
      <c r="LI26" s="13"/>
      <c r="LJ26" s="13"/>
      <c r="LK26" s="13"/>
      <c r="LL26" s="13"/>
      <c r="LM26" s="57">
        <v>2</v>
      </c>
      <c r="LN26" s="13">
        <v>1953</v>
      </c>
      <c r="LO26" s="331"/>
      <c r="LP26" s="13"/>
      <c r="LQ26" s="13"/>
      <c r="LR26" s="13"/>
      <c r="LS26" s="13"/>
      <c r="LT26" s="13"/>
      <c r="LU26" s="13"/>
      <c r="LV26" s="13"/>
      <c r="LW26" s="331"/>
      <c r="LX26" s="13"/>
    </row>
    <row r="27" spans="1:354">
      <c r="A27" s="5" t="s">
        <v>39</v>
      </c>
      <c r="B27" s="607">
        <f t="shared" si="39"/>
        <v>0</v>
      </c>
      <c r="C27" s="607">
        <f t="shared" si="40"/>
        <v>0</v>
      </c>
      <c r="D27" s="607">
        <f t="shared" si="41"/>
        <v>0</v>
      </c>
      <c r="E27" s="607">
        <f t="shared" si="42"/>
        <v>0</v>
      </c>
      <c r="F27" s="607">
        <f t="shared" si="43"/>
        <v>5</v>
      </c>
      <c r="G27" s="607">
        <f t="shared" si="44"/>
        <v>2</v>
      </c>
      <c r="H27" s="607">
        <f t="shared" si="45"/>
        <v>15</v>
      </c>
      <c r="I27" s="607">
        <f t="shared" si="46"/>
        <v>9</v>
      </c>
      <c r="J27" s="607">
        <f t="shared" si="47"/>
        <v>38</v>
      </c>
      <c r="K27" s="607">
        <f t="shared" si="48"/>
        <v>22</v>
      </c>
      <c r="L27" s="607">
        <f t="shared" si="49"/>
        <v>81</v>
      </c>
      <c r="M27" s="607">
        <f t="shared" si="50"/>
        <v>40</v>
      </c>
      <c r="N27" s="607">
        <f t="shared" si="51"/>
        <v>123</v>
      </c>
      <c r="O27" s="607">
        <f t="shared" si="52"/>
        <v>73</v>
      </c>
      <c r="P27" s="607">
        <f t="shared" si="53"/>
        <v>141</v>
      </c>
      <c r="Q27" s="607">
        <f t="shared" si="54"/>
        <v>108</v>
      </c>
      <c r="R27" s="607">
        <f t="shared" si="55"/>
        <v>86</v>
      </c>
      <c r="S27" s="607">
        <f t="shared" si="56"/>
        <v>92</v>
      </c>
      <c r="T27" s="607">
        <f t="shared" si="57"/>
        <v>17</v>
      </c>
      <c r="U27" s="607">
        <f t="shared" si="58"/>
        <v>30</v>
      </c>
      <c r="V27" s="305"/>
      <c r="W27" s="596">
        <f t="shared" si="59"/>
        <v>0</v>
      </c>
      <c r="X27" s="596">
        <f t="shared" si="60"/>
        <v>0</v>
      </c>
      <c r="Y27" s="596">
        <f t="shared" si="61"/>
        <v>0</v>
      </c>
      <c r="Z27" s="596">
        <f t="shared" si="62"/>
        <v>0</v>
      </c>
      <c r="AA27" s="596">
        <f t="shared" si="63"/>
        <v>0</v>
      </c>
      <c r="AB27" s="596">
        <f t="shared" si="64"/>
        <v>0</v>
      </c>
      <c r="AC27" s="596">
        <f t="shared" si="65"/>
        <v>3</v>
      </c>
      <c r="AD27" s="596">
        <f t="shared" si="66"/>
        <v>4</v>
      </c>
      <c r="AE27" s="596">
        <f t="shared" si="67"/>
        <v>2</v>
      </c>
      <c r="AF27" s="596">
        <f t="shared" si="68"/>
        <v>0</v>
      </c>
      <c r="AG27" s="305"/>
      <c r="AH27" s="12" t="s">
        <v>182</v>
      </c>
      <c r="AI27" s="615">
        <f t="shared" si="99"/>
        <v>1</v>
      </c>
      <c r="AJ27" s="615">
        <f t="shared" si="100"/>
        <v>1</v>
      </c>
      <c r="AK27" s="615">
        <f t="shared" si="101"/>
        <v>0</v>
      </c>
      <c r="AL27" s="615">
        <f t="shared" si="102"/>
        <v>2</v>
      </c>
      <c r="AM27" s="615">
        <f t="shared" si="103"/>
        <v>2</v>
      </c>
      <c r="AN27" s="615">
        <f t="shared" si="104"/>
        <v>8</v>
      </c>
      <c r="AO27" s="615">
        <f t="shared" si="105"/>
        <v>28</v>
      </c>
      <c r="AP27" s="615">
        <f t="shared" si="106"/>
        <v>26</v>
      </c>
      <c r="AQ27" s="615">
        <f t="shared" si="107"/>
        <v>66</v>
      </c>
      <c r="AR27" s="615">
        <f t="shared" si="108"/>
        <v>42</v>
      </c>
      <c r="AS27" s="615">
        <f t="shared" si="109"/>
        <v>167</v>
      </c>
      <c r="AT27" s="615">
        <f t="shared" si="110"/>
        <v>105</v>
      </c>
      <c r="AU27" s="615">
        <f t="shared" si="111"/>
        <v>325</v>
      </c>
      <c r="AV27" s="615">
        <f t="shared" si="112"/>
        <v>154</v>
      </c>
      <c r="AW27" s="615">
        <f t="shared" si="113"/>
        <v>350</v>
      </c>
      <c r="AX27" s="615">
        <f t="shared" si="114"/>
        <v>210</v>
      </c>
      <c r="AY27" s="615">
        <f t="shared" si="115"/>
        <v>214</v>
      </c>
      <c r="AZ27" s="615">
        <f t="shared" si="116"/>
        <v>193</v>
      </c>
      <c r="BA27" s="615">
        <f t="shared" si="117"/>
        <v>38</v>
      </c>
      <c r="BB27" s="615">
        <f t="shared" si="118"/>
        <v>69</v>
      </c>
      <c r="BC27" s="615">
        <f t="shared" si="119"/>
        <v>21</v>
      </c>
      <c r="BD27" s="594">
        <f t="shared" si="120"/>
        <v>0</v>
      </c>
      <c r="BE27" s="594"/>
      <c r="BF27" s="594"/>
      <c r="BG27" s="594">
        <f t="shared" si="121"/>
        <v>0</v>
      </c>
      <c r="BH27" s="594">
        <f t="shared" si="122"/>
        <v>1</v>
      </c>
      <c r="BI27" s="594">
        <f t="shared" si="123"/>
        <v>2</v>
      </c>
      <c r="BJ27" s="594">
        <f t="shared" si="124"/>
        <v>2</v>
      </c>
      <c r="BK27" s="594">
        <f t="shared" si="125"/>
        <v>7</v>
      </c>
      <c r="BL27" s="594">
        <f t="shared" si="126"/>
        <v>5</v>
      </c>
      <c r="BM27" s="594">
        <f t="shared" si="127"/>
        <v>3</v>
      </c>
      <c r="BN27" s="305"/>
      <c r="BO27" s="305"/>
      <c r="BP27" s="12" t="s">
        <v>182</v>
      </c>
      <c r="BQ27" s="13"/>
      <c r="BR27" s="13"/>
      <c r="BS27" s="13"/>
      <c r="BT27" s="13">
        <v>1</v>
      </c>
      <c r="BU27" s="13"/>
      <c r="BV27" s="13"/>
      <c r="BW27" s="13"/>
      <c r="BX27" s="13"/>
      <c r="BY27" s="13"/>
      <c r="BZ27" s="13">
        <v>1</v>
      </c>
      <c r="CA27" s="13"/>
      <c r="CB27" s="13">
        <v>1</v>
      </c>
      <c r="CC27" s="13"/>
      <c r="CD27" s="13"/>
      <c r="CE27" s="13"/>
      <c r="CF27" s="13">
        <v>1</v>
      </c>
      <c r="CG27" s="13">
        <v>1</v>
      </c>
      <c r="CH27" s="13"/>
      <c r="CI27" s="13">
        <v>2</v>
      </c>
      <c r="CJ27" s="13">
        <v>1</v>
      </c>
      <c r="CK27" s="13">
        <v>2</v>
      </c>
      <c r="CL27" s="13">
        <v>1</v>
      </c>
      <c r="CM27" s="13"/>
      <c r="CN27" s="13"/>
      <c r="CO27" s="13">
        <v>2</v>
      </c>
      <c r="CP27" s="13">
        <v>1</v>
      </c>
      <c r="CQ27" s="13">
        <v>5</v>
      </c>
      <c r="CR27" s="13">
        <v>3</v>
      </c>
      <c r="CS27" s="13">
        <v>1</v>
      </c>
      <c r="CT27" s="13">
        <v>2</v>
      </c>
      <c r="CU27" s="13">
        <v>2</v>
      </c>
      <c r="CV27" s="13">
        <v>5</v>
      </c>
      <c r="CW27" s="13">
        <v>5</v>
      </c>
      <c r="CX27" s="13">
        <v>4</v>
      </c>
      <c r="CY27" s="13">
        <v>4</v>
      </c>
      <c r="CZ27" s="13">
        <v>3</v>
      </c>
      <c r="DA27" s="13">
        <v>3</v>
      </c>
      <c r="DB27" s="13">
        <v>4</v>
      </c>
      <c r="DC27" s="13">
        <v>6</v>
      </c>
      <c r="DD27" s="13">
        <v>4</v>
      </c>
      <c r="DE27" s="13">
        <v>6</v>
      </c>
      <c r="DF27" s="13">
        <v>4</v>
      </c>
      <c r="DG27" s="13">
        <v>4</v>
      </c>
      <c r="DH27" s="13">
        <v>8</v>
      </c>
      <c r="DI27" s="13">
        <v>5</v>
      </c>
      <c r="DJ27" s="13">
        <v>7</v>
      </c>
      <c r="DK27" s="13">
        <v>4</v>
      </c>
      <c r="DL27" s="13">
        <v>8</v>
      </c>
      <c r="DM27" s="13">
        <v>9</v>
      </c>
      <c r="DN27" s="13">
        <v>9</v>
      </c>
      <c r="DO27" s="13">
        <v>18</v>
      </c>
      <c r="DP27" s="13">
        <v>14</v>
      </c>
      <c r="DQ27" s="13">
        <v>23</v>
      </c>
      <c r="DR27" s="13">
        <v>20</v>
      </c>
      <c r="DS27" s="13">
        <v>16</v>
      </c>
      <c r="DT27" s="13">
        <v>17</v>
      </c>
      <c r="DU27" s="13">
        <v>19</v>
      </c>
      <c r="DV27" s="13">
        <v>7</v>
      </c>
      <c r="DW27" s="13">
        <v>15</v>
      </c>
      <c r="DX27" s="13">
        <v>18</v>
      </c>
      <c r="DY27" s="13">
        <v>14</v>
      </c>
      <c r="DZ27" s="13">
        <v>14</v>
      </c>
      <c r="EA27" s="13">
        <v>14</v>
      </c>
      <c r="EB27" s="13">
        <v>14</v>
      </c>
      <c r="EC27" s="13">
        <v>23</v>
      </c>
      <c r="ED27" s="13">
        <v>27</v>
      </c>
      <c r="EE27" s="13">
        <v>23</v>
      </c>
      <c r="EF27" s="13">
        <v>21</v>
      </c>
      <c r="EG27" s="13">
        <v>20</v>
      </c>
      <c r="EH27" s="13">
        <v>26</v>
      </c>
      <c r="EI27" s="13">
        <v>16</v>
      </c>
      <c r="EJ27" s="13">
        <v>25</v>
      </c>
      <c r="EK27" s="13">
        <v>15</v>
      </c>
      <c r="EL27" s="13">
        <v>25</v>
      </c>
      <c r="EM27" s="13">
        <v>30</v>
      </c>
      <c r="EN27" s="13">
        <v>11</v>
      </c>
      <c r="EO27" s="13">
        <v>20</v>
      </c>
      <c r="EP27" s="13">
        <v>17</v>
      </c>
      <c r="EQ27" s="13">
        <v>17</v>
      </c>
      <c r="ER27" s="13">
        <v>20</v>
      </c>
      <c r="ES27" s="13">
        <v>19</v>
      </c>
      <c r="ET27" s="13">
        <v>18</v>
      </c>
      <c r="EU27" s="13">
        <v>16</v>
      </c>
      <c r="EV27" s="13">
        <v>5</v>
      </c>
      <c r="EW27" s="13">
        <v>12</v>
      </c>
      <c r="EX27" s="13">
        <v>10</v>
      </c>
      <c r="EY27" s="13">
        <v>14</v>
      </c>
      <c r="EZ27" s="13">
        <v>11</v>
      </c>
      <c r="FA27" s="13">
        <v>7</v>
      </c>
      <c r="FB27" s="13">
        <v>6</v>
      </c>
      <c r="FC27" s="13">
        <v>1</v>
      </c>
      <c r="FD27" s="13">
        <v>2</v>
      </c>
      <c r="FE27" s="13">
        <v>1</v>
      </c>
      <c r="FF27" s="13"/>
      <c r="FG27" s="13"/>
      <c r="FH27" s="13"/>
      <c r="FI27" s="13"/>
      <c r="FJ27" s="13"/>
      <c r="FK27" s="13">
        <v>1</v>
      </c>
      <c r="FL27" s="57">
        <v>811</v>
      </c>
      <c r="FM27" s="13"/>
      <c r="FN27" s="13"/>
      <c r="FO27" s="13"/>
      <c r="FP27" s="13"/>
      <c r="FQ27" s="13"/>
      <c r="FR27" s="13">
        <v>1</v>
      </c>
      <c r="FS27" s="13"/>
      <c r="FT27" s="13"/>
      <c r="FU27" s="13"/>
      <c r="FV27" s="13"/>
      <c r="FW27" s="13"/>
      <c r="FX27" s="13"/>
      <c r="FY27" s="13"/>
      <c r="FZ27" s="13"/>
      <c r="GA27" s="13"/>
      <c r="GB27" s="13">
        <v>1</v>
      </c>
      <c r="GC27" s="13"/>
      <c r="GD27" s="13">
        <v>1</v>
      </c>
      <c r="GE27" s="13"/>
      <c r="GF27" s="13"/>
      <c r="GG27" s="13"/>
      <c r="GH27" s="13">
        <v>2</v>
      </c>
      <c r="GI27" s="13">
        <v>2</v>
      </c>
      <c r="GJ27" s="13">
        <v>2</v>
      </c>
      <c r="GK27" s="13">
        <v>2</v>
      </c>
      <c r="GL27" s="13">
        <v>4</v>
      </c>
      <c r="GM27" s="13">
        <v>3</v>
      </c>
      <c r="GN27" s="13">
        <v>4</v>
      </c>
      <c r="GO27" s="13">
        <v>3</v>
      </c>
      <c r="GP27" s="13">
        <v>1</v>
      </c>
      <c r="GQ27" s="13">
        <v>5</v>
      </c>
      <c r="GR27" s="13">
        <v>3</v>
      </c>
      <c r="GS27" s="13"/>
      <c r="GT27" s="13">
        <v>6</v>
      </c>
      <c r="GU27" s="13">
        <v>5</v>
      </c>
      <c r="GV27" s="13">
        <v>8</v>
      </c>
      <c r="GW27" s="13">
        <v>11</v>
      </c>
      <c r="GX27" s="13">
        <v>3</v>
      </c>
      <c r="GY27" s="13">
        <v>10</v>
      </c>
      <c r="GZ27" s="13">
        <v>8</v>
      </c>
      <c r="HA27" s="13">
        <v>12</v>
      </c>
      <c r="HB27" s="13">
        <v>4</v>
      </c>
      <c r="HC27" s="13">
        <v>9</v>
      </c>
      <c r="HD27" s="13">
        <v>15</v>
      </c>
      <c r="HE27" s="13">
        <v>14</v>
      </c>
      <c r="HF27" s="13">
        <v>17</v>
      </c>
      <c r="HG27" s="13">
        <v>19</v>
      </c>
      <c r="HH27" s="13">
        <v>21</v>
      </c>
      <c r="HI27" s="13">
        <v>19</v>
      </c>
      <c r="HJ27" s="13">
        <v>24</v>
      </c>
      <c r="HK27" s="13">
        <v>25</v>
      </c>
      <c r="HL27" s="13">
        <v>24</v>
      </c>
      <c r="HM27" s="13">
        <v>29</v>
      </c>
      <c r="HN27" s="13">
        <v>28</v>
      </c>
      <c r="HO27" s="13">
        <v>34</v>
      </c>
      <c r="HP27" s="13">
        <v>42</v>
      </c>
      <c r="HQ27" s="13">
        <v>39</v>
      </c>
      <c r="HR27" s="13">
        <v>22</v>
      </c>
      <c r="HS27" s="13">
        <v>37</v>
      </c>
      <c r="HT27" s="13">
        <v>41</v>
      </c>
      <c r="HU27" s="13">
        <v>29</v>
      </c>
      <c r="HV27" s="13">
        <v>25</v>
      </c>
      <c r="HW27" s="13">
        <v>38</v>
      </c>
      <c r="HX27" s="13">
        <v>29</v>
      </c>
      <c r="HY27" s="13">
        <v>36</v>
      </c>
      <c r="HZ27" s="13">
        <v>38</v>
      </c>
      <c r="IA27" s="13">
        <v>44</v>
      </c>
      <c r="IB27" s="13">
        <v>38</v>
      </c>
      <c r="IC27" s="13">
        <v>32</v>
      </c>
      <c r="ID27" s="13">
        <v>32</v>
      </c>
      <c r="IE27" s="13">
        <v>38</v>
      </c>
      <c r="IF27" s="13">
        <v>29</v>
      </c>
      <c r="IG27" s="13">
        <v>31</v>
      </c>
      <c r="IH27" s="13">
        <v>26</v>
      </c>
      <c r="II27" s="13">
        <v>24</v>
      </c>
      <c r="IJ27" s="13">
        <v>24</v>
      </c>
      <c r="IK27" s="13">
        <v>16</v>
      </c>
      <c r="IL27" s="13">
        <v>17</v>
      </c>
      <c r="IM27" s="13">
        <v>12</v>
      </c>
      <c r="IN27" s="13">
        <v>19</v>
      </c>
      <c r="IO27" s="13">
        <v>16</v>
      </c>
      <c r="IP27" s="13">
        <v>7</v>
      </c>
      <c r="IQ27" s="13">
        <v>7</v>
      </c>
      <c r="IR27" s="13">
        <v>9</v>
      </c>
      <c r="IS27" s="13">
        <v>3</v>
      </c>
      <c r="IT27" s="13">
        <v>2</v>
      </c>
      <c r="IU27" s="13">
        <v>8</v>
      </c>
      <c r="IV27" s="13">
        <v>1</v>
      </c>
      <c r="IW27" s="13"/>
      <c r="IX27" s="13"/>
      <c r="IY27" s="13"/>
      <c r="IZ27" s="13"/>
      <c r="JA27" s="13"/>
      <c r="JB27" s="13">
        <v>1</v>
      </c>
      <c r="JC27" s="13"/>
      <c r="JD27" s="13"/>
      <c r="JE27" s="57">
        <v>1191</v>
      </c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>
        <v>1</v>
      </c>
      <c r="JQ27" s="13"/>
      <c r="JR27" s="13"/>
      <c r="JS27" s="13">
        <v>1</v>
      </c>
      <c r="JT27" s="13"/>
      <c r="JU27" s="13"/>
      <c r="JV27" s="13"/>
      <c r="JW27" s="13"/>
      <c r="JX27" s="13">
        <v>1</v>
      </c>
      <c r="JY27" s="13">
        <v>1</v>
      </c>
      <c r="JZ27" s="13"/>
      <c r="KA27" s="13"/>
      <c r="KB27" s="13"/>
      <c r="KC27" s="13"/>
      <c r="KD27" s="13">
        <v>1</v>
      </c>
      <c r="KE27" s="13"/>
      <c r="KF27" s="13"/>
      <c r="KG27" s="13"/>
      <c r="KH27" s="13">
        <v>1</v>
      </c>
      <c r="KI27" s="13">
        <v>1</v>
      </c>
      <c r="KJ27" s="13">
        <v>2</v>
      </c>
      <c r="KK27" s="13">
        <v>1</v>
      </c>
      <c r="KL27" s="13">
        <v>1</v>
      </c>
      <c r="KM27" s="13"/>
      <c r="KN27" s="13">
        <v>1</v>
      </c>
      <c r="KO27" s="13"/>
      <c r="KP27" s="13">
        <v>1</v>
      </c>
      <c r="KQ27" s="13">
        <v>1</v>
      </c>
      <c r="KR27" s="13"/>
      <c r="KS27" s="13">
        <v>1</v>
      </c>
      <c r="KT27" s="13">
        <v>2</v>
      </c>
      <c r="KU27" s="13"/>
      <c r="KV27" s="13"/>
      <c r="KW27" s="13"/>
      <c r="KX27" s="13"/>
      <c r="KY27" s="13"/>
      <c r="KZ27" s="13">
        <v>2</v>
      </c>
      <c r="LA27" s="13"/>
      <c r="LB27" s="13"/>
      <c r="LC27" s="13">
        <v>1</v>
      </c>
      <c r="LD27" s="13"/>
      <c r="LE27" s="13"/>
      <c r="LF27" s="13"/>
      <c r="LG27" s="13"/>
      <c r="LH27" s="13"/>
      <c r="LI27" s="13"/>
      <c r="LJ27" s="13"/>
      <c r="LK27" s="13"/>
      <c r="LL27" s="13"/>
      <c r="LM27" s="57">
        <v>20</v>
      </c>
      <c r="LN27" s="13">
        <v>2022</v>
      </c>
      <c r="LO27" s="331"/>
      <c r="LP27" s="13"/>
      <c r="LQ27" s="13"/>
      <c r="LR27" s="13"/>
      <c r="LS27" s="13"/>
      <c r="LT27" s="13"/>
      <c r="LU27" s="13"/>
      <c r="LV27" s="13"/>
      <c r="LW27" s="331"/>
      <c r="LX27" s="13"/>
    </row>
    <row r="28" spans="1:354">
      <c r="A28" s="5" t="s">
        <v>40</v>
      </c>
      <c r="B28" s="607">
        <f t="shared" si="39"/>
        <v>0</v>
      </c>
      <c r="C28" s="607">
        <f t="shared" si="40"/>
        <v>1</v>
      </c>
      <c r="D28" s="607">
        <f t="shared" si="41"/>
        <v>0</v>
      </c>
      <c r="E28" s="607">
        <f t="shared" si="42"/>
        <v>1</v>
      </c>
      <c r="F28" s="607">
        <f t="shared" si="43"/>
        <v>8</v>
      </c>
      <c r="G28" s="607">
        <f t="shared" si="44"/>
        <v>5</v>
      </c>
      <c r="H28" s="607">
        <f t="shared" si="45"/>
        <v>12</v>
      </c>
      <c r="I28" s="607">
        <f t="shared" si="46"/>
        <v>9</v>
      </c>
      <c r="J28" s="607">
        <f t="shared" si="47"/>
        <v>45</v>
      </c>
      <c r="K28" s="607">
        <f t="shared" si="48"/>
        <v>30</v>
      </c>
      <c r="L28" s="607">
        <f t="shared" si="49"/>
        <v>129</v>
      </c>
      <c r="M28" s="607">
        <f t="shared" si="50"/>
        <v>54</v>
      </c>
      <c r="N28" s="607">
        <f t="shared" si="51"/>
        <v>187</v>
      </c>
      <c r="O28" s="607">
        <f t="shared" si="52"/>
        <v>89</v>
      </c>
      <c r="P28" s="607">
        <f t="shared" si="53"/>
        <v>190</v>
      </c>
      <c r="Q28" s="607">
        <f t="shared" si="54"/>
        <v>113</v>
      </c>
      <c r="R28" s="607">
        <f t="shared" si="55"/>
        <v>105</v>
      </c>
      <c r="S28" s="607">
        <f t="shared" si="56"/>
        <v>102</v>
      </c>
      <c r="T28" s="607">
        <f t="shared" si="57"/>
        <v>20</v>
      </c>
      <c r="U28" s="607">
        <f t="shared" si="58"/>
        <v>32</v>
      </c>
      <c r="V28" s="305"/>
      <c r="W28" s="596">
        <f t="shared" si="59"/>
        <v>0</v>
      </c>
      <c r="X28" s="596">
        <f t="shared" si="60"/>
        <v>0</v>
      </c>
      <c r="Y28" s="596">
        <f t="shared" si="61"/>
        <v>0</v>
      </c>
      <c r="Z28" s="596">
        <f t="shared" si="62"/>
        <v>0</v>
      </c>
      <c r="AA28" s="596">
        <f t="shared" si="63"/>
        <v>0</v>
      </c>
      <c r="AB28" s="596">
        <f t="shared" si="64"/>
        <v>1</v>
      </c>
      <c r="AC28" s="596">
        <f t="shared" si="65"/>
        <v>0</v>
      </c>
      <c r="AD28" s="596">
        <f t="shared" si="66"/>
        <v>1</v>
      </c>
      <c r="AE28" s="596">
        <f t="shared" si="67"/>
        <v>3</v>
      </c>
      <c r="AF28" s="596">
        <f t="shared" si="68"/>
        <v>5</v>
      </c>
      <c r="AG28" s="305"/>
      <c r="AH28" s="12" t="s">
        <v>38</v>
      </c>
      <c r="AI28" s="615">
        <f t="shared" si="99"/>
        <v>6</v>
      </c>
      <c r="AJ28" s="615">
        <f t="shared" si="100"/>
        <v>3</v>
      </c>
      <c r="AK28" s="615">
        <f t="shared" si="101"/>
        <v>1</v>
      </c>
      <c r="AL28" s="615">
        <f t="shared" si="102"/>
        <v>2</v>
      </c>
      <c r="AM28" s="615">
        <f t="shared" si="103"/>
        <v>10</v>
      </c>
      <c r="AN28" s="615">
        <f t="shared" si="104"/>
        <v>13</v>
      </c>
      <c r="AO28" s="615">
        <f t="shared" si="105"/>
        <v>29</v>
      </c>
      <c r="AP28" s="615">
        <f t="shared" si="106"/>
        <v>18</v>
      </c>
      <c r="AQ28" s="615">
        <f t="shared" si="107"/>
        <v>87</v>
      </c>
      <c r="AR28" s="615">
        <f t="shared" si="108"/>
        <v>45</v>
      </c>
      <c r="AS28" s="615">
        <f t="shared" si="109"/>
        <v>183</v>
      </c>
      <c r="AT28" s="615">
        <f t="shared" si="110"/>
        <v>95</v>
      </c>
      <c r="AU28" s="615">
        <f t="shared" si="111"/>
        <v>310</v>
      </c>
      <c r="AV28" s="615">
        <f t="shared" si="112"/>
        <v>179</v>
      </c>
      <c r="AW28" s="615">
        <f t="shared" si="113"/>
        <v>314</v>
      </c>
      <c r="AX28" s="615">
        <f t="shared" si="114"/>
        <v>173</v>
      </c>
      <c r="AY28" s="615">
        <f t="shared" si="115"/>
        <v>190</v>
      </c>
      <c r="AZ28" s="615">
        <f t="shared" si="116"/>
        <v>161</v>
      </c>
      <c r="BA28" s="615">
        <f t="shared" si="117"/>
        <v>34</v>
      </c>
      <c r="BB28" s="615">
        <f t="shared" si="118"/>
        <v>43</v>
      </c>
      <c r="BC28" s="615">
        <f t="shared" si="119"/>
        <v>29</v>
      </c>
      <c r="BD28" s="594">
        <f t="shared" si="120"/>
        <v>2</v>
      </c>
      <c r="BE28" s="594"/>
      <c r="BF28" s="594"/>
      <c r="BG28" s="594">
        <f t="shared" si="121"/>
        <v>1</v>
      </c>
      <c r="BH28" s="594">
        <f t="shared" si="122"/>
        <v>3</v>
      </c>
      <c r="BI28" s="594">
        <f t="shared" si="123"/>
        <v>4</v>
      </c>
      <c r="BJ28" s="594">
        <f t="shared" si="124"/>
        <v>5</v>
      </c>
      <c r="BK28" s="594">
        <f t="shared" si="125"/>
        <v>4</v>
      </c>
      <c r="BL28" s="594">
        <f t="shared" si="126"/>
        <v>2</v>
      </c>
      <c r="BM28" s="594">
        <f t="shared" si="127"/>
        <v>5</v>
      </c>
      <c r="BN28" s="305"/>
      <c r="BO28" s="305"/>
      <c r="BP28" s="12" t="s">
        <v>38</v>
      </c>
      <c r="BQ28" s="13">
        <v>1</v>
      </c>
      <c r="BR28" s="13">
        <v>1</v>
      </c>
      <c r="BS28" s="13">
        <v>1</v>
      </c>
      <c r="BT28" s="13"/>
      <c r="BU28" s="13"/>
      <c r="BV28" s="13"/>
      <c r="BW28" s="13"/>
      <c r="BX28" s="13"/>
      <c r="BY28" s="13"/>
      <c r="BZ28" s="13"/>
      <c r="CA28" s="13"/>
      <c r="CB28" s="13">
        <v>2</v>
      </c>
      <c r="CC28" s="13"/>
      <c r="CD28" s="13">
        <v>1</v>
      </c>
      <c r="CE28" s="13">
        <v>1</v>
      </c>
      <c r="CF28" s="13"/>
      <c r="CG28" s="13"/>
      <c r="CH28" s="13">
        <v>3</v>
      </c>
      <c r="CI28" s="13">
        <v>5</v>
      </c>
      <c r="CJ28" s="13">
        <v>2</v>
      </c>
      <c r="CK28" s="13"/>
      <c r="CL28" s="13">
        <v>1</v>
      </c>
      <c r="CM28" s="13"/>
      <c r="CN28" s="13">
        <v>1</v>
      </c>
      <c r="CO28" s="13">
        <v>2</v>
      </c>
      <c r="CP28" s="13">
        <v>3</v>
      </c>
      <c r="CQ28" s="13"/>
      <c r="CR28" s="13">
        <v>1</v>
      </c>
      <c r="CS28" s="13">
        <v>4</v>
      </c>
      <c r="CT28" s="13">
        <v>1</v>
      </c>
      <c r="CU28" s="13">
        <v>1</v>
      </c>
      <c r="CV28" s="13">
        <v>1</v>
      </c>
      <c r="CW28" s="13">
        <v>4</v>
      </c>
      <c r="CX28" s="13">
        <v>5</v>
      </c>
      <c r="CY28" s="13">
        <v>2</v>
      </c>
      <c r="CZ28" s="13">
        <v>4</v>
      </c>
      <c r="DA28" s="13">
        <v>7</v>
      </c>
      <c r="DB28" s="13">
        <v>2</v>
      </c>
      <c r="DC28" s="13">
        <v>5</v>
      </c>
      <c r="DD28" s="13">
        <v>3</v>
      </c>
      <c r="DE28" s="13">
        <v>1</v>
      </c>
      <c r="DF28" s="13">
        <v>9</v>
      </c>
      <c r="DG28" s="13">
        <v>7</v>
      </c>
      <c r="DH28" s="13">
        <v>10</v>
      </c>
      <c r="DI28" s="13">
        <v>9</v>
      </c>
      <c r="DJ28" s="13">
        <v>5</v>
      </c>
      <c r="DK28" s="13">
        <v>3</v>
      </c>
      <c r="DL28" s="13">
        <v>9</v>
      </c>
      <c r="DM28" s="13">
        <v>9</v>
      </c>
      <c r="DN28" s="13">
        <v>10</v>
      </c>
      <c r="DO28" s="13">
        <v>11</v>
      </c>
      <c r="DP28" s="13">
        <v>14</v>
      </c>
      <c r="DQ28" s="13">
        <v>15</v>
      </c>
      <c r="DR28" s="13">
        <v>11</v>
      </c>
      <c r="DS28" s="13">
        <v>12</v>
      </c>
      <c r="DT28" s="13">
        <v>13</v>
      </c>
      <c r="DU28" s="13">
        <v>17</v>
      </c>
      <c r="DV28" s="13">
        <v>18</v>
      </c>
      <c r="DW28" s="13">
        <v>17</v>
      </c>
      <c r="DX28" s="13">
        <v>32</v>
      </c>
      <c r="DY28" s="13">
        <v>23</v>
      </c>
      <c r="DZ28" s="13">
        <v>18</v>
      </c>
      <c r="EA28" s="13">
        <v>18</v>
      </c>
      <c r="EB28" s="13">
        <v>13</v>
      </c>
      <c r="EC28" s="13">
        <v>14</v>
      </c>
      <c r="ED28" s="13">
        <v>13</v>
      </c>
      <c r="EE28" s="13">
        <v>24</v>
      </c>
      <c r="EF28" s="13">
        <v>14</v>
      </c>
      <c r="EG28" s="13">
        <v>14</v>
      </c>
      <c r="EH28" s="13">
        <v>20</v>
      </c>
      <c r="EI28" s="13">
        <v>21</v>
      </c>
      <c r="EJ28" s="13">
        <v>22</v>
      </c>
      <c r="EK28" s="13">
        <v>18</v>
      </c>
      <c r="EL28" s="13">
        <v>21</v>
      </c>
      <c r="EM28" s="13">
        <v>22</v>
      </c>
      <c r="EN28" s="13">
        <v>19</v>
      </c>
      <c r="EO28" s="13">
        <v>21</v>
      </c>
      <c r="EP28" s="13">
        <v>17</v>
      </c>
      <c r="EQ28" s="13">
        <v>19</v>
      </c>
      <c r="ER28" s="13">
        <v>17</v>
      </c>
      <c r="ES28" s="13">
        <v>9</v>
      </c>
      <c r="ET28" s="13">
        <v>6</v>
      </c>
      <c r="EU28" s="13">
        <v>10</v>
      </c>
      <c r="EV28" s="13">
        <v>10</v>
      </c>
      <c r="EW28" s="13">
        <v>7</v>
      </c>
      <c r="EX28" s="13">
        <v>4</v>
      </c>
      <c r="EY28" s="13">
        <v>6</v>
      </c>
      <c r="EZ28" s="13">
        <v>6</v>
      </c>
      <c r="FA28" s="13">
        <v>5</v>
      </c>
      <c r="FB28" s="13">
        <v>1</v>
      </c>
      <c r="FC28" s="13">
        <v>2</v>
      </c>
      <c r="FD28" s="13">
        <v>1</v>
      </c>
      <c r="FE28" s="13"/>
      <c r="FF28" s="13"/>
      <c r="FG28" s="13">
        <v>1</v>
      </c>
      <c r="FH28" s="13"/>
      <c r="FI28" s="13"/>
      <c r="FJ28" s="13"/>
      <c r="FK28" s="13">
        <v>1</v>
      </c>
      <c r="FL28" s="57">
        <v>733</v>
      </c>
      <c r="FM28" s="13">
        <v>2</v>
      </c>
      <c r="FN28" s="13">
        <v>1</v>
      </c>
      <c r="FO28" s="13">
        <v>1</v>
      </c>
      <c r="FP28" s="13"/>
      <c r="FQ28" s="13">
        <v>1</v>
      </c>
      <c r="FR28" s="13">
        <v>1</v>
      </c>
      <c r="FS28" s="13"/>
      <c r="FT28" s="13">
        <v>1</v>
      </c>
      <c r="FU28" s="13"/>
      <c r="FV28" s="13"/>
      <c r="FW28" s="13"/>
      <c r="FX28" s="13"/>
      <c r="FY28" s="13"/>
      <c r="FZ28" s="13"/>
      <c r="GA28" s="13"/>
      <c r="GB28" s="13"/>
      <c r="GC28" s="13">
        <v>2</v>
      </c>
      <c r="GD28" s="13">
        <v>2</v>
      </c>
      <c r="GE28" s="13">
        <v>2</v>
      </c>
      <c r="GF28" s="13">
        <v>3</v>
      </c>
      <c r="GG28" s="13">
        <v>1</v>
      </c>
      <c r="GH28" s="13">
        <v>2</v>
      </c>
      <c r="GI28" s="13">
        <v>2</v>
      </c>
      <c r="GJ28" s="13">
        <v>4</v>
      </c>
      <c r="GK28" s="13"/>
      <c r="GL28" s="13">
        <v>3</v>
      </c>
      <c r="GM28" s="13">
        <v>4</v>
      </c>
      <c r="GN28" s="13"/>
      <c r="GO28" s="13">
        <v>4</v>
      </c>
      <c r="GP28" s="13">
        <v>6</v>
      </c>
      <c r="GQ28" s="13">
        <v>4</v>
      </c>
      <c r="GR28" s="13">
        <v>6</v>
      </c>
      <c r="GS28" s="13">
        <v>8</v>
      </c>
      <c r="GT28" s="13">
        <v>7</v>
      </c>
      <c r="GU28" s="13">
        <v>9</v>
      </c>
      <c r="GV28" s="13">
        <v>9</v>
      </c>
      <c r="GW28" s="13">
        <v>6</v>
      </c>
      <c r="GX28" s="13">
        <v>10</v>
      </c>
      <c r="GY28" s="13">
        <v>9</v>
      </c>
      <c r="GZ28" s="13">
        <v>11</v>
      </c>
      <c r="HA28" s="13">
        <v>12</v>
      </c>
      <c r="HB28" s="13">
        <v>6</v>
      </c>
      <c r="HC28" s="13">
        <v>12</v>
      </c>
      <c r="HD28" s="13">
        <v>25</v>
      </c>
      <c r="HE28" s="13">
        <v>17</v>
      </c>
      <c r="HF28" s="13">
        <v>13</v>
      </c>
      <c r="HG28" s="13">
        <v>21</v>
      </c>
      <c r="HH28" s="13">
        <v>20</v>
      </c>
      <c r="HI28" s="13">
        <v>24</v>
      </c>
      <c r="HJ28" s="13">
        <v>26</v>
      </c>
      <c r="HK28" s="13">
        <v>19</v>
      </c>
      <c r="HL28" s="13">
        <v>25</v>
      </c>
      <c r="HM28" s="13">
        <v>21</v>
      </c>
      <c r="HN28" s="13">
        <v>30</v>
      </c>
      <c r="HO28" s="13">
        <v>29</v>
      </c>
      <c r="HP28" s="13">
        <v>37</v>
      </c>
      <c r="HQ28" s="13">
        <v>32</v>
      </c>
      <c r="HR28" s="13">
        <v>39</v>
      </c>
      <c r="HS28" s="13">
        <v>29</v>
      </c>
      <c r="HT28" s="13">
        <v>34</v>
      </c>
      <c r="HU28" s="13">
        <v>34</v>
      </c>
      <c r="HV28" s="13">
        <v>30</v>
      </c>
      <c r="HW28" s="13">
        <v>39</v>
      </c>
      <c r="HX28" s="13">
        <v>33</v>
      </c>
      <c r="HY28" s="13">
        <v>35</v>
      </c>
      <c r="HZ28" s="13">
        <v>32</v>
      </c>
      <c r="IA28" s="13">
        <v>29</v>
      </c>
      <c r="IB28" s="13">
        <v>31</v>
      </c>
      <c r="IC28" s="13">
        <v>34</v>
      </c>
      <c r="ID28" s="13">
        <v>24</v>
      </c>
      <c r="IE28" s="13">
        <v>27</v>
      </c>
      <c r="IF28" s="13">
        <v>29</v>
      </c>
      <c r="IG28" s="13">
        <v>20</v>
      </c>
      <c r="IH28" s="13">
        <v>20</v>
      </c>
      <c r="II28" s="13">
        <v>27</v>
      </c>
      <c r="IJ28" s="13">
        <v>20</v>
      </c>
      <c r="IK28" s="13">
        <v>17</v>
      </c>
      <c r="IL28" s="13">
        <v>21</v>
      </c>
      <c r="IM28" s="13">
        <v>11</v>
      </c>
      <c r="IN28" s="13">
        <v>12</v>
      </c>
      <c r="IO28" s="13">
        <v>13</v>
      </c>
      <c r="IP28" s="13">
        <v>5</v>
      </c>
      <c r="IQ28" s="13">
        <v>6</v>
      </c>
      <c r="IR28" s="13">
        <v>4</v>
      </c>
      <c r="IS28" s="13">
        <v>10</v>
      </c>
      <c r="IT28" s="13">
        <v>2</v>
      </c>
      <c r="IU28" s="13">
        <v>3</v>
      </c>
      <c r="IV28" s="13">
        <v>1</v>
      </c>
      <c r="IW28" s="13">
        <v>1</v>
      </c>
      <c r="IX28" s="13">
        <v>1</v>
      </c>
      <c r="IY28" s="13">
        <v>1</v>
      </c>
      <c r="IZ28" s="13"/>
      <c r="JA28" s="13"/>
      <c r="JB28" s="13"/>
      <c r="JC28" s="13"/>
      <c r="JD28" s="13">
        <v>1</v>
      </c>
      <c r="JE28" s="57">
        <v>1165</v>
      </c>
      <c r="JF28" s="13">
        <v>1</v>
      </c>
      <c r="JG28" s="13">
        <v>1</v>
      </c>
      <c r="JH28" s="13">
        <v>1</v>
      </c>
      <c r="JI28" s="13"/>
      <c r="JJ28" s="13"/>
      <c r="JK28" s="13">
        <v>1</v>
      </c>
      <c r="JL28" s="13">
        <v>1</v>
      </c>
      <c r="JM28" s="13">
        <v>1</v>
      </c>
      <c r="JN28" s="13"/>
      <c r="JO28" s="13"/>
      <c r="JP28" s="13"/>
      <c r="JQ28" s="13">
        <v>1</v>
      </c>
      <c r="JR28" s="13"/>
      <c r="JS28" s="13">
        <v>1</v>
      </c>
      <c r="JT28" s="13"/>
      <c r="JU28" s="13"/>
      <c r="JV28" s="13">
        <v>1</v>
      </c>
      <c r="JW28" s="13">
        <v>1</v>
      </c>
      <c r="JX28" s="13"/>
      <c r="JY28" s="13"/>
      <c r="JZ28" s="13">
        <v>1</v>
      </c>
      <c r="KA28" s="13">
        <v>1</v>
      </c>
      <c r="KB28" s="13"/>
      <c r="KC28" s="13">
        <v>1</v>
      </c>
      <c r="KD28" s="13">
        <v>1</v>
      </c>
      <c r="KE28" s="13">
        <v>1</v>
      </c>
      <c r="KF28" s="13"/>
      <c r="KG28" s="13"/>
      <c r="KH28" s="13">
        <v>2</v>
      </c>
      <c r="KI28" s="13">
        <v>1</v>
      </c>
      <c r="KJ28" s="13">
        <v>1</v>
      </c>
      <c r="KK28" s="13"/>
      <c r="KL28" s="13"/>
      <c r="KM28" s="13"/>
      <c r="KN28" s="13"/>
      <c r="KO28" s="13"/>
      <c r="KP28" s="13"/>
      <c r="KQ28" s="13"/>
      <c r="KR28" s="13">
        <v>1</v>
      </c>
      <c r="KS28" s="13"/>
      <c r="KT28" s="13"/>
      <c r="KU28" s="13"/>
      <c r="KV28" s="13">
        <v>1</v>
      </c>
      <c r="KW28" s="13"/>
      <c r="KX28" s="13"/>
      <c r="KY28" s="13"/>
      <c r="KZ28" s="13"/>
      <c r="LA28" s="13">
        <v>1</v>
      </c>
      <c r="LB28" s="13">
        <v>2</v>
      </c>
      <c r="LC28" s="13"/>
      <c r="LD28" s="13"/>
      <c r="LE28" s="13"/>
      <c r="LF28" s="13">
        <v>1</v>
      </c>
      <c r="LG28" s="13"/>
      <c r="LH28" s="13">
        <v>1</v>
      </c>
      <c r="LI28" s="13"/>
      <c r="LJ28" s="13"/>
      <c r="LK28" s="13"/>
      <c r="LL28" s="13">
        <v>1</v>
      </c>
      <c r="LM28" s="57">
        <v>27</v>
      </c>
      <c r="LN28" s="13">
        <v>1925</v>
      </c>
      <c r="LO28" s="331"/>
      <c r="LP28" s="13"/>
      <c r="LQ28" s="13"/>
      <c r="LR28" s="13"/>
      <c r="LS28" s="13"/>
      <c r="LT28" s="13"/>
      <c r="LU28" s="13"/>
      <c r="LV28" s="13"/>
      <c r="LW28" s="331"/>
      <c r="LX28" s="13"/>
    </row>
    <row r="29" spans="1:354">
      <c r="A29" s="5" t="s">
        <v>41</v>
      </c>
      <c r="B29" s="607">
        <f t="shared" si="39"/>
        <v>1</v>
      </c>
      <c r="C29" s="607">
        <f t="shared" si="40"/>
        <v>0</v>
      </c>
      <c r="D29" s="607">
        <f t="shared" si="41"/>
        <v>1</v>
      </c>
      <c r="E29" s="607">
        <f t="shared" si="42"/>
        <v>3</v>
      </c>
      <c r="F29" s="607">
        <f t="shared" si="43"/>
        <v>7</v>
      </c>
      <c r="G29" s="607">
        <f t="shared" si="44"/>
        <v>4</v>
      </c>
      <c r="H29" s="607">
        <f t="shared" si="45"/>
        <v>19</v>
      </c>
      <c r="I29" s="607">
        <f t="shared" si="46"/>
        <v>7</v>
      </c>
      <c r="J29" s="607">
        <f t="shared" si="47"/>
        <v>53</v>
      </c>
      <c r="K29" s="607">
        <f t="shared" si="48"/>
        <v>20</v>
      </c>
      <c r="L29" s="607">
        <f t="shared" si="49"/>
        <v>115</v>
      </c>
      <c r="M29" s="607">
        <f t="shared" si="50"/>
        <v>43</v>
      </c>
      <c r="N29" s="607">
        <f t="shared" si="51"/>
        <v>155</v>
      </c>
      <c r="O29" s="607">
        <f t="shared" si="52"/>
        <v>78</v>
      </c>
      <c r="P29" s="607">
        <f t="shared" si="53"/>
        <v>151</v>
      </c>
      <c r="Q29" s="607">
        <f t="shared" si="54"/>
        <v>86</v>
      </c>
      <c r="R29" s="607">
        <f t="shared" si="55"/>
        <v>75</v>
      </c>
      <c r="S29" s="607">
        <f t="shared" si="56"/>
        <v>55</v>
      </c>
      <c r="T29" s="607">
        <f t="shared" si="57"/>
        <v>15</v>
      </c>
      <c r="U29" s="607">
        <f t="shared" si="58"/>
        <v>21</v>
      </c>
      <c r="V29" s="305"/>
      <c r="W29" s="596">
        <f t="shared" si="59"/>
        <v>0</v>
      </c>
      <c r="X29" s="596">
        <f t="shared" si="60"/>
        <v>0</v>
      </c>
      <c r="Y29" s="596">
        <f t="shared" si="61"/>
        <v>0</v>
      </c>
      <c r="Z29" s="596">
        <f t="shared" si="62"/>
        <v>1</v>
      </c>
      <c r="AA29" s="596">
        <f t="shared" si="63"/>
        <v>0</v>
      </c>
      <c r="AB29" s="596">
        <f t="shared" si="64"/>
        <v>1</v>
      </c>
      <c r="AC29" s="596">
        <f t="shared" si="65"/>
        <v>1</v>
      </c>
      <c r="AD29" s="596">
        <f t="shared" si="66"/>
        <v>3</v>
      </c>
      <c r="AE29" s="596">
        <f t="shared" si="67"/>
        <v>3</v>
      </c>
      <c r="AF29" s="596">
        <f t="shared" si="68"/>
        <v>0</v>
      </c>
      <c r="AG29" s="305"/>
      <c r="AH29" s="12" t="s">
        <v>39</v>
      </c>
      <c r="AI29" s="615">
        <f t="shared" si="99"/>
        <v>0</v>
      </c>
      <c r="AJ29" s="615">
        <f t="shared" si="100"/>
        <v>0</v>
      </c>
      <c r="AK29" s="615">
        <f t="shared" si="101"/>
        <v>0</v>
      </c>
      <c r="AL29" s="615">
        <f t="shared" si="102"/>
        <v>0</v>
      </c>
      <c r="AM29" s="615">
        <f t="shared" si="103"/>
        <v>5</v>
      </c>
      <c r="AN29" s="615">
        <f t="shared" si="104"/>
        <v>2</v>
      </c>
      <c r="AO29" s="615">
        <f t="shared" si="105"/>
        <v>15</v>
      </c>
      <c r="AP29" s="615">
        <f t="shared" si="106"/>
        <v>9</v>
      </c>
      <c r="AQ29" s="615">
        <f t="shared" si="107"/>
        <v>38</v>
      </c>
      <c r="AR29" s="615">
        <f t="shared" si="108"/>
        <v>22</v>
      </c>
      <c r="AS29" s="615">
        <f t="shared" si="109"/>
        <v>81</v>
      </c>
      <c r="AT29" s="615">
        <f t="shared" si="110"/>
        <v>40</v>
      </c>
      <c r="AU29" s="615">
        <f t="shared" si="111"/>
        <v>123</v>
      </c>
      <c r="AV29" s="615">
        <f t="shared" si="112"/>
        <v>73</v>
      </c>
      <c r="AW29" s="615">
        <f t="shared" si="113"/>
        <v>141</v>
      </c>
      <c r="AX29" s="615">
        <f t="shared" si="114"/>
        <v>108</v>
      </c>
      <c r="AY29" s="615">
        <f t="shared" si="115"/>
        <v>86</v>
      </c>
      <c r="AZ29" s="615">
        <f t="shared" si="116"/>
        <v>92</v>
      </c>
      <c r="BA29" s="615">
        <f t="shared" si="117"/>
        <v>17</v>
      </c>
      <c r="BB29" s="615">
        <f t="shared" si="118"/>
        <v>30</v>
      </c>
      <c r="BC29" s="615">
        <f t="shared" si="119"/>
        <v>9</v>
      </c>
      <c r="BD29" s="594">
        <f t="shared" si="120"/>
        <v>0</v>
      </c>
      <c r="BE29" s="594"/>
      <c r="BF29" s="594"/>
      <c r="BG29" s="594">
        <f t="shared" si="121"/>
        <v>0</v>
      </c>
      <c r="BH29" s="594">
        <f t="shared" si="122"/>
        <v>0</v>
      </c>
      <c r="BI29" s="594">
        <f t="shared" si="123"/>
        <v>0</v>
      </c>
      <c r="BJ29" s="594">
        <f t="shared" si="124"/>
        <v>3</v>
      </c>
      <c r="BK29" s="594">
        <f t="shared" si="125"/>
        <v>4</v>
      </c>
      <c r="BL29" s="594">
        <f t="shared" si="126"/>
        <v>2</v>
      </c>
      <c r="BM29" s="594">
        <f t="shared" si="127"/>
        <v>0</v>
      </c>
      <c r="BN29" s="305"/>
      <c r="BO29" s="305"/>
      <c r="BP29" s="12" t="s">
        <v>39</v>
      </c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>
        <v>1</v>
      </c>
      <c r="CH29" s="13">
        <v>1</v>
      </c>
      <c r="CI29" s="13"/>
      <c r="CJ29" s="13"/>
      <c r="CK29" s="13"/>
      <c r="CL29" s="13"/>
      <c r="CM29" s="13"/>
      <c r="CN29" s="13"/>
      <c r="CO29" s="13">
        <v>1</v>
      </c>
      <c r="CP29" s="13">
        <v>2</v>
      </c>
      <c r="CQ29" s="13"/>
      <c r="CR29" s="13"/>
      <c r="CS29" s="13"/>
      <c r="CT29" s="13"/>
      <c r="CU29" s="13">
        <v>1</v>
      </c>
      <c r="CV29" s="13">
        <v>4</v>
      </c>
      <c r="CW29" s="13">
        <v>1</v>
      </c>
      <c r="CX29" s="13">
        <v>1</v>
      </c>
      <c r="CY29" s="13">
        <v>1</v>
      </c>
      <c r="CZ29" s="13"/>
      <c r="DA29" s="13">
        <v>2</v>
      </c>
      <c r="DB29" s="13">
        <v>3</v>
      </c>
      <c r="DC29" s="13">
        <v>2</v>
      </c>
      <c r="DD29" s="13">
        <v>3</v>
      </c>
      <c r="DE29" s="13">
        <v>5</v>
      </c>
      <c r="DF29" s="13">
        <v>2</v>
      </c>
      <c r="DG29" s="13">
        <v>3</v>
      </c>
      <c r="DH29" s="13">
        <v>3</v>
      </c>
      <c r="DI29" s="13">
        <v>1</v>
      </c>
      <c r="DJ29" s="13">
        <v>5</v>
      </c>
      <c r="DK29" s="13">
        <v>7</v>
      </c>
      <c r="DL29" s="13">
        <v>2</v>
      </c>
      <c r="DM29" s="13">
        <v>6</v>
      </c>
      <c r="DN29" s="13">
        <v>4</v>
      </c>
      <c r="DO29" s="13">
        <v>5</v>
      </c>
      <c r="DP29" s="13">
        <v>4</v>
      </c>
      <c r="DQ29" s="13">
        <v>3</v>
      </c>
      <c r="DR29" s="13">
        <v>7</v>
      </c>
      <c r="DS29" s="13">
        <v>3</v>
      </c>
      <c r="DT29" s="13">
        <v>6</v>
      </c>
      <c r="DU29" s="13">
        <v>6</v>
      </c>
      <c r="DV29" s="13">
        <v>3</v>
      </c>
      <c r="DW29" s="13">
        <v>6</v>
      </c>
      <c r="DX29" s="13">
        <v>11</v>
      </c>
      <c r="DY29" s="13">
        <v>6</v>
      </c>
      <c r="DZ29" s="13">
        <v>10</v>
      </c>
      <c r="EA29" s="13">
        <v>15</v>
      </c>
      <c r="EB29" s="13">
        <v>7</v>
      </c>
      <c r="EC29" s="13">
        <v>8</v>
      </c>
      <c r="ED29" s="13">
        <v>17</v>
      </c>
      <c r="EE29" s="13">
        <v>9</v>
      </c>
      <c r="EF29" s="13">
        <v>9</v>
      </c>
      <c r="EG29" s="13">
        <v>11</v>
      </c>
      <c r="EH29" s="13">
        <v>15</v>
      </c>
      <c r="EI29" s="13">
        <v>10</v>
      </c>
      <c r="EJ29" s="13">
        <v>8</v>
      </c>
      <c r="EK29" s="13">
        <v>14</v>
      </c>
      <c r="EL29" s="13">
        <v>13</v>
      </c>
      <c r="EM29" s="13">
        <v>8</v>
      </c>
      <c r="EN29" s="13">
        <v>10</v>
      </c>
      <c r="EO29" s="13">
        <v>10</v>
      </c>
      <c r="EP29" s="13">
        <v>4</v>
      </c>
      <c r="EQ29" s="13">
        <v>14</v>
      </c>
      <c r="ER29" s="13">
        <v>10</v>
      </c>
      <c r="ES29" s="13">
        <v>11</v>
      </c>
      <c r="ET29" s="13">
        <v>7</v>
      </c>
      <c r="EU29" s="13">
        <v>5</v>
      </c>
      <c r="EV29" s="13">
        <v>7</v>
      </c>
      <c r="EW29" s="13">
        <v>6</v>
      </c>
      <c r="EX29" s="13">
        <v>7</v>
      </c>
      <c r="EY29" s="13">
        <v>3</v>
      </c>
      <c r="EZ29" s="13"/>
      <c r="FA29" s="13">
        <v>1</v>
      </c>
      <c r="FB29" s="13">
        <v>3</v>
      </c>
      <c r="FC29" s="13">
        <v>2</v>
      </c>
      <c r="FD29" s="13">
        <v>1</v>
      </c>
      <c r="FE29" s="13"/>
      <c r="FF29" s="13"/>
      <c r="FG29" s="13"/>
      <c r="FH29" s="13"/>
      <c r="FI29" s="13"/>
      <c r="FJ29" s="13"/>
      <c r="FK29" s="13"/>
      <c r="FL29" s="57">
        <v>376</v>
      </c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>
        <v>2</v>
      </c>
      <c r="GA29" s="13"/>
      <c r="GB29" s="13"/>
      <c r="GC29" s="13"/>
      <c r="GD29" s="13">
        <v>1</v>
      </c>
      <c r="GE29" s="13"/>
      <c r="GF29" s="13">
        <v>1</v>
      </c>
      <c r="GG29" s="13">
        <v>1</v>
      </c>
      <c r="GH29" s="13">
        <v>1</v>
      </c>
      <c r="GI29" s="13">
        <v>1</v>
      </c>
      <c r="GJ29" s="13">
        <v>1</v>
      </c>
      <c r="GK29" s="13">
        <v>1</v>
      </c>
      <c r="GL29" s="13">
        <v>3</v>
      </c>
      <c r="GM29" s="13"/>
      <c r="GN29" s="13">
        <v>1</v>
      </c>
      <c r="GO29" s="13">
        <v>3</v>
      </c>
      <c r="GP29" s="13">
        <v>2</v>
      </c>
      <c r="GQ29" s="13">
        <v>2</v>
      </c>
      <c r="GR29" s="13">
        <v>2</v>
      </c>
      <c r="GS29" s="13">
        <v>4</v>
      </c>
      <c r="GT29" s="13">
        <v>8</v>
      </c>
      <c r="GU29" s="13">
        <v>1</v>
      </c>
      <c r="GV29" s="13">
        <v>1</v>
      </c>
      <c r="GW29" s="13">
        <v>4</v>
      </c>
      <c r="GX29" s="13">
        <v>3</v>
      </c>
      <c r="GY29" s="13">
        <v>5</v>
      </c>
      <c r="GZ29" s="13">
        <v>4</v>
      </c>
      <c r="HA29" s="13">
        <v>6</v>
      </c>
      <c r="HB29" s="13">
        <v>5</v>
      </c>
      <c r="HC29" s="13">
        <v>7</v>
      </c>
      <c r="HD29" s="13">
        <v>5</v>
      </c>
      <c r="HE29" s="13">
        <v>9</v>
      </c>
      <c r="HF29" s="13">
        <v>9</v>
      </c>
      <c r="HG29" s="13">
        <v>4</v>
      </c>
      <c r="HH29" s="13">
        <v>6</v>
      </c>
      <c r="HI29" s="13">
        <v>14</v>
      </c>
      <c r="HJ29" s="13">
        <v>10</v>
      </c>
      <c r="HK29" s="13">
        <v>12</v>
      </c>
      <c r="HL29" s="13">
        <v>10</v>
      </c>
      <c r="HM29" s="13">
        <v>12</v>
      </c>
      <c r="HN29" s="13">
        <v>8</v>
      </c>
      <c r="HO29" s="13">
        <v>11</v>
      </c>
      <c r="HP29" s="13">
        <v>10</v>
      </c>
      <c r="HQ29" s="13">
        <v>15</v>
      </c>
      <c r="HR29" s="13">
        <v>15</v>
      </c>
      <c r="HS29" s="13">
        <v>16</v>
      </c>
      <c r="HT29" s="13">
        <v>12</v>
      </c>
      <c r="HU29" s="13">
        <v>14</v>
      </c>
      <c r="HV29" s="13">
        <v>14</v>
      </c>
      <c r="HW29" s="13">
        <v>11</v>
      </c>
      <c r="HX29" s="13">
        <v>18</v>
      </c>
      <c r="HY29" s="13">
        <v>13</v>
      </c>
      <c r="HZ29" s="13">
        <v>18</v>
      </c>
      <c r="IA29" s="13">
        <v>21</v>
      </c>
      <c r="IB29" s="13">
        <v>12</v>
      </c>
      <c r="IC29" s="13">
        <v>15</v>
      </c>
      <c r="ID29" s="13">
        <v>8</v>
      </c>
      <c r="IE29" s="13">
        <v>11</v>
      </c>
      <c r="IF29" s="13">
        <v>14</v>
      </c>
      <c r="IG29" s="13">
        <v>7</v>
      </c>
      <c r="IH29" s="13">
        <v>15</v>
      </c>
      <c r="II29" s="13">
        <v>10</v>
      </c>
      <c r="IJ29" s="13">
        <v>5</v>
      </c>
      <c r="IK29" s="13">
        <v>11</v>
      </c>
      <c r="IL29" s="13">
        <v>8</v>
      </c>
      <c r="IM29" s="13">
        <v>8</v>
      </c>
      <c r="IN29" s="13">
        <v>3</v>
      </c>
      <c r="IO29" s="13">
        <v>5</v>
      </c>
      <c r="IP29" s="13">
        <v>3</v>
      </c>
      <c r="IQ29" s="13">
        <v>1</v>
      </c>
      <c r="IR29" s="13">
        <v>4</v>
      </c>
      <c r="IS29" s="13">
        <v>5</v>
      </c>
      <c r="IT29" s="13">
        <v>2</v>
      </c>
      <c r="IU29" s="13"/>
      <c r="IV29" s="13">
        <v>1</v>
      </c>
      <c r="IW29" s="13">
        <v>1</v>
      </c>
      <c r="IX29" s="13"/>
      <c r="IY29" s="13"/>
      <c r="IZ29" s="13"/>
      <c r="JA29" s="13"/>
      <c r="JB29" s="13"/>
      <c r="JC29" s="13"/>
      <c r="JD29" s="13"/>
      <c r="JE29" s="57">
        <v>506</v>
      </c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>
        <v>1</v>
      </c>
      <c r="KE29" s="13">
        <v>2</v>
      </c>
      <c r="KF29" s="13"/>
      <c r="KG29" s="13"/>
      <c r="KH29" s="13">
        <v>1</v>
      </c>
      <c r="KI29" s="13"/>
      <c r="KJ29" s="13">
        <v>1</v>
      </c>
      <c r="KK29" s="13"/>
      <c r="KL29" s="13"/>
      <c r="KM29" s="13">
        <v>1</v>
      </c>
      <c r="KN29" s="13"/>
      <c r="KO29" s="13">
        <v>1</v>
      </c>
      <c r="KP29" s="13"/>
      <c r="KQ29" s="13"/>
      <c r="KR29" s="13"/>
      <c r="KS29" s="13"/>
      <c r="KT29" s="13"/>
      <c r="KU29" s="13">
        <v>1</v>
      </c>
      <c r="KV29" s="13"/>
      <c r="KW29" s="13">
        <v>1</v>
      </c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57">
        <v>9</v>
      </c>
      <c r="LN29" s="13">
        <v>891</v>
      </c>
      <c r="LO29" s="331"/>
      <c r="LP29" s="13"/>
      <c r="LQ29" s="13"/>
      <c r="LR29" s="13"/>
      <c r="LS29" s="13"/>
      <c r="LT29" s="13"/>
      <c r="LU29" s="13"/>
      <c r="LV29" s="13"/>
      <c r="LW29" s="331"/>
      <c r="LX29" s="13"/>
    </row>
    <row r="30" spans="1:354">
      <c r="A30" s="5" t="s">
        <v>42</v>
      </c>
      <c r="B30" s="607">
        <f t="shared" si="39"/>
        <v>2</v>
      </c>
      <c r="C30" s="607">
        <f t="shared" si="40"/>
        <v>4</v>
      </c>
      <c r="D30" s="607">
        <f t="shared" si="41"/>
        <v>4</v>
      </c>
      <c r="E30" s="607">
        <f t="shared" si="42"/>
        <v>6</v>
      </c>
      <c r="F30" s="607">
        <f t="shared" si="43"/>
        <v>16</v>
      </c>
      <c r="G30" s="607">
        <f t="shared" si="44"/>
        <v>23</v>
      </c>
      <c r="H30" s="607">
        <f t="shared" si="45"/>
        <v>75</v>
      </c>
      <c r="I30" s="607">
        <f t="shared" si="46"/>
        <v>61</v>
      </c>
      <c r="J30" s="607">
        <f t="shared" si="47"/>
        <v>248</v>
      </c>
      <c r="K30" s="607">
        <f t="shared" si="48"/>
        <v>163</v>
      </c>
      <c r="L30" s="607">
        <f t="shared" si="49"/>
        <v>565</v>
      </c>
      <c r="M30" s="607">
        <f t="shared" si="50"/>
        <v>308</v>
      </c>
      <c r="N30" s="607">
        <f t="shared" si="51"/>
        <v>1053</v>
      </c>
      <c r="O30" s="607">
        <f t="shared" si="52"/>
        <v>595</v>
      </c>
      <c r="P30" s="607">
        <f t="shared" si="53"/>
        <v>1109</v>
      </c>
      <c r="Q30" s="607">
        <f t="shared" si="54"/>
        <v>780</v>
      </c>
      <c r="R30" s="607">
        <f t="shared" si="55"/>
        <v>794</v>
      </c>
      <c r="S30" s="607">
        <f t="shared" si="56"/>
        <v>810</v>
      </c>
      <c r="T30" s="607">
        <f t="shared" si="57"/>
        <v>162</v>
      </c>
      <c r="U30" s="607">
        <f t="shared" si="58"/>
        <v>403</v>
      </c>
      <c r="V30" s="305"/>
      <c r="W30" s="596">
        <f t="shared" si="59"/>
        <v>2</v>
      </c>
      <c r="X30" s="596">
        <f t="shared" si="60"/>
        <v>0</v>
      </c>
      <c r="Y30" s="596">
        <f t="shared" si="61"/>
        <v>1</v>
      </c>
      <c r="Z30" s="596">
        <f t="shared" si="62"/>
        <v>0</v>
      </c>
      <c r="AA30" s="596">
        <f t="shared" si="63"/>
        <v>2</v>
      </c>
      <c r="AB30" s="596">
        <f t="shared" si="64"/>
        <v>1</v>
      </c>
      <c r="AC30" s="596">
        <f t="shared" si="65"/>
        <v>4</v>
      </c>
      <c r="AD30" s="596">
        <f t="shared" si="66"/>
        <v>11</v>
      </c>
      <c r="AE30" s="596">
        <f t="shared" si="67"/>
        <v>46</v>
      </c>
      <c r="AF30" s="596">
        <f t="shared" si="68"/>
        <v>31</v>
      </c>
      <c r="AG30" s="305"/>
      <c r="AH30" s="12" t="s">
        <v>40</v>
      </c>
      <c r="AI30" s="615">
        <f t="shared" si="99"/>
        <v>0</v>
      </c>
      <c r="AJ30" s="615">
        <f t="shared" si="100"/>
        <v>1</v>
      </c>
      <c r="AK30" s="615">
        <f t="shared" si="101"/>
        <v>0</v>
      </c>
      <c r="AL30" s="615">
        <f t="shared" si="102"/>
        <v>1</v>
      </c>
      <c r="AM30" s="615">
        <f t="shared" si="103"/>
        <v>8</v>
      </c>
      <c r="AN30" s="615">
        <f t="shared" si="104"/>
        <v>5</v>
      </c>
      <c r="AO30" s="615">
        <f t="shared" si="105"/>
        <v>12</v>
      </c>
      <c r="AP30" s="615">
        <f t="shared" si="106"/>
        <v>9</v>
      </c>
      <c r="AQ30" s="615">
        <f t="shared" si="107"/>
        <v>45</v>
      </c>
      <c r="AR30" s="615">
        <f t="shared" si="108"/>
        <v>30</v>
      </c>
      <c r="AS30" s="615">
        <f t="shared" si="109"/>
        <v>129</v>
      </c>
      <c r="AT30" s="615">
        <f t="shared" si="110"/>
        <v>54</v>
      </c>
      <c r="AU30" s="615">
        <f t="shared" si="111"/>
        <v>187</v>
      </c>
      <c r="AV30" s="615">
        <f t="shared" si="112"/>
        <v>89</v>
      </c>
      <c r="AW30" s="615">
        <f t="shared" si="113"/>
        <v>190</v>
      </c>
      <c r="AX30" s="615">
        <f t="shared" si="114"/>
        <v>113</v>
      </c>
      <c r="AY30" s="615">
        <f t="shared" si="115"/>
        <v>105</v>
      </c>
      <c r="AZ30" s="615">
        <f t="shared" si="116"/>
        <v>102</v>
      </c>
      <c r="BA30" s="615">
        <f t="shared" si="117"/>
        <v>20</v>
      </c>
      <c r="BB30" s="615">
        <f t="shared" si="118"/>
        <v>32</v>
      </c>
      <c r="BC30" s="615">
        <f t="shared" si="119"/>
        <v>11</v>
      </c>
      <c r="BD30" s="594">
        <f t="shared" si="120"/>
        <v>0</v>
      </c>
      <c r="BE30" s="594"/>
      <c r="BF30" s="594"/>
      <c r="BG30" s="594">
        <f t="shared" si="121"/>
        <v>0</v>
      </c>
      <c r="BH30" s="594">
        <f t="shared" si="122"/>
        <v>0</v>
      </c>
      <c r="BI30" s="594">
        <f t="shared" si="123"/>
        <v>1</v>
      </c>
      <c r="BJ30" s="594">
        <f t="shared" si="124"/>
        <v>0</v>
      </c>
      <c r="BK30" s="594">
        <f t="shared" si="125"/>
        <v>1</v>
      </c>
      <c r="BL30" s="594">
        <f t="shared" si="126"/>
        <v>3</v>
      </c>
      <c r="BM30" s="594">
        <f t="shared" si="127"/>
        <v>5</v>
      </c>
      <c r="BN30" s="305"/>
      <c r="BO30" s="305"/>
      <c r="BP30" s="12" t="s">
        <v>40</v>
      </c>
      <c r="BQ30" s="13"/>
      <c r="BR30" s="13">
        <v>1</v>
      </c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>
        <v>1</v>
      </c>
      <c r="CD30" s="13"/>
      <c r="CE30" s="13"/>
      <c r="CF30" s="13"/>
      <c r="CG30" s="13"/>
      <c r="CH30" s="13">
        <v>1</v>
      </c>
      <c r="CI30" s="13">
        <v>3</v>
      </c>
      <c r="CJ30" s="13">
        <v>1</v>
      </c>
      <c r="CK30" s="13"/>
      <c r="CL30" s="13"/>
      <c r="CM30" s="13"/>
      <c r="CN30" s="13"/>
      <c r="CO30" s="13">
        <v>1</v>
      </c>
      <c r="CP30" s="13"/>
      <c r="CQ30" s="13"/>
      <c r="CR30" s="13"/>
      <c r="CS30" s="13"/>
      <c r="CT30" s="13">
        <v>1</v>
      </c>
      <c r="CU30" s="13">
        <v>2</v>
      </c>
      <c r="CV30" s="13">
        <v>1</v>
      </c>
      <c r="CW30" s="13">
        <v>4</v>
      </c>
      <c r="CX30" s="13">
        <v>4</v>
      </c>
      <c r="CY30" s="13">
        <v>3</v>
      </c>
      <c r="CZ30" s="13">
        <v>1</v>
      </c>
      <c r="DA30" s="13">
        <v>1</v>
      </c>
      <c r="DB30" s="13">
        <v>4</v>
      </c>
      <c r="DC30" s="13">
        <v>2</v>
      </c>
      <c r="DD30" s="13">
        <v>3</v>
      </c>
      <c r="DE30" s="13">
        <v>1</v>
      </c>
      <c r="DF30" s="13">
        <v>7</v>
      </c>
      <c r="DG30" s="13">
        <v>4</v>
      </c>
      <c r="DH30" s="13">
        <v>4</v>
      </c>
      <c r="DI30" s="13">
        <v>2</v>
      </c>
      <c r="DJ30" s="13">
        <v>4</v>
      </c>
      <c r="DK30" s="13">
        <v>5</v>
      </c>
      <c r="DL30" s="13">
        <v>8</v>
      </c>
      <c r="DM30" s="13">
        <v>3</v>
      </c>
      <c r="DN30" s="13">
        <v>9</v>
      </c>
      <c r="DO30" s="13">
        <v>5</v>
      </c>
      <c r="DP30" s="13">
        <v>9</v>
      </c>
      <c r="DQ30" s="13">
        <v>5</v>
      </c>
      <c r="DR30" s="13">
        <v>4</v>
      </c>
      <c r="DS30" s="13">
        <v>8</v>
      </c>
      <c r="DT30" s="13">
        <v>8</v>
      </c>
      <c r="DU30" s="13">
        <v>4</v>
      </c>
      <c r="DV30" s="13">
        <v>15</v>
      </c>
      <c r="DW30" s="13">
        <v>10</v>
      </c>
      <c r="DX30" s="13">
        <v>7</v>
      </c>
      <c r="DY30" s="13">
        <v>11</v>
      </c>
      <c r="DZ30" s="13">
        <v>8</v>
      </c>
      <c r="EA30" s="13">
        <v>14</v>
      </c>
      <c r="EB30" s="13">
        <v>10</v>
      </c>
      <c r="EC30" s="13">
        <v>10</v>
      </c>
      <c r="ED30" s="13">
        <v>17</v>
      </c>
      <c r="EE30" s="13">
        <v>11</v>
      </c>
      <c r="EF30" s="13">
        <v>12</v>
      </c>
      <c r="EG30" s="13">
        <v>6</v>
      </c>
      <c r="EH30" s="13">
        <v>10</v>
      </c>
      <c r="EI30" s="13">
        <v>10</v>
      </c>
      <c r="EJ30" s="13">
        <v>15</v>
      </c>
      <c r="EK30" s="13">
        <v>12</v>
      </c>
      <c r="EL30" s="13">
        <v>13</v>
      </c>
      <c r="EM30" s="13">
        <v>9</v>
      </c>
      <c r="EN30" s="13">
        <v>11</v>
      </c>
      <c r="EO30" s="13">
        <v>9</v>
      </c>
      <c r="EP30" s="13">
        <v>9</v>
      </c>
      <c r="EQ30" s="13">
        <v>10</v>
      </c>
      <c r="ER30" s="13">
        <v>10</v>
      </c>
      <c r="ES30" s="13">
        <v>11</v>
      </c>
      <c r="ET30" s="13">
        <v>10</v>
      </c>
      <c r="EU30" s="13">
        <v>10</v>
      </c>
      <c r="EV30" s="13">
        <v>10</v>
      </c>
      <c r="EW30" s="13">
        <v>3</v>
      </c>
      <c r="EX30" s="13">
        <v>5</v>
      </c>
      <c r="EY30" s="13">
        <v>4</v>
      </c>
      <c r="EZ30" s="13">
        <v>1</v>
      </c>
      <c r="FA30" s="13">
        <v>3</v>
      </c>
      <c r="FB30" s="13">
        <v>4</v>
      </c>
      <c r="FC30" s="13"/>
      <c r="FD30" s="13">
        <v>1</v>
      </c>
      <c r="FE30" s="13"/>
      <c r="FF30" s="13">
        <v>1</v>
      </c>
      <c r="FG30" s="13"/>
      <c r="FH30" s="13"/>
      <c r="FI30" s="13"/>
      <c r="FJ30" s="13"/>
      <c r="FK30" s="13">
        <v>1</v>
      </c>
      <c r="FL30" s="57">
        <v>437</v>
      </c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>
        <v>1</v>
      </c>
      <c r="FY30" s="13">
        <v>1</v>
      </c>
      <c r="FZ30" s="13">
        <v>2</v>
      </c>
      <c r="GA30" s="13"/>
      <c r="GB30" s="13"/>
      <c r="GC30" s="13">
        <v>1</v>
      </c>
      <c r="GD30" s="13"/>
      <c r="GE30" s="13">
        <v>1</v>
      </c>
      <c r="GF30" s="13"/>
      <c r="GG30" s="13">
        <v>2</v>
      </c>
      <c r="GH30" s="13">
        <v>1</v>
      </c>
      <c r="GI30" s="13">
        <v>1</v>
      </c>
      <c r="GJ30" s="13">
        <v>1</v>
      </c>
      <c r="GK30" s="13"/>
      <c r="GL30" s="13">
        <v>2</v>
      </c>
      <c r="GM30" s="13">
        <v>1</v>
      </c>
      <c r="GN30" s="13">
        <v>2</v>
      </c>
      <c r="GO30" s="13">
        <v>3</v>
      </c>
      <c r="GP30" s="13"/>
      <c r="GQ30" s="13">
        <v>1</v>
      </c>
      <c r="GR30" s="13">
        <v>3</v>
      </c>
      <c r="GS30" s="13">
        <v>3</v>
      </c>
      <c r="GT30" s="13">
        <v>8</v>
      </c>
      <c r="GU30" s="13">
        <v>4</v>
      </c>
      <c r="GV30" s="13">
        <v>2</v>
      </c>
      <c r="GW30" s="13">
        <v>4</v>
      </c>
      <c r="GX30" s="13">
        <v>7</v>
      </c>
      <c r="GY30" s="13">
        <v>5</v>
      </c>
      <c r="GZ30" s="13">
        <v>3</v>
      </c>
      <c r="HA30" s="13">
        <v>6</v>
      </c>
      <c r="HB30" s="13">
        <v>7</v>
      </c>
      <c r="HC30" s="13">
        <v>15</v>
      </c>
      <c r="HD30" s="13">
        <v>6</v>
      </c>
      <c r="HE30" s="13">
        <v>10</v>
      </c>
      <c r="HF30" s="13">
        <v>16</v>
      </c>
      <c r="HG30" s="13">
        <v>4</v>
      </c>
      <c r="HH30" s="13">
        <v>19</v>
      </c>
      <c r="HI30" s="13">
        <v>16</v>
      </c>
      <c r="HJ30" s="13">
        <v>16</v>
      </c>
      <c r="HK30" s="13">
        <v>20</v>
      </c>
      <c r="HL30" s="13">
        <v>12</v>
      </c>
      <c r="HM30" s="13">
        <v>10</v>
      </c>
      <c r="HN30" s="13">
        <v>20</v>
      </c>
      <c r="HO30" s="13">
        <v>15</v>
      </c>
      <c r="HP30" s="13">
        <v>19</v>
      </c>
      <c r="HQ30" s="13">
        <v>25</v>
      </c>
      <c r="HR30" s="13">
        <v>25</v>
      </c>
      <c r="HS30" s="13">
        <v>23</v>
      </c>
      <c r="HT30" s="13">
        <v>16</v>
      </c>
      <c r="HU30" s="13">
        <v>22</v>
      </c>
      <c r="HV30" s="13">
        <v>34</v>
      </c>
      <c r="HW30" s="13">
        <v>17</v>
      </c>
      <c r="HX30" s="13">
        <v>23</v>
      </c>
      <c r="HY30" s="13">
        <v>23</v>
      </c>
      <c r="HZ30" s="13">
        <v>15</v>
      </c>
      <c r="IA30" s="13">
        <v>14</v>
      </c>
      <c r="IB30" s="13">
        <v>18</v>
      </c>
      <c r="IC30" s="13">
        <v>18</v>
      </c>
      <c r="ID30" s="13">
        <v>14</v>
      </c>
      <c r="IE30" s="13">
        <v>14</v>
      </c>
      <c r="IF30" s="13">
        <v>13</v>
      </c>
      <c r="IG30" s="13">
        <v>13</v>
      </c>
      <c r="IH30" s="13">
        <v>11</v>
      </c>
      <c r="II30" s="13">
        <v>13</v>
      </c>
      <c r="IJ30" s="13">
        <v>8</v>
      </c>
      <c r="IK30" s="13">
        <v>6</v>
      </c>
      <c r="IL30" s="13">
        <v>17</v>
      </c>
      <c r="IM30" s="13">
        <v>3</v>
      </c>
      <c r="IN30" s="13">
        <v>13</v>
      </c>
      <c r="IO30" s="13">
        <v>8</v>
      </c>
      <c r="IP30" s="13">
        <v>3</v>
      </c>
      <c r="IQ30" s="13">
        <v>3</v>
      </c>
      <c r="IR30" s="13">
        <v>6</v>
      </c>
      <c r="IS30" s="13">
        <v>2</v>
      </c>
      <c r="IT30" s="13">
        <v>3</v>
      </c>
      <c r="IU30" s="13">
        <v>2</v>
      </c>
      <c r="IV30" s="13">
        <v>1</v>
      </c>
      <c r="IW30" s="13"/>
      <c r="IX30" s="13"/>
      <c r="IY30" s="13"/>
      <c r="IZ30" s="13"/>
      <c r="JA30" s="13"/>
      <c r="JB30" s="13"/>
      <c r="JC30" s="13"/>
      <c r="JD30" s="13"/>
      <c r="JE30" s="57">
        <v>696</v>
      </c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>
        <v>1</v>
      </c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>
        <v>1</v>
      </c>
      <c r="KL30" s="13"/>
      <c r="KM30" s="13"/>
      <c r="KN30" s="13"/>
      <c r="KO30" s="13"/>
      <c r="KP30" s="13"/>
      <c r="KQ30" s="13">
        <v>1</v>
      </c>
      <c r="KR30" s="13"/>
      <c r="KS30" s="13"/>
      <c r="KT30" s="13"/>
      <c r="KU30" s="13">
        <v>1</v>
      </c>
      <c r="KV30" s="13">
        <v>1</v>
      </c>
      <c r="KW30" s="13"/>
      <c r="KX30" s="13"/>
      <c r="KY30" s="13"/>
      <c r="KZ30" s="13">
        <v>2</v>
      </c>
      <c r="LA30" s="13"/>
      <c r="LB30" s="13"/>
      <c r="LC30" s="13"/>
      <c r="LD30" s="13">
        <v>1</v>
      </c>
      <c r="LE30" s="13"/>
      <c r="LF30" s="13"/>
      <c r="LG30" s="13"/>
      <c r="LH30" s="13"/>
      <c r="LI30" s="13">
        <v>1</v>
      </c>
      <c r="LJ30" s="13">
        <v>1</v>
      </c>
      <c r="LK30" s="13"/>
      <c r="LL30" s="13"/>
      <c r="LM30" s="57">
        <v>10</v>
      </c>
      <c r="LN30" s="13">
        <v>1143</v>
      </c>
      <c r="LO30" s="331"/>
      <c r="LP30" s="13"/>
      <c r="LQ30" s="13"/>
      <c r="LR30" s="13"/>
      <c r="LS30" s="13"/>
      <c r="LT30" s="13"/>
      <c r="LU30" s="13"/>
      <c r="LV30" s="13"/>
      <c r="LW30" s="331"/>
      <c r="LX30" s="13"/>
    </row>
    <row r="31" spans="1:354">
      <c r="A31" s="5" t="s">
        <v>43</v>
      </c>
      <c r="B31" s="607">
        <f t="shared" si="39"/>
        <v>1</v>
      </c>
      <c r="C31" s="607">
        <f t="shared" si="40"/>
        <v>1</v>
      </c>
      <c r="D31" s="607">
        <f t="shared" si="41"/>
        <v>0</v>
      </c>
      <c r="E31" s="607">
        <f t="shared" si="42"/>
        <v>1</v>
      </c>
      <c r="F31" s="607">
        <f t="shared" si="43"/>
        <v>1</v>
      </c>
      <c r="G31" s="607">
        <f t="shared" si="44"/>
        <v>9</v>
      </c>
      <c r="H31" s="607">
        <f t="shared" si="45"/>
        <v>20</v>
      </c>
      <c r="I31" s="607">
        <f t="shared" si="46"/>
        <v>14</v>
      </c>
      <c r="J31" s="607">
        <f t="shared" si="47"/>
        <v>69</v>
      </c>
      <c r="K31" s="607">
        <f t="shared" si="48"/>
        <v>45</v>
      </c>
      <c r="L31" s="607">
        <f t="shared" si="49"/>
        <v>109</v>
      </c>
      <c r="M31" s="607">
        <f t="shared" si="50"/>
        <v>74</v>
      </c>
      <c r="N31" s="607">
        <f t="shared" si="51"/>
        <v>143</v>
      </c>
      <c r="O31" s="607">
        <f t="shared" si="52"/>
        <v>67</v>
      </c>
      <c r="P31" s="607">
        <f t="shared" si="53"/>
        <v>128</v>
      </c>
      <c r="Q31" s="607">
        <f t="shared" si="54"/>
        <v>64</v>
      </c>
      <c r="R31" s="607">
        <f t="shared" si="55"/>
        <v>71</v>
      </c>
      <c r="S31" s="607">
        <f t="shared" si="56"/>
        <v>61</v>
      </c>
      <c r="T31" s="607">
        <f t="shared" si="57"/>
        <v>14</v>
      </c>
      <c r="U31" s="607">
        <f t="shared" si="58"/>
        <v>37</v>
      </c>
      <c r="V31" s="305"/>
      <c r="W31" s="596">
        <f t="shared" si="59"/>
        <v>0</v>
      </c>
      <c r="X31" s="596">
        <f t="shared" si="60"/>
        <v>0</v>
      </c>
      <c r="Y31" s="596">
        <f t="shared" si="61"/>
        <v>0</v>
      </c>
      <c r="Z31" s="596">
        <f t="shared" si="62"/>
        <v>1</v>
      </c>
      <c r="AA31" s="596">
        <f t="shared" si="63"/>
        <v>1</v>
      </c>
      <c r="AB31" s="596">
        <f t="shared" si="64"/>
        <v>1</v>
      </c>
      <c r="AC31" s="596">
        <f t="shared" si="65"/>
        <v>1</v>
      </c>
      <c r="AD31" s="596">
        <f t="shared" si="66"/>
        <v>0</v>
      </c>
      <c r="AE31" s="596">
        <f t="shared" si="67"/>
        <v>4</v>
      </c>
      <c r="AF31" s="596">
        <f t="shared" si="68"/>
        <v>5</v>
      </c>
      <c r="AG31" s="305"/>
      <c r="AH31" s="12" t="s">
        <v>41</v>
      </c>
      <c r="AI31" s="615">
        <f t="shared" si="99"/>
        <v>1</v>
      </c>
      <c r="AJ31" s="615">
        <f t="shared" si="100"/>
        <v>0</v>
      </c>
      <c r="AK31" s="615">
        <f t="shared" si="101"/>
        <v>1</v>
      </c>
      <c r="AL31" s="615">
        <f t="shared" si="102"/>
        <v>3</v>
      </c>
      <c r="AM31" s="615">
        <f t="shared" si="103"/>
        <v>7</v>
      </c>
      <c r="AN31" s="615">
        <f t="shared" si="104"/>
        <v>4</v>
      </c>
      <c r="AO31" s="615">
        <f t="shared" si="105"/>
        <v>19</v>
      </c>
      <c r="AP31" s="615">
        <f t="shared" si="106"/>
        <v>7</v>
      </c>
      <c r="AQ31" s="615">
        <f t="shared" si="107"/>
        <v>53</v>
      </c>
      <c r="AR31" s="615">
        <f t="shared" si="108"/>
        <v>20</v>
      </c>
      <c r="AS31" s="615">
        <f t="shared" si="109"/>
        <v>115</v>
      </c>
      <c r="AT31" s="615">
        <f t="shared" si="110"/>
        <v>43</v>
      </c>
      <c r="AU31" s="615">
        <f t="shared" si="111"/>
        <v>155</v>
      </c>
      <c r="AV31" s="615">
        <f t="shared" si="112"/>
        <v>78</v>
      </c>
      <c r="AW31" s="615">
        <f t="shared" si="113"/>
        <v>151</v>
      </c>
      <c r="AX31" s="615">
        <f t="shared" si="114"/>
        <v>86</v>
      </c>
      <c r="AY31" s="615">
        <f t="shared" si="115"/>
        <v>75</v>
      </c>
      <c r="AZ31" s="615">
        <f t="shared" si="116"/>
        <v>55</v>
      </c>
      <c r="BA31" s="615">
        <f t="shared" si="117"/>
        <v>15</v>
      </c>
      <c r="BB31" s="615">
        <f t="shared" si="118"/>
        <v>21</v>
      </c>
      <c r="BC31" s="615">
        <f t="shared" si="119"/>
        <v>9</v>
      </c>
      <c r="BD31" s="594">
        <f t="shared" si="120"/>
        <v>0</v>
      </c>
      <c r="BE31" s="594"/>
      <c r="BF31" s="594"/>
      <c r="BG31" s="594">
        <f t="shared" si="121"/>
        <v>1</v>
      </c>
      <c r="BH31" s="594">
        <f t="shared" si="122"/>
        <v>0</v>
      </c>
      <c r="BI31" s="594">
        <f t="shared" si="123"/>
        <v>1</v>
      </c>
      <c r="BJ31" s="594">
        <f t="shared" si="124"/>
        <v>1</v>
      </c>
      <c r="BK31" s="594">
        <f t="shared" si="125"/>
        <v>3</v>
      </c>
      <c r="BL31" s="594">
        <f t="shared" si="126"/>
        <v>3</v>
      </c>
      <c r="BM31" s="594">
        <f t="shared" si="127"/>
        <v>0</v>
      </c>
      <c r="BN31" s="305"/>
      <c r="BO31" s="305"/>
      <c r="BP31" s="12" t="s">
        <v>41</v>
      </c>
      <c r="BQ31" s="13"/>
      <c r="BR31" s="13"/>
      <c r="BS31" s="13"/>
      <c r="BT31" s="13"/>
      <c r="BU31" s="13"/>
      <c r="BV31" s="13"/>
      <c r="BW31" s="13">
        <v>1</v>
      </c>
      <c r="BX31" s="13"/>
      <c r="BY31" s="13"/>
      <c r="BZ31" s="13"/>
      <c r="CA31" s="13"/>
      <c r="CB31" s="13">
        <v>2</v>
      </c>
      <c r="CC31" s="13"/>
      <c r="CD31" s="13"/>
      <c r="CE31" s="13"/>
      <c r="CF31" s="13">
        <v>1</v>
      </c>
      <c r="CG31" s="13"/>
      <c r="CH31" s="13">
        <v>1</v>
      </c>
      <c r="CI31" s="13">
        <v>1</v>
      </c>
      <c r="CJ31" s="13"/>
      <c r="CK31" s="13"/>
      <c r="CL31" s="13"/>
      <c r="CM31" s="13">
        <v>1</v>
      </c>
      <c r="CN31" s="13">
        <v>1</v>
      </c>
      <c r="CO31" s="13">
        <v>1</v>
      </c>
      <c r="CP31" s="13"/>
      <c r="CQ31" s="13"/>
      <c r="CR31" s="13"/>
      <c r="CS31" s="13">
        <v>1</v>
      </c>
      <c r="CT31" s="13"/>
      <c r="CU31" s="13">
        <v>1</v>
      </c>
      <c r="CV31" s="13">
        <v>2</v>
      </c>
      <c r="CW31" s="13">
        <v>1</v>
      </c>
      <c r="CX31" s="13">
        <v>1</v>
      </c>
      <c r="CY31" s="13">
        <v>4</v>
      </c>
      <c r="CZ31" s="13"/>
      <c r="DA31" s="13">
        <v>3</v>
      </c>
      <c r="DB31" s="13">
        <v>3</v>
      </c>
      <c r="DC31" s="13"/>
      <c r="DD31" s="13">
        <v>3</v>
      </c>
      <c r="DE31" s="13">
        <v>2</v>
      </c>
      <c r="DF31" s="13">
        <v>1</v>
      </c>
      <c r="DG31" s="13">
        <v>3</v>
      </c>
      <c r="DH31" s="13">
        <v>5</v>
      </c>
      <c r="DI31" s="13">
        <v>4</v>
      </c>
      <c r="DJ31" s="13">
        <v>5</v>
      </c>
      <c r="DK31" s="13">
        <v>4</v>
      </c>
      <c r="DL31" s="13">
        <v>3</v>
      </c>
      <c r="DM31" s="13">
        <v>2</v>
      </c>
      <c r="DN31" s="13">
        <v>4</v>
      </c>
      <c r="DO31" s="13">
        <v>2</v>
      </c>
      <c r="DP31" s="13">
        <v>5</v>
      </c>
      <c r="DQ31" s="13">
        <v>9</v>
      </c>
      <c r="DR31" s="13">
        <v>6</v>
      </c>
      <c r="DS31" s="13">
        <v>5</v>
      </c>
      <c r="DT31" s="13">
        <v>6</v>
      </c>
      <c r="DU31" s="13">
        <v>8</v>
      </c>
      <c r="DV31" s="13">
        <v>12</v>
      </c>
      <c r="DW31" s="13">
        <v>4</v>
      </c>
      <c r="DX31" s="13">
        <v>11</v>
      </c>
      <c r="DY31" s="13">
        <v>5</v>
      </c>
      <c r="DZ31" s="13">
        <v>12</v>
      </c>
      <c r="EA31" s="13">
        <v>9</v>
      </c>
      <c r="EB31" s="13">
        <v>11</v>
      </c>
      <c r="EC31" s="13">
        <v>11</v>
      </c>
      <c r="ED31" s="13">
        <v>5</v>
      </c>
      <c r="EE31" s="13">
        <v>10</v>
      </c>
      <c r="EF31" s="13">
        <v>5</v>
      </c>
      <c r="EG31" s="13">
        <v>10</v>
      </c>
      <c r="EH31" s="13">
        <v>7</v>
      </c>
      <c r="EI31" s="13">
        <v>10</v>
      </c>
      <c r="EJ31" s="13">
        <v>8</v>
      </c>
      <c r="EK31" s="13">
        <v>9</v>
      </c>
      <c r="EL31" s="13">
        <v>6</v>
      </c>
      <c r="EM31" s="13">
        <v>7</v>
      </c>
      <c r="EN31" s="13">
        <v>5</v>
      </c>
      <c r="EO31" s="13">
        <v>6</v>
      </c>
      <c r="EP31" s="13">
        <v>6</v>
      </c>
      <c r="EQ31" s="13">
        <v>7</v>
      </c>
      <c r="ER31" s="13">
        <v>5</v>
      </c>
      <c r="ES31" s="13">
        <v>4</v>
      </c>
      <c r="ET31" s="13">
        <v>3</v>
      </c>
      <c r="EU31" s="13">
        <v>6</v>
      </c>
      <c r="EV31" s="13">
        <v>8</v>
      </c>
      <c r="EW31" s="13">
        <v>3</v>
      </c>
      <c r="EX31" s="13"/>
      <c r="EY31" s="13">
        <v>3</v>
      </c>
      <c r="EZ31" s="13"/>
      <c r="FA31" s="13"/>
      <c r="FB31" s="13"/>
      <c r="FC31" s="13">
        <v>3</v>
      </c>
      <c r="FD31" s="13">
        <v>1</v>
      </c>
      <c r="FE31" s="13">
        <v>1</v>
      </c>
      <c r="FF31" s="13">
        <v>2</v>
      </c>
      <c r="FG31" s="13"/>
      <c r="FH31" s="13"/>
      <c r="FI31" s="13"/>
      <c r="FJ31" s="13"/>
      <c r="FK31" s="13"/>
      <c r="FL31" s="57">
        <v>317</v>
      </c>
      <c r="FM31" s="13"/>
      <c r="FN31" s="13">
        <v>1</v>
      </c>
      <c r="FO31" s="13"/>
      <c r="FP31" s="13"/>
      <c r="FQ31" s="13"/>
      <c r="FR31" s="13"/>
      <c r="FS31" s="13"/>
      <c r="FT31" s="13"/>
      <c r="FU31" s="13"/>
      <c r="FV31" s="13"/>
      <c r="FW31" s="13">
        <v>1</v>
      </c>
      <c r="FX31" s="13"/>
      <c r="FY31" s="13"/>
      <c r="FZ31" s="13"/>
      <c r="GA31" s="13">
        <v>1</v>
      </c>
      <c r="GB31" s="13">
        <v>1</v>
      </c>
      <c r="GC31" s="13"/>
      <c r="GD31" s="13">
        <v>2</v>
      </c>
      <c r="GE31" s="13">
        <v>1</v>
      </c>
      <c r="GF31" s="13"/>
      <c r="GG31" s="13">
        <v>2</v>
      </c>
      <c r="GH31" s="13"/>
      <c r="GI31" s="13">
        <v>3</v>
      </c>
      <c r="GJ31" s="13"/>
      <c r="GK31" s="13"/>
      <c r="GL31" s="13">
        <v>3</v>
      </c>
      <c r="GM31" s="13">
        <v>3</v>
      </c>
      <c r="GN31" s="13">
        <v>2</v>
      </c>
      <c r="GO31" s="13">
        <v>3</v>
      </c>
      <c r="GP31" s="13">
        <v>3</v>
      </c>
      <c r="GQ31" s="13">
        <v>2</v>
      </c>
      <c r="GR31" s="13">
        <v>4</v>
      </c>
      <c r="GS31" s="13">
        <v>3</v>
      </c>
      <c r="GT31" s="13">
        <v>4</v>
      </c>
      <c r="GU31" s="13">
        <v>9</v>
      </c>
      <c r="GV31" s="13">
        <v>10</v>
      </c>
      <c r="GW31" s="13">
        <v>4</v>
      </c>
      <c r="GX31" s="13">
        <v>3</v>
      </c>
      <c r="GY31" s="13">
        <v>7</v>
      </c>
      <c r="GZ31" s="13">
        <v>5</v>
      </c>
      <c r="HA31" s="13">
        <v>4</v>
      </c>
      <c r="HB31" s="13">
        <v>6</v>
      </c>
      <c r="HC31" s="13">
        <v>10</v>
      </c>
      <c r="HD31" s="13">
        <v>14</v>
      </c>
      <c r="HE31" s="13">
        <v>6</v>
      </c>
      <c r="HF31" s="13">
        <v>7</v>
      </c>
      <c r="HG31" s="13">
        <v>13</v>
      </c>
      <c r="HH31" s="13">
        <v>16</v>
      </c>
      <c r="HI31" s="13">
        <v>10</v>
      </c>
      <c r="HJ31" s="13">
        <v>18</v>
      </c>
      <c r="HK31" s="13">
        <v>15</v>
      </c>
      <c r="HL31" s="13">
        <v>17</v>
      </c>
      <c r="HM31" s="13">
        <v>7</v>
      </c>
      <c r="HN31" s="13">
        <v>15</v>
      </c>
      <c r="HO31" s="13">
        <v>13</v>
      </c>
      <c r="HP31" s="13">
        <v>16</v>
      </c>
      <c r="HQ31" s="13">
        <v>15</v>
      </c>
      <c r="HR31" s="13">
        <v>19</v>
      </c>
      <c r="HS31" s="13">
        <v>17</v>
      </c>
      <c r="HT31" s="13">
        <v>14</v>
      </c>
      <c r="HU31" s="13">
        <v>22</v>
      </c>
      <c r="HV31" s="13">
        <v>15</v>
      </c>
      <c r="HW31" s="13">
        <v>20</v>
      </c>
      <c r="HX31" s="13">
        <v>14</v>
      </c>
      <c r="HY31" s="13">
        <v>12</v>
      </c>
      <c r="HZ31" s="13">
        <v>20</v>
      </c>
      <c r="IA31" s="13">
        <v>10</v>
      </c>
      <c r="IB31" s="13">
        <v>17</v>
      </c>
      <c r="IC31" s="13">
        <v>15</v>
      </c>
      <c r="ID31" s="13">
        <v>12</v>
      </c>
      <c r="IE31" s="13">
        <v>16</v>
      </c>
      <c r="IF31" s="13">
        <v>9</v>
      </c>
      <c r="IG31" s="13">
        <v>5</v>
      </c>
      <c r="IH31" s="13">
        <v>10</v>
      </c>
      <c r="II31" s="13">
        <v>11</v>
      </c>
      <c r="IJ31" s="13">
        <v>13</v>
      </c>
      <c r="IK31" s="13">
        <v>4</v>
      </c>
      <c r="IL31" s="13">
        <v>5</v>
      </c>
      <c r="IM31" s="13">
        <v>8</v>
      </c>
      <c r="IN31" s="13">
        <v>4</v>
      </c>
      <c r="IO31" s="13">
        <v>6</v>
      </c>
      <c r="IP31" s="13">
        <v>5</v>
      </c>
      <c r="IQ31" s="13">
        <v>3</v>
      </c>
      <c r="IR31" s="13"/>
      <c r="IS31" s="13">
        <v>3</v>
      </c>
      <c r="IT31" s="13">
        <v>2</v>
      </c>
      <c r="IU31" s="13"/>
      <c r="IV31" s="13">
        <v>2</v>
      </c>
      <c r="IW31" s="13"/>
      <c r="IX31" s="13"/>
      <c r="IY31" s="13"/>
      <c r="IZ31" s="13"/>
      <c r="JA31" s="13"/>
      <c r="JB31" s="13"/>
      <c r="JC31" s="13"/>
      <c r="JD31" s="13"/>
      <c r="JE31" s="57">
        <v>592</v>
      </c>
      <c r="JF31" s="13"/>
      <c r="JG31" s="13"/>
      <c r="JH31" s="13"/>
      <c r="JI31" s="13"/>
      <c r="JJ31" s="13">
        <v>1</v>
      </c>
      <c r="JK31" s="13"/>
      <c r="JL31" s="13"/>
      <c r="JM31" s="13"/>
      <c r="JN31" s="13"/>
      <c r="JO31" s="13"/>
      <c r="JP31" s="13"/>
      <c r="JQ31" s="13"/>
      <c r="JR31" s="13"/>
      <c r="JS31" s="13">
        <v>1</v>
      </c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>
        <v>1</v>
      </c>
      <c r="KE31" s="13"/>
      <c r="KF31" s="13"/>
      <c r="KG31" s="13"/>
      <c r="KH31" s="13">
        <v>1</v>
      </c>
      <c r="KI31" s="13"/>
      <c r="KJ31" s="13"/>
      <c r="KK31" s="13"/>
      <c r="KL31" s="13"/>
      <c r="KM31" s="13">
        <v>1</v>
      </c>
      <c r="KN31" s="13"/>
      <c r="KO31" s="13">
        <v>1</v>
      </c>
      <c r="KP31" s="13"/>
      <c r="KQ31" s="13"/>
      <c r="KR31" s="13"/>
      <c r="KS31" s="13"/>
      <c r="KT31" s="13"/>
      <c r="KU31" s="13"/>
      <c r="KV31" s="13">
        <v>1</v>
      </c>
      <c r="KW31" s="13"/>
      <c r="KX31" s="13">
        <v>2</v>
      </c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57">
        <v>9</v>
      </c>
      <c r="LN31" s="13">
        <v>918</v>
      </c>
      <c r="LO31" s="331"/>
      <c r="LP31" s="13"/>
      <c r="LQ31" s="13"/>
      <c r="LR31" s="13"/>
      <c r="LS31" s="13"/>
      <c r="LT31" s="13"/>
      <c r="LU31" s="13"/>
      <c r="LV31" s="13"/>
      <c r="LW31" s="331"/>
      <c r="LX31" s="13"/>
    </row>
    <row r="32" spans="1:354" ht="13.8">
      <c r="A32" s="5" t="s">
        <v>44</v>
      </c>
      <c r="B32" s="607">
        <f t="shared" si="39"/>
        <v>0</v>
      </c>
      <c r="C32" s="607">
        <f t="shared" si="40"/>
        <v>0</v>
      </c>
      <c r="D32" s="607">
        <f t="shared" si="41"/>
        <v>0</v>
      </c>
      <c r="E32" s="607">
        <f t="shared" si="42"/>
        <v>1</v>
      </c>
      <c r="F32" s="607">
        <f t="shared" si="43"/>
        <v>2</v>
      </c>
      <c r="G32" s="607">
        <f t="shared" si="44"/>
        <v>1</v>
      </c>
      <c r="H32" s="607">
        <f t="shared" si="45"/>
        <v>4</v>
      </c>
      <c r="I32" s="607">
        <f t="shared" si="46"/>
        <v>4</v>
      </c>
      <c r="J32" s="607">
        <f t="shared" si="47"/>
        <v>15</v>
      </c>
      <c r="K32" s="607">
        <f t="shared" si="48"/>
        <v>4</v>
      </c>
      <c r="L32" s="607">
        <f t="shared" si="49"/>
        <v>58</v>
      </c>
      <c r="M32" s="607">
        <f t="shared" si="50"/>
        <v>18</v>
      </c>
      <c r="N32" s="607">
        <f t="shared" si="51"/>
        <v>95</v>
      </c>
      <c r="O32" s="607">
        <f t="shared" si="52"/>
        <v>39</v>
      </c>
      <c r="P32" s="607">
        <f t="shared" si="53"/>
        <v>85</v>
      </c>
      <c r="Q32" s="607">
        <f t="shared" si="54"/>
        <v>41</v>
      </c>
      <c r="R32" s="607">
        <f t="shared" si="55"/>
        <v>38</v>
      </c>
      <c r="S32" s="607">
        <f t="shared" si="56"/>
        <v>37</v>
      </c>
      <c r="T32" s="607">
        <f t="shared" si="57"/>
        <v>8</v>
      </c>
      <c r="U32" s="607">
        <f t="shared" si="58"/>
        <v>9</v>
      </c>
      <c r="V32" s="305"/>
      <c r="W32" s="596">
        <f t="shared" si="59"/>
        <v>0</v>
      </c>
      <c r="X32" s="596">
        <f t="shared" si="60"/>
        <v>0</v>
      </c>
      <c r="Y32" s="596">
        <f t="shared" si="61"/>
        <v>0</v>
      </c>
      <c r="Z32" s="596">
        <f t="shared" si="62"/>
        <v>0</v>
      </c>
      <c r="AA32" s="596">
        <f t="shared" si="63"/>
        <v>0</v>
      </c>
      <c r="AB32" s="596">
        <f t="shared" si="64"/>
        <v>1</v>
      </c>
      <c r="AC32" s="596">
        <f t="shared" si="65"/>
        <v>0</v>
      </c>
      <c r="AD32" s="596">
        <f t="shared" si="66"/>
        <v>0</v>
      </c>
      <c r="AE32" s="596">
        <f t="shared" si="67"/>
        <v>2</v>
      </c>
      <c r="AF32" s="596">
        <f t="shared" si="68"/>
        <v>0</v>
      </c>
      <c r="AG32" s="305"/>
      <c r="AH32" s="12" t="s">
        <v>43</v>
      </c>
      <c r="AI32" s="615">
        <f t="shared" si="99"/>
        <v>1</v>
      </c>
      <c r="AJ32" s="615">
        <f t="shared" si="100"/>
        <v>1</v>
      </c>
      <c r="AK32" s="615">
        <f t="shared" si="101"/>
        <v>0</v>
      </c>
      <c r="AL32" s="615">
        <f t="shared" si="102"/>
        <v>1</v>
      </c>
      <c r="AM32" s="615">
        <f t="shared" si="103"/>
        <v>1</v>
      </c>
      <c r="AN32" s="615">
        <f t="shared" si="104"/>
        <v>9</v>
      </c>
      <c r="AO32" s="615">
        <f t="shared" si="105"/>
        <v>20</v>
      </c>
      <c r="AP32" s="615">
        <f t="shared" si="106"/>
        <v>14</v>
      </c>
      <c r="AQ32" s="615">
        <f t="shared" si="107"/>
        <v>69</v>
      </c>
      <c r="AR32" s="615">
        <f t="shared" si="108"/>
        <v>45</v>
      </c>
      <c r="AS32" s="615">
        <f t="shared" si="109"/>
        <v>109</v>
      </c>
      <c r="AT32" s="615">
        <f t="shared" si="110"/>
        <v>74</v>
      </c>
      <c r="AU32" s="615">
        <f t="shared" si="111"/>
        <v>143</v>
      </c>
      <c r="AV32" s="615">
        <f t="shared" si="112"/>
        <v>67</v>
      </c>
      <c r="AW32" s="615">
        <f t="shared" si="113"/>
        <v>128</v>
      </c>
      <c r="AX32" s="615">
        <f t="shared" si="114"/>
        <v>64</v>
      </c>
      <c r="AY32" s="615">
        <f t="shared" si="115"/>
        <v>71</v>
      </c>
      <c r="AZ32" s="615">
        <f t="shared" si="116"/>
        <v>61</v>
      </c>
      <c r="BA32" s="615">
        <f t="shared" si="117"/>
        <v>14</v>
      </c>
      <c r="BB32" s="615">
        <f t="shared" si="118"/>
        <v>37</v>
      </c>
      <c r="BC32" s="615">
        <f t="shared" si="119"/>
        <v>13</v>
      </c>
      <c r="BD32" s="594">
        <f t="shared" si="120"/>
        <v>0</v>
      </c>
      <c r="BE32" s="594"/>
      <c r="BF32" s="594"/>
      <c r="BG32" s="594">
        <f t="shared" si="121"/>
        <v>1</v>
      </c>
      <c r="BH32" s="594">
        <f t="shared" si="122"/>
        <v>1</v>
      </c>
      <c r="BI32" s="594">
        <f t="shared" si="123"/>
        <v>1</v>
      </c>
      <c r="BJ32" s="594">
        <f t="shared" si="124"/>
        <v>1</v>
      </c>
      <c r="BK32" s="594">
        <f t="shared" si="125"/>
        <v>0</v>
      </c>
      <c r="BL32" s="594">
        <f t="shared" si="126"/>
        <v>4</v>
      </c>
      <c r="BM32" s="594">
        <f t="shared" si="127"/>
        <v>5</v>
      </c>
      <c r="BN32" s="305"/>
      <c r="BO32" s="305"/>
      <c r="BP32" s="12" t="s">
        <v>43</v>
      </c>
      <c r="BQ32" s="13"/>
      <c r="BR32" s="13">
        <v>1</v>
      </c>
      <c r="BS32" s="13"/>
      <c r="BT32" s="13"/>
      <c r="BU32" s="13"/>
      <c r="BV32" s="13"/>
      <c r="BW32" s="13"/>
      <c r="BX32" s="13"/>
      <c r="BY32" s="13"/>
      <c r="BZ32" s="13"/>
      <c r="CA32" s="13">
        <v>1</v>
      </c>
      <c r="CB32" s="13"/>
      <c r="CC32" s="13"/>
      <c r="CD32" s="13"/>
      <c r="CE32" s="13"/>
      <c r="CF32" s="13">
        <v>1</v>
      </c>
      <c r="CG32" s="13">
        <v>1</v>
      </c>
      <c r="CH32" s="13">
        <v>1</v>
      </c>
      <c r="CI32" s="13"/>
      <c r="CJ32" s="13"/>
      <c r="CK32" s="13"/>
      <c r="CL32" s="13">
        <v>5</v>
      </c>
      <c r="CM32" s="13">
        <v>1</v>
      </c>
      <c r="CN32" s="13"/>
      <c r="CO32" s="13">
        <v>1</v>
      </c>
      <c r="CP32" s="13"/>
      <c r="CQ32" s="13"/>
      <c r="CR32" s="13">
        <v>1</v>
      </c>
      <c r="CS32" s="13">
        <v>2</v>
      </c>
      <c r="CT32" s="13">
        <v>2</v>
      </c>
      <c r="CU32" s="13">
        <v>3</v>
      </c>
      <c r="CV32" s="13">
        <v>3</v>
      </c>
      <c r="CW32" s="13">
        <v>2</v>
      </c>
      <c r="CX32" s="13">
        <v>4</v>
      </c>
      <c r="CY32" s="13">
        <v>9</v>
      </c>
      <c r="CZ32" s="13">
        <v>4</v>
      </c>
      <c r="DA32" s="13">
        <v>4</v>
      </c>
      <c r="DB32" s="13">
        <v>5</v>
      </c>
      <c r="DC32" s="13">
        <v>7</v>
      </c>
      <c r="DD32" s="13">
        <v>2</v>
      </c>
      <c r="DE32" s="13">
        <v>2</v>
      </c>
      <c r="DF32" s="13">
        <v>5</v>
      </c>
      <c r="DG32" s="13">
        <v>3</v>
      </c>
      <c r="DH32" s="13">
        <v>3</v>
      </c>
      <c r="DI32" s="13">
        <v>4</v>
      </c>
      <c r="DJ32" s="13">
        <v>5</v>
      </c>
      <c r="DK32" s="13">
        <v>11</v>
      </c>
      <c r="DL32" s="13">
        <v>8</v>
      </c>
      <c r="DM32" s="13">
        <v>7</v>
      </c>
      <c r="DN32" s="13">
        <v>8</v>
      </c>
      <c r="DO32" s="13">
        <v>6</v>
      </c>
      <c r="DP32" s="13">
        <v>15</v>
      </c>
      <c r="DQ32" s="13">
        <v>7</v>
      </c>
      <c r="DR32" s="13">
        <v>8</v>
      </c>
      <c r="DS32" s="13">
        <v>5</v>
      </c>
      <c r="DT32" s="13">
        <v>11</v>
      </c>
      <c r="DU32" s="13">
        <v>4</v>
      </c>
      <c r="DV32" s="13">
        <v>7</v>
      </c>
      <c r="DW32" s="13">
        <v>3</v>
      </c>
      <c r="DX32" s="13">
        <v>5</v>
      </c>
      <c r="DY32" s="13">
        <v>11</v>
      </c>
      <c r="DZ32" s="13">
        <v>1</v>
      </c>
      <c r="EA32" s="13">
        <v>12</v>
      </c>
      <c r="EB32" s="13">
        <v>7</v>
      </c>
      <c r="EC32" s="13">
        <v>7</v>
      </c>
      <c r="ED32" s="13">
        <v>7</v>
      </c>
      <c r="EE32" s="13">
        <v>9</v>
      </c>
      <c r="EF32" s="13">
        <v>8</v>
      </c>
      <c r="EG32" s="13">
        <v>4</v>
      </c>
      <c r="EH32" s="13">
        <v>12</v>
      </c>
      <c r="EI32" s="13">
        <v>4</v>
      </c>
      <c r="EJ32" s="13">
        <v>2</v>
      </c>
      <c r="EK32" s="13">
        <v>4</v>
      </c>
      <c r="EL32" s="13">
        <v>8</v>
      </c>
      <c r="EM32" s="13">
        <v>10</v>
      </c>
      <c r="EN32" s="13">
        <v>7</v>
      </c>
      <c r="EO32" s="13">
        <v>6</v>
      </c>
      <c r="EP32" s="13">
        <v>9</v>
      </c>
      <c r="EQ32" s="13">
        <v>2</v>
      </c>
      <c r="ER32" s="13">
        <v>2</v>
      </c>
      <c r="ES32" s="13">
        <v>8</v>
      </c>
      <c r="ET32" s="13">
        <v>6</v>
      </c>
      <c r="EU32" s="13">
        <v>3</v>
      </c>
      <c r="EV32" s="13">
        <v>8</v>
      </c>
      <c r="EW32" s="13">
        <v>4</v>
      </c>
      <c r="EX32" s="13">
        <v>8</v>
      </c>
      <c r="EY32" s="13">
        <v>7</v>
      </c>
      <c r="EZ32" s="13">
        <v>1</v>
      </c>
      <c r="FA32" s="13">
        <v>3</v>
      </c>
      <c r="FB32" s="13">
        <v>2</v>
      </c>
      <c r="FC32" s="13">
        <v>1</v>
      </c>
      <c r="FD32" s="13">
        <v>1</v>
      </c>
      <c r="FE32" s="13"/>
      <c r="FF32" s="13"/>
      <c r="FG32" s="13"/>
      <c r="FH32" s="13">
        <v>1</v>
      </c>
      <c r="FI32" s="13">
        <v>1</v>
      </c>
      <c r="FJ32" s="13"/>
      <c r="FK32" s="13"/>
      <c r="FL32" s="57">
        <v>373</v>
      </c>
      <c r="FM32" s="13"/>
      <c r="FN32" s="13">
        <v>1</v>
      </c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>
        <v>1</v>
      </c>
      <c r="GC32" s="13"/>
      <c r="GD32" s="13"/>
      <c r="GE32" s="13"/>
      <c r="GF32" s="13"/>
      <c r="GG32" s="13"/>
      <c r="GH32" s="13">
        <v>1</v>
      </c>
      <c r="GI32" s="13">
        <v>2</v>
      </c>
      <c r="GJ32" s="13">
        <v>4</v>
      </c>
      <c r="GK32" s="13">
        <v>2</v>
      </c>
      <c r="GL32" s="13">
        <v>2</v>
      </c>
      <c r="GM32" s="13">
        <v>1</v>
      </c>
      <c r="GN32" s="13">
        <v>2</v>
      </c>
      <c r="GO32" s="13"/>
      <c r="GP32" s="13">
        <v>1</v>
      </c>
      <c r="GQ32" s="13">
        <v>5</v>
      </c>
      <c r="GR32" s="13">
        <v>9</v>
      </c>
      <c r="GS32" s="13">
        <v>4</v>
      </c>
      <c r="GT32" s="13">
        <v>6</v>
      </c>
      <c r="GU32" s="13">
        <v>9</v>
      </c>
      <c r="GV32" s="13">
        <v>6</v>
      </c>
      <c r="GW32" s="13">
        <v>4</v>
      </c>
      <c r="GX32" s="13">
        <v>8</v>
      </c>
      <c r="GY32" s="13">
        <v>10</v>
      </c>
      <c r="GZ32" s="13">
        <v>5</v>
      </c>
      <c r="HA32" s="13">
        <v>8</v>
      </c>
      <c r="HB32" s="13">
        <v>5</v>
      </c>
      <c r="HC32" s="13">
        <v>10</v>
      </c>
      <c r="HD32" s="13">
        <v>2</v>
      </c>
      <c r="HE32" s="13">
        <v>13</v>
      </c>
      <c r="HF32" s="13">
        <v>16</v>
      </c>
      <c r="HG32" s="13">
        <v>13</v>
      </c>
      <c r="HH32" s="13">
        <v>12</v>
      </c>
      <c r="HI32" s="13">
        <v>8</v>
      </c>
      <c r="HJ32" s="13">
        <v>15</v>
      </c>
      <c r="HK32" s="13">
        <v>15</v>
      </c>
      <c r="HL32" s="13">
        <v>8</v>
      </c>
      <c r="HM32" s="13">
        <v>12</v>
      </c>
      <c r="HN32" s="13">
        <v>19</v>
      </c>
      <c r="HO32" s="13">
        <v>8</v>
      </c>
      <c r="HP32" s="13">
        <v>19</v>
      </c>
      <c r="HQ32" s="13">
        <v>15</v>
      </c>
      <c r="HR32" s="13">
        <v>20</v>
      </c>
      <c r="HS32" s="13">
        <v>17</v>
      </c>
      <c r="HT32" s="13">
        <v>12</v>
      </c>
      <c r="HU32" s="13">
        <v>13</v>
      </c>
      <c r="HV32" s="13">
        <v>15</v>
      </c>
      <c r="HW32" s="13">
        <v>21</v>
      </c>
      <c r="HX32" s="13">
        <v>8</v>
      </c>
      <c r="HY32" s="13">
        <v>10</v>
      </c>
      <c r="HZ32" s="13">
        <v>14</v>
      </c>
      <c r="IA32" s="13">
        <v>10</v>
      </c>
      <c r="IB32" s="13">
        <v>13</v>
      </c>
      <c r="IC32" s="13">
        <v>20</v>
      </c>
      <c r="ID32" s="13">
        <v>5</v>
      </c>
      <c r="IE32" s="13">
        <v>12</v>
      </c>
      <c r="IF32" s="13">
        <v>12</v>
      </c>
      <c r="IG32" s="13">
        <v>10</v>
      </c>
      <c r="IH32" s="13">
        <v>4</v>
      </c>
      <c r="II32" s="13">
        <v>6</v>
      </c>
      <c r="IJ32" s="13">
        <v>11</v>
      </c>
      <c r="IK32" s="13">
        <v>7</v>
      </c>
      <c r="IL32" s="13">
        <v>6</v>
      </c>
      <c r="IM32" s="13">
        <v>7</v>
      </c>
      <c r="IN32" s="13">
        <v>5</v>
      </c>
      <c r="IO32" s="13">
        <v>3</v>
      </c>
      <c r="IP32" s="13">
        <v>2</v>
      </c>
      <c r="IQ32" s="13">
        <v>3</v>
      </c>
      <c r="IR32" s="13">
        <v>2</v>
      </c>
      <c r="IS32" s="13">
        <v>5</v>
      </c>
      <c r="IT32" s="13"/>
      <c r="IU32" s="13">
        <v>1</v>
      </c>
      <c r="IV32" s="13"/>
      <c r="IW32" s="13">
        <v>1</v>
      </c>
      <c r="IX32" s="13"/>
      <c r="IY32" s="13"/>
      <c r="IZ32" s="13"/>
      <c r="JA32" s="13"/>
      <c r="JB32" s="13"/>
      <c r="JC32" s="13"/>
      <c r="JD32" s="13"/>
      <c r="JE32" s="57">
        <v>556</v>
      </c>
      <c r="JF32" s="13"/>
      <c r="JG32" s="13"/>
      <c r="JH32" s="13"/>
      <c r="JI32" s="13">
        <v>1</v>
      </c>
      <c r="JJ32" s="13"/>
      <c r="JK32" s="13"/>
      <c r="JL32" s="13"/>
      <c r="JM32" s="13"/>
      <c r="JN32" s="13"/>
      <c r="JO32" s="13"/>
      <c r="JP32" s="13">
        <v>1</v>
      </c>
      <c r="JQ32" s="13"/>
      <c r="JR32" s="13"/>
      <c r="JS32" s="13"/>
      <c r="JT32" s="13"/>
      <c r="JU32" s="13"/>
      <c r="JV32" s="13"/>
      <c r="JW32" s="13"/>
      <c r="JX32" s="13">
        <v>1</v>
      </c>
      <c r="JY32" s="13">
        <v>1</v>
      </c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>
        <v>1</v>
      </c>
      <c r="KT32" s="13">
        <v>2</v>
      </c>
      <c r="KU32" s="13"/>
      <c r="KV32" s="13">
        <v>1</v>
      </c>
      <c r="KW32" s="13"/>
      <c r="KX32" s="13"/>
      <c r="KY32" s="13"/>
      <c r="KZ32" s="13">
        <v>1</v>
      </c>
      <c r="LA32" s="13">
        <v>1</v>
      </c>
      <c r="LB32" s="13">
        <v>2</v>
      </c>
      <c r="LC32" s="13"/>
      <c r="LD32" s="13"/>
      <c r="LE32" s="13"/>
      <c r="LF32" s="13">
        <v>1</v>
      </c>
      <c r="LG32" s="13"/>
      <c r="LH32" s="13"/>
      <c r="LI32" s="13"/>
      <c r="LJ32" s="13"/>
      <c r="LK32" s="13"/>
      <c r="LL32" s="13"/>
      <c r="LM32" s="57">
        <v>13</v>
      </c>
      <c r="LN32" s="13">
        <v>942</v>
      </c>
      <c r="LO32" s="331"/>
      <c r="LP32" s="13"/>
      <c r="LQ32" s="13"/>
      <c r="LR32" s="13"/>
      <c r="LS32" s="13"/>
      <c r="LT32" s="13"/>
      <c r="LU32" s="13"/>
      <c r="LV32" s="13"/>
      <c r="LW32" s="331"/>
      <c r="LX32" s="13"/>
      <c r="MO32" s="329"/>
      <c r="MP32" s="329"/>
    </row>
    <row r="33" spans="1:360" ht="13.8">
      <c r="A33" s="5" t="s">
        <v>183</v>
      </c>
      <c r="B33" s="607">
        <f t="shared" si="39"/>
        <v>0</v>
      </c>
      <c r="C33" s="607">
        <f t="shared" si="40"/>
        <v>3</v>
      </c>
      <c r="D33" s="607">
        <f t="shared" si="41"/>
        <v>4</v>
      </c>
      <c r="E33" s="607">
        <f t="shared" si="42"/>
        <v>3</v>
      </c>
      <c r="F33" s="607">
        <f t="shared" si="43"/>
        <v>19</v>
      </c>
      <c r="G33" s="607">
        <f t="shared" si="44"/>
        <v>15</v>
      </c>
      <c r="H33" s="607">
        <f t="shared" si="45"/>
        <v>50</v>
      </c>
      <c r="I33" s="607">
        <f t="shared" si="46"/>
        <v>28</v>
      </c>
      <c r="J33" s="607">
        <f t="shared" si="47"/>
        <v>145</v>
      </c>
      <c r="K33" s="607">
        <f t="shared" si="48"/>
        <v>58</v>
      </c>
      <c r="L33" s="607">
        <f t="shared" si="49"/>
        <v>281</v>
      </c>
      <c r="M33" s="607">
        <f t="shared" si="50"/>
        <v>139</v>
      </c>
      <c r="N33" s="607">
        <f t="shared" si="51"/>
        <v>449</v>
      </c>
      <c r="O33" s="607">
        <f t="shared" si="52"/>
        <v>241</v>
      </c>
      <c r="P33" s="607">
        <f t="shared" si="53"/>
        <v>369</v>
      </c>
      <c r="Q33" s="607">
        <f t="shared" si="54"/>
        <v>225</v>
      </c>
      <c r="R33" s="607">
        <f t="shared" si="55"/>
        <v>172</v>
      </c>
      <c r="S33" s="607">
        <f t="shared" si="56"/>
        <v>160</v>
      </c>
      <c r="T33" s="607">
        <f t="shared" si="57"/>
        <v>32</v>
      </c>
      <c r="U33" s="607">
        <f t="shared" si="58"/>
        <v>34</v>
      </c>
      <c r="V33" s="305"/>
      <c r="W33" s="596">
        <f t="shared" si="59"/>
        <v>3</v>
      </c>
      <c r="X33" s="596">
        <f t="shared" si="60"/>
        <v>0</v>
      </c>
      <c r="Y33" s="596">
        <f t="shared" si="61"/>
        <v>0</v>
      </c>
      <c r="Z33" s="596">
        <f t="shared" si="62"/>
        <v>0</v>
      </c>
      <c r="AA33" s="596">
        <f t="shared" si="63"/>
        <v>1</v>
      </c>
      <c r="AB33" s="596">
        <f t="shared" si="64"/>
        <v>1</v>
      </c>
      <c r="AC33" s="596">
        <f t="shared" si="65"/>
        <v>3</v>
      </c>
      <c r="AD33" s="596">
        <f t="shared" si="66"/>
        <v>0</v>
      </c>
      <c r="AE33" s="596">
        <f t="shared" si="67"/>
        <v>11</v>
      </c>
      <c r="AF33" s="596">
        <f t="shared" si="68"/>
        <v>1</v>
      </c>
      <c r="AG33" s="305"/>
      <c r="AH33" s="12" t="s">
        <v>44</v>
      </c>
      <c r="AI33" s="615">
        <f t="shared" si="99"/>
        <v>0</v>
      </c>
      <c r="AJ33" s="615">
        <f t="shared" si="100"/>
        <v>0</v>
      </c>
      <c r="AK33" s="615">
        <f t="shared" si="101"/>
        <v>0</v>
      </c>
      <c r="AL33" s="615">
        <f t="shared" si="102"/>
        <v>1</v>
      </c>
      <c r="AM33" s="615">
        <f t="shared" si="103"/>
        <v>2</v>
      </c>
      <c r="AN33" s="615">
        <f t="shared" si="104"/>
        <v>1</v>
      </c>
      <c r="AO33" s="615">
        <f t="shared" si="105"/>
        <v>4</v>
      </c>
      <c r="AP33" s="615">
        <f t="shared" si="106"/>
        <v>4</v>
      </c>
      <c r="AQ33" s="615">
        <f t="shared" si="107"/>
        <v>15</v>
      </c>
      <c r="AR33" s="615">
        <f t="shared" si="108"/>
        <v>4</v>
      </c>
      <c r="AS33" s="615">
        <f t="shared" si="109"/>
        <v>58</v>
      </c>
      <c r="AT33" s="615">
        <f t="shared" si="110"/>
        <v>18</v>
      </c>
      <c r="AU33" s="615">
        <f t="shared" si="111"/>
        <v>95</v>
      </c>
      <c r="AV33" s="615">
        <f t="shared" si="112"/>
        <v>39</v>
      </c>
      <c r="AW33" s="615">
        <f t="shared" si="113"/>
        <v>85</v>
      </c>
      <c r="AX33" s="615">
        <f t="shared" si="114"/>
        <v>41</v>
      </c>
      <c r="AY33" s="615">
        <f t="shared" si="115"/>
        <v>38</v>
      </c>
      <c r="AZ33" s="615">
        <f t="shared" si="116"/>
        <v>37</v>
      </c>
      <c r="BA33" s="615">
        <f t="shared" si="117"/>
        <v>8</v>
      </c>
      <c r="BB33" s="615">
        <f t="shared" si="118"/>
        <v>9</v>
      </c>
      <c r="BC33" s="615">
        <f t="shared" si="119"/>
        <v>3</v>
      </c>
      <c r="BD33" s="594">
        <f t="shared" si="120"/>
        <v>0</v>
      </c>
      <c r="BE33" s="594"/>
      <c r="BF33" s="594"/>
      <c r="BG33" s="594">
        <f t="shared" si="121"/>
        <v>0</v>
      </c>
      <c r="BH33" s="594">
        <f t="shared" si="122"/>
        <v>0</v>
      </c>
      <c r="BI33" s="594">
        <f t="shared" si="123"/>
        <v>1</v>
      </c>
      <c r="BJ33" s="594">
        <f t="shared" si="124"/>
        <v>0</v>
      </c>
      <c r="BK33" s="594">
        <f t="shared" si="125"/>
        <v>0</v>
      </c>
      <c r="BL33" s="594">
        <f t="shared" si="126"/>
        <v>2</v>
      </c>
      <c r="BM33" s="594">
        <f t="shared" si="127"/>
        <v>0</v>
      </c>
      <c r="BN33" s="305"/>
      <c r="BO33" s="305"/>
      <c r="BP33" s="12" t="s">
        <v>44</v>
      </c>
      <c r="BQ33" s="13"/>
      <c r="BR33" s="13"/>
      <c r="BS33" s="13"/>
      <c r="BT33" s="13"/>
      <c r="BU33" s="13"/>
      <c r="BV33" s="13"/>
      <c r="BW33" s="13"/>
      <c r="BX33" s="13">
        <v>1</v>
      </c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>
        <v>1</v>
      </c>
      <c r="CJ33" s="13"/>
      <c r="CK33" s="13"/>
      <c r="CL33" s="13"/>
      <c r="CM33" s="13"/>
      <c r="CN33" s="13">
        <v>1</v>
      </c>
      <c r="CO33" s="13">
        <v>1</v>
      </c>
      <c r="CP33" s="13"/>
      <c r="CQ33" s="13"/>
      <c r="CR33" s="13">
        <v>1</v>
      </c>
      <c r="CS33" s="13"/>
      <c r="CT33" s="13"/>
      <c r="CU33" s="13">
        <v>1</v>
      </c>
      <c r="CV33" s="13"/>
      <c r="CW33" s="13"/>
      <c r="CX33" s="13">
        <v>1</v>
      </c>
      <c r="CY33" s="13"/>
      <c r="CZ33" s="13"/>
      <c r="DA33" s="13"/>
      <c r="DB33" s="13"/>
      <c r="DC33" s="13"/>
      <c r="DD33" s="13"/>
      <c r="DE33" s="13"/>
      <c r="DF33" s="13">
        <v>1</v>
      </c>
      <c r="DG33" s="13">
        <v>2</v>
      </c>
      <c r="DH33" s="13"/>
      <c r="DI33" s="13">
        <v>1</v>
      </c>
      <c r="DJ33" s="13">
        <v>3</v>
      </c>
      <c r="DK33" s="13">
        <v>2</v>
      </c>
      <c r="DL33" s="13">
        <v>3</v>
      </c>
      <c r="DM33" s="13">
        <v>2</v>
      </c>
      <c r="DN33" s="13">
        <v>1</v>
      </c>
      <c r="DO33" s="13">
        <v>3</v>
      </c>
      <c r="DP33" s="13">
        <v>2</v>
      </c>
      <c r="DQ33" s="13">
        <v>1</v>
      </c>
      <c r="DR33" s="13">
        <v>4</v>
      </c>
      <c r="DS33" s="13">
        <v>3</v>
      </c>
      <c r="DT33" s="13">
        <v>4</v>
      </c>
      <c r="DU33" s="13">
        <v>4</v>
      </c>
      <c r="DV33" s="13">
        <v>3</v>
      </c>
      <c r="DW33" s="13">
        <v>2</v>
      </c>
      <c r="DX33" s="13">
        <v>2</v>
      </c>
      <c r="DY33" s="13">
        <v>3</v>
      </c>
      <c r="DZ33" s="13">
        <v>6</v>
      </c>
      <c r="EA33" s="13">
        <v>8</v>
      </c>
      <c r="EB33" s="13">
        <v>3</v>
      </c>
      <c r="EC33" s="13">
        <v>4</v>
      </c>
      <c r="ED33" s="13">
        <v>3</v>
      </c>
      <c r="EE33" s="13">
        <v>5</v>
      </c>
      <c r="EF33" s="13">
        <v>5</v>
      </c>
      <c r="EG33" s="13">
        <v>5</v>
      </c>
      <c r="EH33" s="13">
        <v>5</v>
      </c>
      <c r="EI33" s="13">
        <v>2</v>
      </c>
      <c r="EJ33" s="13">
        <v>5</v>
      </c>
      <c r="EK33" s="13">
        <v>4</v>
      </c>
      <c r="EL33" s="13">
        <v>2</v>
      </c>
      <c r="EM33" s="13">
        <v>4</v>
      </c>
      <c r="EN33" s="13">
        <v>4</v>
      </c>
      <c r="EO33" s="13">
        <v>3</v>
      </c>
      <c r="EP33" s="13">
        <v>5</v>
      </c>
      <c r="EQ33" s="13">
        <v>4</v>
      </c>
      <c r="ER33" s="13">
        <v>5</v>
      </c>
      <c r="ES33" s="13">
        <v>1</v>
      </c>
      <c r="ET33" s="13">
        <v>3</v>
      </c>
      <c r="EU33" s="13">
        <v>6</v>
      </c>
      <c r="EV33" s="13">
        <v>1</v>
      </c>
      <c r="EW33" s="13">
        <v>5</v>
      </c>
      <c r="EX33" s="13">
        <v>1</v>
      </c>
      <c r="EY33" s="13"/>
      <c r="EZ33" s="13"/>
      <c r="FA33" s="13">
        <v>1</v>
      </c>
      <c r="FB33" s="13"/>
      <c r="FC33" s="13">
        <v>1</v>
      </c>
      <c r="FD33" s="13"/>
      <c r="FE33" s="13"/>
      <c r="FF33" s="13"/>
      <c r="FG33" s="13"/>
      <c r="FH33" s="13"/>
      <c r="FI33" s="13"/>
      <c r="FJ33" s="13"/>
      <c r="FK33" s="13"/>
      <c r="FL33" s="57">
        <v>154</v>
      </c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>
        <v>1</v>
      </c>
      <c r="GC33" s="13"/>
      <c r="GD33" s="13"/>
      <c r="GE33" s="13"/>
      <c r="GF33" s="13">
        <v>1</v>
      </c>
      <c r="GG33" s="13"/>
      <c r="GH33" s="13"/>
      <c r="GI33" s="13"/>
      <c r="GJ33" s="13"/>
      <c r="GK33" s="13">
        <v>1</v>
      </c>
      <c r="GL33" s="13"/>
      <c r="GM33" s="13"/>
      <c r="GN33" s="13">
        <v>1</v>
      </c>
      <c r="GO33" s="13">
        <v>1</v>
      </c>
      <c r="GP33" s="13">
        <v>1</v>
      </c>
      <c r="GQ33" s="13"/>
      <c r="GR33" s="13">
        <v>1</v>
      </c>
      <c r="GS33" s="13">
        <v>2</v>
      </c>
      <c r="GT33" s="13"/>
      <c r="GU33" s="13">
        <v>1</v>
      </c>
      <c r="GV33" s="13">
        <v>1</v>
      </c>
      <c r="GW33" s="13">
        <v>1</v>
      </c>
      <c r="GX33" s="13">
        <v>1</v>
      </c>
      <c r="GY33" s="13">
        <v>1</v>
      </c>
      <c r="GZ33" s="13">
        <v>3</v>
      </c>
      <c r="HA33" s="13">
        <v>4</v>
      </c>
      <c r="HB33" s="13">
        <v>3</v>
      </c>
      <c r="HC33" s="13">
        <v>8</v>
      </c>
      <c r="HD33" s="13">
        <v>4</v>
      </c>
      <c r="HE33" s="13">
        <v>6</v>
      </c>
      <c r="HF33" s="13">
        <v>2</v>
      </c>
      <c r="HG33" s="13">
        <v>8</v>
      </c>
      <c r="HH33" s="13">
        <v>5</v>
      </c>
      <c r="HI33" s="13">
        <v>12</v>
      </c>
      <c r="HJ33" s="13">
        <v>5</v>
      </c>
      <c r="HK33" s="13">
        <v>5</v>
      </c>
      <c r="HL33" s="13">
        <v>12</v>
      </c>
      <c r="HM33" s="13">
        <v>10</v>
      </c>
      <c r="HN33" s="13">
        <v>10</v>
      </c>
      <c r="HO33" s="13">
        <v>8</v>
      </c>
      <c r="HP33" s="13">
        <v>8</v>
      </c>
      <c r="HQ33" s="13">
        <v>5</v>
      </c>
      <c r="HR33" s="13">
        <v>12</v>
      </c>
      <c r="HS33" s="13">
        <v>7</v>
      </c>
      <c r="HT33" s="13">
        <v>14</v>
      </c>
      <c r="HU33" s="13">
        <v>9</v>
      </c>
      <c r="HV33" s="13">
        <v>11</v>
      </c>
      <c r="HW33" s="13">
        <v>6</v>
      </c>
      <c r="HX33" s="13">
        <v>9</v>
      </c>
      <c r="HY33" s="13">
        <v>9</v>
      </c>
      <c r="HZ33" s="13">
        <v>8</v>
      </c>
      <c r="IA33" s="13">
        <v>12</v>
      </c>
      <c r="IB33" s="13">
        <v>5</v>
      </c>
      <c r="IC33" s="13">
        <v>8</v>
      </c>
      <c r="ID33" s="13">
        <v>9</v>
      </c>
      <c r="IE33" s="13">
        <v>8</v>
      </c>
      <c r="IF33" s="13">
        <v>6</v>
      </c>
      <c r="IG33" s="13">
        <v>7</v>
      </c>
      <c r="IH33" s="13">
        <v>3</v>
      </c>
      <c r="II33" s="13">
        <v>3</v>
      </c>
      <c r="IJ33" s="13">
        <v>4</v>
      </c>
      <c r="IK33" s="13">
        <v>5</v>
      </c>
      <c r="IL33" s="13">
        <v>3</v>
      </c>
      <c r="IM33" s="13">
        <v>2</v>
      </c>
      <c r="IN33" s="13">
        <v>1</v>
      </c>
      <c r="IO33" s="13">
        <v>4</v>
      </c>
      <c r="IP33" s="13">
        <v>2</v>
      </c>
      <c r="IQ33" s="13">
        <v>2</v>
      </c>
      <c r="IR33" s="13">
        <v>1</v>
      </c>
      <c r="IS33" s="13">
        <v>1</v>
      </c>
      <c r="IT33" s="13"/>
      <c r="IU33" s="13">
        <v>2</v>
      </c>
      <c r="IV33" s="13"/>
      <c r="IW33" s="13"/>
      <c r="IX33" s="13"/>
      <c r="IY33" s="13"/>
      <c r="IZ33" s="13"/>
      <c r="JA33" s="13"/>
      <c r="JB33" s="13"/>
      <c r="JC33" s="13"/>
      <c r="JD33" s="13"/>
      <c r="JE33" s="57">
        <v>305</v>
      </c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>
        <v>1</v>
      </c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>
        <v>1</v>
      </c>
      <c r="KR33" s="13"/>
      <c r="KS33" s="13"/>
      <c r="KT33" s="13"/>
      <c r="KU33" s="13"/>
      <c r="KV33" s="13"/>
      <c r="KW33" s="13">
        <v>1</v>
      </c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57">
        <v>3</v>
      </c>
      <c r="LN33" s="13">
        <v>462</v>
      </c>
      <c r="LO33" s="331"/>
      <c r="LP33" s="13"/>
      <c r="LQ33" s="13"/>
      <c r="LR33" s="13"/>
      <c r="LS33" s="13"/>
      <c r="LT33" s="13"/>
      <c r="LU33" s="13"/>
      <c r="LV33" s="13"/>
      <c r="LW33" s="331"/>
      <c r="LX33" s="13"/>
      <c r="MO33" s="330"/>
      <c r="MP33" s="330"/>
    </row>
    <row r="34" spans="1:360" ht="13.8">
      <c r="A34" s="14" t="s">
        <v>269</v>
      </c>
      <c r="B34" s="607"/>
      <c r="C34" s="607"/>
      <c r="D34" s="607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7"/>
      <c r="U34" s="607"/>
      <c r="V34" s="305"/>
      <c r="W34" s="596"/>
      <c r="X34" s="596"/>
      <c r="Y34" s="596"/>
      <c r="Z34" s="596"/>
      <c r="AA34" s="596"/>
      <c r="AB34" s="596"/>
      <c r="AC34" s="596"/>
      <c r="AD34" s="596"/>
      <c r="AE34" s="596"/>
      <c r="AF34" s="596"/>
      <c r="AG34" s="305"/>
      <c r="BD34" s="594"/>
      <c r="BE34" s="594"/>
      <c r="BF34" s="594"/>
      <c r="BG34" s="594"/>
      <c r="BH34" s="594"/>
      <c r="BI34" s="594"/>
      <c r="BJ34" s="594"/>
      <c r="BK34" s="594"/>
      <c r="BL34" s="594"/>
      <c r="BM34" s="594"/>
      <c r="BN34" s="305"/>
      <c r="BO34" s="305"/>
      <c r="MO34" s="530"/>
      <c r="MP34" s="530"/>
    </row>
    <row r="35" spans="1:360" ht="13.8">
      <c r="A35" s="6" t="s">
        <v>185</v>
      </c>
      <c r="B35" s="234">
        <f t="shared" ref="B35:B66" si="128">VLOOKUP(A35,$AH:$BB,2,FALSE)</f>
        <v>0</v>
      </c>
      <c r="C35" s="234">
        <f t="shared" ref="C35:C66" si="129">VLOOKUP(A35,$AH:$BB,3,FALSE)</f>
        <v>0</v>
      </c>
      <c r="D35" s="234">
        <f t="shared" ref="D35:D66" si="130">VLOOKUP(A35,$AH:$BB,4,FALSE)</f>
        <v>0</v>
      </c>
      <c r="E35" s="234">
        <f t="shared" ref="E35:E66" si="131">VLOOKUP(A35,$AH:$BB,5,FALSE)</f>
        <v>0</v>
      </c>
      <c r="F35" s="234">
        <f t="shared" ref="F35:F66" si="132">VLOOKUP(A35,$AH:$BB,6,FALSE)</f>
        <v>1</v>
      </c>
      <c r="G35" s="234">
        <f t="shared" ref="G35:G66" si="133">VLOOKUP(A35,$AH:$BB,7,FALSE)</f>
        <v>0</v>
      </c>
      <c r="H35" s="234">
        <f t="shared" ref="H35:H66" si="134">VLOOKUP(A35,$AH:$BB,8,FALSE)</f>
        <v>0</v>
      </c>
      <c r="I35" s="234">
        <f t="shared" ref="I35:I66" si="135">VLOOKUP(A35,$AH:$BB,9,FALSE)</f>
        <v>0</v>
      </c>
      <c r="J35" s="234">
        <f t="shared" ref="J35:J66" si="136">VLOOKUP(A35,$AH:$BB,10,FALSE)</f>
        <v>4</v>
      </c>
      <c r="K35" s="234">
        <f t="shared" ref="K35:K66" si="137">VLOOKUP(A35,$AH:$BB,11,FALSE)</f>
        <v>2</v>
      </c>
      <c r="L35" s="234">
        <f t="shared" ref="L35:L66" si="138">VLOOKUP(A35,$AH:$BB,12,FALSE)</f>
        <v>6</v>
      </c>
      <c r="M35" s="234">
        <f t="shared" ref="M35:M66" si="139">VLOOKUP(A35,$AH:$BB,13,FALSE)</f>
        <v>3</v>
      </c>
      <c r="N35" s="234">
        <f t="shared" ref="N35:N66" si="140">VLOOKUP(A35,$AH:$BB,14,FALSE)</f>
        <v>13</v>
      </c>
      <c r="O35" s="234">
        <f t="shared" ref="O35:O66" si="141">VLOOKUP(A35,$AH:$BB,15,FALSE)</f>
        <v>8</v>
      </c>
      <c r="P35" s="234">
        <f t="shared" ref="P35:P66" si="142">VLOOKUP(A35,$AH:$BB,16,FALSE)</f>
        <v>13</v>
      </c>
      <c r="Q35" s="234">
        <f t="shared" ref="Q35:Q66" si="143">VLOOKUP(A35,$AH:$BB,17,FALSE)</f>
        <v>7</v>
      </c>
      <c r="R35" s="234">
        <f t="shared" ref="R35:R66" si="144">VLOOKUP(A35,$AH:$BB,18,FALSE)</f>
        <v>22</v>
      </c>
      <c r="S35" s="234">
        <f t="shared" ref="S35:S66" si="145">VLOOKUP(A35,$AH:$BB,19,FALSE)</f>
        <v>15</v>
      </c>
      <c r="T35" s="234">
        <f t="shared" ref="T35:T66" si="146">VLOOKUP(A35,$AH:$BB,20,FALSE)</f>
        <v>5</v>
      </c>
      <c r="U35" s="234">
        <f t="shared" ref="U35:U66" si="147">VLOOKUP(A35,$AH:$BB,21,FALSE)</f>
        <v>5</v>
      </c>
      <c r="W35" s="596">
        <f t="shared" ref="W35:W66" si="148">VLOOKUP(A35,$AH$2:$BM$1048576,23,FALSE)</f>
        <v>0</v>
      </c>
      <c r="X35" s="596">
        <f t="shared" ref="X35:X66" si="149">VLOOKUP(A35,$AH$2:$BM$1048576,24,FALSE)</f>
        <v>0</v>
      </c>
      <c r="Y35" s="596">
        <f t="shared" ref="Y35:Y66" si="150">VLOOKUP(A35,$AH$2:$BM$1048576,25,FALSE)</f>
        <v>0</v>
      </c>
      <c r="Z35" s="596">
        <f t="shared" ref="Z35:Z66" si="151">VLOOKUP(A35,$AH$2:$BM$1048576,26,FALSE)</f>
        <v>0</v>
      </c>
      <c r="AA35" s="596">
        <f t="shared" ref="AA35:AA66" si="152">VLOOKUP(A35,$AH$2:$BM$1048576,27,FALSE)</f>
        <v>0</v>
      </c>
      <c r="AB35" s="596">
        <f t="shared" ref="AB35:AB66" si="153">VLOOKUP(A35,$AH$2:$BM$1048576,28,FALSE)</f>
        <v>0</v>
      </c>
      <c r="AC35" s="596">
        <f t="shared" ref="AC35:AC66" si="154">VLOOKUP(A35,$AH$2:$BM$1048576,29,FALSE)</f>
        <v>0</v>
      </c>
      <c r="AD35" s="596">
        <f t="shared" ref="AD35:AD66" si="155">VLOOKUP(A35,$AH$2:$BM$1048576,30,FALSE)</f>
        <v>0</v>
      </c>
      <c r="AE35" s="596">
        <f t="shared" ref="AE35:AE66" si="156">VLOOKUP(A35,$AH$2:$BM$1048576,31,FALSE)</f>
        <v>2</v>
      </c>
      <c r="AF35" s="596">
        <f t="shared" ref="AF35:AF66" si="157">VLOOKUP(A35,$AH$2:$BM$1048576,32,FALSE)</f>
        <v>3</v>
      </c>
      <c r="AG35" s="305"/>
      <c r="AH35" s="54"/>
      <c r="AI35" s="43" t="s">
        <v>16</v>
      </c>
      <c r="AJ35" s="40" t="s">
        <v>16</v>
      </c>
      <c r="AK35" s="41" t="s">
        <v>7</v>
      </c>
      <c r="AL35" s="41" t="s">
        <v>7</v>
      </c>
      <c r="AM35" s="40" t="s">
        <v>8</v>
      </c>
      <c r="AN35" s="40" t="s">
        <v>8</v>
      </c>
      <c r="AO35" s="40" t="s">
        <v>9</v>
      </c>
      <c r="AP35" s="40" t="s">
        <v>9</v>
      </c>
      <c r="AQ35" s="40" t="s">
        <v>10</v>
      </c>
      <c r="AR35" s="40" t="s">
        <v>10</v>
      </c>
      <c r="AS35" s="40" t="s">
        <v>11</v>
      </c>
      <c r="AT35" s="40" t="s">
        <v>11</v>
      </c>
      <c r="AU35" s="40" t="s">
        <v>12</v>
      </c>
      <c r="AV35" s="40" t="s">
        <v>12</v>
      </c>
      <c r="AW35" s="40" t="s">
        <v>13</v>
      </c>
      <c r="AX35" s="40" t="s">
        <v>13</v>
      </c>
      <c r="AY35" s="40" t="s">
        <v>14</v>
      </c>
      <c r="AZ35" s="40" t="s">
        <v>14</v>
      </c>
      <c r="BA35" s="40" t="s">
        <v>15</v>
      </c>
      <c r="BB35" s="44" t="s">
        <v>15</v>
      </c>
      <c r="BC35" s="36" t="s">
        <v>284</v>
      </c>
      <c r="BD35" s="590" t="s">
        <v>16</v>
      </c>
      <c r="BE35" s="591" t="s">
        <v>7</v>
      </c>
      <c r="BF35" s="592" t="s">
        <v>8</v>
      </c>
      <c r="BG35" s="592" t="s">
        <v>9</v>
      </c>
      <c r="BH35" s="592" t="s">
        <v>10</v>
      </c>
      <c r="BI35" s="592" t="s">
        <v>11</v>
      </c>
      <c r="BJ35" s="592" t="s">
        <v>12</v>
      </c>
      <c r="BK35" s="592" t="s">
        <v>13</v>
      </c>
      <c r="BL35" s="592" t="s">
        <v>14</v>
      </c>
      <c r="BM35" s="592" t="s">
        <v>15</v>
      </c>
      <c r="BN35" s="36"/>
      <c r="BO35" s="36"/>
      <c r="BP35" s="54"/>
      <c r="BQ35" s="54" t="s">
        <v>265</v>
      </c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5" t="s">
        <v>292</v>
      </c>
      <c r="FT35" s="54" t="s">
        <v>264</v>
      </c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5" t="s">
        <v>293</v>
      </c>
      <c r="JU35" s="54" t="s">
        <v>268</v>
      </c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5" t="s">
        <v>294</v>
      </c>
      <c r="MV35" s="54" t="s">
        <v>273</v>
      </c>
    </row>
    <row r="36" spans="1:360" ht="14.4" thickBot="1">
      <c r="A36" s="7" t="s">
        <v>186</v>
      </c>
      <c r="B36" s="234">
        <f t="shared" si="128"/>
        <v>0</v>
      </c>
      <c r="C36" s="234">
        <f t="shared" si="129"/>
        <v>0</v>
      </c>
      <c r="D36" s="234">
        <f t="shared" si="130"/>
        <v>0</v>
      </c>
      <c r="E36" s="234">
        <f t="shared" si="131"/>
        <v>0</v>
      </c>
      <c r="F36" s="234">
        <f t="shared" si="132"/>
        <v>0</v>
      </c>
      <c r="G36" s="234">
        <f t="shared" si="133"/>
        <v>0</v>
      </c>
      <c r="H36" s="234">
        <f t="shared" si="134"/>
        <v>1</v>
      </c>
      <c r="I36" s="234">
        <f t="shared" si="135"/>
        <v>1</v>
      </c>
      <c r="J36" s="234">
        <f t="shared" si="136"/>
        <v>1</v>
      </c>
      <c r="K36" s="234">
        <f t="shared" si="137"/>
        <v>1</v>
      </c>
      <c r="L36" s="234">
        <f t="shared" si="138"/>
        <v>10</v>
      </c>
      <c r="M36" s="234">
        <f t="shared" si="139"/>
        <v>7</v>
      </c>
      <c r="N36" s="234">
        <f t="shared" si="140"/>
        <v>19</v>
      </c>
      <c r="O36" s="234">
        <f t="shared" si="141"/>
        <v>14</v>
      </c>
      <c r="P36" s="234">
        <f t="shared" si="142"/>
        <v>36</v>
      </c>
      <c r="Q36" s="234">
        <f t="shared" si="143"/>
        <v>28</v>
      </c>
      <c r="R36" s="234">
        <f t="shared" si="144"/>
        <v>36</v>
      </c>
      <c r="S36" s="234">
        <f t="shared" si="145"/>
        <v>21</v>
      </c>
      <c r="T36" s="234">
        <f t="shared" si="146"/>
        <v>6</v>
      </c>
      <c r="U36" s="234">
        <f t="shared" si="147"/>
        <v>7</v>
      </c>
      <c r="W36" s="596">
        <f t="shared" si="148"/>
        <v>0</v>
      </c>
      <c r="X36" s="596">
        <f t="shared" si="149"/>
        <v>0</v>
      </c>
      <c r="Y36" s="596">
        <f t="shared" si="150"/>
        <v>0</v>
      </c>
      <c r="Z36" s="596">
        <f t="shared" si="151"/>
        <v>0</v>
      </c>
      <c r="AA36" s="596">
        <f t="shared" si="152"/>
        <v>1</v>
      </c>
      <c r="AB36" s="596">
        <f t="shared" si="153"/>
        <v>0</v>
      </c>
      <c r="AC36" s="596">
        <f t="shared" si="154"/>
        <v>0</v>
      </c>
      <c r="AD36" s="596">
        <f t="shared" si="155"/>
        <v>1</v>
      </c>
      <c r="AE36" s="596">
        <f t="shared" si="156"/>
        <v>2</v>
      </c>
      <c r="AF36" s="596">
        <f t="shared" si="157"/>
        <v>2</v>
      </c>
      <c r="AG36" s="305"/>
      <c r="AH36" s="18" t="s">
        <v>184</v>
      </c>
      <c r="AI36" s="70" t="s">
        <v>264</v>
      </c>
      <c r="AJ36" s="50" t="s">
        <v>265</v>
      </c>
      <c r="AK36" s="50" t="s">
        <v>264</v>
      </c>
      <c r="AL36" s="50" t="s">
        <v>265</v>
      </c>
      <c r="AM36" s="50" t="s">
        <v>264</v>
      </c>
      <c r="AN36" s="50" t="s">
        <v>265</v>
      </c>
      <c r="AO36" s="50" t="s">
        <v>264</v>
      </c>
      <c r="AP36" s="50" t="s">
        <v>265</v>
      </c>
      <c r="AQ36" s="50" t="s">
        <v>264</v>
      </c>
      <c r="AR36" s="50" t="s">
        <v>265</v>
      </c>
      <c r="AS36" s="50" t="s">
        <v>264</v>
      </c>
      <c r="AT36" s="50" t="s">
        <v>265</v>
      </c>
      <c r="AU36" s="50" t="s">
        <v>264</v>
      </c>
      <c r="AV36" s="50" t="s">
        <v>265</v>
      </c>
      <c r="AW36" s="50" t="s">
        <v>264</v>
      </c>
      <c r="AX36" s="50" t="s">
        <v>265</v>
      </c>
      <c r="AY36" s="50" t="s">
        <v>264</v>
      </c>
      <c r="AZ36" s="50" t="s">
        <v>265</v>
      </c>
      <c r="BA36" s="50" t="s">
        <v>264</v>
      </c>
      <c r="BB36" s="51" t="s">
        <v>265</v>
      </c>
      <c r="BC36" s="36" t="s">
        <v>268</v>
      </c>
      <c r="BD36" s="593" t="s">
        <v>268</v>
      </c>
      <c r="BE36" s="593" t="s">
        <v>268</v>
      </c>
      <c r="BF36" s="593" t="s">
        <v>268</v>
      </c>
      <c r="BG36" s="593" t="s">
        <v>268</v>
      </c>
      <c r="BH36" s="593" t="s">
        <v>268</v>
      </c>
      <c r="BI36" s="593" t="s">
        <v>268</v>
      </c>
      <c r="BJ36" s="593" t="s">
        <v>268</v>
      </c>
      <c r="BK36" s="593" t="s">
        <v>268</v>
      </c>
      <c r="BL36" s="593" t="s">
        <v>268</v>
      </c>
      <c r="BM36" s="593" t="s">
        <v>268</v>
      </c>
      <c r="BN36" s="36"/>
      <c r="BO36" s="36"/>
      <c r="BP36" s="18" t="s">
        <v>184</v>
      </c>
      <c r="BQ36" s="18">
        <v>0</v>
      </c>
      <c r="BR36" s="18">
        <v>1</v>
      </c>
      <c r="BS36" s="18">
        <v>2</v>
      </c>
      <c r="BT36" s="18">
        <v>3</v>
      </c>
      <c r="BU36" s="18">
        <v>4</v>
      </c>
      <c r="BV36" s="18">
        <v>6</v>
      </c>
      <c r="BW36" s="18">
        <v>7</v>
      </c>
      <c r="BX36" s="18">
        <v>8</v>
      </c>
      <c r="BY36" s="18">
        <v>9</v>
      </c>
      <c r="BZ36" s="18">
        <v>10</v>
      </c>
      <c r="CA36" s="18">
        <v>12</v>
      </c>
      <c r="CB36" s="18">
        <v>14</v>
      </c>
      <c r="CC36" s="18">
        <v>15</v>
      </c>
      <c r="CD36" s="18">
        <v>16</v>
      </c>
      <c r="CE36" s="18">
        <v>17</v>
      </c>
      <c r="CF36" s="18">
        <v>18</v>
      </c>
      <c r="CG36" s="18">
        <v>19</v>
      </c>
      <c r="CH36" s="18">
        <v>20</v>
      </c>
      <c r="CI36" s="18">
        <v>21</v>
      </c>
      <c r="CJ36" s="18">
        <v>22</v>
      </c>
      <c r="CK36" s="18">
        <v>23</v>
      </c>
      <c r="CL36" s="18">
        <v>24</v>
      </c>
      <c r="CM36" s="18">
        <v>25</v>
      </c>
      <c r="CN36" s="18">
        <v>26</v>
      </c>
      <c r="CO36" s="18">
        <v>27</v>
      </c>
      <c r="CP36" s="18">
        <v>28</v>
      </c>
      <c r="CQ36" s="18">
        <v>29</v>
      </c>
      <c r="CR36" s="18">
        <v>30</v>
      </c>
      <c r="CS36" s="18">
        <v>31</v>
      </c>
      <c r="CT36" s="18">
        <v>32</v>
      </c>
      <c r="CU36" s="18">
        <v>33</v>
      </c>
      <c r="CV36" s="18">
        <v>34</v>
      </c>
      <c r="CW36" s="18">
        <v>35</v>
      </c>
      <c r="CX36" s="18">
        <v>36</v>
      </c>
      <c r="CY36" s="18">
        <v>37</v>
      </c>
      <c r="CZ36" s="18">
        <v>38</v>
      </c>
      <c r="DA36" s="18">
        <v>39</v>
      </c>
      <c r="DB36" s="18">
        <v>40</v>
      </c>
      <c r="DC36" s="18">
        <v>41</v>
      </c>
      <c r="DD36" s="18">
        <v>42</v>
      </c>
      <c r="DE36" s="18">
        <v>43</v>
      </c>
      <c r="DF36" s="18">
        <v>44</v>
      </c>
      <c r="DG36" s="18">
        <v>45</v>
      </c>
      <c r="DH36" s="18">
        <v>46</v>
      </c>
      <c r="DI36" s="18">
        <v>47</v>
      </c>
      <c r="DJ36" s="18">
        <v>48</v>
      </c>
      <c r="DK36" s="18">
        <v>49</v>
      </c>
      <c r="DL36" s="18">
        <v>50</v>
      </c>
      <c r="DM36" s="18">
        <v>51</v>
      </c>
      <c r="DN36" s="18">
        <v>52</v>
      </c>
      <c r="DO36" s="18">
        <v>53</v>
      </c>
      <c r="DP36" s="18">
        <v>54</v>
      </c>
      <c r="DQ36" s="18">
        <v>55</v>
      </c>
      <c r="DR36" s="18">
        <v>56</v>
      </c>
      <c r="DS36" s="18">
        <v>57</v>
      </c>
      <c r="DT36" s="18">
        <v>58</v>
      </c>
      <c r="DU36" s="18">
        <v>59</v>
      </c>
      <c r="DV36" s="18">
        <v>60</v>
      </c>
      <c r="DW36" s="18">
        <v>61</v>
      </c>
      <c r="DX36" s="18">
        <v>62</v>
      </c>
      <c r="DY36" s="18">
        <v>63</v>
      </c>
      <c r="DZ36" s="18">
        <v>64</v>
      </c>
      <c r="EA36" s="18">
        <v>65</v>
      </c>
      <c r="EB36" s="18">
        <v>66</v>
      </c>
      <c r="EC36" s="18">
        <v>67</v>
      </c>
      <c r="ED36" s="18">
        <v>68</v>
      </c>
      <c r="EE36" s="18">
        <v>69</v>
      </c>
      <c r="EF36" s="18">
        <v>70</v>
      </c>
      <c r="EG36" s="18">
        <v>71</v>
      </c>
      <c r="EH36" s="18">
        <v>72</v>
      </c>
      <c r="EI36" s="18">
        <v>73</v>
      </c>
      <c r="EJ36" s="18">
        <v>74</v>
      </c>
      <c r="EK36" s="18">
        <v>75</v>
      </c>
      <c r="EL36" s="18">
        <v>76</v>
      </c>
      <c r="EM36" s="18">
        <v>77</v>
      </c>
      <c r="EN36" s="18">
        <v>78</v>
      </c>
      <c r="EO36" s="18">
        <v>79</v>
      </c>
      <c r="EP36" s="18">
        <v>80</v>
      </c>
      <c r="EQ36" s="18">
        <v>81</v>
      </c>
      <c r="ER36" s="18">
        <v>82</v>
      </c>
      <c r="ES36" s="18">
        <v>83</v>
      </c>
      <c r="ET36" s="18">
        <v>84</v>
      </c>
      <c r="EU36" s="18">
        <v>85</v>
      </c>
      <c r="EV36" s="18">
        <v>86</v>
      </c>
      <c r="EW36" s="18">
        <v>87</v>
      </c>
      <c r="EX36" s="18">
        <v>88</v>
      </c>
      <c r="EY36" s="18">
        <v>89</v>
      </c>
      <c r="EZ36" s="18">
        <v>90</v>
      </c>
      <c r="FA36" s="18">
        <v>91</v>
      </c>
      <c r="FB36" s="18">
        <v>92</v>
      </c>
      <c r="FC36" s="18">
        <v>93</v>
      </c>
      <c r="FD36" s="18">
        <v>94</v>
      </c>
      <c r="FE36" s="18">
        <v>95</v>
      </c>
      <c r="FF36" s="18">
        <v>96</v>
      </c>
      <c r="FG36" s="18">
        <v>97</v>
      </c>
      <c r="FH36" s="18">
        <v>98</v>
      </c>
      <c r="FI36" s="18">
        <v>99</v>
      </c>
      <c r="FJ36" s="18">
        <v>100</v>
      </c>
      <c r="FK36" s="18">
        <v>101</v>
      </c>
      <c r="FL36" s="18">
        <v>102</v>
      </c>
      <c r="FM36" s="18">
        <v>103</v>
      </c>
      <c r="FN36" s="18">
        <v>104</v>
      </c>
      <c r="FO36" s="18">
        <v>105</v>
      </c>
      <c r="FP36" s="18">
        <v>106</v>
      </c>
      <c r="FQ36" s="18">
        <v>107</v>
      </c>
      <c r="FR36" s="18" t="s">
        <v>290</v>
      </c>
      <c r="FS36" s="56"/>
      <c r="FT36" s="18">
        <v>0</v>
      </c>
      <c r="FU36" s="18">
        <v>1</v>
      </c>
      <c r="FV36" s="18">
        <v>2</v>
      </c>
      <c r="FW36" s="18">
        <v>4</v>
      </c>
      <c r="FX36" s="18">
        <v>5</v>
      </c>
      <c r="FY36" s="18">
        <v>6</v>
      </c>
      <c r="FZ36" s="18">
        <v>7</v>
      </c>
      <c r="GA36" s="18">
        <v>8</v>
      </c>
      <c r="GB36" s="18">
        <v>9</v>
      </c>
      <c r="GC36" s="18">
        <v>10</v>
      </c>
      <c r="GD36" s="18">
        <v>12</v>
      </c>
      <c r="GE36" s="18">
        <v>13</v>
      </c>
      <c r="GF36" s="18">
        <v>14</v>
      </c>
      <c r="GG36" s="18">
        <v>15</v>
      </c>
      <c r="GH36" s="18">
        <v>16</v>
      </c>
      <c r="GI36" s="18">
        <v>17</v>
      </c>
      <c r="GJ36" s="18">
        <v>18</v>
      </c>
      <c r="GK36" s="18">
        <v>19</v>
      </c>
      <c r="GL36" s="18">
        <v>20</v>
      </c>
      <c r="GM36" s="18">
        <v>21</v>
      </c>
      <c r="GN36" s="18">
        <v>22</v>
      </c>
      <c r="GO36" s="18">
        <v>23</v>
      </c>
      <c r="GP36" s="18">
        <v>24</v>
      </c>
      <c r="GQ36" s="18">
        <v>25</v>
      </c>
      <c r="GR36" s="18">
        <v>26</v>
      </c>
      <c r="GS36" s="18">
        <v>27</v>
      </c>
      <c r="GT36" s="18">
        <v>28</v>
      </c>
      <c r="GU36" s="18">
        <v>29</v>
      </c>
      <c r="GV36" s="18">
        <v>30</v>
      </c>
      <c r="GW36" s="18">
        <v>31</v>
      </c>
      <c r="GX36" s="18">
        <v>32</v>
      </c>
      <c r="GY36" s="18">
        <v>33</v>
      </c>
      <c r="GZ36" s="18">
        <v>34</v>
      </c>
      <c r="HA36" s="18">
        <v>35</v>
      </c>
      <c r="HB36" s="18">
        <v>36</v>
      </c>
      <c r="HC36" s="18">
        <v>37</v>
      </c>
      <c r="HD36" s="18">
        <v>38</v>
      </c>
      <c r="HE36" s="18">
        <v>39</v>
      </c>
      <c r="HF36" s="18">
        <v>40</v>
      </c>
      <c r="HG36" s="18">
        <v>41</v>
      </c>
      <c r="HH36" s="18">
        <v>42</v>
      </c>
      <c r="HI36" s="18">
        <v>43</v>
      </c>
      <c r="HJ36" s="18">
        <v>44</v>
      </c>
      <c r="HK36" s="18">
        <v>45</v>
      </c>
      <c r="HL36" s="18">
        <v>46</v>
      </c>
      <c r="HM36" s="18">
        <v>47</v>
      </c>
      <c r="HN36" s="18">
        <v>48</v>
      </c>
      <c r="HO36" s="18">
        <v>49</v>
      </c>
      <c r="HP36" s="18">
        <v>50</v>
      </c>
      <c r="HQ36" s="18">
        <v>51</v>
      </c>
      <c r="HR36" s="18">
        <v>52</v>
      </c>
      <c r="HS36" s="18">
        <v>53</v>
      </c>
      <c r="HT36" s="18">
        <v>54</v>
      </c>
      <c r="HU36" s="18">
        <v>55</v>
      </c>
      <c r="HV36" s="18">
        <v>56</v>
      </c>
      <c r="HW36" s="18">
        <v>57</v>
      </c>
      <c r="HX36" s="18">
        <v>58</v>
      </c>
      <c r="HY36" s="18">
        <v>59</v>
      </c>
      <c r="HZ36" s="18">
        <v>60</v>
      </c>
      <c r="IA36" s="18">
        <v>61</v>
      </c>
      <c r="IB36" s="18">
        <v>62</v>
      </c>
      <c r="IC36" s="18">
        <v>63</v>
      </c>
      <c r="ID36" s="18">
        <v>64</v>
      </c>
      <c r="IE36" s="18">
        <v>65</v>
      </c>
      <c r="IF36" s="18">
        <v>66</v>
      </c>
      <c r="IG36" s="18">
        <v>67</v>
      </c>
      <c r="IH36" s="18">
        <v>68</v>
      </c>
      <c r="II36" s="18">
        <v>69</v>
      </c>
      <c r="IJ36" s="18">
        <v>70</v>
      </c>
      <c r="IK36" s="18">
        <v>71</v>
      </c>
      <c r="IL36" s="18">
        <v>72</v>
      </c>
      <c r="IM36" s="18">
        <v>73</v>
      </c>
      <c r="IN36" s="18">
        <v>74</v>
      </c>
      <c r="IO36" s="18">
        <v>75</v>
      </c>
      <c r="IP36" s="18">
        <v>76</v>
      </c>
      <c r="IQ36" s="18">
        <v>77</v>
      </c>
      <c r="IR36" s="18">
        <v>78</v>
      </c>
      <c r="IS36" s="18">
        <v>79</v>
      </c>
      <c r="IT36" s="18">
        <v>80</v>
      </c>
      <c r="IU36" s="18">
        <v>81</v>
      </c>
      <c r="IV36" s="18">
        <v>82</v>
      </c>
      <c r="IW36" s="18">
        <v>83</v>
      </c>
      <c r="IX36" s="18">
        <v>84</v>
      </c>
      <c r="IY36" s="18">
        <v>85</v>
      </c>
      <c r="IZ36" s="18">
        <v>86</v>
      </c>
      <c r="JA36" s="18">
        <v>87</v>
      </c>
      <c r="JB36" s="18">
        <v>88</v>
      </c>
      <c r="JC36" s="18">
        <v>89</v>
      </c>
      <c r="JD36" s="18">
        <v>90</v>
      </c>
      <c r="JE36" s="18">
        <v>91</v>
      </c>
      <c r="JF36" s="18">
        <v>92</v>
      </c>
      <c r="JG36" s="18">
        <v>93</v>
      </c>
      <c r="JH36" s="18">
        <v>94</v>
      </c>
      <c r="JI36" s="18">
        <v>95</v>
      </c>
      <c r="JJ36" s="18">
        <v>96</v>
      </c>
      <c r="JK36" s="18">
        <v>97</v>
      </c>
      <c r="JL36" s="18">
        <v>98</v>
      </c>
      <c r="JM36" s="18">
        <v>99</v>
      </c>
      <c r="JN36" s="18">
        <v>100</v>
      </c>
      <c r="JO36" s="18">
        <v>101</v>
      </c>
      <c r="JP36" s="18">
        <v>102</v>
      </c>
      <c r="JQ36" s="18">
        <v>103</v>
      </c>
      <c r="JR36" s="18">
        <v>104</v>
      </c>
      <c r="JS36" s="18">
        <v>105</v>
      </c>
      <c r="JT36" s="56"/>
      <c r="JU36" s="18">
        <v>0</v>
      </c>
      <c r="JV36" s="18">
        <v>1</v>
      </c>
      <c r="JW36" s="18">
        <v>16</v>
      </c>
      <c r="JX36" s="18">
        <v>23</v>
      </c>
      <c r="JY36" s="18">
        <v>28</v>
      </c>
      <c r="JZ36" s="18">
        <v>29</v>
      </c>
      <c r="KA36" s="18">
        <v>31</v>
      </c>
      <c r="KB36" s="18">
        <v>32</v>
      </c>
      <c r="KC36" s="18">
        <v>34</v>
      </c>
      <c r="KD36" s="18">
        <v>35</v>
      </c>
      <c r="KE36" s="18">
        <v>36</v>
      </c>
      <c r="KF36" s="18">
        <v>38</v>
      </c>
      <c r="KG36" s="18">
        <v>39</v>
      </c>
      <c r="KH36" s="18">
        <v>40</v>
      </c>
      <c r="KI36" s="18">
        <v>41</v>
      </c>
      <c r="KJ36" s="18">
        <v>43</v>
      </c>
      <c r="KK36" s="18">
        <v>44</v>
      </c>
      <c r="KL36" s="18">
        <v>45</v>
      </c>
      <c r="KM36" s="18">
        <v>46</v>
      </c>
      <c r="KN36" s="18">
        <v>47</v>
      </c>
      <c r="KO36" s="18">
        <v>48</v>
      </c>
      <c r="KP36" s="18">
        <v>49</v>
      </c>
      <c r="KQ36" s="18">
        <v>50</v>
      </c>
      <c r="KR36" s="18">
        <v>51</v>
      </c>
      <c r="KS36" s="18">
        <v>52</v>
      </c>
      <c r="KT36" s="18">
        <v>53</v>
      </c>
      <c r="KU36" s="18">
        <v>54</v>
      </c>
      <c r="KV36" s="18">
        <v>55</v>
      </c>
      <c r="KW36" s="18">
        <v>56</v>
      </c>
      <c r="KX36" s="18">
        <v>57</v>
      </c>
      <c r="KY36" s="18">
        <v>58</v>
      </c>
      <c r="KZ36" s="18">
        <v>59</v>
      </c>
      <c r="LA36" s="18">
        <v>60</v>
      </c>
      <c r="LB36" s="18">
        <v>61</v>
      </c>
      <c r="LC36" s="18">
        <v>62</v>
      </c>
      <c r="LD36" s="18">
        <v>63</v>
      </c>
      <c r="LE36" s="18">
        <v>64</v>
      </c>
      <c r="LF36" s="18">
        <v>65</v>
      </c>
      <c r="LG36" s="18">
        <v>66</v>
      </c>
      <c r="LH36" s="18">
        <v>67</v>
      </c>
      <c r="LI36" s="18">
        <v>68</v>
      </c>
      <c r="LJ36" s="18">
        <v>69</v>
      </c>
      <c r="LK36" s="18">
        <v>70</v>
      </c>
      <c r="LL36" s="18">
        <v>71</v>
      </c>
      <c r="LM36" s="18">
        <v>72</v>
      </c>
      <c r="LN36" s="18">
        <v>73</v>
      </c>
      <c r="LO36" s="18">
        <v>74</v>
      </c>
      <c r="LP36" s="18">
        <v>75</v>
      </c>
      <c r="LQ36" s="18">
        <v>76</v>
      </c>
      <c r="LR36" s="18">
        <v>77</v>
      </c>
      <c r="LS36" s="18">
        <v>78</v>
      </c>
      <c r="LT36" s="18">
        <v>79</v>
      </c>
      <c r="LU36" s="18">
        <v>80</v>
      </c>
      <c r="LV36" s="18">
        <v>81</v>
      </c>
      <c r="LW36" s="18">
        <v>82</v>
      </c>
      <c r="LX36" s="18">
        <v>83</v>
      </c>
      <c r="LY36" s="18">
        <v>84</v>
      </c>
      <c r="LZ36" s="18">
        <v>85</v>
      </c>
      <c r="MA36" s="18">
        <v>86</v>
      </c>
      <c r="MB36" s="18">
        <v>87</v>
      </c>
      <c r="MC36" s="18">
        <v>88</v>
      </c>
      <c r="MD36" s="18">
        <v>89</v>
      </c>
      <c r="ME36" s="18">
        <v>90</v>
      </c>
      <c r="MF36" s="18">
        <v>91</v>
      </c>
      <c r="MG36" s="18">
        <v>92</v>
      </c>
      <c r="MH36" s="18">
        <v>93</v>
      </c>
      <c r="MI36" s="18">
        <v>94</v>
      </c>
      <c r="MJ36" s="18">
        <v>95</v>
      </c>
      <c r="MK36" s="18">
        <v>96</v>
      </c>
      <c r="ML36" s="18">
        <v>97</v>
      </c>
      <c r="MM36" s="18">
        <v>98</v>
      </c>
      <c r="MN36" s="18">
        <v>99</v>
      </c>
      <c r="MO36" s="18">
        <v>100</v>
      </c>
      <c r="MP36" s="18">
        <v>101</v>
      </c>
      <c r="MQ36" s="18">
        <v>102</v>
      </c>
      <c r="MR36" s="18">
        <v>106</v>
      </c>
      <c r="MS36" s="18">
        <v>107</v>
      </c>
      <c r="MT36" s="18" t="s">
        <v>290</v>
      </c>
      <c r="MU36" s="56"/>
      <c r="MV36" s="18"/>
    </row>
    <row r="37" spans="1:360" ht="13.8">
      <c r="A37" s="8" t="s">
        <v>47</v>
      </c>
      <c r="B37" s="234">
        <f t="shared" si="128"/>
        <v>0</v>
      </c>
      <c r="C37" s="234">
        <f t="shared" si="129"/>
        <v>0</v>
      </c>
      <c r="D37" s="234">
        <f t="shared" si="130"/>
        <v>0</v>
      </c>
      <c r="E37" s="234">
        <f t="shared" si="131"/>
        <v>0</v>
      </c>
      <c r="F37" s="234">
        <f t="shared" si="132"/>
        <v>0</v>
      </c>
      <c r="G37" s="234">
        <f t="shared" si="133"/>
        <v>0</v>
      </c>
      <c r="H37" s="234">
        <f t="shared" si="134"/>
        <v>0</v>
      </c>
      <c r="I37" s="234">
        <f t="shared" si="135"/>
        <v>0</v>
      </c>
      <c r="J37" s="234">
        <f t="shared" si="136"/>
        <v>1</v>
      </c>
      <c r="K37" s="234">
        <f t="shared" si="137"/>
        <v>0</v>
      </c>
      <c r="L37" s="234">
        <f t="shared" si="138"/>
        <v>3</v>
      </c>
      <c r="M37" s="234">
        <f t="shared" si="139"/>
        <v>1</v>
      </c>
      <c r="N37" s="234">
        <f t="shared" si="140"/>
        <v>3</v>
      </c>
      <c r="O37" s="234">
        <f t="shared" si="141"/>
        <v>1</v>
      </c>
      <c r="P37" s="234">
        <f t="shared" si="142"/>
        <v>0</v>
      </c>
      <c r="Q37" s="234">
        <f t="shared" si="143"/>
        <v>5</v>
      </c>
      <c r="R37" s="234">
        <f t="shared" si="144"/>
        <v>2</v>
      </c>
      <c r="S37" s="234">
        <f t="shared" si="145"/>
        <v>6</v>
      </c>
      <c r="T37" s="234">
        <f t="shared" si="146"/>
        <v>1</v>
      </c>
      <c r="U37" s="234">
        <f t="shared" si="147"/>
        <v>0</v>
      </c>
      <c r="W37" s="596">
        <f t="shared" si="148"/>
        <v>0</v>
      </c>
      <c r="X37" s="596">
        <f t="shared" si="149"/>
        <v>0</v>
      </c>
      <c r="Y37" s="596">
        <f t="shared" si="150"/>
        <v>0</v>
      </c>
      <c r="Z37" s="596">
        <f t="shared" si="151"/>
        <v>0</v>
      </c>
      <c r="AA37" s="596">
        <f t="shared" si="152"/>
        <v>0</v>
      </c>
      <c r="AB37" s="596">
        <f t="shared" si="153"/>
        <v>1</v>
      </c>
      <c r="AC37" s="596">
        <f t="shared" si="154"/>
        <v>0</v>
      </c>
      <c r="AD37" s="596">
        <f t="shared" si="155"/>
        <v>0</v>
      </c>
      <c r="AE37" s="596">
        <f t="shared" si="156"/>
        <v>0</v>
      </c>
      <c r="AF37" s="596">
        <f t="shared" si="157"/>
        <v>0</v>
      </c>
      <c r="AG37" s="305"/>
      <c r="AH37" s="320" t="s">
        <v>18</v>
      </c>
      <c r="AI37" s="327">
        <f>SUM(FT37:GB37)</f>
        <v>27</v>
      </c>
      <c r="AJ37" s="327">
        <f>SUM(BQ37:BY37)</f>
        <v>25</v>
      </c>
      <c r="AK37" s="327">
        <f>SUM(GC37:GK37)</f>
        <v>39</v>
      </c>
      <c r="AL37" s="327">
        <f>SUM(BZ37:CG37)</f>
        <v>33</v>
      </c>
      <c r="AM37" s="327">
        <f>SUM(GL37:GU37)</f>
        <v>183</v>
      </c>
      <c r="AN37" s="327">
        <f>SUM(CH37:CQ37)</f>
        <v>143</v>
      </c>
      <c r="AO37" s="327">
        <f>SUM(GV37:HE37)</f>
        <v>587</v>
      </c>
      <c r="AP37" s="327">
        <f>SUM(CR37:DA37)</f>
        <v>401</v>
      </c>
      <c r="AQ37" s="327">
        <f>SUM(HF37:HO37)</f>
        <v>1757</v>
      </c>
      <c r="AR37" s="327">
        <f>SUM(DB37:DK37)</f>
        <v>973</v>
      </c>
      <c r="AS37" s="327">
        <f>SUM(HP37:HY37)</f>
        <v>3945</v>
      </c>
      <c r="AT37" s="327">
        <f>SUM(DL37:DU37)</f>
        <v>2068</v>
      </c>
      <c r="AU37" s="327">
        <f>SUM(HZ37:II37)</f>
        <v>6996</v>
      </c>
      <c r="AV37" s="327">
        <f>SUM(DV37:EE37)</f>
        <v>4106</v>
      </c>
      <c r="AW37" s="327">
        <f>SUM(IJ37:IS37)</f>
        <v>8046</v>
      </c>
      <c r="AX37" s="327">
        <f>SUM(EF37:EO37)</f>
        <v>5556</v>
      </c>
      <c r="AY37" s="327">
        <f>SUM(IT37:JC37)</f>
        <v>5215</v>
      </c>
      <c r="AZ37" s="327">
        <f>SUM(EP37:EY37)</f>
        <v>5291</v>
      </c>
      <c r="BA37" s="327">
        <f>SUM(JD37:JS37)</f>
        <v>1292</v>
      </c>
      <c r="BB37" s="327">
        <f>SUM(EZ37:FQ37)</f>
        <v>2605</v>
      </c>
      <c r="BC37" s="327">
        <f>+MU37+FR37</f>
        <v>1219</v>
      </c>
      <c r="BD37" s="594">
        <f>SUM(JU37:JV37)</f>
        <v>16</v>
      </c>
      <c r="BE37" s="594">
        <f>SUM(JW37)</f>
        <v>2</v>
      </c>
      <c r="BF37" s="594">
        <f>SUM(JX37:JZ37)</f>
        <v>4</v>
      </c>
      <c r="BG37" s="594">
        <f>SUM(KA37:KG37)</f>
        <v>15</v>
      </c>
      <c r="BH37" s="594">
        <f>SUM(KH37:KP37)</f>
        <v>37</v>
      </c>
      <c r="BI37" s="594">
        <f>SUM(KQ37:KZ37)</f>
        <v>57</v>
      </c>
      <c r="BJ37" s="594">
        <f>SUM(LA37:LJ37)</f>
        <v>85</v>
      </c>
      <c r="BK37" s="594">
        <f>SUM(LK37:LT37)</f>
        <v>149</v>
      </c>
      <c r="BL37" s="594">
        <f>SUM(LU37:MD37)</f>
        <v>470</v>
      </c>
      <c r="BM37" s="594">
        <f>SUM(ME37:MS37)</f>
        <v>372</v>
      </c>
      <c r="BN37" s="305"/>
      <c r="BO37" s="305"/>
      <c r="BP37" s="320" t="s">
        <v>18</v>
      </c>
      <c r="BQ37" s="321">
        <v>5</v>
      </c>
      <c r="BR37" s="321">
        <v>1</v>
      </c>
      <c r="BS37" s="321">
        <v>3</v>
      </c>
      <c r="BT37" s="321">
        <v>2</v>
      </c>
      <c r="BU37" s="321">
        <v>2</v>
      </c>
      <c r="BV37" s="321">
        <v>4</v>
      </c>
      <c r="BW37" s="321">
        <v>3</v>
      </c>
      <c r="BX37" s="321">
        <v>4</v>
      </c>
      <c r="BY37" s="321">
        <v>1</v>
      </c>
      <c r="BZ37" s="321">
        <v>2</v>
      </c>
      <c r="CA37" s="321">
        <v>1</v>
      </c>
      <c r="CB37" s="321">
        <v>1</v>
      </c>
      <c r="CC37" s="321">
        <v>2</v>
      </c>
      <c r="CD37" s="321">
        <v>4</v>
      </c>
      <c r="CE37" s="321">
        <v>4</v>
      </c>
      <c r="CF37" s="321">
        <v>6</v>
      </c>
      <c r="CG37" s="321">
        <v>13</v>
      </c>
      <c r="CH37" s="321">
        <v>2</v>
      </c>
      <c r="CI37" s="321">
        <v>12</v>
      </c>
      <c r="CJ37" s="321">
        <v>15</v>
      </c>
      <c r="CK37" s="321">
        <v>8</v>
      </c>
      <c r="CL37" s="321">
        <v>13</v>
      </c>
      <c r="CM37" s="321">
        <v>11</v>
      </c>
      <c r="CN37" s="321">
        <v>19</v>
      </c>
      <c r="CO37" s="321">
        <v>24</v>
      </c>
      <c r="CP37" s="321">
        <v>23</v>
      </c>
      <c r="CQ37" s="321">
        <v>16</v>
      </c>
      <c r="CR37" s="321">
        <v>32</v>
      </c>
      <c r="CS37" s="321">
        <v>36</v>
      </c>
      <c r="CT37" s="321">
        <v>27</v>
      </c>
      <c r="CU37" s="321">
        <v>31</v>
      </c>
      <c r="CV37" s="321">
        <v>37</v>
      </c>
      <c r="CW37" s="321">
        <v>38</v>
      </c>
      <c r="CX37" s="321">
        <v>39</v>
      </c>
      <c r="CY37" s="321">
        <v>43</v>
      </c>
      <c r="CZ37" s="321">
        <v>71</v>
      </c>
      <c r="DA37" s="321">
        <v>47</v>
      </c>
      <c r="DB37" s="321">
        <v>63</v>
      </c>
      <c r="DC37" s="321">
        <v>79</v>
      </c>
      <c r="DD37" s="321">
        <v>67</v>
      </c>
      <c r="DE37" s="321">
        <v>80</v>
      </c>
      <c r="DF37" s="321">
        <v>86</v>
      </c>
      <c r="DG37" s="321">
        <v>100</v>
      </c>
      <c r="DH37" s="321">
        <v>107</v>
      </c>
      <c r="DI37" s="321">
        <v>128</v>
      </c>
      <c r="DJ37" s="321">
        <v>118</v>
      </c>
      <c r="DK37" s="321">
        <v>145</v>
      </c>
      <c r="DL37" s="321">
        <v>164</v>
      </c>
      <c r="DM37" s="321">
        <v>153</v>
      </c>
      <c r="DN37" s="321">
        <v>172</v>
      </c>
      <c r="DO37" s="321">
        <v>170</v>
      </c>
      <c r="DP37" s="321">
        <v>181</v>
      </c>
      <c r="DQ37" s="321">
        <v>220</v>
      </c>
      <c r="DR37" s="321">
        <v>229</v>
      </c>
      <c r="DS37" s="321">
        <v>241</v>
      </c>
      <c r="DT37" s="321">
        <v>285</v>
      </c>
      <c r="DU37" s="321">
        <v>253</v>
      </c>
      <c r="DV37" s="321">
        <v>281</v>
      </c>
      <c r="DW37" s="321">
        <v>291</v>
      </c>
      <c r="DX37" s="321">
        <v>327</v>
      </c>
      <c r="DY37" s="321">
        <v>360</v>
      </c>
      <c r="DZ37" s="321">
        <v>377</v>
      </c>
      <c r="EA37" s="321">
        <v>436</v>
      </c>
      <c r="EB37" s="321">
        <v>467</v>
      </c>
      <c r="EC37" s="321">
        <v>500</v>
      </c>
      <c r="ED37" s="321">
        <v>506</v>
      </c>
      <c r="EE37" s="321">
        <v>561</v>
      </c>
      <c r="EF37" s="321">
        <v>533</v>
      </c>
      <c r="EG37" s="321">
        <v>518</v>
      </c>
      <c r="EH37" s="321">
        <v>494</v>
      </c>
      <c r="EI37" s="321">
        <v>570</v>
      </c>
      <c r="EJ37" s="321">
        <v>520</v>
      </c>
      <c r="EK37" s="321">
        <v>556</v>
      </c>
      <c r="EL37" s="321">
        <v>587</v>
      </c>
      <c r="EM37" s="321">
        <v>588</v>
      </c>
      <c r="EN37" s="321">
        <v>578</v>
      </c>
      <c r="EO37" s="321">
        <v>612</v>
      </c>
      <c r="EP37" s="321">
        <v>544</v>
      </c>
      <c r="EQ37" s="321">
        <v>574</v>
      </c>
      <c r="ER37" s="321">
        <v>507</v>
      </c>
      <c r="ES37" s="321">
        <v>491</v>
      </c>
      <c r="ET37" s="321">
        <v>530</v>
      </c>
      <c r="EU37" s="321">
        <v>533</v>
      </c>
      <c r="EV37" s="321">
        <v>591</v>
      </c>
      <c r="EW37" s="321">
        <v>573</v>
      </c>
      <c r="EX37" s="321">
        <v>466</v>
      </c>
      <c r="EY37" s="321">
        <v>482</v>
      </c>
      <c r="EZ37" s="321">
        <v>496</v>
      </c>
      <c r="FA37" s="321">
        <v>398</v>
      </c>
      <c r="FB37" s="321">
        <v>373</v>
      </c>
      <c r="FC37" s="321">
        <v>332</v>
      </c>
      <c r="FD37" s="321">
        <v>254</v>
      </c>
      <c r="FE37" s="321">
        <v>222</v>
      </c>
      <c r="FF37" s="321">
        <v>159</v>
      </c>
      <c r="FG37" s="321">
        <v>119</v>
      </c>
      <c r="FH37" s="321">
        <v>84</v>
      </c>
      <c r="FI37" s="321">
        <v>69</v>
      </c>
      <c r="FJ37" s="321">
        <v>42</v>
      </c>
      <c r="FK37" s="321">
        <v>25</v>
      </c>
      <c r="FL37" s="321">
        <v>14</v>
      </c>
      <c r="FM37" s="321">
        <v>8</v>
      </c>
      <c r="FN37" s="321">
        <v>5</v>
      </c>
      <c r="FO37" s="321">
        <v>2</v>
      </c>
      <c r="FP37" s="321">
        <v>1</v>
      </c>
      <c r="FQ37" s="321">
        <v>2</v>
      </c>
      <c r="FR37" s="321">
        <v>2</v>
      </c>
      <c r="FS37" s="322">
        <v>21203</v>
      </c>
      <c r="FT37" s="321">
        <v>6</v>
      </c>
      <c r="FU37" s="321">
        <v>6</v>
      </c>
      <c r="FV37" s="321">
        <v>5</v>
      </c>
      <c r="FW37" s="321">
        <v>3</v>
      </c>
      <c r="FX37" s="321">
        <v>1</v>
      </c>
      <c r="FY37" s="321">
        <v>2</v>
      </c>
      <c r="FZ37" s="321">
        <v>1</v>
      </c>
      <c r="GA37" s="321">
        <v>2</v>
      </c>
      <c r="GB37" s="321">
        <v>1</v>
      </c>
      <c r="GC37" s="321">
        <v>2</v>
      </c>
      <c r="GD37" s="321">
        <v>2</v>
      </c>
      <c r="GE37" s="321">
        <v>3</v>
      </c>
      <c r="GF37" s="321">
        <v>3</v>
      </c>
      <c r="GG37" s="321">
        <v>7</v>
      </c>
      <c r="GH37" s="321">
        <v>3</v>
      </c>
      <c r="GI37" s="321">
        <v>5</v>
      </c>
      <c r="GJ37" s="321">
        <v>6</v>
      </c>
      <c r="GK37" s="321">
        <v>8</v>
      </c>
      <c r="GL37" s="321">
        <v>8</v>
      </c>
      <c r="GM37" s="321">
        <v>9</v>
      </c>
      <c r="GN37" s="321">
        <v>14</v>
      </c>
      <c r="GO37" s="321">
        <v>16</v>
      </c>
      <c r="GP37" s="321">
        <v>18</v>
      </c>
      <c r="GQ37" s="321">
        <v>20</v>
      </c>
      <c r="GR37" s="321">
        <v>23</v>
      </c>
      <c r="GS37" s="321">
        <v>22</v>
      </c>
      <c r="GT37" s="321">
        <v>25</v>
      </c>
      <c r="GU37" s="321">
        <v>28</v>
      </c>
      <c r="GV37" s="321">
        <v>28</v>
      </c>
      <c r="GW37" s="321">
        <v>37</v>
      </c>
      <c r="GX37" s="321">
        <v>40</v>
      </c>
      <c r="GY37" s="321">
        <v>50</v>
      </c>
      <c r="GZ37" s="321">
        <v>58</v>
      </c>
      <c r="HA37" s="321">
        <v>56</v>
      </c>
      <c r="HB37" s="321">
        <v>71</v>
      </c>
      <c r="HC37" s="321">
        <v>73</v>
      </c>
      <c r="HD37" s="321">
        <v>80</v>
      </c>
      <c r="HE37" s="321">
        <v>94</v>
      </c>
      <c r="HF37" s="321">
        <v>102</v>
      </c>
      <c r="HG37" s="321">
        <v>113</v>
      </c>
      <c r="HH37" s="321">
        <v>142</v>
      </c>
      <c r="HI37" s="321">
        <v>146</v>
      </c>
      <c r="HJ37" s="321">
        <v>154</v>
      </c>
      <c r="HK37" s="321">
        <v>189</v>
      </c>
      <c r="HL37" s="321">
        <v>190</v>
      </c>
      <c r="HM37" s="321">
        <v>193</v>
      </c>
      <c r="HN37" s="321">
        <v>258</v>
      </c>
      <c r="HO37" s="321">
        <v>270</v>
      </c>
      <c r="HP37" s="321">
        <v>286</v>
      </c>
      <c r="HQ37" s="321">
        <v>318</v>
      </c>
      <c r="HR37" s="321">
        <v>315</v>
      </c>
      <c r="HS37" s="321">
        <v>366</v>
      </c>
      <c r="HT37" s="321">
        <v>363</v>
      </c>
      <c r="HU37" s="321">
        <v>422</v>
      </c>
      <c r="HV37" s="321">
        <v>426</v>
      </c>
      <c r="HW37" s="321">
        <v>445</v>
      </c>
      <c r="HX37" s="321">
        <v>494</v>
      </c>
      <c r="HY37" s="321">
        <v>510</v>
      </c>
      <c r="HZ37" s="321">
        <v>512</v>
      </c>
      <c r="IA37" s="321">
        <v>566</v>
      </c>
      <c r="IB37" s="321">
        <v>629</v>
      </c>
      <c r="IC37" s="321">
        <v>675</v>
      </c>
      <c r="ID37" s="321">
        <v>719</v>
      </c>
      <c r="IE37" s="321">
        <v>703</v>
      </c>
      <c r="IF37" s="321">
        <v>740</v>
      </c>
      <c r="IG37" s="321">
        <v>808</v>
      </c>
      <c r="IH37" s="321">
        <v>802</v>
      </c>
      <c r="II37" s="321">
        <v>842</v>
      </c>
      <c r="IJ37" s="321">
        <v>818</v>
      </c>
      <c r="IK37" s="321">
        <v>810</v>
      </c>
      <c r="IL37" s="321">
        <v>816</v>
      </c>
      <c r="IM37" s="321">
        <v>855</v>
      </c>
      <c r="IN37" s="321">
        <v>807</v>
      </c>
      <c r="IO37" s="321">
        <v>779</v>
      </c>
      <c r="IP37" s="321">
        <v>818</v>
      </c>
      <c r="IQ37" s="321">
        <v>855</v>
      </c>
      <c r="IR37" s="321">
        <v>747</v>
      </c>
      <c r="IS37" s="321">
        <v>741</v>
      </c>
      <c r="IT37" s="321">
        <v>674</v>
      </c>
      <c r="IU37" s="321">
        <v>699</v>
      </c>
      <c r="IV37" s="321">
        <v>583</v>
      </c>
      <c r="IW37" s="321">
        <v>581</v>
      </c>
      <c r="IX37" s="321">
        <v>530</v>
      </c>
      <c r="IY37" s="321">
        <v>516</v>
      </c>
      <c r="IZ37" s="321">
        <v>507</v>
      </c>
      <c r="JA37" s="321">
        <v>406</v>
      </c>
      <c r="JB37" s="321">
        <v>355</v>
      </c>
      <c r="JC37" s="321">
        <v>364</v>
      </c>
      <c r="JD37" s="321">
        <v>282</v>
      </c>
      <c r="JE37" s="321">
        <v>239</v>
      </c>
      <c r="JF37" s="321">
        <v>213</v>
      </c>
      <c r="JG37" s="321">
        <v>142</v>
      </c>
      <c r="JH37" s="321">
        <v>118</v>
      </c>
      <c r="JI37" s="321">
        <v>111</v>
      </c>
      <c r="JJ37" s="321">
        <v>58</v>
      </c>
      <c r="JK37" s="321">
        <v>47</v>
      </c>
      <c r="JL37" s="321">
        <v>29</v>
      </c>
      <c r="JM37" s="321">
        <v>18</v>
      </c>
      <c r="JN37" s="321">
        <v>21</v>
      </c>
      <c r="JO37" s="321">
        <v>5</v>
      </c>
      <c r="JP37" s="321">
        <v>5</v>
      </c>
      <c r="JQ37" s="321">
        <v>2</v>
      </c>
      <c r="JR37" s="321">
        <v>1</v>
      </c>
      <c r="JS37" s="321">
        <v>1</v>
      </c>
      <c r="JT37" s="322">
        <v>28087</v>
      </c>
      <c r="JU37" s="321">
        <v>9</v>
      </c>
      <c r="JV37" s="321">
        <v>7</v>
      </c>
      <c r="JW37" s="321">
        <v>2</v>
      </c>
      <c r="JX37" s="321">
        <v>1</v>
      </c>
      <c r="JY37" s="321">
        <v>1</v>
      </c>
      <c r="JZ37" s="321">
        <v>2</v>
      </c>
      <c r="KA37" s="321">
        <v>2</v>
      </c>
      <c r="KB37" s="321">
        <v>3</v>
      </c>
      <c r="KC37" s="321">
        <v>1</v>
      </c>
      <c r="KD37" s="321">
        <v>2</v>
      </c>
      <c r="KE37" s="321">
        <v>2</v>
      </c>
      <c r="KF37" s="321">
        <v>2</v>
      </c>
      <c r="KG37" s="321">
        <v>3</v>
      </c>
      <c r="KH37" s="321">
        <v>1</v>
      </c>
      <c r="KI37" s="321">
        <v>18</v>
      </c>
      <c r="KJ37" s="321">
        <v>2</v>
      </c>
      <c r="KK37" s="321">
        <v>2</v>
      </c>
      <c r="KL37" s="321">
        <v>3</v>
      </c>
      <c r="KM37" s="321">
        <v>3</v>
      </c>
      <c r="KN37" s="321">
        <v>4</v>
      </c>
      <c r="KO37" s="321">
        <v>2</v>
      </c>
      <c r="KP37" s="321">
        <v>2</v>
      </c>
      <c r="KQ37" s="321">
        <v>4</v>
      </c>
      <c r="KR37" s="321">
        <v>6</v>
      </c>
      <c r="KS37" s="321">
        <v>6</v>
      </c>
      <c r="KT37" s="321">
        <v>4</v>
      </c>
      <c r="KU37" s="321">
        <v>6</v>
      </c>
      <c r="KV37" s="321">
        <v>3</v>
      </c>
      <c r="KW37" s="321">
        <v>5</v>
      </c>
      <c r="KX37" s="321">
        <v>3</v>
      </c>
      <c r="KY37" s="321">
        <v>12</v>
      </c>
      <c r="KZ37" s="321">
        <v>8</v>
      </c>
      <c r="LA37" s="321">
        <v>10</v>
      </c>
      <c r="LB37" s="321">
        <v>6</v>
      </c>
      <c r="LC37" s="321">
        <v>6</v>
      </c>
      <c r="LD37" s="321">
        <v>10</v>
      </c>
      <c r="LE37" s="321">
        <v>10</v>
      </c>
      <c r="LF37" s="321">
        <v>8</v>
      </c>
      <c r="LG37" s="321">
        <v>5</v>
      </c>
      <c r="LH37" s="321">
        <v>11</v>
      </c>
      <c r="LI37" s="321">
        <v>12</v>
      </c>
      <c r="LJ37" s="321">
        <v>7</v>
      </c>
      <c r="LK37" s="321">
        <v>12</v>
      </c>
      <c r="LL37" s="321">
        <v>20</v>
      </c>
      <c r="LM37" s="321">
        <v>18</v>
      </c>
      <c r="LN37" s="321">
        <v>14</v>
      </c>
      <c r="LO37" s="321">
        <v>14</v>
      </c>
      <c r="LP37" s="321">
        <v>15</v>
      </c>
      <c r="LQ37" s="321">
        <v>21</v>
      </c>
      <c r="LR37" s="321">
        <v>12</v>
      </c>
      <c r="LS37" s="321">
        <v>12</v>
      </c>
      <c r="LT37" s="321">
        <v>11</v>
      </c>
      <c r="LU37" s="321">
        <v>28</v>
      </c>
      <c r="LV37" s="321">
        <v>27</v>
      </c>
      <c r="LW37" s="321">
        <v>50</v>
      </c>
      <c r="LX37" s="321">
        <v>44</v>
      </c>
      <c r="LY37" s="321">
        <v>47</v>
      </c>
      <c r="LZ37" s="321">
        <v>50</v>
      </c>
      <c r="MA37" s="321">
        <v>50</v>
      </c>
      <c r="MB37" s="321">
        <v>43</v>
      </c>
      <c r="MC37" s="321">
        <v>60</v>
      </c>
      <c r="MD37" s="321">
        <v>71</v>
      </c>
      <c r="ME37" s="321">
        <v>56</v>
      </c>
      <c r="MF37" s="321">
        <v>52</v>
      </c>
      <c r="MG37" s="321">
        <v>57</v>
      </c>
      <c r="MH37" s="321">
        <v>53</v>
      </c>
      <c r="MI37" s="321">
        <v>34</v>
      </c>
      <c r="MJ37" s="321">
        <v>31</v>
      </c>
      <c r="MK37" s="321">
        <v>20</v>
      </c>
      <c r="ML37" s="321">
        <v>18</v>
      </c>
      <c r="MM37" s="321">
        <v>17</v>
      </c>
      <c r="MN37" s="321">
        <v>13</v>
      </c>
      <c r="MO37" s="321">
        <v>6</v>
      </c>
      <c r="MP37" s="321">
        <v>6</v>
      </c>
      <c r="MQ37" s="321">
        <v>7</v>
      </c>
      <c r="MR37" s="321">
        <v>1</v>
      </c>
      <c r="MS37" s="321">
        <v>1</v>
      </c>
      <c r="MT37" s="321">
        <v>10</v>
      </c>
      <c r="MU37" s="322">
        <v>1217</v>
      </c>
      <c r="MV37" s="321">
        <v>50507</v>
      </c>
    </row>
    <row r="38" spans="1:360">
      <c r="A38" s="8" t="s">
        <v>187</v>
      </c>
      <c r="B38" s="234">
        <f t="shared" si="128"/>
        <v>0</v>
      </c>
      <c r="C38" s="234">
        <f t="shared" si="129"/>
        <v>0</v>
      </c>
      <c r="D38" s="234">
        <f t="shared" si="130"/>
        <v>0</v>
      </c>
      <c r="E38" s="234">
        <f t="shared" si="131"/>
        <v>0</v>
      </c>
      <c r="F38" s="234">
        <f t="shared" si="132"/>
        <v>0</v>
      </c>
      <c r="G38" s="234">
        <f t="shared" si="133"/>
        <v>0</v>
      </c>
      <c r="H38" s="234">
        <f t="shared" si="134"/>
        <v>0</v>
      </c>
      <c r="I38" s="234">
        <f t="shared" si="135"/>
        <v>1</v>
      </c>
      <c r="J38" s="234">
        <f t="shared" si="136"/>
        <v>0</v>
      </c>
      <c r="K38" s="234">
        <f t="shared" si="137"/>
        <v>0</v>
      </c>
      <c r="L38" s="234">
        <f t="shared" si="138"/>
        <v>2</v>
      </c>
      <c r="M38" s="234">
        <f t="shared" si="139"/>
        <v>0</v>
      </c>
      <c r="N38" s="234">
        <f t="shared" si="140"/>
        <v>4</v>
      </c>
      <c r="O38" s="234">
        <f t="shared" si="141"/>
        <v>2</v>
      </c>
      <c r="P38" s="234">
        <f t="shared" si="142"/>
        <v>3</v>
      </c>
      <c r="Q38" s="234">
        <f t="shared" si="143"/>
        <v>2</v>
      </c>
      <c r="R38" s="234">
        <f t="shared" si="144"/>
        <v>4</v>
      </c>
      <c r="S38" s="234">
        <f t="shared" si="145"/>
        <v>6</v>
      </c>
      <c r="T38" s="234">
        <f t="shared" si="146"/>
        <v>0</v>
      </c>
      <c r="U38" s="234">
        <f t="shared" si="147"/>
        <v>2</v>
      </c>
      <c r="W38" s="596">
        <f t="shared" si="148"/>
        <v>0</v>
      </c>
      <c r="X38" s="596">
        <f t="shared" si="149"/>
        <v>0</v>
      </c>
      <c r="Y38" s="596">
        <f t="shared" si="150"/>
        <v>0</v>
      </c>
      <c r="Z38" s="596">
        <f t="shared" si="151"/>
        <v>0</v>
      </c>
      <c r="AA38" s="596">
        <f t="shared" si="152"/>
        <v>0</v>
      </c>
      <c r="AB38" s="596">
        <f t="shared" si="153"/>
        <v>0</v>
      </c>
      <c r="AC38" s="596">
        <f t="shared" si="154"/>
        <v>0</v>
      </c>
      <c r="AD38" s="596">
        <f t="shared" si="155"/>
        <v>0</v>
      </c>
      <c r="AE38" s="596">
        <f t="shared" si="156"/>
        <v>0</v>
      </c>
      <c r="AF38" s="596">
        <f t="shared" si="157"/>
        <v>0</v>
      </c>
      <c r="AG38" s="305"/>
      <c r="AH38" s="16" t="s">
        <v>185</v>
      </c>
      <c r="AI38" s="616">
        <f t="shared" ref="AI38:AI101" si="158">SUM(FT38:GB38)</f>
        <v>0</v>
      </c>
      <c r="AJ38" s="616">
        <f t="shared" ref="AJ38:AJ101" si="159">SUM(BQ38:BY38)</f>
        <v>0</v>
      </c>
      <c r="AK38" s="616">
        <f t="shared" ref="AK38:AK101" si="160">SUM(GC38:GK38)</f>
        <v>0</v>
      </c>
      <c r="AL38" s="616">
        <f t="shared" ref="AL38:AL101" si="161">SUM(BZ38:CG38)</f>
        <v>0</v>
      </c>
      <c r="AM38" s="616">
        <f t="shared" ref="AM38:AM101" si="162">SUM(GL38:GU38)</f>
        <v>1</v>
      </c>
      <c r="AN38" s="616">
        <f t="shared" ref="AN38:AN101" si="163">SUM(CH38:CQ38)</f>
        <v>0</v>
      </c>
      <c r="AO38" s="616">
        <f t="shared" ref="AO38:AO101" si="164">SUM(GV38:HE38)</f>
        <v>0</v>
      </c>
      <c r="AP38" s="616">
        <f t="shared" ref="AP38:AP101" si="165">SUM(CR38:DA38)</f>
        <v>0</v>
      </c>
      <c r="AQ38" s="616">
        <f t="shared" ref="AQ38:AQ101" si="166">SUM(HF38:HO38)</f>
        <v>4</v>
      </c>
      <c r="AR38" s="616">
        <f t="shared" ref="AR38:AR101" si="167">SUM(DB38:DK38)</f>
        <v>2</v>
      </c>
      <c r="AS38" s="616">
        <f t="shared" ref="AS38:AS101" si="168">SUM(HP38:HY38)</f>
        <v>6</v>
      </c>
      <c r="AT38" s="616">
        <f t="shared" ref="AT38:AT101" si="169">SUM(DL38:DU38)</f>
        <v>3</v>
      </c>
      <c r="AU38" s="616">
        <f t="shared" ref="AU38:AU101" si="170">SUM(HZ38:II38)</f>
        <v>13</v>
      </c>
      <c r="AV38" s="616">
        <f t="shared" ref="AV38:AV101" si="171">SUM(DV38:EE38)</f>
        <v>8</v>
      </c>
      <c r="AW38" s="616">
        <f t="shared" ref="AW38:AW101" si="172">SUM(IJ38:IS38)</f>
        <v>13</v>
      </c>
      <c r="AX38" s="616">
        <f t="shared" ref="AX38:AX101" si="173">SUM(EF38:EO38)</f>
        <v>7</v>
      </c>
      <c r="AY38" s="616">
        <f t="shared" ref="AY38:AY101" si="174">SUM(IT38:JC38)</f>
        <v>22</v>
      </c>
      <c r="AZ38" s="616">
        <f t="shared" ref="AZ38:AZ101" si="175">SUM(EP38:EY38)</f>
        <v>15</v>
      </c>
      <c r="BA38" s="616">
        <f t="shared" ref="BA38:BA101" si="176">SUM(JD38:JS38)</f>
        <v>5</v>
      </c>
      <c r="BB38" s="616">
        <f t="shared" ref="BB38:BB101" si="177">SUM(EZ38:FQ38)</f>
        <v>5</v>
      </c>
      <c r="BC38" s="616">
        <f t="shared" ref="BC38:BC101" si="178">+MU38+FR38</f>
        <v>5</v>
      </c>
      <c r="BD38" s="594">
        <f t="shared" ref="BD38:BD101" si="179">SUM(JU38:JV38)</f>
        <v>0</v>
      </c>
      <c r="BE38" s="594">
        <f t="shared" ref="BE38:BE101" si="180">SUM(JW38)</f>
        <v>0</v>
      </c>
      <c r="BF38" s="594">
        <f t="shared" ref="BF38:BF101" si="181">SUM(JX38:JZ38)</f>
        <v>0</v>
      </c>
      <c r="BG38" s="594">
        <f t="shared" ref="BG38:BG101" si="182">SUM(KA38:KG38)</f>
        <v>0</v>
      </c>
      <c r="BH38" s="594">
        <f t="shared" ref="BH38:BH101" si="183">SUM(KH38:KP38)</f>
        <v>0</v>
      </c>
      <c r="BI38" s="594">
        <f t="shared" ref="BI38:BI101" si="184">SUM(KQ38:KZ38)</f>
        <v>0</v>
      </c>
      <c r="BJ38" s="594">
        <f t="shared" ref="BJ38:BJ101" si="185">SUM(LA38:LJ38)</f>
        <v>0</v>
      </c>
      <c r="BK38" s="594">
        <f t="shared" ref="BK38:BK101" si="186">SUM(LK38:LT38)</f>
        <v>0</v>
      </c>
      <c r="BL38" s="594">
        <f t="shared" ref="BL38:BL101" si="187">SUM(LU38:MD38)</f>
        <v>2</v>
      </c>
      <c r="BM38" s="594">
        <f t="shared" ref="BM38:BM101" si="188">SUM(ME38:MS38)</f>
        <v>3</v>
      </c>
      <c r="BN38" s="305"/>
      <c r="BO38" s="305"/>
      <c r="BP38" s="16" t="s">
        <v>185</v>
      </c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>
        <v>1</v>
      </c>
      <c r="DD38" s="13"/>
      <c r="DE38" s="13"/>
      <c r="DF38" s="13"/>
      <c r="DG38" s="13"/>
      <c r="DH38" s="13">
        <v>1</v>
      </c>
      <c r="DI38" s="13"/>
      <c r="DJ38" s="13"/>
      <c r="DK38" s="13"/>
      <c r="DL38" s="13"/>
      <c r="DM38" s="13"/>
      <c r="DN38" s="13"/>
      <c r="DO38" s="13"/>
      <c r="DP38" s="13"/>
      <c r="DQ38" s="13"/>
      <c r="DR38" s="13">
        <v>1</v>
      </c>
      <c r="DS38" s="13">
        <v>1</v>
      </c>
      <c r="DT38" s="13">
        <v>1</v>
      </c>
      <c r="DU38" s="13"/>
      <c r="DV38" s="13">
        <v>3</v>
      </c>
      <c r="DW38" s="13">
        <v>1</v>
      </c>
      <c r="DX38" s="13">
        <v>1</v>
      </c>
      <c r="DY38" s="13"/>
      <c r="DZ38" s="13"/>
      <c r="EA38" s="13"/>
      <c r="EB38" s="13">
        <v>2</v>
      </c>
      <c r="EC38" s="13"/>
      <c r="ED38" s="13"/>
      <c r="EE38" s="13">
        <v>1</v>
      </c>
      <c r="EF38" s="13">
        <v>1</v>
      </c>
      <c r="EG38" s="13"/>
      <c r="EH38" s="13"/>
      <c r="EI38" s="13">
        <v>1</v>
      </c>
      <c r="EJ38" s="13"/>
      <c r="EK38" s="13">
        <v>2</v>
      </c>
      <c r="EL38" s="13"/>
      <c r="EM38" s="13">
        <v>2</v>
      </c>
      <c r="EN38" s="13"/>
      <c r="EO38" s="13">
        <v>1</v>
      </c>
      <c r="EP38" s="13">
        <v>3</v>
      </c>
      <c r="EQ38" s="13"/>
      <c r="ER38" s="13">
        <v>1</v>
      </c>
      <c r="ES38" s="13">
        <v>1</v>
      </c>
      <c r="ET38" s="13">
        <v>1</v>
      </c>
      <c r="EU38" s="13"/>
      <c r="EV38" s="13">
        <v>5</v>
      </c>
      <c r="EW38" s="13">
        <v>3</v>
      </c>
      <c r="EX38" s="13">
        <v>1</v>
      </c>
      <c r="EY38" s="13"/>
      <c r="EZ38" s="13">
        <v>1</v>
      </c>
      <c r="FA38" s="13">
        <v>1</v>
      </c>
      <c r="FB38" s="13"/>
      <c r="FC38" s="13">
        <v>2</v>
      </c>
      <c r="FD38" s="13"/>
      <c r="FE38" s="13"/>
      <c r="FF38" s="13"/>
      <c r="FG38" s="13"/>
      <c r="FH38" s="13"/>
      <c r="FI38" s="13"/>
      <c r="FJ38" s="13">
        <v>1</v>
      </c>
      <c r="FK38" s="13"/>
      <c r="FL38" s="13"/>
      <c r="FM38" s="13"/>
      <c r="FN38" s="13"/>
      <c r="FO38" s="13"/>
      <c r="FP38" s="13"/>
      <c r="FQ38" s="13"/>
      <c r="FR38" s="13"/>
      <c r="FS38" s="57">
        <v>40</v>
      </c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>
        <v>1</v>
      </c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>
        <v>1</v>
      </c>
      <c r="HK38" s="13"/>
      <c r="HL38" s="13">
        <v>1</v>
      </c>
      <c r="HM38" s="13">
        <v>1</v>
      </c>
      <c r="HN38" s="13"/>
      <c r="HO38" s="13">
        <v>1</v>
      </c>
      <c r="HP38" s="13"/>
      <c r="HQ38" s="13"/>
      <c r="HR38" s="13">
        <v>1</v>
      </c>
      <c r="HS38" s="13"/>
      <c r="HT38" s="13"/>
      <c r="HU38" s="13">
        <v>1</v>
      </c>
      <c r="HV38" s="13"/>
      <c r="HW38" s="13">
        <v>1</v>
      </c>
      <c r="HX38" s="13">
        <v>1</v>
      </c>
      <c r="HY38" s="13">
        <v>2</v>
      </c>
      <c r="HZ38" s="13"/>
      <c r="IA38" s="13">
        <v>4</v>
      </c>
      <c r="IB38" s="13"/>
      <c r="IC38" s="13">
        <v>1</v>
      </c>
      <c r="ID38" s="13"/>
      <c r="IE38" s="13"/>
      <c r="IF38" s="13"/>
      <c r="IG38" s="13">
        <v>1</v>
      </c>
      <c r="IH38" s="13">
        <v>5</v>
      </c>
      <c r="II38" s="13">
        <v>2</v>
      </c>
      <c r="IJ38" s="13"/>
      <c r="IK38" s="13">
        <v>1</v>
      </c>
      <c r="IL38" s="13">
        <v>4</v>
      </c>
      <c r="IM38" s="13"/>
      <c r="IN38" s="13">
        <v>2</v>
      </c>
      <c r="IO38" s="13">
        <v>1</v>
      </c>
      <c r="IP38" s="13"/>
      <c r="IQ38" s="13">
        <v>3</v>
      </c>
      <c r="IR38" s="13">
        <v>1</v>
      </c>
      <c r="IS38" s="13">
        <v>1</v>
      </c>
      <c r="IT38" s="13">
        <v>1</v>
      </c>
      <c r="IU38" s="13">
        <v>3</v>
      </c>
      <c r="IV38" s="13"/>
      <c r="IW38" s="13">
        <v>3</v>
      </c>
      <c r="IX38" s="13"/>
      <c r="IY38" s="13">
        <v>3</v>
      </c>
      <c r="IZ38" s="13">
        <v>3</v>
      </c>
      <c r="JA38" s="13">
        <v>4</v>
      </c>
      <c r="JB38" s="13">
        <v>3</v>
      </c>
      <c r="JC38" s="13">
        <v>2</v>
      </c>
      <c r="JD38" s="13">
        <v>3</v>
      </c>
      <c r="JE38" s="13">
        <v>1</v>
      </c>
      <c r="JF38" s="13"/>
      <c r="JG38" s="13"/>
      <c r="JH38" s="13"/>
      <c r="JI38" s="13"/>
      <c r="JJ38" s="13"/>
      <c r="JK38" s="13"/>
      <c r="JL38" s="13">
        <v>1</v>
      </c>
      <c r="JM38" s="13"/>
      <c r="JN38" s="13"/>
      <c r="JO38" s="13"/>
      <c r="JP38" s="13"/>
      <c r="JQ38" s="13"/>
      <c r="JR38" s="13"/>
      <c r="JS38" s="13"/>
      <c r="JT38" s="57">
        <v>64</v>
      </c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>
        <v>1</v>
      </c>
      <c r="LW38" s="13"/>
      <c r="LX38" s="13"/>
      <c r="LY38" s="13"/>
      <c r="LZ38" s="13">
        <v>1</v>
      </c>
      <c r="MA38" s="13"/>
      <c r="MB38" s="13"/>
      <c r="MC38" s="13"/>
      <c r="MD38" s="13"/>
      <c r="ME38" s="13"/>
      <c r="MF38" s="13"/>
      <c r="MG38" s="13">
        <v>1</v>
      </c>
      <c r="MH38" s="13">
        <v>1</v>
      </c>
      <c r="MI38" s="13"/>
      <c r="MJ38" s="13"/>
      <c r="MK38" s="13">
        <v>1</v>
      </c>
      <c r="ML38" s="13"/>
      <c r="MM38" s="13"/>
      <c r="MN38" s="13"/>
      <c r="MO38" s="13"/>
      <c r="MP38" s="13"/>
      <c r="MQ38" s="13"/>
      <c r="MR38" s="13"/>
      <c r="MS38" s="13"/>
      <c r="MT38" s="13"/>
      <c r="MU38" s="57">
        <v>5</v>
      </c>
      <c r="MV38" s="13">
        <v>109</v>
      </c>
    </row>
    <row r="39" spans="1:360">
      <c r="A39" s="8" t="s">
        <v>49</v>
      </c>
      <c r="B39" s="234">
        <f t="shared" si="128"/>
        <v>0</v>
      </c>
      <c r="C39" s="234">
        <f t="shared" si="129"/>
        <v>0</v>
      </c>
      <c r="D39" s="234">
        <f t="shared" si="130"/>
        <v>0</v>
      </c>
      <c r="E39" s="234">
        <f t="shared" si="131"/>
        <v>0</v>
      </c>
      <c r="F39" s="234">
        <f t="shared" si="132"/>
        <v>0</v>
      </c>
      <c r="G39" s="234">
        <f t="shared" si="133"/>
        <v>0</v>
      </c>
      <c r="H39" s="234">
        <f t="shared" si="134"/>
        <v>0</v>
      </c>
      <c r="I39" s="234">
        <f t="shared" si="135"/>
        <v>1</v>
      </c>
      <c r="J39" s="234">
        <f t="shared" si="136"/>
        <v>3</v>
      </c>
      <c r="K39" s="234">
        <f t="shared" si="137"/>
        <v>0</v>
      </c>
      <c r="L39" s="234">
        <f t="shared" si="138"/>
        <v>4</v>
      </c>
      <c r="M39" s="234">
        <f t="shared" si="139"/>
        <v>1</v>
      </c>
      <c r="N39" s="234">
        <f t="shared" si="140"/>
        <v>3</v>
      </c>
      <c r="O39" s="234">
        <f t="shared" si="141"/>
        <v>2</v>
      </c>
      <c r="P39" s="234">
        <f t="shared" si="142"/>
        <v>1</v>
      </c>
      <c r="Q39" s="234">
        <f t="shared" si="143"/>
        <v>2</v>
      </c>
      <c r="R39" s="234">
        <f t="shared" si="144"/>
        <v>5</v>
      </c>
      <c r="S39" s="234">
        <f t="shared" si="145"/>
        <v>3</v>
      </c>
      <c r="T39" s="234">
        <f t="shared" si="146"/>
        <v>1</v>
      </c>
      <c r="U39" s="234">
        <f t="shared" si="147"/>
        <v>2</v>
      </c>
      <c r="W39" s="596">
        <f t="shared" si="148"/>
        <v>0</v>
      </c>
      <c r="X39" s="596">
        <f t="shared" si="149"/>
        <v>0</v>
      </c>
      <c r="Y39" s="596">
        <f t="shared" si="150"/>
        <v>0</v>
      </c>
      <c r="Z39" s="596">
        <f t="shared" si="151"/>
        <v>0</v>
      </c>
      <c r="AA39" s="596">
        <f t="shared" si="152"/>
        <v>0</v>
      </c>
      <c r="AB39" s="596">
        <f t="shared" si="153"/>
        <v>0</v>
      </c>
      <c r="AC39" s="596">
        <f t="shared" si="154"/>
        <v>0</v>
      </c>
      <c r="AD39" s="596">
        <f t="shared" si="155"/>
        <v>0</v>
      </c>
      <c r="AE39" s="596">
        <f t="shared" si="156"/>
        <v>0</v>
      </c>
      <c r="AF39" s="596">
        <f t="shared" si="157"/>
        <v>0</v>
      </c>
      <c r="AG39" s="305"/>
      <c r="AH39" s="16" t="s">
        <v>186</v>
      </c>
      <c r="AI39" s="616">
        <f t="shared" si="158"/>
        <v>0</v>
      </c>
      <c r="AJ39" s="616">
        <f t="shared" si="159"/>
        <v>0</v>
      </c>
      <c r="AK39" s="616">
        <f t="shared" si="160"/>
        <v>0</v>
      </c>
      <c r="AL39" s="616">
        <f t="shared" si="161"/>
        <v>0</v>
      </c>
      <c r="AM39" s="616">
        <f t="shared" si="162"/>
        <v>0</v>
      </c>
      <c r="AN39" s="616">
        <f t="shared" si="163"/>
        <v>0</v>
      </c>
      <c r="AO39" s="616">
        <f t="shared" si="164"/>
        <v>1</v>
      </c>
      <c r="AP39" s="616">
        <f t="shared" si="165"/>
        <v>1</v>
      </c>
      <c r="AQ39" s="616">
        <f t="shared" si="166"/>
        <v>1</v>
      </c>
      <c r="AR39" s="616">
        <f t="shared" si="167"/>
        <v>1</v>
      </c>
      <c r="AS39" s="616">
        <f t="shared" si="168"/>
        <v>10</v>
      </c>
      <c r="AT39" s="616">
        <f t="shared" si="169"/>
        <v>7</v>
      </c>
      <c r="AU39" s="616">
        <f t="shared" si="170"/>
        <v>19</v>
      </c>
      <c r="AV39" s="616">
        <f t="shared" si="171"/>
        <v>14</v>
      </c>
      <c r="AW39" s="616">
        <f t="shared" si="172"/>
        <v>36</v>
      </c>
      <c r="AX39" s="616">
        <f t="shared" si="173"/>
        <v>28</v>
      </c>
      <c r="AY39" s="616">
        <f t="shared" si="174"/>
        <v>36</v>
      </c>
      <c r="AZ39" s="616">
        <f t="shared" si="175"/>
        <v>21</v>
      </c>
      <c r="BA39" s="616">
        <f t="shared" si="176"/>
        <v>6</v>
      </c>
      <c r="BB39" s="616">
        <f t="shared" si="177"/>
        <v>7</v>
      </c>
      <c r="BC39" s="616">
        <f t="shared" si="178"/>
        <v>6</v>
      </c>
      <c r="BD39" s="594">
        <f t="shared" si="179"/>
        <v>0</v>
      </c>
      <c r="BE39" s="594">
        <f t="shared" si="180"/>
        <v>0</v>
      </c>
      <c r="BF39" s="594">
        <f t="shared" si="181"/>
        <v>0</v>
      </c>
      <c r="BG39" s="594">
        <f t="shared" si="182"/>
        <v>0</v>
      </c>
      <c r="BH39" s="594">
        <f t="shared" si="183"/>
        <v>1</v>
      </c>
      <c r="BI39" s="594">
        <f t="shared" si="184"/>
        <v>0</v>
      </c>
      <c r="BJ39" s="594">
        <f t="shared" si="185"/>
        <v>0</v>
      </c>
      <c r="BK39" s="594">
        <f t="shared" si="186"/>
        <v>1</v>
      </c>
      <c r="BL39" s="594">
        <f t="shared" si="187"/>
        <v>2</v>
      </c>
      <c r="BM39" s="594">
        <f t="shared" si="188"/>
        <v>2</v>
      </c>
      <c r="BN39" s="305"/>
      <c r="BO39" s="305"/>
      <c r="BP39" s="16" t="s">
        <v>186</v>
      </c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>
        <v>1</v>
      </c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>
        <v>1</v>
      </c>
      <c r="DF39" s="13"/>
      <c r="DG39" s="13"/>
      <c r="DH39" s="13"/>
      <c r="DI39" s="13"/>
      <c r="DJ39" s="13"/>
      <c r="DK39" s="13"/>
      <c r="DL39" s="13">
        <v>1</v>
      </c>
      <c r="DM39" s="13">
        <v>1</v>
      </c>
      <c r="DN39" s="13"/>
      <c r="DO39" s="13">
        <v>1</v>
      </c>
      <c r="DP39" s="13"/>
      <c r="DQ39" s="13"/>
      <c r="DR39" s="13">
        <v>2</v>
      </c>
      <c r="DS39" s="13"/>
      <c r="DT39" s="13">
        <v>1</v>
      </c>
      <c r="DU39" s="13">
        <v>1</v>
      </c>
      <c r="DV39" s="13"/>
      <c r="DW39" s="13"/>
      <c r="DX39" s="13">
        <v>1</v>
      </c>
      <c r="DY39" s="13">
        <v>1</v>
      </c>
      <c r="DZ39" s="13">
        <v>1</v>
      </c>
      <c r="EA39" s="13">
        <v>1</v>
      </c>
      <c r="EB39" s="13">
        <v>3</v>
      </c>
      <c r="EC39" s="13">
        <v>3</v>
      </c>
      <c r="ED39" s="13">
        <v>3</v>
      </c>
      <c r="EE39" s="13">
        <v>1</v>
      </c>
      <c r="EF39" s="13">
        <v>2</v>
      </c>
      <c r="EG39" s="13">
        <v>1</v>
      </c>
      <c r="EH39" s="13">
        <v>1</v>
      </c>
      <c r="EI39" s="13">
        <v>4</v>
      </c>
      <c r="EJ39" s="13">
        <v>2</v>
      </c>
      <c r="EK39" s="13">
        <v>3</v>
      </c>
      <c r="EL39" s="13">
        <v>4</v>
      </c>
      <c r="EM39" s="13">
        <v>2</v>
      </c>
      <c r="EN39" s="13">
        <v>3</v>
      </c>
      <c r="EO39" s="13">
        <v>6</v>
      </c>
      <c r="EP39" s="13"/>
      <c r="EQ39" s="13">
        <v>3</v>
      </c>
      <c r="ER39" s="13"/>
      <c r="ES39" s="13">
        <v>2</v>
      </c>
      <c r="ET39" s="13">
        <v>4</v>
      </c>
      <c r="EU39" s="13">
        <v>1</v>
      </c>
      <c r="EV39" s="13"/>
      <c r="EW39" s="13">
        <v>5</v>
      </c>
      <c r="EX39" s="13">
        <v>3</v>
      </c>
      <c r="EY39" s="13">
        <v>3</v>
      </c>
      <c r="EZ39" s="13">
        <v>2</v>
      </c>
      <c r="FA39" s="13"/>
      <c r="FB39" s="13">
        <v>2</v>
      </c>
      <c r="FC39" s="13">
        <v>1</v>
      </c>
      <c r="FD39" s="13"/>
      <c r="FE39" s="13">
        <v>1</v>
      </c>
      <c r="FF39" s="13"/>
      <c r="FG39" s="13">
        <v>1</v>
      </c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57">
        <v>79</v>
      </c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>
        <v>1</v>
      </c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>
        <v>1</v>
      </c>
      <c r="HO39" s="13"/>
      <c r="HP39" s="13"/>
      <c r="HQ39" s="13">
        <v>2</v>
      </c>
      <c r="HR39" s="13"/>
      <c r="HS39" s="13">
        <v>1</v>
      </c>
      <c r="HT39" s="13"/>
      <c r="HU39" s="13"/>
      <c r="HV39" s="13"/>
      <c r="HW39" s="13">
        <v>6</v>
      </c>
      <c r="HX39" s="13"/>
      <c r="HY39" s="13">
        <v>1</v>
      </c>
      <c r="HZ39" s="13">
        <v>1</v>
      </c>
      <c r="IA39" s="13">
        <v>1</v>
      </c>
      <c r="IB39" s="13"/>
      <c r="IC39" s="13">
        <v>3</v>
      </c>
      <c r="ID39" s="13">
        <v>2</v>
      </c>
      <c r="IE39" s="13">
        <v>1</v>
      </c>
      <c r="IF39" s="13">
        <v>4</v>
      </c>
      <c r="IG39" s="13">
        <v>3</v>
      </c>
      <c r="IH39" s="13">
        <v>3</v>
      </c>
      <c r="II39" s="13">
        <v>1</v>
      </c>
      <c r="IJ39" s="13">
        <v>1</v>
      </c>
      <c r="IK39" s="13">
        <v>5</v>
      </c>
      <c r="IL39" s="13">
        <v>3</v>
      </c>
      <c r="IM39" s="13">
        <v>4</v>
      </c>
      <c r="IN39" s="13">
        <v>5</v>
      </c>
      <c r="IO39" s="13">
        <v>4</v>
      </c>
      <c r="IP39" s="13">
        <v>1</v>
      </c>
      <c r="IQ39" s="13">
        <v>4</v>
      </c>
      <c r="IR39" s="13">
        <v>7</v>
      </c>
      <c r="IS39" s="13">
        <v>2</v>
      </c>
      <c r="IT39" s="13">
        <v>4</v>
      </c>
      <c r="IU39" s="13">
        <v>6</v>
      </c>
      <c r="IV39" s="13">
        <v>2</v>
      </c>
      <c r="IW39" s="13">
        <v>4</v>
      </c>
      <c r="IX39" s="13">
        <v>7</v>
      </c>
      <c r="IY39" s="13">
        <v>6</v>
      </c>
      <c r="IZ39" s="13">
        <v>2</v>
      </c>
      <c r="JA39" s="13">
        <v>2</v>
      </c>
      <c r="JB39" s="13">
        <v>1</v>
      </c>
      <c r="JC39" s="13">
        <v>2</v>
      </c>
      <c r="JD39" s="13">
        <v>1</v>
      </c>
      <c r="JE39" s="13">
        <v>2</v>
      </c>
      <c r="JF39" s="13">
        <v>1</v>
      </c>
      <c r="JG39" s="13"/>
      <c r="JH39" s="13"/>
      <c r="JI39" s="13">
        <v>1</v>
      </c>
      <c r="JJ39" s="13"/>
      <c r="JK39" s="13">
        <v>1</v>
      </c>
      <c r="JL39" s="13"/>
      <c r="JM39" s="13"/>
      <c r="JN39" s="13"/>
      <c r="JO39" s="13"/>
      <c r="JP39" s="13"/>
      <c r="JQ39" s="13"/>
      <c r="JR39" s="13"/>
      <c r="JS39" s="13"/>
      <c r="JT39" s="57">
        <v>109</v>
      </c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>
        <v>1</v>
      </c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>
        <v>1</v>
      </c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>
        <v>1</v>
      </c>
      <c r="MD39" s="13">
        <v>1</v>
      </c>
      <c r="ME39" s="13"/>
      <c r="MF39" s="13"/>
      <c r="MG39" s="13"/>
      <c r="MH39" s="13">
        <v>1</v>
      </c>
      <c r="MI39" s="13"/>
      <c r="MJ39" s="13"/>
      <c r="MK39" s="13">
        <v>1</v>
      </c>
      <c r="ML39" s="13"/>
      <c r="MM39" s="13"/>
      <c r="MN39" s="13"/>
      <c r="MO39" s="13"/>
      <c r="MP39" s="13"/>
      <c r="MQ39" s="13"/>
      <c r="MR39" s="13"/>
      <c r="MS39" s="13"/>
      <c r="MT39" s="13"/>
      <c r="MU39" s="57">
        <v>6</v>
      </c>
      <c r="MV39" s="13">
        <v>194</v>
      </c>
    </row>
    <row r="40" spans="1:360">
      <c r="A40" s="9" t="s">
        <v>50</v>
      </c>
      <c r="B40" s="234">
        <f t="shared" si="128"/>
        <v>1</v>
      </c>
      <c r="C40" s="234">
        <f t="shared" si="129"/>
        <v>2</v>
      </c>
      <c r="D40" s="234">
        <f t="shared" si="130"/>
        <v>4</v>
      </c>
      <c r="E40" s="234">
        <f t="shared" si="131"/>
        <v>1</v>
      </c>
      <c r="F40" s="234">
        <f t="shared" si="132"/>
        <v>6</v>
      </c>
      <c r="G40" s="234">
        <f t="shared" si="133"/>
        <v>9</v>
      </c>
      <c r="H40" s="234">
        <f t="shared" si="134"/>
        <v>25</v>
      </c>
      <c r="I40" s="234">
        <f t="shared" si="135"/>
        <v>18</v>
      </c>
      <c r="J40" s="234">
        <f t="shared" si="136"/>
        <v>89</v>
      </c>
      <c r="K40" s="234">
        <f t="shared" si="137"/>
        <v>55</v>
      </c>
      <c r="L40" s="234">
        <f t="shared" si="138"/>
        <v>183</v>
      </c>
      <c r="M40" s="234">
        <f t="shared" si="139"/>
        <v>103</v>
      </c>
      <c r="N40" s="234">
        <f t="shared" si="140"/>
        <v>358</v>
      </c>
      <c r="O40" s="234">
        <f t="shared" si="141"/>
        <v>170</v>
      </c>
      <c r="P40" s="234">
        <f t="shared" si="142"/>
        <v>307</v>
      </c>
      <c r="Q40" s="234">
        <f t="shared" si="143"/>
        <v>229</v>
      </c>
      <c r="R40" s="234">
        <f t="shared" si="144"/>
        <v>177</v>
      </c>
      <c r="S40" s="234">
        <f t="shared" si="145"/>
        <v>183</v>
      </c>
      <c r="T40" s="234">
        <f t="shared" si="146"/>
        <v>35</v>
      </c>
      <c r="U40" s="234">
        <f t="shared" si="147"/>
        <v>79</v>
      </c>
      <c r="W40" s="596">
        <f t="shared" si="148"/>
        <v>1</v>
      </c>
      <c r="X40" s="596">
        <f t="shared" si="149"/>
        <v>0</v>
      </c>
      <c r="Y40" s="596">
        <f t="shared" si="150"/>
        <v>1</v>
      </c>
      <c r="Z40" s="596">
        <f t="shared" si="151"/>
        <v>0</v>
      </c>
      <c r="AA40" s="596">
        <f t="shared" si="152"/>
        <v>2</v>
      </c>
      <c r="AB40" s="596">
        <f t="shared" si="153"/>
        <v>3</v>
      </c>
      <c r="AC40" s="596">
        <f t="shared" si="154"/>
        <v>6</v>
      </c>
      <c r="AD40" s="596">
        <f t="shared" si="155"/>
        <v>10</v>
      </c>
      <c r="AE40" s="596">
        <f t="shared" si="156"/>
        <v>14</v>
      </c>
      <c r="AF40" s="596">
        <f t="shared" si="157"/>
        <v>13</v>
      </c>
      <c r="AG40" s="305"/>
      <c r="AH40" s="16" t="s">
        <v>47</v>
      </c>
      <c r="AI40" s="616">
        <f t="shared" si="158"/>
        <v>0</v>
      </c>
      <c r="AJ40" s="616">
        <f t="shared" si="159"/>
        <v>0</v>
      </c>
      <c r="AK40" s="616">
        <f t="shared" si="160"/>
        <v>0</v>
      </c>
      <c r="AL40" s="616">
        <f t="shared" si="161"/>
        <v>0</v>
      </c>
      <c r="AM40" s="616">
        <f t="shared" si="162"/>
        <v>0</v>
      </c>
      <c r="AN40" s="616">
        <f t="shared" si="163"/>
        <v>0</v>
      </c>
      <c r="AO40" s="616">
        <f t="shared" si="164"/>
        <v>0</v>
      </c>
      <c r="AP40" s="616">
        <f t="shared" si="165"/>
        <v>0</v>
      </c>
      <c r="AQ40" s="616">
        <f t="shared" si="166"/>
        <v>1</v>
      </c>
      <c r="AR40" s="616">
        <f t="shared" si="167"/>
        <v>0</v>
      </c>
      <c r="AS40" s="616">
        <f t="shared" si="168"/>
        <v>3</v>
      </c>
      <c r="AT40" s="616">
        <f t="shared" si="169"/>
        <v>1</v>
      </c>
      <c r="AU40" s="616">
        <f t="shared" si="170"/>
        <v>3</v>
      </c>
      <c r="AV40" s="616">
        <f t="shared" si="171"/>
        <v>1</v>
      </c>
      <c r="AW40" s="616">
        <f t="shared" si="172"/>
        <v>0</v>
      </c>
      <c r="AX40" s="616">
        <f t="shared" si="173"/>
        <v>5</v>
      </c>
      <c r="AY40" s="616">
        <f t="shared" si="174"/>
        <v>2</v>
      </c>
      <c r="AZ40" s="616">
        <f t="shared" si="175"/>
        <v>6</v>
      </c>
      <c r="BA40" s="616">
        <f t="shared" si="176"/>
        <v>1</v>
      </c>
      <c r="BB40" s="616">
        <f t="shared" si="177"/>
        <v>0</v>
      </c>
      <c r="BC40" s="616">
        <f t="shared" si="178"/>
        <v>1</v>
      </c>
      <c r="BD40" s="594">
        <f t="shared" si="179"/>
        <v>0</v>
      </c>
      <c r="BE40" s="594">
        <f t="shared" si="180"/>
        <v>0</v>
      </c>
      <c r="BF40" s="594">
        <f t="shared" si="181"/>
        <v>0</v>
      </c>
      <c r="BG40" s="594">
        <f t="shared" si="182"/>
        <v>0</v>
      </c>
      <c r="BH40" s="594">
        <f t="shared" si="183"/>
        <v>0</v>
      </c>
      <c r="BI40" s="594">
        <f t="shared" si="184"/>
        <v>1</v>
      </c>
      <c r="BJ40" s="594">
        <f t="shared" si="185"/>
        <v>0</v>
      </c>
      <c r="BK40" s="594">
        <f t="shared" si="186"/>
        <v>0</v>
      </c>
      <c r="BL40" s="594">
        <f t="shared" si="187"/>
        <v>0</v>
      </c>
      <c r="BM40" s="594">
        <f t="shared" si="188"/>
        <v>0</v>
      </c>
      <c r="BN40" s="305"/>
      <c r="BO40" s="305"/>
      <c r="BP40" s="16" t="s">
        <v>47</v>
      </c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>
        <v>1</v>
      </c>
      <c r="DR40" s="13"/>
      <c r="DS40" s="13"/>
      <c r="DT40" s="13"/>
      <c r="DU40" s="13"/>
      <c r="DV40" s="13"/>
      <c r="DW40" s="13">
        <v>1</v>
      </c>
      <c r="DX40" s="13"/>
      <c r="DY40" s="13"/>
      <c r="DZ40" s="13"/>
      <c r="EA40" s="13"/>
      <c r="EB40" s="13"/>
      <c r="EC40" s="13"/>
      <c r="ED40" s="13"/>
      <c r="EE40" s="13"/>
      <c r="EF40" s="13"/>
      <c r="EG40" s="13">
        <v>1</v>
      </c>
      <c r="EH40" s="13">
        <v>1</v>
      </c>
      <c r="EI40" s="13"/>
      <c r="EJ40" s="13"/>
      <c r="EK40" s="13">
        <v>1</v>
      </c>
      <c r="EL40" s="13"/>
      <c r="EM40" s="13"/>
      <c r="EN40" s="13"/>
      <c r="EO40" s="13">
        <v>2</v>
      </c>
      <c r="EP40" s="13"/>
      <c r="EQ40" s="13">
        <v>2</v>
      </c>
      <c r="ER40" s="13">
        <v>1</v>
      </c>
      <c r="ES40" s="13"/>
      <c r="ET40" s="13"/>
      <c r="EU40" s="13"/>
      <c r="EV40" s="13">
        <v>1</v>
      </c>
      <c r="EW40" s="13">
        <v>1</v>
      </c>
      <c r="EX40" s="13"/>
      <c r="EY40" s="13">
        <v>1</v>
      </c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57">
        <v>13</v>
      </c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>
        <v>1</v>
      </c>
      <c r="HP40" s="13"/>
      <c r="HQ40" s="13"/>
      <c r="HR40" s="13"/>
      <c r="HS40" s="13"/>
      <c r="HT40" s="13">
        <v>1</v>
      </c>
      <c r="HU40" s="13">
        <v>1</v>
      </c>
      <c r="HV40" s="13">
        <v>1</v>
      </c>
      <c r="HW40" s="13"/>
      <c r="HX40" s="13"/>
      <c r="HY40" s="13"/>
      <c r="HZ40" s="13"/>
      <c r="IA40" s="13"/>
      <c r="IB40" s="13"/>
      <c r="IC40" s="13">
        <v>1</v>
      </c>
      <c r="ID40" s="13">
        <v>1</v>
      </c>
      <c r="IE40" s="13">
        <v>1</v>
      </c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>
        <v>1</v>
      </c>
      <c r="IU40" s="13"/>
      <c r="IV40" s="13"/>
      <c r="IW40" s="13"/>
      <c r="IX40" s="13">
        <v>1</v>
      </c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>
        <v>1</v>
      </c>
      <c r="JK40" s="13"/>
      <c r="JL40" s="13"/>
      <c r="JM40" s="13"/>
      <c r="JN40" s="13"/>
      <c r="JO40" s="13"/>
      <c r="JP40" s="13"/>
      <c r="JQ40" s="13"/>
      <c r="JR40" s="13"/>
      <c r="JS40" s="13"/>
      <c r="JT40" s="57">
        <v>10</v>
      </c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>
        <v>1</v>
      </c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7">
        <v>1</v>
      </c>
      <c r="MV40" s="13">
        <v>24</v>
      </c>
    </row>
    <row r="41" spans="1:360">
      <c r="A41" s="8" t="s">
        <v>51</v>
      </c>
      <c r="B41" s="234">
        <f t="shared" si="128"/>
        <v>0</v>
      </c>
      <c r="C41" s="234">
        <f t="shared" si="129"/>
        <v>0</v>
      </c>
      <c r="D41" s="234">
        <f t="shared" si="130"/>
        <v>0</v>
      </c>
      <c r="E41" s="234">
        <f t="shared" si="131"/>
        <v>0</v>
      </c>
      <c r="F41" s="234">
        <f t="shared" si="132"/>
        <v>1</v>
      </c>
      <c r="G41" s="234">
        <f t="shared" si="133"/>
        <v>0</v>
      </c>
      <c r="H41" s="234">
        <f t="shared" si="134"/>
        <v>0</v>
      </c>
      <c r="I41" s="234">
        <f t="shared" si="135"/>
        <v>1</v>
      </c>
      <c r="J41" s="234">
        <f t="shared" si="136"/>
        <v>2</v>
      </c>
      <c r="K41" s="234">
        <f t="shared" si="137"/>
        <v>2</v>
      </c>
      <c r="L41" s="234">
        <f t="shared" si="138"/>
        <v>3</v>
      </c>
      <c r="M41" s="234">
        <f t="shared" si="139"/>
        <v>3</v>
      </c>
      <c r="N41" s="234">
        <f t="shared" si="140"/>
        <v>10</v>
      </c>
      <c r="O41" s="234">
        <f t="shared" si="141"/>
        <v>8</v>
      </c>
      <c r="P41" s="234">
        <f t="shared" si="142"/>
        <v>8</v>
      </c>
      <c r="Q41" s="234">
        <f t="shared" si="143"/>
        <v>11</v>
      </c>
      <c r="R41" s="234">
        <f t="shared" si="144"/>
        <v>7</v>
      </c>
      <c r="S41" s="234">
        <f t="shared" si="145"/>
        <v>6</v>
      </c>
      <c r="T41" s="234">
        <f t="shared" si="146"/>
        <v>2</v>
      </c>
      <c r="U41" s="234">
        <f t="shared" si="147"/>
        <v>3</v>
      </c>
      <c r="W41" s="596">
        <f t="shared" si="148"/>
        <v>0</v>
      </c>
      <c r="X41" s="596">
        <f t="shared" si="149"/>
        <v>0</v>
      </c>
      <c r="Y41" s="596">
        <f t="shared" si="150"/>
        <v>0</v>
      </c>
      <c r="Z41" s="596">
        <f t="shared" si="151"/>
        <v>0</v>
      </c>
      <c r="AA41" s="596">
        <f t="shared" si="152"/>
        <v>0</v>
      </c>
      <c r="AB41" s="596">
        <f t="shared" si="153"/>
        <v>0</v>
      </c>
      <c r="AC41" s="596">
        <f t="shared" si="154"/>
        <v>0</v>
      </c>
      <c r="AD41" s="596">
        <f t="shared" si="155"/>
        <v>0</v>
      </c>
      <c r="AE41" s="596">
        <f t="shared" si="156"/>
        <v>0</v>
      </c>
      <c r="AF41" s="596">
        <f t="shared" si="157"/>
        <v>0</v>
      </c>
      <c r="AG41" s="305"/>
      <c r="AH41" s="16" t="s">
        <v>187</v>
      </c>
      <c r="AI41" s="616">
        <f t="shared" si="158"/>
        <v>0</v>
      </c>
      <c r="AJ41" s="616">
        <f t="shared" si="159"/>
        <v>0</v>
      </c>
      <c r="AK41" s="616">
        <f t="shared" si="160"/>
        <v>0</v>
      </c>
      <c r="AL41" s="616">
        <f t="shared" si="161"/>
        <v>0</v>
      </c>
      <c r="AM41" s="616">
        <f t="shared" si="162"/>
        <v>0</v>
      </c>
      <c r="AN41" s="616">
        <f t="shared" si="163"/>
        <v>0</v>
      </c>
      <c r="AO41" s="616">
        <f t="shared" si="164"/>
        <v>0</v>
      </c>
      <c r="AP41" s="616">
        <f t="shared" si="165"/>
        <v>1</v>
      </c>
      <c r="AQ41" s="616">
        <f t="shared" si="166"/>
        <v>0</v>
      </c>
      <c r="AR41" s="616">
        <f t="shared" si="167"/>
        <v>0</v>
      </c>
      <c r="AS41" s="616">
        <f t="shared" si="168"/>
        <v>2</v>
      </c>
      <c r="AT41" s="616">
        <f t="shared" si="169"/>
        <v>0</v>
      </c>
      <c r="AU41" s="616">
        <f t="shared" si="170"/>
        <v>4</v>
      </c>
      <c r="AV41" s="616">
        <f t="shared" si="171"/>
        <v>2</v>
      </c>
      <c r="AW41" s="616">
        <f t="shared" si="172"/>
        <v>3</v>
      </c>
      <c r="AX41" s="616">
        <f t="shared" si="173"/>
        <v>2</v>
      </c>
      <c r="AY41" s="616">
        <f t="shared" si="174"/>
        <v>4</v>
      </c>
      <c r="AZ41" s="616">
        <f t="shared" si="175"/>
        <v>6</v>
      </c>
      <c r="BA41" s="616">
        <f t="shared" si="176"/>
        <v>0</v>
      </c>
      <c r="BB41" s="616">
        <f t="shared" si="177"/>
        <v>2</v>
      </c>
      <c r="BC41" s="616">
        <f t="shared" si="178"/>
        <v>0</v>
      </c>
      <c r="BD41" s="594">
        <f t="shared" si="179"/>
        <v>0</v>
      </c>
      <c r="BE41" s="594">
        <f t="shared" si="180"/>
        <v>0</v>
      </c>
      <c r="BF41" s="594">
        <f t="shared" si="181"/>
        <v>0</v>
      </c>
      <c r="BG41" s="594">
        <f t="shared" si="182"/>
        <v>0</v>
      </c>
      <c r="BH41" s="594">
        <f t="shared" si="183"/>
        <v>0</v>
      </c>
      <c r="BI41" s="594">
        <f t="shared" si="184"/>
        <v>0</v>
      </c>
      <c r="BJ41" s="594">
        <f t="shared" si="185"/>
        <v>0</v>
      </c>
      <c r="BK41" s="594">
        <f t="shared" si="186"/>
        <v>0</v>
      </c>
      <c r="BL41" s="594">
        <f t="shared" si="187"/>
        <v>0</v>
      </c>
      <c r="BM41" s="594">
        <f t="shared" si="188"/>
        <v>0</v>
      </c>
      <c r="BN41" s="305"/>
      <c r="BO41" s="305"/>
      <c r="BP41" s="16" t="s">
        <v>187</v>
      </c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>
        <v>1</v>
      </c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>
        <v>1</v>
      </c>
      <c r="EB41" s="13">
        <v>1</v>
      </c>
      <c r="EC41" s="13"/>
      <c r="ED41" s="13"/>
      <c r="EE41" s="13"/>
      <c r="EF41" s="13"/>
      <c r="EG41" s="13"/>
      <c r="EH41" s="13">
        <v>1</v>
      </c>
      <c r="EI41" s="13"/>
      <c r="EJ41" s="13">
        <v>1</v>
      </c>
      <c r="EK41" s="13"/>
      <c r="EL41" s="13"/>
      <c r="EM41" s="13"/>
      <c r="EN41" s="13"/>
      <c r="EO41" s="13"/>
      <c r="EP41" s="13"/>
      <c r="EQ41" s="13"/>
      <c r="ER41" s="13"/>
      <c r="ES41" s="13">
        <v>2</v>
      </c>
      <c r="ET41" s="13"/>
      <c r="EU41" s="13">
        <v>1</v>
      </c>
      <c r="EV41" s="13">
        <v>1</v>
      </c>
      <c r="EW41" s="13">
        <v>1</v>
      </c>
      <c r="EX41" s="13"/>
      <c r="EY41" s="13">
        <v>1</v>
      </c>
      <c r="EZ41" s="13"/>
      <c r="FA41" s="13"/>
      <c r="FB41" s="13">
        <v>1</v>
      </c>
      <c r="FC41" s="13">
        <v>1</v>
      </c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57">
        <v>13</v>
      </c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>
        <v>1</v>
      </c>
      <c r="HR41" s="13"/>
      <c r="HS41" s="13"/>
      <c r="HT41" s="13"/>
      <c r="HU41" s="13"/>
      <c r="HV41" s="13"/>
      <c r="HW41" s="13">
        <v>1</v>
      </c>
      <c r="HX41" s="13"/>
      <c r="HY41" s="13"/>
      <c r="HZ41" s="13"/>
      <c r="IA41" s="13"/>
      <c r="IB41" s="13">
        <v>1</v>
      </c>
      <c r="IC41" s="13">
        <v>1</v>
      </c>
      <c r="ID41" s="13">
        <v>1</v>
      </c>
      <c r="IE41" s="13"/>
      <c r="IF41" s="13"/>
      <c r="IG41" s="13">
        <v>1</v>
      </c>
      <c r="IH41" s="13"/>
      <c r="II41" s="13"/>
      <c r="IJ41" s="13">
        <v>1</v>
      </c>
      <c r="IK41" s="13"/>
      <c r="IL41" s="13"/>
      <c r="IM41" s="13"/>
      <c r="IN41" s="13"/>
      <c r="IO41" s="13"/>
      <c r="IP41" s="13">
        <v>1</v>
      </c>
      <c r="IQ41" s="13"/>
      <c r="IR41" s="13">
        <v>1</v>
      </c>
      <c r="IS41" s="13"/>
      <c r="IT41" s="13">
        <v>1</v>
      </c>
      <c r="IU41" s="13"/>
      <c r="IV41" s="13"/>
      <c r="IW41" s="13">
        <v>1</v>
      </c>
      <c r="IX41" s="13">
        <v>1</v>
      </c>
      <c r="IY41" s="13">
        <v>1</v>
      </c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57">
        <v>13</v>
      </c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7"/>
      <c r="MV41" s="13">
        <v>26</v>
      </c>
    </row>
    <row r="42" spans="1:360">
      <c r="A42" s="9" t="s">
        <v>52</v>
      </c>
      <c r="B42" s="234">
        <f t="shared" si="128"/>
        <v>0</v>
      </c>
      <c r="C42" s="234">
        <f t="shared" si="129"/>
        <v>0</v>
      </c>
      <c r="D42" s="234">
        <f t="shared" si="130"/>
        <v>0</v>
      </c>
      <c r="E42" s="234">
        <f t="shared" si="131"/>
        <v>1</v>
      </c>
      <c r="F42" s="234">
        <f t="shared" si="132"/>
        <v>2</v>
      </c>
      <c r="G42" s="234">
        <f t="shared" si="133"/>
        <v>3</v>
      </c>
      <c r="H42" s="234">
        <f t="shared" si="134"/>
        <v>18</v>
      </c>
      <c r="I42" s="234">
        <f t="shared" si="135"/>
        <v>9</v>
      </c>
      <c r="J42" s="234">
        <f t="shared" si="136"/>
        <v>46</v>
      </c>
      <c r="K42" s="234">
        <f t="shared" si="137"/>
        <v>25</v>
      </c>
      <c r="L42" s="234">
        <f t="shared" si="138"/>
        <v>105</v>
      </c>
      <c r="M42" s="234">
        <f t="shared" si="139"/>
        <v>42</v>
      </c>
      <c r="N42" s="234">
        <f t="shared" si="140"/>
        <v>176</v>
      </c>
      <c r="O42" s="234">
        <f t="shared" si="141"/>
        <v>110</v>
      </c>
      <c r="P42" s="234">
        <f t="shared" si="142"/>
        <v>219</v>
      </c>
      <c r="Q42" s="234">
        <f t="shared" si="143"/>
        <v>166</v>
      </c>
      <c r="R42" s="234">
        <f t="shared" si="144"/>
        <v>136</v>
      </c>
      <c r="S42" s="234">
        <f t="shared" si="145"/>
        <v>181</v>
      </c>
      <c r="T42" s="234">
        <f t="shared" si="146"/>
        <v>40</v>
      </c>
      <c r="U42" s="234">
        <f t="shared" si="147"/>
        <v>91</v>
      </c>
      <c r="W42" s="596">
        <f t="shared" si="148"/>
        <v>0</v>
      </c>
      <c r="X42" s="596">
        <f t="shared" si="149"/>
        <v>0</v>
      </c>
      <c r="Y42" s="596">
        <f t="shared" si="150"/>
        <v>0</v>
      </c>
      <c r="Z42" s="596">
        <f t="shared" si="151"/>
        <v>0</v>
      </c>
      <c r="AA42" s="596">
        <f t="shared" si="152"/>
        <v>2</v>
      </c>
      <c r="AB42" s="596">
        <f t="shared" si="153"/>
        <v>2</v>
      </c>
      <c r="AC42" s="596">
        <f t="shared" si="154"/>
        <v>2</v>
      </c>
      <c r="AD42" s="596">
        <f t="shared" si="155"/>
        <v>5</v>
      </c>
      <c r="AE42" s="596">
        <f t="shared" si="156"/>
        <v>14</v>
      </c>
      <c r="AF42" s="596">
        <f t="shared" si="157"/>
        <v>12</v>
      </c>
      <c r="AG42" s="305"/>
      <c r="AH42" s="16" t="s">
        <v>49</v>
      </c>
      <c r="AI42" s="616">
        <f t="shared" si="158"/>
        <v>0</v>
      </c>
      <c r="AJ42" s="616">
        <f t="shared" si="159"/>
        <v>0</v>
      </c>
      <c r="AK42" s="616">
        <f t="shared" si="160"/>
        <v>0</v>
      </c>
      <c r="AL42" s="616">
        <f t="shared" si="161"/>
        <v>0</v>
      </c>
      <c r="AM42" s="616">
        <f t="shared" si="162"/>
        <v>0</v>
      </c>
      <c r="AN42" s="616">
        <f t="shared" si="163"/>
        <v>0</v>
      </c>
      <c r="AO42" s="616">
        <f t="shared" si="164"/>
        <v>0</v>
      </c>
      <c r="AP42" s="616">
        <f t="shared" si="165"/>
        <v>1</v>
      </c>
      <c r="AQ42" s="616">
        <f t="shared" si="166"/>
        <v>3</v>
      </c>
      <c r="AR42" s="616">
        <f t="shared" si="167"/>
        <v>0</v>
      </c>
      <c r="AS42" s="616">
        <f t="shared" si="168"/>
        <v>4</v>
      </c>
      <c r="AT42" s="616">
        <f t="shared" si="169"/>
        <v>1</v>
      </c>
      <c r="AU42" s="616">
        <f t="shared" si="170"/>
        <v>3</v>
      </c>
      <c r="AV42" s="616">
        <f t="shared" si="171"/>
        <v>2</v>
      </c>
      <c r="AW42" s="616">
        <f t="shared" si="172"/>
        <v>1</v>
      </c>
      <c r="AX42" s="616">
        <f t="shared" si="173"/>
        <v>2</v>
      </c>
      <c r="AY42" s="616">
        <f t="shared" si="174"/>
        <v>5</v>
      </c>
      <c r="AZ42" s="616">
        <f t="shared" si="175"/>
        <v>3</v>
      </c>
      <c r="BA42" s="616">
        <f t="shared" si="176"/>
        <v>1</v>
      </c>
      <c r="BB42" s="616">
        <f t="shared" si="177"/>
        <v>2</v>
      </c>
      <c r="BC42" s="616">
        <f t="shared" si="178"/>
        <v>0</v>
      </c>
      <c r="BD42" s="594">
        <f t="shared" si="179"/>
        <v>0</v>
      </c>
      <c r="BE42" s="594">
        <f t="shared" si="180"/>
        <v>0</v>
      </c>
      <c r="BF42" s="594">
        <f t="shared" si="181"/>
        <v>0</v>
      </c>
      <c r="BG42" s="594">
        <f t="shared" si="182"/>
        <v>0</v>
      </c>
      <c r="BH42" s="594">
        <f t="shared" si="183"/>
        <v>0</v>
      </c>
      <c r="BI42" s="594">
        <f t="shared" si="184"/>
        <v>0</v>
      </c>
      <c r="BJ42" s="594">
        <f t="shared" si="185"/>
        <v>0</v>
      </c>
      <c r="BK42" s="594">
        <f t="shared" si="186"/>
        <v>0</v>
      </c>
      <c r="BL42" s="594">
        <f t="shared" si="187"/>
        <v>0</v>
      </c>
      <c r="BM42" s="594">
        <f t="shared" si="188"/>
        <v>0</v>
      </c>
      <c r="BN42" s="305"/>
      <c r="BO42" s="305"/>
      <c r="BP42" s="16" t="s">
        <v>49</v>
      </c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>
        <v>1</v>
      </c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>
        <v>1</v>
      </c>
      <c r="DT42" s="13"/>
      <c r="DU42" s="13"/>
      <c r="DV42" s="13"/>
      <c r="DW42" s="13"/>
      <c r="DX42" s="13"/>
      <c r="DY42" s="13"/>
      <c r="DZ42" s="13"/>
      <c r="EA42" s="13"/>
      <c r="EB42" s="13"/>
      <c r="EC42" s="13">
        <v>2</v>
      </c>
      <c r="ED42" s="13"/>
      <c r="EE42" s="13"/>
      <c r="EF42" s="13">
        <v>1</v>
      </c>
      <c r="EG42" s="13"/>
      <c r="EH42" s="13"/>
      <c r="EI42" s="13"/>
      <c r="EJ42" s="13"/>
      <c r="EK42" s="13"/>
      <c r="EL42" s="13">
        <v>1</v>
      </c>
      <c r="EM42" s="13"/>
      <c r="EN42" s="13"/>
      <c r="EO42" s="13"/>
      <c r="EP42" s="13"/>
      <c r="EQ42" s="13"/>
      <c r="ER42" s="13">
        <v>1</v>
      </c>
      <c r="ES42" s="13">
        <v>1</v>
      </c>
      <c r="ET42" s="13"/>
      <c r="EU42" s="13"/>
      <c r="EV42" s="13"/>
      <c r="EW42" s="13"/>
      <c r="EX42" s="13">
        <v>1</v>
      </c>
      <c r="EY42" s="13"/>
      <c r="EZ42" s="13"/>
      <c r="FA42" s="13"/>
      <c r="FB42" s="13">
        <v>1</v>
      </c>
      <c r="FC42" s="13">
        <v>1</v>
      </c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57">
        <v>11</v>
      </c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>
        <v>2</v>
      </c>
      <c r="HG42" s="13"/>
      <c r="HH42" s="13"/>
      <c r="HI42" s="13"/>
      <c r="HJ42" s="13"/>
      <c r="HK42" s="13"/>
      <c r="HL42" s="13"/>
      <c r="HM42" s="13"/>
      <c r="HN42" s="13">
        <v>1</v>
      </c>
      <c r="HO42" s="13"/>
      <c r="HP42" s="13"/>
      <c r="HQ42" s="13">
        <v>1</v>
      </c>
      <c r="HR42" s="13"/>
      <c r="HS42" s="13"/>
      <c r="HT42" s="13">
        <v>1</v>
      </c>
      <c r="HU42" s="13"/>
      <c r="HV42" s="13">
        <v>1</v>
      </c>
      <c r="HW42" s="13">
        <v>1</v>
      </c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>
        <v>1</v>
      </c>
      <c r="II42" s="13">
        <v>2</v>
      </c>
      <c r="IJ42" s="13"/>
      <c r="IK42" s="13"/>
      <c r="IL42" s="13"/>
      <c r="IM42" s="13"/>
      <c r="IN42" s="13"/>
      <c r="IO42" s="13">
        <v>1</v>
      </c>
      <c r="IP42" s="13"/>
      <c r="IQ42" s="13"/>
      <c r="IR42" s="13"/>
      <c r="IS42" s="13"/>
      <c r="IT42" s="13"/>
      <c r="IU42" s="13">
        <v>1</v>
      </c>
      <c r="IV42" s="13"/>
      <c r="IW42" s="13"/>
      <c r="IX42" s="13"/>
      <c r="IY42" s="13">
        <v>1</v>
      </c>
      <c r="IZ42" s="13">
        <v>1</v>
      </c>
      <c r="JA42" s="13"/>
      <c r="JB42" s="13"/>
      <c r="JC42" s="13">
        <v>2</v>
      </c>
      <c r="JD42" s="13"/>
      <c r="JE42" s="13"/>
      <c r="JF42" s="13"/>
      <c r="JG42" s="13"/>
      <c r="JH42" s="13"/>
      <c r="JI42" s="13"/>
      <c r="JJ42" s="13">
        <v>1</v>
      </c>
      <c r="JK42" s="13"/>
      <c r="JL42" s="13"/>
      <c r="JM42" s="13"/>
      <c r="JN42" s="13"/>
      <c r="JO42" s="13"/>
      <c r="JP42" s="13"/>
      <c r="JQ42" s="13"/>
      <c r="JR42" s="13"/>
      <c r="JS42" s="13"/>
      <c r="JT42" s="57">
        <v>17</v>
      </c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7"/>
      <c r="MV42" s="13">
        <v>28</v>
      </c>
    </row>
    <row r="43" spans="1:360">
      <c r="A43" s="8" t="s">
        <v>53</v>
      </c>
      <c r="B43" s="234">
        <f t="shared" si="128"/>
        <v>0</v>
      </c>
      <c r="C43" s="234">
        <f t="shared" si="129"/>
        <v>0</v>
      </c>
      <c r="D43" s="234">
        <f t="shared" si="130"/>
        <v>0</v>
      </c>
      <c r="E43" s="234">
        <f t="shared" si="131"/>
        <v>0</v>
      </c>
      <c r="F43" s="234">
        <f t="shared" si="132"/>
        <v>0</v>
      </c>
      <c r="G43" s="234">
        <f t="shared" si="133"/>
        <v>0</v>
      </c>
      <c r="H43" s="234">
        <f t="shared" si="134"/>
        <v>1</v>
      </c>
      <c r="I43" s="234">
        <f t="shared" si="135"/>
        <v>0</v>
      </c>
      <c r="J43" s="234">
        <f t="shared" si="136"/>
        <v>1</v>
      </c>
      <c r="K43" s="234">
        <f t="shared" si="137"/>
        <v>0</v>
      </c>
      <c r="L43" s="234">
        <f t="shared" si="138"/>
        <v>5</v>
      </c>
      <c r="M43" s="234">
        <f t="shared" si="139"/>
        <v>1</v>
      </c>
      <c r="N43" s="234">
        <f t="shared" si="140"/>
        <v>4</v>
      </c>
      <c r="O43" s="234">
        <f t="shared" si="141"/>
        <v>1</v>
      </c>
      <c r="P43" s="234">
        <f t="shared" si="142"/>
        <v>7</v>
      </c>
      <c r="Q43" s="234">
        <f t="shared" si="143"/>
        <v>1</v>
      </c>
      <c r="R43" s="234">
        <f t="shared" si="144"/>
        <v>5</v>
      </c>
      <c r="S43" s="234">
        <f t="shared" si="145"/>
        <v>4</v>
      </c>
      <c r="T43" s="234">
        <f t="shared" si="146"/>
        <v>2</v>
      </c>
      <c r="U43" s="234">
        <f t="shared" si="147"/>
        <v>3</v>
      </c>
      <c r="W43" s="596">
        <f t="shared" si="148"/>
        <v>0</v>
      </c>
      <c r="X43" s="596">
        <f t="shared" si="149"/>
        <v>0</v>
      </c>
      <c r="Y43" s="596">
        <f t="shared" si="150"/>
        <v>0</v>
      </c>
      <c r="Z43" s="596">
        <f t="shared" si="151"/>
        <v>0</v>
      </c>
      <c r="AA43" s="596">
        <f t="shared" si="152"/>
        <v>0</v>
      </c>
      <c r="AB43" s="596">
        <f t="shared" si="153"/>
        <v>0</v>
      </c>
      <c r="AC43" s="596">
        <f t="shared" si="154"/>
        <v>0</v>
      </c>
      <c r="AD43" s="596">
        <f t="shared" si="155"/>
        <v>0</v>
      </c>
      <c r="AE43" s="596">
        <f t="shared" si="156"/>
        <v>1</v>
      </c>
      <c r="AF43" s="596">
        <f t="shared" si="157"/>
        <v>0</v>
      </c>
      <c r="AG43" s="305"/>
      <c r="AH43" s="16" t="s">
        <v>50</v>
      </c>
      <c r="AI43" s="616">
        <f t="shared" si="158"/>
        <v>1</v>
      </c>
      <c r="AJ43" s="616">
        <f t="shared" si="159"/>
        <v>2</v>
      </c>
      <c r="AK43" s="616">
        <f t="shared" si="160"/>
        <v>4</v>
      </c>
      <c r="AL43" s="616">
        <f t="shared" si="161"/>
        <v>1</v>
      </c>
      <c r="AM43" s="616">
        <f t="shared" si="162"/>
        <v>6</v>
      </c>
      <c r="AN43" s="616">
        <f t="shared" si="163"/>
        <v>9</v>
      </c>
      <c r="AO43" s="616">
        <f t="shared" si="164"/>
        <v>25</v>
      </c>
      <c r="AP43" s="616">
        <f t="shared" si="165"/>
        <v>18</v>
      </c>
      <c r="AQ43" s="616">
        <f t="shared" si="166"/>
        <v>89</v>
      </c>
      <c r="AR43" s="616">
        <f t="shared" si="167"/>
        <v>55</v>
      </c>
      <c r="AS43" s="616">
        <f t="shared" si="168"/>
        <v>183</v>
      </c>
      <c r="AT43" s="616">
        <f t="shared" si="169"/>
        <v>103</v>
      </c>
      <c r="AU43" s="616">
        <f t="shared" si="170"/>
        <v>358</v>
      </c>
      <c r="AV43" s="616">
        <f t="shared" si="171"/>
        <v>170</v>
      </c>
      <c r="AW43" s="616">
        <f t="shared" si="172"/>
        <v>307</v>
      </c>
      <c r="AX43" s="616">
        <f t="shared" si="173"/>
        <v>229</v>
      </c>
      <c r="AY43" s="616">
        <f t="shared" si="174"/>
        <v>177</v>
      </c>
      <c r="AZ43" s="616">
        <f t="shared" si="175"/>
        <v>183</v>
      </c>
      <c r="BA43" s="616">
        <f t="shared" si="176"/>
        <v>35</v>
      </c>
      <c r="BB43" s="616">
        <f t="shared" si="177"/>
        <v>79</v>
      </c>
      <c r="BC43" s="616">
        <f t="shared" si="178"/>
        <v>54</v>
      </c>
      <c r="BD43" s="594">
        <f t="shared" si="179"/>
        <v>1</v>
      </c>
      <c r="BE43" s="594">
        <f t="shared" si="180"/>
        <v>0</v>
      </c>
      <c r="BF43" s="594">
        <f t="shared" si="181"/>
        <v>1</v>
      </c>
      <c r="BG43" s="594">
        <f t="shared" si="182"/>
        <v>0</v>
      </c>
      <c r="BH43" s="594">
        <f t="shared" si="183"/>
        <v>2</v>
      </c>
      <c r="BI43" s="594">
        <f t="shared" si="184"/>
        <v>3</v>
      </c>
      <c r="BJ43" s="594">
        <f t="shared" si="185"/>
        <v>6</v>
      </c>
      <c r="BK43" s="594">
        <f t="shared" si="186"/>
        <v>10</v>
      </c>
      <c r="BL43" s="594">
        <f t="shared" si="187"/>
        <v>14</v>
      </c>
      <c r="BM43" s="594">
        <f t="shared" si="188"/>
        <v>13</v>
      </c>
      <c r="BN43" s="305"/>
      <c r="BO43" s="305"/>
      <c r="BP43" s="16" t="s">
        <v>50</v>
      </c>
      <c r="BQ43" s="13">
        <v>1</v>
      </c>
      <c r="BR43" s="13"/>
      <c r="BS43" s="13"/>
      <c r="BT43" s="13"/>
      <c r="BU43" s="13">
        <v>1</v>
      </c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>
        <v>1</v>
      </c>
      <c r="CH43" s="13"/>
      <c r="CI43" s="13"/>
      <c r="CJ43" s="13">
        <v>1</v>
      </c>
      <c r="CK43" s="13">
        <v>1</v>
      </c>
      <c r="CL43" s="13">
        <v>1</v>
      </c>
      <c r="CM43" s="13"/>
      <c r="CN43" s="13">
        <v>4</v>
      </c>
      <c r="CO43" s="13">
        <v>1</v>
      </c>
      <c r="CP43" s="13">
        <v>1</v>
      </c>
      <c r="CQ43" s="13"/>
      <c r="CR43" s="13">
        <v>1</v>
      </c>
      <c r="CS43" s="13">
        <v>1</v>
      </c>
      <c r="CT43" s="13">
        <v>2</v>
      </c>
      <c r="CU43" s="13">
        <v>1</v>
      </c>
      <c r="CV43" s="13">
        <v>4</v>
      </c>
      <c r="CW43" s="13"/>
      <c r="CX43" s="13">
        <v>3</v>
      </c>
      <c r="CY43" s="13">
        <v>2</v>
      </c>
      <c r="CZ43" s="13">
        <v>2</v>
      </c>
      <c r="DA43" s="13">
        <v>2</v>
      </c>
      <c r="DB43" s="13">
        <v>8</v>
      </c>
      <c r="DC43" s="13">
        <v>6</v>
      </c>
      <c r="DD43" s="13">
        <v>2</v>
      </c>
      <c r="DE43" s="13">
        <v>4</v>
      </c>
      <c r="DF43" s="13">
        <v>4</v>
      </c>
      <c r="DG43" s="13">
        <v>10</v>
      </c>
      <c r="DH43" s="13">
        <v>3</v>
      </c>
      <c r="DI43" s="13">
        <v>5</v>
      </c>
      <c r="DJ43" s="13">
        <v>4</v>
      </c>
      <c r="DK43" s="13">
        <v>9</v>
      </c>
      <c r="DL43" s="13">
        <v>12</v>
      </c>
      <c r="DM43" s="13">
        <v>7</v>
      </c>
      <c r="DN43" s="13">
        <v>11</v>
      </c>
      <c r="DO43" s="13">
        <v>5</v>
      </c>
      <c r="DP43" s="13">
        <v>6</v>
      </c>
      <c r="DQ43" s="13">
        <v>12</v>
      </c>
      <c r="DR43" s="13">
        <v>11</v>
      </c>
      <c r="DS43" s="13">
        <v>15</v>
      </c>
      <c r="DT43" s="13">
        <v>15</v>
      </c>
      <c r="DU43" s="13">
        <v>9</v>
      </c>
      <c r="DV43" s="13">
        <v>19</v>
      </c>
      <c r="DW43" s="13">
        <v>21</v>
      </c>
      <c r="DX43" s="13">
        <v>10</v>
      </c>
      <c r="DY43" s="13">
        <v>11</v>
      </c>
      <c r="DZ43" s="13">
        <v>14</v>
      </c>
      <c r="EA43" s="13">
        <v>15</v>
      </c>
      <c r="EB43" s="13">
        <v>20</v>
      </c>
      <c r="EC43" s="13">
        <v>22</v>
      </c>
      <c r="ED43" s="13">
        <v>16</v>
      </c>
      <c r="EE43" s="13">
        <v>22</v>
      </c>
      <c r="EF43" s="13">
        <v>20</v>
      </c>
      <c r="EG43" s="13">
        <v>26</v>
      </c>
      <c r="EH43" s="13">
        <v>20</v>
      </c>
      <c r="EI43" s="13">
        <v>22</v>
      </c>
      <c r="EJ43" s="13">
        <v>18</v>
      </c>
      <c r="EK43" s="13">
        <v>22</v>
      </c>
      <c r="EL43" s="13">
        <v>23</v>
      </c>
      <c r="EM43" s="13">
        <v>28</v>
      </c>
      <c r="EN43" s="13">
        <v>13</v>
      </c>
      <c r="EO43" s="13">
        <v>37</v>
      </c>
      <c r="EP43" s="13">
        <v>17</v>
      </c>
      <c r="EQ43" s="13">
        <v>26</v>
      </c>
      <c r="ER43" s="13">
        <v>20</v>
      </c>
      <c r="ES43" s="13">
        <v>18</v>
      </c>
      <c r="ET43" s="13">
        <v>18</v>
      </c>
      <c r="EU43" s="13">
        <v>18</v>
      </c>
      <c r="EV43" s="13">
        <v>24</v>
      </c>
      <c r="EW43" s="13">
        <v>17</v>
      </c>
      <c r="EX43" s="13">
        <v>11</v>
      </c>
      <c r="EY43" s="13">
        <v>14</v>
      </c>
      <c r="EZ43" s="13">
        <v>16</v>
      </c>
      <c r="FA43" s="13">
        <v>11</v>
      </c>
      <c r="FB43" s="13">
        <v>16</v>
      </c>
      <c r="FC43" s="13">
        <v>10</v>
      </c>
      <c r="FD43" s="13">
        <v>3</v>
      </c>
      <c r="FE43" s="13">
        <v>7</v>
      </c>
      <c r="FF43" s="13">
        <v>5</v>
      </c>
      <c r="FG43" s="13">
        <v>6</v>
      </c>
      <c r="FH43" s="13">
        <v>2</v>
      </c>
      <c r="FI43" s="13">
        <v>2</v>
      </c>
      <c r="FJ43" s="13"/>
      <c r="FK43" s="13">
        <v>1</v>
      </c>
      <c r="FL43" s="13"/>
      <c r="FM43" s="13"/>
      <c r="FN43" s="13"/>
      <c r="FO43" s="13"/>
      <c r="FP43" s="13"/>
      <c r="FQ43" s="13"/>
      <c r="FR43" s="13"/>
      <c r="FS43" s="57">
        <v>849</v>
      </c>
      <c r="FT43" s="13"/>
      <c r="FU43" s="13">
        <v>1</v>
      </c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>
        <v>1</v>
      </c>
      <c r="GG43" s="13"/>
      <c r="GH43" s="13"/>
      <c r="GI43" s="13">
        <v>2</v>
      </c>
      <c r="GJ43" s="13"/>
      <c r="GK43" s="13">
        <v>1</v>
      </c>
      <c r="GL43" s="13"/>
      <c r="GM43" s="13">
        <v>1</v>
      </c>
      <c r="GN43" s="13">
        <v>1</v>
      </c>
      <c r="GO43" s="13">
        <v>2</v>
      </c>
      <c r="GP43" s="13"/>
      <c r="GQ43" s="13"/>
      <c r="GR43" s="13">
        <v>1</v>
      </c>
      <c r="GS43" s="13">
        <v>1</v>
      </c>
      <c r="GT43" s="13"/>
      <c r="GU43" s="13"/>
      <c r="GV43" s="13"/>
      <c r="GW43" s="13">
        <v>3</v>
      </c>
      <c r="GX43" s="13">
        <v>3</v>
      </c>
      <c r="GY43" s="13">
        <v>1</v>
      </c>
      <c r="GZ43" s="13">
        <v>6</v>
      </c>
      <c r="HA43" s="13">
        <v>2</v>
      </c>
      <c r="HB43" s="13">
        <v>4</v>
      </c>
      <c r="HC43" s="13">
        <v>1</v>
      </c>
      <c r="HD43" s="13">
        <v>2</v>
      </c>
      <c r="HE43" s="13">
        <v>3</v>
      </c>
      <c r="HF43" s="13">
        <v>4</v>
      </c>
      <c r="HG43" s="13">
        <v>8</v>
      </c>
      <c r="HH43" s="13">
        <v>2</v>
      </c>
      <c r="HI43" s="13">
        <v>5</v>
      </c>
      <c r="HJ43" s="13">
        <v>9</v>
      </c>
      <c r="HK43" s="13">
        <v>9</v>
      </c>
      <c r="HL43" s="13">
        <v>5</v>
      </c>
      <c r="HM43" s="13">
        <v>15</v>
      </c>
      <c r="HN43" s="13">
        <v>13</v>
      </c>
      <c r="HO43" s="13">
        <v>19</v>
      </c>
      <c r="HP43" s="13">
        <v>9</v>
      </c>
      <c r="HQ43" s="13">
        <v>13</v>
      </c>
      <c r="HR43" s="13">
        <v>20</v>
      </c>
      <c r="HS43" s="13">
        <v>18</v>
      </c>
      <c r="HT43" s="13">
        <v>16</v>
      </c>
      <c r="HU43" s="13">
        <v>19</v>
      </c>
      <c r="HV43" s="13">
        <v>16</v>
      </c>
      <c r="HW43" s="13">
        <v>18</v>
      </c>
      <c r="HX43" s="13">
        <v>28</v>
      </c>
      <c r="HY43" s="13">
        <v>26</v>
      </c>
      <c r="HZ43" s="13">
        <v>43</v>
      </c>
      <c r="IA43" s="13">
        <v>25</v>
      </c>
      <c r="IB43" s="13">
        <v>37</v>
      </c>
      <c r="IC43" s="13">
        <v>41</v>
      </c>
      <c r="ID43" s="13">
        <v>28</v>
      </c>
      <c r="IE43" s="13">
        <v>30</v>
      </c>
      <c r="IF43" s="13">
        <v>40</v>
      </c>
      <c r="IG43" s="13">
        <v>43</v>
      </c>
      <c r="IH43" s="13">
        <v>41</v>
      </c>
      <c r="II43" s="13">
        <v>30</v>
      </c>
      <c r="IJ43" s="13">
        <v>27</v>
      </c>
      <c r="IK43" s="13">
        <v>37</v>
      </c>
      <c r="IL43" s="13">
        <v>34</v>
      </c>
      <c r="IM43" s="13">
        <v>33</v>
      </c>
      <c r="IN43" s="13">
        <v>25</v>
      </c>
      <c r="IO43" s="13">
        <v>27</v>
      </c>
      <c r="IP43" s="13">
        <v>25</v>
      </c>
      <c r="IQ43" s="13">
        <v>44</v>
      </c>
      <c r="IR43" s="13">
        <v>29</v>
      </c>
      <c r="IS43" s="13">
        <v>26</v>
      </c>
      <c r="IT43" s="13">
        <v>27</v>
      </c>
      <c r="IU43" s="13">
        <v>20</v>
      </c>
      <c r="IV43" s="13">
        <v>20</v>
      </c>
      <c r="IW43" s="13">
        <v>15</v>
      </c>
      <c r="IX43" s="13">
        <v>28</v>
      </c>
      <c r="IY43" s="13">
        <v>13</v>
      </c>
      <c r="IZ43" s="13">
        <v>11</v>
      </c>
      <c r="JA43" s="13">
        <v>16</v>
      </c>
      <c r="JB43" s="13">
        <v>14</v>
      </c>
      <c r="JC43" s="13">
        <v>13</v>
      </c>
      <c r="JD43" s="13">
        <v>6</v>
      </c>
      <c r="JE43" s="13">
        <v>3</v>
      </c>
      <c r="JF43" s="13">
        <v>9</v>
      </c>
      <c r="JG43" s="13">
        <v>5</v>
      </c>
      <c r="JH43" s="13">
        <v>2</v>
      </c>
      <c r="JI43" s="13">
        <v>4</v>
      </c>
      <c r="JJ43" s="13">
        <v>4</v>
      </c>
      <c r="JK43" s="13">
        <v>1</v>
      </c>
      <c r="JL43" s="13"/>
      <c r="JM43" s="13">
        <v>1</v>
      </c>
      <c r="JN43" s="13"/>
      <c r="JO43" s="13"/>
      <c r="JP43" s="13"/>
      <c r="JQ43" s="13"/>
      <c r="JR43" s="13"/>
      <c r="JS43" s="13"/>
      <c r="JT43" s="57">
        <v>1185</v>
      </c>
      <c r="JU43" s="13">
        <v>1</v>
      </c>
      <c r="JV43" s="13"/>
      <c r="JW43" s="13"/>
      <c r="JX43" s="13"/>
      <c r="JY43" s="13"/>
      <c r="JZ43" s="13">
        <v>1</v>
      </c>
      <c r="KA43" s="13"/>
      <c r="KB43" s="13"/>
      <c r="KC43" s="13"/>
      <c r="KD43" s="13"/>
      <c r="KE43" s="13"/>
      <c r="KF43" s="13"/>
      <c r="KG43" s="13"/>
      <c r="KH43" s="13"/>
      <c r="KI43" s="13">
        <v>1</v>
      </c>
      <c r="KJ43" s="13"/>
      <c r="KK43" s="13">
        <v>1</v>
      </c>
      <c r="KL43" s="13"/>
      <c r="KM43" s="13"/>
      <c r="KN43" s="13"/>
      <c r="KO43" s="13"/>
      <c r="KP43" s="13"/>
      <c r="KQ43" s="13">
        <v>1</v>
      </c>
      <c r="KR43" s="13"/>
      <c r="KS43" s="13">
        <v>1</v>
      </c>
      <c r="KT43" s="13"/>
      <c r="KU43" s="13"/>
      <c r="KV43" s="13"/>
      <c r="KW43" s="13"/>
      <c r="KX43" s="13"/>
      <c r="KY43" s="13"/>
      <c r="KZ43" s="13">
        <v>1</v>
      </c>
      <c r="LA43" s="13">
        <v>2</v>
      </c>
      <c r="LB43" s="13"/>
      <c r="LC43" s="13"/>
      <c r="LD43" s="13"/>
      <c r="LE43" s="13">
        <v>2</v>
      </c>
      <c r="LF43" s="13"/>
      <c r="LG43" s="13"/>
      <c r="LH43" s="13">
        <v>1</v>
      </c>
      <c r="LI43" s="13">
        <v>1</v>
      </c>
      <c r="LJ43" s="13"/>
      <c r="LK43" s="13">
        <v>2</v>
      </c>
      <c r="LL43" s="13">
        <v>2</v>
      </c>
      <c r="LM43" s="13"/>
      <c r="LN43" s="13">
        <v>1</v>
      </c>
      <c r="LO43" s="13">
        <v>1</v>
      </c>
      <c r="LP43" s="13">
        <v>1</v>
      </c>
      <c r="LQ43" s="13"/>
      <c r="LR43" s="13"/>
      <c r="LS43" s="13">
        <v>1</v>
      </c>
      <c r="LT43" s="13">
        <v>2</v>
      </c>
      <c r="LU43" s="13"/>
      <c r="LV43" s="13"/>
      <c r="LW43" s="13">
        <v>3</v>
      </c>
      <c r="LX43" s="13">
        <v>3</v>
      </c>
      <c r="LY43" s="13">
        <v>3</v>
      </c>
      <c r="LZ43" s="13">
        <v>2</v>
      </c>
      <c r="MA43" s="13"/>
      <c r="MB43" s="13"/>
      <c r="MC43" s="13">
        <v>1</v>
      </c>
      <c r="MD43" s="13">
        <v>2</v>
      </c>
      <c r="ME43" s="13">
        <v>1</v>
      </c>
      <c r="MF43" s="13">
        <v>3</v>
      </c>
      <c r="MG43" s="13"/>
      <c r="MH43" s="13">
        <v>2</v>
      </c>
      <c r="MI43" s="13"/>
      <c r="MJ43" s="13">
        <v>1</v>
      </c>
      <c r="MK43" s="13">
        <v>2</v>
      </c>
      <c r="ML43" s="13"/>
      <c r="MM43" s="13">
        <v>1</v>
      </c>
      <c r="MN43" s="13">
        <v>2</v>
      </c>
      <c r="MO43" s="13"/>
      <c r="MP43" s="13"/>
      <c r="MQ43" s="13"/>
      <c r="MR43" s="13"/>
      <c r="MS43" s="13">
        <v>1</v>
      </c>
      <c r="MT43" s="13">
        <v>4</v>
      </c>
      <c r="MU43" s="57">
        <v>54</v>
      </c>
      <c r="MV43" s="13">
        <v>2088</v>
      </c>
    </row>
    <row r="44" spans="1:360">
      <c r="A44" s="8" t="s">
        <v>54</v>
      </c>
      <c r="B44" s="234">
        <f t="shared" si="128"/>
        <v>0</v>
      </c>
      <c r="C44" s="234">
        <f t="shared" si="129"/>
        <v>0</v>
      </c>
      <c r="D44" s="234">
        <f t="shared" si="130"/>
        <v>0</v>
      </c>
      <c r="E44" s="234">
        <f t="shared" si="131"/>
        <v>0</v>
      </c>
      <c r="F44" s="234">
        <f t="shared" si="132"/>
        <v>0</v>
      </c>
      <c r="G44" s="234">
        <f t="shared" si="133"/>
        <v>1</v>
      </c>
      <c r="H44" s="234">
        <f t="shared" si="134"/>
        <v>2</v>
      </c>
      <c r="I44" s="234">
        <f t="shared" si="135"/>
        <v>1</v>
      </c>
      <c r="J44" s="234">
        <f t="shared" si="136"/>
        <v>4</v>
      </c>
      <c r="K44" s="234">
        <f t="shared" si="137"/>
        <v>6</v>
      </c>
      <c r="L44" s="234">
        <f t="shared" si="138"/>
        <v>11</v>
      </c>
      <c r="M44" s="234">
        <f t="shared" si="139"/>
        <v>6</v>
      </c>
      <c r="N44" s="234">
        <f t="shared" si="140"/>
        <v>26</v>
      </c>
      <c r="O44" s="234">
        <f t="shared" si="141"/>
        <v>11</v>
      </c>
      <c r="P44" s="234">
        <f t="shared" si="142"/>
        <v>39</v>
      </c>
      <c r="Q44" s="234">
        <f t="shared" si="143"/>
        <v>28</v>
      </c>
      <c r="R44" s="234">
        <f t="shared" si="144"/>
        <v>31</v>
      </c>
      <c r="S44" s="234">
        <f t="shared" si="145"/>
        <v>22</v>
      </c>
      <c r="T44" s="234">
        <f t="shared" si="146"/>
        <v>10</v>
      </c>
      <c r="U44" s="234">
        <f t="shared" si="147"/>
        <v>11</v>
      </c>
      <c r="W44" s="596">
        <f t="shared" si="148"/>
        <v>0</v>
      </c>
      <c r="X44" s="596">
        <f t="shared" si="149"/>
        <v>0</v>
      </c>
      <c r="Y44" s="596">
        <f t="shared" si="150"/>
        <v>0</v>
      </c>
      <c r="Z44" s="596">
        <f t="shared" si="151"/>
        <v>0</v>
      </c>
      <c r="AA44" s="596">
        <f t="shared" si="152"/>
        <v>0</v>
      </c>
      <c r="AB44" s="596">
        <f t="shared" si="153"/>
        <v>0</v>
      </c>
      <c r="AC44" s="596">
        <f t="shared" si="154"/>
        <v>0</v>
      </c>
      <c r="AD44" s="596">
        <f t="shared" si="155"/>
        <v>0</v>
      </c>
      <c r="AE44" s="596">
        <f t="shared" si="156"/>
        <v>1</v>
      </c>
      <c r="AF44" s="596">
        <f t="shared" si="157"/>
        <v>1</v>
      </c>
      <c r="AG44" s="305"/>
      <c r="AH44" s="16" t="s">
        <v>51</v>
      </c>
      <c r="AI44" s="616">
        <f t="shared" si="158"/>
        <v>0</v>
      </c>
      <c r="AJ44" s="616">
        <f t="shared" si="159"/>
        <v>0</v>
      </c>
      <c r="AK44" s="616">
        <f t="shared" si="160"/>
        <v>0</v>
      </c>
      <c r="AL44" s="616">
        <f t="shared" si="161"/>
        <v>0</v>
      </c>
      <c r="AM44" s="616">
        <f t="shared" si="162"/>
        <v>1</v>
      </c>
      <c r="AN44" s="616">
        <f t="shared" si="163"/>
        <v>0</v>
      </c>
      <c r="AO44" s="616">
        <f t="shared" si="164"/>
        <v>0</v>
      </c>
      <c r="AP44" s="616">
        <f t="shared" si="165"/>
        <v>1</v>
      </c>
      <c r="AQ44" s="616">
        <f t="shared" si="166"/>
        <v>2</v>
      </c>
      <c r="AR44" s="616">
        <f t="shared" si="167"/>
        <v>2</v>
      </c>
      <c r="AS44" s="616">
        <f t="shared" si="168"/>
        <v>3</v>
      </c>
      <c r="AT44" s="616">
        <f t="shared" si="169"/>
        <v>3</v>
      </c>
      <c r="AU44" s="616">
        <f t="shared" si="170"/>
        <v>10</v>
      </c>
      <c r="AV44" s="616">
        <f t="shared" si="171"/>
        <v>8</v>
      </c>
      <c r="AW44" s="616">
        <f t="shared" si="172"/>
        <v>8</v>
      </c>
      <c r="AX44" s="616">
        <f t="shared" si="173"/>
        <v>11</v>
      </c>
      <c r="AY44" s="616">
        <f t="shared" si="174"/>
        <v>7</v>
      </c>
      <c r="AZ44" s="616">
        <f t="shared" si="175"/>
        <v>6</v>
      </c>
      <c r="BA44" s="616">
        <f t="shared" si="176"/>
        <v>2</v>
      </c>
      <c r="BB44" s="616">
        <f t="shared" si="177"/>
        <v>3</v>
      </c>
      <c r="BC44" s="616">
        <f t="shared" si="178"/>
        <v>0</v>
      </c>
      <c r="BD44" s="594">
        <f t="shared" si="179"/>
        <v>0</v>
      </c>
      <c r="BE44" s="594">
        <f t="shared" si="180"/>
        <v>0</v>
      </c>
      <c r="BF44" s="594">
        <f t="shared" si="181"/>
        <v>0</v>
      </c>
      <c r="BG44" s="594">
        <f t="shared" si="182"/>
        <v>0</v>
      </c>
      <c r="BH44" s="594">
        <f t="shared" si="183"/>
        <v>0</v>
      </c>
      <c r="BI44" s="594">
        <f t="shared" si="184"/>
        <v>0</v>
      </c>
      <c r="BJ44" s="594">
        <f t="shared" si="185"/>
        <v>0</v>
      </c>
      <c r="BK44" s="594">
        <f t="shared" si="186"/>
        <v>0</v>
      </c>
      <c r="BL44" s="594">
        <f t="shared" si="187"/>
        <v>0</v>
      </c>
      <c r="BM44" s="594">
        <f t="shared" si="188"/>
        <v>0</v>
      </c>
      <c r="BN44" s="305"/>
      <c r="BO44" s="305"/>
      <c r="BP44" s="16" t="s">
        <v>51</v>
      </c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>
        <v>1</v>
      </c>
      <c r="DB44" s="13"/>
      <c r="DC44" s="13"/>
      <c r="DD44" s="13"/>
      <c r="DE44" s="13"/>
      <c r="DF44" s="13"/>
      <c r="DG44" s="13">
        <v>1</v>
      </c>
      <c r="DH44" s="13"/>
      <c r="DI44" s="13"/>
      <c r="DJ44" s="13"/>
      <c r="DK44" s="13">
        <v>1</v>
      </c>
      <c r="DL44" s="13">
        <v>1</v>
      </c>
      <c r="DM44" s="13"/>
      <c r="DN44" s="13"/>
      <c r="DO44" s="13"/>
      <c r="DP44" s="13"/>
      <c r="DQ44" s="13">
        <v>1</v>
      </c>
      <c r="DR44" s="13">
        <v>1</v>
      </c>
      <c r="DS44" s="13"/>
      <c r="DT44" s="13"/>
      <c r="DU44" s="13"/>
      <c r="DV44" s="13"/>
      <c r="DW44" s="13"/>
      <c r="DX44" s="13">
        <v>1</v>
      </c>
      <c r="DY44" s="13">
        <v>1</v>
      </c>
      <c r="DZ44" s="13"/>
      <c r="EA44" s="13">
        <v>1</v>
      </c>
      <c r="EB44" s="13">
        <v>2</v>
      </c>
      <c r="EC44" s="13">
        <v>2</v>
      </c>
      <c r="ED44" s="13">
        <v>1</v>
      </c>
      <c r="EE44" s="13"/>
      <c r="EF44" s="13"/>
      <c r="EG44" s="13">
        <v>1</v>
      </c>
      <c r="EH44" s="13">
        <v>1</v>
      </c>
      <c r="EI44" s="13">
        <v>1</v>
      </c>
      <c r="EJ44" s="13"/>
      <c r="EK44" s="13">
        <v>1</v>
      </c>
      <c r="EL44" s="13">
        <v>1</v>
      </c>
      <c r="EM44" s="13">
        <v>3</v>
      </c>
      <c r="EN44" s="13"/>
      <c r="EO44" s="13">
        <v>3</v>
      </c>
      <c r="EP44" s="13">
        <v>1</v>
      </c>
      <c r="EQ44" s="13"/>
      <c r="ER44" s="13"/>
      <c r="ES44" s="13"/>
      <c r="ET44" s="13"/>
      <c r="EU44" s="13">
        <v>2</v>
      </c>
      <c r="EV44" s="13"/>
      <c r="EW44" s="13"/>
      <c r="EX44" s="13">
        <v>3</v>
      </c>
      <c r="EY44" s="13"/>
      <c r="EZ44" s="13"/>
      <c r="FA44" s="13"/>
      <c r="FB44" s="13"/>
      <c r="FC44" s="13"/>
      <c r="FD44" s="13">
        <v>1</v>
      </c>
      <c r="FE44" s="13">
        <v>2</v>
      </c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57">
        <v>34</v>
      </c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>
        <v>1</v>
      </c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>
        <v>1</v>
      </c>
      <c r="HN44" s="13">
        <v>1</v>
      </c>
      <c r="HO44" s="13"/>
      <c r="HP44" s="13"/>
      <c r="HQ44" s="13"/>
      <c r="HR44" s="13"/>
      <c r="HS44" s="13"/>
      <c r="HT44" s="13"/>
      <c r="HU44" s="13">
        <v>2</v>
      </c>
      <c r="HV44" s="13"/>
      <c r="HW44" s="13"/>
      <c r="HX44" s="13"/>
      <c r="HY44" s="13">
        <v>1</v>
      </c>
      <c r="HZ44" s="13"/>
      <c r="IA44" s="13"/>
      <c r="IB44" s="13">
        <v>1</v>
      </c>
      <c r="IC44" s="13"/>
      <c r="ID44" s="13">
        <v>1</v>
      </c>
      <c r="IE44" s="13">
        <v>2</v>
      </c>
      <c r="IF44" s="13">
        <v>1</v>
      </c>
      <c r="IG44" s="13"/>
      <c r="IH44" s="13">
        <v>3</v>
      </c>
      <c r="II44" s="13">
        <v>2</v>
      </c>
      <c r="IJ44" s="13"/>
      <c r="IK44" s="13"/>
      <c r="IL44" s="13">
        <v>1</v>
      </c>
      <c r="IM44" s="13">
        <v>1</v>
      </c>
      <c r="IN44" s="13">
        <v>1</v>
      </c>
      <c r="IO44" s="13">
        <v>1</v>
      </c>
      <c r="IP44" s="13">
        <v>2</v>
      </c>
      <c r="IQ44" s="13">
        <v>2</v>
      </c>
      <c r="IR44" s="13"/>
      <c r="IS44" s="13"/>
      <c r="IT44" s="13"/>
      <c r="IU44" s="13"/>
      <c r="IV44" s="13">
        <v>2</v>
      </c>
      <c r="IW44" s="13"/>
      <c r="IX44" s="13">
        <v>1</v>
      </c>
      <c r="IY44" s="13"/>
      <c r="IZ44" s="13">
        <v>2</v>
      </c>
      <c r="JA44" s="13"/>
      <c r="JB44" s="13">
        <v>2</v>
      </c>
      <c r="JC44" s="13"/>
      <c r="JD44" s="13">
        <v>1</v>
      </c>
      <c r="JE44" s="13"/>
      <c r="JF44" s="13"/>
      <c r="JG44" s="13">
        <v>1</v>
      </c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57">
        <v>33</v>
      </c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57"/>
      <c r="MV44" s="13">
        <v>67</v>
      </c>
    </row>
    <row r="45" spans="1:360">
      <c r="A45" s="10" t="s">
        <v>188</v>
      </c>
      <c r="B45" s="234">
        <f t="shared" si="128"/>
        <v>0</v>
      </c>
      <c r="C45" s="234">
        <f t="shared" si="129"/>
        <v>0</v>
      </c>
      <c r="D45" s="234">
        <f t="shared" si="130"/>
        <v>0</v>
      </c>
      <c r="E45" s="234">
        <f t="shared" si="131"/>
        <v>0</v>
      </c>
      <c r="F45" s="234">
        <f t="shared" si="132"/>
        <v>2</v>
      </c>
      <c r="G45" s="234">
        <f t="shared" si="133"/>
        <v>2</v>
      </c>
      <c r="H45" s="234">
        <f t="shared" si="134"/>
        <v>2</v>
      </c>
      <c r="I45" s="234">
        <f t="shared" si="135"/>
        <v>6</v>
      </c>
      <c r="J45" s="234">
        <f t="shared" si="136"/>
        <v>18</v>
      </c>
      <c r="K45" s="234">
        <f t="shared" si="137"/>
        <v>14</v>
      </c>
      <c r="L45" s="234">
        <f t="shared" si="138"/>
        <v>45</v>
      </c>
      <c r="M45" s="234">
        <f t="shared" si="139"/>
        <v>24</v>
      </c>
      <c r="N45" s="234">
        <f t="shared" si="140"/>
        <v>80</v>
      </c>
      <c r="O45" s="234">
        <f t="shared" si="141"/>
        <v>57</v>
      </c>
      <c r="P45" s="234">
        <f t="shared" si="142"/>
        <v>110</v>
      </c>
      <c r="Q45" s="234">
        <f t="shared" si="143"/>
        <v>71</v>
      </c>
      <c r="R45" s="234">
        <f t="shared" si="144"/>
        <v>75</v>
      </c>
      <c r="S45" s="234">
        <f t="shared" si="145"/>
        <v>74</v>
      </c>
      <c r="T45" s="234">
        <f t="shared" si="146"/>
        <v>21</v>
      </c>
      <c r="U45" s="234">
        <f t="shared" si="147"/>
        <v>52</v>
      </c>
      <c r="W45" s="596">
        <f t="shared" si="148"/>
        <v>0</v>
      </c>
      <c r="X45" s="596">
        <f t="shared" si="149"/>
        <v>0</v>
      </c>
      <c r="Y45" s="596">
        <f t="shared" si="150"/>
        <v>0</v>
      </c>
      <c r="Z45" s="596">
        <f t="shared" si="151"/>
        <v>3</v>
      </c>
      <c r="AA45" s="596">
        <f t="shared" si="152"/>
        <v>0</v>
      </c>
      <c r="AB45" s="596">
        <f t="shared" si="153"/>
        <v>8</v>
      </c>
      <c r="AC45" s="596">
        <f t="shared" si="154"/>
        <v>6</v>
      </c>
      <c r="AD45" s="596">
        <f t="shared" si="155"/>
        <v>10</v>
      </c>
      <c r="AE45" s="596">
        <f t="shared" si="156"/>
        <v>6</v>
      </c>
      <c r="AF45" s="596">
        <f t="shared" si="157"/>
        <v>4</v>
      </c>
      <c r="AG45" s="305"/>
      <c r="AH45" s="16" t="s">
        <v>52</v>
      </c>
      <c r="AI45" s="616">
        <f t="shared" si="158"/>
        <v>0</v>
      </c>
      <c r="AJ45" s="616">
        <f t="shared" si="159"/>
        <v>0</v>
      </c>
      <c r="AK45" s="616">
        <f t="shared" si="160"/>
        <v>0</v>
      </c>
      <c r="AL45" s="616">
        <f t="shared" si="161"/>
        <v>1</v>
      </c>
      <c r="AM45" s="616">
        <f t="shared" si="162"/>
        <v>2</v>
      </c>
      <c r="AN45" s="616">
        <f t="shared" si="163"/>
        <v>3</v>
      </c>
      <c r="AO45" s="616">
        <f t="shared" si="164"/>
        <v>18</v>
      </c>
      <c r="AP45" s="616">
        <f t="shared" si="165"/>
        <v>9</v>
      </c>
      <c r="AQ45" s="616">
        <f t="shared" si="166"/>
        <v>46</v>
      </c>
      <c r="AR45" s="616">
        <f t="shared" si="167"/>
        <v>25</v>
      </c>
      <c r="AS45" s="616">
        <f t="shared" si="168"/>
        <v>105</v>
      </c>
      <c r="AT45" s="616">
        <f t="shared" si="169"/>
        <v>42</v>
      </c>
      <c r="AU45" s="616">
        <f t="shared" si="170"/>
        <v>176</v>
      </c>
      <c r="AV45" s="616">
        <f t="shared" si="171"/>
        <v>110</v>
      </c>
      <c r="AW45" s="616">
        <f t="shared" si="172"/>
        <v>219</v>
      </c>
      <c r="AX45" s="616">
        <f t="shared" si="173"/>
        <v>166</v>
      </c>
      <c r="AY45" s="616">
        <f t="shared" si="174"/>
        <v>136</v>
      </c>
      <c r="AZ45" s="616">
        <f t="shared" si="175"/>
        <v>181</v>
      </c>
      <c r="BA45" s="616">
        <f t="shared" si="176"/>
        <v>40</v>
      </c>
      <c r="BB45" s="616">
        <f t="shared" si="177"/>
        <v>91</v>
      </c>
      <c r="BC45" s="616">
        <f t="shared" si="178"/>
        <v>38</v>
      </c>
      <c r="BD45" s="594">
        <f t="shared" si="179"/>
        <v>0</v>
      </c>
      <c r="BE45" s="594">
        <f t="shared" si="180"/>
        <v>0</v>
      </c>
      <c r="BF45" s="594">
        <f t="shared" si="181"/>
        <v>0</v>
      </c>
      <c r="BG45" s="594">
        <f t="shared" si="182"/>
        <v>0</v>
      </c>
      <c r="BH45" s="594">
        <f t="shared" si="183"/>
        <v>2</v>
      </c>
      <c r="BI45" s="594">
        <f t="shared" si="184"/>
        <v>2</v>
      </c>
      <c r="BJ45" s="594">
        <f t="shared" si="185"/>
        <v>2</v>
      </c>
      <c r="BK45" s="594">
        <f t="shared" si="186"/>
        <v>5</v>
      </c>
      <c r="BL45" s="594">
        <f t="shared" si="187"/>
        <v>14</v>
      </c>
      <c r="BM45" s="594">
        <f t="shared" si="188"/>
        <v>12</v>
      </c>
      <c r="BN45" s="305"/>
      <c r="BO45" s="305"/>
      <c r="BP45" s="16" t="s">
        <v>52</v>
      </c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>
        <v>1</v>
      </c>
      <c r="CH45" s="13"/>
      <c r="CI45" s="13"/>
      <c r="CJ45" s="13"/>
      <c r="CK45" s="13"/>
      <c r="CL45" s="13"/>
      <c r="CM45" s="13"/>
      <c r="CN45" s="13"/>
      <c r="CO45" s="13">
        <v>1</v>
      </c>
      <c r="CP45" s="13"/>
      <c r="CQ45" s="13">
        <v>2</v>
      </c>
      <c r="CR45" s="13">
        <v>2</v>
      </c>
      <c r="CS45" s="13"/>
      <c r="CT45" s="13"/>
      <c r="CU45" s="13">
        <v>1</v>
      </c>
      <c r="CV45" s="13"/>
      <c r="CW45" s="13">
        <v>1</v>
      </c>
      <c r="CX45" s="13">
        <v>2</v>
      </c>
      <c r="CY45" s="13"/>
      <c r="CZ45" s="13">
        <v>1</v>
      </c>
      <c r="DA45" s="13">
        <v>2</v>
      </c>
      <c r="DB45" s="13">
        <v>3</v>
      </c>
      <c r="DC45" s="13"/>
      <c r="DD45" s="13">
        <v>2</v>
      </c>
      <c r="DE45" s="13">
        <v>4</v>
      </c>
      <c r="DF45" s="13">
        <v>1</v>
      </c>
      <c r="DG45" s="13">
        <v>2</v>
      </c>
      <c r="DH45" s="13">
        <v>4</v>
      </c>
      <c r="DI45" s="13">
        <v>4</v>
      </c>
      <c r="DJ45" s="13">
        <v>2</v>
      </c>
      <c r="DK45" s="13">
        <v>3</v>
      </c>
      <c r="DL45" s="13">
        <v>4</v>
      </c>
      <c r="DM45" s="13">
        <v>5</v>
      </c>
      <c r="DN45" s="13">
        <v>2</v>
      </c>
      <c r="DO45" s="13">
        <v>4</v>
      </c>
      <c r="DP45" s="13">
        <v>2</v>
      </c>
      <c r="DQ45" s="13">
        <v>5</v>
      </c>
      <c r="DR45" s="13">
        <v>8</v>
      </c>
      <c r="DS45" s="13">
        <v>8</v>
      </c>
      <c r="DT45" s="13">
        <v>1</v>
      </c>
      <c r="DU45" s="13">
        <v>3</v>
      </c>
      <c r="DV45" s="13">
        <v>9</v>
      </c>
      <c r="DW45" s="13">
        <v>5</v>
      </c>
      <c r="DX45" s="13">
        <v>8</v>
      </c>
      <c r="DY45" s="13">
        <v>9</v>
      </c>
      <c r="DZ45" s="13">
        <v>16</v>
      </c>
      <c r="EA45" s="13">
        <v>5</v>
      </c>
      <c r="EB45" s="13">
        <v>10</v>
      </c>
      <c r="EC45" s="13">
        <v>17</v>
      </c>
      <c r="ED45" s="13">
        <v>11</v>
      </c>
      <c r="EE45" s="13">
        <v>20</v>
      </c>
      <c r="EF45" s="13">
        <v>11</v>
      </c>
      <c r="EG45" s="13">
        <v>11</v>
      </c>
      <c r="EH45" s="13">
        <v>15</v>
      </c>
      <c r="EI45" s="13">
        <v>12</v>
      </c>
      <c r="EJ45" s="13">
        <v>24</v>
      </c>
      <c r="EK45" s="13">
        <v>10</v>
      </c>
      <c r="EL45" s="13">
        <v>16</v>
      </c>
      <c r="EM45" s="13">
        <v>25</v>
      </c>
      <c r="EN45" s="13">
        <v>23</v>
      </c>
      <c r="EO45" s="13">
        <v>19</v>
      </c>
      <c r="EP45" s="13">
        <v>24</v>
      </c>
      <c r="EQ45" s="13">
        <v>21</v>
      </c>
      <c r="ER45" s="13">
        <v>13</v>
      </c>
      <c r="ES45" s="13">
        <v>14</v>
      </c>
      <c r="ET45" s="13">
        <v>22</v>
      </c>
      <c r="EU45" s="13">
        <v>19</v>
      </c>
      <c r="EV45" s="13">
        <v>16</v>
      </c>
      <c r="EW45" s="13">
        <v>18</v>
      </c>
      <c r="EX45" s="13">
        <v>20</v>
      </c>
      <c r="EY45" s="13">
        <v>14</v>
      </c>
      <c r="EZ45" s="13">
        <v>15</v>
      </c>
      <c r="FA45" s="13">
        <v>20</v>
      </c>
      <c r="FB45" s="13">
        <v>4</v>
      </c>
      <c r="FC45" s="13">
        <v>10</v>
      </c>
      <c r="FD45" s="13">
        <v>11</v>
      </c>
      <c r="FE45" s="13">
        <v>8</v>
      </c>
      <c r="FF45" s="13">
        <v>11</v>
      </c>
      <c r="FG45" s="13">
        <v>5</v>
      </c>
      <c r="FH45" s="13">
        <v>3</v>
      </c>
      <c r="FI45" s="13">
        <v>2</v>
      </c>
      <c r="FJ45" s="13"/>
      <c r="FK45" s="13">
        <v>2</v>
      </c>
      <c r="FL45" s="13"/>
      <c r="FM45" s="13"/>
      <c r="FN45" s="13"/>
      <c r="FO45" s="13"/>
      <c r="FP45" s="13"/>
      <c r="FQ45" s="13"/>
      <c r="FR45" s="13"/>
      <c r="FS45" s="57">
        <v>628</v>
      </c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>
        <v>1</v>
      </c>
      <c r="GS45" s="13"/>
      <c r="GT45" s="13"/>
      <c r="GU45" s="13">
        <v>1</v>
      </c>
      <c r="GV45" s="13">
        <v>3</v>
      </c>
      <c r="GW45" s="13">
        <v>2</v>
      </c>
      <c r="GX45" s="13"/>
      <c r="GY45" s="13">
        <v>2</v>
      </c>
      <c r="GZ45" s="13">
        <v>1</v>
      </c>
      <c r="HA45" s="13">
        <v>1</v>
      </c>
      <c r="HB45" s="13">
        <v>3</v>
      </c>
      <c r="HC45" s="13">
        <v>2</v>
      </c>
      <c r="HD45" s="13">
        <v>3</v>
      </c>
      <c r="HE45" s="13">
        <v>1</v>
      </c>
      <c r="HF45" s="13">
        <v>3</v>
      </c>
      <c r="HG45" s="13">
        <v>2</v>
      </c>
      <c r="HH45" s="13">
        <v>6</v>
      </c>
      <c r="HI45" s="13">
        <v>2</v>
      </c>
      <c r="HJ45" s="13">
        <v>5</v>
      </c>
      <c r="HK45" s="13">
        <v>4</v>
      </c>
      <c r="HL45" s="13">
        <v>8</v>
      </c>
      <c r="HM45" s="13">
        <v>4</v>
      </c>
      <c r="HN45" s="13">
        <v>5</v>
      </c>
      <c r="HO45" s="13">
        <v>7</v>
      </c>
      <c r="HP45" s="13">
        <v>10</v>
      </c>
      <c r="HQ45" s="13">
        <v>12</v>
      </c>
      <c r="HR45" s="13">
        <v>6</v>
      </c>
      <c r="HS45" s="13">
        <v>9</v>
      </c>
      <c r="HT45" s="13">
        <v>6</v>
      </c>
      <c r="HU45" s="13">
        <v>14</v>
      </c>
      <c r="HV45" s="13">
        <v>15</v>
      </c>
      <c r="HW45" s="13">
        <v>12</v>
      </c>
      <c r="HX45" s="13">
        <v>10</v>
      </c>
      <c r="HY45" s="13">
        <v>11</v>
      </c>
      <c r="HZ45" s="13">
        <v>13</v>
      </c>
      <c r="IA45" s="13">
        <v>13</v>
      </c>
      <c r="IB45" s="13">
        <v>16</v>
      </c>
      <c r="IC45" s="13">
        <v>19</v>
      </c>
      <c r="ID45" s="13">
        <v>19</v>
      </c>
      <c r="IE45" s="13">
        <v>12</v>
      </c>
      <c r="IF45" s="13">
        <v>30</v>
      </c>
      <c r="IG45" s="13">
        <v>19</v>
      </c>
      <c r="IH45" s="13">
        <v>17</v>
      </c>
      <c r="II45" s="13">
        <v>18</v>
      </c>
      <c r="IJ45" s="13">
        <v>21</v>
      </c>
      <c r="IK45" s="13">
        <v>25</v>
      </c>
      <c r="IL45" s="13">
        <v>20</v>
      </c>
      <c r="IM45" s="13">
        <v>25</v>
      </c>
      <c r="IN45" s="13">
        <v>19</v>
      </c>
      <c r="IO45" s="13">
        <v>21</v>
      </c>
      <c r="IP45" s="13">
        <v>25</v>
      </c>
      <c r="IQ45" s="13">
        <v>22</v>
      </c>
      <c r="IR45" s="13">
        <v>16</v>
      </c>
      <c r="IS45" s="13">
        <v>25</v>
      </c>
      <c r="IT45" s="13">
        <v>14</v>
      </c>
      <c r="IU45" s="13">
        <v>24</v>
      </c>
      <c r="IV45" s="13">
        <v>11</v>
      </c>
      <c r="IW45" s="13">
        <v>11</v>
      </c>
      <c r="IX45" s="13">
        <v>19</v>
      </c>
      <c r="IY45" s="13">
        <v>17</v>
      </c>
      <c r="IZ45" s="13">
        <v>13</v>
      </c>
      <c r="JA45" s="13">
        <v>9</v>
      </c>
      <c r="JB45" s="13">
        <v>12</v>
      </c>
      <c r="JC45" s="13">
        <v>6</v>
      </c>
      <c r="JD45" s="13">
        <v>12</v>
      </c>
      <c r="JE45" s="13">
        <v>11</v>
      </c>
      <c r="JF45" s="13">
        <v>4</v>
      </c>
      <c r="JG45" s="13">
        <v>4</v>
      </c>
      <c r="JH45" s="13">
        <v>5</v>
      </c>
      <c r="JI45" s="13">
        <v>1</v>
      </c>
      <c r="JJ45" s="13">
        <v>2</v>
      </c>
      <c r="JK45" s="13">
        <v>1</v>
      </c>
      <c r="JL45" s="13"/>
      <c r="JM45" s="13"/>
      <c r="JN45" s="13"/>
      <c r="JO45" s="13"/>
      <c r="JP45" s="13"/>
      <c r="JQ45" s="13"/>
      <c r="JR45" s="13"/>
      <c r="JS45" s="13"/>
      <c r="JT45" s="57">
        <v>742</v>
      </c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>
        <v>1</v>
      </c>
      <c r="KJ45" s="13"/>
      <c r="KK45" s="13"/>
      <c r="KL45" s="13">
        <v>1</v>
      </c>
      <c r="KM45" s="13"/>
      <c r="KN45" s="13"/>
      <c r="KO45" s="13"/>
      <c r="KP45" s="13"/>
      <c r="KQ45" s="13">
        <v>1</v>
      </c>
      <c r="KR45" s="13"/>
      <c r="KS45" s="13"/>
      <c r="KT45" s="13"/>
      <c r="KU45" s="13"/>
      <c r="KV45" s="13"/>
      <c r="KW45" s="13"/>
      <c r="KX45" s="13"/>
      <c r="KY45" s="13"/>
      <c r="KZ45" s="13">
        <v>1</v>
      </c>
      <c r="LA45" s="13"/>
      <c r="LB45" s="13"/>
      <c r="LC45" s="13">
        <v>1</v>
      </c>
      <c r="LD45" s="13"/>
      <c r="LE45" s="13">
        <v>1</v>
      </c>
      <c r="LF45" s="13"/>
      <c r="LG45" s="13"/>
      <c r="LH45" s="13"/>
      <c r="LI45" s="13"/>
      <c r="LJ45" s="13"/>
      <c r="LK45" s="13"/>
      <c r="LL45" s="13"/>
      <c r="LM45" s="13"/>
      <c r="LN45" s="13">
        <v>2</v>
      </c>
      <c r="LO45" s="13">
        <v>1</v>
      </c>
      <c r="LP45" s="13">
        <v>1</v>
      </c>
      <c r="LQ45" s="13"/>
      <c r="LR45" s="13">
        <v>1</v>
      </c>
      <c r="LS45" s="13"/>
      <c r="LT45" s="13"/>
      <c r="LU45" s="13"/>
      <c r="LV45" s="13"/>
      <c r="LW45" s="13">
        <v>1</v>
      </c>
      <c r="LX45" s="13">
        <v>3</v>
      </c>
      <c r="LY45" s="13">
        <v>5</v>
      </c>
      <c r="LZ45" s="13"/>
      <c r="MA45" s="13">
        <v>1</v>
      </c>
      <c r="MB45" s="13"/>
      <c r="MC45" s="13">
        <v>1</v>
      </c>
      <c r="MD45" s="13">
        <v>3</v>
      </c>
      <c r="ME45" s="13">
        <v>1</v>
      </c>
      <c r="MF45" s="13"/>
      <c r="MG45" s="13">
        <v>2</v>
      </c>
      <c r="MH45" s="13">
        <v>1</v>
      </c>
      <c r="MI45" s="13">
        <v>1</v>
      </c>
      <c r="MJ45" s="13">
        <v>1</v>
      </c>
      <c r="MK45" s="13">
        <v>3</v>
      </c>
      <c r="ML45" s="13">
        <v>1</v>
      </c>
      <c r="MM45" s="13">
        <v>1</v>
      </c>
      <c r="MN45" s="13">
        <v>1</v>
      </c>
      <c r="MO45" s="13"/>
      <c r="MP45" s="13"/>
      <c r="MQ45" s="13"/>
      <c r="MR45" s="13"/>
      <c r="MS45" s="13"/>
      <c r="MT45" s="13">
        <v>1</v>
      </c>
      <c r="MU45" s="57">
        <v>38</v>
      </c>
      <c r="MV45" s="13">
        <v>1408</v>
      </c>
    </row>
    <row r="46" spans="1:360">
      <c r="A46" s="8" t="s">
        <v>56</v>
      </c>
      <c r="B46" s="234">
        <f t="shared" si="128"/>
        <v>0</v>
      </c>
      <c r="C46" s="234">
        <f t="shared" si="129"/>
        <v>0</v>
      </c>
      <c r="D46" s="234">
        <f t="shared" si="130"/>
        <v>0</v>
      </c>
      <c r="E46" s="234">
        <f t="shared" si="131"/>
        <v>0</v>
      </c>
      <c r="F46" s="234">
        <f t="shared" si="132"/>
        <v>1</v>
      </c>
      <c r="G46" s="234">
        <f t="shared" si="133"/>
        <v>1</v>
      </c>
      <c r="H46" s="234">
        <f t="shared" si="134"/>
        <v>4</v>
      </c>
      <c r="I46" s="234">
        <f t="shared" si="135"/>
        <v>2</v>
      </c>
      <c r="J46" s="234">
        <f t="shared" si="136"/>
        <v>2</v>
      </c>
      <c r="K46" s="234">
        <f t="shared" si="137"/>
        <v>3</v>
      </c>
      <c r="L46" s="234">
        <f t="shared" si="138"/>
        <v>11</v>
      </c>
      <c r="M46" s="234">
        <f t="shared" si="139"/>
        <v>7</v>
      </c>
      <c r="N46" s="234">
        <f t="shared" si="140"/>
        <v>24</v>
      </c>
      <c r="O46" s="234">
        <f t="shared" si="141"/>
        <v>10</v>
      </c>
      <c r="P46" s="234">
        <f t="shared" si="142"/>
        <v>43</v>
      </c>
      <c r="Q46" s="234">
        <f t="shared" si="143"/>
        <v>21</v>
      </c>
      <c r="R46" s="234">
        <f t="shared" si="144"/>
        <v>22</v>
      </c>
      <c r="S46" s="234">
        <f t="shared" si="145"/>
        <v>28</v>
      </c>
      <c r="T46" s="234">
        <f t="shared" si="146"/>
        <v>5</v>
      </c>
      <c r="U46" s="234">
        <f t="shared" si="147"/>
        <v>15</v>
      </c>
      <c r="W46" s="596">
        <f t="shared" si="148"/>
        <v>0</v>
      </c>
      <c r="X46" s="596">
        <f t="shared" si="149"/>
        <v>0</v>
      </c>
      <c r="Y46" s="596">
        <f t="shared" si="150"/>
        <v>0</v>
      </c>
      <c r="Z46" s="596">
        <f t="shared" si="151"/>
        <v>0</v>
      </c>
      <c r="AA46" s="596">
        <f t="shared" si="152"/>
        <v>1</v>
      </c>
      <c r="AB46" s="596">
        <f t="shared" si="153"/>
        <v>0</v>
      </c>
      <c r="AC46" s="596">
        <f t="shared" si="154"/>
        <v>0</v>
      </c>
      <c r="AD46" s="596">
        <f t="shared" si="155"/>
        <v>0</v>
      </c>
      <c r="AE46" s="596">
        <f t="shared" si="156"/>
        <v>3</v>
      </c>
      <c r="AF46" s="596">
        <f t="shared" si="157"/>
        <v>1</v>
      </c>
      <c r="AG46" s="305"/>
      <c r="AH46" s="16" t="s">
        <v>53</v>
      </c>
      <c r="AI46" s="616">
        <f t="shared" si="158"/>
        <v>0</v>
      </c>
      <c r="AJ46" s="616">
        <f t="shared" si="159"/>
        <v>0</v>
      </c>
      <c r="AK46" s="616">
        <f t="shared" si="160"/>
        <v>0</v>
      </c>
      <c r="AL46" s="616">
        <f t="shared" si="161"/>
        <v>0</v>
      </c>
      <c r="AM46" s="616">
        <f t="shared" si="162"/>
        <v>0</v>
      </c>
      <c r="AN46" s="616">
        <f t="shared" si="163"/>
        <v>0</v>
      </c>
      <c r="AO46" s="616">
        <f t="shared" si="164"/>
        <v>1</v>
      </c>
      <c r="AP46" s="616">
        <f t="shared" si="165"/>
        <v>0</v>
      </c>
      <c r="AQ46" s="616">
        <f t="shared" si="166"/>
        <v>1</v>
      </c>
      <c r="AR46" s="616">
        <f t="shared" si="167"/>
        <v>0</v>
      </c>
      <c r="AS46" s="616">
        <f t="shared" si="168"/>
        <v>5</v>
      </c>
      <c r="AT46" s="616">
        <f t="shared" si="169"/>
        <v>1</v>
      </c>
      <c r="AU46" s="616">
        <f t="shared" si="170"/>
        <v>4</v>
      </c>
      <c r="AV46" s="616">
        <f t="shared" si="171"/>
        <v>1</v>
      </c>
      <c r="AW46" s="616">
        <f t="shared" si="172"/>
        <v>7</v>
      </c>
      <c r="AX46" s="616">
        <f t="shared" si="173"/>
        <v>1</v>
      </c>
      <c r="AY46" s="616">
        <f t="shared" si="174"/>
        <v>5</v>
      </c>
      <c r="AZ46" s="616">
        <f t="shared" si="175"/>
        <v>4</v>
      </c>
      <c r="BA46" s="616">
        <f t="shared" si="176"/>
        <v>2</v>
      </c>
      <c r="BB46" s="616">
        <f t="shared" si="177"/>
        <v>3</v>
      </c>
      <c r="BC46" s="616">
        <f t="shared" si="178"/>
        <v>1</v>
      </c>
      <c r="BD46" s="594">
        <f t="shared" si="179"/>
        <v>0</v>
      </c>
      <c r="BE46" s="594">
        <f t="shared" si="180"/>
        <v>0</v>
      </c>
      <c r="BF46" s="594">
        <f t="shared" si="181"/>
        <v>0</v>
      </c>
      <c r="BG46" s="594">
        <f t="shared" si="182"/>
        <v>0</v>
      </c>
      <c r="BH46" s="594">
        <f t="shared" si="183"/>
        <v>0</v>
      </c>
      <c r="BI46" s="594">
        <f t="shared" si="184"/>
        <v>0</v>
      </c>
      <c r="BJ46" s="594">
        <f t="shared" si="185"/>
        <v>0</v>
      </c>
      <c r="BK46" s="594">
        <f t="shared" si="186"/>
        <v>0</v>
      </c>
      <c r="BL46" s="594">
        <f t="shared" si="187"/>
        <v>1</v>
      </c>
      <c r="BM46" s="594">
        <f t="shared" si="188"/>
        <v>0</v>
      </c>
      <c r="BN46" s="305"/>
      <c r="BO46" s="305"/>
      <c r="BP46" s="16" t="s">
        <v>53</v>
      </c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>
        <v>1</v>
      </c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>
        <v>1</v>
      </c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>
        <v>1</v>
      </c>
      <c r="EN46" s="13"/>
      <c r="EO46" s="13"/>
      <c r="EP46" s="13"/>
      <c r="EQ46" s="13">
        <v>1</v>
      </c>
      <c r="ER46" s="13"/>
      <c r="ES46" s="13"/>
      <c r="ET46" s="13">
        <v>1</v>
      </c>
      <c r="EU46" s="13">
        <v>1</v>
      </c>
      <c r="EV46" s="13"/>
      <c r="EW46" s="13"/>
      <c r="EX46" s="13">
        <v>1</v>
      </c>
      <c r="EY46" s="13"/>
      <c r="EZ46" s="13"/>
      <c r="FA46" s="13"/>
      <c r="FB46" s="13"/>
      <c r="FC46" s="13">
        <v>1</v>
      </c>
      <c r="FD46" s="13">
        <v>1</v>
      </c>
      <c r="FE46" s="13"/>
      <c r="FF46" s="13"/>
      <c r="FG46" s="13"/>
      <c r="FH46" s="13"/>
      <c r="FI46" s="13">
        <v>1</v>
      </c>
      <c r="FJ46" s="13"/>
      <c r="FK46" s="13"/>
      <c r="FL46" s="13"/>
      <c r="FM46" s="13"/>
      <c r="FN46" s="13"/>
      <c r="FO46" s="13"/>
      <c r="FP46" s="13"/>
      <c r="FQ46" s="13"/>
      <c r="FR46" s="13"/>
      <c r="FS46" s="57">
        <v>10</v>
      </c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>
        <v>1</v>
      </c>
      <c r="HD46" s="13"/>
      <c r="HE46" s="13"/>
      <c r="HF46" s="13"/>
      <c r="HG46" s="13"/>
      <c r="HH46" s="13"/>
      <c r="HI46" s="13"/>
      <c r="HJ46" s="13"/>
      <c r="HK46" s="13"/>
      <c r="HL46" s="13"/>
      <c r="HM46" s="13">
        <v>1</v>
      </c>
      <c r="HN46" s="13"/>
      <c r="HO46" s="13"/>
      <c r="HP46" s="13"/>
      <c r="HQ46" s="13">
        <v>1</v>
      </c>
      <c r="HR46" s="13"/>
      <c r="HS46" s="13"/>
      <c r="HT46" s="13"/>
      <c r="HU46" s="13">
        <v>2</v>
      </c>
      <c r="HV46" s="13"/>
      <c r="HW46" s="13">
        <v>2</v>
      </c>
      <c r="HX46" s="13"/>
      <c r="HY46" s="13"/>
      <c r="HZ46" s="13"/>
      <c r="IA46" s="13"/>
      <c r="IB46" s="13"/>
      <c r="IC46" s="13">
        <v>1</v>
      </c>
      <c r="ID46" s="13">
        <v>1</v>
      </c>
      <c r="IE46" s="13"/>
      <c r="IF46" s="13"/>
      <c r="IG46" s="13"/>
      <c r="IH46" s="13">
        <v>2</v>
      </c>
      <c r="II46" s="13"/>
      <c r="IJ46" s="13">
        <v>1</v>
      </c>
      <c r="IK46" s="13">
        <v>2</v>
      </c>
      <c r="IL46" s="13"/>
      <c r="IM46" s="13"/>
      <c r="IN46" s="13"/>
      <c r="IO46" s="13">
        <v>1</v>
      </c>
      <c r="IP46" s="13"/>
      <c r="IQ46" s="13"/>
      <c r="IR46" s="13">
        <v>2</v>
      </c>
      <c r="IS46" s="13">
        <v>1</v>
      </c>
      <c r="IT46" s="13">
        <v>1</v>
      </c>
      <c r="IU46" s="13">
        <v>1</v>
      </c>
      <c r="IV46" s="13"/>
      <c r="IW46" s="13"/>
      <c r="IX46" s="13">
        <v>1</v>
      </c>
      <c r="IY46" s="13"/>
      <c r="IZ46" s="13"/>
      <c r="JA46" s="13">
        <v>1</v>
      </c>
      <c r="JB46" s="13">
        <v>1</v>
      </c>
      <c r="JC46" s="13"/>
      <c r="JD46" s="13"/>
      <c r="JE46" s="13">
        <v>1</v>
      </c>
      <c r="JF46" s="13"/>
      <c r="JG46" s="13">
        <v>1</v>
      </c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57">
        <v>25</v>
      </c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>
        <v>1</v>
      </c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57">
        <v>1</v>
      </c>
      <c r="MV46" s="13">
        <v>36</v>
      </c>
    </row>
    <row r="47" spans="1:360">
      <c r="A47" s="8" t="s">
        <v>57</v>
      </c>
      <c r="B47" s="234">
        <f t="shared" si="128"/>
        <v>0</v>
      </c>
      <c r="C47" s="234">
        <f t="shared" si="129"/>
        <v>0</v>
      </c>
      <c r="D47" s="234">
        <f t="shared" si="130"/>
        <v>0</v>
      </c>
      <c r="E47" s="234">
        <f t="shared" si="131"/>
        <v>0</v>
      </c>
      <c r="F47" s="234">
        <f t="shared" si="132"/>
        <v>1</v>
      </c>
      <c r="G47" s="234">
        <f t="shared" si="133"/>
        <v>0</v>
      </c>
      <c r="H47" s="234">
        <f t="shared" si="134"/>
        <v>1</v>
      </c>
      <c r="I47" s="234">
        <f t="shared" si="135"/>
        <v>1</v>
      </c>
      <c r="J47" s="234">
        <f t="shared" si="136"/>
        <v>5</v>
      </c>
      <c r="K47" s="234">
        <f t="shared" si="137"/>
        <v>1</v>
      </c>
      <c r="L47" s="234">
        <f t="shared" si="138"/>
        <v>5</v>
      </c>
      <c r="M47" s="234">
        <f t="shared" si="139"/>
        <v>5</v>
      </c>
      <c r="N47" s="234">
        <f t="shared" si="140"/>
        <v>18</v>
      </c>
      <c r="O47" s="234">
        <f t="shared" si="141"/>
        <v>9</v>
      </c>
      <c r="P47" s="234">
        <f t="shared" si="142"/>
        <v>13</v>
      </c>
      <c r="Q47" s="234">
        <f t="shared" si="143"/>
        <v>7</v>
      </c>
      <c r="R47" s="234">
        <f t="shared" si="144"/>
        <v>7</v>
      </c>
      <c r="S47" s="234">
        <f t="shared" si="145"/>
        <v>11</v>
      </c>
      <c r="T47" s="234">
        <f t="shared" si="146"/>
        <v>4</v>
      </c>
      <c r="U47" s="234">
        <f t="shared" si="147"/>
        <v>8</v>
      </c>
      <c r="W47" s="596">
        <f t="shared" si="148"/>
        <v>0</v>
      </c>
      <c r="X47" s="596">
        <f t="shared" si="149"/>
        <v>0</v>
      </c>
      <c r="Y47" s="596">
        <f t="shared" si="150"/>
        <v>0</v>
      </c>
      <c r="Z47" s="596">
        <f t="shared" si="151"/>
        <v>0</v>
      </c>
      <c r="AA47" s="596">
        <f t="shared" si="152"/>
        <v>0</v>
      </c>
      <c r="AB47" s="596">
        <f t="shared" si="153"/>
        <v>0</v>
      </c>
      <c r="AC47" s="596">
        <f t="shared" si="154"/>
        <v>0</v>
      </c>
      <c r="AD47" s="596">
        <f t="shared" si="155"/>
        <v>0</v>
      </c>
      <c r="AE47" s="596">
        <f t="shared" si="156"/>
        <v>0</v>
      </c>
      <c r="AF47" s="596">
        <f t="shared" si="157"/>
        <v>1</v>
      </c>
      <c r="AG47" s="305"/>
      <c r="AH47" s="16" t="s">
        <v>54</v>
      </c>
      <c r="AI47" s="616">
        <f t="shared" si="158"/>
        <v>0</v>
      </c>
      <c r="AJ47" s="616">
        <f t="shared" si="159"/>
        <v>0</v>
      </c>
      <c r="AK47" s="616">
        <f t="shared" si="160"/>
        <v>0</v>
      </c>
      <c r="AL47" s="616">
        <f t="shared" si="161"/>
        <v>0</v>
      </c>
      <c r="AM47" s="616">
        <f t="shared" si="162"/>
        <v>0</v>
      </c>
      <c r="AN47" s="616">
        <f t="shared" si="163"/>
        <v>1</v>
      </c>
      <c r="AO47" s="616">
        <f t="shared" si="164"/>
        <v>2</v>
      </c>
      <c r="AP47" s="616">
        <f t="shared" si="165"/>
        <v>1</v>
      </c>
      <c r="AQ47" s="616">
        <f t="shared" si="166"/>
        <v>4</v>
      </c>
      <c r="AR47" s="616">
        <f t="shared" si="167"/>
        <v>6</v>
      </c>
      <c r="AS47" s="616">
        <f t="shared" si="168"/>
        <v>11</v>
      </c>
      <c r="AT47" s="616">
        <f t="shared" si="169"/>
        <v>6</v>
      </c>
      <c r="AU47" s="616">
        <f t="shared" si="170"/>
        <v>26</v>
      </c>
      <c r="AV47" s="616">
        <f t="shared" si="171"/>
        <v>11</v>
      </c>
      <c r="AW47" s="616">
        <f t="shared" si="172"/>
        <v>39</v>
      </c>
      <c r="AX47" s="616">
        <f t="shared" si="173"/>
        <v>28</v>
      </c>
      <c r="AY47" s="616">
        <f t="shared" si="174"/>
        <v>31</v>
      </c>
      <c r="AZ47" s="616">
        <f t="shared" si="175"/>
        <v>22</v>
      </c>
      <c r="BA47" s="616">
        <f t="shared" si="176"/>
        <v>10</v>
      </c>
      <c r="BB47" s="616">
        <f t="shared" si="177"/>
        <v>11</v>
      </c>
      <c r="BC47" s="616">
        <f t="shared" si="178"/>
        <v>2</v>
      </c>
      <c r="BD47" s="594">
        <f t="shared" si="179"/>
        <v>0</v>
      </c>
      <c r="BE47" s="594">
        <f t="shared" si="180"/>
        <v>0</v>
      </c>
      <c r="BF47" s="594">
        <f t="shared" si="181"/>
        <v>0</v>
      </c>
      <c r="BG47" s="594">
        <f t="shared" si="182"/>
        <v>0</v>
      </c>
      <c r="BH47" s="594">
        <f t="shared" si="183"/>
        <v>0</v>
      </c>
      <c r="BI47" s="594">
        <f t="shared" si="184"/>
        <v>0</v>
      </c>
      <c r="BJ47" s="594">
        <f t="shared" si="185"/>
        <v>0</v>
      </c>
      <c r="BK47" s="594">
        <f t="shared" si="186"/>
        <v>0</v>
      </c>
      <c r="BL47" s="594">
        <f t="shared" si="187"/>
        <v>1</v>
      </c>
      <c r="BM47" s="594">
        <f t="shared" si="188"/>
        <v>1</v>
      </c>
      <c r="BN47" s="305"/>
      <c r="BO47" s="305"/>
      <c r="BP47" s="16" t="s">
        <v>54</v>
      </c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>
        <v>1</v>
      </c>
      <c r="CP47" s="13"/>
      <c r="CQ47" s="13"/>
      <c r="CR47" s="13"/>
      <c r="CS47" s="13"/>
      <c r="CT47" s="13"/>
      <c r="CU47" s="13"/>
      <c r="CV47" s="13"/>
      <c r="CW47" s="13"/>
      <c r="CX47" s="13"/>
      <c r="CY47" s="13">
        <v>1</v>
      </c>
      <c r="CZ47" s="13"/>
      <c r="DA47" s="13"/>
      <c r="DB47" s="13"/>
      <c r="DC47" s="13"/>
      <c r="DD47" s="13">
        <v>1</v>
      </c>
      <c r="DE47" s="13"/>
      <c r="DF47" s="13">
        <v>1</v>
      </c>
      <c r="DG47" s="13"/>
      <c r="DH47" s="13"/>
      <c r="DI47" s="13">
        <v>1</v>
      </c>
      <c r="DJ47" s="13">
        <v>2</v>
      </c>
      <c r="DK47" s="13">
        <v>1</v>
      </c>
      <c r="DL47" s="13"/>
      <c r="DM47" s="13"/>
      <c r="DN47" s="13">
        <v>1</v>
      </c>
      <c r="DO47" s="13">
        <v>1</v>
      </c>
      <c r="DP47" s="13"/>
      <c r="DQ47" s="13">
        <v>1</v>
      </c>
      <c r="DR47" s="13">
        <v>2</v>
      </c>
      <c r="DS47" s="13"/>
      <c r="DT47" s="13">
        <v>1</v>
      </c>
      <c r="DU47" s="13"/>
      <c r="DV47" s="13">
        <v>1</v>
      </c>
      <c r="DW47" s="13"/>
      <c r="DX47" s="13"/>
      <c r="DY47" s="13"/>
      <c r="DZ47" s="13">
        <v>2</v>
      </c>
      <c r="EA47" s="13">
        <v>3</v>
      </c>
      <c r="EB47" s="13">
        <v>1</v>
      </c>
      <c r="EC47" s="13">
        <v>2</v>
      </c>
      <c r="ED47" s="13">
        <v>2</v>
      </c>
      <c r="EE47" s="13"/>
      <c r="EF47" s="13">
        <v>1</v>
      </c>
      <c r="EG47" s="13">
        <v>3</v>
      </c>
      <c r="EH47" s="13">
        <v>3</v>
      </c>
      <c r="EI47" s="13">
        <v>2</v>
      </c>
      <c r="EJ47" s="13">
        <v>2</v>
      </c>
      <c r="EK47" s="13">
        <v>5</v>
      </c>
      <c r="EL47" s="13">
        <v>3</v>
      </c>
      <c r="EM47" s="13">
        <v>1</v>
      </c>
      <c r="EN47" s="13">
        <v>5</v>
      </c>
      <c r="EO47" s="13">
        <v>3</v>
      </c>
      <c r="EP47" s="13">
        <v>2</v>
      </c>
      <c r="EQ47" s="13">
        <v>2</v>
      </c>
      <c r="ER47" s="13"/>
      <c r="ES47" s="13">
        <v>1</v>
      </c>
      <c r="ET47" s="13">
        <v>3</v>
      </c>
      <c r="EU47" s="13">
        <v>2</v>
      </c>
      <c r="EV47" s="13">
        <v>3</v>
      </c>
      <c r="EW47" s="13">
        <v>1</v>
      </c>
      <c r="EX47" s="13">
        <v>3</v>
      </c>
      <c r="EY47" s="13">
        <v>5</v>
      </c>
      <c r="EZ47" s="13">
        <v>1</v>
      </c>
      <c r="FA47" s="13"/>
      <c r="FB47" s="13">
        <v>1</v>
      </c>
      <c r="FC47" s="13">
        <v>2</v>
      </c>
      <c r="FD47" s="13"/>
      <c r="FE47" s="13">
        <v>2</v>
      </c>
      <c r="FF47" s="13">
        <v>1</v>
      </c>
      <c r="FG47" s="13">
        <v>3</v>
      </c>
      <c r="FH47" s="13"/>
      <c r="FI47" s="13">
        <v>1</v>
      </c>
      <c r="FJ47" s="13"/>
      <c r="FK47" s="13"/>
      <c r="FL47" s="13"/>
      <c r="FM47" s="13"/>
      <c r="FN47" s="13"/>
      <c r="FO47" s="13"/>
      <c r="FP47" s="13"/>
      <c r="FQ47" s="13"/>
      <c r="FR47" s="13"/>
      <c r="FS47" s="57">
        <v>86</v>
      </c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>
        <v>1</v>
      </c>
      <c r="HA47" s="13">
        <v>1</v>
      </c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>
        <v>1</v>
      </c>
      <c r="HM47" s="13">
        <v>1</v>
      </c>
      <c r="HN47" s="13">
        <v>2</v>
      </c>
      <c r="HO47" s="13"/>
      <c r="HP47" s="13"/>
      <c r="HQ47" s="13">
        <v>2</v>
      </c>
      <c r="HR47" s="13">
        <v>1</v>
      </c>
      <c r="HS47" s="13"/>
      <c r="HT47" s="13"/>
      <c r="HU47" s="13">
        <v>2</v>
      </c>
      <c r="HV47" s="13">
        <v>1</v>
      </c>
      <c r="HW47" s="13">
        <v>1</v>
      </c>
      <c r="HX47" s="13">
        <v>2</v>
      </c>
      <c r="HY47" s="13">
        <v>2</v>
      </c>
      <c r="HZ47" s="13">
        <v>1</v>
      </c>
      <c r="IA47" s="13">
        <v>2</v>
      </c>
      <c r="IB47" s="13"/>
      <c r="IC47" s="13">
        <v>3</v>
      </c>
      <c r="ID47" s="13">
        <v>4</v>
      </c>
      <c r="IE47" s="13">
        <v>7</v>
      </c>
      <c r="IF47" s="13"/>
      <c r="IG47" s="13">
        <v>3</v>
      </c>
      <c r="IH47" s="13">
        <v>2</v>
      </c>
      <c r="II47" s="13">
        <v>4</v>
      </c>
      <c r="IJ47" s="13">
        <v>7</v>
      </c>
      <c r="IK47" s="13">
        <v>3</v>
      </c>
      <c r="IL47" s="13">
        <v>2</v>
      </c>
      <c r="IM47" s="13">
        <v>5</v>
      </c>
      <c r="IN47" s="13">
        <v>4</v>
      </c>
      <c r="IO47" s="13">
        <v>3</v>
      </c>
      <c r="IP47" s="13">
        <v>1</v>
      </c>
      <c r="IQ47" s="13">
        <v>2</v>
      </c>
      <c r="IR47" s="13">
        <v>6</v>
      </c>
      <c r="IS47" s="13">
        <v>6</v>
      </c>
      <c r="IT47" s="13">
        <v>5</v>
      </c>
      <c r="IU47" s="13">
        <v>5</v>
      </c>
      <c r="IV47" s="13">
        <v>5</v>
      </c>
      <c r="IW47" s="13">
        <v>5</v>
      </c>
      <c r="IX47" s="13">
        <v>2</v>
      </c>
      <c r="IY47" s="13">
        <v>2</v>
      </c>
      <c r="IZ47" s="13"/>
      <c r="JA47" s="13">
        <v>5</v>
      </c>
      <c r="JB47" s="13">
        <v>1</v>
      </c>
      <c r="JC47" s="13">
        <v>1</v>
      </c>
      <c r="JD47" s="13">
        <v>2</v>
      </c>
      <c r="JE47" s="13">
        <v>2</v>
      </c>
      <c r="JF47" s="13">
        <v>1</v>
      </c>
      <c r="JG47" s="13"/>
      <c r="JH47" s="13">
        <v>1</v>
      </c>
      <c r="JI47" s="13">
        <v>2</v>
      </c>
      <c r="JJ47" s="13">
        <v>1</v>
      </c>
      <c r="JK47" s="13"/>
      <c r="JL47" s="13">
        <v>1</v>
      </c>
      <c r="JM47" s="13"/>
      <c r="JN47" s="13"/>
      <c r="JO47" s="13"/>
      <c r="JP47" s="13"/>
      <c r="JQ47" s="13"/>
      <c r="JR47" s="13"/>
      <c r="JS47" s="13"/>
      <c r="JT47" s="57">
        <v>123</v>
      </c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>
        <v>1</v>
      </c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>
        <v>1</v>
      </c>
      <c r="MN47" s="13"/>
      <c r="MO47" s="13"/>
      <c r="MP47" s="13"/>
      <c r="MQ47" s="13"/>
      <c r="MR47" s="13"/>
      <c r="MS47" s="13"/>
      <c r="MT47" s="13"/>
      <c r="MU47" s="57">
        <v>2</v>
      </c>
      <c r="MV47" s="13">
        <v>211</v>
      </c>
    </row>
    <row r="48" spans="1:360">
      <c r="A48" s="8" t="s">
        <v>189</v>
      </c>
      <c r="B48" s="234">
        <f t="shared" si="128"/>
        <v>0</v>
      </c>
      <c r="C48" s="234">
        <f t="shared" si="129"/>
        <v>0</v>
      </c>
      <c r="D48" s="234">
        <f t="shared" si="130"/>
        <v>0</v>
      </c>
      <c r="E48" s="234">
        <f t="shared" si="131"/>
        <v>0</v>
      </c>
      <c r="F48" s="234">
        <f t="shared" si="132"/>
        <v>0</v>
      </c>
      <c r="G48" s="234">
        <f t="shared" si="133"/>
        <v>0</v>
      </c>
      <c r="H48" s="234">
        <f t="shared" si="134"/>
        <v>0</v>
      </c>
      <c r="I48" s="234">
        <f t="shared" si="135"/>
        <v>1</v>
      </c>
      <c r="J48" s="234">
        <f t="shared" si="136"/>
        <v>0</v>
      </c>
      <c r="K48" s="234">
        <f t="shared" si="137"/>
        <v>0</v>
      </c>
      <c r="L48" s="234">
        <f t="shared" si="138"/>
        <v>1</v>
      </c>
      <c r="M48" s="234">
        <f t="shared" si="139"/>
        <v>2</v>
      </c>
      <c r="N48" s="234">
        <f t="shared" si="140"/>
        <v>8</v>
      </c>
      <c r="O48" s="234">
        <f t="shared" si="141"/>
        <v>2</v>
      </c>
      <c r="P48" s="234">
        <f t="shared" si="142"/>
        <v>8</v>
      </c>
      <c r="Q48" s="234">
        <f t="shared" si="143"/>
        <v>3</v>
      </c>
      <c r="R48" s="234">
        <f t="shared" si="144"/>
        <v>5</v>
      </c>
      <c r="S48" s="234">
        <f t="shared" si="145"/>
        <v>2</v>
      </c>
      <c r="T48" s="234">
        <f t="shared" si="146"/>
        <v>5</v>
      </c>
      <c r="U48" s="234">
        <f t="shared" si="147"/>
        <v>2</v>
      </c>
      <c r="W48" s="596">
        <f t="shared" si="148"/>
        <v>0</v>
      </c>
      <c r="X48" s="596">
        <f t="shared" si="149"/>
        <v>0</v>
      </c>
      <c r="Y48" s="596">
        <f t="shared" si="150"/>
        <v>0</v>
      </c>
      <c r="Z48" s="596">
        <f t="shared" si="151"/>
        <v>0</v>
      </c>
      <c r="AA48" s="596">
        <f t="shared" si="152"/>
        <v>0</v>
      </c>
      <c r="AB48" s="596">
        <f t="shared" si="153"/>
        <v>0</v>
      </c>
      <c r="AC48" s="596">
        <f t="shared" si="154"/>
        <v>0</v>
      </c>
      <c r="AD48" s="596">
        <f t="shared" si="155"/>
        <v>0</v>
      </c>
      <c r="AE48" s="596">
        <f t="shared" si="156"/>
        <v>0</v>
      </c>
      <c r="AF48" s="596">
        <f t="shared" si="157"/>
        <v>0</v>
      </c>
      <c r="AG48" s="305"/>
      <c r="AH48" s="16" t="s">
        <v>188</v>
      </c>
      <c r="AI48" s="616">
        <f t="shared" si="158"/>
        <v>0</v>
      </c>
      <c r="AJ48" s="616">
        <f t="shared" si="159"/>
        <v>0</v>
      </c>
      <c r="AK48" s="616">
        <f t="shared" si="160"/>
        <v>0</v>
      </c>
      <c r="AL48" s="616">
        <f t="shared" si="161"/>
        <v>0</v>
      </c>
      <c r="AM48" s="616">
        <f t="shared" si="162"/>
        <v>2</v>
      </c>
      <c r="AN48" s="616">
        <f t="shared" si="163"/>
        <v>2</v>
      </c>
      <c r="AO48" s="616">
        <f t="shared" si="164"/>
        <v>2</v>
      </c>
      <c r="AP48" s="616">
        <f t="shared" si="165"/>
        <v>6</v>
      </c>
      <c r="AQ48" s="616">
        <f t="shared" si="166"/>
        <v>18</v>
      </c>
      <c r="AR48" s="616">
        <f t="shared" si="167"/>
        <v>14</v>
      </c>
      <c r="AS48" s="616">
        <f t="shared" si="168"/>
        <v>45</v>
      </c>
      <c r="AT48" s="616">
        <f t="shared" si="169"/>
        <v>24</v>
      </c>
      <c r="AU48" s="616">
        <f t="shared" si="170"/>
        <v>80</v>
      </c>
      <c r="AV48" s="616">
        <f t="shared" si="171"/>
        <v>57</v>
      </c>
      <c r="AW48" s="616">
        <f t="shared" si="172"/>
        <v>110</v>
      </c>
      <c r="AX48" s="616">
        <f t="shared" si="173"/>
        <v>71</v>
      </c>
      <c r="AY48" s="616">
        <f t="shared" si="174"/>
        <v>75</v>
      </c>
      <c r="AZ48" s="616">
        <f t="shared" si="175"/>
        <v>74</v>
      </c>
      <c r="BA48" s="616">
        <f t="shared" si="176"/>
        <v>21</v>
      </c>
      <c r="BB48" s="616">
        <f t="shared" si="177"/>
        <v>52</v>
      </c>
      <c r="BC48" s="616">
        <f t="shared" si="178"/>
        <v>37</v>
      </c>
      <c r="BD48" s="594">
        <f t="shared" si="179"/>
        <v>0</v>
      </c>
      <c r="BE48" s="594">
        <f t="shared" si="180"/>
        <v>0</v>
      </c>
      <c r="BF48" s="594">
        <f t="shared" si="181"/>
        <v>0</v>
      </c>
      <c r="BG48" s="594">
        <f t="shared" si="182"/>
        <v>3</v>
      </c>
      <c r="BH48" s="594">
        <f t="shared" si="183"/>
        <v>0</v>
      </c>
      <c r="BI48" s="594">
        <f t="shared" si="184"/>
        <v>8</v>
      </c>
      <c r="BJ48" s="594">
        <f t="shared" si="185"/>
        <v>6</v>
      </c>
      <c r="BK48" s="594">
        <f t="shared" si="186"/>
        <v>10</v>
      </c>
      <c r="BL48" s="594">
        <f t="shared" si="187"/>
        <v>6</v>
      </c>
      <c r="BM48" s="594">
        <f t="shared" si="188"/>
        <v>4</v>
      </c>
      <c r="BN48" s="305"/>
      <c r="BO48" s="305"/>
      <c r="BP48" s="16" t="s">
        <v>188</v>
      </c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>
        <v>1</v>
      </c>
      <c r="CO48" s="13"/>
      <c r="CP48" s="13">
        <v>1</v>
      </c>
      <c r="CQ48" s="13"/>
      <c r="CR48" s="13"/>
      <c r="CS48" s="13"/>
      <c r="CT48" s="13"/>
      <c r="CU48" s="13">
        <v>1</v>
      </c>
      <c r="CV48" s="13">
        <v>1</v>
      </c>
      <c r="CW48" s="13"/>
      <c r="CX48" s="13">
        <v>1</v>
      </c>
      <c r="CY48" s="13">
        <v>2</v>
      </c>
      <c r="CZ48" s="13"/>
      <c r="DA48" s="13">
        <v>1</v>
      </c>
      <c r="DB48" s="13"/>
      <c r="DC48" s="13"/>
      <c r="DD48" s="13">
        <v>3</v>
      </c>
      <c r="DE48" s="13"/>
      <c r="DF48" s="13">
        <v>2</v>
      </c>
      <c r="DG48" s="13">
        <v>3</v>
      </c>
      <c r="DH48" s="13">
        <v>1</v>
      </c>
      <c r="DI48" s="13">
        <v>3</v>
      </c>
      <c r="DJ48" s="13">
        <v>1</v>
      </c>
      <c r="DK48" s="13">
        <v>1</v>
      </c>
      <c r="DL48" s="13">
        <v>2</v>
      </c>
      <c r="DM48" s="13">
        <v>2</v>
      </c>
      <c r="DN48" s="13">
        <v>3</v>
      </c>
      <c r="DO48" s="13">
        <v>3</v>
      </c>
      <c r="DP48" s="13">
        <v>3</v>
      </c>
      <c r="DQ48" s="13">
        <v>5</v>
      </c>
      <c r="DR48" s="13">
        <v>1</v>
      </c>
      <c r="DS48" s="13">
        <v>1</v>
      </c>
      <c r="DT48" s="13">
        <v>1</v>
      </c>
      <c r="DU48" s="13">
        <v>3</v>
      </c>
      <c r="DV48" s="13">
        <v>6</v>
      </c>
      <c r="DW48" s="13">
        <v>3</v>
      </c>
      <c r="DX48" s="13">
        <v>3</v>
      </c>
      <c r="DY48" s="13">
        <v>5</v>
      </c>
      <c r="DZ48" s="13">
        <v>6</v>
      </c>
      <c r="EA48" s="13">
        <v>7</v>
      </c>
      <c r="EB48" s="13">
        <v>8</v>
      </c>
      <c r="EC48" s="13">
        <v>7</v>
      </c>
      <c r="ED48" s="13">
        <v>5</v>
      </c>
      <c r="EE48" s="13">
        <v>7</v>
      </c>
      <c r="EF48" s="13">
        <v>8</v>
      </c>
      <c r="EG48" s="13">
        <v>2</v>
      </c>
      <c r="EH48" s="13">
        <v>13</v>
      </c>
      <c r="EI48" s="13">
        <v>4</v>
      </c>
      <c r="EJ48" s="13">
        <v>3</v>
      </c>
      <c r="EK48" s="13">
        <v>6</v>
      </c>
      <c r="EL48" s="13">
        <v>6</v>
      </c>
      <c r="EM48" s="13">
        <v>7</v>
      </c>
      <c r="EN48" s="13">
        <v>11</v>
      </c>
      <c r="EO48" s="13">
        <v>11</v>
      </c>
      <c r="EP48" s="13">
        <v>4</v>
      </c>
      <c r="EQ48" s="13">
        <v>9</v>
      </c>
      <c r="ER48" s="13">
        <v>6</v>
      </c>
      <c r="ES48" s="13">
        <v>6</v>
      </c>
      <c r="ET48" s="13">
        <v>13</v>
      </c>
      <c r="EU48" s="13">
        <v>4</v>
      </c>
      <c r="EV48" s="13">
        <v>11</v>
      </c>
      <c r="EW48" s="13">
        <v>4</v>
      </c>
      <c r="EX48" s="13">
        <v>9</v>
      </c>
      <c r="EY48" s="13">
        <v>8</v>
      </c>
      <c r="EZ48" s="13">
        <v>10</v>
      </c>
      <c r="FA48" s="13">
        <v>9</v>
      </c>
      <c r="FB48" s="13">
        <v>5</v>
      </c>
      <c r="FC48" s="13">
        <v>7</v>
      </c>
      <c r="FD48" s="13">
        <v>3</v>
      </c>
      <c r="FE48" s="13">
        <v>4</v>
      </c>
      <c r="FF48" s="13">
        <v>5</v>
      </c>
      <c r="FG48" s="13">
        <v>4</v>
      </c>
      <c r="FH48" s="13"/>
      <c r="FI48" s="13">
        <v>2</v>
      </c>
      <c r="FJ48" s="13"/>
      <c r="FK48" s="13">
        <v>2</v>
      </c>
      <c r="FL48" s="13">
        <v>1</v>
      </c>
      <c r="FM48" s="13"/>
      <c r="FN48" s="13"/>
      <c r="FO48" s="13"/>
      <c r="FP48" s="13"/>
      <c r="FQ48" s="13"/>
      <c r="FR48" s="13"/>
      <c r="FS48" s="57">
        <v>300</v>
      </c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>
        <v>1</v>
      </c>
      <c r="GQ48" s="13"/>
      <c r="GR48" s="13">
        <v>1</v>
      </c>
      <c r="GS48" s="13"/>
      <c r="GT48" s="13"/>
      <c r="GU48" s="13"/>
      <c r="GV48" s="13"/>
      <c r="GW48" s="13"/>
      <c r="GX48" s="13"/>
      <c r="GY48" s="13"/>
      <c r="GZ48" s="13"/>
      <c r="HA48" s="13"/>
      <c r="HB48" s="13">
        <v>1</v>
      </c>
      <c r="HC48" s="13">
        <v>1</v>
      </c>
      <c r="HD48" s="13"/>
      <c r="HE48" s="13"/>
      <c r="HF48" s="13">
        <v>2</v>
      </c>
      <c r="HG48" s="13">
        <v>1</v>
      </c>
      <c r="HH48" s="13">
        <v>3</v>
      </c>
      <c r="HI48" s="13">
        <v>2</v>
      </c>
      <c r="HJ48" s="13">
        <v>1</v>
      </c>
      <c r="HK48" s="13">
        <v>3</v>
      </c>
      <c r="HL48" s="13">
        <v>2</v>
      </c>
      <c r="HM48" s="13">
        <v>2</v>
      </c>
      <c r="HN48" s="13">
        <v>2</v>
      </c>
      <c r="HO48" s="13"/>
      <c r="HP48" s="13">
        <v>2</v>
      </c>
      <c r="HQ48" s="13">
        <v>1</v>
      </c>
      <c r="HR48" s="13">
        <v>3</v>
      </c>
      <c r="HS48" s="13">
        <v>2</v>
      </c>
      <c r="HT48" s="13">
        <v>2</v>
      </c>
      <c r="HU48" s="13">
        <v>6</v>
      </c>
      <c r="HV48" s="13">
        <v>8</v>
      </c>
      <c r="HW48" s="13">
        <v>4</v>
      </c>
      <c r="HX48" s="13">
        <v>10</v>
      </c>
      <c r="HY48" s="13">
        <v>7</v>
      </c>
      <c r="HZ48" s="13">
        <v>5</v>
      </c>
      <c r="IA48" s="13">
        <v>7</v>
      </c>
      <c r="IB48" s="13">
        <v>8</v>
      </c>
      <c r="IC48" s="13">
        <v>4</v>
      </c>
      <c r="ID48" s="13">
        <v>6</v>
      </c>
      <c r="IE48" s="13">
        <v>13</v>
      </c>
      <c r="IF48" s="13">
        <v>8</v>
      </c>
      <c r="IG48" s="13">
        <v>10</v>
      </c>
      <c r="IH48" s="13">
        <v>12</v>
      </c>
      <c r="II48" s="13">
        <v>7</v>
      </c>
      <c r="IJ48" s="13">
        <v>12</v>
      </c>
      <c r="IK48" s="13">
        <v>6</v>
      </c>
      <c r="IL48" s="13">
        <v>13</v>
      </c>
      <c r="IM48" s="13">
        <v>13</v>
      </c>
      <c r="IN48" s="13">
        <v>11</v>
      </c>
      <c r="IO48" s="13">
        <v>8</v>
      </c>
      <c r="IP48" s="13">
        <v>12</v>
      </c>
      <c r="IQ48" s="13">
        <v>14</v>
      </c>
      <c r="IR48" s="13">
        <v>8</v>
      </c>
      <c r="IS48" s="13">
        <v>13</v>
      </c>
      <c r="IT48" s="13">
        <v>10</v>
      </c>
      <c r="IU48" s="13">
        <v>11</v>
      </c>
      <c r="IV48" s="13">
        <v>8</v>
      </c>
      <c r="IW48" s="13">
        <v>12</v>
      </c>
      <c r="IX48" s="13">
        <v>9</v>
      </c>
      <c r="IY48" s="13">
        <v>7</v>
      </c>
      <c r="IZ48" s="13">
        <v>7</v>
      </c>
      <c r="JA48" s="13">
        <v>5</v>
      </c>
      <c r="JB48" s="13">
        <v>3</v>
      </c>
      <c r="JC48" s="13">
        <v>3</v>
      </c>
      <c r="JD48" s="13">
        <v>3</v>
      </c>
      <c r="JE48" s="13">
        <v>3</v>
      </c>
      <c r="JF48" s="13">
        <v>4</v>
      </c>
      <c r="JG48" s="13">
        <v>7</v>
      </c>
      <c r="JH48" s="13">
        <v>1</v>
      </c>
      <c r="JI48" s="13">
        <v>1</v>
      </c>
      <c r="JJ48" s="13">
        <v>1</v>
      </c>
      <c r="JK48" s="13"/>
      <c r="JL48" s="13"/>
      <c r="JM48" s="13"/>
      <c r="JN48" s="13">
        <v>1</v>
      </c>
      <c r="JO48" s="13"/>
      <c r="JP48" s="13"/>
      <c r="JQ48" s="13"/>
      <c r="JR48" s="13"/>
      <c r="JS48" s="13"/>
      <c r="JT48" s="57">
        <v>353</v>
      </c>
      <c r="JU48" s="13"/>
      <c r="JV48" s="13"/>
      <c r="JW48" s="13"/>
      <c r="JX48" s="13"/>
      <c r="JY48" s="13"/>
      <c r="JZ48" s="13"/>
      <c r="KA48" s="13"/>
      <c r="KB48" s="13">
        <v>2</v>
      </c>
      <c r="KC48" s="13"/>
      <c r="KD48" s="13">
        <v>1</v>
      </c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>
        <v>1</v>
      </c>
      <c r="KS48" s="13">
        <v>2</v>
      </c>
      <c r="KT48" s="13">
        <v>2</v>
      </c>
      <c r="KU48" s="13">
        <v>1</v>
      </c>
      <c r="KV48" s="13"/>
      <c r="KW48" s="13"/>
      <c r="KX48" s="13">
        <v>1</v>
      </c>
      <c r="KY48" s="13">
        <v>1</v>
      </c>
      <c r="KZ48" s="13"/>
      <c r="LA48" s="13">
        <v>1</v>
      </c>
      <c r="LB48" s="13">
        <v>1</v>
      </c>
      <c r="LC48" s="13">
        <v>1</v>
      </c>
      <c r="LD48" s="13">
        <v>1</v>
      </c>
      <c r="LE48" s="13">
        <v>2</v>
      </c>
      <c r="LF48" s="13"/>
      <c r="LG48" s="13"/>
      <c r="LH48" s="13"/>
      <c r="LI48" s="13"/>
      <c r="LJ48" s="13"/>
      <c r="LK48" s="13"/>
      <c r="LL48" s="13">
        <v>3</v>
      </c>
      <c r="LM48" s="13">
        <v>1</v>
      </c>
      <c r="LN48" s="13"/>
      <c r="LO48" s="13">
        <v>1</v>
      </c>
      <c r="LP48" s="13">
        <v>1</v>
      </c>
      <c r="LQ48" s="13">
        <v>1</v>
      </c>
      <c r="LR48" s="13">
        <v>1</v>
      </c>
      <c r="LS48" s="13">
        <v>1</v>
      </c>
      <c r="LT48" s="13">
        <v>1</v>
      </c>
      <c r="LU48" s="13">
        <v>2</v>
      </c>
      <c r="LV48" s="13">
        <v>1</v>
      </c>
      <c r="LW48" s="13">
        <v>2</v>
      </c>
      <c r="LX48" s="13">
        <v>1</v>
      </c>
      <c r="LY48" s="13"/>
      <c r="LZ48" s="13"/>
      <c r="MA48" s="13"/>
      <c r="MB48" s="13"/>
      <c r="MC48" s="13"/>
      <c r="MD48" s="13"/>
      <c r="ME48" s="13">
        <v>1</v>
      </c>
      <c r="MF48" s="13">
        <v>1</v>
      </c>
      <c r="MG48" s="13">
        <v>1</v>
      </c>
      <c r="MH48" s="13"/>
      <c r="MI48" s="13"/>
      <c r="MJ48" s="13"/>
      <c r="MK48" s="13"/>
      <c r="ML48" s="13"/>
      <c r="MM48" s="13"/>
      <c r="MN48" s="13"/>
      <c r="MO48" s="13"/>
      <c r="MP48" s="13">
        <v>1</v>
      </c>
      <c r="MQ48" s="13"/>
      <c r="MR48" s="13"/>
      <c r="MS48" s="13"/>
      <c r="MT48" s="13"/>
      <c r="MU48" s="57">
        <v>37</v>
      </c>
      <c r="MV48" s="13">
        <v>690</v>
      </c>
    </row>
    <row r="49" spans="1:360">
      <c r="A49" s="9" t="s">
        <v>59</v>
      </c>
      <c r="B49" s="234">
        <f t="shared" si="128"/>
        <v>0</v>
      </c>
      <c r="C49" s="234">
        <f t="shared" si="129"/>
        <v>1</v>
      </c>
      <c r="D49" s="234">
        <f t="shared" si="130"/>
        <v>1</v>
      </c>
      <c r="E49" s="234">
        <f t="shared" si="131"/>
        <v>1</v>
      </c>
      <c r="F49" s="234">
        <f t="shared" si="132"/>
        <v>2</v>
      </c>
      <c r="G49" s="234">
        <f t="shared" si="133"/>
        <v>6</v>
      </c>
      <c r="H49" s="234">
        <f t="shared" si="134"/>
        <v>13</v>
      </c>
      <c r="I49" s="234">
        <f t="shared" si="135"/>
        <v>12</v>
      </c>
      <c r="J49" s="234">
        <f t="shared" si="136"/>
        <v>43</v>
      </c>
      <c r="K49" s="234">
        <f t="shared" si="137"/>
        <v>20</v>
      </c>
      <c r="L49" s="234">
        <f t="shared" si="138"/>
        <v>83</v>
      </c>
      <c r="M49" s="234">
        <f t="shared" si="139"/>
        <v>52</v>
      </c>
      <c r="N49" s="234">
        <f t="shared" si="140"/>
        <v>151</v>
      </c>
      <c r="O49" s="234">
        <f t="shared" si="141"/>
        <v>108</v>
      </c>
      <c r="P49" s="234">
        <f t="shared" si="142"/>
        <v>180</v>
      </c>
      <c r="Q49" s="234">
        <f t="shared" si="143"/>
        <v>127</v>
      </c>
      <c r="R49" s="234">
        <f t="shared" si="144"/>
        <v>100</v>
      </c>
      <c r="S49" s="234">
        <f t="shared" si="145"/>
        <v>110</v>
      </c>
      <c r="T49" s="234">
        <f t="shared" si="146"/>
        <v>20</v>
      </c>
      <c r="U49" s="234">
        <f t="shared" si="147"/>
        <v>29</v>
      </c>
      <c r="W49" s="596">
        <f t="shared" si="148"/>
        <v>0</v>
      </c>
      <c r="X49" s="596">
        <f t="shared" si="149"/>
        <v>0</v>
      </c>
      <c r="Y49" s="596">
        <f t="shared" si="150"/>
        <v>0</v>
      </c>
      <c r="Z49" s="596">
        <f t="shared" si="151"/>
        <v>0</v>
      </c>
      <c r="AA49" s="596">
        <f t="shared" si="152"/>
        <v>1</v>
      </c>
      <c r="AB49" s="596">
        <f t="shared" si="153"/>
        <v>1</v>
      </c>
      <c r="AC49" s="596">
        <f t="shared" si="154"/>
        <v>1</v>
      </c>
      <c r="AD49" s="596">
        <f t="shared" si="155"/>
        <v>2</v>
      </c>
      <c r="AE49" s="596">
        <f t="shared" si="156"/>
        <v>8</v>
      </c>
      <c r="AF49" s="596">
        <f t="shared" si="157"/>
        <v>5</v>
      </c>
      <c r="AG49" s="305"/>
      <c r="AH49" s="16" t="s">
        <v>56</v>
      </c>
      <c r="AI49" s="616">
        <f t="shared" si="158"/>
        <v>0</v>
      </c>
      <c r="AJ49" s="616">
        <f t="shared" si="159"/>
        <v>0</v>
      </c>
      <c r="AK49" s="616">
        <f t="shared" si="160"/>
        <v>0</v>
      </c>
      <c r="AL49" s="616">
        <f t="shared" si="161"/>
        <v>0</v>
      </c>
      <c r="AM49" s="616">
        <f t="shared" si="162"/>
        <v>1</v>
      </c>
      <c r="AN49" s="616">
        <f t="shared" si="163"/>
        <v>1</v>
      </c>
      <c r="AO49" s="616">
        <f t="shared" si="164"/>
        <v>4</v>
      </c>
      <c r="AP49" s="616">
        <f t="shared" si="165"/>
        <v>2</v>
      </c>
      <c r="AQ49" s="616">
        <f t="shared" si="166"/>
        <v>2</v>
      </c>
      <c r="AR49" s="616">
        <f t="shared" si="167"/>
        <v>3</v>
      </c>
      <c r="AS49" s="616">
        <f t="shared" si="168"/>
        <v>11</v>
      </c>
      <c r="AT49" s="616">
        <f t="shared" si="169"/>
        <v>7</v>
      </c>
      <c r="AU49" s="616">
        <f t="shared" si="170"/>
        <v>24</v>
      </c>
      <c r="AV49" s="616">
        <f t="shared" si="171"/>
        <v>10</v>
      </c>
      <c r="AW49" s="616">
        <f t="shared" si="172"/>
        <v>43</v>
      </c>
      <c r="AX49" s="616">
        <f t="shared" si="173"/>
        <v>21</v>
      </c>
      <c r="AY49" s="616">
        <f t="shared" si="174"/>
        <v>22</v>
      </c>
      <c r="AZ49" s="616">
        <f t="shared" si="175"/>
        <v>28</v>
      </c>
      <c r="BA49" s="616">
        <f t="shared" si="176"/>
        <v>5</v>
      </c>
      <c r="BB49" s="616">
        <f t="shared" si="177"/>
        <v>15</v>
      </c>
      <c r="BC49" s="616">
        <f t="shared" si="178"/>
        <v>5</v>
      </c>
      <c r="BD49" s="594">
        <f t="shared" si="179"/>
        <v>0</v>
      </c>
      <c r="BE49" s="594">
        <f t="shared" si="180"/>
        <v>0</v>
      </c>
      <c r="BF49" s="594">
        <f t="shared" si="181"/>
        <v>0</v>
      </c>
      <c r="BG49" s="594">
        <f t="shared" si="182"/>
        <v>0</v>
      </c>
      <c r="BH49" s="594">
        <f t="shared" si="183"/>
        <v>1</v>
      </c>
      <c r="BI49" s="594">
        <f t="shared" si="184"/>
        <v>0</v>
      </c>
      <c r="BJ49" s="594">
        <f t="shared" si="185"/>
        <v>0</v>
      </c>
      <c r="BK49" s="594">
        <f t="shared" si="186"/>
        <v>0</v>
      </c>
      <c r="BL49" s="594">
        <f t="shared" si="187"/>
        <v>3</v>
      </c>
      <c r="BM49" s="594">
        <f t="shared" si="188"/>
        <v>1</v>
      </c>
      <c r="BN49" s="305"/>
      <c r="BO49" s="305"/>
      <c r="BP49" s="16" t="s">
        <v>56</v>
      </c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>
        <v>1</v>
      </c>
      <c r="CQ49" s="13"/>
      <c r="CR49" s="13"/>
      <c r="CS49" s="13"/>
      <c r="CT49" s="13"/>
      <c r="CU49" s="13"/>
      <c r="CV49" s="13"/>
      <c r="CW49" s="13">
        <v>1</v>
      </c>
      <c r="CX49" s="13"/>
      <c r="CY49" s="13"/>
      <c r="CZ49" s="13"/>
      <c r="DA49" s="13">
        <v>1</v>
      </c>
      <c r="DB49" s="13"/>
      <c r="DC49" s="13"/>
      <c r="DD49" s="13"/>
      <c r="DE49" s="13">
        <v>1</v>
      </c>
      <c r="DF49" s="13"/>
      <c r="DG49" s="13">
        <v>1</v>
      </c>
      <c r="DH49" s="13"/>
      <c r="DI49" s="13">
        <v>1</v>
      </c>
      <c r="DJ49" s="13"/>
      <c r="DK49" s="13"/>
      <c r="DL49" s="13"/>
      <c r="DM49" s="13"/>
      <c r="DN49" s="13">
        <v>1</v>
      </c>
      <c r="DO49" s="13"/>
      <c r="DP49" s="13">
        <v>1</v>
      </c>
      <c r="DQ49" s="13"/>
      <c r="DR49" s="13">
        <v>2</v>
      </c>
      <c r="DS49" s="13"/>
      <c r="DT49" s="13">
        <v>2</v>
      </c>
      <c r="DU49" s="13">
        <v>1</v>
      </c>
      <c r="DV49" s="13"/>
      <c r="DW49" s="13">
        <v>1</v>
      </c>
      <c r="DX49" s="13">
        <v>1</v>
      </c>
      <c r="DY49" s="13"/>
      <c r="DZ49" s="13"/>
      <c r="EA49" s="13">
        <v>1</v>
      </c>
      <c r="EB49" s="13"/>
      <c r="EC49" s="13">
        <v>3</v>
      </c>
      <c r="ED49" s="13">
        <v>2</v>
      </c>
      <c r="EE49" s="13">
        <v>2</v>
      </c>
      <c r="EF49" s="13"/>
      <c r="EG49" s="13">
        <v>2</v>
      </c>
      <c r="EH49" s="13"/>
      <c r="EI49" s="13">
        <v>1</v>
      </c>
      <c r="EJ49" s="13">
        <v>1</v>
      </c>
      <c r="EK49" s="13">
        <v>1</v>
      </c>
      <c r="EL49" s="13">
        <v>3</v>
      </c>
      <c r="EM49" s="13">
        <v>3</v>
      </c>
      <c r="EN49" s="13">
        <v>6</v>
      </c>
      <c r="EO49" s="13">
        <v>4</v>
      </c>
      <c r="EP49" s="13">
        <v>5</v>
      </c>
      <c r="EQ49" s="13">
        <v>1</v>
      </c>
      <c r="ER49" s="13">
        <v>3</v>
      </c>
      <c r="ES49" s="13"/>
      <c r="ET49" s="13">
        <v>2</v>
      </c>
      <c r="EU49" s="13">
        <v>5</v>
      </c>
      <c r="EV49" s="13">
        <v>3</v>
      </c>
      <c r="EW49" s="13">
        <v>5</v>
      </c>
      <c r="EX49" s="13">
        <v>1</v>
      </c>
      <c r="EY49" s="13">
        <v>3</v>
      </c>
      <c r="EZ49" s="13">
        <v>3</v>
      </c>
      <c r="FA49" s="13">
        <v>1</v>
      </c>
      <c r="FB49" s="13">
        <v>2</v>
      </c>
      <c r="FC49" s="13">
        <v>1</v>
      </c>
      <c r="FD49" s="13">
        <v>1</v>
      </c>
      <c r="FE49" s="13">
        <v>4</v>
      </c>
      <c r="FF49" s="13"/>
      <c r="FG49" s="13">
        <v>2</v>
      </c>
      <c r="FH49" s="13"/>
      <c r="FI49" s="13"/>
      <c r="FJ49" s="13">
        <v>1</v>
      </c>
      <c r="FK49" s="13"/>
      <c r="FL49" s="13"/>
      <c r="FM49" s="13"/>
      <c r="FN49" s="13"/>
      <c r="FO49" s="13"/>
      <c r="FP49" s="13"/>
      <c r="FQ49" s="13"/>
      <c r="FR49" s="13"/>
      <c r="FS49" s="57">
        <v>87</v>
      </c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>
        <v>1</v>
      </c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>
        <v>1</v>
      </c>
      <c r="GZ49" s="13">
        <v>1</v>
      </c>
      <c r="HA49" s="13"/>
      <c r="HB49" s="13"/>
      <c r="HC49" s="13">
        <v>1</v>
      </c>
      <c r="HD49" s="13">
        <v>1</v>
      </c>
      <c r="HE49" s="13"/>
      <c r="HF49" s="13">
        <v>1</v>
      </c>
      <c r="HG49" s="13"/>
      <c r="HH49" s="13"/>
      <c r="HI49" s="13"/>
      <c r="HJ49" s="13"/>
      <c r="HK49" s="13"/>
      <c r="HL49" s="13"/>
      <c r="HM49" s="13"/>
      <c r="HN49" s="13"/>
      <c r="HO49" s="13">
        <v>1</v>
      </c>
      <c r="HP49" s="13"/>
      <c r="HQ49" s="13"/>
      <c r="HR49" s="13">
        <v>1</v>
      </c>
      <c r="HS49" s="13">
        <v>2</v>
      </c>
      <c r="HT49" s="13"/>
      <c r="HU49" s="13">
        <v>4</v>
      </c>
      <c r="HV49" s="13">
        <v>1</v>
      </c>
      <c r="HW49" s="13"/>
      <c r="HX49" s="13">
        <v>3</v>
      </c>
      <c r="HY49" s="13"/>
      <c r="HZ49" s="13"/>
      <c r="IA49" s="13">
        <v>2</v>
      </c>
      <c r="IB49" s="13">
        <v>1</v>
      </c>
      <c r="IC49" s="13">
        <v>3</v>
      </c>
      <c r="ID49" s="13">
        <v>4</v>
      </c>
      <c r="IE49" s="13">
        <v>3</v>
      </c>
      <c r="IF49" s="13">
        <v>3</v>
      </c>
      <c r="IG49" s="13">
        <v>1</v>
      </c>
      <c r="IH49" s="13">
        <v>3</v>
      </c>
      <c r="II49" s="13">
        <v>4</v>
      </c>
      <c r="IJ49" s="13">
        <v>6</v>
      </c>
      <c r="IK49" s="13">
        <v>3</v>
      </c>
      <c r="IL49" s="13">
        <v>4</v>
      </c>
      <c r="IM49" s="13">
        <v>4</v>
      </c>
      <c r="IN49" s="13">
        <v>8</v>
      </c>
      <c r="IO49" s="13">
        <v>4</v>
      </c>
      <c r="IP49" s="13">
        <v>6</v>
      </c>
      <c r="IQ49" s="13">
        <v>3</v>
      </c>
      <c r="IR49" s="13">
        <v>2</v>
      </c>
      <c r="IS49" s="13">
        <v>3</v>
      </c>
      <c r="IT49" s="13">
        <v>3</v>
      </c>
      <c r="IU49" s="13">
        <v>1</v>
      </c>
      <c r="IV49" s="13">
        <v>3</v>
      </c>
      <c r="IW49" s="13">
        <v>2</v>
      </c>
      <c r="IX49" s="13">
        <v>2</v>
      </c>
      <c r="IY49" s="13">
        <v>2</v>
      </c>
      <c r="IZ49" s="13">
        <v>5</v>
      </c>
      <c r="JA49" s="13">
        <v>1</v>
      </c>
      <c r="JB49" s="13">
        <v>3</v>
      </c>
      <c r="JC49" s="13"/>
      <c r="JD49" s="13">
        <v>1</v>
      </c>
      <c r="JE49" s="13">
        <v>2</v>
      </c>
      <c r="JF49" s="13">
        <v>1</v>
      </c>
      <c r="JG49" s="13">
        <v>1</v>
      </c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57">
        <v>112</v>
      </c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>
        <v>1</v>
      </c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>
        <v>2</v>
      </c>
      <c r="MA49" s="13"/>
      <c r="MB49" s="13">
        <v>1</v>
      </c>
      <c r="MC49" s="13"/>
      <c r="MD49" s="13"/>
      <c r="ME49" s="13">
        <v>1</v>
      </c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57">
        <v>5</v>
      </c>
      <c r="MV49" s="13">
        <v>204</v>
      </c>
    </row>
    <row r="50" spans="1:360">
      <c r="A50" s="9" t="s">
        <v>60</v>
      </c>
      <c r="B50" s="234">
        <f t="shared" si="128"/>
        <v>0</v>
      </c>
      <c r="C50" s="234">
        <f t="shared" si="129"/>
        <v>0</v>
      </c>
      <c r="D50" s="234">
        <f t="shared" si="130"/>
        <v>0</v>
      </c>
      <c r="E50" s="234">
        <f t="shared" si="131"/>
        <v>2</v>
      </c>
      <c r="F50" s="234">
        <f t="shared" si="132"/>
        <v>2</v>
      </c>
      <c r="G50" s="234">
        <f t="shared" si="133"/>
        <v>0</v>
      </c>
      <c r="H50" s="234">
        <f t="shared" si="134"/>
        <v>3</v>
      </c>
      <c r="I50" s="234">
        <f t="shared" si="135"/>
        <v>4</v>
      </c>
      <c r="J50" s="234">
        <f t="shared" si="136"/>
        <v>19</v>
      </c>
      <c r="K50" s="234">
        <f t="shared" si="137"/>
        <v>9</v>
      </c>
      <c r="L50" s="234">
        <f t="shared" si="138"/>
        <v>31</v>
      </c>
      <c r="M50" s="234">
        <f t="shared" si="139"/>
        <v>12</v>
      </c>
      <c r="N50" s="234">
        <f t="shared" si="140"/>
        <v>43</v>
      </c>
      <c r="O50" s="234">
        <f t="shared" si="141"/>
        <v>25</v>
      </c>
      <c r="P50" s="234">
        <f t="shared" si="142"/>
        <v>44</v>
      </c>
      <c r="Q50" s="234">
        <f t="shared" si="143"/>
        <v>39</v>
      </c>
      <c r="R50" s="234">
        <f t="shared" si="144"/>
        <v>28</v>
      </c>
      <c r="S50" s="234">
        <f t="shared" si="145"/>
        <v>28</v>
      </c>
      <c r="T50" s="234">
        <f t="shared" si="146"/>
        <v>10</v>
      </c>
      <c r="U50" s="234">
        <f t="shared" si="147"/>
        <v>16</v>
      </c>
      <c r="W50" s="596">
        <f t="shared" si="148"/>
        <v>0</v>
      </c>
      <c r="X50" s="596">
        <f t="shared" si="149"/>
        <v>0</v>
      </c>
      <c r="Y50" s="596">
        <f t="shared" si="150"/>
        <v>0</v>
      </c>
      <c r="Z50" s="596">
        <f t="shared" si="151"/>
        <v>0</v>
      </c>
      <c r="AA50" s="596">
        <f t="shared" si="152"/>
        <v>0</v>
      </c>
      <c r="AB50" s="596">
        <f t="shared" si="153"/>
        <v>0</v>
      </c>
      <c r="AC50" s="596">
        <f t="shared" si="154"/>
        <v>0</v>
      </c>
      <c r="AD50" s="596">
        <f t="shared" si="155"/>
        <v>2</v>
      </c>
      <c r="AE50" s="596">
        <f t="shared" si="156"/>
        <v>5</v>
      </c>
      <c r="AF50" s="596">
        <f t="shared" si="157"/>
        <v>4</v>
      </c>
      <c r="AG50" s="305"/>
      <c r="AH50" s="16" t="s">
        <v>57</v>
      </c>
      <c r="AI50" s="616">
        <f t="shared" si="158"/>
        <v>0</v>
      </c>
      <c r="AJ50" s="616">
        <f t="shared" si="159"/>
        <v>0</v>
      </c>
      <c r="AK50" s="616">
        <f t="shared" si="160"/>
        <v>0</v>
      </c>
      <c r="AL50" s="616">
        <f t="shared" si="161"/>
        <v>0</v>
      </c>
      <c r="AM50" s="616">
        <f t="shared" si="162"/>
        <v>1</v>
      </c>
      <c r="AN50" s="616">
        <f t="shared" si="163"/>
        <v>0</v>
      </c>
      <c r="AO50" s="616">
        <f t="shared" si="164"/>
        <v>1</v>
      </c>
      <c r="AP50" s="616">
        <f t="shared" si="165"/>
        <v>1</v>
      </c>
      <c r="AQ50" s="616">
        <f t="shared" si="166"/>
        <v>5</v>
      </c>
      <c r="AR50" s="616">
        <f t="shared" si="167"/>
        <v>1</v>
      </c>
      <c r="AS50" s="616">
        <f t="shared" si="168"/>
        <v>5</v>
      </c>
      <c r="AT50" s="616">
        <f t="shared" si="169"/>
        <v>5</v>
      </c>
      <c r="AU50" s="616">
        <f t="shared" si="170"/>
        <v>18</v>
      </c>
      <c r="AV50" s="616">
        <f t="shared" si="171"/>
        <v>9</v>
      </c>
      <c r="AW50" s="616">
        <f t="shared" si="172"/>
        <v>13</v>
      </c>
      <c r="AX50" s="616">
        <f t="shared" si="173"/>
        <v>7</v>
      </c>
      <c r="AY50" s="616">
        <f t="shared" si="174"/>
        <v>7</v>
      </c>
      <c r="AZ50" s="616">
        <f t="shared" si="175"/>
        <v>11</v>
      </c>
      <c r="BA50" s="616">
        <f t="shared" si="176"/>
        <v>4</v>
      </c>
      <c r="BB50" s="616">
        <f t="shared" si="177"/>
        <v>8</v>
      </c>
      <c r="BC50" s="616">
        <f t="shared" si="178"/>
        <v>1</v>
      </c>
      <c r="BD50" s="594">
        <f t="shared" si="179"/>
        <v>0</v>
      </c>
      <c r="BE50" s="594">
        <f t="shared" si="180"/>
        <v>0</v>
      </c>
      <c r="BF50" s="594">
        <f t="shared" si="181"/>
        <v>0</v>
      </c>
      <c r="BG50" s="594">
        <f t="shared" si="182"/>
        <v>0</v>
      </c>
      <c r="BH50" s="594">
        <f t="shared" si="183"/>
        <v>0</v>
      </c>
      <c r="BI50" s="594">
        <f t="shared" si="184"/>
        <v>0</v>
      </c>
      <c r="BJ50" s="594">
        <f t="shared" si="185"/>
        <v>0</v>
      </c>
      <c r="BK50" s="594">
        <f t="shared" si="186"/>
        <v>0</v>
      </c>
      <c r="BL50" s="594">
        <f t="shared" si="187"/>
        <v>0</v>
      </c>
      <c r="BM50" s="594">
        <f t="shared" si="188"/>
        <v>1</v>
      </c>
      <c r="BN50" s="305"/>
      <c r="BO50" s="305"/>
      <c r="BP50" s="16" t="s">
        <v>57</v>
      </c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>
        <v>1</v>
      </c>
      <c r="CZ50" s="13"/>
      <c r="DA50" s="13"/>
      <c r="DB50" s="13"/>
      <c r="DC50" s="13"/>
      <c r="DD50" s="13"/>
      <c r="DE50" s="13"/>
      <c r="DF50" s="13"/>
      <c r="DG50" s="13">
        <v>1</v>
      </c>
      <c r="DH50" s="13"/>
      <c r="DI50" s="13"/>
      <c r="DJ50" s="13"/>
      <c r="DK50" s="13"/>
      <c r="DL50" s="13">
        <v>1</v>
      </c>
      <c r="DM50" s="13"/>
      <c r="DN50" s="13">
        <v>1</v>
      </c>
      <c r="DO50" s="13"/>
      <c r="DP50" s="13"/>
      <c r="DQ50" s="13"/>
      <c r="DR50" s="13">
        <v>1</v>
      </c>
      <c r="DS50" s="13"/>
      <c r="DT50" s="13">
        <v>1</v>
      </c>
      <c r="DU50" s="13">
        <v>1</v>
      </c>
      <c r="DV50" s="13">
        <v>1</v>
      </c>
      <c r="DW50" s="13">
        <v>1</v>
      </c>
      <c r="DX50" s="13">
        <v>1</v>
      </c>
      <c r="DY50" s="13">
        <v>1</v>
      </c>
      <c r="DZ50" s="13"/>
      <c r="EA50" s="13">
        <v>1</v>
      </c>
      <c r="EB50" s="13"/>
      <c r="EC50" s="13"/>
      <c r="ED50" s="13">
        <v>3</v>
      </c>
      <c r="EE50" s="13">
        <v>1</v>
      </c>
      <c r="EF50" s="13">
        <v>1</v>
      </c>
      <c r="EG50" s="13">
        <v>2</v>
      </c>
      <c r="EH50" s="13"/>
      <c r="EI50" s="13">
        <v>2</v>
      </c>
      <c r="EJ50" s="13"/>
      <c r="EK50" s="13">
        <v>1</v>
      </c>
      <c r="EL50" s="13">
        <v>1</v>
      </c>
      <c r="EM50" s="13"/>
      <c r="EN50" s="13"/>
      <c r="EO50" s="13"/>
      <c r="EP50" s="13"/>
      <c r="EQ50" s="13">
        <v>2</v>
      </c>
      <c r="ER50" s="13"/>
      <c r="ES50" s="13">
        <v>3</v>
      </c>
      <c r="ET50" s="13"/>
      <c r="EU50" s="13">
        <v>2</v>
      </c>
      <c r="EV50" s="13">
        <v>1</v>
      </c>
      <c r="EW50" s="13">
        <v>2</v>
      </c>
      <c r="EX50" s="13"/>
      <c r="EY50" s="13">
        <v>1</v>
      </c>
      <c r="EZ50" s="13">
        <v>1</v>
      </c>
      <c r="FA50" s="13">
        <v>1</v>
      </c>
      <c r="FB50" s="13"/>
      <c r="FC50" s="13">
        <v>1</v>
      </c>
      <c r="FD50" s="13"/>
      <c r="FE50" s="13">
        <v>2</v>
      </c>
      <c r="FF50" s="13"/>
      <c r="FG50" s="13">
        <v>3</v>
      </c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57">
        <v>42</v>
      </c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>
        <v>1</v>
      </c>
      <c r="GS50" s="13"/>
      <c r="GT50" s="13"/>
      <c r="GU50" s="13"/>
      <c r="GV50" s="13">
        <v>1</v>
      </c>
      <c r="GW50" s="13"/>
      <c r="GX50" s="13"/>
      <c r="GY50" s="13"/>
      <c r="GZ50" s="13"/>
      <c r="HA50" s="13"/>
      <c r="HB50" s="13"/>
      <c r="HC50" s="13"/>
      <c r="HD50" s="13"/>
      <c r="HE50" s="13"/>
      <c r="HF50" s="13">
        <v>1</v>
      </c>
      <c r="HG50" s="13"/>
      <c r="HH50" s="13">
        <v>1</v>
      </c>
      <c r="HI50" s="13"/>
      <c r="HJ50" s="13">
        <v>1</v>
      </c>
      <c r="HK50" s="13">
        <v>1</v>
      </c>
      <c r="HL50" s="13">
        <v>1</v>
      </c>
      <c r="HM50" s="13"/>
      <c r="HN50" s="13"/>
      <c r="HO50" s="13"/>
      <c r="HP50" s="13"/>
      <c r="HQ50" s="13"/>
      <c r="HR50" s="13"/>
      <c r="HS50" s="13">
        <v>1</v>
      </c>
      <c r="HT50" s="13"/>
      <c r="HU50" s="13">
        <v>2</v>
      </c>
      <c r="HV50" s="13">
        <v>1</v>
      </c>
      <c r="HW50" s="13"/>
      <c r="HX50" s="13"/>
      <c r="HY50" s="13">
        <v>1</v>
      </c>
      <c r="HZ50" s="13"/>
      <c r="IA50" s="13">
        <v>1</v>
      </c>
      <c r="IB50" s="13">
        <v>3</v>
      </c>
      <c r="IC50" s="13">
        <v>1</v>
      </c>
      <c r="ID50" s="13">
        <v>2</v>
      </c>
      <c r="IE50" s="13">
        <v>1</v>
      </c>
      <c r="IF50" s="13"/>
      <c r="IG50" s="13">
        <v>3</v>
      </c>
      <c r="IH50" s="13">
        <v>4</v>
      </c>
      <c r="II50" s="13">
        <v>3</v>
      </c>
      <c r="IJ50" s="13">
        <v>3</v>
      </c>
      <c r="IK50" s="13">
        <v>1</v>
      </c>
      <c r="IL50" s="13">
        <v>1</v>
      </c>
      <c r="IM50" s="13">
        <v>1</v>
      </c>
      <c r="IN50" s="13">
        <v>4</v>
      </c>
      <c r="IO50" s="13"/>
      <c r="IP50" s="13">
        <v>1</v>
      </c>
      <c r="IQ50" s="13">
        <v>1</v>
      </c>
      <c r="IR50" s="13">
        <v>1</v>
      </c>
      <c r="IS50" s="13"/>
      <c r="IT50" s="13"/>
      <c r="IU50" s="13">
        <v>1</v>
      </c>
      <c r="IV50" s="13">
        <v>1</v>
      </c>
      <c r="IW50" s="13">
        <v>3</v>
      </c>
      <c r="IX50" s="13"/>
      <c r="IY50" s="13">
        <v>1</v>
      </c>
      <c r="IZ50" s="13">
        <v>1</v>
      </c>
      <c r="JA50" s="13"/>
      <c r="JB50" s="13"/>
      <c r="JC50" s="13"/>
      <c r="JD50" s="13">
        <v>1</v>
      </c>
      <c r="JE50" s="13">
        <v>2</v>
      </c>
      <c r="JF50" s="13"/>
      <c r="JG50" s="13">
        <v>1</v>
      </c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57">
        <v>54</v>
      </c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>
        <v>1</v>
      </c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57">
        <v>1</v>
      </c>
      <c r="MV50" s="13">
        <v>97</v>
      </c>
    </row>
    <row r="51" spans="1:360">
      <c r="A51" s="8" t="s">
        <v>190</v>
      </c>
      <c r="B51" s="234">
        <f t="shared" si="128"/>
        <v>0</v>
      </c>
      <c r="C51" s="234">
        <f t="shared" si="129"/>
        <v>0</v>
      </c>
      <c r="D51" s="234">
        <f t="shared" si="130"/>
        <v>0</v>
      </c>
      <c r="E51" s="234">
        <f t="shared" si="131"/>
        <v>0</v>
      </c>
      <c r="F51" s="234">
        <f t="shared" si="132"/>
        <v>0</v>
      </c>
      <c r="G51" s="234">
        <f t="shared" si="133"/>
        <v>1</v>
      </c>
      <c r="H51" s="234">
        <f t="shared" si="134"/>
        <v>2</v>
      </c>
      <c r="I51" s="234">
        <f t="shared" si="135"/>
        <v>0</v>
      </c>
      <c r="J51" s="234">
        <f t="shared" si="136"/>
        <v>8</v>
      </c>
      <c r="K51" s="234">
        <f t="shared" si="137"/>
        <v>3</v>
      </c>
      <c r="L51" s="234">
        <f t="shared" si="138"/>
        <v>5</v>
      </c>
      <c r="M51" s="234">
        <f t="shared" si="139"/>
        <v>4</v>
      </c>
      <c r="N51" s="234">
        <f t="shared" si="140"/>
        <v>13</v>
      </c>
      <c r="O51" s="234">
        <f t="shared" si="141"/>
        <v>6</v>
      </c>
      <c r="P51" s="234">
        <f t="shared" si="142"/>
        <v>25</v>
      </c>
      <c r="Q51" s="234">
        <f t="shared" si="143"/>
        <v>15</v>
      </c>
      <c r="R51" s="234">
        <f t="shared" si="144"/>
        <v>24</v>
      </c>
      <c r="S51" s="234">
        <f t="shared" si="145"/>
        <v>14</v>
      </c>
      <c r="T51" s="234">
        <f t="shared" si="146"/>
        <v>6</v>
      </c>
      <c r="U51" s="234">
        <f t="shared" si="147"/>
        <v>9</v>
      </c>
      <c r="W51" s="596">
        <f t="shared" si="148"/>
        <v>0</v>
      </c>
      <c r="X51" s="596">
        <f t="shared" si="149"/>
        <v>0</v>
      </c>
      <c r="Y51" s="596">
        <f t="shared" si="150"/>
        <v>0</v>
      </c>
      <c r="Z51" s="596">
        <f t="shared" si="151"/>
        <v>0</v>
      </c>
      <c r="AA51" s="596">
        <f t="shared" si="152"/>
        <v>0</v>
      </c>
      <c r="AB51" s="596">
        <f t="shared" si="153"/>
        <v>0</v>
      </c>
      <c r="AC51" s="596">
        <f t="shared" si="154"/>
        <v>0</v>
      </c>
      <c r="AD51" s="596">
        <f t="shared" si="155"/>
        <v>0</v>
      </c>
      <c r="AE51" s="596">
        <f t="shared" si="156"/>
        <v>0</v>
      </c>
      <c r="AF51" s="596">
        <f t="shared" si="157"/>
        <v>1</v>
      </c>
      <c r="AG51" s="305"/>
      <c r="AH51" s="16" t="s">
        <v>189</v>
      </c>
      <c r="AI51" s="616">
        <f t="shared" si="158"/>
        <v>0</v>
      </c>
      <c r="AJ51" s="616">
        <f t="shared" si="159"/>
        <v>0</v>
      </c>
      <c r="AK51" s="616">
        <f t="shared" si="160"/>
        <v>0</v>
      </c>
      <c r="AL51" s="616">
        <f t="shared" si="161"/>
        <v>0</v>
      </c>
      <c r="AM51" s="616">
        <f t="shared" si="162"/>
        <v>0</v>
      </c>
      <c r="AN51" s="616">
        <f t="shared" si="163"/>
        <v>0</v>
      </c>
      <c r="AO51" s="616">
        <f t="shared" si="164"/>
        <v>0</v>
      </c>
      <c r="AP51" s="616">
        <f t="shared" si="165"/>
        <v>1</v>
      </c>
      <c r="AQ51" s="616">
        <f t="shared" si="166"/>
        <v>0</v>
      </c>
      <c r="AR51" s="616">
        <f t="shared" si="167"/>
        <v>0</v>
      </c>
      <c r="AS51" s="616">
        <f t="shared" si="168"/>
        <v>1</v>
      </c>
      <c r="AT51" s="616">
        <f t="shared" si="169"/>
        <v>2</v>
      </c>
      <c r="AU51" s="616">
        <f t="shared" si="170"/>
        <v>8</v>
      </c>
      <c r="AV51" s="616">
        <f t="shared" si="171"/>
        <v>2</v>
      </c>
      <c r="AW51" s="616">
        <f t="shared" si="172"/>
        <v>8</v>
      </c>
      <c r="AX51" s="616">
        <f t="shared" si="173"/>
        <v>3</v>
      </c>
      <c r="AY51" s="616">
        <f t="shared" si="174"/>
        <v>5</v>
      </c>
      <c r="AZ51" s="616">
        <f t="shared" si="175"/>
        <v>2</v>
      </c>
      <c r="BA51" s="616">
        <f t="shared" si="176"/>
        <v>5</v>
      </c>
      <c r="BB51" s="616">
        <f t="shared" si="177"/>
        <v>2</v>
      </c>
      <c r="BC51" s="616">
        <f t="shared" si="178"/>
        <v>0</v>
      </c>
      <c r="BD51" s="594">
        <f t="shared" si="179"/>
        <v>0</v>
      </c>
      <c r="BE51" s="594">
        <f t="shared" si="180"/>
        <v>0</v>
      </c>
      <c r="BF51" s="594">
        <f t="shared" si="181"/>
        <v>0</v>
      </c>
      <c r="BG51" s="594">
        <f t="shared" si="182"/>
        <v>0</v>
      </c>
      <c r="BH51" s="594">
        <f t="shared" si="183"/>
        <v>0</v>
      </c>
      <c r="BI51" s="594">
        <f t="shared" si="184"/>
        <v>0</v>
      </c>
      <c r="BJ51" s="594">
        <f t="shared" si="185"/>
        <v>0</v>
      </c>
      <c r="BK51" s="594">
        <f t="shared" si="186"/>
        <v>0</v>
      </c>
      <c r="BL51" s="594">
        <f t="shared" si="187"/>
        <v>0</v>
      </c>
      <c r="BM51" s="594">
        <f t="shared" si="188"/>
        <v>0</v>
      </c>
      <c r="BN51" s="305"/>
      <c r="BO51" s="305"/>
      <c r="BP51" s="16" t="s">
        <v>189</v>
      </c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>
        <v>1</v>
      </c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>
        <v>1</v>
      </c>
      <c r="DQ51" s="13">
        <v>1</v>
      </c>
      <c r="DR51" s="13"/>
      <c r="DS51" s="13"/>
      <c r="DT51" s="13"/>
      <c r="DU51" s="13"/>
      <c r="DV51" s="13"/>
      <c r="DW51" s="13"/>
      <c r="DX51" s="13">
        <v>1</v>
      </c>
      <c r="DY51" s="13"/>
      <c r="DZ51" s="13">
        <v>1</v>
      </c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>
        <v>1</v>
      </c>
      <c r="EM51" s="13">
        <v>1</v>
      </c>
      <c r="EN51" s="13">
        <v>1</v>
      </c>
      <c r="EO51" s="13"/>
      <c r="EP51" s="13"/>
      <c r="EQ51" s="13"/>
      <c r="ER51" s="13">
        <v>2</v>
      </c>
      <c r="ES51" s="13"/>
      <c r="ET51" s="13"/>
      <c r="EU51" s="13"/>
      <c r="EV51" s="13"/>
      <c r="EW51" s="13"/>
      <c r="EX51" s="13"/>
      <c r="EY51" s="13"/>
      <c r="EZ51" s="13"/>
      <c r="FA51" s="13">
        <v>1</v>
      </c>
      <c r="FB51" s="13"/>
      <c r="FC51" s="13"/>
      <c r="FD51" s="13">
        <v>1</v>
      </c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57">
        <v>12</v>
      </c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>
        <v>1</v>
      </c>
      <c r="HS51" s="13"/>
      <c r="HT51" s="13"/>
      <c r="HU51" s="13"/>
      <c r="HV51" s="13"/>
      <c r="HW51" s="13"/>
      <c r="HX51" s="13"/>
      <c r="HY51" s="13"/>
      <c r="HZ51" s="13"/>
      <c r="IA51" s="13"/>
      <c r="IB51" s="13">
        <v>1</v>
      </c>
      <c r="IC51" s="13">
        <v>1</v>
      </c>
      <c r="ID51" s="13">
        <v>1</v>
      </c>
      <c r="IE51" s="13">
        <v>1</v>
      </c>
      <c r="IF51" s="13"/>
      <c r="IG51" s="13">
        <v>1</v>
      </c>
      <c r="IH51" s="13">
        <v>1</v>
      </c>
      <c r="II51" s="13">
        <v>2</v>
      </c>
      <c r="IJ51" s="13">
        <v>2</v>
      </c>
      <c r="IK51" s="13"/>
      <c r="IL51" s="13">
        <v>1</v>
      </c>
      <c r="IM51" s="13"/>
      <c r="IN51" s="13">
        <v>1</v>
      </c>
      <c r="IO51" s="13"/>
      <c r="IP51" s="13"/>
      <c r="IQ51" s="13">
        <v>1</v>
      </c>
      <c r="IR51" s="13">
        <v>1</v>
      </c>
      <c r="IS51" s="13">
        <v>2</v>
      </c>
      <c r="IT51" s="13"/>
      <c r="IU51" s="13">
        <v>2</v>
      </c>
      <c r="IV51" s="13">
        <v>1</v>
      </c>
      <c r="IW51" s="13"/>
      <c r="IX51" s="13">
        <v>1</v>
      </c>
      <c r="IY51" s="13"/>
      <c r="IZ51" s="13">
        <v>1</v>
      </c>
      <c r="JA51" s="13"/>
      <c r="JB51" s="13"/>
      <c r="JC51" s="13"/>
      <c r="JD51" s="13">
        <v>1</v>
      </c>
      <c r="JE51" s="13">
        <v>1</v>
      </c>
      <c r="JF51" s="13">
        <v>2</v>
      </c>
      <c r="JG51" s="13"/>
      <c r="JH51" s="13">
        <v>1</v>
      </c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57">
        <v>27</v>
      </c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57"/>
      <c r="MV51" s="13">
        <v>39</v>
      </c>
    </row>
    <row r="52" spans="1:360">
      <c r="A52" s="8" t="s">
        <v>62</v>
      </c>
      <c r="B52" s="234">
        <f t="shared" si="128"/>
        <v>0</v>
      </c>
      <c r="C52" s="234">
        <f t="shared" si="129"/>
        <v>0</v>
      </c>
      <c r="D52" s="234">
        <f t="shared" si="130"/>
        <v>0</v>
      </c>
      <c r="E52" s="234">
        <f t="shared" si="131"/>
        <v>0</v>
      </c>
      <c r="F52" s="234">
        <f t="shared" si="132"/>
        <v>0</v>
      </c>
      <c r="G52" s="234">
        <f t="shared" si="133"/>
        <v>1</v>
      </c>
      <c r="H52" s="234">
        <f t="shared" si="134"/>
        <v>2</v>
      </c>
      <c r="I52" s="234">
        <f t="shared" si="135"/>
        <v>3</v>
      </c>
      <c r="J52" s="234">
        <f t="shared" si="136"/>
        <v>6</v>
      </c>
      <c r="K52" s="234">
        <f t="shared" si="137"/>
        <v>7</v>
      </c>
      <c r="L52" s="234">
        <f t="shared" si="138"/>
        <v>17</v>
      </c>
      <c r="M52" s="234">
        <f t="shared" si="139"/>
        <v>5</v>
      </c>
      <c r="N52" s="234">
        <f t="shared" si="140"/>
        <v>18</v>
      </c>
      <c r="O52" s="234">
        <f t="shared" si="141"/>
        <v>12</v>
      </c>
      <c r="P52" s="234">
        <f t="shared" si="142"/>
        <v>35</v>
      </c>
      <c r="Q52" s="234">
        <f t="shared" si="143"/>
        <v>27</v>
      </c>
      <c r="R52" s="234">
        <f t="shared" si="144"/>
        <v>27</v>
      </c>
      <c r="S52" s="234">
        <f t="shared" si="145"/>
        <v>24</v>
      </c>
      <c r="T52" s="234">
        <f t="shared" si="146"/>
        <v>6</v>
      </c>
      <c r="U52" s="234">
        <f t="shared" si="147"/>
        <v>6</v>
      </c>
      <c r="W52" s="596">
        <f t="shared" si="148"/>
        <v>0</v>
      </c>
      <c r="X52" s="596">
        <f t="shared" si="149"/>
        <v>0</v>
      </c>
      <c r="Y52" s="596">
        <f t="shared" si="150"/>
        <v>0</v>
      </c>
      <c r="Z52" s="596">
        <f t="shared" si="151"/>
        <v>0</v>
      </c>
      <c r="AA52" s="596">
        <f t="shared" si="152"/>
        <v>0</v>
      </c>
      <c r="AB52" s="596">
        <f t="shared" si="153"/>
        <v>0</v>
      </c>
      <c r="AC52" s="596">
        <f t="shared" si="154"/>
        <v>0</v>
      </c>
      <c r="AD52" s="596">
        <f t="shared" si="155"/>
        <v>0</v>
      </c>
      <c r="AE52" s="596">
        <f t="shared" si="156"/>
        <v>3</v>
      </c>
      <c r="AF52" s="596">
        <f t="shared" si="157"/>
        <v>3</v>
      </c>
      <c r="AG52" s="305"/>
      <c r="AH52" s="16" t="s">
        <v>59</v>
      </c>
      <c r="AI52" s="616">
        <f t="shared" si="158"/>
        <v>0</v>
      </c>
      <c r="AJ52" s="616">
        <f t="shared" si="159"/>
        <v>1</v>
      </c>
      <c r="AK52" s="616">
        <f t="shared" si="160"/>
        <v>1</v>
      </c>
      <c r="AL52" s="616">
        <f t="shared" si="161"/>
        <v>1</v>
      </c>
      <c r="AM52" s="616">
        <f t="shared" si="162"/>
        <v>2</v>
      </c>
      <c r="AN52" s="616">
        <f t="shared" si="163"/>
        <v>6</v>
      </c>
      <c r="AO52" s="616">
        <f t="shared" si="164"/>
        <v>13</v>
      </c>
      <c r="AP52" s="616">
        <f t="shared" si="165"/>
        <v>12</v>
      </c>
      <c r="AQ52" s="616">
        <f t="shared" si="166"/>
        <v>43</v>
      </c>
      <c r="AR52" s="616">
        <f t="shared" si="167"/>
        <v>20</v>
      </c>
      <c r="AS52" s="616">
        <f t="shared" si="168"/>
        <v>83</v>
      </c>
      <c r="AT52" s="616">
        <f t="shared" si="169"/>
        <v>52</v>
      </c>
      <c r="AU52" s="616">
        <f t="shared" si="170"/>
        <v>151</v>
      </c>
      <c r="AV52" s="616">
        <f t="shared" si="171"/>
        <v>108</v>
      </c>
      <c r="AW52" s="616">
        <f t="shared" si="172"/>
        <v>180</v>
      </c>
      <c r="AX52" s="616">
        <f t="shared" si="173"/>
        <v>127</v>
      </c>
      <c r="AY52" s="616">
        <f t="shared" si="174"/>
        <v>100</v>
      </c>
      <c r="AZ52" s="616">
        <f t="shared" si="175"/>
        <v>110</v>
      </c>
      <c r="BA52" s="616">
        <f t="shared" si="176"/>
        <v>20</v>
      </c>
      <c r="BB52" s="616">
        <f t="shared" si="177"/>
        <v>29</v>
      </c>
      <c r="BC52" s="616">
        <f t="shared" si="178"/>
        <v>18</v>
      </c>
      <c r="BD52" s="594">
        <f t="shared" si="179"/>
        <v>0</v>
      </c>
      <c r="BE52" s="594">
        <f t="shared" si="180"/>
        <v>0</v>
      </c>
      <c r="BF52" s="594">
        <f t="shared" si="181"/>
        <v>0</v>
      </c>
      <c r="BG52" s="594">
        <f t="shared" si="182"/>
        <v>0</v>
      </c>
      <c r="BH52" s="594">
        <f t="shared" si="183"/>
        <v>1</v>
      </c>
      <c r="BI52" s="594">
        <f t="shared" si="184"/>
        <v>1</v>
      </c>
      <c r="BJ52" s="594">
        <f t="shared" si="185"/>
        <v>1</v>
      </c>
      <c r="BK52" s="594">
        <f t="shared" si="186"/>
        <v>2</v>
      </c>
      <c r="BL52" s="594">
        <f t="shared" si="187"/>
        <v>8</v>
      </c>
      <c r="BM52" s="594">
        <f t="shared" si="188"/>
        <v>5</v>
      </c>
      <c r="BN52" s="305"/>
      <c r="BO52" s="305"/>
      <c r="BP52" s="16" t="s">
        <v>59</v>
      </c>
      <c r="BQ52" s="13">
        <v>1</v>
      </c>
      <c r="BR52" s="13"/>
      <c r="BS52" s="13"/>
      <c r="BT52" s="13"/>
      <c r="BU52" s="13"/>
      <c r="BV52" s="13"/>
      <c r="BW52" s="13"/>
      <c r="BX52" s="13"/>
      <c r="BY52" s="13"/>
      <c r="BZ52" s="13"/>
      <c r="CA52" s="13">
        <v>1</v>
      </c>
      <c r="CB52" s="13"/>
      <c r="CC52" s="13"/>
      <c r="CD52" s="13"/>
      <c r="CE52" s="13"/>
      <c r="CF52" s="13"/>
      <c r="CG52" s="13"/>
      <c r="CH52" s="13"/>
      <c r="CI52" s="13"/>
      <c r="CJ52" s="13">
        <v>3</v>
      </c>
      <c r="CK52" s="13"/>
      <c r="CL52" s="13"/>
      <c r="CM52" s="13"/>
      <c r="CN52" s="13">
        <v>2</v>
      </c>
      <c r="CO52" s="13"/>
      <c r="CP52" s="13"/>
      <c r="CQ52" s="13">
        <v>1</v>
      </c>
      <c r="CR52" s="13">
        <v>2</v>
      </c>
      <c r="CS52" s="13">
        <v>1</v>
      </c>
      <c r="CT52" s="13"/>
      <c r="CU52" s="13">
        <v>1</v>
      </c>
      <c r="CV52" s="13"/>
      <c r="CW52" s="13">
        <v>2</v>
      </c>
      <c r="CX52" s="13">
        <v>1</v>
      </c>
      <c r="CY52" s="13">
        <v>1</v>
      </c>
      <c r="CZ52" s="13">
        <v>3</v>
      </c>
      <c r="DA52" s="13">
        <v>1</v>
      </c>
      <c r="DB52" s="13">
        <v>1</v>
      </c>
      <c r="DC52" s="13">
        <v>1</v>
      </c>
      <c r="DD52" s="13">
        <v>3</v>
      </c>
      <c r="DE52" s="13">
        <v>1</v>
      </c>
      <c r="DF52" s="13">
        <v>4</v>
      </c>
      <c r="DG52" s="13">
        <v>2</v>
      </c>
      <c r="DH52" s="13">
        <v>2</v>
      </c>
      <c r="DI52" s="13">
        <v>3</v>
      </c>
      <c r="DJ52" s="13">
        <v>1</v>
      </c>
      <c r="DK52" s="13">
        <v>2</v>
      </c>
      <c r="DL52" s="13">
        <v>3</v>
      </c>
      <c r="DM52" s="13">
        <v>4</v>
      </c>
      <c r="DN52" s="13">
        <v>2</v>
      </c>
      <c r="DO52" s="13">
        <v>3</v>
      </c>
      <c r="DP52" s="13">
        <v>5</v>
      </c>
      <c r="DQ52" s="13">
        <v>5</v>
      </c>
      <c r="DR52" s="13">
        <v>7</v>
      </c>
      <c r="DS52" s="13">
        <v>7</v>
      </c>
      <c r="DT52" s="13">
        <v>7</v>
      </c>
      <c r="DU52" s="13">
        <v>9</v>
      </c>
      <c r="DV52" s="13">
        <v>9</v>
      </c>
      <c r="DW52" s="13">
        <v>6</v>
      </c>
      <c r="DX52" s="13">
        <v>5</v>
      </c>
      <c r="DY52" s="13">
        <v>6</v>
      </c>
      <c r="DZ52" s="13">
        <v>9</v>
      </c>
      <c r="EA52" s="13">
        <v>11</v>
      </c>
      <c r="EB52" s="13">
        <v>17</v>
      </c>
      <c r="EC52" s="13">
        <v>13</v>
      </c>
      <c r="ED52" s="13">
        <v>17</v>
      </c>
      <c r="EE52" s="13">
        <v>15</v>
      </c>
      <c r="EF52" s="13">
        <v>11</v>
      </c>
      <c r="EG52" s="13">
        <v>16</v>
      </c>
      <c r="EH52" s="13">
        <v>7</v>
      </c>
      <c r="EI52" s="13">
        <v>13</v>
      </c>
      <c r="EJ52" s="13">
        <v>10</v>
      </c>
      <c r="EK52" s="13">
        <v>19</v>
      </c>
      <c r="EL52" s="13">
        <v>12</v>
      </c>
      <c r="EM52" s="13">
        <v>17</v>
      </c>
      <c r="EN52" s="13">
        <v>13</v>
      </c>
      <c r="EO52" s="13">
        <v>9</v>
      </c>
      <c r="EP52" s="13">
        <v>11</v>
      </c>
      <c r="EQ52" s="13">
        <v>20</v>
      </c>
      <c r="ER52" s="13">
        <v>13</v>
      </c>
      <c r="ES52" s="13">
        <v>10</v>
      </c>
      <c r="ET52" s="13">
        <v>9</v>
      </c>
      <c r="EU52" s="13">
        <v>12</v>
      </c>
      <c r="EV52" s="13">
        <v>12</v>
      </c>
      <c r="EW52" s="13">
        <v>8</v>
      </c>
      <c r="EX52" s="13">
        <v>6</v>
      </c>
      <c r="EY52" s="13">
        <v>9</v>
      </c>
      <c r="EZ52" s="13">
        <v>6</v>
      </c>
      <c r="FA52" s="13">
        <v>5</v>
      </c>
      <c r="FB52" s="13">
        <v>2</v>
      </c>
      <c r="FC52" s="13">
        <v>6</v>
      </c>
      <c r="FD52" s="13">
        <v>5</v>
      </c>
      <c r="FE52" s="13">
        <v>2</v>
      </c>
      <c r="FF52" s="13">
        <v>1</v>
      </c>
      <c r="FG52" s="13"/>
      <c r="FH52" s="13"/>
      <c r="FI52" s="13"/>
      <c r="FJ52" s="13">
        <v>1</v>
      </c>
      <c r="FK52" s="13">
        <v>1</v>
      </c>
      <c r="FL52" s="13"/>
      <c r="FM52" s="13"/>
      <c r="FN52" s="13"/>
      <c r="FO52" s="13"/>
      <c r="FP52" s="13"/>
      <c r="FQ52" s="13"/>
      <c r="FR52" s="13"/>
      <c r="FS52" s="57">
        <v>466</v>
      </c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>
        <v>1</v>
      </c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>
        <v>1</v>
      </c>
      <c r="GT52" s="13"/>
      <c r="GU52" s="13">
        <v>1</v>
      </c>
      <c r="GV52" s="13"/>
      <c r="GW52" s="13"/>
      <c r="GX52" s="13">
        <v>3</v>
      </c>
      <c r="GY52" s="13">
        <v>2</v>
      </c>
      <c r="GZ52" s="13">
        <v>1</v>
      </c>
      <c r="HA52" s="13"/>
      <c r="HB52" s="13">
        <v>1</v>
      </c>
      <c r="HC52" s="13">
        <v>1</v>
      </c>
      <c r="HD52" s="13">
        <v>2</v>
      </c>
      <c r="HE52" s="13">
        <v>3</v>
      </c>
      <c r="HF52" s="13">
        <v>4</v>
      </c>
      <c r="HG52" s="13">
        <v>7</v>
      </c>
      <c r="HH52" s="13">
        <v>6</v>
      </c>
      <c r="HI52" s="13">
        <v>4</v>
      </c>
      <c r="HJ52" s="13">
        <v>3</v>
      </c>
      <c r="HK52" s="13">
        <v>4</v>
      </c>
      <c r="HL52" s="13">
        <v>2</v>
      </c>
      <c r="HM52" s="13">
        <v>3</v>
      </c>
      <c r="HN52" s="13">
        <v>7</v>
      </c>
      <c r="HO52" s="13">
        <v>3</v>
      </c>
      <c r="HP52" s="13">
        <v>3</v>
      </c>
      <c r="HQ52" s="13">
        <v>6</v>
      </c>
      <c r="HR52" s="13">
        <v>6</v>
      </c>
      <c r="HS52" s="13">
        <v>13</v>
      </c>
      <c r="HT52" s="13">
        <v>11</v>
      </c>
      <c r="HU52" s="13">
        <v>10</v>
      </c>
      <c r="HV52" s="13">
        <v>13</v>
      </c>
      <c r="HW52" s="13">
        <v>5</v>
      </c>
      <c r="HX52" s="13">
        <v>6</v>
      </c>
      <c r="HY52" s="13">
        <v>10</v>
      </c>
      <c r="HZ52" s="13">
        <v>14</v>
      </c>
      <c r="IA52" s="13">
        <v>8</v>
      </c>
      <c r="IB52" s="13">
        <v>14</v>
      </c>
      <c r="IC52" s="13">
        <v>12</v>
      </c>
      <c r="ID52" s="13">
        <v>12</v>
      </c>
      <c r="IE52" s="13">
        <v>13</v>
      </c>
      <c r="IF52" s="13">
        <v>9</v>
      </c>
      <c r="IG52" s="13">
        <v>19</v>
      </c>
      <c r="IH52" s="13">
        <v>29</v>
      </c>
      <c r="II52" s="13">
        <v>21</v>
      </c>
      <c r="IJ52" s="13">
        <v>17</v>
      </c>
      <c r="IK52" s="13">
        <v>18</v>
      </c>
      <c r="IL52" s="13">
        <v>18</v>
      </c>
      <c r="IM52" s="13">
        <v>23</v>
      </c>
      <c r="IN52" s="13">
        <v>15</v>
      </c>
      <c r="IO52" s="13">
        <v>17</v>
      </c>
      <c r="IP52" s="13">
        <v>21</v>
      </c>
      <c r="IQ52" s="13">
        <v>18</v>
      </c>
      <c r="IR52" s="13">
        <v>20</v>
      </c>
      <c r="IS52" s="13">
        <v>13</v>
      </c>
      <c r="IT52" s="13">
        <v>12</v>
      </c>
      <c r="IU52" s="13">
        <v>11</v>
      </c>
      <c r="IV52" s="13">
        <v>14</v>
      </c>
      <c r="IW52" s="13">
        <v>6</v>
      </c>
      <c r="IX52" s="13">
        <v>12</v>
      </c>
      <c r="IY52" s="13">
        <v>9</v>
      </c>
      <c r="IZ52" s="13">
        <v>17</v>
      </c>
      <c r="JA52" s="13">
        <v>8</v>
      </c>
      <c r="JB52" s="13">
        <v>1</v>
      </c>
      <c r="JC52" s="13">
        <v>10</v>
      </c>
      <c r="JD52" s="13">
        <v>2</v>
      </c>
      <c r="JE52" s="13">
        <v>8</v>
      </c>
      <c r="JF52" s="13">
        <v>1</v>
      </c>
      <c r="JG52" s="13">
        <v>1</v>
      </c>
      <c r="JH52" s="13">
        <v>4</v>
      </c>
      <c r="JI52" s="13"/>
      <c r="JJ52" s="13">
        <v>1</v>
      </c>
      <c r="JK52" s="13">
        <v>1</v>
      </c>
      <c r="JL52" s="13">
        <v>1</v>
      </c>
      <c r="JM52" s="13"/>
      <c r="JN52" s="13">
        <v>1</v>
      </c>
      <c r="JO52" s="13"/>
      <c r="JP52" s="13"/>
      <c r="JQ52" s="13"/>
      <c r="JR52" s="13"/>
      <c r="JS52" s="13"/>
      <c r="JT52" s="57">
        <v>593</v>
      </c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>
        <v>1</v>
      </c>
      <c r="KO52" s="13"/>
      <c r="KP52" s="13"/>
      <c r="KQ52" s="13"/>
      <c r="KR52" s="13">
        <v>1</v>
      </c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>
        <v>1</v>
      </c>
      <c r="LK52" s="13"/>
      <c r="LL52" s="13"/>
      <c r="LM52" s="13">
        <v>1</v>
      </c>
      <c r="LN52" s="13"/>
      <c r="LO52" s="13"/>
      <c r="LP52" s="13"/>
      <c r="LQ52" s="13"/>
      <c r="LR52" s="13"/>
      <c r="LS52" s="13"/>
      <c r="LT52" s="13">
        <v>1</v>
      </c>
      <c r="LU52" s="13"/>
      <c r="LV52" s="13"/>
      <c r="LW52" s="13">
        <v>1</v>
      </c>
      <c r="LX52" s="13">
        <v>1</v>
      </c>
      <c r="LY52" s="13">
        <v>1</v>
      </c>
      <c r="LZ52" s="13"/>
      <c r="MA52" s="13">
        <v>3</v>
      </c>
      <c r="MB52" s="13">
        <v>1</v>
      </c>
      <c r="MC52" s="13"/>
      <c r="MD52" s="13">
        <v>1</v>
      </c>
      <c r="ME52" s="13"/>
      <c r="MF52" s="13"/>
      <c r="MG52" s="13">
        <v>2</v>
      </c>
      <c r="MH52" s="13">
        <v>1</v>
      </c>
      <c r="MI52" s="13">
        <v>2</v>
      </c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57">
        <v>18</v>
      </c>
      <c r="MV52" s="13">
        <v>1077</v>
      </c>
    </row>
    <row r="53" spans="1:360">
      <c r="A53" s="9" t="s">
        <v>63</v>
      </c>
      <c r="B53" s="234">
        <f t="shared" si="128"/>
        <v>0</v>
      </c>
      <c r="C53" s="234">
        <f t="shared" si="129"/>
        <v>0</v>
      </c>
      <c r="D53" s="234">
        <f t="shared" si="130"/>
        <v>0</v>
      </c>
      <c r="E53" s="234">
        <f t="shared" si="131"/>
        <v>0</v>
      </c>
      <c r="F53" s="234">
        <f t="shared" si="132"/>
        <v>0</v>
      </c>
      <c r="G53" s="234">
        <f t="shared" si="133"/>
        <v>0</v>
      </c>
      <c r="H53" s="234">
        <f t="shared" si="134"/>
        <v>1</v>
      </c>
      <c r="I53" s="234">
        <f t="shared" si="135"/>
        <v>1</v>
      </c>
      <c r="J53" s="234">
        <f t="shared" si="136"/>
        <v>3</v>
      </c>
      <c r="K53" s="234">
        <f t="shared" si="137"/>
        <v>0</v>
      </c>
      <c r="L53" s="234">
        <f t="shared" si="138"/>
        <v>4</v>
      </c>
      <c r="M53" s="234">
        <f t="shared" si="139"/>
        <v>5</v>
      </c>
      <c r="N53" s="234">
        <f t="shared" si="140"/>
        <v>6</v>
      </c>
      <c r="O53" s="234">
        <f t="shared" si="141"/>
        <v>5</v>
      </c>
      <c r="P53" s="234">
        <f t="shared" si="142"/>
        <v>8</v>
      </c>
      <c r="Q53" s="234">
        <f t="shared" si="143"/>
        <v>6</v>
      </c>
      <c r="R53" s="234">
        <f t="shared" si="144"/>
        <v>8</v>
      </c>
      <c r="S53" s="234">
        <f t="shared" si="145"/>
        <v>9</v>
      </c>
      <c r="T53" s="234">
        <f t="shared" si="146"/>
        <v>4</v>
      </c>
      <c r="U53" s="234">
        <f t="shared" si="147"/>
        <v>2</v>
      </c>
      <c r="W53" s="596">
        <f t="shared" si="148"/>
        <v>0</v>
      </c>
      <c r="X53" s="596">
        <f t="shared" si="149"/>
        <v>0</v>
      </c>
      <c r="Y53" s="596">
        <f t="shared" si="150"/>
        <v>0</v>
      </c>
      <c r="Z53" s="596">
        <f t="shared" si="151"/>
        <v>0</v>
      </c>
      <c r="AA53" s="596">
        <f t="shared" si="152"/>
        <v>0</v>
      </c>
      <c r="AB53" s="596">
        <f t="shared" si="153"/>
        <v>0</v>
      </c>
      <c r="AC53" s="596">
        <f t="shared" si="154"/>
        <v>0</v>
      </c>
      <c r="AD53" s="596">
        <f t="shared" si="155"/>
        <v>1</v>
      </c>
      <c r="AE53" s="596">
        <f t="shared" si="156"/>
        <v>0</v>
      </c>
      <c r="AF53" s="596">
        <f t="shared" si="157"/>
        <v>0</v>
      </c>
      <c r="AG53" s="305"/>
      <c r="AH53" s="16" t="s">
        <v>60</v>
      </c>
      <c r="AI53" s="616">
        <f t="shared" si="158"/>
        <v>0</v>
      </c>
      <c r="AJ53" s="616">
        <f t="shared" si="159"/>
        <v>0</v>
      </c>
      <c r="AK53" s="616">
        <f t="shared" si="160"/>
        <v>0</v>
      </c>
      <c r="AL53" s="616">
        <f t="shared" si="161"/>
        <v>2</v>
      </c>
      <c r="AM53" s="616">
        <f t="shared" si="162"/>
        <v>2</v>
      </c>
      <c r="AN53" s="616">
        <f t="shared" si="163"/>
        <v>0</v>
      </c>
      <c r="AO53" s="616">
        <f t="shared" si="164"/>
        <v>3</v>
      </c>
      <c r="AP53" s="616">
        <f t="shared" si="165"/>
        <v>4</v>
      </c>
      <c r="AQ53" s="616">
        <f t="shared" si="166"/>
        <v>19</v>
      </c>
      <c r="AR53" s="616">
        <f t="shared" si="167"/>
        <v>9</v>
      </c>
      <c r="AS53" s="616">
        <f t="shared" si="168"/>
        <v>31</v>
      </c>
      <c r="AT53" s="616">
        <f t="shared" si="169"/>
        <v>12</v>
      </c>
      <c r="AU53" s="616">
        <f t="shared" si="170"/>
        <v>43</v>
      </c>
      <c r="AV53" s="616">
        <f t="shared" si="171"/>
        <v>25</v>
      </c>
      <c r="AW53" s="616">
        <f t="shared" si="172"/>
        <v>44</v>
      </c>
      <c r="AX53" s="616">
        <f t="shared" si="173"/>
        <v>39</v>
      </c>
      <c r="AY53" s="616">
        <f t="shared" si="174"/>
        <v>28</v>
      </c>
      <c r="AZ53" s="616">
        <f t="shared" si="175"/>
        <v>28</v>
      </c>
      <c r="BA53" s="616">
        <f t="shared" si="176"/>
        <v>10</v>
      </c>
      <c r="BB53" s="616">
        <f t="shared" si="177"/>
        <v>16</v>
      </c>
      <c r="BC53" s="616">
        <f t="shared" si="178"/>
        <v>11</v>
      </c>
      <c r="BD53" s="594">
        <f t="shared" si="179"/>
        <v>0</v>
      </c>
      <c r="BE53" s="594">
        <f t="shared" si="180"/>
        <v>0</v>
      </c>
      <c r="BF53" s="594">
        <f t="shared" si="181"/>
        <v>0</v>
      </c>
      <c r="BG53" s="594">
        <f t="shared" si="182"/>
        <v>0</v>
      </c>
      <c r="BH53" s="594">
        <f t="shared" si="183"/>
        <v>0</v>
      </c>
      <c r="BI53" s="594">
        <f t="shared" si="184"/>
        <v>0</v>
      </c>
      <c r="BJ53" s="594">
        <f t="shared" si="185"/>
        <v>0</v>
      </c>
      <c r="BK53" s="594">
        <f t="shared" si="186"/>
        <v>2</v>
      </c>
      <c r="BL53" s="594">
        <f t="shared" si="187"/>
        <v>5</v>
      </c>
      <c r="BM53" s="594">
        <f t="shared" si="188"/>
        <v>4</v>
      </c>
      <c r="BN53" s="305"/>
      <c r="BO53" s="305"/>
      <c r="BP53" s="16" t="s">
        <v>60</v>
      </c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>
        <v>2</v>
      </c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>
        <v>1</v>
      </c>
      <c r="CW53" s="13">
        <v>1</v>
      </c>
      <c r="CX53" s="13">
        <v>1</v>
      </c>
      <c r="CY53" s="13"/>
      <c r="CZ53" s="13">
        <v>1</v>
      </c>
      <c r="DA53" s="13"/>
      <c r="DB53" s="13"/>
      <c r="DC53" s="13">
        <v>2</v>
      </c>
      <c r="DD53" s="13">
        <v>2</v>
      </c>
      <c r="DE53" s="13"/>
      <c r="DF53" s="13"/>
      <c r="DG53" s="13">
        <v>1</v>
      </c>
      <c r="DH53" s="13">
        <v>1</v>
      </c>
      <c r="DI53" s="13"/>
      <c r="DJ53" s="13">
        <v>1</v>
      </c>
      <c r="DK53" s="13">
        <v>2</v>
      </c>
      <c r="DL53" s="13">
        <v>3</v>
      </c>
      <c r="DM53" s="13"/>
      <c r="DN53" s="13">
        <v>1</v>
      </c>
      <c r="DO53" s="13"/>
      <c r="DP53" s="13">
        <v>1</v>
      </c>
      <c r="DQ53" s="13"/>
      <c r="DR53" s="13">
        <v>3</v>
      </c>
      <c r="DS53" s="13">
        <v>1</v>
      </c>
      <c r="DT53" s="13">
        <v>1</v>
      </c>
      <c r="DU53" s="13">
        <v>2</v>
      </c>
      <c r="DV53" s="13">
        <v>2</v>
      </c>
      <c r="DW53" s="13">
        <v>3</v>
      </c>
      <c r="DX53" s="13">
        <v>3</v>
      </c>
      <c r="DY53" s="13">
        <v>1</v>
      </c>
      <c r="DZ53" s="13"/>
      <c r="EA53" s="13">
        <v>3</v>
      </c>
      <c r="EB53" s="13">
        <v>4</v>
      </c>
      <c r="EC53" s="13">
        <v>4</v>
      </c>
      <c r="ED53" s="13">
        <v>3</v>
      </c>
      <c r="EE53" s="13">
        <v>2</v>
      </c>
      <c r="EF53" s="13">
        <v>2</v>
      </c>
      <c r="EG53" s="13">
        <v>5</v>
      </c>
      <c r="EH53" s="13">
        <v>3</v>
      </c>
      <c r="EI53" s="13">
        <v>3</v>
      </c>
      <c r="EJ53" s="13">
        <v>5</v>
      </c>
      <c r="EK53" s="13">
        <v>3</v>
      </c>
      <c r="EL53" s="13">
        <v>6</v>
      </c>
      <c r="EM53" s="13">
        <v>5</v>
      </c>
      <c r="EN53" s="13">
        <v>3</v>
      </c>
      <c r="EO53" s="13">
        <v>4</v>
      </c>
      <c r="EP53" s="13">
        <v>3</v>
      </c>
      <c r="EQ53" s="13">
        <v>2</v>
      </c>
      <c r="ER53" s="13">
        <v>2</v>
      </c>
      <c r="ES53" s="13">
        <v>3</v>
      </c>
      <c r="ET53" s="13">
        <v>5</v>
      </c>
      <c r="EU53" s="13">
        <v>3</v>
      </c>
      <c r="EV53" s="13">
        <v>4</v>
      </c>
      <c r="EW53" s="13">
        <v>3</v>
      </c>
      <c r="EX53" s="13">
        <v>1</v>
      </c>
      <c r="EY53" s="13">
        <v>2</v>
      </c>
      <c r="EZ53" s="13">
        <v>3</v>
      </c>
      <c r="FA53" s="13">
        <v>4</v>
      </c>
      <c r="FB53" s="13">
        <v>3</v>
      </c>
      <c r="FC53" s="13">
        <v>2</v>
      </c>
      <c r="FD53" s="13">
        <v>1</v>
      </c>
      <c r="FE53" s="13">
        <v>1</v>
      </c>
      <c r="FF53" s="13">
        <v>1</v>
      </c>
      <c r="FG53" s="13"/>
      <c r="FH53" s="13"/>
      <c r="FI53" s="13"/>
      <c r="FJ53" s="13">
        <v>1</v>
      </c>
      <c r="FK53" s="13"/>
      <c r="FL53" s="13"/>
      <c r="FM53" s="13"/>
      <c r="FN53" s="13"/>
      <c r="FO53" s="13"/>
      <c r="FP53" s="13"/>
      <c r="FQ53" s="13"/>
      <c r="FR53" s="13"/>
      <c r="FS53" s="57">
        <v>135</v>
      </c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>
        <v>1</v>
      </c>
      <c r="GN53" s="13"/>
      <c r="GO53" s="13"/>
      <c r="GP53" s="13">
        <v>1</v>
      </c>
      <c r="GQ53" s="13"/>
      <c r="GR53" s="13"/>
      <c r="GS53" s="13"/>
      <c r="GT53" s="13"/>
      <c r="GU53" s="13"/>
      <c r="GV53" s="13"/>
      <c r="GW53" s="13"/>
      <c r="GX53" s="13"/>
      <c r="GY53" s="13">
        <v>1</v>
      </c>
      <c r="GZ53" s="13"/>
      <c r="HA53" s="13"/>
      <c r="HB53" s="13">
        <v>1</v>
      </c>
      <c r="HC53" s="13"/>
      <c r="HD53" s="13">
        <v>1</v>
      </c>
      <c r="HE53" s="13"/>
      <c r="HF53" s="13">
        <v>2</v>
      </c>
      <c r="HG53" s="13"/>
      <c r="HH53" s="13">
        <v>1</v>
      </c>
      <c r="HI53" s="13">
        <v>2</v>
      </c>
      <c r="HJ53" s="13">
        <v>2</v>
      </c>
      <c r="HK53" s="13">
        <v>3</v>
      </c>
      <c r="HL53" s="13">
        <v>2</v>
      </c>
      <c r="HM53" s="13">
        <v>2</v>
      </c>
      <c r="HN53" s="13">
        <v>4</v>
      </c>
      <c r="HO53" s="13">
        <v>1</v>
      </c>
      <c r="HP53" s="13">
        <v>1</v>
      </c>
      <c r="HQ53" s="13">
        <v>2</v>
      </c>
      <c r="HR53" s="13">
        <v>1</v>
      </c>
      <c r="HS53" s="13">
        <v>3</v>
      </c>
      <c r="HT53" s="13">
        <v>5</v>
      </c>
      <c r="HU53" s="13">
        <v>2</v>
      </c>
      <c r="HV53" s="13">
        <v>3</v>
      </c>
      <c r="HW53" s="13">
        <v>7</v>
      </c>
      <c r="HX53" s="13">
        <v>3</v>
      </c>
      <c r="HY53" s="13">
        <v>4</v>
      </c>
      <c r="HZ53" s="13">
        <v>3</v>
      </c>
      <c r="IA53" s="13">
        <v>5</v>
      </c>
      <c r="IB53" s="13">
        <v>1</v>
      </c>
      <c r="IC53" s="13">
        <v>2</v>
      </c>
      <c r="ID53" s="13">
        <v>3</v>
      </c>
      <c r="IE53" s="13">
        <v>2</v>
      </c>
      <c r="IF53" s="13">
        <v>6</v>
      </c>
      <c r="IG53" s="13">
        <v>4</v>
      </c>
      <c r="IH53" s="13">
        <v>10</v>
      </c>
      <c r="II53" s="13">
        <v>7</v>
      </c>
      <c r="IJ53" s="13">
        <v>6</v>
      </c>
      <c r="IK53" s="13">
        <v>3</v>
      </c>
      <c r="IL53" s="13">
        <v>5</v>
      </c>
      <c r="IM53" s="13">
        <v>5</v>
      </c>
      <c r="IN53" s="13">
        <v>3</v>
      </c>
      <c r="IO53" s="13">
        <v>5</v>
      </c>
      <c r="IP53" s="13">
        <v>6</v>
      </c>
      <c r="IQ53" s="13">
        <v>5</v>
      </c>
      <c r="IR53" s="13">
        <v>5</v>
      </c>
      <c r="IS53" s="13">
        <v>1</v>
      </c>
      <c r="IT53" s="13">
        <v>7</v>
      </c>
      <c r="IU53" s="13">
        <v>2</v>
      </c>
      <c r="IV53" s="13">
        <v>2</v>
      </c>
      <c r="IW53" s="13">
        <v>2</v>
      </c>
      <c r="IX53" s="13">
        <v>4</v>
      </c>
      <c r="IY53" s="13">
        <v>4</v>
      </c>
      <c r="IZ53" s="13"/>
      <c r="JA53" s="13">
        <v>3</v>
      </c>
      <c r="JB53" s="13">
        <v>1</v>
      </c>
      <c r="JC53" s="13">
        <v>3</v>
      </c>
      <c r="JD53" s="13">
        <v>3</v>
      </c>
      <c r="JE53" s="13">
        <v>2</v>
      </c>
      <c r="JF53" s="13">
        <v>2</v>
      </c>
      <c r="JG53" s="13">
        <v>1</v>
      </c>
      <c r="JH53" s="13"/>
      <c r="JI53" s="13">
        <v>1</v>
      </c>
      <c r="JJ53" s="13"/>
      <c r="JK53" s="13"/>
      <c r="JL53" s="13"/>
      <c r="JM53" s="13"/>
      <c r="JN53" s="13"/>
      <c r="JO53" s="13"/>
      <c r="JP53" s="13">
        <v>1</v>
      </c>
      <c r="JQ53" s="13"/>
      <c r="JR53" s="13"/>
      <c r="JS53" s="13"/>
      <c r="JT53" s="57">
        <v>180</v>
      </c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>
        <v>1</v>
      </c>
      <c r="LM53" s="13"/>
      <c r="LN53" s="13"/>
      <c r="LO53" s="13"/>
      <c r="LP53" s="13"/>
      <c r="LQ53" s="13"/>
      <c r="LR53" s="13"/>
      <c r="LS53" s="13">
        <v>1</v>
      </c>
      <c r="LT53" s="13"/>
      <c r="LU53" s="13"/>
      <c r="LV53" s="13"/>
      <c r="LW53" s="13"/>
      <c r="LX53" s="13"/>
      <c r="LY53" s="13"/>
      <c r="LZ53" s="13">
        <v>1</v>
      </c>
      <c r="MA53" s="13"/>
      <c r="MB53" s="13"/>
      <c r="MC53" s="13"/>
      <c r="MD53" s="13">
        <v>4</v>
      </c>
      <c r="ME53" s="13"/>
      <c r="MF53" s="13">
        <v>1</v>
      </c>
      <c r="MG53" s="13"/>
      <c r="MH53" s="13"/>
      <c r="MI53" s="13">
        <v>1</v>
      </c>
      <c r="MJ53" s="13"/>
      <c r="MK53" s="13"/>
      <c r="ML53" s="13">
        <v>1</v>
      </c>
      <c r="MM53" s="13"/>
      <c r="MN53" s="13">
        <v>1</v>
      </c>
      <c r="MO53" s="13"/>
      <c r="MP53" s="13"/>
      <c r="MQ53" s="13"/>
      <c r="MR53" s="13"/>
      <c r="MS53" s="13"/>
      <c r="MT53" s="13"/>
      <c r="MU53" s="57">
        <v>11</v>
      </c>
      <c r="MV53" s="13">
        <v>326</v>
      </c>
    </row>
    <row r="54" spans="1:360">
      <c r="A54" s="9" t="s">
        <v>191</v>
      </c>
      <c r="B54" s="234">
        <f t="shared" si="128"/>
        <v>0</v>
      </c>
      <c r="C54" s="234">
        <f t="shared" si="129"/>
        <v>0</v>
      </c>
      <c r="D54" s="234">
        <f t="shared" si="130"/>
        <v>1</v>
      </c>
      <c r="E54" s="234">
        <f t="shared" si="131"/>
        <v>0</v>
      </c>
      <c r="F54" s="234">
        <f t="shared" si="132"/>
        <v>1</v>
      </c>
      <c r="G54" s="234">
        <f t="shared" si="133"/>
        <v>1</v>
      </c>
      <c r="H54" s="234">
        <f t="shared" si="134"/>
        <v>1</v>
      </c>
      <c r="I54" s="234">
        <f t="shared" si="135"/>
        <v>0</v>
      </c>
      <c r="J54" s="234">
        <f t="shared" si="136"/>
        <v>7</v>
      </c>
      <c r="K54" s="234">
        <f t="shared" si="137"/>
        <v>4</v>
      </c>
      <c r="L54" s="234">
        <f t="shared" si="138"/>
        <v>15</v>
      </c>
      <c r="M54" s="234">
        <f t="shared" si="139"/>
        <v>4</v>
      </c>
      <c r="N54" s="234">
        <f t="shared" si="140"/>
        <v>18</v>
      </c>
      <c r="O54" s="234">
        <f t="shared" si="141"/>
        <v>9</v>
      </c>
      <c r="P54" s="234">
        <f t="shared" si="142"/>
        <v>19</v>
      </c>
      <c r="Q54" s="234">
        <f t="shared" si="143"/>
        <v>18</v>
      </c>
      <c r="R54" s="234">
        <f t="shared" si="144"/>
        <v>12</v>
      </c>
      <c r="S54" s="234">
        <f t="shared" si="145"/>
        <v>9</v>
      </c>
      <c r="T54" s="234">
        <f t="shared" si="146"/>
        <v>3</v>
      </c>
      <c r="U54" s="234">
        <f t="shared" si="147"/>
        <v>10</v>
      </c>
      <c r="W54" s="596">
        <f t="shared" si="148"/>
        <v>0</v>
      </c>
      <c r="X54" s="596">
        <f t="shared" si="149"/>
        <v>0</v>
      </c>
      <c r="Y54" s="596">
        <f t="shared" si="150"/>
        <v>0</v>
      </c>
      <c r="Z54" s="596">
        <f t="shared" si="151"/>
        <v>0</v>
      </c>
      <c r="AA54" s="596">
        <f t="shared" si="152"/>
        <v>0</v>
      </c>
      <c r="AB54" s="596">
        <f t="shared" si="153"/>
        <v>0</v>
      </c>
      <c r="AC54" s="596">
        <f t="shared" si="154"/>
        <v>0</v>
      </c>
      <c r="AD54" s="596">
        <f t="shared" si="155"/>
        <v>0</v>
      </c>
      <c r="AE54" s="596">
        <f t="shared" si="156"/>
        <v>1</v>
      </c>
      <c r="AF54" s="596">
        <f t="shared" si="157"/>
        <v>3</v>
      </c>
      <c r="AG54" s="305"/>
      <c r="AH54" s="16" t="s">
        <v>190</v>
      </c>
      <c r="AI54" s="616">
        <f t="shared" si="158"/>
        <v>0</v>
      </c>
      <c r="AJ54" s="616">
        <f t="shared" si="159"/>
        <v>0</v>
      </c>
      <c r="AK54" s="616">
        <f t="shared" si="160"/>
        <v>0</v>
      </c>
      <c r="AL54" s="616">
        <f t="shared" si="161"/>
        <v>0</v>
      </c>
      <c r="AM54" s="616">
        <f t="shared" si="162"/>
        <v>0</v>
      </c>
      <c r="AN54" s="616">
        <f t="shared" si="163"/>
        <v>1</v>
      </c>
      <c r="AO54" s="616">
        <f t="shared" si="164"/>
        <v>2</v>
      </c>
      <c r="AP54" s="616">
        <f t="shared" si="165"/>
        <v>0</v>
      </c>
      <c r="AQ54" s="616">
        <f t="shared" si="166"/>
        <v>8</v>
      </c>
      <c r="AR54" s="616">
        <f t="shared" si="167"/>
        <v>3</v>
      </c>
      <c r="AS54" s="616">
        <f t="shared" si="168"/>
        <v>5</v>
      </c>
      <c r="AT54" s="616">
        <f t="shared" si="169"/>
        <v>4</v>
      </c>
      <c r="AU54" s="616">
        <f t="shared" si="170"/>
        <v>13</v>
      </c>
      <c r="AV54" s="616">
        <f t="shared" si="171"/>
        <v>6</v>
      </c>
      <c r="AW54" s="616">
        <f t="shared" si="172"/>
        <v>25</v>
      </c>
      <c r="AX54" s="616">
        <f t="shared" si="173"/>
        <v>15</v>
      </c>
      <c r="AY54" s="616">
        <f t="shared" si="174"/>
        <v>24</v>
      </c>
      <c r="AZ54" s="616">
        <f t="shared" si="175"/>
        <v>14</v>
      </c>
      <c r="BA54" s="616">
        <f t="shared" si="176"/>
        <v>6</v>
      </c>
      <c r="BB54" s="616">
        <f t="shared" si="177"/>
        <v>9</v>
      </c>
      <c r="BC54" s="616">
        <f t="shared" si="178"/>
        <v>1</v>
      </c>
      <c r="BD54" s="594">
        <f t="shared" si="179"/>
        <v>0</v>
      </c>
      <c r="BE54" s="594">
        <f t="shared" si="180"/>
        <v>0</v>
      </c>
      <c r="BF54" s="594">
        <f t="shared" si="181"/>
        <v>0</v>
      </c>
      <c r="BG54" s="594">
        <f t="shared" si="182"/>
        <v>0</v>
      </c>
      <c r="BH54" s="594">
        <f t="shared" si="183"/>
        <v>0</v>
      </c>
      <c r="BI54" s="594">
        <f t="shared" si="184"/>
        <v>0</v>
      </c>
      <c r="BJ54" s="594">
        <f t="shared" si="185"/>
        <v>0</v>
      </c>
      <c r="BK54" s="594">
        <f t="shared" si="186"/>
        <v>0</v>
      </c>
      <c r="BL54" s="594">
        <f t="shared" si="187"/>
        <v>0</v>
      </c>
      <c r="BM54" s="594">
        <f t="shared" si="188"/>
        <v>1</v>
      </c>
      <c r="BN54" s="305"/>
      <c r="BO54" s="305"/>
      <c r="BP54" s="16" t="s">
        <v>190</v>
      </c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>
        <v>1</v>
      </c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>
        <v>1</v>
      </c>
      <c r="DE54" s="13"/>
      <c r="DF54" s="13"/>
      <c r="DG54" s="13"/>
      <c r="DH54" s="13">
        <v>1</v>
      </c>
      <c r="DI54" s="13"/>
      <c r="DJ54" s="13"/>
      <c r="DK54" s="13">
        <v>1</v>
      </c>
      <c r="DL54" s="13"/>
      <c r="DM54" s="13"/>
      <c r="DN54" s="13">
        <v>1</v>
      </c>
      <c r="DO54" s="13"/>
      <c r="DP54" s="13"/>
      <c r="DQ54" s="13"/>
      <c r="DR54" s="13"/>
      <c r="DS54" s="13">
        <v>1</v>
      </c>
      <c r="DT54" s="13">
        <v>1</v>
      </c>
      <c r="DU54" s="13">
        <v>1</v>
      </c>
      <c r="DV54" s="13">
        <v>1</v>
      </c>
      <c r="DW54" s="13"/>
      <c r="DX54" s="13"/>
      <c r="DY54" s="13"/>
      <c r="DZ54" s="13"/>
      <c r="EA54" s="13">
        <v>3</v>
      </c>
      <c r="EB54" s="13"/>
      <c r="EC54" s="13">
        <v>1</v>
      </c>
      <c r="ED54" s="13">
        <v>1</v>
      </c>
      <c r="EE54" s="13"/>
      <c r="EF54" s="13">
        <v>2</v>
      </c>
      <c r="EG54" s="13">
        <v>3</v>
      </c>
      <c r="EH54" s="13"/>
      <c r="EI54" s="13">
        <v>2</v>
      </c>
      <c r="EJ54" s="13">
        <v>1</v>
      </c>
      <c r="EK54" s="13">
        <v>3</v>
      </c>
      <c r="EL54" s="13">
        <v>1</v>
      </c>
      <c r="EM54" s="13">
        <v>3</v>
      </c>
      <c r="EN54" s="13"/>
      <c r="EO54" s="13"/>
      <c r="EP54" s="13">
        <v>2</v>
      </c>
      <c r="EQ54" s="13"/>
      <c r="ER54" s="13">
        <v>2</v>
      </c>
      <c r="ES54" s="13">
        <v>1</v>
      </c>
      <c r="ET54" s="13"/>
      <c r="EU54" s="13"/>
      <c r="EV54" s="13">
        <v>4</v>
      </c>
      <c r="EW54" s="13">
        <v>3</v>
      </c>
      <c r="EX54" s="13">
        <v>1</v>
      </c>
      <c r="EY54" s="13">
        <v>1</v>
      </c>
      <c r="EZ54" s="13">
        <v>3</v>
      </c>
      <c r="FA54" s="13">
        <v>2</v>
      </c>
      <c r="FB54" s="13"/>
      <c r="FC54" s="13">
        <v>1</v>
      </c>
      <c r="FD54" s="13"/>
      <c r="FE54" s="13">
        <v>2</v>
      </c>
      <c r="FF54" s="13"/>
      <c r="FG54" s="13">
        <v>1</v>
      </c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57">
        <v>52</v>
      </c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>
        <v>1</v>
      </c>
      <c r="HD54" s="13"/>
      <c r="HE54" s="13">
        <v>1</v>
      </c>
      <c r="HF54" s="13">
        <v>1</v>
      </c>
      <c r="HG54" s="13"/>
      <c r="HH54" s="13"/>
      <c r="HI54" s="13">
        <v>1</v>
      </c>
      <c r="HJ54" s="13">
        <v>1</v>
      </c>
      <c r="HK54" s="13">
        <v>1</v>
      </c>
      <c r="HL54" s="13"/>
      <c r="HM54" s="13">
        <v>1</v>
      </c>
      <c r="HN54" s="13">
        <v>2</v>
      </c>
      <c r="HO54" s="13">
        <v>1</v>
      </c>
      <c r="HP54" s="13"/>
      <c r="HQ54" s="13">
        <v>1</v>
      </c>
      <c r="HR54" s="13"/>
      <c r="HS54" s="13"/>
      <c r="HT54" s="13"/>
      <c r="HU54" s="13">
        <v>1</v>
      </c>
      <c r="HV54" s="13">
        <v>2</v>
      </c>
      <c r="HW54" s="13">
        <v>1</v>
      </c>
      <c r="HX54" s="13"/>
      <c r="HY54" s="13"/>
      <c r="HZ54" s="13"/>
      <c r="IA54" s="13">
        <v>3</v>
      </c>
      <c r="IB54" s="13"/>
      <c r="IC54" s="13">
        <v>1</v>
      </c>
      <c r="ID54" s="13">
        <v>1</v>
      </c>
      <c r="IE54" s="13">
        <v>1</v>
      </c>
      <c r="IF54" s="13">
        <v>1</v>
      </c>
      <c r="IG54" s="13">
        <v>2</v>
      </c>
      <c r="IH54" s="13">
        <v>2</v>
      </c>
      <c r="II54" s="13">
        <v>2</v>
      </c>
      <c r="IJ54" s="13">
        <v>1</v>
      </c>
      <c r="IK54" s="13"/>
      <c r="IL54" s="13">
        <v>5</v>
      </c>
      <c r="IM54" s="13">
        <v>2</v>
      </c>
      <c r="IN54" s="13">
        <v>3</v>
      </c>
      <c r="IO54" s="13">
        <v>3</v>
      </c>
      <c r="IP54" s="13">
        <v>4</v>
      </c>
      <c r="IQ54" s="13">
        <v>1</v>
      </c>
      <c r="IR54" s="13">
        <v>3</v>
      </c>
      <c r="IS54" s="13">
        <v>3</v>
      </c>
      <c r="IT54" s="13">
        <v>6</v>
      </c>
      <c r="IU54" s="13">
        <v>5</v>
      </c>
      <c r="IV54" s="13"/>
      <c r="IW54" s="13">
        <v>2</v>
      </c>
      <c r="IX54" s="13">
        <v>2</v>
      </c>
      <c r="IY54" s="13">
        <v>3</v>
      </c>
      <c r="IZ54" s="13">
        <v>2</v>
      </c>
      <c r="JA54" s="13">
        <v>3</v>
      </c>
      <c r="JB54" s="13">
        <v>1</v>
      </c>
      <c r="JC54" s="13"/>
      <c r="JD54" s="13">
        <v>2</v>
      </c>
      <c r="JE54" s="13">
        <v>1</v>
      </c>
      <c r="JF54" s="13">
        <v>2</v>
      </c>
      <c r="JG54" s="13">
        <v>1</v>
      </c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57">
        <v>83</v>
      </c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>
        <v>1</v>
      </c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57">
        <v>1</v>
      </c>
      <c r="MV54" s="13">
        <v>136</v>
      </c>
    </row>
    <row r="55" spans="1:360">
      <c r="A55" s="9" t="s">
        <v>65</v>
      </c>
      <c r="B55" s="234">
        <f t="shared" si="128"/>
        <v>0</v>
      </c>
      <c r="C55" s="234">
        <f t="shared" si="129"/>
        <v>1</v>
      </c>
      <c r="D55" s="234">
        <f t="shared" si="130"/>
        <v>1</v>
      </c>
      <c r="E55" s="234">
        <f t="shared" si="131"/>
        <v>0</v>
      </c>
      <c r="F55" s="234">
        <f t="shared" si="132"/>
        <v>2</v>
      </c>
      <c r="G55" s="234">
        <f t="shared" si="133"/>
        <v>1</v>
      </c>
      <c r="H55" s="234">
        <f t="shared" si="134"/>
        <v>5</v>
      </c>
      <c r="I55" s="234">
        <f t="shared" si="135"/>
        <v>3</v>
      </c>
      <c r="J55" s="234">
        <f t="shared" si="136"/>
        <v>12</v>
      </c>
      <c r="K55" s="234">
        <f t="shared" si="137"/>
        <v>4</v>
      </c>
      <c r="L55" s="234">
        <f t="shared" si="138"/>
        <v>37</v>
      </c>
      <c r="M55" s="234">
        <f t="shared" si="139"/>
        <v>11</v>
      </c>
      <c r="N55" s="234">
        <f t="shared" si="140"/>
        <v>47</v>
      </c>
      <c r="O55" s="234">
        <f t="shared" si="141"/>
        <v>27</v>
      </c>
      <c r="P55" s="234">
        <f t="shared" si="142"/>
        <v>39</v>
      </c>
      <c r="Q55" s="234">
        <f t="shared" si="143"/>
        <v>26</v>
      </c>
      <c r="R55" s="234">
        <f t="shared" si="144"/>
        <v>23</v>
      </c>
      <c r="S55" s="234">
        <f t="shared" si="145"/>
        <v>29</v>
      </c>
      <c r="T55" s="234">
        <f t="shared" si="146"/>
        <v>4</v>
      </c>
      <c r="U55" s="234">
        <f t="shared" si="147"/>
        <v>11</v>
      </c>
      <c r="W55" s="596">
        <f t="shared" si="148"/>
        <v>0</v>
      </c>
      <c r="X55" s="596">
        <f t="shared" si="149"/>
        <v>0</v>
      </c>
      <c r="Y55" s="596">
        <f t="shared" si="150"/>
        <v>0</v>
      </c>
      <c r="Z55" s="596">
        <f t="shared" si="151"/>
        <v>0</v>
      </c>
      <c r="AA55" s="596">
        <f t="shared" si="152"/>
        <v>0</v>
      </c>
      <c r="AB55" s="596">
        <f t="shared" si="153"/>
        <v>1</v>
      </c>
      <c r="AC55" s="596">
        <f t="shared" si="154"/>
        <v>0</v>
      </c>
      <c r="AD55" s="596">
        <f t="shared" si="155"/>
        <v>0</v>
      </c>
      <c r="AE55" s="596">
        <f t="shared" si="156"/>
        <v>1</v>
      </c>
      <c r="AF55" s="596">
        <f t="shared" si="157"/>
        <v>5</v>
      </c>
      <c r="AG55" s="305"/>
      <c r="AH55" s="16" t="s">
        <v>62</v>
      </c>
      <c r="AI55" s="616">
        <f t="shared" si="158"/>
        <v>0</v>
      </c>
      <c r="AJ55" s="616">
        <f t="shared" si="159"/>
        <v>0</v>
      </c>
      <c r="AK55" s="616">
        <f t="shared" si="160"/>
        <v>0</v>
      </c>
      <c r="AL55" s="616">
        <f t="shared" si="161"/>
        <v>0</v>
      </c>
      <c r="AM55" s="616">
        <f t="shared" si="162"/>
        <v>0</v>
      </c>
      <c r="AN55" s="616">
        <f t="shared" si="163"/>
        <v>1</v>
      </c>
      <c r="AO55" s="616">
        <f t="shared" si="164"/>
        <v>2</v>
      </c>
      <c r="AP55" s="616">
        <f t="shared" si="165"/>
        <v>3</v>
      </c>
      <c r="AQ55" s="616">
        <f t="shared" si="166"/>
        <v>6</v>
      </c>
      <c r="AR55" s="616">
        <f t="shared" si="167"/>
        <v>7</v>
      </c>
      <c r="AS55" s="616">
        <f t="shared" si="168"/>
        <v>17</v>
      </c>
      <c r="AT55" s="616">
        <f t="shared" si="169"/>
        <v>5</v>
      </c>
      <c r="AU55" s="616">
        <f t="shared" si="170"/>
        <v>18</v>
      </c>
      <c r="AV55" s="616">
        <f t="shared" si="171"/>
        <v>12</v>
      </c>
      <c r="AW55" s="616">
        <f t="shared" si="172"/>
        <v>35</v>
      </c>
      <c r="AX55" s="616">
        <f t="shared" si="173"/>
        <v>27</v>
      </c>
      <c r="AY55" s="616">
        <f t="shared" si="174"/>
        <v>27</v>
      </c>
      <c r="AZ55" s="616">
        <f t="shared" si="175"/>
        <v>24</v>
      </c>
      <c r="BA55" s="616">
        <f t="shared" si="176"/>
        <v>6</v>
      </c>
      <c r="BB55" s="616">
        <f t="shared" si="177"/>
        <v>6</v>
      </c>
      <c r="BC55" s="616">
        <f t="shared" si="178"/>
        <v>6</v>
      </c>
      <c r="BD55" s="594">
        <f t="shared" si="179"/>
        <v>0</v>
      </c>
      <c r="BE55" s="594">
        <f t="shared" si="180"/>
        <v>0</v>
      </c>
      <c r="BF55" s="594">
        <f t="shared" si="181"/>
        <v>0</v>
      </c>
      <c r="BG55" s="594">
        <f t="shared" si="182"/>
        <v>0</v>
      </c>
      <c r="BH55" s="594">
        <f t="shared" si="183"/>
        <v>0</v>
      </c>
      <c r="BI55" s="594">
        <f t="shared" si="184"/>
        <v>0</v>
      </c>
      <c r="BJ55" s="594">
        <f t="shared" si="185"/>
        <v>0</v>
      </c>
      <c r="BK55" s="594">
        <f t="shared" si="186"/>
        <v>0</v>
      </c>
      <c r="BL55" s="594">
        <f t="shared" si="187"/>
        <v>3</v>
      </c>
      <c r="BM55" s="594">
        <f t="shared" si="188"/>
        <v>3</v>
      </c>
      <c r="BN55" s="305"/>
      <c r="BO55" s="305"/>
      <c r="BP55" s="16" t="s">
        <v>62</v>
      </c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>
        <v>1</v>
      </c>
      <c r="CM55" s="13"/>
      <c r="CN55" s="13"/>
      <c r="CO55" s="13"/>
      <c r="CP55" s="13"/>
      <c r="CQ55" s="13"/>
      <c r="CR55" s="13">
        <v>1</v>
      </c>
      <c r="CS55" s="13"/>
      <c r="CT55" s="13"/>
      <c r="CU55" s="13"/>
      <c r="CV55" s="13"/>
      <c r="CW55" s="13"/>
      <c r="CX55" s="13">
        <v>1</v>
      </c>
      <c r="CY55" s="13"/>
      <c r="CZ55" s="13"/>
      <c r="DA55" s="13">
        <v>1</v>
      </c>
      <c r="DB55" s="13">
        <v>2</v>
      </c>
      <c r="DC55" s="13">
        <v>1</v>
      </c>
      <c r="DD55" s="13"/>
      <c r="DE55" s="13"/>
      <c r="DF55" s="13">
        <v>1</v>
      </c>
      <c r="DG55" s="13">
        <v>1</v>
      </c>
      <c r="DH55" s="13"/>
      <c r="DI55" s="13"/>
      <c r="DJ55" s="13"/>
      <c r="DK55" s="13">
        <v>2</v>
      </c>
      <c r="DL55" s="13"/>
      <c r="DM55" s="13"/>
      <c r="DN55" s="13"/>
      <c r="DO55" s="13"/>
      <c r="DP55" s="13">
        <v>2</v>
      </c>
      <c r="DQ55" s="13"/>
      <c r="DR55" s="13">
        <v>1</v>
      </c>
      <c r="DS55" s="13"/>
      <c r="DT55" s="13"/>
      <c r="DU55" s="13">
        <v>2</v>
      </c>
      <c r="DV55" s="13"/>
      <c r="DW55" s="13">
        <v>2</v>
      </c>
      <c r="DX55" s="13">
        <v>1</v>
      </c>
      <c r="DY55" s="13">
        <v>2</v>
      </c>
      <c r="DZ55" s="13"/>
      <c r="EA55" s="13"/>
      <c r="EB55" s="13">
        <v>2</v>
      </c>
      <c r="EC55" s="13">
        <v>2</v>
      </c>
      <c r="ED55" s="13">
        <v>2</v>
      </c>
      <c r="EE55" s="13">
        <v>1</v>
      </c>
      <c r="EF55" s="13">
        <v>3</v>
      </c>
      <c r="EG55" s="13">
        <v>1</v>
      </c>
      <c r="EH55" s="13">
        <v>1</v>
      </c>
      <c r="EI55" s="13">
        <v>7</v>
      </c>
      <c r="EJ55" s="13">
        <v>2</v>
      </c>
      <c r="EK55" s="13">
        <v>4</v>
      </c>
      <c r="EL55" s="13">
        <v>4</v>
      </c>
      <c r="EM55" s="13"/>
      <c r="EN55" s="13">
        <v>2</v>
      </c>
      <c r="EO55" s="13">
        <v>3</v>
      </c>
      <c r="EP55" s="13">
        <v>3</v>
      </c>
      <c r="EQ55" s="13">
        <v>1</v>
      </c>
      <c r="ER55" s="13">
        <v>4</v>
      </c>
      <c r="ES55" s="13">
        <v>1</v>
      </c>
      <c r="ET55" s="13">
        <v>2</v>
      </c>
      <c r="EU55" s="13">
        <v>4</v>
      </c>
      <c r="EV55" s="13">
        <v>3</v>
      </c>
      <c r="EW55" s="13"/>
      <c r="EX55" s="13">
        <v>4</v>
      </c>
      <c r="EY55" s="13">
        <v>2</v>
      </c>
      <c r="EZ55" s="13">
        <v>2</v>
      </c>
      <c r="FA55" s="13">
        <v>1</v>
      </c>
      <c r="FB55" s="13"/>
      <c r="FC55" s="13"/>
      <c r="FD55" s="13">
        <v>1</v>
      </c>
      <c r="FE55" s="13"/>
      <c r="FF55" s="13"/>
      <c r="FG55" s="13">
        <v>1</v>
      </c>
      <c r="FH55" s="13">
        <v>1</v>
      </c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57">
        <v>85</v>
      </c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>
        <v>2</v>
      </c>
      <c r="HE55" s="13"/>
      <c r="HF55" s="13"/>
      <c r="HG55" s="13">
        <v>1</v>
      </c>
      <c r="HH55" s="13"/>
      <c r="HI55" s="13">
        <v>1</v>
      </c>
      <c r="HJ55" s="13"/>
      <c r="HK55" s="13"/>
      <c r="HL55" s="13">
        <v>3</v>
      </c>
      <c r="HM55" s="13">
        <v>1</v>
      </c>
      <c r="HN55" s="13"/>
      <c r="HO55" s="13"/>
      <c r="HP55" s="13">
        <v>1</v>
      </c>
      <c r="HQ55" s="13">
        <v>4</v>
      </c>
      <c r="HR55" s="13"/>
      <c r="HS55" s="13">
        <v>1</v>
      </c>
      <c r="HT55" s="13">
        <v>1</v>
      </c>
      <c r="HU55" s="13">
        <v>2</v>
      </c>
      <c r="HV55" s="13">
        <v>4</v>
      </c>
      <c r="HW55" s="13">
        <v>2</v>
      </c>
      <c r="HX55" s="13">
        <v>1</v>
      </c>
      <c r="HY55" s="13">
        <v>1</v>
      </c>
      <c r="HZ55" s="13">
        <v>2</v>
      </c>
      <c r="IA55" s="13"/>
      <c r="IB55" s="13">
        <v>3</v>
      </c>
      <c r="IC55" s="13">
        <v>2</v>
      </c>
      <c r="ID55" s="13"/>
      <c r="IE55" s="13">
        <v>1</v>
      </c>
      <c r="IF55" s="13">
        <v>3</v>
      </c>
      <c r="IG55" s="13">
        <v>4</v>
      </c>
      <c r="IH55" s="13">
        <v>2</v>
      </c>
      <c r="II55" s="13">
        <v>1</v>
      </c>
      <c r="IJ55" s="13">
        <v>2</v>
      </c>
      <c r="IK55" s="13">
        <v>3</v>
      </c>
      <c r="IL55" s="13">
        <v>6</v>
      </c>
      <c r="IM55" s="13">
        <v>3</v>
      </c>
      <c r="IN55" s="13">
        <v>5</v>
      </c>
      <c r="IO55" s="13">
        <v>5</v>
      </c>
      <c r="IP55" s="13">
        <v>1</v>
      </c>
      <c r="IQ55" s="13">
        <v>2</v>
      </c>
      <c r="IR55" s="13">
        <v>4</v>
      </c>
      <c r="IS55" s="13">
        <v>4</v>
      </c>
      <c r="IT55" s="13">
        <v>6</v>
      </c>
      <c r="IU55" s="13">
        <v>4</v>
      </c>
      <c r="IV55" s="13">
        <v>2</v>
      </c>
      <c r="IW55" s="13">
        <v>2</v>
      </c>
      <c r="IX55" s="13">
        <v>3</v>
      </c>
      <c r="IY55" s="13"/>
      <c r="IZ55" s="13">
        <v>2</v>
      </c>
      <c r="JA55" s="13">
        <v>1</v>
      </c>
      <c r="JB55" s="13">
        <v>4</v>
      </c>
      <c r="JC55" s="13">
        <v>3</v>
      </c>
      <c r="JD55" s="13">
        <v>1</v>
      </c>
      <c r="JE55" s="13"/>
      <c r="JF55" s="13">
        <v>1</v>
      </c>
      <c r="JG55" s="13">
        <v>1</v>
      </c>
      <c r="JH55" s="13"/>
      <c r="JI55" s="13"/>
      <c r="JJ55" s="13">
        <v>1</v>
      </c>
      <c r="JK55" s="13">
        <v>1</v>
      </c>
      <c r="JL55" s="13"/>
      <c r="JM55" s="13"/>
      <c r="JN55" s="13">
        <v>1</v>
      </c>
      <c r="JO55" s="13"/>
      <c r="JP55" s="13"/>
      <c r="JQ55" s="13"/>
      <c r="JR55" s="13"/>
      <c r="JS55" s="13"/>
      <c r="JT55" s="57">
        <v>111</v>
      </c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>
        <v>1</v>
      </c>
      <c r="LZ55" s="13">
        <v>1</v>
      </c>
      <c r="MA55" s="13"/>
      <c r="MB55" s="13"/>
      <c r="MC55" s="13"/>
      <c r="MD55" s="13">
        <v>1</v>
      </c>
      <c r="ME55" s="13">
        <v>1</v>
      </c>
      <c r="MF55" s="13"/>
      <c r="MG55" s="13">
        <v>1</v>
      </c>
      <c r="MH55" s="13"/>
      <c r="MI55" s="13"/>
      <c r="MJ55" s="13"/>
      <c r="MK55" s="13"/>
      <c r="ML55" s="13"/>
      <c r="MM55" s="13"/>
      <c r="MN55" s="13">
        <v>1</v>
      </c>
      <c r="MO55" s="13"/>
      <c r="MP55" s="13"/>
      <c r="MQ55" s="13"/>
      <c r="MR55" s="13"/>
      <c r="MS55" s="13"/>
      <c r="MT55" s="13"/>
      <c r="MU55" s="57">
        <v>6</v>
      </c>
      <c r="MV55" s="13">
        <v>202</v>
      </c>
    </row>
    <row r="56" spans="1:360">
      <c r="A56" s="8" t="s">
        <v>192</v>
      </c>
      <c r="B56" s="234">
        <f t="shared" si="128"/>
        <v>0</v>
      </c>
      <c r="C56" s="234">
        <f t="shared" si="129"/>
        <v>0</v>
      </c>
      <c r="D56" s="234">
        <f t="shared" si="130"/>
        <v>0</v>
      </c>
      <c r="E56" s="234">
        <f t="shared" si="131"/>
        <v>0</v>
      </c>
      <c r="F56" s="234">
        <f t="shared" si="132"/>
        <v>0</v>
      </c>
      <c r="G56" s="234">
        <f t="shared" si="133"/>
        <v>0</v>
      </c>
      <c r="H56" s="234">
        <f t="shared" si="134"/>
        <v>1</v>
      </c>
      <c r="I56" s="234">
        <f t="shared" si="135"/>
        <v>0</v>
      </c>
      <c r="J56" s="234">
        <f t="shared" si="136"/>
        <v>1</v>
      </c>
      <c r="K56" s="234">
        <f t="shared" si="137"/>
        <v>2</v>
      </c>
      <c r="L56" s="234">
        <f t="shared" si="138"/>
        <v>1</v>
      </c>
      <c r="M56" s="234">
        <f t="shared" si="139"/>
        <v>2</v>
      </c>
      <c r="N56" s="234">
        <f t="shared" si="140"/>
        <v>10</v>
      </c>
      <c r="O56" s="234">
        <f t="shared" si="141"/>
        <v>4</v>
      </c>
      <c r="P56" s="234">
        <f t="shared" si="142"/>
        <v>8</v>
      </c>
      <c r="Q56" s="234">
        <f t="shared" si="143"/>
        <v>5</v>
      </c>
      <c r="R56" s="234">
        <f t="shared" si="144"/>
        <v>6</v>
      </c>
      <c r="S56" s="234">
        <f t="shared" si="145"/>
        <v>2</v>
      </c>
      <c r="T56" s="234">
        <f t="shared" si="146"/>
        <v>0</v>
      </c>
      <c r="U56" s="234">
        <f t="shared" si="147"/>
        <v>4</v>
      </c>
      <c r="W56" s="596">
        <f t="shared" si="148"/>
        <v>0</v>
      </c>
      <c r="X56" s="596">
        <f t="shared" si="149"/>
        <v>0</v>
      </c>
      <c r="Y56" s="596">
        <f t="shared" si="150"/>
        <v>0</v>
      </c>
      <c r="Z56" s="596">
        <f t="shared" si="151"/>
        <v>0</v>
      </c>
      <c r="AA56" s="596">
        <f t="shared" si="152"/>
        <v>0</v>
      </c>
      <c r="AB56" s="596">
        <f t="shared" si="153"/>
        <v>0</v>
      </c>
      <c r="AC56" s="596">
        <f t="shared" si="154"/>
        <v>0</v>
      </c>
      <c r="AD56" s="596">
        <f t="shared" si="155"/>
        <v>0</v>
      </c>
      <c r="AE56" s="596">
        <f t="shared" si="156"/>
        <v>0</v>
      </c>
      <c r="AF56" s="596">
        <f t="shared" si="157"/>
        <v>0</v>
      </c>
      <c r="AG56" s="305"/>
      <c r="AH56" s="16" t="s">
        <v>63</v>
      </c>
      <c r="AI56" s="616">
        <f t="shared" si="158"/>
        <v>0</v>
      </c>
      <c r="AJ56" s="616">
        <f t="shared" si="159"/>
        <v>0</v>
      </c>
      <c r="AK56" s="616">
        <f t="shared" si="160"/>
        <v>0</v>
      </c>
      <c r="AL56" s="616">
        <f t="shared" si="161"/>
        <v>0</v>
      </c>
      <c r="AM56" s="616">
        <f t="shared" si="162"/>
        <v>0</v>
      </c>
      <c r="AN56" s="616">
        <f t="shared" si="163"/>
        <v>0</v>
      </c>
      <c r="AO56" s="616">
        <f t="shared" si="164"/>
        <v>1</v>
      </c>
      <c r="AP56" s="616">
        <f t="shared" si="165"/>
        <v>1</v>
      </c>
      <c r="AQ56" s="616">
        <f t="shared" si="166"/>
        <v>3</v>
      </c>
      <c r="AR56" s="616">
        <f t="shared" si="167"/>
        <v>0</v>
      </c>
      <c r="AS56" s="616">
        <f t="shared" si="168"/>
        <v>4</v>
      </c>
      <c r="AT56" s="616">
        <f t="shared" si="169"/>
        <v>5</v>
      </c>
      <c r="AU56" s="616">
        <f t="shared" si="170"/>
        <v>6</v>
      </c>
      <c r="AV56" s="616">
        <f t="shared" si="171"/>
        <v>5</v>
      </c>
      <c r="AW56" s="616">
        <f t="shared" si="172"/>
        <v>8</v>
      </c>
      <c r="AX56" s="616">
        <f t="shared" si="173"/>
        <v>6</v>
      </c>
      <c r="AY56" s="616">
        <f t="shared" si="174"/>
        <v>8</v>
      </c>
      <c r="AZ56" s="616">
        <f t="shared" si="175"/>
        <v>9</v>
      </c>
      <c r="BA56" s="616">
        <f t="shared" si="176"/>
        <v>4</v>
      </c>
      <c r="BB56" s="616">
        <f t="shared" si="177"/>
        <v>2</v>
      </c>
      <c r="BC56" s="616">
        <f t="shared" si="178"/>
        <v>1</v>
      </c>
      <c r="BD56" s="594">
        <f t="shared" si="179"/>
        <v>0</v>
      </c>
      <c r="BE56" s="594">
        <f t="shared" si="180"/>
        <v>0</v>
      </c>
      <c r="BF56" s="594">
        <f t="shared" si="181"/>
        <v>0</v>
      </c>
      <c r="BG56" s="594">
        <f t="shared" si="182"/>
        <v>0</v>
      </c>
      <c r="BH56" s="594">
        <f t="shared" si="183"/>
        <v>0</v>
      </c>
      <c r="BI56" s="594">
        <f t="shared" si="184"/>
        <v>0</v>
      </c>
      <c r="BJ56" s="594">
        <f t="shared" si="185"/>
        <v>0</v>
      </c>
      <c r="BK56" s="594">
        <f t="shared" si="186"/>
        <v>1</v>
      </c>
      <c r="BL56" s="594">
        <f t="shared" si="187"/>
        <v>0</v>
      </c>
      <c r="BM56" s="594">
        <f t="shared" si="188"/>
        <v>0</v>
      </c>
      <c r="BN56" s="305"/>
      <c r="BO56" s="305"/>
      <c r="BP56" s="16" t="s">
        <v>63</v>
      </c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>
        <v>1</v>
      </c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>
        <v>2</v>
      </c>
      <c r="DO56" s="13">
        <v>1</v>
      </c>
      <c r="DP56" s="13"/>
      <c r="DQ56" s="13"/>
      <c r="DR56" s="13">
        <v>1</v>
      </c>
      <c r="DS56" s="13"/>
      <c r="DT56" s="13"/>
      <c r="DU56" s="13">
        <v>1</v>
      </c>
      <c r="DV56" s="13">
        <v>1</v>
      </c>
      <c r="DW56" s="13"/>
      <c r="DX56" s="13">
        <v>1</v>
      </c>
      <c r="DY56" s="13"/>
      <c r="DZ56" s="13">
        <v>1</v>
      </c>
      <c r="EA56" s="13"/>
      <c r="EB56" s="13"/>
      <c r="EC56" s="13"/>
      <c r="ED56" s="13">
        <v>1</v>
      </c>
      <c r="EE56" s="13">
        <v>1</v>
      </c>
      <c r="EF56" s="13">
        <v>2</v>
      </c>
      <c r="EG56" s="13">
        <v>1</v>
      </c>
      <c r="EH56" s="13">
        <v>1</v>
      </c>
      <c r="EI56" s="13"/>
      <c r="EJ56" s="13">
        <v>1</v>
      </c>
      <c r="EK56" s="13"/>
      <c r="EL56" s="13"/>
      <c r="EM56" s="13">
        <v>1</v>
      </c>
      <c r="EN56" s="13"/>
      <c r="EO56" s="13"/>
      <c r="EP56" s="13">
        <v>1</v>
      </c>
      <c r="EQ56" s="13">
        <v>1</v>
      </c>
      <c r="ER56" s="13">
        <v>2</v>
      </c>
      <c r="ES56" s="13">
        <v>1</v>
      </c>
      <c r="ET56" s="13">
        <v>1</v>
      </c>
      <c r="EU56" s="13">
        <v>1</v>
      </c>
      <c r="EV56" s="13"/>
      <c r="EW56" s="13"/>
      <c r="EX56" s="13"/>
      <c r="EY56" s="13">
        <v>2</v>
      </c>
      <c r="EZ56" s="13">
        <v>1</v>
      </c>
      <c r="FA56" s="13">
        <v>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57">
        <v>28</v>
      </c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>
        <v>1</v>
      </c>
      <c r="HF56" s="13"/>
      <c r="HG56" s="13"/>
      <c r="HH56" s="13"/>
      <c r="HI56" s="13">
        <v>1</v>
      </c>
      <c r="HJ56" s="13"/>
      <c r="HK56" s="13"/>
      <c r="HL56" s="13"/>
      <c r="HM56" s="13">
        <v>1</v>
      </c>
      <c r="HN56" s="13"/>
      <c r="HO56" s="13">
        <v>1</v>
      </c>
      <c r="HP56" s="13">
        <v>2</v>
      </c>
      <c r="HQ56" s="13"/>
      <c r="HR56" s="13"/>
      <c r="HS56" s="13"/>
      <c r="HT56" s="13"/>
      <c r="HU56" s="13"/>
      <c r="HV56" s="13"/>
      <c r="HW56" s="13"/>
      <c r="HX56" s="13">
        <v>1</v>
      </c>
      <c r="HY56" s="13">
        <v>1</v>
      </c>
      <c r="HZ56" s="13"/>
      <c r="IA56" s="13"/>
      <c r="IB56" s="13">
        <v>1</v>
      </c>
      <c r="IC56" s="13">
        <v>1</v>
      </c>
      <c r="ID56" s="13"/>
      <c r="IE56" s="13">
        <v>1</v>
      </c>
      <c r="IF56" s="13">
        <v>2</v>
      </c>
      <c r="IG56" s="13"/>
      <c r="IH56" s="13">
        <v>1</v>
      </c>
      <c r="II56" s="13"/>
      <c r="IJ56" s="13"/>
      <c r="IK56" s="13">
        <v>2</v>
      </c>
      <c r="IL56" s="13"/>
      <c r="IM56" s="13"/>
      <c r="IN56" s="13"/>
      <c r="IO56" s="13">
        <v>1</v>
      </c>
      <c r="IP56" s="13">
        <v>1</v>
      </c>
      <c r="IQ56" s="13"/>
      <c r="IR56" s="13">
        <v>3</v>
      </c>
      <c r="IS56" s="13">
        <v>1</v>
      </c>
      <c r="IT56" s="13">
        <v>1</v>
      </c>
      <c r="IU56" s="13">
        <v>2</v>
      </c>
      <c r="IV56" s="13"/>
      <c r="IW56" s="13">
        <v>1</v>
      </c>
      <c r="IX56" s="13"/>
      <c r="IY56" s="13">
        <v>2</v>
      </c>
      <c r="IZ56" s="13"/>
      <c r="JA56" s="13">
        <v>1</v>
      </c>
      <c r="JB56" s="13">
        <v>1</v>
      </c>
      <c r="JC56" s="13"/>
      <c r="JD56" s="13"/>
      <c r="JE56" s="13"/>
      <c r="JF56" s="13">
        <v>2</v>
      </c>
      <c r="JG56" s="13">
        <v>1</v>
      </c>
      <c r="JH56" s="13">
        <v>1</v>
      </c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57">
        <v>34</v>
      </c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>
        <v>1</v>
      </c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57">
        <v>1</v>
      </c>
      <c r="MV56" s="13">
        <v>63</v>
      </c>
    </row>
    <row r="57" spans="1:360">
      <c r="A57" s="8" t="s">
        <v>67</v>
      </c>
      <c r="B57" s="234">
        <f t="shared" si="128"/>
        <v>0</v>
      </c>
      <c r="C57" s="234">
        <f t="shared" si="129"/>
        <v>0</v>
      </c>
      <c r="D57" s="234">
        <f t="shared" si="130"/>
        <v>0</v>
      </c>
      <c r="E57" s="234">
        <f t="shared" si="131"/>
        <v>0</v>
      </c>
      <c r="F57" s="234">
        <f t="shared" si="132"/>
        <v>0</v>
      </c>
      <c r="G57" s="234">
        <f t="shared" si="133"/>
        <v>1</v>
      </c>
      <c r="H57" s="234">
        <f t="shared" si="134"/>
        <v>1</v>
      </c>
      <c r="I57" s="234">
        <f t="shared" si="135"/>
        <v>0</v>
      </c>
      <c r="J57" s="234">
        <f t="shared" si="136"/>
        <v>4</v>
      </c>
      <c r="K57" s="234">
        <f t="shared" si="137"/>
        <v>0</v>
      </c>
      <c r="L57" s="234">
        <f t="shared" si="138"/>
        <v>5</v>
      </c>
      <c r="M57" s="234">
        <f t="shared" si="139"/>
        <v>6</v>
      </c>
      <c r="N57" s="234">
        <f t="shared" si="140"/>
        <v>9</v>
      </c>
      <c r="O57" s="234">
        <f t="shared" si="141"/>
        <v>4</v>
      </c>
      <c r="P57" s="234">
        <f t="shared" si="142"/>
        <v>18</v>
      </c>
      <c r="Q57" s="234">
        <f t="shared" si="143"/>
        <v>8</v>
      </c>
      <c r="R57" s="234">
        <f t="shared" si="144"/>
        <v>10</v>
      </c>
      <c r="S57" s="234">
        <f t="shared" si="145"/>
        <v>8</v>
      </c>
      <c r="T57" s="234">
        <f t="shared" si="146"/>
        <v>3</v>
      </c>
      <c r="U57" s="234">
        <f t="shared" si="147"/>
        <v>4</v>
      </c>
      <c r="W57" s="596">
        <f t="shared" si="148"/>
        <v>0</v>
      </c>
      <c r="X57" s="596">
        <f t="shared" si="149"/>
        <v>0</v>
      </c>
      <c r="Y57" s="596">
        <f t="shared" si="150"/>
        <v>0</v>
      </c>
      <c r="Z57" s="596">
        <f t="shared" si="151"/>
        <v>0</v>
      </c>
      <c r="AA57" s="596">
        <f t="shared" si="152"/>
        <v>0</v>
      </c>
      <c r="AB57" s="596">
        <f t="shared" si="153"/>
        <v>0</v>
      </c>
      <c r="AC57" s="596">
        <f t="shared" si="154"/>
        <v>0</v>
      </c>
      <c r="AD57" s="596">
        <f t="shared" si="155"/>
        <v>0</v>
      </c>
      <c r="AE57" s="596">
        <f t="shared" si="156"/>
        <v>0</v>
      </c>
      <c r="AF57" s="596">
        <f t="shared" si="157"/>
        <v>2</v>
      </c>
      <c r="AG57" s="305"/>
      <c r="AH57" s="16" t="s">
        <v>191</v>
      </c>
      <c r="AI57" s="616">
        <f t="shared" si="158"/>
        <v>0</v>
      </c>
      <c r="AJ57" s="616">
        <f t="shared" si="159"/>
        <v>0</v>
      </c>
      <c r="AK57" s="616">
        <f t="shared" si="160"/>
        <v>1</v>
      </c>
      <c r="AL57" s="616">
        <f t="shared" si="161"/>
        <v>0</v>
      </c>
      <c r="AM57" s="616">
        <f t="shared" si="162"/>
        <v>1</v>
      </c>
      <c r="AN57" s="616">
        <f t="shared" si="163"/>
        <v>1</v>
      </c>
      <c r="AO57" s="616">
        <f t="shared" si="164"/>
        <v>1</v>
      </c>
      <c r="AP57" s="616">
        <f t="shared" si="165"/>
        <v>0</v>
      </c>
      <c r="AQ57" s="616">
        <f t="shared" si="166"/>
        <v>7</v>
      </c>
      <c r="AR57" s="616">
        <f t="shared" si="167"/>
        <v>4</v>
      </c>
      <c r="AS57" s="616">
        <f t="shared" si="168"/>
        <v>15</v>
      </c>
      <c r="AT57" s="616">
        <f t="shared" si="169"/>
        <v>4</v>
      </c>
      <c r="AU57" s="616">
        <f t="shared" si="170"/>
        <v>18</v>
      </c>
      <c r="AV57" s="616">
        <f t="shared" si="171"/>
        <v>9</v>
      </c>
      <c r="AW57" s="616">
        <f t="shared" si="172"/>
        <v>19</v>
      </c>
      <c r="AX57" s="616">
        <f t="shared" si="173"/>
        <v>18</v>
      </c>
      <c r="AY57" s="616">
        <f t="shared" si="174"/>
        <v>12</v>
      </c>
      <c r="AZ57" s="616">
        <f t="shared" si="175"/>
        <v>9</v>
      </c>
      <c r="BA57" s="616">
        <f t="shared" si="176"/>
        <v>3</v>
      </c>
      <c r="BB57" s="616">
        <f t="shared" si="177"/>
        <v>10</v>
      </c>
      <c r="BC57" s="616">
        <f t="shared" si="178"/>
        <v>5</v>
      </c>
      <c r="BD57" s="594">
        <f t="shared" si="179"/>
        <v>0</v>
      </c>
      <c r="BE57" s="594">
        <f t="shared" si="180"/>
        <v>0</v>
      </c>
      <c r="BF57" s="594">
        <f t="shared" si="181"/>
        <v>0</v>
      </c>
      <c r="BG57" s="594">
        <f t="shared" si="182"/>
        <v>0</v>
      </c>
      <c r="BH57" s="594">
        <f t="shared" si="183"/>
        <v>0</v>
      </c>
      <c r="BI57" s="594">
        <f t="shared" si="184"/>
        <v>0</v>
      </c>
      <c r="BJ57" s="594">
        <f t="shared" si="185"/>
        <v>0</v>
      </c>
      <c r="BK57" s="594">
        <f t="shared" si="186"/>
        <v>0</v>
      </c>
      <c r="BL57" s="594">
        <f t="shared" si="187"/>
        <v>1</v>
      </c>
      <c r="BM57" s="594">
        <f t="shared" si="188"/>
        <v>3</v>
      </c>
      <c r="BN57" s="305"/>
      <c r="BO57" s="305"/>
      <c r="BP57" s="16" t="s">
        <v>191</v>
      </c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>
        <v>1</v>
      </c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>
        <v>1</v>
      </c>
      <c r="DD57" s="13"/>
      <c r="DE57" s="13"/>
      <c r="DF57" s="13"/>
      <c r="DG57" s="13"/>
      <c r="DH57" s="13"/>
      <c r="DI57" s="13">
        <v>3</v>
      </c>
      <c r="DJ57" s="13"/>
      <c r="DK57" s="13"/>
      <c r="DL57" s="13"/>
      <c r="DM57" s="13"/>
      <c r="DN57" s="13"/>
      <c r="DO57" s="13"/>
      <c r="DP57" s="13"/>
      <c r="DQ57" s="13">
        <v>2</v>
      </c>
      <c r="DR57" s="13"/>
      <c r="DS57" s="13"/>
      <c r="DT57" s="13">
        <v>2</v>
      </c>
      <c r="DU57" s="13"/>
      <c r="DV57" s="13">
        <v>1</v>
      </c>
      <c r="DW57" s="13">
        <v>1</v>
      </c>
      <c r="DX57" s="13"/>
      <c r="DY57" s="13"/>
      <c r="DZ57" s="13"/>
      <c r="EA57" s="13"/>
      <c r="EB57" s="13"/>
      <c r="EC57" s="13">
        <v>3</v>
      </c>
      <c r="ED57" s="13">
        <v>2</v>
      </c>
      <c r="EE57" s="13">
        <v>2</v>
      </c>
      <c r="EF57" s="13">
        <v>2</v>
      </c>
      <c r="EG57" s="13">
        <v>4</v>
      </c>
      <c r="EH57" s="13">
        <v>3</v>
      </c>
      <c r="EI57" s="13">
        <v>1</v>
      </c>
      <c r="EJ57" s="13"/>
      <c r="EK57" s="13"/>
      <c r="EL57" s="13">
        <v>2</v>
      </c>
      <c r="EM57" s="13">
        <v>3</v>
      </c>
      <c r="EN57" s="13"/>
      <c r="EO57" s="13">
        <v>3</v>
      </c>
      <c r="EP57" s="13">
        <v>2</v>
      </c>
      <c r="EQ57" s="13"/>
      <c r="ER57" s="13">
        <v>1</v>
      </c>
      <c r="ES57" s="13">
        <v>1</v>
      </c>
      <c r="ET57" s="13">
        <v>1</v>
      </c>
      <c r="EU57" s="13">
        <v>1</v>
      </c>
      <c r="EV57" s="13">
        <v>1</v>
      </c>
      <c r="EW57" s="13"/>
      <c r="EX57" s="13">
        <v>1</v>
      </c>
      <c r="EY57" s="13">
        <v>1</v>
      </c>
      <c r="EZ57" s="13">
        <v>2</v>
      </c>
      <c r="FA57" s="13"/>
      <c r="FB57" s="13"/>
      <c r="FC57" s="13"/>
      <c r="FD57" s="13">
        <v>2</v>
      </c>
      <c r="FE57" s="13">
        <v>2</v>
      </c>
      <c r="FF57" s="13">
        <v>2</v>
      </c>
      <c r="FG57" s="13">
        <v>1</v>
      </c>
      <c r="FH57" s="13"/>
      <c r="FI57" s="13"/>
      <c r="FJ57" s="13"/>
      <c r="FK57" s="13">
        <v>1</v>
      </c>
      <c r="FL57" s="13"/>
      <c r="FM57" s="13"/>
      <c r="FN57" s="13"/>
      <c r="FO57" s="13"/>
      <c r="FP57" s="13"/>
      <c r="FQ57" s="13"/>
      <c r="FR57" s="13">
        <v>1</v>
      </c>
      <c r="FS57" s="57">
        <v>56</v>
      </c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>
        <v>1</v>
      </c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>
        <v>1</v>
      </c>
      <c r="GU57" s="13"/>
      <c r="GV57" s="13"/>
      <c r="GW57" s="13"/>
      <c r="GX57" s="13"/>
      <c r="GY57" s="13"/>
      <c r="GZ57" s="13"/>
      <c r="HA57" s="13"/>
      <c r="HB57" s="13"/>
      <c r="HC57" s="13"/>
      <c r="HD57" s="13">
        <v>1</v>
      </c>
      <c r="HE57" s="13"/>
      <c r="HF57" s="13"/>
      <c r="HG57" s="13">
        <v>2</v>
      </c>
      <c r="HH57" s="13"/>
      <c r="HI57" s="13">
        <v>2</v>
      </c>
      <c r="HJ57" s="13"/>
      <c r="HK57" s="13"/>
      <c r="HL57" s="13">
        <v>1</v>
      </c>
      <c r="HM57" s="13">
        <v>2</v>
      </c>
      <c r="HN57" s="13"/>
      <c r="HO57" s="13"/>
      <c r="HP57" s="13"/>
      <c r="HQ57" s="13"/>
      <c r="HR57" s="13">
        <v>1</v>
      </c>
      <c r="HS57" s="13">
        <v>3</v>
      </c>
      <c r="HT57" s="13">
        <v>2</v>
      </c>
      <c r="HU57" s="13">
        <v>1</v>
      </c>
      <c r="HV57" s="13">
        <v>2</v>
      </c>
      <c r="HW57" s="13">
        <v>2</v>
      </c>
      <c r="HX57" s="13">
        <v>1</v>
      </c>
      <c r="HY57" s="13">
        <v>3</v>
      </c>
      <c r="HZ57" s="13"/>
      <c r="IA57" s="13">
        <v>2</v>
      </c>
      <c r="IB57" s="13"/>
      <c r="IC57" s="13">
        <v>4</v>
      </c>
      <c r="ID57" s="13">
        <v>2</v>
      </c>
      <c r="IE57" s="13">
        <v>2</v>
      </c>
      <c r="IF57" s="13">
        <v>1</v>
      </c>
      <c r="IG57" s="13">
        <v>3</v>
      </c>
      <c r="IH57" s="13">
        <v>2</v>
      </c>
      <c r="II57" s="13">
        <v>2</v>
      </c>
      <c r="IJ57" s="13">
        <v>3</v>
      </c>
      <c r="IK57" s="13">
        <v>4</v>
      </c>
      <c r="IL57" s="13">
        <v>1</v>
      </c>
      <c r="IM57" s="13">
        <v>1</v>
      </c>
      <c r="IN57" s="13">
        <v>3</v>
      </c>
      <c r="IO57" s="13">
        <v>1</v>
      </c>
      <c r="IP57" s="13"/>
      <c r="IQ57" s="13">
        <v>2</v>
      </c>
      <c r="IR57" s="13">
        <v>1</v>
      </c>
      <c r="IS57" s="13">
        <v>3</v>
      </c>
      <c r="IT57" s="13">
        <v>2</v>
      </c>
      <c r="IU57" s="13"/>
      <c r="IV57" s="13">
        <v>1</v>
      </c>
      <c r="IW57" s="13">
        <v>3</v>
      </c>
      <c r="IX57" s="13">
        <v>2</v>
      </c>
      <c r="IY57" s="13"/>
      <c r="IZ57" s="13">
        <v>1</v>
      </c>
      <c r="JA57" s="13">
        <v>2</v>
      </c>
      <c r="JB57" s="13">
        <v>1</v>
      </c>
      <c r="JC57" s="13"/>
      <c r="JD57" s="13"/>
      <c r="JE57" s="13">
        <v>2</v>
      </c>
      <c r="JF57" s="13"/>
      <c r="JG57" s="13"/>
      <c r="JH57" s="13"/>
      <c r="JI57" s="13"/>
      <c r="JJ57" s="13"/>
      <c r="JK57" s="13"/>
      <c r="JL57" s="13">
        <v>1</v>
      </c>
      <c r="JM57" s="13"/>
      <c r="JN57" s="13"/>
      <c r="JO57" s="13"/>
      <c r="JP57" s="13"/>
      <c r="JQ57" s="13"/>
      <c r="JR57" s="13"/>
      <c r="JS57" s="13"/>
      <c r="JT57" s="57">
        <v>77</v>
      </c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>
        <v>1</v>
      </c>
      <c r="MD57" s="13"/>
      <c r="ME57" s="13"/>
      <c r="MF57" s="13"/>
      <c r="MG57" s="13"/>
      <c r="MH57" s="13"/>
      <c r="MI57" s="13">
        <v>1</v>
      </c>
      <c r="MJ57" s="13">
        <v>1</v>
      </c>
      <c r="MK57" s="13">
        <v>1</v>
      </c>
      <c r="ML57" s="13"/>
      <c r="MM57" s="13"/>
      <c r="MN57" s="13"/>
      <c r="MO57" s="13"/>
      <c r="MP57" s="13"/>
      <c r="MQ57" s="13"/>
      <c r="MR57" s="13"/>
      <c r="MS57" s="13"/>
      <c r="MT57" s="13"/>
      <c r="MU57" s="57">
        <v>4</v>
      </c>
      <c r="MV57" s="13">
        <v>137</v>
      </c>
    </row>
    <row r="58" spans="1:360">
      <c r="A58" s="8" t="s">
        <v>68</v>
      </c>
      <c r="B58" s="234">
        <f t="shared" si="128"/>
        <v>0</v>
      </c>
      <c r="C58" s="234">
        <f t="shared" si="129"/>
        <v>0</v>
      </c>
      <c r="D58" s="234">
        <f t="shared" si="130"/>
        <v>0</v>
      </c>
      <c r="E58" s="234">
        <f t="shared" si="131"/>
        <v>0</v>
      </c>
      <c r="F58" s="234">
        <f t="shared" si="132"/>
        <v>0</v>
      </c>
      <c r="G58" s="234">
        <f t="shared" si="133"/>
        <v>0</v>
      </c>
      <c r="H58" s="234">
        <f t="shared" si="134"/>
        <v>1</v>
      </c>
      <c r="I58" s="234">
        <f t="shared" si="135"/>
        <v>0</v>
      </c>
      <c r="J58" s="234">
        <f t="shared" si="136"/>
        <v>2</v>
      </c>
      <c r="K58" s="234">
        <f t="shared" si="137"/>
        <v>0</v>
      </c>
      <c r="L58" s="234">
        <f t="shared" si="138"/>
        <v>1</v>
      </c>
      <c r="M58" s="234">
        <f t="shared" si="139"/>
        <v>1</v>
      </c>
      <c r="N58" s="234">
        <f t="shared" si="140"/>
        <v>4</v>
      </c>
      <c r="O58" s="234">
        <f t="shared" si="141"/>
        <v>1</v>
      </c>
      <c r="P58" s="234">
        <f t="shared" si="142"/>
        <v>5</v>
      </c>
      <c r="Q58" s="234">
        <f t="shared" si="143"/>
        <v>4</v>
      </c>
      <c r="R58" s="234">
        <f t="shared" si="144"/>
        <v>4</v>
      </c>
      <c r="S58" s="234">
        <f t="shared" si="145"/>
        <v>4</v>
      </c>
      <c r="T58" s="234">
        <f t="shared" si="146"/>
        <v>1</v>
      </c>
      <c r="U58" s="234">
        <f t="shared" si="147"/>
        <v>0</v>
      </c>
      <c r="W58" s="596">
        <f t="shared" si="148"/>
        <v>0</v>
      </c>
      <c r="X58" s="596">
        <f t="shared" si="149"/>
        <v>0</v>
      </c>
      <c r="Y58" s="596">
        <f t="shared" si="150"/>
        <v>0</v>
      </c>
      <c r="Z58" s="596">
        <f t="shared" si="151"/>
        <v>0</v>
      </c>
      <c r="AA58" s="596">
        <f t="shared" si="152"/>
        <v>0</v>
      </c>
      <c r="AB58" s="596">
        <f t="shared" si="153"/>
        <v>0</v>
      </c>
      <c r="AC58" s="596">
        <f t="shared" si="154"/>
        <v>0</v>
      </c>
      <c r="AD58" s="596">
        <f t="shared" si="155"/>
        <v>0</v>
      </c>
      <c r="AE58" s="596">
        <f t="shared" si="156"/>
        <v>0</v>
      </c>
      <c r="AF58" s="596">
        <f t="shared" si="157"/>
        <v>0</v>
      </c>
      <c r="AG58" s="305"/>
      <c r="AH58" s="16" t="s">
        <v>65</v>
      </c>
      <c r="AI58" s="616">
        <f t="shared" si="158"/>
        <v>0</v>
      </c>
      <c r="AJ58" s="616">
        <f t="shared" si="159"/>
        <v>1</v>
      </c>
      <c r="AK58" s="616">
        <f t="shared" si="160"/>
        <v>1</v>
      </c>
      <c r="AL58" s="616">
        <f t="shared" si="161"/>
        <v>0</v>
      </c>
      <c r="AM58" s="616">
        <f t="shared" si="162"/>
        <v>2</v>
      </c>
      <c r="AN58" s="616">
        <f t="shared" si="163"/>
        <v>1</v>
      </c>
      <c r="AO58" s="616">
        <f t="shared" si="164"/>
        <v>5</v>
      </c>
      <c r="AP58" s="616">
        <f t="shared" si="165"/>
        <v>3</v>
      </c>
      <c r="AQ58" s="616">
        <f t="shared" si="166"/>
        <v>12</v>
      </c>
      <c r="AR58" s="616">
        <f t="shared" si="167"/>
        <v>4</v>
      </c>
      <c r="AS58" s="616">
        <f t="shared" si="168"/>
        <v>37</v>
      </c>
      <c r="AT58" s="616">
        <f t="shared" si="169"/>
        <v>11</v>
      </c>
      <c r="AU58" s="616">
        <f t="shared" si="170"/>
        <v>47</v>
      </c>
      <c r="AV58" s="616">
        <f t="shared" si="171"/>
        <v>27</v>
      </c>
      <c r="AW58" s="616">
        <f t="shared" si="172"/>
        <v>39</v>
      </c>
      <c r="AX58" s="616">
        <f t="shared" si="173"/>
        <v>26</v>
      </c>
      <c r="AY58" s="616">
        <f t="shared" si="174"/>
        <v>23</v>
      </c>
      <c r="AZ58" s="616">
        <f t="shared" si="175"/>
        <v>29</v>
      </c>
      <c r="BA58" s="616">
        <f t="shared" si="176"/>
        <v>4</v>
      </c>
      <c r="BB58" s="616">
        <f t="shared" si="177"/>
        <v>11</v>
      </c>
      <c r="BC58" s="616">
        <f t="shared" si="178"/>
        <v>7</v>
      </c>
      <c r="BD58" s="594">
        <f t="shared" si="179"/>
        <v>0</v>
      </c>
      <c r="BE58" s="594">
        <f t="shared" si="180"/>
        <v>0</v>
      </c>
      <c r="BF58" s="594">
        <f t="shared" si="181"/>
        <v>0</v>
      </c>
      <c r="BG58" s="594">
        <f t="shared" si="182"/>
        <v>0</v>
      </c>
      <c r="BH58" s="594">
        <f t="shared" si="183"/>
        <v>0</v>
      </c>
      <c r="BI58" s="594">
        <f t="shared" si="184"/>
        <v>1</v>
      </c>
      <c r="BJ58" s="594">
        <f t="shared" si="185"/>
        <v>0</v>
      </c>
      <c r="BK58" s="594">
        <f t="shared" si="186"/>
        <v>0</v>
      </c>
      <c r="BL58" s="594">
        <f t="shared" si="187"/>
        <v>1</v>
      </c>
      <c r="BM58" s="594">
        <f t="shared" si="188"/>
        <v>5</v>
      </c>
      <c r="BN58" s="305"/>
      <c r="BO58" s="305"/>
      <c r="BP58" s="16" t="s">
        <v>65</v>
      </c>
      <c r="BQ58" s="13"/>
      <c r="BR58" s="13"/>
      <c r="BS58" s="13"/>
      <c r="BT58" s="13"/>
      <c r="BU58" s="13"/>
      <c r="BV58" s="13">
        <v>1</v>
      </c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>
        <v>1</v>
      </c>
      <c r="CP58" s="13"/>
      <c r="CQ58" s="13"/>
      <c r="CR58" s="13"/>
      <c r="CS58" s="13">
        <v>2</v>
      </c>
      <c r="CT58" s="13"/>
      <c r="CU58" s="13"/>
      <c r="CV58" s="13"/>
      <c r="CW58" s="13"/>
      <c r="CX58" s="13"/>
      <c r="CY58" s="13"/>
      <c r="CZ58" s="13">
        <v>1</v>
      </c>
      <c r="DA58" s="13"/>
      <c r="DB58" s="13">
        <v>1</v>
      </c>
      <c r="DC58" s="13"/>
      <c r="DD58" s="13"/>
      <c r="DE58" s="13"/>
      <c r="DF58" s="13"/>
      <c r="DG58" s="13"/>
      <c r="DH58" s="13"/>
      <c r="DI58" s="13">
        <v>2</v>
      </c>
      <c r="DJ58" s="13"/>
      <c r="DK58" s="13">
        <v>1</v>
      </c>
      <c r="DL58" s="13"/>
      <c r="DM58" s="13">
        <v>1</v>
      </c>
      <c r="DN58" s="13"/>
      <c r="DO58" s="13">
        <v>2</v>
      </c>
      <c r="DP58" s="13">
        <v>1</v>
      </c>
      <c r="DQ58" s="13">
        <v>1</v>
      </c>
      <c r="DR58" s="13">
        <v>2</v>
      </c>
      <c r="DS58" s="13">
        <v>2</v>
      </c>
      <c r="DT58" s="13">
        <v>1</v>
      </c>
      <c r="DU58" s="13">
        <v>1</v>
      </c>
      <c r="DV58" s="13">
        <v>1</v>
      </c>
      <c r="DW58" s="13">
        <v>5</v>
      </c>
      <c r="DX58" s="13"/>
      <c r="DY58" s="13">
        <v>4</v>
      </c>
      <c r="DZ58" s="13">
        <v>4</v>
      </c>
      <c r="EA58" s="13">
        <v>2</v>
      </c>
      <c r="EB58" s="13">
        <v>1</v>
      </c>
      <c r="EC58" s="13">
        <v>4</v>
      </c>
      <c r="ED58" s="13">
        <v>4</v>
      </c>
      <c r="EE58" s="13">
        <v>2</v>
      </c>
      <c r="EF58" s="13">
        <v>2</v>
      </c>
      <c r="EG58" s="13"/>
      <c r="EH58" s="13">
        <v>8</v>
      </c>
      <c r="EI58" s="13">
        <v>2</v>
      </c>
      <c r="EJ58" s="13">
        <v>3</v>
      </c>
      <c r="EK58" s="13">
        <v>3</v>
      </c>
      <c r="EL58" s="13">
        <v>3</v>
      </c>
      <c r="EM58" s="13">
        <v>1</v>
      </c>
      <c r="EN58" s="13">
        <v>3</v>
      </c>
      <c r="EO58" s="13">
        <v>1</v>
      </c>
      <c r="EP58" s="13">
        <v>4</v>
      </c>
      <c r="EQ58" s="13">
        <v>4</v>
      </c>
      <c r="ER58" s="13"/>
      <c r="ES58" s="13">
        <v>2</v>
      </c>
      <c r="ET58" s="13">
        <v>5</v>
      </c>
      <c r="EU58" s="13">
        <v>2</v>
      </c>
      <c r="EV58" s="13">
        <v>4</v>
      </c>
      <c r="EW58" s="13">
        <v>4</v>
      </c>
      <c r="EX58" s="13">
        <v>2</v>
      </c>
      <c r="EY58" s="13">
        <v>2</v>
      </c>
      <c r="EZ58" s="13">
        <v>1</v>
      </c>
      <c r="FA58" s="13">
        <v>2</v>
      </c>
      <c r="FB58" s="13">
        <v>2</v>
      </c>
      <c r="FC58" s="13">
        <v>2</v>
      </c>
      <c r="FD58" s="13">
        <v>1</v>
      </c>
      <c r="FE58" s="13">
        <v>1</v>
      </c>
      <c r="FF58" s="13"/>
      <c r="FG58" s="13"/>
      <c r="FH58" s="13">
        <v>2</v>
      </c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57">
        <v>113</v>
      </c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>
        <v>1</v>
      </c>
      <c r="GK58" s="13"/>
      <c r="GL58" s="13"/>
      <c r="GM58" s="13"/>
      <c r="GN58" s="13"/>
      <c r="GO58" s="13">
        <v>1</v>
      </c>
      <c r="GP58" s="13"/>
      <c r="GQ58" s="13"/>
      <c r="GR58" s="13"/>
      <c r="GS58" s="13">
        <v>1</v>
      </c>
      <c r="GT58" s="13"/>
      <c r="GU58" s="13"/>
      <c r="GV58" s="13"/>
      <c r="GW58" s="13">
        <v>1</v>
      </c>
      <c r="GX58" s="13"/>
      <c r="GY58" s="13">
        <v>2</v>
      </c>
      <c r="GZ58" s="13"/>
      <c r="HA58" s="13"/>
      <c r="HB58" s="13"/>
      <c r="HC58" s="13">
        <v>2</v>
      </c>
      <c r="HD58" s="13"/>
      <c r="HE58" s="13"/>
      <c r="HF58" s="13"/>
      <c r="HG58" s="13"/>
      <c r="HH58" s="13">
        <v>2</v>
      </c>
      <c r="HI58" s="13"/>
      <c r="HJ58" s="13">
        <v>1</v>
      </c>
      <c r="HK58" s="13">
        <v>1</v>
      </c>
      <c r="HL58" s="13"/>
      <c r="HM58" s="13">
        <v>2</v>
      </c>
      <c r="HN58" s="13">
        <v>3</v>
      </c>
      <c r="HO58" s="13">
        <v>3</v>
      </c>
      <c r="HP58" s="13">
        <v>4</v>
      </c>
      <c r="HQ58" s="13">
        <v>4</v>
      </c>
      <c r="HR58" s="13">
        <v>4</v>
      </c>
      <c r="HS58" s="13">
        <v>2</v>
      </c>
      <c r="HT58" s="13">
        <v>3</v>
      </c>
      <c r="HU58" s="13">
        <v>3</v>
      </c>
      <c r="HV58" s="13">
        <v>4</v>
      </c>
      <c r="HW58" s="13">
        <v>6</v>
      </c>
      <c r="HX58" s="13">
        <v>5</v>
      </c>
      <c r="HY58" s="13">
        <v>2</v>
      </c>
      <c r="HZ58" s="13">
        <v>3</v>
      </c>
      <c r="IA58" s="13">
        <v>4</v>
      </c>
      <c r="IB58" s="13">
        <v>8</v>
      </c>
      <c r="IC58" s="13">
        <v>3</v>
      </c>
      <c r="ID58" s="13">
        <v>5</v>
      </c>
      <c r="IE58" s="13">
        <v>5</v>
      </c>
      <c r="IF58" s="13">
        <v>6</v>
      </c>
      <c r="IG58" s="13">
        <v>1</v>
      </c>
      <c r="IH58" s="13">
        <v>10</v>
      </c>
      <c r="II58" s="13">
        <v>2</v>
      </c>
      <c r="IJ58" s="13">
        <v>2</v>
      </c>
      <c r="IK58" s="13">
        <v>5</v>
      </c>
      <c r="IL58" s="13">
        <v>4</v>
      </c>
      <c r="IM58" s="13">
        <v>6</v>
      </c>
      <c r="IN58" s="13">
        <v>8</v>
      </c>
      <c r="IO58" s="13">
        <v>5</v>
      </c>
      <c r="IP58" s="13">
        <v>2</v>
      </c>
      <c r="IQ58" s="13">
        <v>3</v>
      </c>
      <c r="IR58" s="13">
        <v>4</v>
      </c>
      <c r="IS58" s="13"/>
      <c r="IT58" s="13">
        <v>4</v>
      </c>
      <c r="IU58" s="13">
        <v>1</v>
      </c>
      <c r="IV58" s="13"/>
      <c r="IW58" s="13"/>
      <c r="IX58" s="13">
        <v>3</v>
      </c>
      <c r="IY58" s="13">
        <v>3</v>
      </c>
      <c r="IZ58" s="13"/>
      <c r="JA58" s="13">
        <v>3</v>
      </c>
      <c r="JB58" s="13">
        <v>4</v>
      </c>
      <c r="JC58" s="13">
        <v>5</v>
      </c>
      <c r="JD58" s="13">
        <v>2</v>
      </c>
      <c r="JE58" s="13"/>
      <c r="JF58" s="13"/>
      <c r="JG58" s="13"/>
      <c r="JH58" s="13"/>
      <c r="JI58" s="13">
        <v>2</v>
      </c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57">
        <v>170</v>
      </c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>
        <v>1</v>
      </c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>
        <v>1</v>
      </c>
      <c r="MB58" s="13"/>
      <c r="MC58" s="13"/>
      <c r="MD58" s="13"/>
      <c r="ME58" s="13"/>
      <c r="MF58" s="13">
        <v>1</v>
      </c>
      <c r="MG58" s="13">
        <v>1</v>
      </c>
      <c r="MH58" s="13"/>
      <c r="MI58" s="13">
        <v>1</v>
      </c>
      <c r="MJ58" s="13"/>
      <c r="MK58" s="13"/>
      <c r="ML58" s="13">
        <v>1</v>
      </c>
      <c r="MM58" s="13"/>
      <c r="MN58" s="13"/>
      <c r="MO58" s="13"/>
      <c r="MP58" s="13">
        <v>1</v>
      </c>
      <c r="MQ58" s="13"/>
      <c r="MR58" s="13"/>
      <c r="MS58" s="13"/>
      <c r="MT58" s="13"/>
      <c r="MU58" s="57">
        <v>7</v>
      </c>
      <c r="MV58" s="13">
        <v>290</v>
      </c>
    </row>
    <row r="59" spans="1:360">
      <c r="A59" s="8" t="s">
        <v>69</v>
      </c>
      <c r="B59" s="234">
        <f t="shared" si="128"/>
        <v>0</v>
      </c>
      <c r="C59" s="234">
        <f t="shared" si="129"/>
        <v>0</v>
      </c>
      <c r="D59" s="234">
        <f t="shared" si="130"/>
        <v>0</v>
      </c>
      <c r="E59" s="234">
        <f t="shared" si="131"/>
        <v>0</v>
      </c>
      <c r="F59" s="234">
        <f t="shared" si="132"/>
        <v>0</v>
      </c>
      <c r="G59" s="234">
        <f t="shared" si="133"/>
        <v>0</v>
      </c>
      <c r="H59" s="234">
        <f t="shared" si="134"/>
        <v>0</v>
      </c>
      <c r="I59" s="234">
        <f t="shared" si="135"/>
        <v>0</v>
      </c>
      <c r="J59" s="234">
        <f t="shared" si="136"/>
        <v>1</v>
      </c>
      <c r="K59" s="234">
        <f t="shared" si="137"/>
        <v>2</v>
      </c>
      <c r="L59" s="234">
        <f t="shared" si="138"/>
        <v>4</v>
      </c>
      <c r="M59" s="234">
        <f t="shared" si="139"/>
        <v>0</v>
      </c>
      <c r="N59" s="234">
        <f t="shared" si="140"/>
        <v>8</v>
      </c>
      <c r="O59" s="234">
        <f t="shared" si="141"/>
        <v>3</v>
      </c>
      <c r="P59" s="234">
        <f t="shared" si="142"/>
        <v>10</v>
      </c>
      <c r="Q59" s="234">
        <f t="shared" si="143"/>
        <v>4</v>
      </c>
      <c r="R59" s="234">
        <f t="shared" si="144"/>
        <v>2</v>
      </c>
      <c r="S59" s="234">
        <f t="shared" si="145"/>
        <v>5</v>
      </c>
      <c r="T59" s="234">
        <f t="shared" si="146"/>
        <v>0</v>
      </c>
      <c r="U59" s="234">
        <f t="shared" si="147"/>
        <v>1</v>
      </c>
      <c r="W59" s="596">
        <f t="shared" si="148"/>
        <v>0</v>
      </c>
      <c r="X59" s="596">
        <f t="shared" si="149"/>
        <v>0</v>
      </c>
      <c r="Y59" s="596">
        <f t="shared" si="150"/>
        <v>0</v>
      </c>
      <c r="Z59" s="596">
        <f t="shared" si="151"/>
        <v>0</v>
      </c>
      <c r="AA59" s="596">
        <f t="shared" si="152"/>
        <v>0</v>
      </c>
      <c r="AB59" s="596">
        <f t="shared" si="153"/>
        <v>0</v>
      </c>
      <c r="AC59" s="596">
        <f t="shared" si="154"/>
        <v>0</v>
      </c>
      <c r="AD59" s="596">
        <f t="shared" si="155"/>
        <v>0</v>
      </c>
      <c r="AE59" s="596">
        <f t="shared" si="156"/>
        <v>0</v>
      </c>
      <c r="AF59" s="596">
        <f t="shared" si="157"/>
        <v>0</v>
      </c>
      <c r="AG59" s="305"/>
      <c r="AH59" s="16" t="s">
        <v>192</v>
      </c>
      <c r="AI59" s="616">
        <f t="shared" si="158"/>
        <v>0</v>
      </c>
      <c r="AJ59" s="616">
        <f t="shared" si="159"/>
        <v>0</v>
      </c>
      <c r="AK59" s="616">
        <f t="shared" si="160"/>
        <v>0</v>
      </c>
      <c r="AL59" s="616">
        <f t="shared" si="161"/>
        <v>0</v>
      </c>
      <c r="AM59" s="616">
        <f t="shared" si="162"/>
        <v>0</v>
      </c>
      <c r="AN59" s="616">
        <f t="shared" si="163"/>
        <v>0</v>
      </c>
      <c r="AO59" s="616">
        <f t="shared" si="164"/>
        <v>1</v>
      </c>
      <c r="AP59" s="616">
        <f t="shared" si="165"/>
        <v>0</v>
      </c>
      <c r="AQ59" s="616">
        <f t="shared" si="166"/>
        <v>1</v>
      </c>
      <c r="AR59" s="616">
        <f t="shared" si="167"/>
        <v>2</v>
      </c>
      <c r="AS59" s="616">
        <f t="shared" si="168"/>
        <v>1</v>
      </c>
      <c r="AT59" s="616">
        <f t="shared" si="169"/>
        <v>2</v>
      </c>
      <c r="AU59" s="616">
        <f t="shared" si="170"/>
        <v>10</v>
      </c>
      <c r="AV59" s="616">
        <f t="shared" si="171"/>
        <v>4</v>
      </c>
      <c r="AW59" s="616">
        <f t="shared" si="172"/>
        <v>8</v>
      </c>
      <c r="AX59" s="616">
        <f t="shared" si="173"/>
        <v>5</v>
      </c>
      <c r="AY59" s="616">
        <f t="shared" si="174"/>
        <v>6</v>
      </c>
      <c r="AZ59" s="616">
        <f t="shared" si="175"/>
        <v>2</v>
      </c>
      <c r="BA59" s="616">
        <f t="shared" si="176"/>
        <v>0</v>
      </c>
      <c r="BB59" s="616">
        <f t="shared" si="177"/>
        <v>4</v>
      </c>
      <c r="BC59" s="616">
        <f t="shared" si="178"/>
        <v>0</v>
      </c>
      <c r="BD59" s="594">
        <f t="shared" si="179"/>
        <v>0</v>
      </c>
      <c r="BE59" s="594">
        <f t="shared" si="180"/>
        <v>0</v>
      </c>
      <c r="BF59" s="594">
        <f t="shared" si="181"/>
        <v>0</v>
      </c>
      <c r="BG59" s="594">
        <f t="shared" si="182"/>
        <v>0</v>
      </c>
      <c r="BH59" s="594">
        <f t="shared" si="183"/>
        <v>0</v>
      </c>
      <c r="BI59" s="594">
        <f t="shared" si="184"/>
        <v>0</v>
      </c>
      <c r="BJ59" s="594">
        <f t="shared" si="185"/>
        <v>0</v>
      </c>
      <c r="BK59" s="594">
        <f t="shared" si="186"/>
        <v>0</v>
      </c>
      <c r="BL59" s="594">
        <f t="shared" si="187"/>
        <v>0</v>
      </c>
      <c r="BM59" s="594">
        <f t="shared" si="188"/>
        <v>0</v>
      </c>
      <c r="BN59" s="305"/>
      <c r="BO59" s="305"/>
      <c r="BP59" s="16" t="s">
        <v>192</v>
      </c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>
        <v>1</v>
      </c>
      <c r="DC59" s="13"/>
      <c r="DD59" s="13"/>
      <c r="DE59" s="13"/>
      <c r="DF59" s="13"/>
      <c r="DG59" s="13">
        <v>1</v>
      </c>
      <c r="DH59" s="13"/>
      <c r="DI59" s="13"/>
      <c r="DJ59" s="13"/>
      <c r="DK59" s="13"/>
      <c r="DL59" s="13"/>
      <c r="DM59" s="13"/>
      <c r="DN59" s="13">
        <v>1</v>
      </c>
      <c r="DO59" s="13"/>
      <c r="DP59" s="13"/>
      <c r="DQ59" s="13"/>
      <c r="DR59" s="13"/>
      <c r="DS59" s="13"/>
      <c r="DT59" s="13">
        <v>1</v>
      </c>
      <c r="DU59" s="13"/>
      <c r="DV59" s="13"/>
      <c r="DW59" s="13"/>
      <c r="DX59" s="13"/>
      <c r="DY59" s="13">
        <v>2</v>
      </c>
      <c r="DZ59" s="13"/>
      <c r="EA59" s="13">
        <v>1</v>
      </c>
      <c r="EB59" s="13">
        <v>1</v>
      </c>
      <c r="EC59" s="13"/>
      <c r="ED59" s="13"/>
      <c r="EE59" s="13"/>
      <c r="EF59" s="13"/>
      <c r="EG59" s="13"/>
      <c r="EH59" s="13"/>
      <c r="EI59" s="13"/>
      <c r="EJ59" s="13"/>
      <c r="EK59" s="13">
        <v>1</v>
      </c>
      <c r="EL59" s="13">
        <v>1</v>
      </c>
      <c r="EM59" s="13">
        <v>1</v>
      </c>
      <c r="EN59" s="13">
        <v>1</v>
      </c>
      <c r="EO59" s="13">
        <v>1</v>
      </c>
      <c r="EP59" s="13"/>
      <c r="EQ59" s="13"/>
      <c r="ER59" s="13">
        <v>1</v>
      </c>
      <c r="ES59" s="13"/>
      <c r="ET59" s="13"/>
      <c r="EU59" s="13"/>
      <c r="EV59" s="13"/>
      <c r="EW59" s="13"/>
      <c r="EX59" s="13">
        <v>1</v>
      </c>
      <c r="EY59" s="13"/>
      <c r="EZ59" s="13">
        <v>1</v>
      </c>
      <c r="FA59" s="13">
        <v>1</v>
      </c>
      <c r="FB59" s="13">
        <v>2</v>
      </c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57">
        <v>19</v>
      </c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>
        <v>1</v>
      </c>
      <c r="HC59" s="13"/>
      <c r="HD59" s="13"/>
      <c r="HE59" s="13"/>
      <c r="HF59" s="13"/>
      <c r="HG59" s="13"/>
      <c r="HH59" s="13">
        <v>1</v>
      </c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>
        <v>1</v>
      </c>
      <c r="HY59" s="13"/>
      <c r="HZ59" s="13"/>
      <c r="IA59" s="13">
        <v>1</v>
      </c>
      <c r="IB59" s="13">
        <v>1</v>
      </c>
      <c r="IC59" s="13"/>
      <c r="ID59" s="13">
        <v>1</v>
      </c>
      <c r="IE59" s="13">
        <v>2</v>
      </c>
      <c r="IF59" s="13">
        <v>2</v>
      </c>
      <c r="IG59" s="13">
        <v>1</v>
      </c>
      <c r="IH59" s="13"/>
      <c r="II59" s="13">
        <v>2</v>
      </c>
      <c r="IJ59" s="13">
        <v>1</v>
      </c>
      <c r="IK59" s="13"/>
      <c r="IL59" s="13">
        <v>3</v>
      </c>
      <c r="IM59" s="13"/>
      <c r="IN59" s="13"/>
      <c r="IO59" s="13"/>
      <c r="IP59" s="13">
        <v>1</v>
      </c>
      <c r="IQ59" s="13">
        <v>2</v>
      </c>
      <c r="IR59" s="13">
        <v>1</v>
      </c>
      <c r="IS59" s="13"/>
      <c r="IT59" s="13"/>
      <c r="IU59" s="13">
        <v>1</v>
      </c>
      <c r="IV59" s="13">
        <v>1</v>
      </c>
      <c r="IW59" s="13">
        <v>1</v>
      </c>
      <c r="IX59" s="13"/>
      <c r="IY59" s="13"/>
      <c r="IZ59" s="13">
        <v>1</v>
      </c>
      <c r="JA59" s="13"/>
      <c r="JB59" s="13">
        <v>1</v>
      </c>
      <c r="JC59" s="13">
        <v>1</v>
      </c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57">
        <v>27</v>
      </c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57"/>
      <c r="MV59" s="13">
        <v>46</v>
      </c>
    </row>
    <row r="60" spans="1:360">
      <c r="A60" s="8" t="s">
        <v>70</v>
      </c>
      <c r="B60" s="234">
        <f t="shared" si="128"/>
        <v>0</v>
      </c>
      <c r="C60" s="234">
        <f t="shared" si="129"/>
        <v>0</v>
      </c>
      <c r="D60" s="234">
        <f t="shared" si="130"/>
        <v>0</v>
      </c>
      <c r="E60" s="234">
        <f t="shared" si="131"/>
        <v>0</v>
      </c>
      <c r="F60" s="234">
        <f t="shared" si="132"/>
        <v>0</v>
      </c>
      <c r="G60" s="234">
        <f t="shared" si="133"/>
        <v>0</v>
      </c>
      <c r="H60" s="234">
        <f t="shared" si="134"/>
        <v>0</v>
      </c>
      <c r="I60" s="234">
        <f t="shared" si="135"/>
        <v>0</v>
      </c>
      <c r="J60" s="234">
        <f t="shared" si="136"/>
        <v>1</v>
      </c>
      <c r="K60" s="234">
        <f t="shared" si="137"/>
        <v>0</v>
      </c>
      <c r="L60" s="234">
        <f t="shared" si="138"/>
        <v>0</v>
      </c>
      <c r="M60" s="234">
        <f t="shared" si="139"/>
        <v>2</v>
      </c>
      <c r="N60" s="234">
        <f t="shared" si="140"/>
        <v>2</v>
      </c>
      <c r="O60" s="234">
        <f t="shared" si="141"/>
        <v>0</v>
      </c>
      <c r="P60" s="234">
        <f t="shared" si="142"/>
        <v>1</v>
      </c>
      <c r="Q60" s="234">
        <f t="shared" si="143"/>
        <v>3</v>
      </c>
      <c r="R60" s="234">
        <f t="shared" si="144"/>
        <v>3</v>
      </c>
      <c r="S60" s="234">
        <f t="shared" si="145"/>
        <v>3</v>
      </c>
      <c r="T60" s="234">
        <f t="shared" si="146"/>
        <v>1</v>
      </c>
      <c r="U60" s="234">
        <f t="shared" si="147"/>
        <v>3</v>
      </c>
      <c r="W60" s="596">
        <f t="shared" si="148"/>
        <v>0</v>
      </c>
      <c r="X60" s="596">
        <f t="shared" si="149"/>
        <v>0</v>
      </c>
      <c r="Y60" s="596">
        <f t="shared" si="150"/>
        <v>0</v>
      </c>
      <c r="Z60" s="596">
        <f t="shared" si="151"/>
        <v>0</v>
      </c>
      <c r="AA60" s="596">
        <f t="shared" si="152"/>
        <v>0</v>
      </c>
      <c r="AB60" s="596">
        <f t="shared" si="153"/>
        <v>0</v>
      </c>
      <c r="AC60" s="596">
        <f t="shared" si="154"/>
        <v>0</v>
      </c>
      <c r="AD60" s="596">
        <f t="shared" si="155"/>
        <v>0</v>
      </c>
      <c r="AE60" s="596">
        <f t="shared" si="156"/>
        <v>1</v>
      </c>
      <c r="AF60" s="596">
        <f t="shared" si="157"/>
        <v>0</v>
      </c>
      <c r="AG60" s="305"/>
      <c r="AH60" s="16" t="s">
        <v>67</v>
      </c>
      <c r="AI60" s="616">
        <f t="shared" si="158"/>
        <v>0</v>
      </c>
      <c r="AJ60" s="616">
        <f t="shared" si="159"/>
        <v>0</v>
      </c>
      <c r="AK60" s="616">
        <f t="shared" si="160"/>
        <v>0</v>
      </c>
      <c r="AL60" s="616">
        <f t="shared" si="161"/>
        <v>0</v>
      </c>
      <c r="AM60" s="616">
        <f t="shared" si="162"/>
        <v>0</v>
      </c>
      <c r="AN60" s="616">
        <f t="shared" si="163"/>
        <v>1</v>
      </c>
      <c r="AO60" s="616">
        <f t="shared" si="164"/>
        <v>1</v>
      </c>
      <c r="AP60" s="616">
        <f t="shared" si="165"/>
        <v>0</v>
      </c>
      <c r="AQ60" s="616">
        <f t="shared" si="166"/>
        <v>4</v>
      </c>
      <c r="AR60" s="616">
        <f t="shared" si="167"/>
        <v>0</v>
      </c>
      <c r="AS60" s="616">
        <f t="shared" si="168"/>
        <v>5</v>
      </c>
      <c r="AT60" s="616">
        <f t="shared" si="169"/>
        <v>6</v>
      </c>
      <c r="AU60" s="616">
        <f t="shared" si="170"/>
        <v>9</v>
      </c>
      <c r="AV60" s="616">
        <f t="shared" si="171"/>
        <v>4</v>
      </c>
      <c r="AW60" s="616">
        <f t="shared" si="172"/>
        <v>18</v>
      </c>
      <c r="AX60" s="616">
        <f t="shared" si="173"/>
        <v>8</v>
      </c>
      <c r="AY60" s="616">
        <f t="shared" si="174"/>
        <v>10</v>
      </c>
      <c r="AZ60" s="616">
        <f t="shared" si="175"/>
        <v>8</v>
      </c>
      <c r="BA60" s="616">
        <f t="shared" si="176"/>
        <v>3</v>
      </c>
      <c r="BB60" s="616">
        <f t="shared" si="177"/>
        <v>4</v>
      </c>
      <c r="BC60" s="616">
        <f t="shared" si="178"/>
        <v>2</v>
      </c>
      <c r="BD60" s="594">
        <f t="shared" si="179"/>
        <v>0</v>
      </c>
      <c r="BE60" s="594">
        <f t="shared" si="180"/>
        <v>0</v>
      </c>
      <c r="BF60" s="594">
        <f t="shared" si="181"/>
        <v>0</v>
      </c>
      <c r="BG60" s="594">
        <f t="shared" si="182"/>
        <v>0</v>
      </c>
      <c r="BH60" s="594">
        <f t="shared" si="183"/>
        <v>0</v>
      </c>
      <c r="BI60" s="594">
        <f t="shared" si="184"/>
        <v>0</v>
      </c>
      <c r="BJ60" s="594">
        <f t="shared" si="185"/>
        <v>0</v>
      </c>
      <c r="BK60" s="594">
        <f t="shared" si="186"/>
        <v>0</v>
      </c>
      <c r="BL60" s="594">
        <f t="shared" si="187"/>
        <v>0</v>
      </c>
      <c r="BM60" s="594">
        <f t="shared" si="188"/>
        <v>2</v>
      </c>
      <c r="BN60" s="305"/>
      <c r="BO60" s="305"/>
      <c r="BP60" s="16" t="s">
        <v>67</v>
      </c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>
        <v>1</v>
      </c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>
        <v>1</v>
      </c>
      <c r="DQ60" s="13">
        <v>1</v>
      </c>
      <c r="DR60" s="13"/>
      <c r="DS60" s="13">
        <v>2</v>
      </c>
      <c r="DT60" s="13">
        <v>1</v>
      </c>
      <c r="DU60" s="13">
        <v>1</v>
      </c>
      <c r="DV60" s="13">
        <v>1</v>
      </c>
      <c r="DW60" s="13"/>
      <c r="DX60" s="13">
        <v>1</v>
      </c>
      <c r="DY60" s="13"/>
      <c r="DZ60" s="13"/>
      <c r="EA60" s="13">
        <v>1</v>
      </c>
      <c r="EB60" s="13">
        <v>1</v>
      </c>
      <c r="EC60" s="13"/>
      <c r="ED60" s="13"/>
      <c r="EE60" s="13"/>
      <c r="EF60" s="13">
        <v>1</v>
      </c>
      <c r="EG60" s="13"/>
      <c r="EH60" s="13"/>
      <c r="EI60" s="13"/>
      <c r="EJ60" s="13">
        <v>1</v>
      </c>
      <c r="EK60" s="13">
        <v>1</v>
      </c>
      <c r="EL60" s="13">
        <v>1</v>
      </c>
      <c r="EM60" s="13">
        <v>1</v>
      </c>
      <c r="EN60" s="13">
        <v>1</v>
      </c>
      <c r="EO60" s="13">
        <v>2</v>
      </c>
      <c r="EP60" s="13">
        <v>1</v>
      </c>
      <c r="EQ60" s="13">
        <v>1</v>
      </c>
      <c r="ER60" s="13"/>
      <c r="ES60" s="13">
        <v>1</v>
      </c>
      <c r="ET60" s="13">
        <v>1</v>
      </c>
      <c r="EU60" s="13">
        <v>2</v>
      </c>
      <c r="EV60" s="13"/>
      <c r="EW60" s="13">
        <v>2</v>
      </c>
      <c r="EX60" s="13"/>
      <c r="EY60" s="13"/>
      <c r="EZ60" s="13">
        <v>3</v>
      </c>
      <c r="FA60" s="13">
        <v>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57">
        <v>31</v>
      </c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>
        <v>1</v>
      </c>
      <c r="GX60" s="13"/>
      <c r="GY60" s="13"/>
      <c r="GZ60" s="13"/>
      <c r="HA60" s="13"/>
      <c r="HB60" s="13"/>
      <c r="HC60" s="13"/>
      <c r="HD60" s="13"/>
      <c r="HE60" s="13"/>
      <c r="HF60" s="13"/>
      <c r="HG60" s="13">
        <v>1</v>
      </c>
      <c r="HH60" s="13"/>
      <c r="HI60" s="13"/>
      <c r="HJ60" s="13"/>
      <c r="HK60" s="13">
        <v>2</v>
      </c>
      <c r="HL60" s="13"/>
      <c r="HM60" s="13"/>
      <c r="HN60" s="13">
        <v>1</v>
      </c>
      <c r="HO60" s="13"/>
      <c r="HP60" s="13"/>
      <c r="HQ60" s="13"/>
      <c r="HR60" s="13"/>
      <c r="HS60" s="13">
        <v>2</v>
      </c>
      <c r="HT60" s="13">
        <v>1</v>
      </c>
      <c r="HU60" s="13"/>
      <c r="HV60" s="13">
        <v>1</v>
      </c>
      <c r="HW60" s="13"/>
      <c r="HX60" s="13"/>
      <c r="HY60" s="13">
        <v>1</v>
      </c>
      <c r="HZ60" s="13">
        <v>1</v>
      </c>
      <c r="IA60" s="13"/>
      <c r="IB60" s="13">
        <v>1</v>
      </c>
      <c r="IC60" s="13"/>
      <c r="ID60" s="13">
        <v>1</v>
      </c>
      <c r="IE60" s="13">
        <v>1</v>
      </c>
      <c r="IF60" s="13">
        <v>2</v>
      </c>
      <c r="IG60" s="13"/>
      <c r="IH60" s="13">
        <v>2</v>
      </c>
      <c r="II60" s="13">
        <v>1</v>
      </c>
      <c r="IJ60" s="13">
        <v>3</v>
      </c>
      <c r="IK60" s="13">
        <v>2</v>
      </c>
      <c r="IL60" s="13">
        <v>1</v>
      </c>
      <c r="IM60" s="13">
        <v>3</v>
      </c>
      <c r="IN60" s="13">
        <v>1</v>
      </c>
      <c r="IO60" s="13">
        <v>4</v>
      </c>
      <c r="IP60" s="13"/>
      <c r="IQ60" s="13">
        <v>2</v>
      </c>
      <c r="IR60" s="13"/>
      <c r="IS60" s="13">
        <v>2</v>
      </c>
      <c r="IT60" s="13">
        <v>3</v>
      </c>
      <c r="IU60" s="13"/>
      <c r="IV60" s="13">
        <v>2</v>
      </c>
      <c r="IW60" s="13"/>
      <c r="IX60" s="13"/>
      <c r="IY60" s="13">
        <v>2</v>
      </c>
      <c r="IZ60" s="13">
        <v>1</v>
      </c>
      <c r="JA60" s="13">
        <v>1</v>
      </c>
      <c r="JB60" s="13">
        <v>1</v>
      </c>
      <c r="JC60" s="13"/>
      <c r="JD60" s="13"/>
      <c r="JE60" s="13">
        <v>1</v>
      </c>
      <c r="JF60" s="13"/>
      <c r="JG60" s="13"/>
      <c r="JH60" s="13"/>
      <c r="JI60" s="13"/>
      <c r="JJ60" s="13"/>
      <c r="JK60" s="13"/>
      <c r="JL60" s="13">
        <v>2</v>
      </c>
      <c r="JM60" s="13"/>
      <c r="JN60" s="13"/>
      <c r="JO60" s="13"/>
      <c r="JP60" s="13"/>
      <c r="JQ60" s="13"/>
      <c r="JR60" s="13"/>
      <c r="JS60" s="13"/>
      <c r="JT60" s="57">
        <v>50</v>
      </c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>
        <v>1</v>
      </c>
      <c r="MI60" s="13"/>
      <c r="MJ60" s="13"/>
      <c r="MK60" s="13"/>
      <c r="ML60" s="13"/>
      <c r="MM60" s="13"/>
      <c r="MN60" s="13">
        <v>1</v>
      </c>
      <c r="MO60" s="13"/>
      <c r="MP60" s="13"/>
      <c r="MQ60" s="13"/>
      <c r="MR60" s="13"/>
      <c r="MS60" s="13"/>
      <c r="MT60" s="13"/>
      <c r="MU60" s="57">
        <v>2</v>
      </c>
      <c r="MV60" s="13">
        <v>83</v>
      </c>
    </row>
    <row r="61" spans="1:360">
      <c r="A61" s="8" t="s">
        <v>71</v>
      </c>
      <c r="B61" s="234">
        <f t="shared" si="128"/>
        <v>0</v>
      </c>
      <c r="C61" s="234">
        <f t="shared" si="129"/>
        <v>0</v>
      </c>
      <c r="D61" s="234">
        <f t="shared" si="130"/>
        <v>0</v>
      </c>
      <c r="E61" s="234">
        <f t="shared" si="131"/>
        <v>0</v>
      </c>
      <c r="F61" s="234">
        <f t="shared" si="132"/>
        <v>0</v>
      </c>
      <c r="G61" s="234">
        <f t="shared" si="133"/>
        <v>0</v>
      </c>
      <c r="H61" s="234">
        <f t="shared" si="134"/>
        <v>1</v>
      </c>
      <c r="I61" s="234">
        <f t="shared" si="135"/>
        <v>0</v>
      </c>
      <c r="J61" s="234">
        <f t="shared" si="136"/>
        <v>6</v>
      </c>
      <c r="K61" s="234">
        <f t="shared" si="137"/>
        <v>6</v>
      </c>
      <c r="L61" s="234">
        <f t="shared" si="138"/>
        <v>7</v>
      </c>
      <c r="M61" s="234">
        <f t="shared" si="139"/>
        <v>6</v>
      </c>
      <c r="N61" s="234">
        <f t="shared" si="140"/>
        <v>13</v>
      </c>
      <c r="O61" s="234">
        <f t="shared" si="141"/>
        <v>7</v>
      </c>
      <c r="P61" s="234">
        <f t="shared" si="142"/>
        <v>28</v>
      </c>
      <c r="Q61" s="234">
        <f t="shared" si="143"/>
        <v>23</v>
      </c>
      <c r="R61" s="234">
        <f t="shared" si="144"/>
        <v>23</v>
      </c>
      <c r="S61" s="234">
        <f t="shared" si="145"/>
        <v>26</v>
      </c>
      <c r="T61" s="234">
        <f t="shared" si="146"/>
        <v>8</v>
      </c>
      <c r="U61" s="234">
        <f t="shared" si="147"/>
        <v>6</v>
      </c>
      <c r="W61" s="596">
        <f t="shared" si="148"/>
        <v>0</v>
      </c>
      <c r="X61" s="596">
        <f t="shared" si="149"/>
        <v>0</v>
      </c>
      <c r="Y61" s="596">
        <f t="shared" si="150"/>
        <v>0</v>
      </c>
      <c r="Z61" s="596">
        <f t="shared" si="151"/>
        <v>0</v>
      </c>
      <c r="AA61" s="596">
        <f t="shared" si="152"/>
        <v>0</v>
      </c>
      <c r="AB61" s="596">
        <f t="shared" si="153"/>
        <v>0</v>
      </c>
      <c r="AC61" s="596">
        <f t="shared" si="154"/>
        <v>0</v>
      </c>
      <c r="AD61" s="596">
        <f t="shared" si="155"/>
        <v>1</v>
      </c>
      <c r="AE61" s="596">
        <f t="shared" si="156"/>
        <v>2</v>
      </c>
      <c r="AF61" s="596">
        <f t="shared" si="157"/>
        <v>1</v>
      </c>
      <c r="AG61" s="305"/>
      <c r="AH61" s="16" t="s">
        <v>68</v>
      </c>
      <c r="AI61" s="616">
        <f t="shared" si="158"/>
        <v>0</v>
      </c>
      <c r="AJ61" s="616">
        <f t="shared" si="159"/>
        <v>0</v>
      </c>
      <c r="AK61" s="616">
        <f t="shared" si="160"/>
        <v>0</v>
      </c>
      <c r="AL61" s="616">
        <f t="shared" si="161"/>
        <v>0</v>
      </c>
      <c r="AM61" s="616">
        <f t="shared" si="162"/>
        <v>0</v>
      </c>
      <c r="AN61" s="616">
        <f t="shared" si="163"/>
        <v>0</v>
      </c>
      <c r="AO61" s="616">
        <f t="shared" si="164"/>
        <v>1</v>
      </c>
      <c r="AP61" s="616">
        <f t="shared" si="165"/>
        <v>0</v>
      </c>
      <c r="AQ61" s="616">
        <f t="shared" si="166"/>
        <v>2</v>
      </c>
      <c r="AR61" s="616">
        <f t="shared" si="167"/>
        <v>0</v>
      </c>
      <c r="AS61" s="616">
        <f t="shared" si="168"/>
        <v>1</v>
      </c>
      <c r="AT61" s="616">
        <f t="shared" si="169"/>
        <v>1</v>
      </c>
      <c r="AU61" s="616">
        <f t="shared" si="170"/>
        <v>4</v>
      </c>
      <c r="AV61" s="616">
        <f t="shared" si="171"/>
        <v>1</v>
      </c>
      <c r="AW61" s="616">
        <f t="shared" si="172"/>
        <v>5</v>
      </c>
      <c r="AX61" s="616">
        <f t="shared" si="173"/>
        <v>4</v>
      </c>
      <c r="AY61" s="616">
        <f t="shared" si="174"/>
        <v>4</v>
      </c>
      <c r="AZ61" s="616">
        <f t="shared" si="175"/>
        <v>4</v>
      </c>
      <c r="BA61" s="616">
        <f t="shared" si="176"/>
        <v>1</v>
      </c>
      <c r="BB61" s="616">
        <f t="shared" si="177"/>
        <v>0</v>
      </c>
      <c r="BC61" s="616">
        <f t="shared" si="178"/>
        <v>0</v>
      </c>
      <c r="BD61" s="594">
        <f t="shared" si="179"/>
        <v>0</v>
      </c>
      <c r="BE61" s="594">
        <f t="shared" si="180"/>
        <v>0</v>
      </c>
      <c r="BF61" s="594">
        <f t="shared" si="181"/>
        <v>0</v>
      </c>
      <c r="BG61" s="594">
        <f t="shared" si="182"/>
        <v>0</v>
      </c>
      <c r="BH61" s="594">
        <f t="shared" si="183"/>
        <v>0</v>
      </c>
      <c r="BI61" s="594">
        <f t="shared" si="184"/>
        <v>0</v>
      </c>
      <c r="BJ61" s="594">
        <f t="shared" si="185"/>
        <v>0</v>
      </c>
      <c r="BK61" s="594">
        <f t="shared" si="186"/>
        <v>0</v>
      </c>
      <c r="BL61" s="594">
        <f t="shared" si="187"/>
        <v>0</v>
      </c>
      <c r="BM61" s="594">
        <f t="shared" si="188"/>
        <v>0</v>
      </c>
      <c r="BN61" s="305"/>
      <c r="BO61" s="305"/>
      <c r="BP61" s="16" t="s">
        <v>68</v>
      </c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>
        <v>1</v>
      </c>
      <c r="DV61" s="13"/>
      <c r="DW61" s="13"/>
      <c r="DX61" s="13">
        <v>1</v>
      </c>
      <c r="DY61" s="13"/>
      <c r="DZ61" s="13"/>
      <c r="EA61" s="13"/>
      <c r="EB61" s="13"/>
      <c r="EC61" s="13"/>
      <c r="ED61" s="13"/>
      <c r="EE61" s="13"/>
      <c r="EF61" s="13">
        <v>1</v>
      </c>
      <c r="EG61" s="13">
        <v>2</v>
      </c>
      <c r="EH61" s="13"/>
      <c r="EI61" s="13"/>
      <c r="EJ61" s="13"/>
      <c r="EK61" s="13"/>
      <c r="EL61" s="13"/>
      <c r="EM61" s="13"/>
      <c r="EN61" s="13"/>
      <c r="EO61" s="13">
        <v>1</v>
      </c>
      <c r="EP61" s="13">
        <v>1</v>
      </c>
      <c r="EQ61" s="13">
        <v>1</v>
      </c>
      <c r="ER61" s="13">
        <v>1</v>
      </c>
      <c r="ES61" s="13"/>
      <c r="ET61" s="13"/>
      <c r="EU61" s="13"/>
      <c r="EV61" s="13"/>
      <c r="EW61" s="13"/>
      <c r="EX61" s="13"/>
      <c r="EY61" s="13">
        <v>1</v>
      </c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57">
        <v>10</v>
      </c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>
        <v>1</v>
      </c>
      <c r="HD61" s="13"/>
      <c r="HE61" s="13"/>
      <c r="HF61" s="13">
        <v>1</v>
      </c>
      <c r="HG61" s="13">
        <v>1</v>
      </c>
      <c r="HH61" s="13"/>
      <c r="HI61" s="13"/>
      <c r="HJ61" s="13"/>
      <c r="HK61" s="13"/>
      <c r="HL61" s="13"/>
      <c r="HM61" s="13"/>
      <c r="HN61" s="13"/>
      <c r="HO61" s="13"/>
      <c r="HP61" s="13">
        <v>1</v>
      </c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>
        <v>1</v>
      </c>
      <c r="IC61" s="13"/>
      <c r="ID61" s="13"/>
      <c r="IE61" s="13"/>
      <c r="IF61" s="13"/>
      <c r="IG61" s="13">
        <v>1</v>
      </c>
      <c r="IH61" s="13">
        <v>1</v>
      </c>
      <c r="II61" s="13">
        <v>1</v>
      </c>
      <c r="IJ61" s="13">
        <v>1</v>
      </c>
      <c r="IK61" s="13"/>
      <c r="IL61" s="13">
        <v>2</v>
      </c>
      <c r="IM61" s="13">
        <v>1</v>
      </c>
      <c r="IN61" s="13"/>
      <c r="IO61" s="13"/>
      <c r="IP61" s="13"/>
      <c r="IQ61" s="13">
        <v>1</v>
      </c>
      <c r="IR61" s="13"/>
      <c r="IS61" s="13"/>
      <c r="IT61" s="13"/>
      <c r="IU61" s="13"/>
      <c r="IV61" s="13">
        <v>1</v>
      </c>
      <c r="IW61" s="13">
        <v>2</v>
      </c>
      <c r="IX61" s="13"/>
      <c r="IY61" s="13">
        <v>1</v>
      </c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>
        <v>1</v>
      </c>
      <c r="JK61" s="13"/>
      <c r="JL61" s="13"/>
      <c r="JM61" s="13"/>
      <c r="JN61" s="13"/>
      <c r="JO61" s="13"/>
      <c r="JP61" s="13"/>
      <c r="JQ61" s="13"/>
      <c r="JR61" s="13"/>
      <c r="JS61" s="13"/>
      <c r="JT61" s="57">
        <v>18</v>
      </c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57"/>
      <c r="MV61" s="13">
        <v>28</v>
      </c>
    </row>
    <row r="62" spans="1:360">
      <c r="A62" s="8" t="s">
        <v>193</v>
      </c>
      <c r="B62" s="234">
        <f t="shared" si="128"/>
        <v>0</v>
      </c>
      <c r="C62" s="234">
        <f t="shared" si="129"/>
        <v>0</v>
      </c>
      <c r="D62" s="234">
        <f t="shared" si="130"/>
        <v>0</v>
      </c>
      <c r="E62" s="234">
        <f t="shared" si="131"/>
        <v>0</v>
      </c>
      <c r="F62" s="234">
        <f t="shared" si="132"/>
        <v>0</v>
      </c>
      <c r="G62" s="234">
        <f t="shared" si="133"/>
        <v>0</v>
      </c>
      <c r="H62" s="234">
        <f t="shared" si="134"/>
        <v>1</v>
      </c>
      <c r="I62" s="234">
        <f t="shared" si="135"/>
        <v>0</v>
      </c>
      <c r="J62" s="234">
        <f t="shared" si="136"/>
        <v>4</v>
      </c>
      <c r="K62" s="234">
        <f t="shared" si="137"/>
        <v>3</v>
      </c>
      <c r="L62" s="234">
        <f t="shared" si="138"/>
        <v>7</v>
      </c>
      <c r="M62" s="234">
        <f t="shared" si="139"/>
        <v>2</v>
      </c>
      <c r="N62" s="234">
        <f t="shared" si="140"/>
        <v>12</v>
      </c>
      <c r="O62" s="234">
        <f t="shared" si="141"/>
        <v>9</v>
      </c>
      <c r="P62" s="234">
        <f t="shared" si="142"/>
        <v>12</v>
      </c>
      <c r="Q62" s="234">
        <f t="shared" si="143"/>
        <v>7</v>
      </c>
      <c r="R62" s="234">
        <f t="shared" si="144"/>
        <v>12</v>
      </c>
      <c r="S62" s="234">
        <f t="shared" si="145"/>
        <v>9</v>
      </c>
      <c r="T62" s="234">
        <f t="shared" si="146"/>
        <v>0</v>
      </c>
      <c r="U62" s="234">
        <f t="shared" si="147"/>
        <v>6</v>
      </c>
      <c r="W62" s="596">
        <f t="shared" si="148"/>
        <v>0</v>
      </c>
      <c r="X62" s="596">
        <f t="shared" si="149"/>
        <v>0</v>
      </c>
      <c r="Y62" s="596">
        <f t="shared" si="150"/>
        <v>0</v>
      </c>
      <c r="Z62" s="596">
        <f t="shared" si="151"/>
        <v>0</v>
      </c>
      <c r="AA62" s="596">
        <f t="shared" si="152"/>
        <v>0</v>
      </c>
      <c r="AB62" s="596">
        <f t="shared" si="153"/>
        <v>0</v>
      </c>
      <c r="AC62" s="596">
        <f t="shared" si="154"/>
        <v>0</v>
      </c>
      <c r="AD62" s="596">
        <f t="shared" si="155"/>
        <v>1</v>
      </c>
      <c r="AE62" s="596">
        <f t="shared" si="156"/>
        <v>2</v>
      </c>
      <c r="AF62" s="596">
        <f t="shared" si="157"/>
        <v>0</v>
      </c>
      <c r="AG62" s="305"/>
      <c r="AH62" s="16" t="s">
        <v>69</v>
      </c>
      <c r="AI62" s="616">
        <f t="shared" si="158"/>
        <v>0</v>
      </c>
      <c r="AJ62" s="616">
        <f t="shared" si="159"/>
        <v>0</v>
      </c>
      <c r="AK62" s="616">
        <f t="shared" si="160"/>
        <v>0</v>
      </c>
      <c r="AL62" s="616">
        <f t="shared" si="161"/>
        <v>0</v>
      </c>
      <c r="AM62" s="616">
        <f t="shared" si="162"/>
        <v>0</v>
      </c>
      <c r="AN62" s="616">
        <f t="shared" si="163"/>
        <v>0</v>
      </c>
      <c r="AO62" s="616">
        <f t="shared" si="164"/>
        <v>0</v>
      </c>
      <c r="AP62" s="616">
        <f t="shared" si="165"/>
        <v>0</v>
      </c>
      <c r="AQ62" s="616">
        <f t="shared" si="166"/>
        <v>1</v>
      </c>
      <c r="AR62" s="616">
        <f t="shared" si="167"/>
        <v>2</v>
      </c>
      <c r="AS62" s="616">
        <f t="shared" si="168"/>
        <v>4</v>
      </c>
      <c r="AT62" s="616">
        <f t="shared" si="169"/>
        <v>0</v>
      </c>
      <c r="AU62" s="616">
        <f t="shared" si="170"/>
        <v>8</v>
      </c>
      <c r="AV62" s="616">
        <f t="shared" si="171"/>
        <v>3</v>
      </c>
      <c r="AW62" s="616">
        <f t="shared" si="172"/>
        <v>10</v>
      </c>
      <c r="AX62" s="616">
        <f t="shared" si="173"/>
        <v>4</v>
      </c>
      <c r="AY62" s="616">
        <f t="shared" si="174"/>
        <v>2</v>
      </c>
      <c r="AZ62" s="616">
        <f t="shared" si="175"/>
        <v>5</v>
      </c>
      <c r="BA62" s="616">
        <f t="shared" si="176"/>
        <v>0</v>
      </c>
      <c r="BB62" s="616">
        <f t="shared" si="177"/>
        <v>1</v>
      </c>
      <c r="BC62" s="616">
        <f t="shared" si="178"/>
        <v>0</v>
      </c>
      <c r="BD62" s="594">
        <f t="shared" si="179"/>
        <v>0</v>
      </c>
      <c r="BE62" s="594">
        <f t="shared" si="180"/>
        <v>0</v>
      </c>
      <c r="BF62" s="594">
        <f t="shared" si="181"/>
        <v>0</v>
      </c>
      <c r="BG62" s="594">
        <f t="shared" si="182"/>
        <v>0</v>
      </c>
      <c r="BH62" s="594">
        <f t="shared" si="183"/>
        <v>0</v>
      </c>
      <c r="BI62" s="594">
        <f t="shared" si="184"/>
        <v>0</v>
      </c>
      <c r="BJ62" s="594">
        <f t="shared" si="185"/>
        <v>0</v>
      </c>
      <c r="BK62" s="594">
        <f t="shared" si="186"/>
        <v>0</v>
      </c>
      <c r="BL62" s="594">
        <f t="shared" si="187"/>
        <v>0</v>
      </c>
      <c r="BM62" s="594">
        <f t="shared" si="188"/>
        <v>0</v>
      </c>
      <c r="BN62" s="305"/>
      <c r="BO62" s="305"/>
      <c r="BP62" s="16" t="s">
        <v>69</v>
      </c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>
        <v>1</v>
      </c>
      <c r="DC62" s="13"/>
      <c r="DD62" s="13"/>
      <c r="DE62" s="13"/>
      <c r="DF62" s="13"/>
      <c r="DG62" s="13"/>
      <c r="DH62" s="13"/>
      <c r="DI62" s="13"/>
      <c r="DJ62" s="13"/>
      <c r="DK62" s="13">
        <v>1</v>
      </c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>
        <v>1</v>
      </c>
      <c r="DW62" s="13"/>
      <c r="DX62" s="13"/>
      <c r="DY62" s="13"/>
      <c r="DZ62" s="13"/>
      <c r="EA62" s="13"/>
      <c r="EB62" s="13"/>
      <c r="EC62" s="13"/>
      <c r="ED62" s="13"/>
      <c r="EE62" s="13">
        <v>2</v>
      </c>
      <c r="EF62" s="13"/>
      <c r="EG62" s="13"/>
      <c r="EH62" s="13"/>
      <c r="EI62" s="13"/>
      <c r="EJ62" s="13"/>
      <c r="EK62" s="13"/>
      <c r="EL62" s="13"/>
      <c r="EM62" s="13"/>
      <c r="EN62" s="13">
        <v>2</v>
      </c>
      <c r="EO62" s="13">
        <v>2</v>
      </c>
      <c r="EP62" s="13"/>
      <c r="EQ62" s="13">
        <v>1</v>
      </c>
      <c r="ER62" s="13">
        <v>2</v>
      </c>
      <c r="ES62" s="13"/>
      <c r="ET62" s="13"/>
      <c r="EU62" s="13"/>
      <c r="EV62" s="13"/>
      <c r="EW62" s="13"/>
      <c r="EX62" s="13">
        <v>1</v>
      </c>
      <c r="EY62" s="13">
        <v>1</v>
      </c>
      <c r="EZ62" s="13"/>
      <c r="FA62" s="13"/>
      <c r="FB62" s="13"/>
      <c r="FC62" s="13"/>
      <c r="FD62" s="13"/>
      <c r="FE62" s="13"/>
      <c r="FF62" s="13">
        <v>1</v>
      </c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57">
        <v>15</v>
      </c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>
        <v>1</v>
      </c>
      <c r="HM62" s="13"/>
      <c r="HN62" s="13"/>
      <c r="HO62" s="13"/>
      <c r="HP62" s="13"/>
      <c r="HQ62" s="13">
        <v>1</v>
      </c>
      <c r="HR62" s="13"/>
      <c r="HS62" s="13"/>
      <c r="HT62" s="13">
        <v>1</v>
      </c>
      <c r="HU62" s="13"/>
      <c r="HV62" s="13">
        <v>1</v>
      </c>
      <c r="HW62" s="13"/>
      <c r="HX62" s="13"/>
      <c r="HY62" s="13">
        <v>1</v>
      </c>
      <c r="HZ62" s="13"/>
      <c r="IA62" s="13">
        <v>1</v>
      </c>
      <c r="IB62" s="13">
        <v>1</v>
      </c>
      <c r="IC62" s="13">
        <v>1</v>
      </c>
      <c r="ID62" s="13"/>
      <c r="IE62" s="13">
        <v>1</v>
      </c>
      <c r="IF62" s="13"/>
      <c r="IG62" s="13">
        <v>2</v>
      </c>
      <c r="IH62" s="13">
        <v>2</v>
      </c>
      <c r="II62" s="13"/>
      <c r="IJ62" s="13"/>
      <c r="IK62" s="13">
        <v>2</v>
      </c>
      <c r="IL62" s="13">
        <v>1</v>
      </c>
      <c r="IM62" s="13">
        <v>1</v>
      </c>
      <c r="IN62" s="13">
        <v>2</v>
      </c>
      <c r="IO62" s="13"/>
      <c r="IP62" s="13"/>
      <c r="IQ62" s="13">
        <v>2</v>
      </c>
      <c r="IR62" s="13">
        <v>1</v>
      </c>
      <c r="IS62" s="13">
        <v>1</v>
      </c>
      <c r="IT62" s="13"/>
      <c r="IU62" s="13"/>
      <c r="IV62" s="13">
        <v>1</v>
      </c>
      <c r="IW62" s="13"/>
      <c r="IX62" s="13"/>
      <c r="IY62" s="13"/>
      <c r="IZ62" s="13">
        <v>1</v>
      </c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57">
        <v>25</v>
      </c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57"/>
      <c r="MV62" s="13">
        <v>40</v>
      </c>
    </row>
    <row r="63" spans="1:360">
      <c r="A63" s="8" t="s">
        <v>73</v>
      </c>
      <c r="B63" s="234">
        <f t="shared" si="128"/>
        <v>0</v>
      </c>
      <c r="C63" s="234">
        <f t="shared" si="129"/>
        <v>0</v>
      </c>
      <c r="D63" s="234">
        <f t="shared" si="130"/>
        <v>0</v>
      </c>
      <c r="E63" s="234">
        <f t="shared" si="131"/>
        <v>0</v>
      </c>
      <c r="F63" s="234">
        <f t="shared" si="132"/>
        <v>0</v>
      </c>
      <c r="G63" s="234">
        <f t="shared" si="133"/>
        <v>0</v>
      </c>
      <c r="H63" s="234">
        <f t="shared" si="134"/>
        <v>0</v>
      </c>
      <c r="I63" s="234">
        <f t="shared" si="135"/>
        <v>3</v>
      </c>
      <c r="J63" s="234">
        <f t="shared" si="136"/>
        <v>8</v>
      </c>
      <c r="K63" s="234">
        <f t="shared" si="137"/>
        <v>4</v>
      </c>
      <c r="L63" s="234">
        <f t="shared" si="138"/>
        <v>9</v>
      </c>
      <c r="M63" s="234">
        <f t="shared" si="139"/>
        <v>7</v>
      </c>
      <c r="N63" s="234">
        <f t="shared" si="140"/>
        <v>17</v>
      </c>
      <c r="O63" s="234">
        <f t="shared" si="141"/>
        <v>21</v>
      </c>
      <c r="P63" s="234">
        <f t="shared" si="142"/>
        <v>33</v>
      </c>
      <c r="Q63" s="234">
        <f t="shared" si="143"/>
        <v>19</v>
      </c>
      <c r="R63" s="234">
        <f t="shared" si="144"/>
        <v>46</v>
      </c>
      <c r="S63" s="234">
        <f t="shared" si="145"/>
        <v>27</v>
      </c>
      <c r="T63" s="234">
        <f t="shared" si="146"/>
        <v>6</v>
      </c>
      <c r="U63" s="234">
        <f t="shared" si="147"/>
        <v>17</v>
      </c>
      <c r="W63" s="596">
        <f t="shared" si="148"/>
        <v>0</v>
      </c>
      <c r="X63" s="596">
        <f t="shared" si="149"/>
        <v>0</v>
      </c>
      <c r="Y63" s="596">
        <f t="shared" si="150"/>
        <v>0</v>
      </c>
      <c r="Z63" s="596">
        <f t="shared" si="151"/>
        <v>0</v>
      </c>
      <c r="AA63" s="596">
        <f t="shared" si="152"/>
        <v>0</v>
      </c>
      <c r="AB63" s="596">
        <f t="shared" si="153"/>
        <v>0</v>
      </c>
      <c r="AC63" s="596">
        <f t="shared" si="154"/>
        <v>0</v>
      </c>
      <c r="AD63" s="596">
        <f t="shared" si="155"/>
        <v>0</v>
      </c>
      <c r="AE63" s="596">
        <f t="shared" si="156"/>
        <v>0</v>
      </c>
      <c r="AF63" s="596">
        <f t="shared" si="157"/>
        <v>3</v>
      </c>
      <c r="AG63" s="305"/>
      <c r="AH63" s="16" t="s">
        <v>70</v>
      </c>
      <c r="AI63" s="616">
        <f t="shared" si="158"/>
        <v>0</v>
      </c>
      <c r="AJ63" s="616">
        <f t="shared" si="159"/>
        <v>0</v>
      </c>
      <c r="AK63" s="616">
        <f t="shared" si="160"/>
        <v>0</v>
      </c>
      <c r="AL63" s="616">
        <f t="shared" si="161"/>
        <v>0</v>
      </c>
      <c r="AM63" s="616">
        <f t="shared" si="162"/>
        <v>0</v>
      </c>
      <c r="AN63" s="616">
        <f t="shared" si="163"/>
        <v>0</v>
      </c>
      <c r="AO63" s="616">
        <f t="shared" si="164"/>
        <v>0</v>
      </c>
      <c r="AP63" s="616">
        <f t="shared" si="165"/>
        <v>0</v>
      </c>
      <c r="AQ63" s="616">
        <f t="shared" si="166"/>
        <v>1</v>
      </c>
      <c r="AR63" s="616">
        <f t="shared" si="167"/>
        <v>0</v>
      </c>
      <c r="AS63" s="616">
        <f t="shared" si="168"/>
        <v>0</v>
      </c>
      <c r="AT63" s="616">
        <f t="shared" si="169"/>
        <v>2</v>
      </c>
      <c r="AU63" s="616">
        <f t="shared" si="170"/>
        <v>2</v>
      </c>
      <c r="AV63" s="616">
        <f t="shared" si="171"/>
        <v>0</v>
      </c>
      <c r="AW63" s="616">
        <f t="shared" si="172"/>
        <v>1</v>
      </c>
      <c r="AX63" s="616">
        <f t="shared" si="173"/>
        <v>3</v>
      </c>
      <c r="AY63" s="616">
        <f t="shared" si="174"/>
        <v>3</v>
      </c>
      <c r="AZ63" s="616">
        <f t="shared" si="175"/>
        <v>3</v>
      </c>
      <c r="BA63" s="616">
        <f t="shared" si="176"/>
        <v>1</v>
      </c>
      <c r="BB63" s="616">
        <f t="shared" si="177"/>
        <v>3</v>
      </c>
      <c r="BC63" s="616">
        <f t="shared" si="178"/>
        <v>1</v>
      </c>
      <c r="BD63" s="594">
        <f t="shared" si="179"/>
        <v>0</v>
      </c>
      <c r="BE63" s="594">
        <f t="shared" si="180"/>
        <v>0</v>
      </c>
      <c r="BF63" s="594">
        <f t="shared" si="181"/>
        <v>0</v>
      </c>
      <c r="BG63" s="594">
        <f t="shared" si="182"/>
        <v>0</v>
      </c>
      <c r="BH63" s="594">
        <f t="shared" si="183"/>
        <v>0</v>
      </c>
      <c r="BI63" s="594">
        <f t="shared" si="184"/>
        <v>0</v>
      </c>
      <c r="BJ63" s="594">
        <f t="shared" si="185"/>
        <v>0</v>
      </c>
      <c r="BK63" s="594">
        <f t="shared" si="186"/>
        <v>0</v>
      </c>
      <c r="BL63" s="594">
        <f t="shared" si="187"/>
        <v>1</v>
      </c>
      <c r="BM63" s="594">
        <f t="shared" si="188"/>
        <v>0</v>
      </c>
      <c r="BN63" s="305"/>
      <c r="BO63" s="305"/>
      <c r="BP63" s="16" t="s">
        <v>70</v>
      </c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>
        <v>1</v>
      </c>
      <c r="DP63" s="13">
        <v>1</v>
      </c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>
        <v>1</v>
      </c>
      <c r="EJ63" s="13"/>
      <c r="EK63" s="13"/>
      <c r="EL63" s="13">
        <v>1</v>
      </c>
      <c r="EM63" s="13">
        <v>1</v>
      </c>
      <c r="EN63" s="13"/>
      <c r="EO63" s="13"/>
      <c r="EP63" s="13"/>
      <c r="EQ63" s="13"/>
      <c r="ER63" s="13"/>
      <c r="ES63" s="13">
        <v>1</v>
      </c>
      <c r="ET63" s="13"/>
      <c r="EU63" s="13"/>
      <c r="EV63" s="13">
        <v>2</v>
      </c>
      <c r="EW63" s="13"/>
      <c r="EX63" s="13"/>
      <c r="EY63" s="13"/>
      <c r="EZ63" s="13"/>
      <c r="FA63" s="13"/>
      <c r="FB63" s="13"/>
      <c r="FC63" s="13">
        <v>2</v>
      </c>
      <c r="FD63" s="13"/>
      <c r="FE63" s="13">
        <v>1</v>
      </c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57">
        <v>11</v>
      </c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>
        <v>1</v>
      </c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>
        <v>1</v>
      </c>
      <c r="IG63" s="13">
        <v>1</v>
      </c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>
        <v>1</v>
      </c>
      <c r="IS63" s="13"/>
      <c r="IT63" s="13"/>
      <c r="IU63" s="13">
        <v>1</v>
      </c>
      <c r="IV63" s="13"/>
      <c r="IW63" s="13">
        <v>1</v>
      </c>
      <c r="IX63" s="13">
        <v>1</v>
      </c>
      <c r="IY63" s="13"/>
      <c r="IZ63" s="13"/>
      <c r="JA63" s="13"/>
      <c r="JB63" s="13"/>
      <c r="JC63" s="13"/>
      <c r="JD63" s="13"/>
      <c r="JE63" s="13"/>
      <c r="JF63" s="13">
        <v>1</v>
      </c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57">
        <v>8</v>
      </c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>
        <v>1</v>
      </c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57">
        <v>1</v>
      </c>
      <c r="MV63" s="13">
        <v>20</v>
      </c>
    </row>
    <row r="64" spans="1:360">
      <c r="A64" s="8" t="s">
        <v>194</v>
      </c>
      <c r="B64" s="234">
        <f t="shared" si="128"/>
        <v>0</v>
      </c>
      <c r="C64" s="234">
        <f t="shared" si="129"/>
        <v>0</v>
      </c>
      <c r="D64" s="234">
        <f t="shared" si="130"/>
        <v>0</v>
      </c>
      <c r="E64" s="234">
        <f t="shared" si="131"/>
        <v>0</v>
      </c>
      <c r="F64" s="234">
        <f t="shared" si="132"/>
        <v>0</v>
      </c>
      <c r="G64" s="234">
        <f t="shared" si="133"/>
        <v>0</v>
      </c>
      <c r="H64" s="234">
        <f t="shared" si="134"/>
        <v>2</v>
      </c>
      <c r="I64" s="234">
        <f t="shared" si="135"/>
        <v>1</v>
      </c>
      <c r="J64" s="234">
        <f t="shared" si="136"/>
        <v>4</v>
      </c>
      <c r="K64" s="234">
        <f t="shared" si="137"/>
        <v>1</v>
      </c>
      <c r="L64" s="234">
        <f t="shared" si="138"/>
        <v>7</v>
      </c>
      <c r="M64" s="234">
        <f t="shared" si="139"/>
        <v>2</v>
      </c>
      <c r="N64" s="234">
        <f t="shared" si="140"/>
        <v>12</v>
      </c>
      <c r="O64" s="234">
        <f t="shared" si="141"/>
        <v>5</v>
      </c>
      <c r="P64" s="234">
        <f t="shared" si="142"/>
        <v>11</v>
      </c>
      <c r="Q64" s="234">
        <f t="shared" si="143"/>
        <v>12</v>
      </c>
      <c r="R64" s="234">
        <f t="shared" si="144"/>
        <v>15</v>
      </c>
      <c r="S64" s="234">
        <f t="shared" si="145"/>
        <v>10</v>
      </c>
      <c r="T64" s="234">
        <f t="shared" si="146"/>
        <v>2</v>
      </c>
      <c r="U64" s="234">
        <f t="shared" si="147"/>
        <v>5</v>
      </c>
      <c r="W64" s="596">
        <f t="shared" si="148"/>
        <v>0</v>
      </c>
      <c r="X64" s="596">
        <f t="shared" si="149"/>
        <v>0</v>
      </c>
      <c r="Y64" s="596">
        <f t="shared" si="150"/>
        <v>0</v>
      </c>
      <c r="Z64" s="596">
        <f t="shared" si="151"/>
        <v>0</v>
      </c>
      <c r="AA64" s="596">
        <f t="shared" si="152"/>
        <v>0</v>
      </c>
      <c r="AB64" s="596">
        <f t="shared" si="153"/>
        <v>0</v>
      </c>
      <c r="AC64" s="596">
        <f t="shared" si="154"/>
        <v>0</v>
      </c>
      <c r="AD64" s="596">
        <f t="shared" si="155"/>
        <v>0</v>
      </c>
      <c r="AE64" s="596">
        <f t="shared" si="156"/>
        <v>3</v>
      </c>
      <c r="AF64" s="596">
        <f t="shared" si="157"/>
        <v>1</v>
      </c>
      <c r="AG64" s="305"/>
      <c r="AH64" s="16" t="s">
        <v>71</v>
      </c>
      <c r="AI64" s="616">
        <f t="shared" si="158"/>
        <v>0</v>
      </c>
      <c r="AJ64" s="616">
        <f t="shared" si="159"/>
        <v>0</v>
      </c>
      <c r="AK64" s="616">
        <f t="shared" si="160"/>
        <v>0</v>
      </c>
      <c r="AL64" s="616">
        <f t="shared" si="161"/>
        <v>0</v>
      </c>
      <c r="AM64" s="616">
        <f t="shared" si="162"/>
        <v>0</v>
      </c>
      <c r="AN64" s="616">
        <f t="shared" si="163"/>
        <v>0</v>
      </c>
      <c r="AO64" s="616">
        <f t="shared" si="164"/>
        <v>1</v>
      </c>
      <c r="AP64" s="616">
        <f t="shared" si="165"/>
        <v>0</v>
      </c>
      <c r="AQ64" s="616">
        <f t="shared" si="166"/>
        <v>6</v>
      </c>
      <c r="AR64" s="616">
        <f t="shared" si="167"/>
        <v>6</v>
      </c>
      <c r="AS64" s="616">
        <f t="shared" si="168"/>
        <v>7</v>
      </c>
      <c r="AT64" s="616">
        <f t="shared" si="169"/>
        <v>6</v>
      </c>
      <c r="AU64" s="616">
        <f t="shared" si="170"/>
        <v>13</v>
      </c>
      <c r="AV64" s="616">
        <f t="shared" si="171"/>
        <v>7</v>
      </c>
      <c r="AW64" s="616">
        <f t="shared" si="172"/>
        <v>28</v>
      </c>
      <c r="AX64" s="616">
        <f t="shared" si="173"/>
        <v>23</v>
      </c>
      <c r="AY64" s="616">
        <f t="shared" si="174"/>
        <v>23</v>
      </c>
      <c r="AZ64" s="616">
        <f t="shared" si="175"/>
        <v>26</v>
      </c>
      <c r="BA64" s="616">
        <f t="shared" si="176"/>
        <v>8</v>
      </c>
      <c r="BB64" s="616">
        <f t="shared" si="177"/>
        <v>6</v>
      </c>
      <c r="BC64" s="616">
        <f t="shared" si="178"/>
        <v>4</v>
      </c>
      <c r="BD64" s="594">
        <f t="shared" si="179"/>
        <v>0</v>
      </c>
      <c r="BE64" s="594">
        <f t="shared" si="180"/>
        <v>0</v>
      </c>
      <c r="BF64" s="594">
        <f t="shared" si="181"/>
        <v>0</v>
      </c>
      <c r="BG64" s="594">
        <f t="shared" si="182"/>
        <v>0</v>
      </c>
      <c r="BH64" s="594">
        <f t="shared" si="183"/>
        <v>0</v>
      </c>
      <c r="BI64" s="594">
        <f t="shared" si="184"/>
        <v>0</v>
      </c>
      <c r="BJ64" s="594">
        <f t="shared" si="185"/>
        <v>0</v>
      </c>
      <c r="BK64" s="594">
        <f t="shared" si="186"/>
        <v>1</v>
      </c>
      <c r="BL64" s="594">
        <f t="shared" si="187"/>
        <v>2</v>
      </c>
      <c r="BM64" s="594">
        <f t="shared" si="188"/>
        <v>1</v>
      </c>
      <c r="BN64" s="305"/>
      <c r="BO64" s="305"/>
      <c r="BP64" s="16" t="s">
        <v>71</v>
      </c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>
        <v>1</v>
      </c>
      <c r="DE64" s="13"/>
      <c r="DF64" s="13">
        <v>3</v>
      </c>
      <c r="DG64" s="13">
        <v>1</v>
      </c>
      <c r="DH64" s="13"/>
      <c r="DI64" s="13"/>
      <c r="DJ64" s="13"/>
      <c r="DK64" s="13">
        <v>1</v>
      </c>
      <c r="DL64" s="13"/>
      <c r="DM64" s="13"/>
      <c r="DN64" s="13">
        <v>1</v>
      </c>
      <c r="DO64" s="13"/>
      <c r="DP64" s="13"/>
      <c r="DQ64" s="13">
        <v>1</v>
      </c>
      <c r="DR64" s="13">
        <v>1</v>
      </c>
      <c r="DS64" s="13">
        <v>1</v>
      </c>
      <c r="DT64" s="13">
        <v>1</v>
      </c>
      <c r="DU64" s="13">
        <v>1</v>
      </c>
      <c r="DV64" s="13">
        <v>1</v>
      </c>
      <c r="DW64" s="13"/>
      <c r="DX64" s="13"/>
      <c r="DY64" s="13"/>
      <c r="DZ64" s="13"/>
      <c r="EA64" s="13"/>
      <c r="EB64" s="13">
        <v>3</v>
      </c>
      <c r="EC64" s="13">
        <v>1</v>
      </c>
      <c r="ED64" s="13">
        <v>1</v>
      </c>
      <c r="EE64" s="13">
        <v>1</v>
      </c>
      <c r="EF64" s="13">
        <v>1</v>
      </c>
      <c r="EG64" s="13">
        <v>1</v>
      </c>
      <c r="EH64" s="13">
        <v>2</v>
      </c>
      <c r="EI64" s="13">
        <v>3</v>
      </c>
      <c r="EJ64" s="13">
        <v>1</v>
      </c>
      <c r="EK64" s="13">
        <v>2</v>
      </c>
      <c r="EL64" s="13">
        <v>4</v>
      </c>
      <c r="EM64" s="13">
        <v>1</v>
      </c>
      <c r="EN64" s="13">
        <v>3</v>
      </c>
      <c r="EO64" s="13">
        <v>5</v>
      </c>
      <c r="EP64" s="13">
        <v>1</v>
      </c>
      <c r="EQ64" s="13">
        <v>3</v>
      </c>
      <c r="ER64" s="13">
        <v>2</v>
      </c>
      <c r="ES64" s="13">
        <v>3</v>
      </c>
      <c r="ET64" s="13">
        <v>5</v>
      </c>
      <c r="EU64" s="13">
        <v>2</v>
      </c>
      <c r="EV64" s="13"/>
      <c r="EW64" s="13">
        <v>5</v>
      </c>
      <c r="EX64" s="13"/>
      <c r="EY64" s="13">
        <v>5</v>
      </c>
      <c r="EZ64" s="13">
        <v>1</v>
      </c>
      <c r="FA64" s="13">
        <v>1</v>
      </c>
      <c r="FB64" s="13">
        <v>2</v>
      </c>
      <c r="FC64" s="13"/>
      <c r="FD64" s="13">
        <v>1</v>
      </c>
      <c r="FE64" s="13">
        <v>1</v>
      </c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57">
        <v>74</v>
      </c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>
        <v>1</v>
      </c>
      <c r="GW64" s="13"/>
      <c r="GX64" s="13"/>
      <c r="GY64" s="13"/>
      <c r="GZ64" s="13"/>
      <c r="HA64" s="13"/>
      <c r="HB64" s="13"/>
      <c r="HC64" s="13"/>
      <c r="HD64" s="13"/>
      <c r="HE64" s="13"/>
      <c r="HF64" s="13">
        <v>1</v>
      </c>
      <c r="HG64" s="13"/>
      <c r="HH64" s="13">
        <v>1</v>
      </c>
      <c r="HI64" s="13"/>
      <c r="HJ64" s="13">
        <v>1</v>
      </c>
      <c r="HK64" s="13">
        <v>1</v>
      </c>
      <c r="HL64" s="13"/>
      <c r="HM64" s="13">
        <v>1</v>
      </c>
      <c r="HN64" s="13"/>
      <c r="HO64" s="13">
        <v>1</v>
      </c>
      <c r="HP64" s="13"/>
      <c r="HQ64" s="13"/>
      <c r="HR64" s="13">
        <v>1</v>
      </c>
      <c r="HS64" s="13"/>
      <c r="HT64" s="13">
        <v>1</v>
      </c>
      <c r="HU64" s="13">
        <v>2</v>
      </c>
      <c r="HV64" s="13">
        <v>1</v>
      </c>
      <c r="HW64" s="13">
        <v>2</v>
      </c>
      <c r="HX64" s="13"/>
      <c r="HY64" s="13"/>
      <c r="HZ64" s="13"/>
      <c r="IA64" s="13"/>
      <c r="IB64" s="13">
        <v>1</v>
      </c>
      <c r="IC64" s="13">
        <v>2</v>
      </c>
      <c r="ID64" s="13">
        <v>2</v>
      </c>
      <c r="IE64" s="13">
        <v>1</v>
      </c>
      <c r="IF64" s="13">
        <v>3</v>
      </c>
      <c r="IG64" s="13">
        <v>2</v>
      </c>
      <c r="IH64" s="13">
        <v>1</v>
      </c>
      <c r="II64" s="13">
        <v>1</v>
      </c>
      <c r="IJ64" s="13">
        <v>1</v>
      </c>
      <c r="IK64" s="13">
        <v>5</v>
      </c>
      <c r="IL64" s="13">
        <v>2</v>
      </c>
      <c r="IM64" s="13">
        <v>5</v>
      </c>
      <c r="IN64" s="13">
        <v>1</v>
      </c>
      <c r="IO64" s="13">
        <v>4</v>
      </c>
      <c r="IP64" s="13">
        <v>2</v>
      </c>
      <c r="IQ64" s="13">
        <v>6</v>
      </c>
      <c r="IR64" s="13">
        <v>1</v>
      </c>
      <c r="IS64" s="13">
        <v>1</v>
      </c>
      <c r="IT64" s="13">
        <v>3</v>
      </c>
      <c r="IU64" s="13">
        <v>2</v>
      </c>
      <c r="IV64" s="13">
        <v>1</v>
      </c>
      <c r="IW64" s="13">
        <v>8</v>
      </c>
      <c r="IX64" s="13">
        <v>4</v>
      </c>
      <c r="IY64" s="13">
        <v>1</v>
      </c>
      <c r="IZ64" s="13">
        <v>1</v>
      </c>
      <c r="JA64" s="13">
        <v>1</v>
      </c>
      <c r="JB64" s="13">
        <v>1</v>
      </c>
      <c r="JC64" s="13">
        <v>1</v>
      </c>
      <c r="JD64" s="13"/>
      <c r="JE64" s="13">
        <v>6</v>
      </c>
      <c r="JF64" s="13"/>
      <c r="JG64" s="13"/>
      <c r="JH64" s="13"/>
      <c r="JI64" s="13">
        <v>2</v>
      </c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57">
        <v>86</v>
      </c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>
        <v>1</v>
      </c>
      <c r="LR64" s="13"/>
      <c r="LS64" s="13"/>
      <c r="LT64" s="13"/>
      <c r="LU64" s="13"/>
      <c r="LV64" s="13"/>
      <c r="LW64" s="13"/>
      <c r="LX64" s="13">
        <v>1</v>
      </c>
      <c r="LY64" s="13"/>
      <c r="LZ64" s="13">
        <v>1</v>
      </c>
      <c r="MA64" s="13"/>
      <c r="MB64" s="13"/>
      <c r="MC64" s="13"/>
      <c r="MD64" s="13"/>
      <c r="ME64" s="13">
        <v>1</v>
      </c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57">
        <v>4</v>
      </c>
      <c r="MV64" s="13">
        <v>164</v>
      </c>
    </row>
    <row r="65" spans="1:360">
      <c r="A65" s="8" t="s">
        <v>75</v>
      </c>
      <c r="B65" s="234">
        <f t="shared" si="128"/>
        <v>0</v>
      </c>
      <c r="C65" s="234">
        <f t="shared" si="129"/>
        <v>0</v>
      </c>
      <c r="D65" s="234">
        <f t="shared" si="130"/>
        <v>0</v>
      </c>
      <c r="E65" s="234">
        <f t="shared" si="131"/>
        <v>0</v>
      </c>
      <c r="F65" s="234">
        <f t="shared" si="132"/>
        <v>0</v>
      </c>
      <c r="G65" s="234">
        <f t="shared" si="133"/>
        <v>1</v>
      </c>
      <c r="H65" s="234">
        <f t="shared" si="134"/>
        <v>1</v>
      </c>
      <c r="I65" s="234">
        <f t="shared" si="135"/>
        <v>2</v>
      </c>
      <c r="J65" s="234">
        <f t="shared" si="136"/>
        <v>1</v>
      </c>
      <c r="K65" s="234">
        <f t="shared" si="137"/>
        <v>2</v>
      </c>
      <c r="L65" s="234">
        <f t="shared" si="138"/>
        <v>7</v>
      </c>
      <c r="M65" s="234">
        <f t="shared" si="139"/>
        <v>5</v>
      </c>
      <c r="N65" s="234">
        <f t="shared" si="140"/>
        <v>11</v>
      </c>
      <c r="O65" s="234">
        <f t="shared" si="141"/>
        <v>12</v>
      </c>
      <c r="P65" s="234">
        <f t="shared" si="142"/>
        <v>22</v>
      </c>
      <c r="Q65" s="234">
        <f t="shared" si="143"/>
        <v>7</v>
      </c>
      <c r="R65" s="234">
        <f t="shared" si="144"/>
        <v>12</v>
      </c>
      <c r="S65" s="234">
        <f t="shared" si="145"/>
        <v>18</v>
      </c>
      <c r="T65" s="234">
        <f t="shared" si="146"/>
        <v>5</v>
      </c>
      <c r="U65" s="234">
        <f t="shared" si="147"/>
        <v>5</v>
      </c>
      <c r="W65" s="596">
        <f t="shared" si="148"/>
        <v>0</v>
      </c>
      <c r="X65" s="596">
        <f t="shared" si="149"/>
        <v>0</v>
      </c>
      <c r="Y65" s="596">
        <f t="shared" si="150"/>
        <v>0</v>
      </c>
      <c r="Z65" s="596">
        <f t="shared" si="151"/>
        <v>0</v>
      </c>
      <c r="AA65" s="596">
        <f t="shared" si="152"/>
        <v>0</v>
      </c>
      <c r="AB65" s="596">
        <f t="shared" si="153"/>
        <v>0</v>
      </c>
      <c r="AC65" s="596">
        <f t="shared" si="154"/>
        <v>0</v>
      </c>
      <c r="AD65" s="596">
        <f t="shared" si="155"/>
        <v>1</v>
      </c>
      <c r="AE65" s="596">
        <f t="shared" si="156"/>
        <v>1</v>
      </c>
      <c r="AF65" s="596">
        <f t="shared" si="157"/>
        <v>0</v>
      </c>
      <c r="AG65" s="305"/>
      <c r="AH65" s="16" t="s">
        <v>193</v>
      </c>
      <c r="AI65" s="616">
        <f t="shared" si="158"/>
        <v>0</v>
      </c>
      <c r="AJ65" s="616">
        <f t="shared" si="159"/>
        <v>0</v>
      </c>
      <c r="AK65" s="616">
        <f t="shared" si="160"/>
        <v>0</v>
      </c>
      <c r="AL65" s="616">
        <f t="shared" si="161"/>
        <v>0</v>
      </c>
      <c r="AM65" s="616">
        <f t="shared" si="162"/>
        <v>0</v>
      </c>
      <c r="AN65" s="616">
        <f t="shared" si="163"/>
        <v>0</v>
      </c>
      <c r="AO65" s="616">
        <f t="shared" si="164"/>
        <v>1</v>
      </c>
      <c r="AP65" s="616">
        <f t="shared" si="165"/>
        <v>0</v>
      </c>
      <c r="AQ65" s="616">
        <f t="shared" si="166"/>
        <v>4</v>
      </c>
      <c r="AR65" s="616">
        <f t="shared" si="167"/>
        <v>3</v>
      </c>
      <c r="AS65" s="616">
        <f t="shared" si="168"/>
        <v>7</v>
      </c>
      <c r="AT65" s="616">
        <f t="shared" si="169"/>
        <v>2</v>
      </c>
      <c r="AU65" s="616">
        <f t="shared" si="170"/>
        <v>12</v>
      </c>
      <c r="AV65" s="616">
        <f t="shared" si="171"/>
        <v>9</v>
      </c>
      <c r="AW65" s="616">
        <f t="shared" si="172"/>
        <v>12</v>
      </c>
      <c r="AX65" s="616">
        <f t="shared" si="173"/>
        <v>7</v>
      </c>
      <c r="AY65" s="616">
        <f t="shared" si="174"/>
        <v>12</v>
      </c>
      <c r="AZ65" s="616">
        <f t="shared" si="175"/>
        <v>9</v>
      </c>
      <c r="BA65" s="616">
        <f t="shared" si="176"/>
        <v>0</v>
      </c>
      <c r="BB65" s="616">
        <f t="shared" si="177"/>
        <v>6</v>
      </c>
      <c r="BC65" s="616">
        <f t="shared" si="178"/>
        <v>3</v>
      </c>
      <c r="BD65" s="594">
        <f t="shared" si="179"/>
        <v>0</v>
      </c>
      <c r="BE65" s="594">
        <f t="shared" si="180"/>
        <v>0</v>
      </c>
      <c r="BF65" s="594">
        <f t="shared" si="181"/>
        <v>0</v>
      </c>
      <c r="BG65" s="594">
        <f t="shared" si="182"/>
        <v>0</v>
      </c>
      <c r="BH65" s="594">
        <f t="shared" si="183"/>
        <v>0</v>
      </c>
      <c r="BI65" s="594">
        <f t="shared" si="184"/>
        <v>0</v>
      </c>
      <c r="BJ65" s="594">
        <f t="shared" si="185"/>
        <v>0</v>
      </c>
      <c r="BK65" s="594">
        <f t="shared" si="186"/>
        <v>1</v>
      </c>
      <c r="BL65" s="594">
        <f t="shared" si="187"/>
        <v>2</v>
      </c>
      <c r="BM65" s="594">
        <f t="shared" si="188"/>
        <v>0</v>
      </c>
      <c r="BN65" s="305"/>
      <c r="BO65" s="305"/>
      <c r="BP65" s="16" t="s">
        <v>193</v>
      </c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>
        <v>1</v>
      </c>
      <c r="DD65" s="13"/>
      <c r="DE65" s="13"/>
      <c r="DF65" s="13"/>
      <c r="DG65" s="13">
        <v>1</v>
      </c>
      <c r="DH65" s="13"/>
      <c r="DI65" s="13"/>
      <c r="DJ65" s="13"/>
      <c r="DK65" s="13">
        <v>1</v>
      </c>
      <c r="DL65" s="13"/>
      <c r="DM65" s="13"/>
      <c r="DN65" s="13"/>
      <c r="DO65" s="13">
        <v>1</v>
      </c>
      <c r="DP65" s="13"/>
      <c r="DQ65" s="13"/>
      <c r="DR65" s="13">
        <v>1</v>
      </c>
      <c r="DS65" s="13"/>
      <c r="DT65" s="13"/>
      <c r="DU65" s="13"/>
      <c r="DV65" s="13"/>
      <c r="DW65" s="13">
        <v>2</v>
      </c>
      <c r="DX65" s="13"/>
      <c r="DY65" s="13">
        <v>1</v>
      </c>
      <c r="DZ65" s="13"/>
      <c r="EA65" s="13">
        <v>3</v>
      </c>
      <c r="EB65" s="13">
        <v>1</v>
      </c>
      <c r="EC65" s="13">
        <v>1</v>
      </c>
      <c r="ED65" s="13">
        <v>1</v>
      </c>
      <c r="EE65" s="13"/>
      <c r="EF65" s="13"/>
      <c r="EG65" s="13"/>
      <c r="EH65" s="13"/>
      <c r="EI65" s="13">
        <v>1</v>
      </c>
      <c r="EJ65" s="13"/>
      <c r="EK65" s="13">
        <v>2</v>
      </c>
      <c r="EL65" s="13">
        <v>2</v>
      </c>
      <c r="EM65" s="13"/>
      <c r="EN65" s="13">
        <v>1</v>
      </c>
      <c r="EO65" s="13">
        <v>1</v>
      </c>
      <c r="EP65" s="13"/>
      <c r="EQ65" s="13">
        <v>1</v>
      </c>
      <c r="ER65" s="13">
        <v>2</v>
      </c>
      <c r="ES65" s="13">
        <v>1</v>
      </c>
      <c r="ET65" s="13">
        <v>2</v>
      </c>
      <c r="EU65" s="13">
        <v>1</v>
      </c>
      <c r="EV65" s="13"/>
      <c r="EW65" s="13">
        <v>1</v>
      </c>
      <c r="EX65" s="13">
        <v>1</v>
      </c>
      <c r="EY65" s="13"/>
      <c r="EZ65" s="13">
        <v>1</v>
      </c>
      <c r="FA65" s="13">
        <v>2</v>
      </c>
      <c r="FB65" s="13"/>
      <c r="FC65" s="13">
        <v>1</v>
      </c>
      <c r="FD65" s="13"/>
      <c r="FE65" s="13">
        <v>1</v>
      </c>
      <c r="FF65" s="13"/>
      <c r="FG65" s="13">
        <v>1</v>
      </c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57">
        <v>36</v>
      </c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>
        <v>1</v>
      </c>
      <c r="HD65" s="13"/>
      <c r="HE65" s="13"/>
      <c r="HF65" s="13"/>
      <c r="HG65" s="13">
        <v>2</v>
      </c>
      <c r="HH65" s="13"/>
      <c r="HI65" s="13"/>
      <c r="HJ65" s="13"/>
      <c r="HK65" s="13"/>
      <c r="HL65" s="13">
        <v>1</v>
      </c>
      <c r="HM65" s="13"/>
      <c r="HN65" s="13"/>
      <c r="HO65" s="13">
        <v>1</v>
      </c>
      <c r="HP65" s="13"/>
      <c r="HQ65" s="13"/>
      <c r="HR65" s="13">
        <v>3</v>
      </c>
      <c r="HS65" s="13"/>
      <c r="HT65" s="13"/>
      <c r="HU65" s="13"/>
      <c r="HV65" s="13">
        <v>2</v>
      </c>
      <c r="HW65" s="13"/>
      <c r="HX65" s="13">
        <v>2</v>
      </c>
      <c r="HY65" s="13"/>
      <c r="HZ65" s="13">
        <v>2</v>
      </c>
      <c r="IA65" s="13">
        <v>1</v>
      </c>
      <c r="IB65" s="13">
        <v>2</v>
      </c>
      <c r="IC65" s="13"/>
      <c r="ID65" s="13">
        <v>1</v>
      </c>
      <c r="IE65" s="13"/>
      <c r="IF65" s="13">
        <v>2</v>
      </c>
      <c r="IG65" s="13">
        <v>1</v>
      </c>
      <c r="IH65" s="13"/>
      <c r="II65" s="13">
        <v>3</v>
      </c>
      <c r="IJ65" s="13"/>
      <c r="IK65" s="13">
        <v>2</v>
      </c>
      <c r="IL65" s="13">
        <v>1</v>
      </c>
      <c r="IM65" s="13"/>
      <c r="IN65" s="13">
        <v>1</v>
      </c>
      <c r="IO65" s="13"/>
      <c r="IP65" s="13">
        <v>2</v>
      </c>
      <c r="IQ65" s="13">
        <v>2</v>
      </c>
      <c r="IR65" s="13">
        <v>3</v>
      </c>
      <c r="IS65" s="13">
        <v>1</v>
      </c>
      <c r="IT65" s="13">
        <v>1</v>
      </c>
      <c r="IU65" s="13">
        <v>4</v>
      </c>
      <c r="IV65" s="13">
        <v>1</v>
      </c>
      <c r="IW65" s="13">
        <v>1</v>
      </c>
      <c r="IX65" s="13">
        <v>1</v>
      </c>
      <c r="IY65" s="13"/>
      <c r="IZ65" s="13">
        <v>1</v>
      </c>
      <c r="JA65" s="13">
        <v>1</v>
      </c>
      <c r="JB65" s="13">
        <v>1</v>
      </c>
      <c r="JC65" s="13">
        <v>1</v>
      </c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57">
        <v>48</v>
      </c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>
        <v>1</v>
      </c>
      <c r="LS65" s="13"/>
      <c r="LT65" s="13"/>
      <c r="LU65" s="13"/>
      <c r="LV65" s="13">
        <v>1</v>
      </c>
      <c r="LW65" s="13"/>
      <c r="LX65" s="13"/>
      <c r="LY65" s="13"/>
      <c r="LZ65" s="13"/>
      <c r="MA65" s="13"/>
      <c r="MB65" s="13"/>
      <c r="MC65" s="13">
        <v>1</v>
      </c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57">
        <v>3</v>
      </c>
      <c r="MV65" s="13">
        <v>87</v>
      </c>
    </row>
    <row r="66" spans="1:360">
      <c r="A66" s="8" t="s">
        <v>76</v>
      </c>
      <c r="B66" s="234">
        <f t="shared" si="128"/>
        <v>0</v>
      </c>
      <c r="C66" s="234">
        <f t="shared" si="129"/>
        <v>0</v>
      </c>
      <c r="D66" s="234">
        <f t="shared" si="130"/>
        <v>0</v>
      </c>
      <c r="E66" s="234">
        <f t="shared" si="131"/>
        <v>0</v>
      </c>
      <c r="F66" s="234">
        <f t="shared" si="132"/>
        <v>1</v>
      </c>
      <c r="G66" s="234">
        <f t="shared" si="133"/>
        <v>1</v>
      </c>
      <c r="H66" s="234">
        <f t="shared" si="134"/>
        <v>1</v>
      </c>
      <c r="I66" s="234">
        <f t="shared" si="135"/>
        <v>0</v>
      </c>
      <c r="J66" s="234">
        <f t="shared" si="136"/>
        <v>0</v>
      </c>
      <c r="K66" s="234">
        <f t="shared" si="137"/>
        <v>2</v>
      </c>
      <c r="L66" s="234">
        <f t="shared" si="138"/>
        <v>3</v>
      </c>
      <c r="M66" s="234">
        <f t="shared" si="139"/>
        <v>1</v>
      </c>
      <c r="N66" s="234">
        <f t="shared" si="140"/>
        <v>5</v>
      </c>
      <c r="O66" s="234">
        <f t="shared" si="141"/>
        <v>2</v>
      </c>
      <c r="P66" s="234">
        <f t="shared" si="142"/>
        <v>5</v>
      </c>
      <c r="Q66" s="234">
        <f t="shared" si="143"/>
        <v>4</v>
      </c>
      <c r="R66" s="234">
        <f t="shared" si="144"/>
        <v>4</v>
      </c>
      <c r="S66" s="234">
        <f t="shared" si="145"/>
        <v>3</v>
      </c>
      <c r="T66" s="234">
        <f t="shared" si="146"/>
        <v>1</v>
      </c>
      <c r="U66" s="234">
        <f t="shared" si="147"/>
        <v>1</v>
      </c>
      <c r="W66" s="596">
        <f t="shared" si="148"/>
        <v>0</v>
      </c>
      <c r="X66" s="596">
        <f t="shared" si="149"/>
        <v>0</v>
      </c>
      <c r="Y66" s="596">
        <f t="shared" si="150"/>
        <v>0</v>
      </c>
      <c r="Z66" s="596">
        <f t="shared" si="151"/>
        <v>0</v>
      </c>
      <c r="AA66" s="596">
        <f t="shared" si="152"/>
        <v>0</v>
      </c>
      <c r="AB66" s="596">
        <f t="shared" si="153"/>
        <v>0</v>
      </c>
      <c r="AC66" s="596">
        <f t="shared" si="154"/>
        <v>0</v>
      </c>
      <c r="AD66" s="596">
        <f t="shared" si="155"/>
        <v>0</v>
      </c>
      <c r="AE66" s="596">
        <f t="shared" si="156"/>
        <v>0</v>
      </c>
      <c r="AF66" s="596">
        <f t="shared" si="157"/>
        <v>0</v>
      </c>
      <c r="AG66" s="305"/>
      <c r="AH66" s="16" t="s">
        <v>73</v>
      </c>
      <c r="AI66" s="616">
        <f t="shared" si="158"/>
        <v>0</v>
      </c>
      <c r="AJ66" s="616">
        <f t="shared" si="159"/>
        <v>0</v>
      </c>
      <c r="AK66" s="616">
        <f t="shared" si="160"/>
        <v>0</v>
      </c>
      <c r="AL66" s="616">
        <f t="shared" si="161"/>
        <v>0</v>
      </c>
      <c r="AM66" s="616">
        <f t="shared" si="162"/>
        <v>0</v>
      </c>
      <c r="AN66" s="616">
        <f t="shared" si="163"/>
        <v>0</v>
      </c>
      <c r="AO66" s="616">
        <f t="shared" si="164"/>
        <v>0</v>
      </c>
      <c r="AP66" s="616">
        <f t="shared" si="165"/>
        <v>3</v>
      </c>
      <c r="AQ66" s="616">
        <f t="shared" si="166"/>
        <v>8</v>
      </c>
      <c r="AR66" s="616">
        <f t="shared" si="167"/>
        <v>4</v>
      </c>
      <c r="AS66" s="616">
        <f t="shared" si="168"/>
        <v>9</v>
      </c>
      <c r="AT66" s="616">
        <f t="shared" si="169"/>
        <v>7</v>
      </c>
      <c r="AU66" s="616">
        <f t="shared" si="170"/>
        <v>17</v>
      </c>
      <c r="AV66" s="616">
        <f t="shared" si="171"/>
        <v>21</v>
      </c>
      <c r="AW66" s="616">
        <f t="shared" si="172"/>
        <v>33</v>
      </c>
      <c r="AX66" s="616">
        <f t="shared" si="173"/>
        <v>19</v>
      </c>
      <c r="AY66" s="616">
        <f t="shared" si="174"/>
        <v>46</v>
      </c>
      <c r="AZ66" s="616">
        <f t="shared" si="175"/>
        <v>27</v>
      </c>
      <c r="BA66" s="616">
        <f t="shared" si="176"/>
        <v>6</v>
      </c>
      <c r="BB66" s="616">
        <f t="shared" si="177"/>
        <v>17</v>
      </c>
      <c r="BC66" s="616">
        <f t="shared" si="178"/>
        <v>3</v>
      </c>
      <c r="BD66" s="594">
        <f t="shared" si="179"/>
        <v>0</v>
      </c>
      <c r="BE66" s="594">
        <f t="shared" si="180"/>
        <v>0</v>
      </c>
      <c r="BF66" s="594">
        <f t="shared" si="181"/>
        <v>0</v>
      </c>
      <c r="BG66" s="594">
        <f t="shared" si="182"/>
        <v>0</v>
      </c>
      <c r="BH66" s="594">
        <f t="shared" si="183"/>
        <v>0</v>
      </c>
      <c r="BI66" s="594">
        <f t="shared" si="184"/>
        <v>0</v>
      </c>
      <c r="BJ66" s="594">
        <f t="shared" si="185"/>
        <v>0</v>
      </c>
      <c r="BK66" s="594">
        <f t="shared" si="186"/>
        <v>0</v>
      </c>
      <c r="BL66" s="594">
        <f t="shared" si="187"/>
        <v>0</v>
      </c>
      <c r="BM66" s="594">
        <f t="shared" si="188"/>
        <v>3</v>
      </c>
      <c r="BN66" s="305"/>
      <c r="BO66" s="305"/>
      <c r="BP66" s="16" t="s">
        <v>73</v>
      </c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>
        <v>1</v>
      </c>
      <c r="CS66" s="13"/>
      <c r="CT66" s="13"/>
      <c r="CU66" s="13"/>
      <c r="CV66" s="13"/>
      <c r="CW66" s="13"/>
      <c r="CX66" s="13"/>
      <c r="CY66" s="13"/>
      <c r="CZ66" s="13">
        <v>2</v>
      </c>
      <c r="DA66" s="13"/>
      <c r="DB66" s="13">
        <v>1</v>
      </c>
      <c r="DC66" s="13">
        <v>1</v>
      </c>
      <c r="DD66" s="13">
        <v>1</v>
      </c>
      <c r="DE66" s="13"/>
      <c r="DF66" s="13"/>
      <c r="DG66" s="13"/>
      <c r="DH66" s="13"/>
      <c r="DI66" s="13"/>
      <c r="DJ66" s="13"/>
      <c r="DK66" s="13">
        <v>1</v>
      </c>
      <c r="DL66" s="13">
        <v>1</v>
      </c>
      <c r="DM66" s="13">
        <v>1</v>
      </c>
      <c r="DN66" s="13">
        <v>1</v>
      </c>
      <c r="DO66" s="13">
        <v>1</v>
      </c>
      <c r="DP66" s="13">
        <v>1</v>
      </c>
      <c r="DQ66" s="13"/>
      <c r="DR66" s="13"/>
      <c r="DS66" s="13">
        <v>1</v>
      </c>
      <c r="DT66" s="13"/>
      <c r="DU66" s="13">
        <v>1</v>
      </c>
      <c r="DV66" s="13">
        <v>3</v>
      </c>
      <c r="DW66" s="13"/>
      <c r="DX66" s="13">
        <v>3</v>
      </c>
      <c r="DY66" s="13">
        <v>2</v>
      </c>
      <c r="DZ66" s="13">
        <v>1</v>
      </c>
      <c r="EA66" s="13">
        <v>4</v>
      </c>
      <c r="EB66" s="13">
        <v>2</v>
      </c>
      <c r="EC66" s="13">
        <v>1</v>
      </c>
      <c r="ED66" s="13">
        <v>4</v>
      </c>
      <c r="EE66" s="13">
        <v>1</v>
      </c>
      <c r="EF66" s="13">
        <v>3</v>
      </c>
      <c r="EG66" s="13"/>
      <c r="EH66" s="13">
        <v>1</v>
      </c>
      <c r="EI66" s="13">
        <v>2</v>
      </c>
      <c r="EJ66" s="13">
        <v>1</v>
      </c>
      <c r="EK66" s="13">
        <v>1</v>
      </c>
      <c r="EL66" s="13">
        <v>1</v>
      </c>
      <c r="EM66" s="13">
        <v>4</v>
      </c>
      <c r="EN66" s="13">
        <v>1</v>
      </c>
      <c r="EO66" s="13">
        <v>5</v>
      </c>
      <c r="EP66" s="13">
        <v>5</v>
      </c>
      <c r="EQ66" s="13">
        <v>2</v>
      </c>
      <c r="ER66" s="13">
        <v>3</v>
      </c>
      <c r="ES66" s="13">
        <v>3</v>
      </c>
      <c r="ET66" s="13">
        <v>1</v>
      </c>
      <c r="EU66" s="13">
        <v>3</v>
      </c>
      <c r="EV66" s="13">
        <v>3</v>
      </c>
      <c r="EW66" s="13">
        <v>2</v>
      </c>
      <c r="EX66" s="13">
        <v>3</v>
      </c>
      <c r="EY66" s="13">
        <v>2</v>
      </c>
      <c r="EZ66" s="13">
        <v>2</v>
      </c>
      <c r="FA66" s="13">
        <v>2</v>
      </c>
      <c r="FB66" s="13">
        <v>4</v>
      </c>
      <c r="FC66" s="13">
        <v>1</v>
      </c>
      <c r="FD66" s="13">
        <v>2</v>
      </c>
      <c r="FE66" s="13">
        <v>2</v>
      </c>
      <c r="FF66" s="13">
        <v>1</v>
      </c>
      <c r="FG66" s="13"/>
      <c r="FH66" s="13">
        <v>2</v>
      </c>
      <c r="FI66" s="13"/>
      <c r="FJ66" s="13"/>
      <c r="FK66" s="13">
        <v>1</v>
      </c>
      <c r="FL66" s="13"/>
      <c r="FM66" s="13"/>
      <c r="FN66" s="13"/>
      <c r="FO66" s="13"/>
      <c r="FP66" s="13"/>
      <c r="FQ66" s="13"/>
      <c r="FR66" s="13"/>
      <c r="FS66" s="57">
        <v>98</v>
      </c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>
        <v>1</v>
      </c>
      <c r="HG66" s="13"/>
      <c r="HH66" s="13">
        <v>1</v>
      </c>
      <c r="HI66" s="13"/>
      <c r="HJ66" s="13"/>
      <c r="HK66" s="13"/>
      <c r="HL66" s="13">
        <v>2</v>
      </c>
      <c r="HM66" s="13">
        <v>1</v>
      </c>
      <c r="HN66" s="13"/>
      <c r="HO66" s="13">
        <v>3</v>
      </c>
      <c r="HP66" s="13">
        <v>2</v>
      </c>
      <c r="HQ66" s="13"/>
      <c r="HR66" s="13">
        <v>1</v>
      </c>
      <c r="HS66" s="13">
        <v>1</v>
      </c>
      <c r="HT66" s="13">
        <v>1</v>
      </c>
      <c r="HU66" s="13"/>
      <c r="HV66" s="13">
        <v>2</v>
      </c>
      <c r="HW66" s="13">
        <v>1</v>
      </c>
      <c r="HX66" s="13"/>
      <c r="HY66" s="13">
        <v>1</v>
      </c>
      <c r="HZ66" s="13">
        <v>3</v>
      </c>
      <c r="IA66" s="13">
        <v>1</v>
      </c>
      <c r="IB66" s="13">
        <v>1</v>
      </c>
      <c r="IC66" s="13"/>
      <c r="ID66" s="13">
        <v>1</v>
      </c>
      <c r="IE66" s="13">
        <v>2</v>
      </c>
      <c r="IF66" s="13">
        <v>1</v>
      </c>
      <c r="IG66" s="13">
        <v>1</v>
      </c>
      <c r="IH66" s="13">
        <v>3</v>
      </c>
      <c r="II66" s="13">
        <v>4</v>
      </c>
      <c r="IJ66" s="13">
        <v>2</v>
      </c>
      <c r="IK66" s="13">
        <v>6</v>
      </c>
      <c r="IL66" s="13">
        <v>3</v>
      </c>
      <c r="IM66" s="13">
        <v>6</v>
      </c>
      <c r="IN66" s="13">
        <v>2</v>
      </c>
      <c r="IO66" s="13">
        <v>2</v>
      </c>
      <c r="IP66" s="13">
        <v>1</v>
      </c>
      <c r="IQ66" s="13">
        <v>5</v>
      </c>
      <c r="IR66" s="13">
        <v>1</v>
      </c>
      <c r="IS66" s="13">
        <v>5</v>
      </c>
      <c r="IT66" s="13">
        <v>6</v>
      </c>
      <c r="IU66" s="13">
        <v>9</v>
      </c>
      <c r="IV66" s="13">
        <v>5</v>
      </c>
      <c r="IW66" s="13">
        <v>5</v>
      </c>
      <c r="IX66" s="13">
        <v>5</v>
      </c>
      <c r="IY66" s="13">
        <v>7</v>
      </c>
      <c r="IZ66" s="13">
        <v>5</v>
      </c>
      <c r="JA66" s="13">
        <v>1</v>
      </c>
      <c r="JB66" s="13">
        <v>2</v>
      </c>
      <c r="JC66" s="13">
        <v>1</v>
      </c>
      <c r="JD66" s="13">
        <v>1</v>
      </c>
      <c r="JE66" s="13">
        <v>2</v>
      </c>
      <c r="JF66" s="13">
        <v>1</v>
      </c>
      <c r="JG66" s="13">
        <v>1</v>
      </c>
      <c r="JH66" s="13"/>
      <c r="JI66" s="13"/>
      <c r="JJ66" s="13">
        <v>1</v>
      </c>
      <c r="JK66" s="13"/>
      <c r="JL66" s="13"/>
      <c r="JM66" s="13"/>
      <c r="JN66" s="13"/>
      <c r="JO66" s="13"/>
      <c r="JP66" s="13"/>
      <c r="JQ66" s="13"/>
      <c r="JR66" s="13"/>
      <c r="JS66" s="13"/>
      <c r="JT66" s="57">
        <v>119</v>
      </c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>
        <v>2</v>
      </c>
      <c r="MG66" s="13"/>
      <c r="MH66" s="13"/>
      <c r="MI66" s="13"/>
      <c r="MJ66" s="13"/>
      <c r="MK66" s="13"/>
      <c r="ML66" s="13"/>
      <c r="MM66" s="13">
        <v>1</v>
      </c>
      <c r="MN66" s="13"/>
      <c r="MO66" s="13"/>
      <c r="MP66" s="13"/>
      <c r="MQ66" s="13"/>
      <c r="MR66" s="13"/>
      <c r="MS66" s="13"/>
      <c r="MT66" s="13"/>
      <c r="MU66" s="57">
        <v>3</v>
      </c>
      <c r="MV66" s="13">
        <v>220</v>
      </c>
    </row>
    <row r="67" spans="1:360">
      <c r="A67" s="8" t="s">
        <v>77</v>
      </c>
      <c r="B67" s="234">
        <f t="shared" ref="B67:B98" si="189">VLOOKUP(A67,$AH:$BB,2,FALSE)</f>
        <v>0</v>
      </c>
      <c r="C67" s="234">
        <f t="shared" ref="C67:C98" si="190">VLOOKUP(A67,$AH:$BB,3,FALSE)</f>
        <v>0</v>
      </c>
      <c r="D67" s="234">
        <f t="shared" ref="D67:D98" si="191">VLOOKUP(A67,$AH:$BB,4,FALSE)</f>
        <v>0</v>
      </c>
      <c r="E67" s="234">
        <f t="shared" ref="E67:E98" si="192">VLOOKUP(A67,$AH:$BB,5,FALSE)</f>
        <v>0</v>
      </c>
      <c r="F67" s="234">
        <f t="shared" ref="F67:F98" si="193">VLOOKUP(A67,$AH:$BB,6,FALSE)</f>
        <v>0</v>
      </c>
      <c r="G67" s="234">
        <f t="shared" ref="G67:G98" si="194">VLOOKUP(A67,$AH:$BB,7,FALSE)</f>
        <v>0</v>
      </c>
      <c r="H67" s="234">
        <f t="shared" ref="H67:H98" si="195">VLOOKUP(A67,$AH:$BB,8,FALSE)</f>
        <v>0</v>
      </c>
      <c r="I67" s="234">
        <f t="shared" ref="I67:I98" si="196">VLOOKUP(A67,$AH:$BB,9,FALSE)</f>
        <v>1</v>
      </c>
      <c r="J67" s="234">
        <f t="shared" ref="J67:J98" si="197">VLOOKUP(A67,$AH:$BB,10,FALSE)</f>
        <v>1</v>
      </c>
      <c r="K67" s="234">
        <f t="shared" ref="K67:K98" si="198">VLOOKUP(A67,$AH:$BB,11,FALSE)</f>
        <v>2</v>
      </c>
      <c r="L67" s="234">
        <f t="shared" ref="L67:L98" si="199">VLOOKUP(A67,$AH:$BB,12,FALSE)</f>
        <v>5</v>
      </c>
      <c r="M67" s="234">
        <f t="shared" ref="M67:M98" si="200">VLOOKUP(A67,$AH:$BB,13,FALSE)</f>
        <v>1</v>
      </c>
      <c r="N67" s="234">
        <f t="shared" ref="N67:N98" si="201">VLOOKUP(A67,$AH:$BB,14,FALSE)</f>
        <v>7</v>
      </c>
      <c r="O67" s="234">
        <f t="shared" ref="O67:O98" si="202">VLOOKUP(A67,$AH:$BB,15,FALSE)</f>
        <v>2</v>
      </c>
      <c r="P67" s="234">
        <f t="shared" ref="P67:P98" si="203">VLOOKUP(A67,$AH:$BB,16,FALSE)</f>
        <v>13</v>
      </c>
      <c r="Q67" s="234">
        <f t="shared" ref="Q67:Q98" si="204">VLOOKUP(A67,$AH:$BB,17,FALSE)</f>
        <v>14</v>
      </c>
      <c r="R67" s="234">
        <f t="shared" ref="R67:R98" si="205">VLOOKUP(A67,$AH:$BB,18,FALSE)</f>
        <v>9</v>
      </c>
      <c r="S67" s="234">
        <f t="shared" ref="S67:S98" si="206">VLOOKUP(A67,$AH:$BB,19,FALSE)</f>
        <v>8</v>
      </c>
      <c r="T67" s="234">
        <f t="shared" ref="T67:T98" si="207">VLOOKUP(A67,$AH:$BB,20,FALSE)</f>
        <v>2</v>
      </c>
      <c r="U67" s="234">
        <f t="shared" ref="U67:U98" si="208">VLOOKUP(A67,$AH:$BB,21,FALSE)</f>
        <v>3</v>
      </c>
      <c r="W67" s="596">
        <f t="shared" ref="W67:W98" si="209">VLOOKUP(A67,$AH$2:$BM$1048576,23,FALSE)</f>
        <v>0</v>
      </c>
      <c r="X67" s="596">
        <f t="shared" ref="X67:X98" si="210">VLOOKUP(A67,$AH$2:$BM$1048576,24,FALSE)</f>
        <v>0</v>
      </c>
      <c r="Y67" s="596">
        <f t="shared" ref="Y67:Y98" si="211">VLOOKUP(A67,$AH$2:$BM$1048576,25,FALSE)</f>
        <v>0</v>
      </c>
      <c r="Z67" s="596">
        <f t="shared" ref="Z67:Z98" si="212">VLOOKUP(A67,$AH$2:$BM$1048576,26,FALSE)</f>
        <v>0</v>
      </c>
      <c r="AA67" s="596">
        <f t="shared" ref="AA67:AA98" si="213">VLOOKUP(A67,$AH$2:$BM$1048576,27,FALSE)</f>
        <v>0</v>
      </c>
      <c r="AB67" s="596">
        <f t="shared" ref="AB67:AB98" si="214">VLOOKUP(A67,$AH$2:$BM$1048576,28,FALSE)</f>
        <v>0</v>
      </c>
      <c r="AC67" s="596">
        <f t="shared" ref="AC67:AC98" si="215">VLOOKUP(A67,$AH$2:$BM$1048576,29,FALSE)</f>
        <v>0</v>
      </c>
      <c r="AD67" s="596">
        <f t="shared" ref="AD67:AD98" si="216">VLOOKUP(A67,$AH$2:$BM$1048576,30,FALSE)</f>
        <v>1</v>
      </c>
      <c r="AE67" s="596">
        <f t="shared" ref="AE67:AE98" si="217">VLOOKUP(A67,$AH$2:$BM$1048576,31,FALSE)</f>
        <v>2</v>
      </c>
      <c r="AF67" s="596">
        <f t="shared" ref="AF67:AF98" si="218">VLOOKUP(A67,$AH$2:$BM$1048576,32,FALSE)</f>
        <v>1</v>
      </c>
      <c r="AG67" s="305"/>
      <c r="AH67" s="16" t="s">
        <v>194</v>
      </c>
      <c r="AI67" s="616">
        <f t="shared" si="158"/>
        <v>0</v>
      </c>
      <c r="AJ67" s="616">
        <f t="shared" si="159"/>
        <v>0</v>
      </c>
      <c r="AK67" s="616">
        <f t="shared" si="160"/>
        <v>0</v>
      </c>
      <c r="AL67" s="616">
        <f t="shared" si="161"/>
        <v>0</v>
      </c>
      <c r="AM67" s="616">
        <f t="shared" si="162"/>
        <v>0</v>
      </c>
      <c r="AN67" s="616">
        <f t="shared" si="163"/>
        <v>0</v>
      </c>
      <c r="AO67" s="616">
        <f t="shared" si="164"/>
        <v>2</v>
      </c>
      <c r="AP67" s="616">
        <f t="shared" si="165"/>
        <v>1</v>
      </c>
      <c r="AQ67" s="616">
        <f t="shared" si="166"/>
        <v>4</v>
      </c>
      <c r="AR67" s="616">
        <f t="shared" si="167"/>
        <v>1</v>
      </c>
      <c r="AS67" s="616">
        <f t="shared" si="168"/>
        <v>7</v>
      </c>
      <c r="AT67" s="616">
        <f t="shared" si="169"/>
        <v>2</v>
      </c>
      <c r="AU67" s="616">
        <f t="shared" si="170"/>
        <v>12</v>
      </c>
      <c r="AV67" s="616">
        <f t="shared" si="171"/>
        <v>5</v>
      </c>
      <c r="AW67" s="616">
        <f t="shared" si="172"/>
        <v>11</v>
      </c>
      <c r="AX67" s="616">
        <f t="shared" si="173"/>
        <v>12</v>
      </c>
      <c r="AY67" s="616">
        <f t="shared" si="174"/>
        <v>15</v>
      </c>
      <c r="AZ67" s="616">
        <f t="shared" si="175"/>
        <v>10</v>
      </c>
      <c r="BA67" s="616">
        <f t="shared" si="176"/>
        <v>2</v>
      </c>
      <c r="BB67" s="616">
        <f t="shared" si="177"/>
        <v>5</v>
      </c>
      <c r="BC67" s="616">
        <f t="shared" si="178"/>
        <v>4</v>
      </c>
      <c r="BD67" s="594">
        <f t="shared" si="179"/>
        <v>0</v>
      </c>
      <c r="BE67" s="594">
        <f t="shared" si="180"/>
        <v>0</v>
      </c>
      <c r="BF67" s="594">
        <f t="shared" si="181"/>
        <v>0</v>
      </c>
      <c r="BG67" s="594">
        <f t="shared" si="182"/>
        <v>0</v>
      </c>
      <c r="BH67" s="594">
        <f t="shared" si="183"/>
        <v>0</v>
      </c>
      <c r="BI67" s="594">
        <f t="shared" si="184"/>
        <v>0</v>
      </c>
      <c r="BJ67" s="594">
        <f t="shared" si="185"/>
        <v>0</v>
      </c>
      <c r="BK67" s="594">
        <f t="shared" si="186"/>
        <v>0</v>
      </c>
      <c r="BL67" s="594">
        <f t="shared" si="187"/>
        <v>3</v>
      </c>
      <c r="BM67" s="594">
        <f t="shared" si="188"/>
        <v>1</v>
      </c>
      <c r="BN67" s="305"/>
      <c r="BO67" s="305"/>
      <c r="BP67" s="16" t="s">
        <v>194</v>
      </c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>
        <v>1</v>
      </c>
      <c r="DB67" s="13"/>
      <c r="DC67" s="13"/>
      <c r="DD67" s="13"/>
      <c r="DE67" s="13">
        <v>1</v>
      </c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>
        <v>1</v>
      </c>
      <c r="DQ67" s="13"/>
      <c r="DR67" s="13"/>
      <c r="DS67" s="13"/>
      <c r="DT67" s="13"/>
      <c r="DU67" s="13">
        <v>1</v>
      </c>
      <c r="DV67" s="13"/>
      <c r="DW67" s="13"/>
      <c r="DX67" s="13"/>
      <c r="DY67" s="13">
        <v>1</v>
      </c>
      <c r="DZ67" s="13">
        <v>2</v>
      </c>
      <c r="EA67" s="13"/>
      <c r="EB67" s="13">
        <v>1</v>
      </c>
      <c r="EC67" s="13">
        <v>1</v>
      </c>
      <c r="ED67" s="13"/>
      <c r="EE67" s="13"/>
      <c r="EF67" s="13">
        <v>1</v>
      </c>
      <c r="EG67" s="13">
        <v>1</v>
      </c>
      <c r="EH67" s="13"/>
      <c r="EI67" s="13">
        <v>2</v>
      </c>
      <c r="EJ67" s="13"/>
      <c r="EK67" s="13"/>
      <c r="EL67" s="13">
        <v>2</v>
      </c>
      <c r="EM67" s="13">
        <v>2</v>
      </c>
      <c r="EN67" s="13">
        <v>3</v>
      </c>
      <c r="EO67" s="13">
        <v>1</v>
      </c>
      <c r="EP67" s="13">
        <v>3</v>
      </c>
      <c r="EQ67" s="13">
        <v>2</v>
      </c>
      <c r="ER67" s="13"/>
      <c r="ES67" s="13">
        <v>2</v>
      </c>
      <c r="ET67" s="13"/>
      <c r="EU67" s="13">
        <v>1</v>
      </c>
      <c r="EV67" s="13">
        <v>2</v>
      </c>
      <c r="EW67" s="13"/>
      <c r="EX67" s="13"/>
      <c r="EY67" s="13"/>
      <c r="EZ67" s="13">
        <v>2</v>
      </c>
      <c r="FA67" s="13"/>
      <c r="FB67" s="13">
        <v>1</v>
      </c>
      <c r="FC67" s="13">
        <v>1</v>
      </c>
      <c r="FD67" s="13"/>
      <c r="FE67" s="13"/>
      <c r="FF67" s="13"/>
      <c r="FG67" s="13"/>
      <c r="FH67" s="13">
        <v>1</v>
      </c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57">
        <v>36</v>
      </c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>
        <v>1</v>
      </c>
      <c r="GW67" s="13"/>
      <c r="GX67" s="13"/>
      <c r="GY67" s="13"/>
      <c r="GZ67" s="13"/>
      <c r="HA67" s="13"/>
      <c r="HB67" s="13"/>
      <c r="HC67" s="13"/>
      <c r="HD67" s="13">
        <v>1</v>
      </c>
      <c r="HE67" s="13"/>
      <c r="HF67" s="13">
        <v>1</v>
      </c>
      <c r="HG67" s="13"/>
      <c r="HH67" s="13"/>
      <c r="HI67" s="13">
        <v>1</v>
      </c>
      <c r="HJ67" s="13"/>
      <c r="HK67" s="13"/>
      <c r="HL67" s="13"/>
      <c r="HM67" s="13"/>
      <c r="HN67" s="13">
        <v>1</v>
      </c>
      <c r="HO67" s="13">
        <v>1</v>
      </c>
      <c r="HP67" s="13">
        <v>1</v>
      </c>
      <c r="HQ67" s="13"/>
      <c r="HR67" s="13">
        <v>1</v>
      </c>
      <c r="HS67" s="13">
        <v>1</v>
      </c>
      <c r="HT67" s="13"/>
      <c r="HU67" s="13"/>
      <c r="HV67" s="13"/>
      <c r="HW67" s="13">
        <v>1</v>
      </c>
      <c r="HX67" s="13">
        <v>1</v>
      </c>
      <c r="HY67" s="13">
        <v>2</v>
      </c>
      <c r="HZ67" s="13">
        <v>1</v>
      </c>
      <c r="IA67" s="13"/>
      <c r="IB67" s="13">
        <v>1</v>
      </c>
      <c r="IC67" s="13">
        <v>1</v>
      </c>
      <c r="ID67" s="13">
        <v>2</v>
      </c>
      <c r="IE67" s="13">
        <v>1</v>
      </c>
      <c r="IF67" s="13">
        <v>2</v>
      </c>
      <c r="IG67" s="13"/>
      <c r="IH67" s="13">
        <v>3</v>
      </c>
      <c r="II67" s="13">
        <v>1</v>
      </c>
      <c r="IJ67" s="13">
        <v>2</v>
      </c>
      <c r="IK67" s="13">
        <v>2</v>
      </c>
      <c r="IL67" s="13">
        <v>2</v>
      </c>
      <c r="IM67" s="13"/>
      <c r="IN67" s="13"/>
      <c r="IO67" s="13">
        <v>1</v>
      </c>
      <c r="IP67" s="13"/>
      <c r="IQ67" s="13">
        <v>2</v>
      </c>
      <c r="IR67" s="13">
        <v>1</v>
      </c>
      <c r="IS67" s="13">
        <v>1</v>
      </c>
      <c r="IT67" s="13">
        <v>2</v>
      </c>
      <c r="IU67" s="13"/>
      <c r="IV67" s="13">
        <v>2</v>
      </c>
      <c r="IW67" s="13">
        <v>1</v>
      </c>
      <c r="IX67" s="13">
        <v>4</v>
      </c>
      <c r="IY67" s="13"/>
      <c r="IZ67" s="13">
        <v>6</v>
      </c>
      <c r="JA67" s="13"/>
      <c r="JB67" s="13"/>
      <c r="JC67" s="13"/>
      <c r="JD67" s="13">
        <v>2</v>
      </c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57">
        <v>53</v>
      </c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>
        <v>1</v>
      </c>
      <c r="LV67" s="13"/>
      <c r="LW67" s="13">
        <v>1</v>
      </c>
      <c r="LX67" s="13"/>
      <c r="LY67" s="13"/>
      <c r="LZ67" s="13"/>
      <c r="MA67" s="13"/>
      <c r="MB67" s="13">
        <v>1</v>
      </c>
      <c r="MC67" s="13"/>
      <c r="MD67" s="13"/>
      <c r="ME67" s="13"/>
      <c r="MF67" s="13">
        <v>1</v>
      </c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57">
        <v>4</v>
      </c>
      <c r="MV67" s="13">
        <v>93</v>
      </c>
    </row>
    <row r="68" spans="1:360">
      <c r="A68" s="8" t="s">
        <v>195</v>
      </c>
      <c r="B68" s="234">
        <f t="shared" si="189"/>
        <v>0</v>
      </c>
      <c r="C68" s="234">
        <f t="shared" si="190"/>
        <v>0</v>
      </c>
      <c r="D68" s="234">
        <f t="shared" si="191"/>
        <v>0</v>
      </c>
      <c r="E68" s="234">
        <f t="shared" si="192"/>
        <v>0</v>
      </c>
      <c r="F68" s="234">
        <f t="shared" si="193"/>
        <v>1</v>
      </c>
      <c r="G68" s="234">
        <f t="shared" si="194"/>
        <v>0</v>
      </c>
      <c r="H68" s="234">
        <f t="shared" si="195"/>
        <v>0</v>
      </c>
      <c r="I68" s="234">
        <f t="shared" si="196"/>
        <v>2</v>
      </c>
      <c r="J68" s="234">
        <f t="shared" si="197"/>
        <v>3</v>
      </c>
      <c r="K68" s="234">
        <f t="shared" si="198"/>
        <v>0</v>
      </c>
      <c r="L68" s="234">
        <f t="shared" si="199"/>
        <v>6</v>
      </c>
      <c r="M68" s="234">
        <f t="shared" si="200"/>
        <v>4</v>
      </c>
      <c r="N68" s="234">
        <f t="shared" si="201"/>
        <v>9</v>
      </c>
      <c r="O68" s="234">
        <f t="shared" si="202"/>
        <v>7</v>
      </c>
      <c r="P68" s="234">
        <f t="shared" si="203"/>
        <v>16</v>
      </c>
      <c r="Q68" s="234">
        <f t="shared" si="204"/>
        <v>10</v>
      </c>
      <c r="R68" s="234">
        <f t="shared" si="205"/>
        <v>10</v>
      </c>
      <c r="S68" s="234">
        <f t="shared" si="206"/>
        <v>15</v>
      </c>
      <c r="T68" s="234">
        <f t="shared" si="207"/>
        <v>4</v>
      </c>
      <c r="U68" s="234">
        <f t="shared" si="208"/>
        <v>4</v>
      </c>
      <c r="W68" s="596">
        <f t="shared" si="209"/>
        <v>0</v>
      </c>
      <c r="X68" s="596">
        <f t="shared" si="210"/>
        <v>0</v>
      </c>
      <c r="Y68" s="596">
        <f t="shared" si="211"/>
        <v>0</v>
      </c>
      <c r="Z68" s="596">
        <f t="shared" si="212"/>
        <v>0</v>
      </c>
      <c r="AA68" s="596">
        <f t="shared" si="213"/>
        <v>0</v>
      </c>
      <c r="AB68" s="596">
        <f t="shared" si="214"/>
        <v>0</v>
      </c>
      <c r="AC68" s="596">
        <f t="shared" si="215"/>
        <v>0</v>
      </c>
      <c r="AD68" s="596">
        <f t="shared" si="216"/>
        <v>0</v>
      </c>
      <c r="AE68" s="596">
        <f t="shared" si="217"/>
        <v>1</v>
      </c>
      <c r="AF68" s="596">
        <f t="shared" si="218"/>
        <v>2</v>
      </c>
      <c r="AG68" s="305"/>
      <c r="AH68" s="16" t="s">
        <v>75</v>
      </c>
      <c r="AI68" s="616">
        <f t="shared" si="158"/>
        <v>0</v>
      </c>
      <c r="AJ68" s="616">
        <f t="shared" si="159"/>
        <v>0</v>
      </c>
      <c r="AK68" s="616">
        <f t="shared" si="160"/>
        <v>0</v>
      </c>
      <c r="AL68" s="616">
        <f t="shared" si="161"/>
        <v>0</v>
      </c>
      <c r="AM68" s="616">
        <f t="shared" si="162"/>
        <v>0</v>
      </c>
      <c r="AN68" s="616">
        <f t="shared" si="163"/>
        <v>1</v>
      </c>
      <c r="AO68" s="616">
        <f t="shared" si="164"/>
        <v>1</v>
      </c>
      <c r="AP68" s="616">
        <f t="shared" si="165"/>
        <v>2</v>
      </c>
      <c r="AQ68" s="616">
        <f t="shared" si="166"/>
        <v>1</v>
      </c>
      <c r="AR68" s="616">
        <f t="shared" si="167"/>
        <v>2</v>
      </c>
      <c r="AS68" s="616">
        <f t="shared" si="168"/>
        <v>7</v>
      </c>
      <c r="AT68" s="616">
        <f t="shared" si="169"/>
        <v>5</v>
      </c>
      <c r="AU68" s="616">
        <f t="shared" si="170"/>
        <v>11</v>
      </c>
      <c r="AV68" s="616">
        <f t="shared" si="171"/>
        <v>12</v>
      </c>
      <c r="AW68" s="616">
        <f t="shared" si="172"/>
        <v>22</v>
      </c>
      <c r="AX68" s="616">
        <f t="shared" si="173"/>
        <v>7</v>
      </c>
      <c r="AY68" s="616">
        <f t="shared" si="174"/>
        <v>12</v>
      </c>
      <c r="AZ68" s="616">
        <f t="shared" si="175"/>
        <v>18</v>
      </c>
      <c r="BA68" s="616">
        <f t="shared" si="176"/>
        <v>5</v>
      </c>
      <c r="BB68" s="616">
        <f t="shared" si="177"/>
        <v>5</v>
      </c>
      <c r="BC68" s="616">
        <f t="shared" si="178"/>
        <v>2</v>
      </c>
      <c r="BD68" s="594">
        <f t="shared" si="179"/>
        <v>0</v>
      </c>
      <c r="BE68" s="594">
        <f t="shared" si="180"/>
        <v>0</v>
      </c>
      <c r="BF68" s="594">
        <f t="shared" si="181"/>
        <v>0</v>
      </c>
      <c r="BG68" s="594">
        <f t="shared" si="182"/>
        <v>0</v>
      </c>
      <c r="BH68" s="594">
        <f t="shared" si="183"/>
        <v>0</v>
      </c>
      <c r="BI68" s="594">
        <f t="shared" si="184"/>
        <v>0</v>
      </c>
      <c r="BJ68" s="594">
        <f t="shared" si="185"/>
        <v>0</v>
      </c>
      <c r="BK68" s="594">
        <f t="shared" si="186"/>
        <v>1</v>
      </c>
      <c r="BL68" s="594">
        <f t="shared" si="187"/>
        <v>1</v>
      </c>
      <c r="BM68" s="594">
        <f t="shared" si="188"/>
        <v>0</v>
      </c>
      <c r="BN68" s="305"/>
      <c r="BO68" s="305"/>
      <c r="BP68" s="16" t="s">
        <v>75</v>
      </c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>
        <v>1</v>
      </c>
      <c r="CR68" s="13"/>
      <c r="CS68" s="13"/>
      <c r="CT68" s="13"/>
      <c r="CU68" s="13"/>
      <c r="CV68" s="13"/>
      <c r="CW68" s="13"/>
      <c r="CX68" s="13">
        <v>1</v>
      </c>
      <c r="CY68" s="13">
        <v>1</v>
      </c>
      <c r="CZ68" s="13"/>
      <c r="DA68" s="13"/>
      <c r="DB68" s="13"/>
      <c r="DC68" s="13"/>
      <c r="DD68" s="13">
        <v>1</v>
      </c>
      <c r="DE68" s="13"/>
      <c r="DF68" s="13"/>
      <c r="DG68" s="13"/>
      <c r="DH68" s="13">
        <v>1</v>
      </c>
      <c r="DI68" s="13"/>
      <c r="DJ68" s="13"/>
      <c r="DK68" s="13"/>
      <c r="DL68" s="13"/>
      <c r="DM68" s="13">
        <v>1</v>
      </c>
      <c r="DN68" s="13">
        <v>1</v>
      </c>
      <c r="DO68" s="13"/>
      <c r="DP68" s="13"/>
      <c r="DQ68" s="13"/>
      <c r="DR68" s="13"/>
      <c r="DS68" s="13">
        <v>2</v>
      </c>
      <c r="DT68" s="13">
        <v>1</v>
      </c>
      <c r="DU68" s="13"/>
      <c r="DV68" s="13">
        <v>1</v>
      </c>
      <c r="DW68" s="13">
        <v>1</v>
      </c>
      <c r="DX68" s="13">
        <v>1</v>
      </c>
      <c r="DY68" s="13"/>
      <c r="DZ68" s="13">
        <v>2</v>
      </c>
      <c r="EA68" s="13">
        <v>1</v>
      </c>
      <c r="EB68" s="13">
        <v>1</v>
      </c>
      <c r="EC68" s="13">
        <v>3</v>
      </c>
      <c r="ED68" s="13">
        <v>1</v>
      </c>
      <c r="EE68" s="13">
        <v>1</v>
      </c>
      <c r="EF68" s="13">
        <v>1</v>
      </c>
      <c r="EG68" s="13">
        <v>1</v>
      </c>
      <c r="EH68" s="13">
        <v>3</v>
      </c>
      <c r="EI68" s="13">
        <v>1</v>
      </c>
      <c r="EJ68" s="13"/>
      <c r="EK68" s="13"/>
      <c r="EL68" s="13"/>
      <c r="EM68" s="13">
        <v>1</v>
      </c>
      <c r="EN68" s="13"/>
      <c r="EO68" s="13"/>
      <c r="EP68" s="13">
        <v>2</v>
      </c>
      <c r="EQ68" s="13">
        <v>1</v>
      </c>
      <c r="ER68" s="13"/>
      <c r="ES68" s="13">
        <v>3</v>
      </c>
      <c r="ET68" s="13">
        <v>3</v>
      </c>
      <c r="EU68" s="13">
        <v>4</v>
      </c>
      <c r="EV68" s="13">
        <v>3</v>
      </c>
      <c r="EW68" s="13">
        <v>1</v>
      </c>
      <c r="EX68" s="13"/>
      <c r="EY68" s="13">
        <v>1</v>
      </c>
      <c r="EZ68" s="13">
        <v>2</v>
      </c>
      <c r="FA68" s="13">
        <v>1</v>
      </c>
      <c r="FB68" s="13"/>
      <c r="FC68" s="13"/>
      <c r="FD68" s="13"/>
      <c r="FE68" s="13"/>
      <c r="FF68" s="13"/>
      <c r="FG68" s="13">
        <v>1</v>
      </c>
      <c r="FH68" s="13">
        <v>1</v>
      </c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57">
        <v>52</v>
      </c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>
        <v>1</v>
      </c>
      <c r="HF68" s="13"/>
      <c r="HG68" s="13"/>
      <c r="HH68" s="13"/>
      <c r="HI68" s="13"/>
      <c r="HJ68" s="13"/>
      <c r="HK68" s="13"/>
      <c r="HL68" s="13"/>
      <c r="HM68" s="13"/>
      <c r="HN68" s="13"/>
      <c r="HO68" s="13">
        <v>1</v>
      </c>
      <c r="HP68" s="13"/>
      <c r="HQ68" s="13">
        <v>2</v>
      </c>
      <c r="HR68" s="13"/>
      <c r="HS68" s="13">
        <v>1</v>
      </c>
      <c r="HT68" s="13"/>
      <c r="HU68" s="13"/>
      <c r="HV68" s="13">
        <v>2</v>
      </c>
      <c r="HW68" s="13">
        <v>1</v>
      </c>
      <c r="HX68" s="13">
        <v>1</v>
      </c>
      <c r="HY68" s="13"/>
      <c r="HZ68" s="13">
        <v>1</v>
      </c>
      <c r="IA68" s="13">
        <v>1</v>
      </c>
      <c r="IB68" s="13"/>
      <c r="IC68" s="13"/>
      <c r="ID68" s="13">
        <v>2</v>
      </c>
      <c r="IE68" s="13">
        <v>1</v>
      </c>
      <c r="IF68" s="13">
        <v>2</v>
      </c>
      <c r="IG68" s="13">
        <v>2</v>
      </c>
      <c r="IH68" s="13">
        <v>2</v>
      </c>
      <c r="II68" s="13"/>
      <c r="IJ68" s="13">
        <v>3</v>
      </c>
      <c r="IK68" s="13"/>
      <c r="IL68" s="13">
        <v>4</v>
      </c>
      <c r="IM68" s="13">
        <v>1</v>
      </c>
      <c r="IN68" s="13"/>
      <c r="IO68" s="13">
        <v>1</v>
      </c>
      <c r="IP68" s="13">
        <v>2</v>
      </c>
      <c r="IQ68" s="13">
        <v>5</v>
      </c>
      <c r="IR68" s="13">
        <v>3</v>
      </c>
      <c r="IS68" s="13">
        <v>3</v>
      </c>
      <c r="IT68" s="13">
        <v>1</v>
      </c>
      <c r="IU68" s="13"/>
      <c r="IV68" s="13">
        <v>2</v>
      </c>
      <c r="IW68" s="13">
        <v>3</v>
      </c>
      <c r="IX68" s="13"/>
      <c r="IY68" s="13">
        <v>1</v>
      </c>
      <c r="IZ68" s="13">
        <v>2</v>
      </c>
      <c r="JA68" s="13">
        <v>2</v>
      </c>
      <c r="JB68" s="13"/>
      <c r="JC68" s="13">
        <v>1</v>
      </c>
      <c r="JD68" s="13"/>
      <c r="JE68" s="13">
        <v>3</v>
      </c>
      <c r="JF68" s="13">
        <v>1</v>
      </c>
      <c r="JG68" s="13"/>
      <c r="JH68" s="13"/>
      <c r="JI68" s="13"/>
      <c r="JJ68" s="13"/>
      <c r="JK68" s="13">
        <v>1</v>
      </c>
      <c r="JL68" s="13"/>
      <c r="JM68" s="13"/>
      <c r="JN68" s="13"/>
      <c r="JO68" s="13"/>
      <c r="JP68" s="13"/>
      <c r="JQ68" s="13"/>
      <c r="JR68" s="13"/>
      <c r="JS68" s="13"/>
      <c r="JT68" s="57">
        <v>59</v>
      </c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>
        <v>1</v>
      </c>
      <c r="LM68" s="13"/>
      <c r="LN68" s="13"/>
      <c r="LO68" s="13"/>
      <c r="LP68" s="13"/>
      <c r="LQ68" s="13"/>
      <c r="LR68" s="13"/>
      <c r="LS68" s="13"/>
      <c r="LT68" s="13"/>
      <c r="LU68" s="13">
        <v>1</v>
      </c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57">
        <v>2</v>
      </c>
      <c r="MV68" s="13">
        <v>113</v>
      </c>
    </row>
    <row r="69" spans="1:360">
      <c r="A69" s="8" t="s">
        <v>79</v>
      </c>
      <c r="B69" s="234">
        <f t="shared" si="189"/>
        <v>0</v>
      </c>
      <c r="C69" s="234">
        <f t="shared" si="190"/>
        <v>0</v>
      </c>
      <c r="D69" s="234">
        <f t="shared" si="191"/>
        <v>0</v>
      </c>
      <c r="E69" s="234">
        <f t="shared" si="192"/>
        <v>0</v>
      </c>
      <c r="F69" s="234">
        <f t="shared" si="193"/>
        <v>0</v>
      </c>
      <c r="G69" s="234">
        <f t="shared" si="194"/>
        <v>0</v>
      </c>
      <c r="H69" s="234">
        <f t="shared" si="195"/>
        <v>0</v>
      </c>
      <c r="I69" s="234">
        <f t="shared" si="196"/>
        <v>1</v>
      </c>
      <c r="J69" s="234">
        <f t="shared" si="197"/>
        <v>0</v>
      </c>
      <c r="K69" s="234">
        <f t="shared" si="198"/>
        <v>1</v>
      </c>
      <c r="L69" s="234">
        <f t="shared" si="199"/>
        <v>2</v>
      </c>
      <c r="M69" s="234">
        <f t="shared" si="200"/>
        <v>1</v>
      </c>
      <c r="N69" s="234">
        <f t="shared" si="201"/>
        <v>6</v>
      </c>
      <c r="O69" s="234">
        <f t="shared" si="202"/>
        <v>2</v>
      </c>
      <c r="P69" s="234">
        <f t="shared" si="203"/>
        <v>8</v>
      </c>
      <c r="Q69" s="234">
        <f t="shared" si="204"/>
        <v>7</v>
      </c>
      <c r="R69" s="234">
        <f t="shared" si="205"/>
        <v>3</v>
      </c>
      <c r="S69" s="234">
        <f t="shared" si="206"/>
        <v>7</v>
      </c>
      <c r="T69" s="234">
        <f t="shared" si="207"/>
        <v>0</v>
      </c>
      <c r="U69" s="234">
        <f t="shared" si="208"/>
        <v>0</v>
      </c>
      <c r="W69" s="596">
        <f t="shared" si="209"/>
        <v>0</v>
      </c>
      <c r="X69" s="596">
        <f t="shared" si="210"/>
        <v>0</v>
      </c>
      <c r="Y69" s="596">
        <f t="shared" si="211"/>
        <v>0</v>
      </c>
      <c r="Z69" s="596">
        <f t="shared" si="212"/>
        <v>0</v>
      </c>
      <c r="AA69" s="596">
        <f t="shared" si="213"/>
        <v>0</v>
      </c>
      <c r="AB69" s="596">
        <f t="shared" si="214"/>
        <v>0</v>
      </c>
      <c r="AC69" s="596">
        <f t="shared" si="215"/>
        <v>0</v>
      </c>
      <c r="AD69" s="596">
        <f t="shared" si="216"/>
        <v>0</v>
      </c>
      <c r="AE69" s="596">
        <f t="shared" si="217"/>
        <v>1</v>
      </c>
      <c r="AF69" s="596">
        <f t="shared" si="218"/>
        <v>0</v>
      </c>
      <c r="AG69" s="305"/>
      <c r="AH69" s="16" t="s">
        <v>76</v>
      </c>
      <c r="AI69" s="616">
        <f t="shared" si="158"/>
        <v>0</v>
      </c>
      <c r="AJ69" s="616">
        <f t="shared" si="159"/>
        <v>0</v>
      </c>
      <c r="AK69" s="616">
        <f t="shared" si="160"/>
        <v>0</v>
      </c>
      <c r="AL69" s="616">
        <f t="shared" si="161"/>
        <v>0</v>
      </c>
      <c r="AM69" s="616">
        <f t="shared" si="162"/>
        <v>1</v>
      </c>
      <c r="AN69" s="616">
        <f t="shared" si="163"/>
        <v>1</v>
      </c>
      <c r="AO69" s="616">
        <f t="shared" si="164"/>
        <v>1</v>
      </c>
      <c r="AP69" s="616">
        <f t="shared" si="165"/>
        <v>0</v>
      </c>
      <c r="AQ69" s="616">
        <f t="shared" si="166"/>
        <v>0</v>
      </c>
      <c r="AR69" s="616">
        <f t="shared" si="167"/>
        <v>2</v>
      </c>
      <c r="AS69" s="616">
        <f t="shared" si="168"/>
        <v>3</v>
      </c>
      <c r="AT69" s="616">
        <f t="shared" si="169"/>
        <v>1</v>
      </c>
      <c r="AU69" s="616">
        <f t="shared" si="170"/>
        <v>5</v>
      </c>
      <c r="AV69" s="616">
        <f t="shared" si="171"/>
        <v>2</v>
      </c>
      <c r="AW69" s="616">
        <f t="shared" si="172"/>
        <v>5</v>
      </c>
      <c r="AX69" s="616">
        <f t="shared" si="173"/>
        <v>4</v>
      </c>
      <c r="AY69" s="616">
        <f t="shared" si="174"/>
        <v>4</v>
      </c>
      <c r="AZ69" s="616">
        <f t="shared" si="175"/>
        <v>3</v>
      </c>
      <c r="BA69" s="616">
        <f t="shared" si="176"/>
        <v>1</v>
      </c>
      <c r="BB69" s="616">
        <f t="shared" si="177"/>
        <v>1</v>
      </c>
      <c r="BC69" s="616">
        <f t="shared" si="178"/>
        <v>0</v>
      </c>
      <c r="BD69" s="594">
        <f t="shared" si="179"/>
        <v>0</v>
      </c>
      <c r="BE69" s="594">
        <f t="shared" si="180"/>
        <v>0</v>
      </c>
      <c r="BF69" s="594">
        <f t="shared" si="181"/>
        <v>0</v>
      </c>
      <c r="BG69" s="594">
        <f t="shared" si="182"/>
        <v>0</v>
      </c>
      <c r="BH69" s="594">
        <f t="shared" si="183"/>
        <v>0</v>
      </c>
      <c r="BI69" s="594">
        <f t="shared" si="184"/>
        <v>0</v>
      </c>
      <c r="BJ69" s="594">
        <f t="shared" si="185"/>
        <v>0</v>
      </c>
      <c r="BK69" s="594">
        <f t="shared" si="186"/>
        <v>0</v>
      </c>
      <c r="BL69" s="594">
        <f t="shared" si="187"/>
        <v>0</v>
      </c>
      <c r="BM69" s="594">
        <f t="shared" si="188"/>
        <v>0</v>
      </c>
      <c r="BN69" s="305"/>
      <c r="BO69" s="305"/>
      <c r="BP69" s="16" t="s">
        <v>76</v>
      </c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>
        <v>1</v>
      </c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>
        <v>1</v>
      </c>
      <c r="DE69" s="13"/>
      <c r="DF69" s="13"/>
      <c r="DG69" s="13"/>
      <c r="DH69" s="13"/>
      <c r="DI69" s="13"/>
      <c r="DJ69" s="13"/>
      <c r="DK69" s="13">
        <v>1</v>
      </c>
      <c r="DL69" s="13"/>
      <c r="DM69" s="13">
        <v>1</v>
      </c>
      <c r="DN69" s="13"/>
      <c r="DO69" s="13"/>
      <c r="DP69" s="13"/>
      <c r="DQ69" s="13"/>
      <c r="DR69" s="13"/>
      <c r="DS69" s="13"/>
      <c r="DT69" s="13"/>
      <c r="DU69" s="13"/>
      <c r="DV69" s="13"/>
      <c r="DW69" s="13">
        <v>1</v>
      </c>
      <c r="DX69" s="13"/>
      <c r="DY69" s="13"/>
      <c r="DZ69" s="13">
        <v>1</v>
      </c>
      <c r="EA69" s="13"/>
      <c r="EB69" s="13"/>
      <c r="EC69" s="13"/>
      <c r="ED69" s="13"/>
      <c r="EE69" s="13"/>
      <c r="EF69" s="13"/>
      <c r="EG69" s="13"/>
      <c r="EH69" s="13"/>
      <c r="EI69" s="13">
        <v>1</v>
      </c>
      <c r="EJ69" s="13">
        <v>1</v>
      </c>
      <c r="EK69" s="13"/>
      <c r="EL69" s="13">
        <v>2</v>
      </c>
      <c r="EM69" s="13"/>
      <c r="EN69" s="13"/>
      <c r="EO69" s="13"/>
      <c r="EP69" s="13"/>
      <c r="EQ69" s="13">
        <v>1</v>
      </c>
      <c r="ER69" s="13">
        <v>1</v>
      </c>
      <c r="ES69" s="13"/>
      <c r="ET69" s="13"/>
      <c r="EU69" s="13"/>
      <c r="EV69" s="13">
        <v>1</v>
      </c>
      <c r="EW69" s="13"/>
      <c r="EX69" s="13"/>
      <c r="EY69" s="13"/>
      <c r="EZ69" s="13">
        <v>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57">
        <v>14</v>
      </c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>
        <v>1</v>
      </c>
      <c r="GS69" s="13"/>
      <c r="GT69" s="13"/>
      <c r="GU69" s="13"/>
      <c r="GV69" s="13"/>
      <c r="GW69" s="13"/>
      <c r="GX69" s="13">
        <v>1</v>
      </c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>
        <v>1</v>
      </c>
      <c r="HT69" s="13"/>
      <c r="HU69" s="13"/>
      <c r="HV69" s="13">
        <v>1</v>
      </c>
      <c r="HW69" s="13">
        <v>1</v>
      </c>
      <c r="HX69" s="13"/>
      <c r="HY69" s="13"/>
      <c r="HZ69" s="13"/>
      <c r="IA69" s="13"/>
      <c r="IB69" s="13">
        <v>1</v>
      </c>
      <c r="IC69" s="13">
        <v>1</v>
      </c>
      <c r="ID69" s="13"/>
      <c r="IE69" s="13"/>
      <c r="IF69" s="13"/>
      <c r="IG69" s="13">
        <v>2</v>
      </c>
      <c r="IH69" s="13">
        <v>1</v>
      </c>
      <c r="II69" s="13"/>
      <c r="IJ69" s="13"/>
      <c r="IK69" s="13"/>
      <c r="IL69" s="13">
        <v>1</v>
      </c>
      <c r="IM69" s="13"/>
      <c r="IN69" s="13">
        <v>2</v>
      </c>
      <c r="IO69" s="13"/>
      <c r="IP69" s="13">
        <v>2</v>
      </c>
      <c r="IQ69" s="13"/>
      <c r="IR69" s="13"/>
      <c r="IS69" s="13"/>
      <c r="IT69" s="13"/>
      <c r="IU69" s="13">
        <v>1</v>
      </c>
      <c r="IV69" s="13"/>
      <c r="IW69" s="13">
        <v>1</v>
      </c>
      <c r="IX69" s="13"/>
      <c r="IY69" s="13">
        <v>1</v>
      </c>
      <c r="IZ69" s="13">
        <v>1</v>
      </c>
      <c r="JA69" s="13"/>
      <c r="JB69" s="13"/>
      <c r="JC69" s="13"/>
      <c r="JD69" s="13"/>
      <c r="JE69" s="13">
        <v>1</v>
      </c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57">
        <v>20</v>
      </c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57"/>
      <c r="MV69" s="13">
        <v>34</v>
      </c>
    </row>
    <row r="70" spans="1:360">
      <c r="A70" s="8" t="s">
        <v>80</v>
      </c>
      <c r="B70" s="234">
        <f t="shared" si="189"/>
        <v>0</v>
      </c>
      <c r="C70" s="234">
        <f t="shared" si="190"/>
        <v>0</v>
      </c>
      <c r="D70" s="234">
        <f t="shared" si="191"/>
        <v>0</v>
      </c>
      <c r="E70" s="234">
        <f t="shared" si="192"/>
        <v>0</v>
      </c>
      <c r="F70" s="234">
        <f t="shared" si="193"/>
        <v>0</v>
      </c>
      <c r="G70" s="234">
        <f t="shared" si="194"/>
        <v>0</v>
      </c>
      <c r="H70" s="234">
        <f t="shared" si="195"/>
        <v>2</v>
      </c>
      <c r="I70" s="234">
        <f t="shared" si="196"/>
        <v>1</v>
      </c>
      <c r="J70" s="234">
        <f t="shared" si="197"/>
        <v>2</v>
      </c>
      <c r="K70" s="234">
        <f t="shared" si="198"/>
        <v>1</v>
      </c>
      <c r="L70" s="234">
        <f t="shared" si="199"/>
        <v>3</v>
      </c>
      <c r="M70" s="234">
        <f t="shared" si="200"/>
        <v>4</v>
      </c>
      <c r="N70" s="234">
        <f t="shared" si="201"/>
        <v>12</v>
      </c>
      <c r="O70" s="234">
        <f t="shared" si="202"/>
        <v>10</v>
      </c>
      <c r="P70" s="234">
        <f t="shared" si="203"/>
        <v>12</v>
      </c>
      <c r="Q70" s="234">
        <f t="shared" si="204"/>
        <v>2</v>
      </c>
      <c r="R70" s="234">
        <f t="shared" si="205"/>
        <v>13</v>
      </c>
      <c r="S70" s="234">
        <f t="shared" si="206"/>
        <v>3</v>
      </c>
      <c r="T70" s="234">
        <f t="shared" si="207"/>
        <v>0</v>
      </c>
      <c r="U70" s="234">
        <f t="shared" si="208"/>
        <v>3</v>
      </c>
      <c r="W70" s="596">
        <f t="shared" si="209"/>
        <v>0</v>
      </c>
      <c r="X70" s="596">
        <f t="shared" si="210"/>
        <v>0</v>
      </c>
      <c r="Y70" s="596">
        <f t="shared" si="211"/>
        <v>0</v>
      </c>
      <c r="Z70" s="596">
        <f t="shared" si="212"/>
        <v>0</v>
      </c>
      <c r="AA70" s="596">
        <f t="shared" si="213"/>
        <v>1</v>
      </c>
      <c r="AB70" s="596">
        <f t="shared" si="214"/>
        <v>0</v>
      </c>
      <c r="AC70" s="596">
        <f t="shared" si="215"/>
        <v>0</v>
      </c>
      <c r="AD70" s="596">
        <f t="shared" si="216"/>
        <v>0</v>
      </c>
      <c r="AE70" s="596">
        <f t="shared" si="217"/>
        <v>1</v>
      </c>
      <c r="AF70" s="596">
        <f t="shared" si="218"/>
        <v>1</v>
      </c>
      <c r="AG70" s="305"/>
      <c r="AH70" s="16" t="s">
        <v>77</v>
      </c>
      <c r="AI70" s="616">
        <f t="shared" si="158"/>
        <v>0</v>
      </c>
      <c r="AJ70" s="616">
        <f t="shared" si="159"/>
        <v>0</v>
      </c>
      <c r="AK70" s="616">
        <f t="shared" si="160"/>
        <v>0</v>
      </c>
      <c r="AL70" s="616">
        <f t="shared" si="161"/>
        <v>0</v>
      </c>
      <c r="AM70" s="616">
        <f t="shared" si="162"/>
        <v>0</v>
      </c>
      <c r="AN70" s="616">
        <f t="shared" si="163"/>
        <v>0</v>
      </c>
      <c r="AO70" s="616">
        <f t="shared" si="164"/>
        <v>0</v>
      </c>
      <c r="AP70" s="616">
        <f t="shared" si="165"/>
        <v>1</v>
      </c>
      <c r="AQ70" s="616">
        <f t="shared" si="166"/>
        <v>1</v>
      </c>
      <c r="AR70" s="616">
        <f t="shared" si="167"/>
        <v>2</v>
      </c>
      <c r="AS70" s="616">
        <f t="shared" si="168"/>
        <v>5</v>
      </c>
      <c r="AT70" s="616">
        <f t="shared" si="169"/>
        <v>1</v>
      </c>
      <c r="AU70" s="616">
        <f t="shared" si="170"/>
        <v>7</v>
      </c>
      <c r="AV70" s="616">
        <f t="shared" si="171"/>
        <v>2</v>
      </c>
      <c r="AW70" s="616">
        <f t="shared" si="172"/>
        <v>13</v>
      </c>
      <c r="AX70" s="616">
        <f t="shared" si="173"/>
        <v>14</v>
      </c>
      <c r="AY70" s="616">
        <f t="shared" si="174"/>
        <v>9</v>
      </c>
      <c r="AZ70" s="616">
        <f t="shared" si="175"/>
        <v>8</v>
      </c>
      <c r="BA70" s="616">
        <f t="shared" si="176"/>
        <v>2</v>
      </c>
      <c r="BB70" s="616">
        <f t="shared" si="177"/>
        <v>3</v>
      </c>
      <c r="BC70" s="616">
        <f t="shared" si="178"/>
        <v>4</v>
      </c>
      <c r="BD70" s="594">
        <f t="shared" si="179"/>
        <v>0</v>
      </c>
      <c r="BE70" s="594">
        <f t="shared" si="180"/>
        <v>0</v>
      </c>
      <c r="BF70" s="594">
        <f t="shared" si="181"/>
        <v>0</v>
      </c>
      <c r="BG70" s="594">
        <f t="shared" si="182"/>
        <v>0</v>
      </c>
      <c r="BH70" s="594">
        <f t="shared" si="183"/>
        <v>0</v>
      </c>
      <c r="BI70" s="594">
        <f t="shared" si="184"/>
        <v>0</v>
      </c>
      <c r="BJ70" s="594">
        <f t="shared" si="185"/>
        <v>0</v>
      </c>
      <c r="BK70" s="594">
        <f t="shared" si="186"/>
        <v>1</v>
      </c>
      <c r="BL70" s="594">
        <f t="shared" si="187"/>
        <v>2</v>
      </c>
      <c r="BM70" s="594">
        <f t="shared" si="188"/>
        <v>1</v>
      </c>
      <c r="BN70" s="305"/>
      <c r="BO70" s="305"/>
      <c r="BP70" s="16" t="s">
        <v>77</v>
      </c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>
        <v>1</v>
      </c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>
        <v>1</v>
      </c>
      <c r="DJ70" s="13">
        <v>1</v>
      </c>
      <c r="DK70" s="13"/>
      <c r="DL70" s="13">
        <v>1</v>
      </c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>
        <v>2</v>
      </c>
      <c r="EB70" s="13"/>
      <c r="EC70" s="13"/>
      <c r="ED70" s="13"/>
      <c r="EE70" s="13"/>
      <c r="EF70" s="13">
        <v>2</v>
      </c>
      <c r="EG70" s="13">
        <v>1</v>
      </c>
      <c r="EH70" s="13"/>
      <c r="EI70" s="13">
        <v>1</v>
      </c>
      <c r="EJ70" s="13"/>
      <c r="EK70" s="13">
        <v>3</v>
      </c>
      <c r="EL70" s="13">
        <v>1</v>
      </c>
      <c r="EM70" s="13">
        <v>3</v>
      </c>
      <c r="EN70" s="13">
        <v>1</v>
      </c>
      <c r="EO70" s="13">
        <v>2</v>
      </c>
      <c r="EP70" s="13">
        <v>2</v>
      </c>
      <c r="EQ70" s="13">
        <v>1</v>
      </c>
      <c r="ER70" s="13">
        <v>1</v>
      </c>
      <c r="ES70" s="13"/>
      <c r="ET70" s="13">
        <v>1</v>
      </c>
      <c r="EU70" s="13"/>
      <c r="EV70" s="13"/>
      <c r="EW70" s="13">
        <v>2</v>
      </c>
      <c r="EX70" s="13"/>
      <c r="EY70" s="13">
        <v>1</v>
      </c>
      <c r="EZ70" s="13"/>
      <c r="FA70" s="13"/>
      <c r="FB70" s="13"/>
      <c r="FC70" s="13"/>
      <c r="FD70" s="13">
        <v>1</v>
      </c>
      <c r="FE70" s="13"/>
      <c r="FF70" s="13">
        <v>1</v>
      </c>
      <c r="FG70" s="13">
        <v>1</v>
      </c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57">
        <v>31</v>
      </c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>
        <v>1</v>
      </c>
      <c r="HO70" s="13"/>
      <c r="HP70" s="13"/>
      <c r="HQ70" s="13">
        <v>1</v>
      </c>
      <c r="HR70" s="13">
        <v>2</v>
      </c>
      <c r="HS70" s="13"/>
      <c r="HT70" s="13"/>
      <c r="HU70" s="13"/>
      <c r="HV70" s="13">
        <v>1</v>
      </c>
      <c r="HW70" s="13"/>
      <c r="HX70" s="13"/>
      <c r="HY70" s="13">
        <v>1</v>
      </c>
      <c r="HZ70" s="13"/>
      <c r="IA70" s="13">
        <v>1</v>
      </c>
      <c r="IB70" s="13"/>
      <c r="IC70" s="13"/>
      <c r="ID70" s="13">
        <v>2</v>
      </c>
      <c r="IE70" s="13">
        <v>2</v>
      </c>
      <c r="IF70" s="13">
        <v>1</v>
      </c>
      <c r="IG70" s="13"/>
      <c r="IH70" s="13"/>
      <c r="II70" s="13">
        <v>1</v>
      </c>
      <c r="IJ70" s="13">
        <v>4</v>
      </c>
      <c r="IK70" s="13">
        <v>1</v>
      </c>
      <c r="IL70" s="13">
        <v>1</v>
      </c>
      <c r="IM70" s="13"/>
      <c r="IN70" s="13">
        <v>1</v>
      </c>
      <c r="IO70" s="13"/>
      <c r="IP70" s="13">
        <v>2</v>
      </c>
      <c r="IQ70" s="13"/>
      <c r="IR70" s="13">
        <v>3</v>
      </c>
      <c r="IS70" s="13">
        <v>1</v>
      </c>
      <c r="IT70" s="13">
        <v>2</v>
      </c>
      <c r="IU70" s="13">
        <v>2</v>
      </c>
      <c r="IV70" s="13">
        <v>2</v>
      </c>
      <c r="IW70" s="13">
        <v>1</v>
      </c>
      <c r="IX70" s="13"/>
      <c r="IY70" s="13"/>
      <c r="IZ70" s="13"/>
      <c r="JA70" s="13"/>
      <c r="JB70" s="13">
        <v>1</v>
      </c>
      <c r="JC70" s="13">
        <v>1</v>
      </c>
      <c r="JD70" s="13">
        <v>1</v>
      </c>
      <c r="JE70" s="13"/>
      <c r="JF70" s="13">
        <v>1</v>
      </c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57">
        <v>37</v>
      </c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>
        <v>1</v>
      </c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>
        <v>2</v>
      </c>
      <c r="MB70" s="13"/>
      <c r="MC70" s="13"/>
      <c r="MD70" s="13"/>
      <c r="ME70" s="13"/>
      <c r="MF70" s="13"/>
      <c r="MG70" s="13"/>
      <c r="MH70" s="13">
        <v>1</v>
      </c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57">
        <v>4</v>
      </c>
      <c r="MV70" s="13">
        <v>72</v>
      </c>
    </row>
    <row r="71" spans="1:360">
      <c r="A71" s="9" t="s">
        <v>81</v>
      </c>
      <c r="B71" s="234">
        <f t="shared" si="189"/>
        <v>0</v>
      </c>
      <c r="C71" s="234">
        <f t="shared" si="190"/>
        <v>0</v>
      </c>
      <c r="D71" s="234">
        <f t="shared" si="191"/>
        <v>1</v>
      </c>
      <c r="E71" s="234">
        <f t="shared" si="192"/>
        <v>0</v>
      </c>
      <c r="F71" s="234">
        <f t="shared" si="193"/>
        <v>0</v>
      </c>
      <c r="G71" s="234">
        <f t="shared" si="194"/>
        <v>1</v>
      </c>
      <c r="H71" s="234">
        <f t="shared" si="195"/>
        <v>2</v>
      </c>
      <c r="I71" s="234">
        <f t="shared" si="196"/>
        <v>1</v>
      </c>
      <c r="J71" s="234">
        <f t="shared" si="197"/>
        <v>7</v>
      </c>
      <c r="K71" s="234">
        <f t="shared" si="198"/>
        <v>11</v>
      </c>
      <c r="L71" s="234">
        <f t="shared" si="199"/>
        <v>14</v>
      </c>
      <c r="M71" s="234">
        <f t="shared" si="200"/>
        <v>9</v>
      </c>
      <c r="N71" s="234">
        <f t="shared" si="201"/>
        <v>25</v>
      </c>
      <c r="O71" s="234">
        <f t="shared" si="202"/>
        <v>17</v>
      </c>
      <c r="P71" s="234">
        <f t="shared" si="203"/>
        <v>30</v>
      </c>
      <c r="Q71" s="234">
        <f t="shared" si="204"/>
        <v>18</v>
      </c>
      <c r="R71" s="234">
        <f t="shared" si="205"/>
        <v>17</v>
      </c>
      <c r="S71" s="234">
        <f t="shared" si="206"/>
        <v>17</v>
      </c>
      <c r="T71" s="234">
        <f t="shared" si="207"/>
        <v>6</v>
      </c>
      <c r="U71" s="234">
        <f t="shared" si="208"/>
        <v>7</v>
      </c>
      <c r="W71" s="596">
        <f t="shared" si="209"/>
        <v>0</v>
      </c>
      <c r="X71" s="596">
        <f t="shared" si="210"/>
        <v>0</v>
      </c>
      <c r="Y71" s="596">
        <f t="shared" si="211"/>
        <v>0</v>
      </c>
      <c r="Z71" s="596">
        <f t="shared" si="212"/>
        <v>0</v>
      </c>
      <c r="AA71" s="596">
        <f t="shared" si="213"/>
        <v>0</v>
      </c>
      <c r="AB71" s="596">
        <f t="shared" si="214"/>
        <v>0</v>
      </c>
      <c r="AC71" s="596">
        <f t="shared" si="215"/>
        <v>0</v>
      </c>
      <c r="AD71" s="596">
        <f t="shared" si="216"/>
        <v>0</v>
      </c>
      <c r="AE71" s="596">
        <f t="shared" si="217"/>
        <v>0</v>
      </c>
      <c r="AF71" s="596">
        <f t="shared" si="218"/>
        <v>2</v>
      </c>
      <c r="AG71" s="305"/>
      <c r="AH71" s="16" t="s">
        <v>195</v>
      </c>
      <c r="AI71" s="616">
        <f t="shared" si="158"/>
        <v>0</v>
      </c>
      <c r="AJ71" s="616">
        <f t="shared" si="159"/>
        <v>0</v>
      </c>
      <c r="AK71" s="616">
        <f t="shared" si="160"/>
        <v>0</v>
      </c>
      <c r="AL71" s="616">
        <f t="shared" si="161"/>
        <v>0</v>
      </c>
      <c r="AM71" s="616">
        <f t="shared" si="162"/>
        <v>1</v>
      </c>
      <c r="AN71" s="616">
        <f t="shared" si="163"/>
        <v>0</v>
      </c>
      <c r="AO71" s="616">
        <f t="shared" si="164"/>
        <v>0</v>
      </c>
      <c r="AP71" s="616">
        <f t="shared" si="165"/>
        <v>2</v>
      </c>
      <c r="AQ71" s="616">
        <f t="shared" si="166"/>
        <v>3</v>
      </c>
      <c r="AR71" s="616">
        <f t="shared" si="167"/>
        <v>0</v>
      </c>
      <c r="AS71" s="616">
        <f t="shared" si="168"/>
        <v>6</v>
      </c>
      <c r="AT71" s="616">
        <f t="shared" si="169"/>
        <v>4</v>
      </c>
      <c r="AU71" s="616">
        <f t="shared" si="170"/>
        <v>9</v>
      </c>
      <c r="AV71" s="616">
        <f t="shared" si="171"/>
        <v>7</v>
      </c>
      <c r="AW71" s="616">
        <f t="shared" si="172"/>
        <v>16</v>
      </c>
      <c r="AX71" s="616">
        <f t="shared" si="173"/>
        <v>10</v>
      </c>
      <c r="AY71" s="616">
        <f t="shared" si="174"/>
        <v>10</v>
      </c>
      <c r="AZ71" s="616">
        <f t="shared" si="175"/>
        <v>15</v>
      </c>
      <c r="BA71" s="616">
        <f t="shared" si="176"/>
        <v>4</v>
      </c>
      <c r="BB71" s="616">
        <f t="shared" si="177"/>
        <v>4</v>
      </c>
      <c r="BC71" s="616">
        <f t="shared" si="178"/>
        <v>3</v>
      </c>
      <c r="BD71" s="594">
        <f t="shared" si="179"/>
        <v>0</v>
      </c>
      <c r="BE71" s="594">
        <f t="shared" si="180"/>
        <v>0</v>
      </c>
      <c r="BF71" s="594">
        <f t="shared" si="181"/>
        <v>0</v>
      </c>
      <c r="BG71" s="594">
        <f t="shared" si="182"/>
        <v>0</v>
      </c>
      <c r="BH71" s="594">
        <f t="shared" si="183"/>
        <v>0</v>
      </c>
      <c r="BI71" s="594">
        <f t="shared" si="184"/>
        <v>0</v>
      </c>
      <c r="BJ71" s="594">
        <f t="shared" si="185"/>
        <v>0</v>
      </c>
      <c r="BK71" s="594">
        <f t="shared" si="186"/>
        <v>0</v>
      </c>
      <c r="BL71" s="594">
        <f t="shared" si="187"/>
        <v>1</v>
      </c>
      <c r="BM71" s="594">
        <f t="shared" si="188"/>
        <v>2</v>
      </c>
      <c r="BN71" s="305"/>
      <c r="BO71" s="305"/>
      <c r="BP71" s="16" t="s">
        <v>195</v>
      </c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>
        <v>1</v>
      </c>
      <c r="CV71" s="13"/>
      <c r="CW71" s="13"/>
      <c r="CX71" s="13">
        <v>1</v>
      </c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>
        <v>1</v>
      </c>
      <c r="DP71" s="13"/>
      <c r="DQ71" s="13"/>
      <c r="DR71" s="13">
        <v>1</v>
      </c>
      <c r="DS71" s="13"/>
      <c r="DT71" s="13">
        <v>1</v>
      </c>
      <c r="DU71" s="13">
        <v>1</v>
      </c>
      <c r="DV71" s="13"/>
      <c r="DW71" s="13">
        <v>1</v>
      </c>
      <c r="DX71" s="13"/>
      <c r="DY71" s="13"/>
      <c r="DZ71" s="13"/>
      <c r="EA71" s="13">
        <v>3</v>
      </c>
      <c r="EB71" s="13">
        <v>1</v>
      </c>
      <c r="EC71" s="13">
        <v>1</v>
      </c>
      <c r="ED71" s="13"/>
      <c r="EE71" s="13">
        <v>1</v>
      </c>
      <c r="EF71" s="13">
        <v>1</v>
      </c>
      <c r="EG71" s="13"/>
      <c r="EH71" s="13">
        <v>2</v>
      </c>
      <c r="EI71" s="13"/>
      <c r="EJ71" s="13">
        <v>1</v>
      </c>
      <c r="EK71" s="13">
        <v>3</v>
      </c>
      <c r="EL71" s="13"/>
      <c r="EM71" s="13">
        <v>1</v>
      </c>
      <c r="EN71" s="13">
        <v>2</v>
      </c>
      <c r="EO71" s="13"/>
      <c r="EP71" s="13"/>
      <c r="EQ71" s="13">
        <v>3</v>
      </c>
      <c r="ER71" s="13"/>
      <c r="ES71" s="13">
        <v>1</v>
      </c>
      <c r="ET71" s="13">
        <v>2</v>
      </c>
      <c r="EU71" s="13"/>
      <c r="EV71" s="13">
        <v>2</v>
      </c>
      <c r="EW71" s="13">
        <v>4</v>
      </c>
      <c r="EX71" s="13">
        <v>2</v>
      </c>
      <c r="EY71" s="13">
        <v>1</v>
      </c>
      <c r="EZ71" s="13">
        <v>1</v>
      </c>
      <c r="FA71" s="13">
        <v>1</v>
      </c>
      <c r="FB71" s="13"/>
      <c r="FC71" s="13"/>
      <c r="FD71" s="13"/>
      <c r="FE71" s="13"/>
      <c r="FF71" s="13"/>
      <c r="FG71" s="13">
        <v>1</v>
      </c>
      <c r="FH71" s="13"/>
      <c r="FI71" s="13">
        <v>1</v>
      </c>
      <c r="FJ71" s="13"/>
      <c r="FK71" s="13"/>
      <c r="FL71" s="13"/>
      <c r="FM71" s="13"/>
      <c r="FN71" s="13"/>
      <c r="FO71" s="13"/>
      <c r="FP71" s="13"/>
      <c r="FQ71" s="13"/>
      <c r="FR71" s="13"/>
      <c r="FS71" s="57">
        <v>42</v>
      </c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>
        <v>1</v>
      </c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>
        <v>1</v>
      </c>
      <c r="HH71" s="13">
        <v>1</v>
      </c>
      <c r="HI71" s="13">
        <v>1</v>
      </c>
      <c r="HJ71" s="13"/>
      <c r="HK71" s="13"/>
      <c r="HL71" s="13"/>
      <c r="HM71" s="13"/>
      <c r="HN71" s="13"/>
      <c r="HO71" s="13"/>
      <c r="HP71" s="13">
        <v>2</v>
      </c>
      <c r="HQ71" s="13"/>
      <c r="HR71" s="13">
        <v>1</v>
      </c>
      <c r="HS71" s="13"/>
      <c r="HT71" s="13"/>
      <c r="HU71" s="13">
        <v>1</v>
      </c>
      <c r="HV71" s="13"/>
      <c r="HW71" s="13"/>
      <c r="HX71" s="13">
        <v>1</v>
      </c>
      <c r="HY71" s="13">
        <v>1</v>
      </c>
      <c r="HZ71" s="13">
        <v>2</v>
      </c>
      <c r="IA71" s="13">
        <v>1</v>
      </c>
      <c r="IB71" s="13"/>
      <c r="IC71" s="13">
        <v>2</v>
      </c>
      <c r="ID71" s="13">
        <v>1</v>
      </c>
      <c r="IE71" s="13"/>
      <c r="IF71" s="13"/>
      <c r="IG71" s="13">
        <v>1</v>
      </c>
      <c r="IH71" s="13">
        <v>1</v>
      </c>
      <c r="II71" s="13">
        <v>1</v>
      </c>
      <c r="IJ71" s="13">
        <v>3</v>
      </c>
      <c r="IK71" s="13">
        <v>2</v>
      </c>
      <c r="IL71" s="13">
        <v>2</v>
      </c>
      <c r="IM71" s="13">
        <v>1</v>
      </c>
      <c r="IN71" s="13"/>
      <c r="IO71" s="13">
        <v>2</v>
      </c>
      <c r="IP71" s="13">
        <v>1</v>
      </c>
      <c r="IQ71" s="13">
        <v>2</v>
      </c>
      <c r="IR71" s="13">
        <v>2</v>
      </c>
      <c r="IS71" s="13">
        <v>1</v>
      </c>
      <c r="IT71" s="13"/>
      <c r="IU71" s="13">
        <v>1</v>
      </c>
      <c r="IV71" s="13">
        <v>1</v>
      </c>
      <c r="IW71" s="13"/>
      <c r="IX71" s="13">
        <v>1</v>
      </c>
      <c r="IY71" s="13">
        <v>2</v>
      </c>
      <c r="IZ71" s="13">
        <v>3</v>
      </c>
      <c r="JA71" s="13"/>
      <c r="JB71" s="13">
        <v>1</v>
      </c>
      <c r="JC71" s="13">
        <v>1</v>
      </c>
      <c r="JD71" s="13">
        <v>3</v>
      </c>
      <c r="JE71" s="13">
        <v>1</v>
      </c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57">
        <v>49</v>
      </c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>
        <v>1</v>
      </c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>
        <v>1</v>
      </c>
      <c r="MI71" s="13">
        <v>1</v>
      </c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57">
        <v>3</v>
      </c>
      <c r="MV71" s="13">
        <v>94</v>
      </c>
    </row>
    <row r="72" spans="1:360">
      <c r="A72" s="9" t="s">
        <v>82</v>
      </c>
      <c r="B72" s="234">
        <f t="shared" si="189"/>
        <v>0</v>
      </c>
      <c r="C72" s="234">
        <f t="shared" si="190"/>
        <v>1</v>
      </c>
      <c r="D72" s="234">
        <f t="shared" si="191"/>
        <v>2</v>
      </c>
      <c r="E72" s="234">
        <f t="shared" si="192"/>
        <v>0</v>
      </c>
      <c r="F72" s="234">
        <f t="shared" si="193"/>
        <v>5</v>
      </c>
      <c r="G72" s="234">
        <f t="shared" si="194"/>
        <v>7</v>
      </c>
      <c r="H72" s="234">
        <f t="shared" si="195"/>
        <v>12</v>
      </c>
      <c r="I72" s="234">
        <f t="shared" si="196"/>
        <v>7</v>
      </c>
      <c r="J72" s="234">
        <f t="shared" si="197"/>
        <v>41</v>
      </c>
      <c r="K72" s="234">
        <f t="shared" si="198"/>
        <v>16</v>
      </c>
      <c r="L72" s="234">
        <f t="shared" si="199"/>
        <v>71</v>
      </c>
      <c r="M72" s="234">
        <f t="shared" si="200"/>
        <v>35</v>
      </c>
      <c r="N72" s="234">
        <f t="shared" si="201"/>
        <v>136</v>
      </c>
      <c r="O72" s="234">
        <f t="shared" si="202"/>
        <v>88</v>
      </c>
      <c r="P72" s="234">
        <f t="shared" si="203"/>
        <v>150</v>
      </c>
      <c r="Q72" s="234">
        <f t="shared" si="204"/>
        <v>99</v>
      </c>
      <c r="R72" s="234">
        <f t="shared" si="205"/>
        <v>67</v>
      </c>
      <c r="S72" s="234">
        <f t="shared" si="206"/>
        <v>73</v>
      </c>
      <c r="T72" s="234">
        <f t="shared" si="207"/>
        <v>12</v>
      </c>
      <c r="U72" s="234">
        <f t="shared" si="208"/>
        <v>29</v>
      </c>
      <c r="W72" s="596">
        <f t="shared" si="209"/>
        <v>0</v>
      </c>
      <c r="X72" s="596">
        <f t="shared" si="210"/>
        <v>0</v>
      </c>
      <c r="Y72" s="596">
        <f t="shared" si="211"/>
        <v>0</v>
      </c>
      <c r="Z72" s="596">
        <f t="shared" si="212"/>
        <v>0</v>
      </c>
      <c r="AA72" s="596">
        <f t="shared" si="213"/>
        <v>0</v>
      </c>
      <c r="AB72" s="596">
        <f t="shared" si="214"/>
        <v>0</v>
      </c>
      <c r="AC72" s="596">
        <f t="shared" si="215"/>
        <v>2</v>
      </c>
      <c r="AD72" s="596">
        <f t="shared" si="216"/>
        <v>3</v>
      </c>
      <c r="AE72" s="596">
        <f t="shared" si="217"/>
        <v>10</v>
      </c>
      <c r="AF72" s="596">
        <f t="shared" si="218"/>
        <v>5</v>
      </c>
      <c r="AG72" s="305"/>
      <c r="AH72" s="16" t="s">
        <v>79</v>
      </c>
      <c r="AI72" s="616">
        <f t="shared" si="158"/>
        <v>0</v>
      </c>
      <c r="AJ72" s="616">
        <f t="shared" si="159"/>
        <v>0</v>
      </c>
      <c r="AK72" s="616">
        <f t="shared" si="160"/>
        <v>0</v>
      </c>
      <c r="AL72" s="616">
        <f t="shared" si="161"/>
        <v>0</v>
      </c>
      <c r="AM72" s="616">
        <f t="shared" si="162"/>
        <v>0</v>
      </c>
      <c r="AN72" s="616">
        <f t="shared" si="163"/>
        <v>0</v>
      </c>
      <c r="AO72" s="616">
        <f t="shared" si="164"/>
        <v>0</v>
      </c>
      <c r="AP72" s="616">
        <f t="shared" si="165"/>
        <v>1</v>
      </c>
      <c r="AQ72" s="616">
        <f t="shared" si="166"/>
        <v>0</v>
      </c>
      <c r="AR72" s="616">
        <f t="shared" si="167"/>
        <v>1</v>
      </c>
      <c r="AS72" s="616">
        <f t="shared" si="168"/>
        <v>2</v>
      </c>
      <c r="AT72" s="616">
        <f t="shared" si="169"/>
        <v>1</v>
      </c>
      <c r="AU72" s="616">
        <f t="shared" si="170"/>
        <v>6</v>
      </c>
      <c r="AV72" s="616">
        <f t="shared" si="171"/>
        <v>2</v>
      </c>
      <c r="AW72" s="616">
        <f t="shared" si="172"/>
        <v>8</v>
      </c>
      <c r="AX72" s="616">
        <f t="shared" si="173"/>
        <v>7</v>
      </c>
      <c r="AY72" s="616">
        <f t="shared" si="174"/>
        <v>3</v>
      </c>
      <c r="AZ72" s="616">
        <f t="shared" si="175"/>
        <v>7</v>
      </c>
      <c r="BA72" s="616">
        <f t="shared" si="176"/>
        <v>0</v>
      </c>
      <c r="BB72" s="616">
        <f t="shared" si="177"/>
        <v>0</v>
      </c>
      <c r="BC72" s="616">
        <f t="shared" si="178"/>
        <v>1</v>
      </c>
      <c r="BD72" s="594">
        <f t="shared" si="179"/>
        <v>0</v>
      </c>
      <c r="BE72" s="594">
        <f t="shared" si="180"/>
        <v>0</v>
      </c>
      <c r="BF72" s="594">
        <f t="shared" si="181"/>
        <v>0</v>
      </c>
      <c r="BG72" s="594">
        <f t="shared" si="182"/>
        <v>0</v>
      </c>
      <c r="BH72" s="594">
        <f t="shared" si="183"/>
        <v>0</v>
      </c>
      <c r="BI72" s="594">
        <f t="shared" si="184"/>
        <v>0</v>
      </c>
      <c r="BJ72" s="594">
        <f t="shared" si="185"/>
        <v>0</v>
      </c>
      <c r="BK72" s="594">
        <f t="shared" si="186"/>
        <v>0</v>
      </c>
      <c r="BL72" s="594">
        <f t="shared" si="187"/>
        <v>1</v>
      </c>
      <c r="BM72" s="594">
        <f t="shared" si="188"/>
        <v>0</v>
      </c>
      <c r="BN72" s="305"/>
      <c r="BO72" s="305"/>
      <c r="BP72" s="16" t="s">
        <v>79</v>
      </c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>
        <v>1</v>
      </c>
      <c r="DB72" s="13"/>
      <c r="DC72" s="13"/>
      <c r="DD72" s="13"/>
      <c r="DE72" s="13"/>
      <c r="DF72" s="13"/>
      <c r="DG72" s="13"/>
      <c r="DH72" s="13"/>
      <c r="DI72" s="13">
        <v>1</v>
      </c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>
        <v>1</v>
      </c>
      <c r="DV72" s="13"/>
      <c r="DW72" s="13"/>
      <c r="DX72" s="13"/>
      <c r="DY72" s="13"/>
      <c r="DZ72" s="13"/>
      <c r="EA72" s="13"/>
      <c r="EB72" s="13"/>
      <c r="EC72" s="13"/>
      <c r="ED72" s="13"/>
      <c r="EE72" s="13">
        <v>2</v>
      </c>
      <c r="EF72" s="13">
        <v>1</v>
      </c>
      <c r="EG72" s="13"/>
      <c r="EH72" s="13"/>
      <c r="EI72" s="13">
        <v>1</v>
      </c>
      <c r="EJ72" s="13"/>
      <c r="EK72" s="13"/>
      <c r="EL72" s="13">
        <v>2</v>
      </c>
      <c r="EM72" s="13">
        <v>1</v>
      </c>
      <c r="EN72" s="13">
        <v>2</v>
      </c>
      <c r="EO72" s="13"/>
      <c r="EP72" s="13"/>
      <c r="EQ72" s="13">
        <v>1</v>
      </c>
      <c r="ER72" s="13">
        <v>1</v>
      </c>
      <c r="ES72" s="13"/>
      <c r="ET72" s="13"/>
      <c r="EU72" s="13"/>
      <c r="EV72" s="13"/>
      <c r="EW72" s="13">
        <v>2</v>
      </c>
      <c r="EX72" s="13">
        <v>2</v>
      </c>
      <c r="EY72" s="13">
        <v>1</v>
      </c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57">
        <v>19</v>
      </c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>
        <v>2</v>
      </c>
      <c r="HR72" s="13"/>
      <c r="HS72" s="13"/>
      <c r="HT72" s="13"/>
      <c r="HU72" s="13"/>
      <c r="HV72" s="13"/>
      <c r="HW72" s="13"/>
      <c r="HX72" s="13"/>
      <c r="HY72" s="13"/>
      <c r="HZ72" s="13">
        <v>1</v>
      </c>
      <c r="IA72" s="13"/>
      <c r="IB72" s="13"/>
      <c r="IC72" s="13"/>
      <c r="ID72" s="13"/>
      <c r="IE72" s="13">
        <v>3</v>
      </c>
      <c r="IF72" s="13"/>
      <c r="IG72" s="13"/>
      <c r="IH72" s="13">
        <v>1</v>
      </c>
      <c r="II72" s="13">
        <v>1</v>
      </c>
      <c r="IJ72" s="13"/>
      <c r="IK72" s="13">
        <v>2</v>
      </c>
      <c r="IL72" s="13">
        <v>1</v>
      </c>
      <c r="IM72" s="13">
        <v>1</v>
      </c>
      <c r="IN72" s="13">
        <v>1</v>
      </c>
      <c r="IO72" s="13">
        <v>2</v>
      </c>
      <c r="IP72" s="13"/>
      <c r="IQ72" s="13">
        <v>1</v>
      </c>
      <c r="IR72" s="13"/>
      <c r="IS72" s="13"/>
      <c r="IT72" s="13"/>
      <c r="IU72" s="13"/>
      <c r="IV72" s="13"/>
      <c r="IW72" s="13"/>
      <c r="IX72" s="13">
        <v>1</v>
      </c>
      <c r="IY72" s="13"/>
      <c r="IZ72" s="13">
        <v>1</v>
      </c>
      <c r="JA72" s="13">
        <v>1</v>
      </c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57">
        <v>19</v>
      </c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>
        <v>1</v>
      </c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57">
        <v>1</v>
      </c>
      <c r="MV72" s="13">
        <v>39</v>
      </c>
    </row>
    <row r="73" spans="1:360">
      <c r="A73" s="9" t="s">
        <v>196</v>
      </c>
      <c r="B73" s="234">
        <f t="shared" si="189"/>
        <v>0</v>
      </c>
      <c r="C73" s="234">
        <f t="shared" si="190"/>
        <v>0</v>
      </c>
      <c r="D73" s="234">
        <f t="shared" si="191"/>
        <v>0</v>
      </c>
      <c r="E73" s="234">
        <f t="shared" si="192"/>
        <v>0</v>
      </c>
      <c r="F73" s="234">
        <f t="shared" si="193"/>
        <v>7</v>
      </c>
      <c r="G73" s="234">
        <f t="shared" si="194"/>
        <v>6</v>
      </c>
      <c r="H73" s="234">
        <f t="shared" si="195"/>
        <v>16</v>
      </c>
      <c r="I73" s="234">
        <f t="shared" si="196"/>
        <v>6</v>
      </c>
      <c r="J73" s="234">
        <f t="shared" si="197"/>
        <v>50</v>
      </c>
      <c r="K73" s="234">
        <f t="shared" si="198"/>
        <v>17</v>
      </c>
      <c r="L73" s="234">
        <f t="shared" si="199"/>
        <v>96</v>
      </c>
      <c r="M73" s="234">
        <f t="shared" si="200"/>
        <v>52</v>
      </c>
      <c r="N73" s="234">
        <f t="shared" si="201"/>
        <v>168</v>
      </c>
      <c r="O73" s="234">
        <f t="shared" si="202"/>
        <v>94</v>
      </c>
      <c r="P73" s="234">
        <f t="shared" si="203"/>
        <v>155</v>
      </c>
      <c r="Q73" s="234">
        <f t="shared" si="204"/>
        <v>115</v>
      </c>
      <c r="R73" s="234">
        <f t="shared" si="205"/>
        <v>84</v>
      </c>
      <c r="S73" s="234">
        <f t="shared" si="206"/>
        <v>77</v>
      </c>
      <c r="T73" s="234">
        <f t="shared" si="207"/>
        <v>15</v>
      </c>
      <c r="U73" s="234">
        <f t="shared" si="208"/>
        <v>26</v>
      </c>
      <c r="W73" s="596">
        <f t="shared" si="209"/>
        <v>0</v>
      </c>
      <c r="X73" s="596">
        <f t="shared" si="210"/>
        <v>0</v>
      </c>
      <c r="Y73" s="596">
        <f t="shared" si="211"/>
        <v>0</v>
      </c>
      <c r="Z73" s="596">
        <f t="shared" si="212"/>
        <v>0</v>
      </c>
      <c r="AA73" s="596">
        <f t="shared" si="213"/>
        <v>1</v>
      </c>
      <c r="AB73" s="596">
        <f t="shared" si="214"/>
        <v>3</v>
      </c>
      <c r="AC73" s="596">
        <f t="shared" si="215"/>
        <v>0</v>
      </c>
      <c r="AD73" s="596">
        <f t="shared" si="216"/>
        <v>2</v>
      </c>
      <c r="AE73" s="596">
        <f t="shared" si="217"/>
        <v>6</v>
      </c>
      <c r="AF73" s="596">
        <f t="shared" si="218"/>
        <v>5</v>
      </c>
      <c r="AG73" s="305"/>
      <c r="AH73" s="16" t="s">
        <v>80</v>
      </c>
      <c r="AI73" s="616">
        <f t="shared" si="158"/>
        <v>0</v>
      </c>
      <c r="AJ73" s="616">
        <f t="shared" si="159"/>
        <v>0</v>
      </c>
      <c r="AK73" s="616">
        <f t="shared" si="160"/>
        <v>0</v>
      </c>
      <c r="AL73" s="616">
        <f t="shared" si="161"/>
        <v>0</v>
      </c>
      <c r="AM73" s="616">
        <f t="shared" si="162"/>
        <v>0</v>
      </c>
      <c r="AN73" s="616">
        <f t="shared" si="163"/>
        <v>0</v>
      </c>
      <c r="AO73" s="616">
        <f t="shared" si="164"/>
        <v>2</v>
      </c>
      <c r="AP73" s="616">
        <f t="shared" si="165"/>
        <v>1</v>
      </c>
      <c r="AQ73" s="616">
        <f t="shared" si="166"/>
        <v>2</v>
      </c>
      <c r="AR73" s="616">
        <f t="shared" si="167"/>
        <v>1</v>
      </c>
      <c r="AS73" s="616">
        <f t="shared" si="168"/>
        <v>3</v>
      </c>
      <c r="AT73" s="616">
        <f t="shared" si="169"/>
        <v>4</v>
      </c>
      <c r="AU73" s="616">
        <f t="shared" si="170"/>
        <v>12</v>
      </c>
      <c r="AV73" s="616">
        <f t="shared" si="171"/>
        <v>10</v>
      </c>
      <c r="AW73" s="616">
        <f t="shared" si="172"/>
        <v>12</v>
      </c>
      <c r="AX73" s="616">
        <f t="shared" si="173"/>
        <v>2</v>
      </c>
      <c r="AY73" s="616">
        <f t="shared" si="174"/>
        <v>13</v>
      </c>
      <c r="AZ73" s="616">
        <f t="shared" si="175"/>
        <v>3</v>
      </c>
      <c r="BA73" s="616">
        <f t="shared" si="176"/>
        <v>0</v>
      </c>
      <c r="BB73" s="616">
        <f t="shared" si="177"/>
        <v>3</v>
      </c>
      <c r="BC73" s="616">
        <f t="shared" si="178"/>
        <v>3</v>
      </c>
      <c r="BD73" s="594">
        <f t="shared" si="179"/>
        <v>0</v>
      </c>
      <c r="BE73" s="594">
        <f t="shared" si="180"/>
        <v>0</v>
      </c>
      <c r="BF73" s="594">
        <f t="shared" si="181"/>
        <v>0</v>
      </c>
      <c r="BG73" s="594">
        <f t="shared" si="182"/>
        <v>0</v>
      </c>
      <c r="BH73" s="594">
        <f t="shared" si="183"/>
        <v>1</v>
      </c>
      <c r="BI73" s="594">
        <f t="shared" si="184"/>
        <v>0</v>
      </c>
      <c r="BJ73" s="594">
        <f t="shared" si="185"/>
        <v>0</v>
      </c>
      <c r="BK73" s="594">
        <f t="shared" si="186"/>
        <v>0</v>
      </c>
      <c r="BL73" s="594">
        <f t="shared" si="187"/>
        <v>1</v>
      </c>
      <c r="BM73" s="594">
        <f t="shared" si="188"/>
        <v>1</v>
      </c>
      <c r="BN73" s="305"/>
      <c r="BO73" s="305"/>
      <c r="BP73" s="16" t="s">
        <v>80</v>
      </c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>
        <v>1</v>
      </c>
      <c r="CV73" s="13"/>
      <c r="CW73" s="13"/>
      <c r="CX73" s="13"/>
      <c r="CY73" s="13"/>
      <c r="CZ73" s="13"/>
      <c r="DA73" s="13"/>
      <c r="DB73" s="13"/>
      <c r="DC73" s="13">
        <v>1</v>
      </c>
      <c r="DD73" s="13"/>
      <c r="DE73" s="13"/>
      <c r="DF73" s="13"/>
      <c r="DG73" s="13"/>
      <c r="DH73" s="13"/>
      <c r="DI73" s="13"/>
      <c r="DJ73" s="13"/>
      <c r="DK73" s="13"/>
      <c r="DL73" s="13">
        <v>1</v>
      </c>
      <c r="DM73" s="13"/>
      <c r="DN73" s="13"/>
      <c r="DO73" s="13"/>
      <c r="DP73" s="13"/>
      <c r="DQ73" s="13">
        <v>1</v>
      </c>
      <c r="DR73" s="13">
        <v>1</v>
      </c>
      <c r="DS73" s="13"/>
      <c r="DT73" s="13">
        <v>1</v>
      </c>
      <c r="DU73" s="13"/>
      <c r="DV73" s="13"/>
      <c r="DW73" s="13"/>
      <c r="DX73" s="13">
        <v>2</v>
      </c>
      <c r="DY73" s="13">
        <v>1</v>
      </c>
      <c r="DZ73" s="13">
        <v>1</v>
      </c>
      <c r="EA73" s="13">
        <v>2</v>
      </c>
      <c r="EB73" s="13">
        <v>1</v>
      </c>
      <c r="EC73" s="13">
        <v>1</v>
      </c>
      <c r="ED73" s="13"/>
      <c r="EE73" s="13">
        <v>2</v>
      </c>
      <c r="EF73" s="13"/>
      <c r="EG73" s="13"/>
      <c r="EH73" s="13">
        <v>1</v>
      </c>
      <c r="EI73" s="13"/>
      <c r="EJ73" s="13"/>
      <c r="EK73" s="13"/>
      <c r="EL73" s="13"/>
      <c r="EM73" s="13"/>
      <c r="EN73" s="13">
        <v>1</v>
      </c>
      <c r="EO73" s="13"/>
      <c r="EP73" s="13">
        <v>1</v>
      </c>
      <c r="EQ73" s="13"/>
      <c r="ER73" s="13"/>
      <c r="ES73" s="13"/>
      <c r="ET73" s="13"/>
      <c r="EU73" s="13"/>
      <c r="EV73" s="13">
        <v>1</v>
      </c>
      <c r="EW73" s="13"/>
      <c r="EX73" s="13">
        <v>1</v>
      </c>
      <c r="EY73" s="13"/>
      <c r="EZ73" s="13"/>
      <c r="FA73" s="13">
        <v>1</v>
      </c>
      <c r="FB73" s="13"/>
      <c r="FC73" s="13"/>
      <c r="FD73" s="13"/>
      <c r="FE73" s="13">
        <v>1</v>
      </c>
      <c r="FF73" s="13">
        <v>1</v>
      </c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57">
        <v>24</v>
      </c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>
        <v>2</v>
      </c>
      <c r="HE73" s="13"/>
      <c r="HF73" s="13"/>
      <c r="HG73" s="13"/>
      <c r="HH73" s="13"/>
      <c r="HI73" s="13"/>
      <c r="HJ73" s="13"/>
      <c r="HK73" s="13">
        <v>2</v>
      </c>
      <c r="HL73" s="13"/>
      <c r="HM73" s="13"/>
      <c r="HN73" s="13"/>
      <c r="HO73" s="13"/>
      <c r="HP73" s="13"/>
      <c r="HQ73" s="13"/>
      <c r="HR73" s="13"/>
      <c r="HS73" s="13"/>
      <c r="HT73" s="13">
        <v>1</v>
      </c>
      <c r="HU73" s="13">
        <v>1</v>
      </c>
      <c r="HV73" s="13"/>
      <c r="HW73" s="13"/>
      <c r="HX73" s="13">
        <v>1</v>
      </c>
      <c r="HY73" s="13"/>
      <c r="HZ73" s="13">
        <v>1</v>
      </c>
      <c r="IA73" s="13">
        <v>3</v>
      </c>
      <c r="IB73" s="13"/>
      <c r="IC73" s="13">
        <v>1</v>
      </c>
      <c r="ID73" s="13"/>
      <c r="IE73" s="13">
        <v>1</v>
      </c>
      <c r="IF73" s="13">
        <v>2</v>
      </c>
      <c r="IG73" s="13">
        <v>3</v>
      </c>
      <c r="IH73" s="13">
        <v>1</v>
      </c>
      <c r="II73" s="13"/>
      <c r="IJ73" s="13">
        <v>2</v>
      </c>
      <c r="IK73" s="13">
        <v>1</v>
      </c>
      <c r="IL73" s="13"/>
      <c r="IM73" s="13">
        <v>1</v>
      </c>
      <c r="IN73" s="13">
        <v>1</v>
      </c>
      <c r="IO73" s="13">
        <v>4</v>
      </c>
      <c r="IP73" s="13">
        <v>1</v>
      </c>
      <c r="IQ73" s="13"/>
      <c r="IR73" s="13">
        <v>1</v>
      </c>
      <c r="IS73" s="13">
        <v>1</v>
      </c>
      <c r="IT73" s="13">
        <v>4</v>
      </c>
      <c r="IU73" s="13">
        <v>4</v>
      </c>
      <c r="IV73" s="13">
        <v>1</v>
      </c>
      <c r="IW73" s="13">
        <v>1</v>
      </c>
      <c r="IX73" s="13">
        <v>1</v>
      </c>
      <c r="IY73" s="13"/>
      <c r="IZ73" s="13"/>
      <c r="JA73" s="13">
        <v>1</v>
      </c>
      <c r="JB73" s="13">
        <v>1</v>
      </c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57">
        <v>44</v>
      </c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>
        <v>1</v>
      </c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>
        <v>1</v>
      </c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>
        <v>1</v>
      </c>
      <c r="MQ73" s="13"/>
      <c r="MR73" s="13"/>
      <c r="MS73" s="13"/>
      <c r="MT73" s="13"/>
      <c r="MU73" s="57">
        <v>3</v>
      </c>
      <c r="MV73" s="13">
        <v>71</v>
      </c>
    </row>
    <row r="74" spans="1:360">
      <c r="A74" s="9" t="s">
        <v>197</v>
      </c>
      <c r="B74" s="234">
        <f t="shared" si="189"/>
        <v>1</v>
      </c>
      <c r="C74" s="234">
        <f t="shared" si="190"/>
        <v>0</v>
      </c>
      <c r="D74" s="234">
        <f t="shared" si="191"/>
        <v>0</v>
      </c>
      <c r="E74" s="234">
        <f t="shared" si="192"/>
        <v>0</v>
      </c>
      <c r="F74" s="234">
        <f t="shared" si="193"/>
        <v>0</v>
      </c>
      <c r="G74" s="234">
        <f t="shared" si="194"/>
        <v>0</v>
      </c>
      <c r="H74" s="234">
        <f t="shared" si="195"/>
        <v>0</v>
      </c>
      <c r="I74" s="234">
        <f t="shared" si="196"/>
        <v>0</v>
      </c>
      <c r="J74" s="234">
        <f t="shared" si="197"/>
        <v>4</v>
      </c>
      <c r="K74" s="234">
        <f t="shared" si="198"/>
        <v>5</v>
      </c>
      <c r="L74" s="234">
        <f t="shared" si="199"/>
        <v>9</v>
      </c>
      <c r="M74" s="234">
        <f t="shared" si="200"/>
        <v>6</v>
      </c>
      <c r="N74" s="234">
        <f t="shared" si="201"/>
        <v>12</v>
      </c>
      <c r="O74" s="234">
        <f t="shared" si="202"/>
        <v>4</v>
      </c>
      <c r="P74" s="234">
        <f t="shared" si="203"/>
        <v>10</v>
      </c>
      <c r="Q74" s="234">
        <f t="shared" si="204"/>
        <v>6</v>
      </c>
      <c r="R74" s="234">
        <f t="shared" si="205"/>
        <v>4</v>
      </c>
      <c r="S74" s="234">
        <f t="shared" si="206"/>
        <v>10</v>
      </c>
      <c r="T74" s="234">
        <f t="shared" si="207"/>
        <v>1</v>
      </c>
      <c r="U74" s="234">
        <f t="shared" si="208"/>
        <v>0</v>
      </c>
      <c r="W74" s="596">
        <f t="shared" si="209"/>
        <v>0</v>
      </c>
      <c r="X74" s="596">
        <f t="shared" si="210"/>
        <v>0</v>
      </c>
      <c r="Y74" s="596">
        <f t="shared" si="211"/>
        <v>0</v>
      </c>
      <c r="Z74" s="596">
        <f t="shared" si="212"/>
        <v>0</v>
      </c>
      <c r="AA74" s="596">
        <f t="shared" si="213"/>
        <v>0</v>
      </c>
      <c r="AB74" s="596">
        <f t="shared" si="214"/>
        <v>0</v>
      </c>
      <c r="AC74" s="596">
        <f t="shared" si="215"/>
        <v>0</v>
      </c>
      <c r="AD74" s="596">
        <f t="shared" si="216"/>
        <v>2</v>
      </c>
      <c r="AE74" s="596">
        <f t="shared" si="217"/>
        <v>0</v>
      </c>
      <c r="AF74" s="596">
        <f t="shared" si="218"/>
        <v>0</v>
      </c>
      <c r="AG74" s="305"/>
      <c r="AH74" s="16" t="s">
        <v>81</v>
      </c>
      <c r="AI74" s="616">
        <f t="shared" si="158"/>
        <v>0</v>
      </c>
      <c r="AJ74" s="616">
        <f t="shared" si="159"/>
        <v>0</v>
      </c>
      <c r="AK74" s="616">
        <f t="shared" si="160"/>
        <v>1</v>
      </c>
      <c r="AL74" s="616">
        <f t="shared" si="161"/>
        <v>0</v>
      </c>
      <c r="AM74" s="616">
        <f t="shared" si="162"/>
        <v>0</v>
      </c>
      <c r="AN74" s="616">
        <f t="shared" si="163"/>
        <v>1</v>
      </c>
      <c r="AO74" s="616">
        <f t="shared" si="164"/>
        <v>2</v>
      </c>
      <c r="AP74" s="616">
        <f t="shared" si="165"/>
        <v>1</v>
      </c>
      <c r="AQ74" s="616">
        <f t="shared" si="166"/>
        <v>7</v>
      </c>
      <c r="AR74" s="616">
        <f t="shared" si="167"/>
        <v>11</v>
      </c>
      <c r="AS74" s="616">
        <f t="shared" si="168"/>
        <v>14</v>
      </c>
      <c r="AT74" s="616">
        <f t="shared" si="169"/>
        <v>9</v>
      </c>
      <c r="AU74" s="616">
        <f t="shared" si="170"/>
        <v>25</v>
      </c>
      <c r="AV74" s="616">
        <f t="shared" si="171"/>
        <v>17</v>
      </c>
      <c r="AW74" s="616">
        <f t="shared" si="172"/>
        <v>30</v>
      </c>
      <c r="AX74" s="616">
        <f t="shared" si="173"/>
        <v>18</v>
      </c>
      <c r="AY74" s="616">
        <f t="shared" si="174"/>
        <v>17</v>
      </c>
      <c r="AZ74" s="616">
        <f t="shared" si="175"/>
        <v>17</v>
      </c>
      <c r="BA74" s="616">
        <f t="shared" si="176"/>
        <v>6</v>
      </c>
      <c r="BB74" s="616">
        <f t="shared" si="177"/>
        <v>7</v>
      </c>
      <c r="BC74" s="616">
        <f t="shared" si="178"/>
        <v>2</v>
      </c>
      <c r="BD74" s="594">
        <f t="shared" si="179"/>
        <v>0</v>
      </c>
      <c r="BE74" s="594">
        <f t="shared" si="180"/>
        <v>0</v>
      </c>
      <c r="BF74" s="594">
        <f t="shared" si="181"/>
        <v>0</v>
      </c>
      <c r="BG74" s="594">
        <f t="shared" si="182"/>
        <v>0</v>
      </c>
      <c r="BH74" s="594">
        <f t="shared" si="183"/>
        <v>0</v>
      </c>
      <c r="BI74" s="594">
        <f t="shared" si="184"/>
        <v>0</v>
      </c>
      <c r="BJ74" s="594">
        <f t="shared" si="185"/>
        <v>0</v>
      </c>
      <c r="BK74" s="594">
        <f t="shared" si="186"/>
        <v>0</v>
      </c>
      <c r="BL74" s="594">
        <f t="shared" si="187"/>
        <v>0</v>
      </c>
      <c r="BM74" s="594">
        <f t="shared" si="188"/>
        <v>2</v>
      </c>
      <c r="BN74" s="305"/>
      <c r="BO74" s="305"/>
      <c r="BP74" s="16" t="s">
        <v>81</v>
      </c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>
        <v>1</v>
      </c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>
        <v>1</v>
      </c>
      <c r="CY74" s="13"/>
      <c r="CZ74" s="13"/>
      <c r="DA74" s="13"/>
      <c r="DB74" s="13"/>
      <c r="DC74" s="13">
        <v>4</v>
      </c>
      <c r="DD74" s="13">
        <v>1</v>
      </c>
      <c r="DE74" s="13"/>
      <c r="DF74" s="13">
        <v>1</v>
      </c>
      <c r="DG74" s="13"/>
      <c r="DH74" s="13">
        <v>2</v>
      </c>
      <c r="DI74" s="13"/>
      <c r="DJ74" s="13">
        <v>1</v>
      </c>
      <c r="DK74" s="13">
        <v>2</v>
      </c>
      <c r="DL74" s="13">
        <v>1</v>
      </c>
      <c r="DM74" s="13"/>
      <c r="DN74" s="13"/>
      <c r="DO74" s="13"/>
      <c r="DP74" s="13">
        <v>2</v>
      </c>
      <c r="DQ74" s="13"/>
      <c r="DR74" s="13">
        <v>3</v>
      </c>
      <c r="DS74" s="13"/>
      <c r="DT74" s="13">
        <v>2</v>
      </c>
      <c r="DU74" s="13">
        <v>1</v>
      </c>
      <c r="DV74" s="13"/>
      <c r="DW74" s="13">
        <v>2</v>
      </c>
      <c r="DX74" s="13"/>
      <c r="DY74" s="13">
        <v>3</v>
      </c>
      <c r="DZ74" s="13">
        <v>1</v>
      </c>
      <c r="EA74" s="13">
        <v>1</v>
      </c>
      <c r="EB74" s="13">
        <v>2</v>
      </c>
      <c r="EC74" s="13">
        <v>2</v>
      </c>
      <c r="ED74" s="13">
        <v>3</v>
      </c>
      <c r="EE74" s="13">
        <v>3</v>
      </c>
      <c r="EF74" s="13">
        <v>3</v>
      </c>
      <c r="EG74" s="13">
        <v>2</v>
      </c>
      <c r="EH74" s="13">
        <v>1</v>
      </c>
      <c r="EI74" s="13">
        <v>2</v>
      </c>
      <c r="EJ74" s="13"/>
      <c r="EK74" s="13">
        <v>2</v>
      </c>
      <c r="EL74" s="13">
        <v>3</v>
      </c>
      <c r="EM74" s="13">
        <v>1</v>
      </c>
      <c r="EN74" s="13"/>
      <c r="EO74" s="13">
        <v>4</v>
      </c>
      <c r="EP74" s="13">
        <v>2</v>
      </c>
      <c r="EQ74" s="13">
        <v>3</v>
      </c>
      <c r="ER74" s="13">
        <v>3</v>
      </c>
      <c r="ES74" s="13"/>
      <c r="ET74" s="13">
        <v>1</v>
      </c>
      <c r="EU74" s="13">
        <v>1</v>
      </c>
      <c r="EV74" s="13">
        <v>3</v>
      </c>
      <c r="EW74" s="13">
        <v>1</v>
      </c>
      <c r="EX74" s="13">
        <v>2</v>
      </c>
      <c r="EY74" s="13">
        <v>1</v>
      </c>
      <c r="EZ74" s="13"/>
      <c r="FA74" s="13">
        <v>2</v>
      </c>
      <c r="FB74" s="13"/>
      <c r="FC74" s="13"/>
      <c r="FD74" s="13">
        <v>1</v>
      </c>
      <c r="FE74" s="13"/>
      <c r="FF74" s="13">
        <v>3</v>
      </c>
      <c r="FG74" s="13">
        <v>1</v>
      </c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57">
        <v>81</v>
      </c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>
        <v>1</v>
      </c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>
        <v>1</v>
      </c>
      <c r="HC74" s="13">
        <v>1</v>
      </c>
      <c r="HD74" s="13"/>
      <c r="HE74" s="13"/>
      <c r="HF74" s="13"/>
      <c r="HG74" s="13"/>
      <c r="HH74" s="13"/>
      <c r="HI74" s="13">
        <v>2</v>
      </c>
      <c r="HJ74" s="13"/>
      <c r="HK74" s="13">
        <v>1</v>
      </c>
      <c r="HL74" s="13">
        <v>2</v>
      </c>
      <c r="HM74" s="13">
        <v>1</v>
      </c>
      <c r="HN74" s="13">
        <v>1</v>
      </c>
      <c r="HO74" s="13"/>
      <c r="HP74" s="13">
        <v>2</v>
      </c>
      <c r="HQ74" s="13"/>
      <c r="HR74" s="13">
        <v>1</v>
      </c>
      <c r="HS74" s="13">
        <v>1</v>
      </c>
      <c r="HT74" s="13">
        <v>3</v>
      </c>
      <c r="HU74" s="13">
        <v>2</v>
      </c>
      <c r="HV74" s="13"/>
      <c r="HW74" s="13"/>
      <c r="HX74" s="13">
        <v>2</v>
      </c>
      <c r="HY74" s="13">
        <v>3</v>
      </c>
      <c r="HZ74" s="13">
        <v>3</v>
      </c>
      <c r="IA74" s="13">
        <v>3</v>
      </c>
      <c r="IB74" s="13">
        <v>1</v>
      </c>
      <c r="IC74" s="13">
        <v>1</v>
      </c>
      <c r="ID74" s="13">
        <v>3</v>
      </c>
      <c r="IE74" s="13">
        <v>4</v>
      </c>
      <c r="IF74" s="13">
        <v>3</v>
      </c>
      <c r="IG74" s="13">
        <v>3</v>
      </c>
      <c r="IH74" s="13">
        <v>1</v>
      </c>
      <c r="II74" s="13">
        <v>3</v>
      </c>
      <c r="IJ74" s="13">
        <v>1</v>
      </c>
      <c r="IK74" s="13">
        <v>7</v>
      </c>
      <c r="IL74" s="13">
        <v>3</v>
      </c>
      <c r="IM74" s="13">
        <v>1</v>
      </c>
      <c r="IN74" s="13">
        <v>3</v>
      </c>
      <c r="IO74" s="13">
        <v>3</v>
      </c>
      <c r="IP74" s="13">
        <v>3</v>
      </c>
      <c r="IQ74" s="13">
        <v>3</v>
      </c>
      <c r="IR74" s="13">
        <v>2</v>
      </c>
      <c r="IS74" s="13">
        <v>4</v>
      </c>
      <c r="IT74" s="13">
        <v>3</v>
      </c>
      <c r="IU74" s="13">
        <v>3</v>
      </c>
      <c r="IV74" s="13">
        <v>3</v>
      </c>
      <c r="IW74" s="13">
        <v>1</v>
      </c>
      <c r="IX74" s="13">
        <v>2</v>
      </c>
      <c r="IY74" s="13">
        <v>1</v>
      </c>
      <c r="IZ74" s="13">
        <v>2</v>
      </c>
      <c r="JA74" s="13"/>
      <c r="JB74" s="13">
        <v>1</v>
      </c>
      <c r="JC74" s="13">
        <v>1</v>
      </c>
      <c r="JD74" s="13">
        <v>1</v>
      </c>
      <c r="JE74" s="13">
        <v>1</v>
      </c>
      <c r="JF74" s="13">
        <v>3</v>
      </c>
      <c r="JG74" s="13"/>
      <c r="JH74" s="13">
        <v>1</v>
      </c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57">
        <v>102</v>
      </c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>
        <v>1</v>
      </c>
      <c r="MF74" s="13">
        <v>1</v>
      </c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57">
        <v>2</v>
      </c>
      <c r="MV74" s="13">
        <v>185</v>
      </c>
    </row>
    <row r="75" spans="1:360">
      <c r="A75" s="9" t="s">
        <v>85</v>
      </c>
      <c r="B75" s="234">
        <f t="shared" si="189"/>
        <v>1</v>
      </c>
      <c r="C75" s="234">
        <f t="shared" si="190"/>
        <v>0</v>
      </c>
      <c r="D75" s="234">
        <f t="shared" si="191"/>
        <v>0</v>
      </c>
      <c r="E75" s="234">
        <f t="shared" si="192"/>
        <v>1</v>
      </c>
      <c r="F75" s="234">
        <f t="shared" si="193"/>
        <v>6</v>
      </c>
      <c r="G75" s="234">
        <f t="shared" si="194"/>
        <v>2</v>
      </c>
      <c r="H75" s="234">
        <f t="shared" si="195"/>
        <v>6</v>
      </c>
      <c r="I75" s="234">
        <f t="shared" si="196"/>
        <v>9</v>
      </c>
      <c r="J75" s="234">
        <f t="shared" si="197"/>
        <v>27</v>
      </c>
      <c r="K75" s="234">
        <f t="shared" si="198"/>
        <v>14</v>
      </c>
      <c r="L75" s="234">
        <f t="shared" si="199"/>
        <v>37</v>
      </c>
      <c r="M75" s="234">
        <f t="shared" si="200"/>
        <v>28</v>
      </c>
      <c r="N75" s="234">
        <f t="shared" si="201"/>
        <v>66</v>
      </c>
      <c r="O75" s="234">
        <f t="shared" si="202"/>
        <v>40</v>
      </c>
      <c r="P75" s="234">
        <f t="shared" si="203"/>
        <v>67</v>
      </c>
      <c r="Q75" s="234">
        <f t="shared" si="204"/>
        <v>48</v>
      </c>
      <c r="R75" s="234">
        <f t="shared" si="205"/>
        <v>37</v>
      </c>
      <c r="S75" s="234">
        <f t="shared" si="206"/>
        <v>46</v>
      </c>
      <c r="T75" s="234">
        <f t="shared" si="207"/>
        <v>8</v>
      </c>
      <c r="U75" s="234">
        <f t="shared" si="208"/>
        <v>7</v>
      </c>
      <c r="W75" s="596">
        <f t="shared" si="209"/>
        <v>1</v>
      </c>
      <c r="X75" s="596">
        <f t="shared" si="210"/>
        <v>0</v>
      </c>
      <c r="Y75" s="596">
        <f t="shared" si="211"/>
        <v>0</v>
      </c>
      <c r="Z75" s="596">
        <f t="shared" si="212"/>
        <v>0</v>
      </c>
      <c r="AA75" s="596">
        <f t="shared" si="213"/>
        <v>0</v>
      </c>
      <c r="AB75" s="596">
        <f t="shared" si="214"/>
        <v>2</v>
      </c>
      <c r="AC75" s="596">
        <f t="shared" si="215"/>
        <v>0</v>
      </c>
      <c r="AD75" s="596">
        <f t="shared" si="216"/>
        <v>1</v>
      </c>
      <c r="AE75" s="596">
        <f t="shared" si="217"/>
        <v>4</v>
      </c>
      <c r="AF75" s="596">
        <f t="shared" si="218"/>
        <v>2</v>
      </c>
      <c r="AG75" s="305"/>
      <c r="AH75" s="16" t="s">
        <v>82</v>
      </c>
      <c r="AI75" s="616">
        <f t="shared" si="158"/>
        <v>0</v>
      </c>
      <c r="AJ75" s="616">
        <f t="shared" si="159"/>
        <v>1</v>
      </c>
      <c r="AK75" s="616">
        <f t="shared" si="160"/>
        <v>2</v>
      </c>
      <c r="AL75" s="616">
        <f t="shared" si="161"/>
        <v>0</v>
      </c>
      <c r="AM75" s="616">
        <f t="shared" si="162"/>
        <v>5</v>
      </c>
      <c r="AN75" s="616">
        <f t="shared" si="163"/>
        <v>7</v>
      </c>
      <c r="AO75" s="616">
        <f t="shared" si="164"/>
        <v>12</v>
      </c>
      <c r="AP75" s="616">
        <f t="shared" si="165"/>
        <v>7</v>
      </c>
      <c r="AQ75" s="616">
        <f t="shared" si="166"/>
        <v>41</v>
      </c>
      <c r="AR75" s="616">
        <f t="shared" si="167"/>
        <v>16</v>
      </c>
      <c r="AS75" s="616">
        <f t="shared" si="168"/>
        <v>71</v>
      </c>
      <c r="AT75" s="616">
        <f t="shared" si="169"/>
        <v>35</v>
      </c>
      <c r="AU75" s="616">
        <f t="shared" si="170"/>
        <v>136</v>
      </c>
      <c r="AV75" s="616">
        <f t="shared" si="171"/>
        <v>88</v>
      </c>
      <c r="AW75" s="616">
        <f t="shared" si="172"/>
        <v>150</v>
      </c>
      <c r="AX75" s="616">
        <f t="shared" si="173"/>
        <v>99</v>
      </c>
      <c r="AY75" s="616">
        <f t="shared" si="174"/>
        <v>67</v>
      </c>
      <c r="AZ75" s="616">
        <f t="shared" si="175"/>
        <v>73</v>
      </c>
      <c r="BA75" s="616">
        <f t="shared" si="176"/>
        <v>12</v>
      </c>
      <c r="BB75" s="616">
        <f t="shared" si="177"/>
        <v>29</v>
      </c>
      <c r="BC75" s="616">
        <f t="shared" si="178"/>
        <v>20</v>
      </c>
      <c r="BD75" s="594">
        <f t="shared" si="179"/>
        <v>0</v>
      </c>
      <c r="BE75" s="594">
        <f t="shared" si="180"/>
        <v>0</v>
      </c>
      <c r="BF75" s="594">
        <f t="shared" si="181"/>
        <v>0</v>
      </c>
      <c r="BG75" s="594">
        <f t="shared" si="182"/>
        <v>0</v>
      </c>
      <c r="BH75" s="594">
        <f t="shared" si="183"/>
        <v>0</v>
      </c>
      <c r="BI75" s="594">
        <f t="shared" si="184"/>
        <v>0</v>
      </c>
      <c r="BJ75" s="594">
        <f t="shared" si="185"/>
        <v>2</v>
      </c>
      <c r="BK75" s="594">
        <f t="shared" si="186"/>
        <v>3</v>
      </c>
      <c r="BL75" s="594">
        <f t="shared" si="187"/>
        <v>10</v>
      </c>
      <c r="BM75" s="594">
        <f t="shared" si="188"/>
        <v>5</v>
      </c>
      <c r="BN75" s="305"/>
      <c r="BO75" s="305"/>
      <c r="BP75" s="16" t="s">
        <v>82</v>
      </c>
      <c r="BQ75" s="13"/>
      <c r="BR75" s="13"/>
      <c r="BS75" s="13"/>
      <c r="BT75" s="13"/>
      <c r="BU75" s="13"/>
      <c r="BV75" s="13"/>
      <c r="BW75" s="13">
        <v>1</v>
      </c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>
        <v>1</v>
      </c>
      <c r="CM75" s="13">
        <v>2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S75" s="13"/>
      <c r="CT75" s="13"/>
      <c r="CU75" s="13">
        <v>1</v>
      </c>
      <c r="CV75" s="13">
        <v>2</v>
      </c>
      <c r="CW75" s="13"/>
      <c r="CX75" s="13">
        <v>2</v>
      </c>
      <c r="CY75" s="13"/>
      <c r="CZ75" s="13"/>
      <c r="DA75" s="13">
        <v>1</v>
      </c>
      <c r="DB75" s="13"/>
      <c r="DC75" s="13">
        <v>4</v>
      </c>
      <c r="DD75" s="13"/>
      <c r="DE75" s="13">
        <v>1</v>
      </c>
      <c r="DF75" s="13">
        <v>1</v>
      </c>
      <c r="DG75" s="13">
        <v>5</v>
      </c>
      <c r="DH75" s="13">
        <v>1</v>
      </c>
      <c r="DI75" s="13"/>
      <c r="DJ75" s="13">
        <v>2</v>
      </c>
      <c r="DK75" s="13">
        <v>2</v>
      </c>
      <c r="DL75" s="13"/>
      <c r="DM75" s="13">
        <v>4</v>
      </c>
      <c r="DN75" s="13">
        <v>3</v>
      </c>
      <c r="DO75" s="13">
        <v>4</v>
      </c>
      <c r="DP75" s="13">
        <v>2</v>
      </c>
      <c r="DQ75" s="13">
        <v>3</v>
      </c>
      <c r="DR75" s="13">
        <v>4</v>
      </c>
      <c r="DS75" s="13">
        <v>6</v>
      </c>
      <c r="DT75" s="13">
        <v>5</v>
      </c>
      <c r="DU75" s="13">
        <v>4</v>
      </c>
      <c r="DV75" s="13">
        <v>3</v>
      </c>
      <c r="DW75" s="13">
        <v>6</v>
      </c>
      <c r="DX75" s="13">
        <v>8</v>
      </c>
      <c r="DY75" s="13">
        <v>9</v>
      </c>
      <c r="DZ75" s="13">
        <v>9</v>
      </c>
      <c r="EA75" s="13">
        <v>12</v>
      </c>
      <c r="EB75" s="13">
        <v>12</v>
      </c>
      <c r="EC75" s="13">
        <v>11</v>
      </c>
      <c r="ED75" s="13">
        <v>10</v>
      </c>
      <c r="EE75" s="13">
        <v>8</v>
      </c>
      <c r="EF75" s="13">
        <v>11</v>
      </c>
      <c r="EG75" s="13">
        <v>13</v>
      </c>
      <c r="EH75" s="13">
        <v>18</v>
      </c>
      <c r="EI75" s="13">
        <v>8</v>
      </c>
      <c r="EJ75" s="13">
        <v>6</v>
      </c>
      <c r="EK75" s="13">
        <v>11</v>
      </c>
      <c r="EL75" s="13">
        <v>6</v>
      </c>
      <c r="EM75" s="13">
        <v>12</v>
      </c>
      <c r="EN75" s="13">
        <v>8</v>
      </c>
      <c r="EO75" s="13">
        <v>6</v>
      </c>
      <c r="EP75" s="13">
        <v>7</v>
      </c>
      <c r="EQ75" s="13">
        <v>11</v>
      </c>
      <c r="ER75" s="13">
        <v>5</v>
      </c>
      <c r="ES75" s="13">
        <v>7</v>
      </c>
      <c r="ET75" s="13">
        <v>8</v>
      </c>
      <c r="EU75" s="13">
        <v>7</v>
      </c>
      <c r="EV75" s="13">
        <v>8</v>
      </c>
      <c r="EW75" s="13">
        <v>10</v>
      </c>
      <c r="EX75" s="13">
        <v>5</v>
      </c>
      <c r="EY75" s="13">
        <v>5</v>
      </c>
      <c r="EZ75" s="13">
        <v>5</v>
      </c>
      <c r="FA75" s="13">
        <v>4</v>
      </c>
      <c r="FB75" s="13">
        <v>5</v>
      </c>
      <c r="FC75" s="13">
        <v>4</v>
      </c>
      <c r="FD75" s="13">
        <v>4</v>
      </c>
      <c r="FE75" s="13">
        <v>4</v>
      </c>
      <c r="FF75" s="13"/>
      <c r="FG75" s="13">
        <v>3</v>
      </c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57">
        <v>355</v>
      </c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>
        <v>1</v>
      </c>
      <c r="GE75" s="13"/>
      <c r="GF75" s="13"/>
      <c r="GG75" s="13">
        <v>1</v>
      </c>
      <c r="GH75" s="13"/>
      <c r="GI75" s="13"/>
      <c r="GJ75" s="13"/>
      <c r="GK75" s="13"/>
      <c r="GL75" s="13">
        <v>2</v>
      </c>
      <c r="GM75" s="13"/>
      <c r="GN75" s="13">
        <v>1</v>
      </c>
      <c r="GO75" s="13">
        <v>1</v>
      </c>
      <c r="GP75" s="13"/>
      <c r="GQ75" s="13">
        <v>1</v>
      </c>
      <c r="GR75" s="13"/>
      <c r="GS75" s="13"/>
      <c r="GT75" s="13"/>
      <c r="GU75" s="13"/>
      <c r="GV75" s="13"/>
      <c r="GW75" s="13">
        <v>1</v>
      </c>
      <c r="GX75" s="13"/>
      <c r="GY75" s="13">
        <v>1</v>
      </c>
      <c r="GZ75" s="13"/>
      <c r="HA75" s="13">
        <v>2</v>
      </c>
      <c r="HB75" s="13">
        <v>1</v>
      </c>
      <c r="HC75" s="13">
        <v>2</v>
      </c>
      <c r="HD75" s="13">
        <v>4</v>
      </c>
      <c r="HE75" s="13">
        <v>1</v>
      </c>
      <c r="HF75" s="13"/>
      <c r="HG75" s="13">
        <v>4</v>
      </c>
      <c r="HH75" s="13">
        <v>5</v>
      </c>
      <c r="HI75" s="13">
        <v>3</v>
      </c>
      <c r="HJ75" s="13">
        <v>5</v>
      </c>
      <c r="HK75" s="13">
        <v>4</v>
      </c>
      <c r="HL75" s="13">
        <v>2</v>
      </c>
      <c r="HM75" s="13">
        <v>2</v>
      </c>
      <c r="HN75" s="13">
        <v>7</v>
      </c>
      <c r="HO75" s="13">
        <v>9</v>
      </c>
      <c r="HP75" s="13">
        <v>7</v>
      </c>
      <c r="HQ75" s="13">
        <v>6</v>
      </c>
      <c r="HR75" s="13">
        <v>5</v>
      </c>
      <c r="HS75" s="13">
        <v>5</v>
      </c>
      <c r="HT75" s="13">
        <v>10</v>
      </c>
      <c r="HU75" s="13">
        <v>4</v>
      </c>
      <c r="HV75" s="13">
        <v>8</v>
      </c>
      <c r="HW75" s="13">
        <v>10</v>
      </c>
      <c r="HX75" s="13">
        <v>10</v>
      </c>
      <c r="HY75" s="13">
        <v>6</v>
      </c>
      <c r="HZ75" s="13">
        <v>9</v>
      </c>
      <c r="IA75" s="13">
        <v>11</v>
      </c>
      <c r="IB75" s="13">
        <v>12</v>
      </c>
      <c r="IC75" s="13">
        <v>12</v>
      </c>
      <c r="ID75" s="13">
        <v>12</v>
      </c>
      <c r="IE75" s="13">
        <v>14</v>
      </c>
      <c r="IF75" s="13">
        <v>18</v>
      </c>
      <c r="IG75" s="13">
        <v>18</v>
      </c>
      <c r="IH75" s="13">
        <v>17</v>
      </c>
      <c r="II75" s="13">
        <v>13</v>
      </c>
      <c r="IJ75" s="13">
        <v>20</v>
      </c>
      <c r="IK75" s="13">
        <v>14</v>
      </c>
      <c r="IL75" s="13">
        <v>21</v>
      </c>
      <c r="IM75" s="13">
        <v>21</v>
      </c>
      <c r="IN75" s="13">
        <v>13</v>
      </c>
      <c r="IO75" s="13">
        <v>10</v>
      </c>
      <c r="IP75" s="13">
        <v>15</v>
      </c>
      <c r="IQ75" s="13">
        <v>15</v>
      </c>
      <c r="IR75" s="13">
        <v>13</v>
      </c>
      <c r="IS75" s="13">
        <v>8</v>
      </c>
      <c r="IT75" s="13">
        <v>8</v>
      </c>
      <c r="IU75" s="13">
        <v>15</v>
      </c>
      <c r="IV75" s="13">
        <v>12</v>
      </c>
      <c r="IW75" s="13">
        <v>4</v>
      </c>
      <c r="IX75" s="13">
        <v>4</v>
      </c>
      <c r="IY75" s="13">
        <v>4</v>
      </c>
      <c r="IZ75" s="13">
        <v>10</v>
      </c>
      <c r="JA75" s="13">
        <v>3</v>
      </c>
      <c r="JB75" s="13">
        <v>5</v>
      </c>
      <c r="JC75" s="13">
        <v>2</v>
      </c>
      <c r="JD75" s="13">
        <v>5</v>
      </c>
      <c r="JE75" s="13">
        <v>2</v>
      </c>
      <c r="JF75" s="13">
        <v>1</v>
      </c>
      <c r="JG75" s="13"/>
      <c r="JH75" s="13">
        <v>4</v>
      </c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57">
        <v>496</v>
      </c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>
        <v>1</v>
      </c>
      <c r="LE75" s="13"/>
      <c r="LF75" s="13"/>
      <c r="LG75" s="13">
        <v>1</v>
      </c>
      <c r="LH75" s="13"/>
      <c r="LI75" s="13"/>
      <c r="LJ75" s="13"/>
      <c r="LK75" s="13"/>
      <c r="LL75" s="13">
        <v>1</v>
      </c>
      <c r="LM75" s="13"/>
      <c r="LN75" s="13"/>
      <c r="LO75" s="13"/>
      <c r="LP75" s="13">
        <v>1</v>
      </c>
      <c r="LQ75" s="13"/>
      <c r="LR75" s="13"/>
      <c r="LS75" s="13"/>
      <c r="LT75" s="13">
        <v>1</v>
      </c>
      <c r="LU75" s="13"/>
      <c r="LV75" s="13"/>
      <c r="LW75" s="13"/>
      <c r="LX75" s="13">
        <v>1</v>
      </c>
      <c r="LY75" s="13">
        <v>1</v>
      </c>
      <c r="LZ75" s="13">
        <v>2</v>
      </c>
      <c r="MA75" s="13">
        <v>2</v>
      </c>
      <c r="MB75" s="13">
        <v>3</v>
      </c>
      <c r="MC75" s="13">
        <v>1</v>
      </c>
      <c r="MD75" s="13"/>
      <c r="ME75" s="13"/>
      <c r="MF75" s="13"/>
      <c r="MG75" s="13">
        <v>1</v>
      </c>
      <c r="MH75" s="13">
        <v>2</v>
      </c>
      <c r="MI75" s="13">
        <v>1</v>
      </c>
      <c r="MJ75" s="13">
        <v>1</v>
      </c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57">
        <v>20</v>
      </c>
      <c r="MV75" s="13">
        <v>871</v>
      </c>
    </row>
    <row r="76" spans="1:360">
      <c r="A76" s="9" t="s">
        <v>86</v>
      </c>
      <c r="B76" s="234">
        <f t="shared" si="189"/>
        <v>1</v>
      </c>
      <c r="C76" s="234">
        <f t="shared" si="190"/>
        <v>0</v>
      </c>
      <c r="D76" s="234">
        <f t="shared" si="191"/>
        <v>1</v>
      </c>
      <c r="E76" s="234">
        <f t="shared" si="192"/>
        <v>1</v>
      </c>
      <c r="F76" s="234">
        <f t="shared" si="193"/>
        <v>6</v>
      </c>
      <c r="G76" s="234">
        <f t="shared" si="194"/>
        <v>3</v>
      </c>
      <c r="H76" s="234">
        <f t="shared" si="195"/>
        <v>20</v>
      </c>
      <c r="I76" s="234">
        <f t="shared" si="196"/>
        <v>14</v>
      </c>
      <c r="J76" s="234">
        <f t="shared" si="197"/>
        <v>48</v>
      </c>
      <c r="K76" s="234">
        <f t="shared" si="198"/>
        <v>40</v>
      </c>
      <c r="L76" s="234">
        <f t="shared" si="199"/>
        <v>118</v>
      </c>
      <c r="M76" s="234">
        <f t="shared" si="200"/>
        <v>70</v>
      </c>
      <c r="N76" s="234">
        <f t="shared" si="201"/>
        <v>166</v>
      </c>
      <c r="O76" s="234">
        <f t="shared" si="202"/>
        <v>97</v>
      </c>
      <c r="P76" s="234">
        <f t="shared" si="203"/>
        <v>188</v>
      </c>
      <c r="Q76" s="234">
        <f t="shared" si="204"/>
        <v>117</v>
      </c>
      <c r="R76" s="234">
        <f t="shared" si="205"/>
        <v>72</v>
      </c>
      <c r="S76" s="234">
        <f t="shared" si="206"/>
        <v>76</v>
      </c>
      <c r="T76" s="234">
        <f t="shared" si="207"/>
        <v>18</v>
      </c>
      <c r="U76" s="234">
        <f t="shared" si="208"/>
        <v>19</v>
      </c>
      <c r="W76" s="596">
        <f t="shared" si="209"/>
        <v>0</v>
      </c>
      <c r="X76" s="596">
        <f t="shared" si="210"/>
        <v>0</v>
      </c>
      <c r="Y76" s="596">
        <f t="shared" si="211"/>
        <v>0</v>
      </c>
      <c r="Z76" s="596">
        <f t="shared" si="212"/>
        <v>0</v>
      </c>
      <c r="AA76" s="596">
        <f t="shared" si="213"/>
        <v>0</v>
      </c>
      <c r="AB76" s="596">
        <f t="shared" si="214"/>
        <v>2</v>
      </c>
      <c r="AC76" s="596">
        <f t="shared" si="215"/>
        <v>6</v>
      </c>
      <c r="AD76" s="596">
        <f t="shared" si="216"/>
        <v>2</v>
      </c>
      <c r="AE76" s="596">
        <f t="shared" si="217"/>
        <v>11</v>
      </c>
      <c r="AF76" s="596">
        <f t="shared" si="218"/>
        <v>4</v>
      </c>
      <c r="AG76" s="305"/>
      <c r="AH76" s="16" t="s">
        <v>196</v>
      </c>
      <c r="AI76" s="616">
        <f t="shared" si="158"/>
        <v>0</v>
      </c>
      <c r="AJ76" s="616">
        <f t="shared" si="159"/>
        <v>0</v>
      </c>
      <c r="AK76" s="616">
        <f t="shared" si="160"/>
        <v>0</v>
      </c>
      <c r="AL76" s="616">
        <f t="shared" si="161"/>
        <v>0</v>
      </c>
      <c r="AM76" s="616">
        <f t="shared" si="162"/>
        <v>7</v>
      </c>
      <c r="AN76" s="616">
        <f t="shared" si="163"/>
        <v>6</v>
      </c>
      <c r="AO76" s="616">
        <f t="shared" si="164"/>
        <v>16</v>
      </c>
      <c r="AP76" s="616">
        <f t="shared" si="165"/>
        <v>6</v>
      </c>
      <c r="AQ76" s="616">
        <f t="shared" si="166"/>
        <v>50</v>
      </c>
      <c r="AR76" s="616">
        <f t="shared" si="167"/>
        <v>17</v>
      </c>
      <c r="AS76" s="616">
        <f t="shared" si="168"/>
        <v>96</v>
      </c>
      <c r="AT76" s="616">
        <f t="shared" si="169"/>
        <v>52</v>
      </c>
      <c r="AU76" s="616">
        <f t="shared" si="170"/>
        <v>168</v>
      </c>
      <c r="AV76" s="616">
        <f t="shared" si="171"/>
        <v>94</v>
      </c>
      <c r="AW76" s="616">
        <f t="shared" si="172"/>
        <v>155</v>
      </c>
      <c r="AX76" s="616">
        <f t="shared" si="173"/>
        <v>115</v>
      </c>
      <c r="AY76" s="616">
        <f t="shared" si="174"/>
        <v>84</v>
      </c>
      <c r="AZ76" s="616">
        <f t="shared" si="175"/>
        <v>77</v>
      </c>
      <c r="BA76" s="616">
        <f t="shared" si="176"/>
        <v>15</v>
      </c>
      <c r="BB76" s="616">
        <f t="shared" si="177"/>
        <v>26</v>
      </c>
      <c r="BC76" s="616">
        <f t="shared" si="178"/>
        <v>17</v>
      </c>
      <c r="BD76" s="594">
        <f t="shared" si="179"/>
        <v>0</v>
      </c>
      <c r="BE76" s="594">
        <f t="shared" si="180"/>
        <v>0</v>
      </c>
      <c r="BF76" s="594">
        <f t="shared" si="181"/>
        <v>0</v>
      </c>
      <c r="BG76" s="594">
        <f t="shared" si="182"/>
        <v>0</v>
      </c>
      <c r="BH76" s="594">
        <f t="shared" si="183"/>
        <v>1</v>
      </c>
      <c r="BI76" s="594">
        <f t="shared" si="184"/>
        <v>3</v>
      </c>
      <c r="BJ76" s="594">
        <f t="shared" si="185"/>
        <v>0</v>
      </c>
      <c r="BK76" s="594">
        <f t="shared" si="186"/>
        <v>2</v>
      </c>
      <c r="BL76" s="594">
        <f t="shared" si="187"/>
        <v>6</v>
      </c>
      <c r="BM76" s="594">
        <f t="shared" si="188"/>
        <v>5</v>
      </c>
      <c r="BN76" s="305"/>
      <c r="BO76" s="305"/>
      <c r="BP76" s="16" t="s">
        <v>196</v>
      </c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>
        <v>1</v>
      </c>
      <c r="CJ76" s="13">
        <v>1</v>
      </c>
      <c r="CK76" s="13">
        <v>1</v>
      </c>
      <c r="CL76" s="13"/>
      <c r="CM76" s="13">
        <v>1</v>
      </c>
      <c r="CN76" s="13">
        <v>1</v>
      </c>
      <c r="CO76" s="13">
        <v>1</v>
      </c>
      <c r="CP76" s="13"/>
      <c r="CQ76" s="13"/>
      <c r="CR76" s="13"/>
      <c r="CS76" s="13">
        <v>1</v>
      </c>
      <c r="CT76" s="13">
        <v>1</v>
      </c>
      <c r="CU76" s="13">
        <v>1</v>
      </c>
      <c r="CV76" s="13"/>
      <c r="CW76" s="13"/>
      <c r="CX76" s="13"/>
      <c r="CY76" s="13">
        <v>1</v>
      </c>
      <c r="CZ76" s="13">
        <v>2</v>
      </c>
      <c r="DA76" s="13"/>
      <c r="DB76" s="13">
        <v>2</v>
      </c>
      <c r="DC76" s="13">
        <v>1</v>
      </c>
      <c r="DD76" s="13">
        <v>1</v>
      </c>
      <c r="DE76" s="13">
        <v>1</v>
      </c>
      <c r="DF76" s="13">
        <v>3</v>
      </c>
      <c r="DG76" s="13">
        <v>1</v>
      </c>
      <c r="DH76" s="13">
        <v>1</v>
      </c>
      <c r="DI76" s="13">
        <v>1</v>
      </c>
      <c r="DJ76" s="13">
        <v>2</v>
      </c>
      <c r="DK76" s="13">
        <v>4</v>
      </c>
      <c r="DL76" s="13">
        <v>8</v>
      </c>
      <c r="DM76" s="13">
        <v>1</v>
      </c>
      <c r="DN76" s="13">
        <v>3</v>
      </c>
      <c r="DO76" s="13">
        <v>3</v>
      </c>
      <c r="DP76" s="13">
        <v>5</v>
      </c>
      <c r="DQ76" s="13">
        <v>6</v>
      </c>
      <c r="DR76" s="13">
        <v>4</v>
      </c>
      <c r="DS76" s="13">
        <v>8</v>
      </c>
      <c r="DT76" s="13">
        <v>5</v>
      </c>
      <c r="DU76" s="13">
        <v>9</v>
      </c>
      <c r="DV76" s="13">
        <v>8</v>
      </c>
      <c r="DW76" s="13">
        <v>8</v>
      </c>
      <c r="DX76" s="13">
        <v>6</v>
      </c>
      <c r="DY76" s="13">
        <v>10</v>
      </c>
      <c r="DZ76" s="13">
        <v>10</v>
      </c>
      <c r="EA76" s="13">
        <v>12</v>
      </c>
      <c r="EB76" s="13">
        <v>10</v>
      </c>
      <c r="EC76" s="13">
        <v>13</v>
      </c>
      <c r="ED76" s="13">
        <v>3</v>
      </c>
      <c r="EE76" s="13">
        <v>14</v>
      </c>
      <c r="EF76" s="13">
        <v>13</v>
      </c>
      <c r="EG76" s="13">
        <v>10</v>
      </c>
      <c r="EH76" s="13">
        <v>5</v>
      </c>
      <c r="EI76" s="13">
        <v>13</v>
      </c>
      <c r="EJ76" s="13">
        <v>9</v>
      </c>
      <c r="EK76" s="13">
        <v>18</v>
      </c>
      <c r="EL76" s="13">
        <v>7</v>
      </c>
      <c r="EM76" s="13">
        <v>16</v>
      </c>
      <c r="EN76" s="13">
        <v>17</v>
      </c>
      <c r="EO76" s="13">
        <v>7</v>
      </c>
      <c r="EP76" s="13">
        <v>5</v>
      </c>
      <c r="EQ76" s="13">
        <v>11</v>
      </c>
      <c r="ER76" s="13">
        <v>11</v>
      </c>
      <c r="ES76" s="13">
        <v>4</v>
      </c>
      <c r="ET76" s="13">
        <v>4</v>
      </c>
      <c r="EU76" s="13">
        <v>8</v>
      </c>
      <c r="EV76" s="13">
        <v>8</v>
      </c>
      <c r="EW76" s="13">
        <v>9</v>
      </c>
      <c r="EX76" s="13">
        <v>11</v>
      </c>
      <c r="EY76" s="13">
        <v>6</v>
      </c>
      <c r="EZ76" s="13">
        <v>2</v>
      </c>
      <c r="FA76" s="13">
        <v>2</v>
      </c>
      <c r="FB76" s="13">
        <v>4</v>
      </c>
      <c r="FC76" s="13">
        <v>5</v>
      </c>
      <c r="FD76" s="13">
        <v>3</v>
      </c>
      <c r="FE76" s="13">
        <v>2</v>
      </c>
      <c r="FF76" s="13">
        <v>2</v>
      </c>
      <c r="FG76" s="13"/>
      <c r="FH76" s="13">
        <v>1</v>
      </c>
      <c r="FI76" s="13">
        <v>2</v>
      </c>
      <c r="FJ76" s="13"/>
      <c r="FK76" s="13">
        <v>2</v>
      </c>
      <c r="FL76" s="13"/>
      <c r="FM76" s="13"/>
      <c r="FN76" s="13">
        <v>1</v>
      </c>
      <c r="FO76" s="13"/>
      <c r="FP76" s="13"/>
      <c r="FQ76" s="13"/>
      <c r="FR76" s="13"/>
      <c r="FS76" s="57">
        <v>393</v>
      </c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>
        <v>1</v>
      </c>
      <c r="GN76" s="13"/>
      <c r="GO76" s="13"/>
      <c r="GP76" s="13">
        <v>1</v>
      </c>
      <c r="GQ76" s="13"/>
      <c r="GR76" s="13">
        <v>1</v>
      </c>
      <c r="GS76" s="13"/>
      <c r="GT76" s="13">
        <v>1</v>
      </c>
      <c r="GU76" s="13">
        <v>3</v>
      </c>
      <c r="GV76" s="13"/>
      <c r="GW76" s="13"/>
      <c r="GX76" s="13">
        <v>1</v>
      </c>
      <c r="GY76" s="13">
        <v>1</v>
      </c>
      <c r="GZ76" s="13">
        <v>2</v>
      </c>
      <c r="HA76" s="13">
        <v>2</v>
      </c>
      <c r="HB76" s="13">
        <v>2</v>
      </c>
      <c r="HC76" s="13">
        <v>2</v>
      </c>
      <c r="HD76" s="13">
        <v>4</v>
      </c>
      <c r="HE76" s="13">
        <v>2</v>
      </c>
      <c r="HF76" s="13">
        <v>5</v>
      </c>
      <c r="HG76" s="13">
        <v>4</v>
      </c>
      <c r="HH76" s="13">
        <v>1</v>
      </c>
      <c r="HI76" s="13">
        <v>2</v>
      </c>
      <c r="HJ76" s="13">
        <v>4</v>
      </c>
      <c r="HK76" s="13">
        <v>8</v>
      </c>
      <c r="HL76" s="13">
        <v>3</v>
      </c>
      <c r="HM76" s="13">
        <v>3</v>
      </c>
      <c r="HN76" s="13">
        <v>12</v>
      </c>
      <c r="HO76" s="13">
        <v>8</v>
      </c>
      <c r="HP76" s="13">
        <v>7</v>
      </c>
      <c r="HQ76" s="13">
        <v>11</v>
      </c>
      <c r="HR76" s="13">
        <v>7</v>
      </c>
      <c r="HS76" s="13">
        <v>12</v>
      </c>
      <c r="HT76" s="13">
        <v>9</v>
      </c>
      <c r="HU76" s="13">
        <v>7</v>
      </c>
      <c r="HV76" s="13">
        <v>5</v>
      </c>
      <c r="HW76" s="13">
        <v>12</v>
      </c>
      <c r="HX76" s="13">
        <v>12</v>
      </c>
      <c r="HY76" s="13">
        <v>14</v>
      </c>
      <c r="HZ76" s="13">
        <v>15</v>
      </c>
      <c r="IA76" s="13">
        <v>16</v>
      </c>
      <c r="IB76" s="13">
        <v>15</v>
      </c>
      <c r="IC76" s="13">
        <v>17</v>
      </c>
      <c r="ID76" s="13">
        <v>14</v>
      </c>
      <c r="IE76" s="13">
        <v>12</v>
      </c>
      <c r="IF76" s="13">
        <v>16</v>
      </c>
      <c r="IG76" s="13">
        <v>15</v>
      </c>
      <c r="IH76" s="13">
        <v>19</v>
      </c>
      <c r="II76" s="13">
        <v>29</v>
      </c>
      <c r="IJ76" s="13">
        <v>17</v>
      </c>
      <c r="IK76" s="13">
        <v>18</v>
      </c>
      <c r="IL76" s="13">
        <v>17</v>
      </c>
      <c r="IM76" s="13">
        <v>14</v>
      </c>
      <c r="IN76" s="13">
        <v>19</v>
      </c>
      <c r="IO76" s="13">
        <v>20</v>
      </c>
      <c r="IP76" s="13">
        <v>17</v>
      </c>
      <c r="IQ76" s="13">
        <v>16</v>
      </c>
      <c r="IR76" s="13">
        <v>10</v>
      </c>
      <c r="IS76" s="13">
        <v>7</v>
      </c>
      <c r="IT76" s="13">
        <v>13</v>
      </c>
      <c r="IU76" s="13">
        <v>15</v>
      </c>
      <c r="IV76" s="13">
        <v>6</v>
      </c>
      <c r="IW76" s="13">
        <v>10</v>
      </c>
      <c r="IX76" s="13">
        <v>4</v>
      </c>
      <c r="IY76" s="13">
        <v>8</v>
      </c>
      <c r="IZ76" s="13">
        <v>4</v>
      </c>
      <c r="JA76" s="13">
        <v>11</v>
      </c>
      <c r="JB76" s="13">
        <v>7</v>
      </c>
      <c r="JC76" s="13">
        <v>6</v>
      </c>
      <c r="JD76" s="13">
        <v>4</v>
      </c>
      <c r="JE76" s="13">
        <v>2</v>
      </c>
      <c r="JF76" s="13">
        <v>2</v>
      </c>
      <c r="JG76" s="13">
        <v>1</v>
      </c>
      <c r="JH76" s="13">
        <v>5</v>
      </c>
      <c r="JI76" s="13">
        <v>1</v>
      </c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57">
        <v>591</v>
      </c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>
        <v>1</v>
      </c>
      <c r="KL76" s="13"/>
      <c r="KM76" s="13"/>
      <c r="KN76" s="13"/>
      <c r="KO76" s="13"/>
      <c r="KP76" s="13"/>
      <c r="KQ76" s="13"/>
      <c r="KR76" s="13"/>
      <c r="KS76" s="13"/>
      <c r="KT76" s="13">
        <v>1</v>
      </c>
      <c r="KU76" s="13"/>
      <c r="KV76" s="13">
        <v>1</v>
      </c>
      <c r="KW76" s="13"/>
      <c r="KX76" s="13"/>
      <c r="KY76" s="13"/>
      <c r="KZ76" s="13">
        <v>1</v>
      </c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>
        <v>1</v>
      </c>
      <c r="LM76" s="13">
        <v>1</v>
      </c>
      <c r="LN76" s="13"/>
      <c r="LO76" s="13"/>
      <c r="LP76" s="13"/>
      <c r="LQ76" s="13"/>
      <c r="LR76" s="13"/>
      <c r="LS76" s="13"/>
      <c r="LT76" s="13"/>
      <c r="LU76" s="13"/>
      <c r="LV76" s="13">
        <v>1</v>
      </c>
      <c r="LW76" s="13">
        <v>1</v>
      </c>
      <c r="LX76" s="13"/>
      <c r="LY76" s="13"/>
      <c r="LZ76" s="13"/>
      <c r="MA76" s="13"/>
      <c r="MB76" s="13"/>
      <c r="MC76" s="13">
        <v>3</v>
      </c>
      <c r="MD76" s="13">
        <v>1</v>
      </c>
      <c r="ME76" s="13"/>
      <c r="MF76" s="13">
        <v>1</v>
      </c>
      <c r="MG76" s="13">
        <v>1</v>
      </c>
      <c r="MH76" s="13"/>
      <c r="MI76" s="13">
        <v>2</v>
      </c>
      <c r="MJ76" s="13">
        <v>1</v>
      </c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57">
        <v>17</v>
      </c>
      <c r="MV76" s="13">
        <v>1001</v>
      </c>
    </row>
    <row r="77" spans="1:360">
      <c r="A77" s="8" t="s">
        <v>87</v>
      </c>
      <c r="B77" s="234">
        <f t="shared" si="189"/>
        <v>0</v>
      </c>
      <c r="C77" s="234">
        <f t="shared" si="190"/>
        <v>0</v>
      </c>
      <c r="D77" s="234">
        <f t="shared" si="191"/>
        <v>0</v>
      </c>
      <c r="E77" s="234">
        <f t="shared" si="192"/>
        <v>0</v>
      </c>
      <c r="F77" s="234">
        <f t="shared" si="193"/>
        <v>0</v>
      </c>
      <c r="G77" s="234">
        <f t="shared" si="194"/>
        <v>0</v>
      </c>
      <c r="H77" s="234">
        <f t="shared" si="195"/>
        <v>1</v>
      </c>
      <c r="I77" s="234">
        <f t="shared" si="196"/>
        <v>0</v>
      </c>
      <c r="J77" s="234">
        <f t="shared" si="197"/>
        <v>0</v>
      </c>
      <c r="K77" s="234">
        <f t="shared" si="198"/>
        <v>1</v>
      </c>
      <c r="L77" s="234">
        <f t="shared" si="199"/>
        <v>1</v>
      </c>
      <c r="M77" s="234">
        <f t="shared" si="200"/>
        <v>4</v>
      </c>
      <c r="N77" s="234">
        <f t="shared" si="201"/>
        <v>3</v>
      </c>
      <c r="O77" s="234">
        <f t="shared" si="202"/>
        <v>1</v>
      </c>
      <c r="P77" s="234">
        <f t="shared" si="203"/>
        <v>3</v>
      </c>
      <c r="Q77" s="234">
        <f t="shared" si="204"/>
        <v>0</v>
      </c>
      <c r="R77" s="234">
        <f t="shared" si="205"/>
        <v>2</v>
      </c>
      <c r="S77" s="234">
        <f t="shared" si="206"/>
        <v>1</v>
      </c>
      <c r="T77" s="234">
        <f t="shared" si="207"/>
        <v>0</v>
      </c>
      <c r="U77" s="234">
        <f t="shared" si="208"/>
        <v>4</v>
      </c>
      <c r="W77" s="596">
        <f t="shared" si="209"/>
        <v>0</v>
      </c>
      <c r="X77" s="596">
        <f t="shared" si="210"/>
        <v>0</v>
      </c>
      <c r="Y77" s="596">
        <f t="shared" si="211"/>
        <v>0</v>
      </c>
      <c r="Z77" s="596">
        <f t="shared" si="212"/>
        <v>0</v>
      </c>
      <c r="AA77" s="596">
        <f t="shared" si="213"/>
        <v>0</v>
      </c>
      <c r="AB77" s="596">
        <f t="shared" si="214"/>
        <v>0</v>
      </c>
      <c r="AC77" s="596">
        <f t="shared" si="215"/>
        <v>0</v>
      </c>
      <c r="AD77" s="596">
        <f t="shared" si="216"/>
        <v>0</v>
      </c>
      <c r="AE77" s="596">
        <f t="shared" si="217"/>
        <v>1</v>
      </c>
      <c r="AF77" s="596">
        <f t="shared" si="218"/>
        <v>0</v>
      </c>
      <c r="AG77" s="305"/>
      <c r="AH77" s="16" t="s">
        <v>197</v>
      </c>
      <c r="AI77" s="616">
        <f t="shared" si="158"/>
        <v>1</v>
      </c>
      <c r="AJ77" s="616">
        <f t="shared" si="159"/>
        <v>0</v>
      </c>
      <c r="AK77" s="616">
        <f t="shared" si="160"/>
        <v>0</v>
      </c>
      <c r="AL77" s="616">
        <f t="shared" si="161"/>
        <v>0</v>
      </c>
      <c r="AM77" s="616">
        <f t="shared" si="162"/>
        <v>0</v>
      </c>
      <c r="AN77" s="616">
        <f t="shared" si="163"/>
        <v>0</v>
      </c>
      <c r="AO77" s="616">
        <f t="shared" si="164"/>
        <v>0</v>
      </c>
      <c r="AP77" s="616">
        <f t="shared" si="165"/>
        <v>0</v>
      </c>
      <c r="AQ77" s="616">
        <f t="shared" si="166"/>
        <v>4</v>
      </c>
      <c r="AR77" s="616">
        <f t="shared" si="167"/>
        <v>5</v>
      </c>
      <c r="AS77" s="616">
        <f t="shared" si="168"/>
        <v>9</v>
      </c>
      <c r="AT77" s="616">
        <f t="shared" si="169"/>
        <v>6</v>
      </c>
      <c r="AU77" s="616">
        <f t="shared" si="170"/>
        <v>12</v>
      </c>
      <c r="AV77" s="616">
        <f t="shared" si="171"/>
        <v>4</v>
      </c>
      <c r="AW77" s="616">
        <f t="shared" si="172"/>
        <v>10</v>
      </c>
      <c r="AX77" s="616">
        <f t="shared" si="173"/>
        <v>6</v>
      </c>
      <c r="AY77" s="616">
        <f t="shared" si="174"/>
        <v>4</v>
      </c>
      <c r="AZ77" s="616">
        <f t="shared" si="175"/>
        <v>10</v>
      </c>
      <c r="BA77" s="616">
        <f t="shared" si="176"/>
        <v>1</v>
      </c>
      <c r="BB77" s="616">
        <f t="shared" si="177"/>
        <v>0</v>
      </c>
      <c r="BC77" s="616">
        <f t="shared" si="178"/>
        <v>2</v>
      </c>
      <c r="BD77" s="594">
        <f t="shared" si="179"/>
        <v>0</v>
      </c>
      <c r="BE77" s="594">
        <f t="shared" si="180"/>
        <v>0</v>
      </c>
      <c r="BF77" s="594">
        <f t="shared" si="181"/>
        <v>0</v>
      </c>
      <c r="BG77" s="594">
        <f t="shared" si="182"/>
        <v>0</v>
      </c>
      <c r="BH77" s="594">
        <f t="shared" si="183"/>
        <v>0</v>
      </c>
      <c r="BI77" s="594">
        <f t="shared" si="184"/>
        <v>0</v>
      </c>
      <c r="BJ77" s="594">
        <f t="shared" si="185"/>
        <v>0</v>
      </c>
      <c r="BK77" s="594">
        <f t="shared" si="186"/>
        <v>2</v>
      </c>
      <c r="BL77" s="594">
        <f t="shared" si="187"/>
        <v>0</v>
      </c>
      <c r="BM77" s="594">
        <f t="shared" si="188"/>
        <v>0</v>
      </c>
      <c r="BN77" s="305"/>
      <c r="BO77" s="305"/>
      <c r="BP77" s="16" t="s">
        <v>197</v>
      </c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>
        <v>1</v>
      </c>
      <c r="DC77" s="13"/>
      <c r="DD77" s="13"/>
      <c r="DE77" s="13">
        <v>1</v>
      </c>
      <c r="DF77" s="13"/>
      <c r="DG77" s="13">
        <v>1</v>
      </c>
      <c r="DH77" s="13"/>
      <c r="DI77" s="13">
        <v>2</v>
      </c>
      <c r="DJ77" s="13"/>
      <c r="DK77" s="13"/>
      <c r="DL77" s="13"/>
      <c r="DM77" s="13"/>
      <c r="DN77" s="13"/>
      <c r="DO77" s="13"/>
      <c r="DP77" s="13">
        <v>1</v>
      </c>
      <c r="DQ77" s="13">
        <v>1</v>
      </c>
      <c r="DR77" s="13">
        <v>1</v>
      </c>
      <c r="DS77" s="13">
        <v>1</v>
      </c>
      <c r="DT77" s="13">
        <v>1</v>
      </c>
      <c r="DU77" s="13">
        <v>1</v>
      </c>
      <c r="DV77" s="13">
        <v>1</v>
      </c>
      <c r="DW77" s="13"/>
      <c r="DX77" s="13"/>
      <c r="DY77" s="13"/>
      <c r="DZ77" s="13"/>
      <c r="EA77" s="13">
        <v>1</v>
      </c>
      <c r="EB77" s="13"/>
      <c r="EC77" s="13"/>
      <c r="ED77" s="13">
        <v>1</v>
      </c>
      <c r="EE77" s="13">
        <v>1</v>
      </c>
      <c r="EF77" s="13">
        <v>1</v>
      </c>
      <c r="EG77" s="13"/>
      <c r="EH77" s="13"/>
      <c r="EI77" s="13">
        <v>1</v>
      </c>
      <c r="EJ77" s="13"/>
      <c r="EK77" s="13"/>
      <c r="EL77" s="13">
        <v>1</v>
      </c>
      <c r="EM77" s="13"/>
      <c r="EN77" s="13"/>
      <c r="EO77" s="13">
        <v>3</v>
      </c>
      <c r="EP77" s="13"/>
      <c r="EQ77" s="13">
        <v>2</v>
      </c>
      <c r="ER77" s="13">
        <v>1</v>
      </c>
      <c r="ES77" s="13"/>
      <c r="ET77" s="13"/>
      <c r="EU77" s="13">
        <v>2</v>
      </c>
      <c r="EV77" s="13">
        <v>3</v>
      </c>
      <c r="EW77" s="13"/>
      <c r="EX77" s="13">
        <v>1</v>
      </c>
      <c r="EY77" s="13">
        <v>1</v>
      </c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57">
        <v>31</v>
      </c>
      <c r="FT77" s="13">
        <v>1</v>
      </c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>
        <v>1</v>
      </c>
      <c r="HI77" s="13"/>
      <c r="HJ77" s="13"/>
      <c r="HK77" s="13">
        <v>2</v>
      </c>
      <c r="HL77" s="13"/>
      <c r="HM77" s="13"/>
      <c r="HN77" s="13"/>
      <c r="HO77" s="13">
        <v>1</v>
      </c>
      <c r="HP77" s="13"/>
      <c r="HQ77" s="13">
        <v>1</v>
      </c>
      <c r="HR77" s="13"/>
      <c r="HS77" s="13"/>
      <c r="HT77" s="13"/>
      <c r="HU77" s="13">
        <v>1</v>
      </c>
      <c r="HV77" s="13">
        <v>3</v>
      </c>
      <c r="HW77" s="13">
        <v>1</v>
      </c>
      <c r="HX77" s="13">
        <v>1</v>
      </c>
      <c r="HY77" s="13">
        <v>2</v>
      </c>
      <c r="HZ77" s="13"/>
      <c r="IA77" s="13"/>
      <c r="IB77" s="13"/>
      <c r="IC77" s="13">
        <v>2</v>
      </c>
      <c r="ID77" s="13">
        <v>1</v>
      </c>
      <c r="IE77" s="13">
        <v>1</v>
      </c>
      <c r="IF77" s="13">
        <v>2</v>
      </c>
      <c r="IG77" s="13">
        <v>3</v>
      </c>
      <c r="IH77" s="13">
        <v>2</v>
      </c>
      <c r="II77" s="13">
        <v>1</v>
      </c>
      <c r="IJ77" s="13">
        <v>1</v>
      </c>
      <c r="IK77" s="13"/>
      <c r="IL77" s="13">
        <v>1</v>
      </c>
      <c r="IM77" s="13">
        <v>3</v>
      </c>
      <c r="IN77" s="13"/>
      <c r="IO77" s="13">
        <v>1</v>
      </c>
      <c r="IP77" s="13"/>
      <c r="IQ77" s="13">
        <v>2</v>
      </c>
      <c r="IR77" s="13">
        <v>1</v>
      </c>
      <c r="IS77" s="13">
        <v>1</v>
      </c>
      <c r="IT77" s="13">
        <v>1</v>
      </c>
      <c r="IU77" s="13"/>
      <c r="IV77" s="13">
        <v>1</v>
      </c>
      <c r="IW77" s="13"/>
      <c r="IX77" s="13"/>
      <c r="IY77" s="13"/>
      <c r="IZ77" s="13">
        <v>1</v>
      </c>
      <c r="JA77" s="13">
        <v>1</v>
      </c>
      <c r="JB77" s="13"/>
      <c r="JC77" s="13"/>
      <c r="JD77" s="13"/>
      <c r="JE77" s="13">
        <v>1</v>
      </c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57">
        <v>41</v>
      </c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>
        <v>2</v>
      </c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57">
        <v>2</v>
      </c>
      <c r="MV77" s="13">
        <v>74</v>
      </c>
    </row>
    <row r="78" spans="1:360">
      <c r="A78" s="8" t="s">
        <v>88</v>
      </c>
      <c r="B78" s="234">
        <f t="shared" si="189"/>
        <v>0</v>
      </c>
      <c r="C78" s="234">
        <f t="shared" si="190"/>
        <v>0</v>
      </c>
      <c r="D78" s="234">
        <f t="shared" si="191"/>
        <v>0</v>
      </c>
      <c r="E78" s="234">
        <f t="shared" si="192"/>
        <v>0</v>
      </c>
      <c r="F78" s="234">
        <f t="shared" si="193"/>
        <v>1</v>
      </c>
      <c r="G78" s="234">
        <f t="shared" si="194"/>
        <v>0</v>
      </c>
      <c r="H78" s="234">
        <f t="shared" si="195"/>
        <v>1</v>
      </c>
      <c r="I78" s="234">
        <f t="shared" si="196"/>
        <v>1</v>
      </c>
      <c r="J78" s="234">
        <f t="shared" si="197"/>
        <v>4</v>
      </c>
      <c r="K78" s="234">
        <f t="shared" si="198"/>
        <v>1</v>
      </c>
      <c r="L78" s="234">
        <f t="shared" si="199"/>
        <v>3</v>
      </c>
      <c r="M78" s="234">
        <f t="shared" si="200"/>
        <v>6</v>
      </c>
      <c r="N78" s="234">
        <f t="shared" si="201"/>
        <v>9</v>
      </c>
      <c r="O78" s="234">
        <f t="shared" si="202"/>
        <v>7</v>
      </c>
      <c r="P78" s="234">
        <f t="shared" si="203"/>
        <v>23</v>
      </c>
      <c r="Q78" s="234">
        <f t="shared" si="204"/>
        <v>13</v>
      </c>
      <c r="R78" s="234">
        <f t="shared" si="205"/>
        <v>11</v>
      </c>
      <c r="S78" s="234">
        <f t="shared" si="206"/>
        <v>7</v>
      </c>
      <c r="T78" s="234">
        <f t="shared" si="207"/>
        <v>7</v>
      </c>
      <c r="U78" s="234">
        <f t="shared" si="208"/>
        <v>4</v>
      </c>
      <c r="W78" s="596">
        <f t="shared" si="209"/>
        <v>0</v>
      </c>
      <c r="X78" s="596">
        <f t="shared" si="210"/>
        <v>0</v>
      </c>
      <c r="Y78" s="596">
        <f t="shared" si="211"/>
        <v>0</v>
      </c>
      <c r="Z78" s="596">
        <f t="shared" si="212"/>
        <v>0</v>
      </c>
      <c r="AA78" s="596">
        <f t="shared" si="213"/>
        <v>0</v>
      </c>
      <c r="AB78" s="596">
        <f t="shared" si="214"/>
        <v>0</v>
      </c>
      <c r="AC78" s="596">
        <f t="shared" si="215"/>
        <v>0</v>
      </c>
      <c r="AD78" s="596">
        <f t="shared" si="216"/>
        <v>0</v>
      </c>
      <c r="AE78" s="596">
        <f t="shared" si="217"/>
        <v>0</v>
      </c>
      <c r="AF78" s="596">
        <f t="shared" si="218"/>
        <v>2</v>
      </c>
      <c r="AG78" s="305"/>
      <c r="AH78" s="16" t="s">
        <v>85</v>
      </c>
      <c r="AI78" s="616">
        <f t="shared" si="158"/>
        <v>1</v>
      </c>
      <c r="AJ78" s="616">
        <f t="shared" si="159"/>
        <v>0</v>
      </c>
      <c r="AK78" s="616">
        <f t="shared" si="160"/>
        <v>0</v>
      </c>
      <c r="AL78" s="616">
        <f t="shared" si="161"/>
        <v>1</v>
      </c>
      <c r="AM78" s="616">
        <f t="shared" si="162"/>
        <v>6</v>
      </c>
      <c r="AN78" s="616">
        <f t="shared" si="163"/>
        <v>2</v>
      </c>
      <c r="AO78" s="616">
        <f t="shared" si="164"/>
        <v>6</v>
      </c>
      <c r="AP78" s="616">
        <f t="shared" si="165"/>
        <v>9</v>
      </c>
      <c r="AQ78" s="616">
        <f t="shared" si="166"/>
        <v>27</v>
      </c>
      <c r="AR78" s="616">
        <f t="shared" si="167"/>
        <v>14</v>
      </c>
      <c r="AS78" s="616">
        <f t="shared" si="168"/>
        <v>37</v>
      </c>
      <c r="AT78" s="616">
        <f t="shared" si="169"/>
        <v>28</v>
      </c>
      <c r="AU78" s="616">
        <f t="shared" si="170"/>
        <v>66</v>
      </c>
      <c r="AV78" s="616">
        <f t="shared" si="171"/>
        <v>40</v>
      </c>
      <c r="AW78" s="616">
        <f t="shared" si="172"/>
        <v>67</v>
      </c>
      <c r="AX78" s="616">
        <f t="shared" si="173"/>
        <v>48</v>
      </c>
      <c r="AY78" s="616">
        <f t="shared" si="174"/>
        <v>37</v>
      </c>
      <c r="AZ78" s="616">
        <f t="shared" si="175"/>
        <v>46</v>
      </c>
      <c r="BA78" s="616">
        <f t="shared" si="176"/>
        <v>8</v>
      </c>
      <c r="BB78" s="616">
        <f t="shared" si="177"/>
        <v>7</v>
      </c>
      <c r="BC78" s="616">
        <f t="shared" si="178"/>
        <v>10</v>
      </c>
      <c r="BD78" s="594">
        <f t="shared" si="179"/>
        <v>1</v>
      </c>
      <c r="BE78" s="594">
        <f t="shared" si="180"/>
        <v>0</v>
      </c>
      <c r="BF78" s="594">
        <f t="shared" si="181"/>
        <v>0</v>
      </c>
      <c r="BG78" s="594">
        <f t="shared" si="182"/>
        <v>0</v>
      </c>
      <c r="BH78" s="594">
        <f t="shared" si="183"/>
        <v>0</v>
      </c>
      <c r="BI78" s="594">
        <f t="shared" si="184"/>
        <v>2</v>
      </c>
      <c r="BJ78" s="594">
        <f t="shared" si="185"/>
        <v>0</v>
      </c>
      <c r="BK78" s="594">
        <f t="shared" si="186"/>
        <v>1</v>
      </c>
      <c r="BL78" s="594">
        <f t="shared" si="187"/>
        <v>4</v>
      </c>
      <c r="BM78" s="594">
        <f t="shared" si="188"/>
        <v>2</v>
      </c>
      <c r="BN78" s="305"/>
      <c r="BO78" s="305"/>
      <c r="BP78" s="16" t="s">
        <v>85</v>
      </c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>
        <v>1</v>
      </c>
      <c r="CG78" s="13"/>
      <c r="CH78" s="13">
        <v>1</v>
      </c>
      <c r="CI78" s="13"/>
      <c r="CJ78" s="13"/>
      <c r="CK78" s="13"/>
      <c r="CL78" s="13"/>
      <c r="CM78" s="13"/>
      <c r="CN78" s="13"/>
      <c r="CO78" s="13"/>
      <c r="CP78" s="13"/>
      <c r="CQ78" s="13">
        <v>1</v>
      </c>
      <c r="CR78" s="13"/>
      <c r="CS78" s="13">
        <v>4</v>
      </c>
      <c r="CT78" s="13">
        <v>1</v>
      </c>
      <c r="CU78" s="13"/>
      <c r="CV78" s="13">
        <v>1</v>
      </c>
      <c r="CW78" s="13"/>
      <c r="CX78" s="13">
        <v>2</v>
      </c>
      <c r="CY78" s="13"/>
      <c r="CZ78" s="13">
        <v>1</v>
      </c>
      <c r="DA78" s="13"/>
      <c r="DB78" s="13">
        <v>1</v>
      </c>
      <c r="DC78" s="13"/>
      <c r="DD78" s="13"/>
      <c r="DE78" s="13">
        <v>2</v>
      </c>
      <c r="DF78" s="13">
        <v>1</v>
      </c>
      <c r="DG78" s="13">
        <v>2</v>
      </c>
      <c r="DH78" s="13">
        <v>1</v>
      </c>
      <c r="DI78" s="13"/>
      <c r="DJ78" s="13">
        <v>5</v>
      </c>
      <c r="DK78" s="13">
        <v>2</v>
      </c>
      <c r="DL78" s="13">
        <v>2</v>
      </c>
      <c r="DM78" s="13">
        <v>4</v>
      </c>
      <c r="DN78" s="13">
        <v>2</v>
      </c>
      <c r="DO78" s="13">
        <v>3</v>
      </c>
      <c r="DP78" s="13">
        <v>1</v>
      </c>
      <c r="DQ78" s="13">
        <v>4</v>
      </c>
      <c r="DR78" s="13">
        <v>3</v>
      </c>
      <c r="DS78" s="13">
        <v>2</v>
      </c>
      <c r="DT78" s="13">
        <v>2</v>
      </c>
      <c r="DU78" s="13">
        <v>5</v>
      </c>
      <c r="DV78" s="13">
        <v>5</v>
      </c>
      <c r="DW78" s="13">
        <v>1</v>
      </c>
      <c r="DX78" s="13">
        <v>1</v>
      </c>
      <c r="DY78" s="13">
        <v>6</v>
      </c>
      <c r="DZ78" s="13">
        <v>1</v>
      </c>
      <c r="EA78" s="13">
        <v>5</v>
      </c>
      <c r="EB78" s="13">
        <v>6</v>
      </c>
      <c r="EC78" s="13">
        <v>5</v>
      </c>
      <c r="ED78" s="13">
        <v>6</v>
      </c>
      <c r="EE78" s="13">
        <v>4</v>
      </c>
      <c r="EF78" s="13">
        <v>2</v>
      </c>
      <c r="EG78" s="13">
        <v>8</v>
      </c>
      <c r="EH78" s="13">
        <v>3</v>
      </c>
      <c r="EI78" s="13">
        <v>4</v>
      </c>
      <c r="EJ78" s="13">
        <v>7</v>
      </c>
      <c r="EK78" s="13">
        <v>7</v>
      </c>
      <c r="EL78" s="13"/>
      <c r="EM78" s="13">
        <v>5</v>
      </c>
      <c r="EN78" s="13">
        <v>5</v>
      </c>
      <c r="EO78" s="13">
        <v>7</v>
      </c>
      <c r="EP78" s="13">
        <v>3</v>
      </c>
      <c r="EQ78" s="13">
        <v>4</v>
      </c>
      <c r="ER78" s="13">
        <v>7</v>
      </c>
      <c r="ES78" s="13">
        <v>6</v>
      </c>
      <c r="ET78" s="13">
        <v>5</v>
      </c>
      <c r="EU78" s="13">
        <v>9</v>
      </c>
      <c r="EV78" s="13">
        <v>4</v>
      </c>
      <c r="EW78" s="13">
        <v>3</v>
      </c>
      <c r="EX78" s="13">
        <v>2</v>
      </c>
      <c r="EY78" s="13">
        <v>3</v>
      </c>
      <c r="EZ78" s="13"/>
      <c r="FA78" s="13">
        <v>1</v>
      </c>
      <c r="FB78" s="13">
        <v>2</v>
      </c>
      <c r="FC78" s="13"/>
      <c r="FD78" s="13"/>
      <c r="FE78" s="13">
        <v>2</v>
      </c>
      <c r="FF78" s="13">
        <v>1</v>
      </c>
      <c r="FG78" s="13">
        <v>1</v>
      </c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57">
        <v>195</v>
      </c>
      <c r="FT78" s="13">
        <v>1</v>
      </c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>
        <v>1</v>
      </c>
      <c r="GN78" s="13">
        <v>3</v>
      </c>
      <c r="GO78" s="13"/>
      <c r="GP78" s="13">
        <v>1</v>
      </c>
      <c r="GQ78" s="13"/>
      <c r="GR78" s="13"/>
      <c r="GS78" s="13"/>
      <c r="GT78" s="13"/>
      <c r="GU78" s="13">
        <v>1</v>
      </c>
      <c r="GV78" s="13"/>
      <c r="GW78" s="13"/>
      <c r="GX78" s="13"/>
      <c r="GY78" s="13"/>
      <c r="GZ78" s="13"/>
      <c r="HA78" s="13">
        <v>2</v>
      </c>
      <c r="HB78" s="13">
        <v>1</v>
      </c>
      <c r="HC78" s="13"/>
      <c r="HD78" s="13">
        <v>1</v>
      </c>
      <c r="HE78" s="13">
        <v>2</v>
      </c>
      <c r="HF78" s="13">
        <v>2</v>
      </c>
      <c r="HG78" s="13">
        <v>1</v>
      </c>
      <c r="HH78" s="13">
        <v>2</v>
      </c>
      <c r="HI78" s="13">
        <v>2</v>
      </c>
      <c r="HJ78" s="13">
        <v>3</v>
      </c>
      <c r="HK78" s="13">
        <v>2</v>
      </c>
      <c r="HL78" s="13">
        <v>3</v>
      </c>
      <c r="HM78" s="13">
        <v>1</v>
      </c>
      <c r="HN78" s="13">
        <v>10</v>
      </c>
      <c r="HO78" s="13">
        <v>1</v>
      </c>
      <c r="HP78" s="13">
        <v>2</v>
      </c>
      <c r="HQ78" s="13">
        <v>5</v>
      </c>
      <c r="HR78" s="13">
        <v>2</v>
      </c>
      <c r="HS78" s="13">
        <v>4</v>
      </c>
      <c r="HT78" s="13">
        <v>2</v>
      </c>
      <c r="HU78" s="13">
        <v>6</v>
      </c>
      <c r="HV78" s="13">
        <v>2</v>
      </c>
      <c r="HW78" s="13">
        <v>4</v>
      </c>
      <c r="HX78" s="13">
        <v>4</v>
      </c>
      <c r="HY78" s="13">
        <v>6</v>
      </c>
      <c r="HZ78" s="13">
        <v>3</v>
      </c>
      <c r="IA78" s="13">
        <v>8</v>
      </c>
      <c r="IB78" s="13">
        <v>2</v>
      </c>
      <c r="IC78" s="13">
        <v>11</v>
      </c>
      <c r="ID78" s="13">
        <v>4</v>
      </c>
      <c r="IE78" s="13">
        <v>6</v>
      </c>
      <c r="IF78" s="13">
        <v>11</v>
      </c>
      <c r="IG78" s="13">
        <v>8</v>
      </c>
      <c r="IH78" s="13">
        <v>6</v>
      </c>
      <c r="II78" s="13">
        <v>7</v>
      </c>
      <c r="IJ78" s="13">
        <v>3</v>
      </c>
      <c r="IK78" s="13">
        <v>4</v>
      </c>
      <c r="IL78" s="13">
        <v>7</v>
      </c>
      <c r="IM78" s="13">
        <v>9</v>
      </c>
      <c r="IN78" s="13">
        <v>14</v>
      </c>
      <c r="IO78" s="13">
        <v>8</v>
      </c>
      <c r="IP78" s="13">
        <v>3</v>
      </c>
      <c r="IQ78" s="13">
        <v>6</v>
      </c>
      <c r="IR78" s="13">
        <v>5</v>
      </c>
      <c r="IS78" s="13">
        <v>8</v>
      </c>
      <c r="IT78" s="13">
        <v>9</v>
      </c>
      <c r="IU78" s="13">
        <v>5</v>
      </c>
      <c r="IV78" s="13">
        <v>4</v>
      </c>
      <c r="IW78" s="13">
        <v>4</v>
      </c>
      <c r="IX78" s="13">
        <v>3</v>
      </c>
      <c r="IY78" s="13">
        <v>4</v>
      </c>
      <c r="IZ78" s="13">
        <v>3</v>
      </c>
      <c r="JA78" s="13"/>
      <c r="JB78" s="13">
        <v>3</v>
      </c>
      <c r="JC78" s="13">
        <v>2</v>
      </c>
      <c r="JD78" s="13"/>
      <c r="JE78" s="13">
        <v>1</v>
      </c>
      <c r="JF78" s="13">
        <v>4</v>
      </c>
      <c r="JG78" s="13">
        <v>2</v>
      </c>
      <c r="JH78" s="13"/>
      <c r="JI78" s="13"/>
      <c r="JJ78" s="13"/>
      <c r="JK78" s="13"/>
      <c r="JL78" s="13"/>
      <c r="JM78" s="13">
        <v>1</v>
      </c>
      <c r="JN78" s="13"/>
      <c r="JO78" s="13"/>
      <c r="JP78" s="13"/>
      <c r="JQ78" s="13"/>
      <c r="JR78" s="13"/>
      <c r="JS78" s="13"/>
      <c r="JT78" s="57">
        <v>255</v>
      </c>
      <c r="JU78" s="13">
        <v>1</v>
      </c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>
        <v>1</v>
      </c>
      <c r="KV78" s="13"/>
      <c r="KW78" s="13"/>
      <c r="KX78" s="13"/>
      <c r="KY78" s="13">
        <v>1</v>
      </c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>
        <v>1</v>
      </c>
      <c r="LR78" s="13"/>
      <c r="LS78" s="13"/>
      <c r="LT78" s="13"/>
      <c r="LU78" s="13"/>
      <c r="LV78" s="13"/>
      <c r="LW78" s="13"/>
      <c r="LX78" s="13">
        <v>1</v>
      </c>
      <c r="LY78" s="13">
        <v>2</v>
      </c>
      <c r="LZ78" s="13"/>
      <c r="MA78" s="13"/>
      <c r="MB78" s="13"/>
      <c r="MC78" s="13"/>
      <c r="MD78" s="13">
        <v>1</v>
      </c>
      <c r="ME78" s="13">
        <v>1</v>
      </c>
      <c r="MF78" s="13"/>
      <c r="MG78" s="13"/>
      <c r="MH78" s="13"/>
      <c r="MI78" s="13"/>
      <c r="MJ78" s="13"/>
      <c r="MK78" s="13"/>
      <c r="ML78" s="13"/>
      <c r="MM78" s="13">
        <v>1</v>
      </c>
      <c r="MN78" s="13"/>
      <c r="MO78" s="13"/>
      <c r="MP78" s="13"/>
      <c r="MQ78" s="13"/>
      <c r="MR78" s="13"/>
      <c r="MS78" s="13"/>
      <c r="MT78" s="13"/>
      <c r="MU78" s="57">
        <v>10</v>
      </c>
      <c r="MV78" s="13">
        <v>460</v>
      </c>
    </row>
    <row r="79" spans="1:360">
      <c r="A79" s="8" t="s">
        <v>89</v>
      </c>
      <c r="B79" s="234">
        <f t="shared" si="189"/>
        <v>0</v>
      </c>
      <c r="C79" s="234">
        <f t="shared" si="190"/>
        <v>0</v>
      </c>
      <c r="D79" s="234">
        <f t="shared" si="191"/>
        <v>0</v>
      </c>
      <c r="E79" s="234">
        <f t="shared" si="192"/>
        <v>0</v>
      </c>
      <c r="F79" s="234">
        <f t="shared" si="193"/>
        <v>0</v>
      </c>
      <c r="G79" s="234">
        <f t="shared" si="194"/>
        <v>0</v>
      </c>
      <c r="H79" s="234">
        <f t="shared" si="195"/>
        <v>0</v>
      </c>
      <c r="I79" s="234">
        <f t="shared" si="196"/>
        <v>0</v>
      </c>
      <c r="J79" s="234">
        <f t="shared" si="197"/>
        <v>1</v>
      </c>
      <c r="K79" s="234">
        <f t="shared" si="198"/>
        <v>1</v>
      </c>
      <c r="L79" s="234">
        <f t="shared" si="199"/>
        <v>2</v>
      </c>
      <c r="M79" s="234">
        <f t="shared" si="200"/>
        <v>3</v>
      </c>
      <c r="N79" s="234">
        <f t="shared" si="201"/>
        <v>2</v>
      </c>
      <c r="O79" s="234">
        <f t="shared" si="202"/>
        <v>3</v>
      </c>
      <c r="P79" s="234">
        <f t="shared" si="203"/>
        <v>5</v>
      </c>
      <c r="Q79" s="234">
        <f t="shared" si="204"/>
        <v>2</v>
      </c>
      <c r="R79" s="234">
        <f t="shared" si="205"/>
        <v>1</v>
      </c>
      <c r="S79" s="234">
        <f t="shared" si="206"/>
        <v>4</v>
      </c>
      <c r="T79" s="234">
        <f t="shared" si="207"/>
        <v>0</v>
      </c>
      <c r="U79" s="234">
        <f t="shared" si="208"/>
        <v>0</v>
      </c>
      <c r="W79" s="596">
        <f t="shared" si="209"/>
        <v>0</v>
      </c>
      <c r="X79" s="596">
        <f t="shared" si="210"/>
        <v>0</v>
      </c>
      <c r="Y79" s="596">
        <f t="shared" si="211"/>
        <v>0</v>
      </c>
      <c r="Z79" s="596">
        <f t="shared" si="212"/>
        <v>0</v>
      </c>
      <c r="AA79" s="596">
        <f t="shared" si="213"/>
        <v>0</v>
      </c>
      <c r="AB79" s="596">
        <f t="shared" si="214"/>
        <v>0</v>
      </c>
      <c r="AC79" s="596">
        <f t="shared" si="215"/>
        <v>0</v>
      </c>
      <c r="AD79" s="596">
        <f t="shared" si="216"/>
        <v>0</v>
      </c>
      <c r="AE79" s="596">
        <f t="shared" si="217"/>
        <v>0</v>
      </c>
      <c r="AF79" s="596">
        <f t="shared" si="218"/>
        <v>1</v>
      </c>
      <c r="AG79" s="305"/>
      <c r="AH79" s="16" t="s">
        <v>86</v>
      </c>
      <c r="AI79" s="616">
        <f t="shared" si="158"/>
        <v>1</v>
      </c>
      <c r="AJ79" s="616">
        <f t="shared" si="159"/>
        <v>0</v>
      </c>
      <c r="AK79" s="616">
        <f t="shared" si="160"/>
        <v>1</v>
      </c>
      <c r="AL79" s="616">
        <f t="shared" si="161"/>
        <v>1</v>
      </c>
      <c r="AM79" s="616">
        <f t="shared" si="162"/>
        <v>6</v>
      </c>
      <c r="AN79" s="616">
        <f t="shared" si="163"/>
        <v>3</v>
      </c>
      <c r="AO79" s="616">
        <f t="shared" si="164"/>
        <v>20</v>
      </c>
      <c r="AP79" s="616">
        <f t="shared" si="165"/>
        <v>14</v>
      </c>
      <c r="AQ79" s="616">
        <f t="shared" si="166"/>
        <v>48</v>
      </c>
      <c r="AR79" s="616">
        <f t="shared" si="167"/>
        <v>40</v>
      </c>
      <c r="AS79" s="616">
        <f t="shared" si="168"/>
        <v>118</v>
      </c>
      <c r="AT79" s="616">
        <f t="shared" si="169"/>
        <v>70</v>
      </c>
      <c r="AU79" s="616">
        <f t="shared" si="170"/>
        <v>166</v>
      </c>
      <c r="AV79" s="616">
        <f t="shared" si="171"/>
        <v>97</v>
      </c>
      <c r="AW79" s="616">
        <f t="shared" si="172"/>
        <v>188</v>
      </c>
      <c r="AX79" s="616">
        <f t="shared" si="173"/>
        <v>117</v>
      </c>
      <c r="AY79" s="616">
        <f t="shared" si="174"/>
        <v>72</v>
      </c>
      <c r="AZ79" s="616">
        <f t="shared" si="175"/>
        <v>76</v>
      </c>
      <c r="BA79" s="616">
        <f t="shared" si="176"/>
        <v>18</v>
      </c>
      <c r="BB79" s="616">
        <f t="shared" si="177"/>
        <v>19</v>
      </c>
      <c r="BC79" s="616">
        <f t="shared" si="178"/>
        <v>25</v>
      </c>
      <c r="BD79" s="594">
        <f t="shared" si="179"/>
        <v>0</v>
      </c>
      <c r="BE79" s="594">
        <f t="shared" si="180"/>
        <v>0</v>
      </c>
      <c r="BF79" s="594">
        <f t="shared" si="181"/>
        <v>0</v>
      </c>
      <c r="BG79" s="594">
        <f t="shared" si="182"/>
        <v>0</v>
      </c>
      <c r="BH79" s="594">
        <f t="shared" si="183"/>
        <v>0</v>
      </c>
      <c r="BI79" s="594">
        <f t="shared" si="184"/>
        <v>2</v>
      </c>
      <c r="BJ79" s="594">
        <f t="shared" si="185"/>
        <v>6</v>
      </c>
      <c r="BK79" s="594">
        <f t="shared" si="186"/>
        <v>2</v>
      </c>
      <c r="BL79" s="594">
        <f t="shared" si="187"/>
        <v>11</v>
      </c>
      <c r="BM79" s="594">
        <f t="shared" si="188"/>
        <v>4</v>
      </c>
      <c r="BN79" s="305"/>
      <c r="BO79" s="305"/>
      <c r="BP79" s="16" t="s">
        <v>86</v>
      </c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>
        <v>1</v>
      </c>
      <c r="CD79" s="13"/>
      <c r="CE79" s="13"/>
      <c r="CF79" s="13"/>
      <c r="CG79" s="13"/>
      <c r="CH79" s="13"/>
      <c r="CI79" s="13"/>
      <c r="CJ79" s="13">
        <v>1</v>
      </c>
      <c r="CK79" s="13"/>
      <c r="CL79" s="13"/>
      <c r="CM79" s="13">
        <v>2</v>
      </c>
      <c r="CN79" s="13"/>
      <c r="CO79" s="13"/>
      <c r="CP79" s="13"/>
      <c r="CQ79" s="13"/>
      <c r="CR79" s="13"/>
      <c r="CS79" s="13">
        <v>3</v>
      </c>
      <c r="CT79" s="13">
        <v>1</v>
      </c>
      <c r="CU79" s="13">
        <v>1</v>
      </c>
      <c r="CV79" s="13"/>
      <c r="CW79" s="13">
        <v>2</v>
      </c>
      <c r="CX79" s="13">
        <v>2</v>
      </c>
      <c r="CY79" s="13">
        <v>2</v>
      </c>
      <c r="CZ79" s="13">
        <v>2</v>
      </c>
      <c r="DA79" s="13">
        <v>1</v>
      </c>
      <c r="DB79" s="13">
        <v>3</v>
      </c>
      <c r="DC79" s="13">
        <v>3</v>
      </c>
      <c r="DD79" s="13">
        <v>4</v>
      </c>
      <c r="DE79" s="13">
        <v>1</v>
      </c>
      <c r="DF79" s="13">
        <v>1</v>
      </c>
      <c r="DG79" s="13">
        <v>3</v>
      </c>
      <c r="DH79" s="13">
        <v>3</v>
      </c>
      <c r="DI79" s="13">
        <v>7</v>
      </c>
      <c r="DJ79" s="13">
        <v>11</v>
      </c>
      <c r="DK79" s="13">
        <v>4</v>
      </c>
      <c r="DL79" s="13">
        <v>2</v>
      </c>
      <c r="DM79" s="13">
        <v>5</v>
      </c>
      <c r="DN79" s="13">
        <v>6</v>
      </c>
      <c r="DO79" s="13">
        <v>7</v>
      </c>
      <c r="DP79" s="13">
        <v>3</v>
      </c>
      <c r="DQ79" s="13">
        <v>11</v>
      </c>
      <c r="DR79" s="13">
        <v>7</v>
      </c>
      <c r="DS79" s="13">
        <v>8</v>
      </c>
      <c r="DT79" s="13">
        <v>11</v>
      </c>
      <c r="DU79" s="13">
        <v>10</v>
      </c>
      <c r="DV79" s="13">
        <v>12</v>
      </c>
      <c r="DW79" s="13">
        <v>7</v>
      </c>
      <c r="DX79" s="13">
        <v>7</v>
      </c>
      <c r="DY79" s="13">
        <v>9</v>
      </c>
      <c r="DZ79" s="13">
        <v>6</v>
      </c>
      <c r="EA79" s="13">
        <v>10</v>
      </c>
      <c r="EB79" s="13">
        <v>17</v>
      </c>
      <c r="EC79" s="13">
        <v>8</v>
      </c>
      <c r="ED79" s="13">
        <v>8</v>
      </c>
      <c r="EE79" s="13">
        <v>13</v>
      </c>
      <c r="EF79" s="13">
        <v>7</v>
      </c>
      <c r="EG79" s="13">
        <v>12</v>
      </c>
      <c r="EH79" s="13">
        <v>14</v>
      </c>
      <c r="EI79" s="13">
        <v>10</v>
      </c>
      <c r="EJ79" s="13">
        <v>9</v>
      </c>
      <c r="EK79" s="13">
        <v>10</v>
      </c>
      <c r="EL79" s="13">
        <v>20</v>
      </c>
      <c r="EM79" s="13">
        <v>11</v>
      </c>
      <c r="EN79" s="13">
        <v>14</v>
      </c>
      <c r="EO79" s="13">
        <v>10</v>
      </c>
      <c r="EP79" s="13">
        <v>16</v>
      </c>
      <c r="EQ79" s="13">
        <v>13</v>
      </c>
      <c r="ER79" s="13">
        <v>10</v>
      </c>
      <c r="ES79" s="13">
        <v>2</v>
      </c>
      <c r="ET79" s="13">
        <v>2</v>
      </c>
      <c r="EU79" s="13">
        <v>9</v>
      </c>
      <c r="EV79" s="13">
        <v>10</v>
      </c>
      <c r="EW79" s="13">
        <v>6</v>
      </c>
      <c r="EX79" s="13">
        <v>8</v>
      </c>
      <c r="EY79" s="13"/>
      <c r="EZ79" s="13">
        <v>2</v>
      </c>
      <c r="FA79" s="13">
        <v>5</v>
      </c>
      <c r="FB79" s="13">
        <v>2</v>
      </c>
      <c r="FC79" s="13"/>
      <c r="FD79" s="13">
        <v>2</v>
      </c>
      <c r="FE79" s="13"/>
      <c r="FF79" s="13">
        <v>3</v>
      </c>
      <c r="FG79" s="13"/>
      <c r="FH79" s="13"/>
      <c r="FI79" s="13">
        <v>3</v>
      </c>
      <c r="FJ79" s="13"/>
      <c r="FK79" s="13"/>
      <c r="FL79" s="13"/>
      <c r="FM79" s="13">
        <v>1</v>
      </c>
      <c r="FN79" s="13"/>
      <c r="FO79" s="13"/>
      <c r="FP79" s="13"/>
      <c r="FQ79" s="13">
        <v>1</v>
      </c>
      <c r="FR79" s="13"/>
      <c r="FS79" s="57">
        <v>437</v>
      </c>
      <c r="FT79" s="13"/>
      <c r="FU79" s="13"/>
      <c r="FV79" s="13"/>
      <c r="FW79" s="13"/>
      <c r="FX79" s="13"/>
      <c r="FY79" s="13"/>
      <c r="FZ79" s="13"/>
      <c r="GA79" s="13">
        <v>1</v>
      </c>
      <c r="GB79" s="13"/>
      <c r="GC79" s="13"/>
      <c r="GD79" s="13"/>
      <c r="GE79" s="13"/>
      <c r="GF79" s="13"/>
      <c r="GG79" s="13"/>
      <c r="GH79" s="13"/>
      <c r="GI79" s="13"/>
      <c r="GJ79" s="13"/>
      <c r="GK79" s="13">
        <v>1</v>
      </c>
      <c r="GL79" s="13">
        <v>1</v>
      </c>
      <c r="GM79" s="13"/>
      <c r="GN79" s="13"/>
      <c r="GO79" s="13"/>
      <c r="GP79" s="13">
        <v>1</v>
      </c>
      <c r="GQ79" s="13"/>
      <c r="GR79" s="13">
        <v>1</v>
      </c>
      <c r="GS79" s="13"/>
      <c r="GT79" s="13">
        <v>2</v>
      </c>
      <c r="GU79" s="13">
        <v>1</v>
      </c>
      <c r="GV79" s="13">
        <v>2</v>
      </c>
      <c r="GW79" s="13">
        <v>2</v>
      </c>
      <c r="GX79" s="13"/>
      <c r="GY79" s="13"/>
      <c r="GZ79" s="13">
        <v>1</v>
      </c>
      <c r="HA79" s="13">
        <v>2</v>
      </c>
      <c r="HB79" s="13">
        <v>4</v>
      </c>
      <c r="HC79" s="13">
        <v>3</v>
      </c>
      <c r="HD79" s="13">
        <v>2</v>
      </c>
      <c r="HE79" s="13">
        <v>4</v>
      </c>
      <c r="HF79" s="13">
        <v>2</v>
      </c>
      <c r="HG79" s="13">
        <v>1</v>
      </c>
      <c r="HH79" s="13">
        <v>3</v>
      </c>
      <c r="HI79" s="13"/>
      <c r="HJ79" s="13">
        <v>6</v>
      </c>
      <c r="HK79" s="13">
        <v>6</v>
      </c>
      <c r="HL79" s="13">
        <v>8</v>
      </c>
      <c r="HM79" s="13">
        <v>8</v>
      </c>
      <c r="HN79" s="13">
        <v>9</v>
      </c>
      <c r="HO79" s="13">
        <v>5</v>
      </c>
      <c r="HP79" s="13">
        <v>6</v>
      </c>
      <c r="HQ79" s="13">
        <v>12</v>
      </c>
      <c r="HR79" s="13">
        <v>8</v>
      </c>
      <c r="HS79" s="13">
        <v>13</v>
      </c>
      <c r="HT79" s="13">
        <v>5</v>
      </c>
      <c r="HU79" s="13">
        <v>14</v>
      </c>
      <c r="HV79" s="13">
        <v>16</v>
      </c>
      <c r="HW79" s="13">
        <v>12</v>
      </c>
      <c r="HX79" s="13">
        <v>18</v>
      </c>
      <c r="HY79" s="13">
        <v>14</v>
      </c>
      <c r="HZ79" s="13">
        <v>13</v>
      </c>
      <c r="IA79" s="13">
        <v>21</v>
      </c>
      <c r="IB79" s="13">
        <v>15</v>
      </c>
      <c r="IC79" s="13">
        <v>18</v>
      </c>
      <c r="ID79" s="13">
        <v>16</v>
      </c>
      <c r="IE79" s="13">
        <v>18</v>
      </c>
      <c r="IF79" s="13">
        <v>10</v>
      </c>
      <c r="IG79" s="13">
        <v>19</v>
      </c>
      <c r="IH79" s="13">
        <v>13</v>
      </c>
      <c r="II79" s="13">
        <v>23</v>
      </c>
      <c r="IJ79" s="13">
        <v>25</v>
      </c>
      <c r="IK79" s="13">
        <v>23</v>
      </c>
      <c r="IL79" s="13">
        <v>18</v>
      </c>
      <c r="IM79" s="13">
        <v>19</v>
      </c>
      <c r="IN79" s="13">
        <v>18</v>
      </c>
      <c r="IO79" s="13">
        <v>22</v>
      </c>
      <c r="IP79" s="13">
        <v>22</v>
      </c>
      <c r="IQ79" s="13">
        <v>12</v>
      </c>
      <c r="IR79" s="13">
        <v>11</v>
      </c>
      <c r="IS79" s="13">
        <v>18</v>
      </c>
      <c r="IT79" s="13">
        <v>9</v>
      </c>
      <c r="IU79" s="13">
        <v>10</v>
      </c>
      <c r="IV79" s="13">
        <v>11</v>
      </c>
      <c r="IW79" s="13">
        <v>9</v>
      </c>
      <c r="IX79" s="13">
        <v>8</v>
      </c>
      <c r="IY79" s="13">
        <v>8</v>
      </c>
      <c r="IZ79" s="13">
        <v>10</v>
      </c>
      <c r="JA79" s="13">
        <v>3</v>
      </c>
      <c r="JB79" s="13">
        <v>1</v>
      </c>
      <c r="JC79" s="13">
        <v>3</v>
      </c>
      <c r="JD79" s="13">
        <v>6</v>
      </c>
      <c r="JE79" s="13">
        <v>6</v>
      </c>
      <c r="JF79" s="13">
        <v>1</v>
      </c>
      <c r="JG79" s="13">
        <v>2</v>
      </c>
      <c r="JH79" s="13">
        <v>1</v>
      </c>
      <c r="JI79" s="13">
        <v>1</v>
      </c>
      <c r="JJ79" s="13"/>
      <c r="JK79" s="13"/>
      <c r="JL79" s="13">
        <v>1</v>
      </c>
      <c r="JM79" s="13"/>
      <c r="JN79" s="13"/>
      <c r="JO79" s="13"/>
      <c r="JP79" s="13"/>
      <c r="JQ79" s="13"/>
      <c r="JR79" s="13"/>
      <c r="JS79" s="13"/>
      <c r="JT79" s="57">
        <v>638</v>
      </c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>
        <v>1</v>
      </c>
      <c r="KZ79" s="13">
        <v>1</v>
      </c>
      <c r="LA79" s="13">
        <v>1</v>
      </c>
      <c r="LB79" s="13">
        <v>1</v>
      </c>
      <c r="LC79" s="13"/>
      <c r="LD79" s="13">
        <v>1</v>
      </c>
      <c r="LE79" s="13"/>
      <c r="LF79" s="13">
        <v>1</v>
      </c>
      <c r="LG79" s="13"/>
      <c r="LH79" s="13">
        <v>1</v>
      </c>
      <c r="LI79" s="13">
        <v>1</v>
      </c>
      <c r="LJ79" s="13"/>
      <c r="LK79" s="13"/>
      <c r="LL79" s="13">
        <v>1</v>
      </c>
      <c r="LM79" s="13"/>
      <c r="LN79" s="13"/>
      <c r="LO79" s="13"/>
      <c r="LP79" s="13"/>
      <c r="LQ79" s="13"/>
      <c r="LR79" s="13"/>
      <c r="LS79" s="13">
        <v>1</v>
      </c>
      <c r="LT79" s="13"/>
      <c r="LU79" s="13">
        <v>1</v>
      </c>
      <c r="LV79" s="13">
        <v>2</v>
      </c>
      <c r="LW79" s="13"/>
      <c r="LX79" s="13"/>
      <c r="LY79" s="13">
        <v>2</v>
      </c>
      <c r="LZ79" s="13">
        <v>1</v>
      </c>
      <c r="MA79" s="13">
        <v>1</v>
      </c>
      <c r="MB79" s="13">
        <v>1</v>
      </c>
      <c r="MC79" s="13">
        <v>1</v>
      </c>
      <c r="MD79" s="13">
        <v>2</v>
      </c>
      <c r="ME79" s="13"/>
      <c r="MF79" s="13"/>
      <c r="MG79" s="13"/>
      <c r="MH79" s="13"/>
      <c r="MI79" s="13">
        <v>1</v>
      </c>
      <c r="MJ79" s="13"/>
      <c r="MK79" s="13"/>
      <c r="ML79" s="13">
        <v>1</v>
      </c>
      <c r="MM79" s="13">
        <v>1</v>
      </c>
      <c r="MN79" s="13"/>
      <c r="MO79" s="13">
        <v>1</v>
      </c>
      <c r="MP79" s="13"/>
      <c r="MQ79" s="13"/>
      <c r="MR79" s="13"/>
      <c r="MS79" s="13"/>
      <c r="MT79" s="13"/>
      <c r="MU79" s="57">
        <v>25</v>
      </c>
      <c r="MV79" s="13">
        <v>1100</v>
      </c>
    </row>
    <row r="80" spans="1:360">
      <c r="A80" s="8" t="s">
        <v>90</v>
      </c>
      <c r="B80" s="234">
        <f t="shared" si="189"/>
        <v>0</v>
      </c>
      <c r="C80" s="234">
        <f t="shared" si="190"/>
        <v>0</v>
      </c>
      <c r="D80" s="234">
        <f t="shared" si="191"/>
        <v>0</v>
      </c>
      <c r="E80" s="234">
        <f t="shared" si="192"/>
        <v>0</v>
      </c>
      <c r="F80" s="234">
        <f t="shared" si="193"/>
        <v>0</v>
      </c>
      <c r="G80" s="234">
        <f t="shared" si="194"/>
        <v>0</v>
      </c>
      <c r="H80" s="234">
        <f t="shared" si="195"/>
        <v>0</v>
      </c>
      <c r="I80" s="234">
        <f t="shared" si="196"/>
        <v>0</v>
      </c>
      <c r="J80" s="234">
        <f t="shared" si="197"/>
        <v>0</v>
      </c>
      <c r="K80" s="234">
        <f t="shared" si="198"/>
        <v>1</v>
      </c>
      <c r="L80" s="234">
        <f t="shared" si="199"/>
        <v>2</v>
      </c>
      <c r="M80" s="234">
        <f t="shared" si="200"/>
        <v>2</v>
      </c>
      <c r="N80" s="234">
        <f t="shared" si="201"/>
        <v>3</v>
      </c>
      <c r="O80" s="234">
        <f t="shared" si="202"/>
        <v>5</v>
      </c>
      <c r="P80" s="234">
        <f t="shared" si="203"/>
        <v>11</v>
      </c>
      <c r="Q80" s="234">
        <f t="shared" si="204"/>
        <v>3</v>
      </c>
      <c r="R80" s="234">
        <f t="shared" si="205"/>
        <v>3</v>
      </c>
      <c r="S80" s="234">
        <f t="shared" si="206"/>
        <v>3</v>
      </c>
      <c r="T80" s="234">
        <f t="shared" si="207"/>
        <v>1</v>
      </c>
      <c r="U80" s="234">
        <f t="shared" si="208"/>
        <v>3</v>
      </c>
      <c r="W80" s="596">
        <f t="shared" si="209"/>
        <v>0</v>
      </c>
      <c r="X80" s="596">
        <f t="shared" si="210"/>
        <v>0</v>
      </c>
      <c r="Y80" s="596">
        <f t="shared" si="211"/>
        <v>0</v>
      </c>
      <c r="Z80" s="596">
        <f t="shared" si="212"/>
        <v>0</v>
      </c>
      <c r="AA80" s="596">
        <f t="shared" si="213"/>
        <v>0</v>
      </c>
      <c r="AB80" s="596">
        <f t="shared" si="214"/>
        <v>0</v>
      </c>
      <c r="AC80" s="596">
        <f t="shared" si="215"/>
        <v>0</v>
      </c>
      <c r="AD80" s="596">
        <f t="shared" si="216"/>
        <v>0</v>
      </c>
      <c r="AE80" s="596">
        <f t="shared" si="217"/>
        <v>1</v>
      </c>
      <c r="AF80" s="596">
        <f t="shared" si="218"/>
        <v>1</v>
      </c>
      <c r="AG80" s="305"/>
      <c r="AH80" s="16" t="s">
        <v>87</v>
      </c>
      <c r="AI80" s="616">
        <f t="shared" si="158"/>
        <v>0</v>
      </c>
      <c r="AJ80" s="616">
        <f t="shared" si="159"/>
        <v>0</v>
      </c>
      <c r="AK80" s="616">
        <f t="shared" si="160"/>
        <v>0</v>
      </c>
      <c r="AL80" s="616">
        <f t="shared" si="161"/>
        <v>0</v>
      </c>
      <c r="AM80" s="616">
        <f t="shared" si="162"/>
        <v>0</v>
      </c>
      <c r="AN80" s="616">
        <f t="shared" si="163"/>
        <v>0</v>
      </c>
      <c r="AO80" s="616">
        <f t="shared" si="164"/>
        <v>1</v>
      </c>
      <c r="AP80" s="616">
        <f t="shared" si="165"/>
        <v>0</v>
      </c>
      <c r="AQ80" s="616">
        <f t="shared" si="166"/>
        <v>0</v>
      </c>
      <c r="AR80" s="616">
        <f t="shared" si="167"/>
        <v>1</v>
      </c>
      <c r="AS80" s="616">
        <f t="shared" si="168"/>
        <v>1</v>
      </c>
      <c r="AT80" s="616">
        <f t="shared" si="169"/>
        <v>4</v>
      </c>
      <c r="AU80" s="616">
        <f t="shared" si="170"/>
        <v>3</v>
      </c>
      <c r="AV80" s="616">
        <f t="shared" si="171"/>
        <v>1</v>
      </c>
      <c r="AW80" s="616">
        <f t="shared" si="172"/>
        <v>3</v>
      </c>
      <c r="AX80" s="616">
        <f t="shared" si="173"/>
        <v>0</v>
      </c>
      <c r="AY80" s="616">
        <f t="shared" si="174"/>
        <v>2</v>
      </c>
      <c r="AZ80" s="616">
        <f t="shared" si="175"/>
        <v>1</v>
      </c>
      <c r="BA80" s="616">
        <f t="shared" si="176"/>
        <v>0</v>
      </c>
      <c r="BB80" s="616">
        <f t="shared" si="177"/>
        <v>4</v>
      </c>
      <c r="BC80" s="616">
        <f t="shared" si="178"/>
        <v>1</v>
      </c>
      <c r="BD80" s="594">
        <f t="shared" si="179"/>
        <v>0</v>
      </c>
      <c r="BE80" s="594">
        <f t="shared" si="180"/>
        <v>0</v>
      </c>
      <c r="BF80" s="594">
        <f t="shared" si="181"/>
        <v>0</v>
      </c>
      <c r="BG80" s="594">
        <f t="shared" si="182"/>
        <v>0</v>
      </c>
      <c r="BH80" s="594">
        <f t="shared" si="183"/>
        <v>0</v>
      </c>
      <c r="BI80" s="594">
        <f t="shared" si="184"/>
        <v>0</v>
      </c>
      <c r="BJ80" s="594">
        <f t="shared" si="185"/>
        <v>0</v>
      </c>
      <c r="BK80" s="594">
        <f t="shared" si="186"/>
        <v>0</v>
      </c>
      <c r="BL80" s="594">
        <f t="shared" si="187"/>
        <v>1</v>
      </c>
      <c r="BM80" s="594">
        <f t="shared" si="188"/>
        <v>0</v>
      </c>
      <c r="BN80" s="305"/>
      <c r="BO80" s="305"/>
      <c r="BP80" s="16" t="s">
        <v>87</v>
      </c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>
        <v>1</v>
      </c>
      <c r="DF80" s="13"/>
      <c r="DG80" s="13"/>
      <c r="DH80" s="13"/>
      <c r="DI80" s="13"/>
      <c r="DJ80" s="13"/>
      <c r="DK80" s="13"/>
      <c r="DL80" s="13">
        <v>1</v>
      </c>
      <c r="DM80" s="13">
        <v>1</v>
      </c>
      <c r="DN80" s="13">
        <v>1</v>
      </c>
      <c r="DO80" s="13"/>
      <c r="DP80" s="13">
        <v>1</v>
      </c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>
        <v>1</v>
      </c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>
        <v>1</v>
      </c>
      <c r="EQ80" s="13"/>
      <c r="ER80" s="13"/>
      <c r="ES80" s="13"/>
      <c r="ET80" s="13"/>
      <c r="EU80" s="13"/>
      <c r="EV80" s="13"/>
      <c r="EW80" s="13"/>
      <c r="EX80" s="13"/>
      <c r="EY80" s="13"/>
      <c r="EZ80" s="13">
        <v>1</v>
      </c>
      <c r="FA80" s="13">
        <v>1</v>
      </c>
      <c r="FB80" s="13"/>
      <c r="FC80" s="13"/>
      <c r="FD80" s="13"/>
      <c r="FE80" s="13">
        <v>1</v>
      </c>
      <c r="FF80" s="13"/>
      <c r="FG80" s="13"/>
      <c r="FH80" s="13"/>
      <c r="FI80" s="13">
        <v>1</v>
      </c>
      <c r="FJ80" s="13"/>
      <c r="FK80" s="13"/>
      <c r="FL80" s="13"/>
      <c r="FM80" s="13"/>
      <c r="FN80" s="13"/>
      <c r="FO80" s="13"/>
      <c r="FP80" s="13"/>
      <c r="FQ80" s="13"/>
      <c r="FR80" s="13"/>
      <c r="FS80" s="57">
        <v>11</v>
      </c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>
        <v>1</v>
      </c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>
        <v>1</v>
      </c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>
        <v>1</v>
      </c>
      <c r="IC80" s="13"/>
      <c r="ID80" s="13">
        <v>1</v>
      </c>
      <c r="IE80" s="13"/>
      <c r="IF80" s="13">
        <v>1</v>
      </c>
      <c r="IG80" s="13"/>
      <c r="IH80" s="13"/>
      <c r="II80" s="13"/>
      <c r="IJ80" s="13"/>
      <c r="IK80" s="13"/>
      <c r="IL80" s="13"/>
      <c r="IM80" s="13">
        <v>1</v>
      </c>
      <c r="IN80" s="13">
        <v>1</v>
      </c>
      <c r="IO80" s="13"/>
      <c r="IP80" s="13">
        <v>1</v>
      </c>
      <c r="IQ80" s="13"/>
      <c r="IR80" s="13"/>
      <c r="IS80" s="13"/>
      <c r="IT80" s="13"/>
      <c r="IU80" s="13"/>
      <c r="IV80" s="13"/>
      <c r="IW80" s="13"/>
      <c r="IX80" s="13"/>
      <c r="IY80" s="13">
        <v>1</v>
      </c>
      <c r="IZ80" s="13"/>
      <c r="JA80" s="13"/>
      <c r="JB80" s="13">
        <v>1</v>
      </c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57">
        <v>10</v>
      </c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>
        <v>1</v>
      </c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57">
        <v>1</v>
      </c>
      <c r="MV80" s="13">
        <v>22</v>
      </c>
    </row>
    <row r="81" spans="1:360">
      <c r="A81" s="8" t="s">
        <v>91</v>
      </c>
      <c r="B81" s="234">
        <f t="shared" si="189"/>
        <v>0</v>
      </c>
      <c r="C81" s="234">
        <f t="shared" si="190"/>
        <v>0</v>
      </c>
      <c r="D81" s="234">
        <f t="shared" si="191"/>
        <v>0</v>
      </c>
      <c r="E81" s="234">
        <f t="shared" si="192"/>
        <v>0</v>
      </c>
      <c r="F81" s="234">
        <f t="shared" si="193"/>
        <v>0</v>
      </c>
      <c r="G81" s="234">
        <f t="shared" si="194"/>
        <v>0</v>
      </c>
      <c r="H81" s="234">
        <f t="shared" si="195"/>
        <v>1</v>
      </c>
      <c r="I81" s="234">
        <f t="shared" si="196"/>
        <v>0</v>
      </c>
      <c r="J81" s="234">
        <f t="shared" si="197"/>
        <v>3</v>
      </c>
      <c r="K81" s="234">
        <f t="shared" si="198"/>
        <v>0</v>
      </c>
      <c r="L81" s="234">
        <f t="shared" si="199"/>
        <v>1</v>
      </c>
      <c r="M81" s="234">
        <f t="shared" si="200"/>
        <v>0</v>
      </c>
      <c r="N81" s="234">
        <f t="shared" si="201"/>
        <v>5</v>
      </c>
      <c r="O81" s="234">
        <f t="shared" si="202"/>
        <v>5</v>
      </c>
      <c r="P81" s="234">
        <f t="shared" si="203"/>
        <v>5</v>
      </c>
      <c r="Q81" s="234">
        <f t="shared" si="204"/>
        <v>4</v>
      </c>
      <c r="R81" s="234">
        <f t="shared" si="205"/>
        <v>3</v>
      </c>
      <c r="S81" s="234">
        <f t="shared" si="206"/>
        <v>2</v>
      </c>
      <c r="T81" s="234">
        <f t="shared" si="207"/>
        <v>0</v>
      </c>
      <c r="U81" s="234">
        <f t="shared" si="208"/>
        <v>0</v>
      </c>
      <c r="W81" s="596">
        <f t="shared" si="209"/>
        <v>0</v>
      </c>
      <c r="X81" s="596">
        <f t="shared" si="210"/>
        <v>0</v>
      </c>
      <c r="Y81" s="596">
        <f t="shared" si="211"/>
        <v>0</v>
      </c>
      <c r="Z81" s="596">
        <f t="shared" si="212"/>
        <v>0</v>
      </c>
      <c r="AA81" s="596">
        <f t="shared" si="213"/>
        <v>0</v>
      </c>
      <c r="AB81" s="596">
        <f t="shared" si="214"/>
        <v>1</v>
      </c>
      <c r="AC81" s="596">
        <f t="shared" si="215"/>
        <v>0</v>
      </c>
      <c r="AD81" s="596">
        <f t="shared" si="216"/>
        <v>1</v>
      </c>
      <c r="AE81" s="596">
        <f t="shared" si="217"/>
        <v>0</v>
      </c>
      <c r="AF81" s="596">
        <f t="shared" si="218"/>
        <v>1</v>
      </c>
      <c r="AG81" s="305"/>
      <c r="AH81" s="16" t="s">
        <v>88</v>
      </c>
      <c r="AI81" s="616">
        <f t="shared" si="158"/>
        <v>0</v>
      </c>
      <c r="AJ81" s="616">
        <f t="shared" si="159"/>
        <v>0</v>
      </c>
      <c r="AK81" s="616">
        <f t="shared" si="160"/>
        <v>0</v>
      </c>
      <c r="AL81" s="616">
        <f t="shared" si="161"/>
        <v>0</v>
      </c>
      <c r="AM81" s="616">
        <f t="shared" si="162"/>
        <v>1</v>
      </c>
      <c r="AN81" s="616">
        <f t="shared" si="163"/>
        <v>0</v>
      </c>
      <c r="AO81" s="616">
        <f t="shared" si="164"/>
        <v>1</v>
      </c>
      <c r="AP81" s="616">
        <f t="shared" si="165"/>
        <v>1</v>
      </c>
      <c r="AQ81" s="616">
        <f t="shared" si="166"/>
        <v>4</v>
      </c>
      <c r="AR81" s="616">
        <f t="shared" si="167"/>
        <v>1</v>
      </c>
      <c r="AS81" s="616">
        <f t="shared" si="168"/>
        <v>3</v>
      </c>
      <c r="AT81" s="616">
        <f t="shared" si="169"/>
        <v>6</v>
      </c>
      <c r="AU81" s="616">
        <f t="shared" si="170"/>
        <v>9</v>
      </c>
      <c r="AV81" s="616">
        <f t="shared" si="171"/>
        <v>7</v>
      </c>
      <c r="AW81" s="616">
        <f t="shared" si="172"/>
        <v>23</v>
      </c>
      <c r="AX81" s="616">
        <f t="shared" si="173"/>
        <v>13</v>
      </c>
      <c r="AY81" s="616">
        <f t="shared" si="174"/>
        <v>11</v>
      </c>
      <c r="AZ81" s="616">
        <f t="shared" si="175"/>
        <v>7</v>
      </c>
      <c r="BA81" s="616">
        <f t="shared" si="176"/>
        <v>7</v>
      </c>
      <c r="BB81" s="616">
        <f t="shared" si="177"/>
        <v>4</v>
      </c>
      <c r="BC81" s="616">
        <f t="shared" si="178"/>
        <v>2</v>
      </c>
      <c r="BD81" s="594">
        <f t="shared" si="179"/>
        <v>0</v>
      </c>
      <c r="BE81" s="594">
        <f t="shared" si="180"/>
        <v>0</v>
      </c>
      <c r="BF81" s="594">
        <f t="shared" si="181"/>
        <v>0</v>
      </c>
      <c r="BG81" s="594">
        <f t="shared" si="182"/>
        <v>0</v>
      </c>
      <c r="BH81" s="594">
        <f t="shared" si="183"/>
        <v>0</v>
      </c>
      <c r="BI81" s="594">
        <f t="shared" si="184"/>
        <v>0</v>
      </c>
      <c r="BJ81" s="594">
        <f t="shared" si="185"/>
        <v>0</v>
      </c>
      <c r="BK81" s="594">
        <f t="shared" si="186"/>
        <v>0</v>
      </c>
      <c r="BL81" s="594">
        <f t="shared" si="187"/>
        <v>0</v>
      </c>
      <c r="BM81" s="594">
        <f t="shared" si="188"/>
        <v>2</v>
      </c>
      <c r="BN81" s="305"/>
      <c r="BO81" s="305"/>
      <c r="BP81" s="16" t="s">
        <v>88</v>
      </c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>
        <v>1</v>
      </c>
      <c r="DA81" s="13"/>
      <c r="DB81" s="13"/>
      <c r="DC81" s="13"/>
      <c r="DD81" s="13">
        <v>1</v>
      </c>
      <c r="DE81" s="13"/>
      <c r="DF81" s="13"/>
      <c r="DG81" s="13"/>
      <c r="DH81" s="13"/>
      <c r="DI81" s="13"/>
      <c r="DJ81" s="13"/>
      <c r="DK81" s="13"/>
      <c r="DL81" s="13"/>
      <c r="DM81" s="13">
        <v>1</v>
      </c>
      <c r="DN81" s="13"/>
      <c r="DO81" s="13"/>
      <c r="DP81" s="13">
        <v>1</v>
      </c>
      <c r="DQ81" s="13"/>
      <c r="DR81" s="13"/>
      <c r="DS81" s="13">
        <v>1</v>
      </c>
      <c r="DT81" s="13">
        <v>2</v>
      </c>
      <c r="DU81" s="13">
        <v>1</v>
      </c>
      <c r="DV81" s="13">
        <v>1</v>
      </c>
      <c r="DW81" s="13">
        <v>1</v>
      </c>
      <c r="DX81" s="13"/>
      <c r="DY81" s="13"/>
      <c r="DZ81" s="13">
        <v>1</v>
      </c>
      <c r="EA81" s="13">
        <v>1</v>
      </c>
      <c r="EB81" s="13"/>
      <c r="EC81" s="13">
        <v>3</v>
      </c>
      <c r="ED81" s="13"/>
      <c r="EE81" s="13"/>
      <c r="EF81" s="13"/>
      <c r="EG81" s="13">
        <v>2</v>
      </c>
      <c r="EH81" s="13">
        <v>2</v>
      </c>
      <c r="EI81" s="13">
        <v>1</v>
      </c>
      <c r="EJ81" s="13">
        <v>1</v>
      </c>
      <c r="EK81" s="13"/>
      <c r="EL81" s="13"/>
      <c r="EM81" s="13">
        <v>3</v>
      </c>
      <c r="EN81" s="13">
        <v>2</v>
      </c>
      <c r="EO81" s="13">
        <v>2</v>
      </c>
      <c r="EP81" s="13">
        <v>1</v>
      </c>
      <c r="EQ81" s="13"/>
      <c r="ER81" s="13">
        <v>1</v>
      </c>
      <c r="ES81" s="13">
        <v>2</v>
      </c>
      <c r="ET81" s="13"/>
      <c r="EU81" s="13"/>
      <c r="EV81" s="13"/>
      <c r="EW81" s="13">
        <v>2</v>
      </c>
      <c r="EX81" s="13">
        <v>1</v>
      </c>
      <c r="EY81" s="13"/>
      <c r="EZ81" s="13"/>
      <c r="FA81" s="13"/>
      <c r="FB81" s="13"/>
      <c r="FC81" s="13"/>
      <c r="FD81" s="13"/>
      <c r="FE81" s="13">
        <v>1</v>
      </c>
      <c r="FF81" s="13"/>
      <c r="FG81" s="13"/>
      <c r="FH81" s="13">
        <v>2</v>
      </c>
      <c r="FI81" s="13">
        <v>1</v>
      </c>
      <c r="FJ81" s="13"/>
      <c r="FK81" s="13"/>
      <c r="FL81" s="13"/>
      <c r="FM81" s="13"/>
      <c r="FN81" s="13"/>
      <c r="FO81" s="13"/>
      <c r="FP81" s="13"/>
      <c r="FQ81" s="13"/>
      <c r="FR81" s="13"/>
      <c r="FS81" s="57">
        <v>39</v>
      </c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>
        <v>1</v>
      </c>
      <c r="GT81" s="13"/>
      <c r="GU81" s="13"/>
      <c r="GV81" s="13"/>
      <c r="GW81" s="13">
        <v>1</v>
      </c>
      <c r="GX81" s="13"/>
      <c r="GY81" s="13"/>
      <c r="GZ81" s="13"/>
      <c r="HA81" s="13"/>
      <c r="HB81" s="13"/>
      <c r="HC81" s="13"/>
      <c r="HD81" s="13"/>
      <c r="HE81" s="13"/>
      <c r="HF81" s="13">
        <v>1</v>
      </c>
      <c r="HG81" s="13"/>
      <c r="HH81" s="13">
        <v>1</v>
      </c>
      <c r="HI81" s="13">
        <v>1</v>
      </c>
      <c r="HJ81" s="13"/>
      <c r="HK81" s="13"/>
      <c r="HL81" s="13"/>
      <c r="HM81" s="13"/>
      <c r="HN81" s="13"/>
      <c r="HO81" s="13">
        <v>1</v>
      </c>
      <c r="HP81" s="13"/>
      <c r="HQ81" s="13"/>
      <c r="HR81" s="13"/>
      <c r="HS81" s="13">
        <v>1</v>
      </c>
      <c r="HT81" s="13"/>
      <c r="HU81" s="13"/>
      <c r="HV81" s="13">
        <v>1</v>
      </c>
      <c r="HW81" s="13"/>
      <c r="HX81" s="13"/>
      <c r="HY81" s="13">
        <v>1</v>
      </c>
      <c r="HZ81" s="13"/>
      <c r="IA81" s="13"/>
      <c r="IB81" s="13"/>
      <c r="IC81" s="13">
        <v>1</v>
      </c>
      <c r="ID81" s="13"/>
      <c r="IE81" s="13"/>
      <c r="IF81" s="13">
        <v>2</v>
      </c>
      <c r="IG81" s="13">
        <v>2</v>
      </c>
      <c r="IH81" s="13">
        <v>2</v>
      </c>
      <c r="II81" s="13">
        <v>2</v>
      </c>
      <c r="IJ81" s="13">
        <v>3</v>
      </c>
      <c r="IK81" s="13">
        <v>2</v>
      </c>
      <c r="IL81" s="13">
        <v>3</v>
      </c>
      <c r="IM81" s="13">
        <v>1</v>
      </c>
      <c r="IN81" s="13">
        <v>4</v>
      </c>
      <c r="IO81" s="13">
        <v>3</v>
      </c>
      <c r="IP81" s="13">
        <v>1</v>
      </c>
      <c r="IQ81" s="13">
        <v>1</v>
      </c>
      <c r="IR81" s="13">
        <v>1</v>
      </c>
      <c r="IS81" s="13">
        <v>4</v>
      </c>
      <c r="IT81" s="13">
        <v>1</v>
      </c>
      <c r="IU81" s="13">
        <v>2</v>
      </c>
      <c r="IV81" s="13"/>
      <c r="IW81" s="13">
        <v>2</v>
      </c>
      <c r="IX81" s="13"/>
      <c r="IY81" s="13">
        <v>4</v>
      </c>
      <c r="IZ81" s="13">
        <v>1</v>
      </c>
      <c r="JA81" s="13"/>
      <c r="JB81" s="13">
        <v>1</v>
      </c>
      <c r="JC81" s="13"/>
      <c r="JD81" s="13">
        <v>2</v>
      </c>
      <c r="JE81" s="13"/>
      <c r="JF81" s="13">
        <v>2</v>
      </c>
      <c r="JG81" s="13">
        <v>1</v>
      </c>
      <c r="JH81" s="13"/>
      <c r="JI81" s="13">
        <v>1</v>
      </c>
      <c r="JJ81" s="13"/>
      <c r="JK81" s="13"/>
      <c r="JL81" s="13"/>
      <c r="JM81" s="13"/>
      <c r="JN81" s="13">
        <v>1</v>
      </c>
      <c r="JO81" s="13"/>
      <c r="JP81" s="13"/>
      <c r="JQ81" s="13"/>
      <c r="JR81" s="13"/>
      <c r="JS81" s="13"/>
      <c r="JT81" s="57">
        <v>59</v>
      </c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>
        <v>1</v>
      </c>
      <c r="MI81" s="13"/>
      <c r="MJ81" s="13">
        <v>1</v>
      </c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57">
        <v>2</v>
      </c>
      <c r="MV81" s="13">
        <v>100</v>
      </c>
    </row>
    <row r="82" spans="1:360">
      <c r="A82" s="8" t="s">
        <v>92</v>
      </c>
      <c r="B82" s="234">
        <f t="shared" si="189"/>
        <v>0</v>
      </c>
      <c r="C82" s="234">
        <f t="shared" si="190"/>
        <v>0</v>
      </c>
      <c r="D82" s="234">
        <f t="shared" si="191"/>
        <v>0</v>
      </c>
      <c r="E82" s="234">
        <f t="shared" si="192"/>
        <v>0</v>
      </c>
      <c r="F82" s="234">
        <f t="shared" si="193"/>
        <v>0</v>
      </c>
      <c r="G82" s="234">
        <f t="shared" si="194"/>
        <v>0</v>
      </c>
      <c r="H82" s="234">
        <f t="shared" si="195"/>
        <v>0</v>
      </c>
      <c r="I82" s="234">
        <f t="shared" si="196"/>
        <v>0</v>
      </c>
      <c r="J82" s="234">
        <f t="shared" si="197"/>
        <v>0</v>
      </c>
      <c r="K82" s="234">
        <f t="shared" si="198"/>
        <v>0</v>
      </c>
      <c r="L82" s="234">
        <f t="shared" si="199"/>
        <v>0</v>
      </c>
      <c r="M82" s="234">
        <f t="shared" si="200"/>
        <v>0</v>
      </c>
      <c r="N82" s="234">
        <f t="shared" si="201"/>
        <v>0</v>
      </c>
      <c r="O82" s="234">
        <f t="shared" si="202"/>
        <v>0</v>
      </c>
      <c r="P82" s="234">
        <f t="shared" si="203"/>
        <v>0</v>
      </c>
      <c r="Q82" s="234">
        <f t="shared" si="204"/>
        <v>0</v>
      </c>
      <c r="R82" s="234">
        <f t="shared" si="205"/>
        <v>0</v>
      </c>
      <c r="S82" s="234">
        <f t="shared" si="206"/>
        <v>0</v>
      </c>
      <c r="T82" s="234">
        <f t="shared" si="207"/>
        <v>0</v>
      </c>
      <c r="U82" s="234">
        <f t="shared" si="208"/>
        <v>2</v>
      </c>
      <c r="W82" s="596">
        <f t="shared" si="209"/>
        <v>0</v>
      </c>
      <c r="X82" s="596">
        <f t="shared" si="210"/>
        <v>0</v>
      </c>
      <c r="Y82" s="596">
        <f t="shared" si="211"/>
        <v>0</v>
      </c>
      <c r="Z82" s="596">
        <f t="shared" si="212"/>
        <v>0</v>
      </c>
      <c r="AA82" s="596">
        <f t="shared" si="213"/>
        <v>0</v>
      </c>
      <c r="AB82" s="596">
        <f t="shared" si="214"/>
        <v>0</v>
      </c>
      <c r="AC82" s="596">
        <f t="shared" si="215"/>
        <v>0</v>
      </c>
      <c r="AD82" s="596">
        <f t="shared" si="216"/>
        <v>0</v>
      </c>
      <c r="AE82" s="596">
        <f t="shared" si="217"/>
        <v>0</v>
      </c>
      <c r="AF82" s="596">
        <f t="shared" si="218"/>
        <v>0</v>
      </c>
      <c r="AG82" s="305"/>
      <c r="AH82" s="16" t="s">
        <v>89</v>
      </c>
      <c r="AI82" s="616">
        <f t="shared" si="158"/>
        <v>0</v>
      </c>
      <c r="AJ82" s="616">
        <f t="shared" si="159"/>
        <v>0</v>
      </c>
      <c r="AK82" s="616">
        <f t="shared" si="160"/>
        <v>0</v>
      </c>
      <c r="AL82" s="616">
        <f t="shared" si="161"/>
        <v>0</v>
      </c>
      <c r="AM82" s="616">
        <f t="shared" si="162"/>
        <v>0</v>
      </c>
      <c r="AN82" s="616">
        <f t="shared" si="163"/>
        <v>0</v>
      </c>
      <c r="AO82" s="616">
        <f t="shared" si="164"/>
        <v>0</v>
      </c>
      <c r="AP82" s="616">
        <f t="shared" si="165"/>
        <v>0</v>
      </c>
      <c r="AQ82" s="616">
        <f t="shared" si="166"/>
        <v>1</v>
      </c>
      <c r="AR82" s="616">
        <f t="shared" si="167"/>
        <v>1</v>
      </c>
      <c r="AS82" s="616">
        <f t="shared" si="168"/>
        <v>2</v>
      </c>
      <c r="AT82" s="616">
        <f t="shared" si="169"/>
        <v>3</v>
      </c>
      <c r="AU82" s="616">
        <f t="shared" si="170"/>
        <v>2</v>
      </c>
      <c r="AV82" s="616">
        <f t="shared" si="171"/>
        <v>3</v>
      </c>
      <c r="AW82" s="616">
        <f t="shared" si="172"/>
        <v>5</v>
      </c>
      <c r="AX82" s="616">
        <f t="shared" si="173"/>
        <v>2</v>
      </c>
      <c r="AY82" s="616">
        <f t="shared" si="174"/>
        <v>1</v>
      </c>
      <c r="AZ82" s="616">
        <f t="shared" si="175"/>
        <v>4</v>
      </c>
      <c r="BA82" s="616">
        <f t="shared" si="176"/>
        <v>0</v>
      </c>
      <c r="BB82" s="616">
        <f t="shared" si="177"/>
        <v>0</v>
      </c>
      <c r="BC82" s="616">
        <f t="shared" si="178"/>
        <v>1</v>
      </c>
      <c r="BD82" s="594">
        <f t="shared" si="179"/>
        <v>0</v>
      </c>
      <c r="BE82" s="594">
        <f t="shared" si="180"/>
        <v>0</v>
      </c>
      <c r="BF82" s="594">
        <f t="shared" si="181"/>
        <v>0</v>
      </c>
      <c r="BG82" s="594">
        <f t="shared" si="182"/>
        <v>0</v>
      </c>
      <c r="BH82" s="594">
        <f t="shared" si="183"/>
        <v>0</v>
      </c>
      <c r="BI82" s="594">
        <f t="shared" si="184"/>
        <v>0</v>
      </c>
      <c r="BJ82" s="594">
        <f t="shared" si="185"/>
        <v>0</v>
      </c>
      <c r="BK82" s="594">
        <f t="shared" si="186"/>
        <v>0</v>
      </c>
      <c r="BL82" s="594">
        <f t="shared" si="187"/>
        <v>0</v>
      </c>
      <c r="BM82" s="594">
        <f t="shared" si="188"/>
        <v>1</v>
      </c>
      <c r="BN82" s="305"/>
      <c r="BO82" s="305"/>
      <c r="BP82" s="16" t="s">
        <v>89</v>
      </c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>
        <v>1</v>
      </c>
      <c r="DD82" s="13"/>
      <c r="DE82" s="13"/>
      <c r="DF82" s="13"/>
      <c r="DG82" s="13"/>
      <c r="DH82" s="13"/>
      <c r="DI82" s="13"/>
      <c r="DJ82" s="13"/>
      <c r="DK82" s="13"/>
      <c r="DL82" s="13"/>
      <c r="DM82" s="13">
        <v>1</v>
      </c>
      <c r="DN82" s="13"/>
      <c r="DO82" s="13"/>
      <c r="DP82" s="13"/>
      <c r="DQ82" s="13">
        <v>1</v>
      </c>
      <c r="DR82" s="13"/>
      <c r="DS82" s="13"/>
      <c r="DT82" s="13">
        <v>1</v>
      </c>
      <c r="DU82" s="13"/>
      <c r="DV82" s="13">
        <v>1</v>
      </c>
      <c r="DW82" s="13"/>
      <c r="DX82" s="13"/>
      <c r="DY82" s="13"/>
      <c r="DZ82" s="13"/>
      <c r="EA82" s="13"/>
      <c r="EB82" s="13">
        <v>1</v>
      </c>
      <c r="EC82" s="13"/>
      <c r="ED82" s="13"/>
      <c r="EE82" s="13">
        <v>1</v>
      </c>
      <c r="EF82" s="13"/>
      <c r="EG82" s="13"/>
      <c r="EH82" s="13"/>
      <c r="EI82" s="13"/>
      <c r="EJ82" s="13">
        <v>1</v>
      </c>
      <c r="EK82" s="13"/>
      <c r="EL82" s="13"/>
      <c r="EM82" s="13"/>
      <c r="EN82" s="13">
        <v>1</v>
      </c>
      <c r="EO82" s="13"/>
      <c r="EP82" s="13">
        <v>1</v>
      </c>
      <c r="EQ82" s="13"/>
      <c r="ER82" s="13"/>
      <c r="ES82" s="13"/>
      <c r="ET82" s="13">
        <v>1</v>
      </c>
      <c r="EU82" s="13"/>
      <c r="EV82" s="13">
        <v>1</v>
      </c>
      <c r="EW82" s="13">
        <v>1</v>
      </c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57">
        <v>13</v>
      </c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>
        <v>1</v>
      </c>
      <c r="HJ82" s="13"/>
      <c r="HK82" s="13"/>
      <c r="HL82" s="13"/>
      <c r="HM82" s="13"/>
      <c r="HN82" s="13"/>
      <c r="HO82" s="13"/>
      <c r="HP82" s="13"/>
      <c r="HQ82" s="13">
        <v>2</v>
      </c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>
        <v>1</v>
      </c>
      <c r="IG82" s="13"/>
      <c r="IH82" s="13">
        <v>1</v>
      </c>
      <c r="II82" s="13"/>
      <c r="IJ82" s="13"/>
      <c r="IK82" s="13">
        <v>1</v>
      </c>
      <c r="IL82" s="13"/>
      <c r="IM82" s="13"/>
      <c r="IN82" s="13"/>
      <c r="IO82" s="13">
        <v>1</v>
      </c>
      <c r="IP82" s="13">
        <v>1</v>
      </c>
      <c r="IQ82" s="13">
        <v>1</v>
      </c>
      <c r="IR82" s="13"/>
      <c r="IS82" s="13">
        <v>1</v>
      </c>
      <c r="IT82" s="13"/>
      <c r="IU82" s="13"/>
      <c r="IV82" s="13"/>
      <c r="IW82" s="13"/>
      <c r="IX82" s="13">
        <v>1</v>
      </c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57">
        <v>11</v>
      </c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>
        <v>1</v>
      </c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57">
        <v>1</v>
      </c>
      <c r="MV82" s="13">
        <v>25</v>
      </c>
    </row>
    <row r="83" spans="1:360">
      <c r="A83" s="8" t="s">
        <v>93</v>
      </c>
      <c r="B83" s="234">
        <f t="shared" si="189"/>
        <v>0</v>
      </c>
      <c r="C83" s="234">
        <f t="shared" si="190"/>
        <v>0</v>
      </c>
      <c r="D83" s="234">
        <f t="shared" si="191"/>
        <v>0</v>
      </c>
      <c r="E83" s="234">
        <f t="shared" si="192"/>
        <v>0</v>
      </c>
      <c r="F83" s="234">
        <f t="shared" si="193"/>
        <v>0</v>
      </c>
      <c r="G83" s="234">
        <f t="shared" si="194"/>
        <v>0</v>
      </c>
      <c r="H83" s="234">
        <f t="shared" si="195"/>
        <v>1</v>
      </c>
      <c r="I83" s="234">
        <f t="shared" si="196"/>
        <v>1</v>
      </c>
      <c r="J83" s="234">
        <f t="shared" si="197"/>
        <v>1</v>
      </c>
      <c r="K83" s="234">
        <f t="shared" si="198"/>
        <v>1</v>
      </c>
      <c r="L83" s="234">
        <f t="shared" si="199"/>
        <v>4</v>
      </c>
      <c r="M83" s="234">
        <f t="shared" si="200"/>
        <v>4</v>
      </c>
      <c r="N83" s="234">
        <f t="shared" si="201"/>
        <v>7</v>
      </c>
      <c r="O83" s="234">
        <f t="shared" si="202"/>
        <v>0</v>
      </c>
      <c r="P83" s="234">
        <f t="shared" si="203"/>
        <v>12</v>
      </c>
      <c r="Q83" s="234">
        <f t="shared" si="204"/>
        <v>9</v>
      </c>
      <c r="R83" s="234">
        <f t="shared" si="205"/>
        <v>7</v>
      </c>
      <c r="S83" s="234">
        <f t="shared" si="206"/>
        <v>6</v>
      </c>
      <c r="T83" s="234">
        <f t="shared" si="207"/>
        <v>0</v>
      </c>
      <c r="U83" s="234">
        <f t="shared" si="208"/>
        <v>5</v>
      </c>
      <c r="W83" s="596">
        <f t="shared" si="209"/>
        <v>0</v>
      </c>
      <c r="X83" s="596">
        <f t="shared" si="210"/>
        <v>0</v>
      </c>
      <c r="Y83" s="596">
        <f t="shared" si="211"/>
        <v>0</v>
      </c>
      <c r="Z83" s="596">
        <f t="shared" si="212"/>
        <v>0</v>
      </c>
      <c r="AA83" s="596">
        <f t="shared" si="213"/>
        <v>0</v>
      </c>
      <c r="AB83" s="596">
        <f t="shared" si="214"/>
        <v>0</v>
      </c>
      <c r="AC83" s="596">
        <f t="shared" si="215"/>
        <v>0</v>
      </c>
      <c r="AD83" s="596">
        <f t="shared" si="216"/>
        <v>0</v>
      </c>
      <c r="AE83" s="596">
        <f t="shared" si="217"/>
        <v>1</v>
      </c>
      <c r="AF83" s="596">
        <f t="shared" si="218"/>
        <v>3</v>
      </c>
      <c r="AG83" s="305"/>
      <c r="AH83" s="16" t="s">
        <v>90</v>
      </c>
      <c r="AI83" s="616">
        <f t="shared" si="158"/>
        <v>0</v>
      </c>
      <c r="AJ83" s="616">
        <f t="shared" si="159"/>
        <v>0</v>
      </c>
      <c r="AK83" s="616">
        <f t="shared" si="160"/>
        <v>0</v>
      </c>
      <c r="AL83" s="616">
        <f t="shared" si="161"/>
        <v>0</v>
      </c>
      <c r="AM83" s="616">
        <f t="shared" si="162"/>
        <v>0</v>
      </c>
      <c r="AN83" s="616">
        <f t="shared" si="163"/>
        <v>0</v>
      </c>
      <c r="AO83" s="616">
        <f t="shared" si="164"/>
        <v>0</v>
      </c>
      <c r="AP83" s="616">
        <f t="shared" si="165"/>
        <v>0</v>
      </c>
      <c r="AQ83" s="616">
        <f t="shared" si="166"/>
        <v>0</v>
      </c>
      <c r="AR83" s="616">
        <f t="shared" si="167"/>
        <v>1</v>
      </c>
      <c r="AS83" s="616">
        <f t="shared" si="168"/>
        <v>2</v>
      </c>
      <c r="AT83" s="616">
        <f t="shared" si="169"/>
        <v>2</v>
      </c>
      <c r="AU83" s="616">
        <f t="shared" si="170"/>
        <v>3</v>
      </c>
      <c r="AV83" s="616">
        <f t="shared" si="171"/>
        <v>5</v>
      </c>
      <c r="AW83" s="616">
        <f t="shared" si="172"/>
        <v>11</v>
      </c>
      <c r="AX83" s="616">
        <f t="shared" si="173"/>
        <v>3</v>
      </c>
      <c r="AY83" s="616">
        <f t="shared" si="174"/>
        <v>3</v>
      </c>
      <c r="AZ83" s="616">
        <f t="shared" si="175"/>
        <v>3</v>
      </c>
      <c r="BA83" s="616">
        <f t="shared" si="176"/>
        <v>1</v>
      </c>
      <c r="BB83" s="616">
        <f t="shared" si="177"/>
        <v>3</v>
      </c>
      <c r="BC83" s="616">
        <f t="shared" si="178"/>
        <v>2</v>
      </c>
      <c r="BD83" s="594">
        <f t="shared" si="179"/>
        <v>0</v>
      </c>
      <c r="BE83" s="594">
        <f t="shared" si="180"/>
        <v>0</v>
      </c>
      <c r="BF83" s="594">
        <f t="shared" si="181"/>
        <v>0</v>
      </c>
      <c r="BG83" s="594">
        <f t="shared" si="182"/>
        <v>0</v>
      </c>
      <c r="BH83" s="594">
        <f t="shared" si="183"/>
        <v>0</v>
      </c>
      <c r="BI83" s="594">
        <f t="shared" si="184"/>
        <v>0</v>
      </c>
      <c r="BJ83" s="594">
        <f t="shared" si="185"/>
        <v>0</v>
      </c>
      <c r="BK83" s="594">
        <f t="shared" si="186"/>
        <v>0</v>
      </c>
      <c r="BL83" s="594">
        <f t="shared" si="187"/>
        <v>1</v>
      </c>
      <c r="BM83" s="594">
        <f t="shared" si="188"/>
        <v>1</v>
      </c>
      <c r="BN83" s="305"/>
      <c r="BO83" s="305"/>
      <c r="BP83" s="16" t="s">
        <v>90</v>
      </c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>
        <v>1</v>
      </c>
      <c r="DL83" s="13"/>
      <c r="DM83" s="13"/>
      <c r="DN83" s="13"/>
      <c r="DO83" s="13"/>
      <c r="DP83" s="13"/>
      <c r="DQ83" s="13"/>
      <c r="DR83" s="13"/>
      <c r="DS83" s="13"/>
      <c r="DT83" s="13">
        <v>2</v>
      </c>
      <c r="DU83" s="13"/>
      <c r="DV83" s="13"/>
      <c r="DW83" s="13">
        <v>1</v>
      </c>
      <c r="DX83" s="13"/>
      <c r="DY83" s="13">
        <v>1</v>
      </c>
      <c r="DZ83" s="13"/>
      <c r="EA83" s="13"/>
      <c r="EB83" s="13"/>
      <c r="EC83" s="13"/>
      <c r="ED83" s="13">
        <v>1</v>
      </c>
      <c r="EE83" s="13">
        <v>2</v>
      </c>
      <c r="EF83" s="13"/>
      <c r="EG83" s="13">
        <v>1</v>
      </c>
      <c r="EH83" s="13"/>
      <c r="EI83" s="13">
        <v>1</v>
      </c>
      <c r="EJ83" s="13"/>
      <c r="EK83" s="13"/>
      <c r="EL83" s="13">
        <v>1</v>
      </c>
      <c r="EM83" s="13"/>
      <c r="EN83" s="13"/>
      <c r="EO83" s="13"/>
      <c r="EP83" s="13"/>
      <c r="EQ83" s="13"/>
      <c r="ER83" s="13">
        <v>1</v>
      </c>
      <c r="ES83" s="13"/>
      <c r="ET83" s="13"/>
      <c r="EU83" s="13"/>
      <c r="EV83" s="13"/>
      <c r="EW83" s="13">
        <v>1</v>
      </c>
      <c r="EX83" s="13"/>
      <c r="EY83" s="13">
        <v>1</v>
      </c>
      <c r="EZ83" s="13">
        <v>1</v>
      </c>
      <c r="FA83" s="13">
        <v>1</v>
      </c>
      <c r="FB83" s="13"/>
      <c r="FC83" s="13">
        <v>1</v>
      </c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57">
        <v>17</v>
      </c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>
        <v>1</v>
      </c>
      <c r="HQ83" s="13">
        <v>1</v>
      </c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>
        <v>2</v>
      </c>
      <c r="ID83" s="13"/>
      <c r="IE83" s="13"/>
      <c r="IF83" s="13"/>
      <c r="IG83" s="13"/>
      <c r="IH83" s="13">
        <v>1</v>
      </c>
      <c r="II83" s="13"/>
      <c r="IJ83" s="13">
        <v>1</v>
      </c>
      <c r="IK83" s="13"/>
      <c r="IL83" s="13">
        <v>1</v>
      </c>
      <c r="IM83" s="13">
        <v>3</v>
      </c>
      <c r="IN83" s="13"/>
      <c r="IO83" s="13">
        <v>1</v>
      </c>
      <c r="IP83" s="13">
        <v>2</v>
      </c>
      <c r="IQ83" s="13"/>
      <c r="IR83" s="13">
        <v>2</v>
      </c>
      <c r="IS83" s="13">
        <v>1</v>
      </c>
      <c r="IT83" s="13"/>
      <c r="IU83" s="13"/>
      <c r="IV83" s="13"/>
      <c r="IW83" s="13">
        <v>1</v>
      </c>
      <c r="IX83" s="13"/>
      <c r="IY83" s="13"/>
      <c r="IZ83" s="13"/>
      <c r="JA83" s="13">
        <v>1</v>
      </c>
      <c r="JB83" s="13"/>
      <c r="JC83" s="13">
        <v>1</v>
      </c>
      <c r="JD83" s="13"/>
      <c r="JE83" s="13">
        <v>1</v>
      </c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57">
        <v>20</v>
      </c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>
        <v>1</v>
      </c>
      <c r="LX83" s="13"/>
      <c r="LY83" s="13"/>
      <c r="LZ83" s="13"/>
      <c r="MA83" s="13"/>
      <c r="MB83" s="13"/>
      <c r="MC83" s="13"/>
      <c r="MD83" s="13"/>
      <c r="ME83" s="13"/>
      <c r="MF83" s="13"/>
      <c r="MG83" s="13">
        <v>1</v>
      </c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57">
        <v>2</v>
      </c>
      <c r="MV83" s="13">
        <v>39</v>
      </c>
    </row>
    <row r="84" spans="1:360">
      <c r="A84" s="8" t="s">
        <v>94</v>
      </c>
      <c r="B84" s="234">
        <f t="shared" si="189"/>
        <v>0</v>
      </c>
      <c r="C84" s="234">
        <f t="shared" si="190"/>
        <v>0</v>
      </c>
      <c r="D84" s="234">
        <f t="shared" si="191"/>
        <v>0</v>
      </c>
      <c r="E84" s="234">
        <f t="shared" si="192"/>
        <v>0</v>
      </c>
      <c r="F84" s="234">
        <f t="shared" si="193"/>
        <v>0</v>
      </c>
      <c r="G84" s="234">
        <f t="shared" si="194"/>
        <v>0</v>
      </c>
      <c r="H84" s="234">
        <f t="shared" si="195"/>
        <v>0</v>
      </c>
      <c r="I84" s="234">
        <f t="shared" si="196"/>
        <v>0</v>
      </c>
      <c r="J84" s="234">
        <f t="shared" si="197"/>
        <v>1</v>
      </c>
      <c r="K84" s="234">
        <f t="shared" si="198"/>
        <v>0</v>
      </c>
      <c r="L84" s="234">
        <f t="shared" si="199"/>
        <v>1</v>
      </c>
      <c r="M84" s="234">
        <f t="shared" si="200"/>
        <v>2</v>
      </c>
      <c r="N84" s="234">
        <f t="shared" si="201"/>
        <v>1</v>
      </c>
      <c r="O84" s="234">
        <f t="shared" si="202"/>
        <v>3</v>
      </c>
      <c r="P84" s="234">
        <f t="shared" si="203"/>
        <v>1</v>
      </c>
      <c r="Q84" s="234">
        <f t="shared" si="204"/>
        <v>1</v>
      </c>
      <c r="R84" s="234">
        <f t="shared" si="205"/>
        <v>1</v>
      </c>
      <c r="S84" s="234">
        <f t="shared" si="206"/>
        <v>3</v>
      </c>
      <c r="T84" s="234">
        <f t="shared" si="207"/>
        <v>0</v>
      </c>
      <c r="U84" s="234">
        <f t="shared" si="208"/>
        <v>1</v>
      </c>
      <c r="W84" s="596">
        <f t="shared" si="209"/>
        <v>0</v>
      </c>
      <c r="X84" s="596">
        <f t="shared" si="210"/>
        <v>0</v>
      </c>
      <c r="Y84" s="596">
        <f t="shared" si="211"/>
        <v>0</v>
      </c>
      <c r="Z84" s="596">
        <f t="shared" si="212"/>
        <v>0</v>
      </c>
      <c r="AA84" s="596">
        <f t="shared" si="213"/>
        <v>0</v>
      </c>
      <c r="AB84" s="596">
        <f t="shared" si="214"/>
        <v>0</v>
      </c>
      <c r="AC84" s="596">
        <f t="shared" si="215"/>
        <v>0</v>
      </c>
      <c r="AD84" s="596">
        <f t="shared" si="216"/>
        <v>0</v>
      </c>
      <c r="AE84" s="596">
        <f t="shared" si="217"/>
        <v>0</v>
      </c>
      <c r="AF84" s="596">
        <f t="shared" si="218"/>
        <v>0</v>
      </c>
      <c r="AG84" s="305"/>
      <c r="AH84" s="16" t="s">
        <v>91</v>
      </c>
      <c r="AI84" s="616">
        <f t="shared" si="158"/>
        <v>0</v>
      </c>
      <c r="AJ84" s="616">
        <f t="shared" si="159"/>
        <v>0</v>
      </c>
      <c r="AK84" s="616">
        <f t="shared" si="160"/>
        <v>0</v>
      </c>
      <c r="AL84" s="616">
        <f t="shared" si="161"/>
        <v>0</v>
      </c>
      <c r="AM84" s="616">
        <f t="shared" si="162"/>
        <v>0</v>
      </c>
      <c r="AN84" s="616">
        <f t="shared" si="163"/>
        <v>0</v>
      </c>
      <c r="AO84" s="616">
        <f t="shared" si="164"/>
        <v>1</v>
      </c>
      <c r="AP84" s="616">
        <f t="shared" si="165"/>
        <v>0</v>
      </c>
      <c r="AQ84" s="616">
        <f t="shared" si="166"/>
        <v>3</v>
      </c>
      <c r="AR84" s="616">
        <f t="shared" si="167"/>
        <v>0</v>
      </c>
      <c r="AS84" s="616">
        <f t="shared" si="168"/>
        <v>1</v>
      </c>
      <c r="AT84" s="616">
        <f t="shared" si="169"/>
        <v>0</v>
      </c>
      <c r="AU84" s="616">
        <f t="shared" si="170"/>
        <v>5</v>
      </c>
      <c r="AV84" s="616">
        <f t="shared" si="171"/>
        <v>5</v>
      </c>
      <c r="AW84" s="616">
        <f t="shared" si="172"/>
        <v>5</v>
      </c>
      <c r="AX84" s="616">
        <f t="shared" si="173"/>
        <v>4</v>
      </c>
      <c r="AY84" s="616">
        <f t="shared" si="174"/>
        <v>3</v>
      </c>
      <c r="AZ84" s="616">
        <f t="shared" si="175"/>
        <v>2</v>
      </c>
      <c r="BA84" s="616">
        <f t="shared" si="176"/>
        <v>0</v>
      </c>
      <c r="BB84" s="616">
        <f t="shared" si="177"/>
        <v>0</v>
      </c>
      <c r="BC84" s="616">
        <f t="shared" si="178"/>
        <v>3</v>
      </c>
      <c r="BD84" s="594">
        <f t="shared" si="179"/>
        <v>0</v>
      </c>
      <c r="BE84" s="594">
        <f t="shared" si="180"/>
        <v>0</v>
      </c>
      <c r="BF84" s="594">
        <f t="shared" si="181"/>
        <v>0</v>
      </c>
      <c r="BG84" s="594">
        <f t="shared" si="182"/>
        <v>0</v>
      </c>
      <c r="BH84" s="594">
        <f t="shared" si="183"/>
        <v>0</v>
      </c>
      <c r="BI84" s="594">
        <f t="shared" si="184"/>
        <v>1</v>
      </c>
      <c r="BJ84" s="594">
        <f t="shared" si="185"/>
        <v>0</v>
      </c>
      <c r="BK84" s="594">
        <f t="shared" si="186"/>
        <v>1</v>
      </c>
      <c r="BL84" s="594">
        <f t="shared" si="187"/>
        <v>0</v>
      </c>
      <c r="BM84" s="594">
        <f t="shared" si="188"/>
        <v>1</v>
      </c>
      <c r="BN84" s="305"/>
      <c r="BO84" s="305"/>
      <c r="BP84" s="16" t="s">
        <v>91</v>
      </c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>
        <v>1</v>
      </c>
      <c r="DY84" s="13"/>
      <c r="DZ84" s="13"/>
      <c r="EA84" s="13">
        <v>1</v>
      </c>
      <c r="EB84" s="13">
        <v>1</v>
      </c>
      <c r="EC84" s="13"/>
      <c r="ED84" s="13"/>
      <c r="EE84" s="13">
        <v>2</v>
      </c>
      <c r="EF84" s="13"/>
      <c r="EG84" s="13"/>
      <c r="EH84" s="13"/>
      <c r="EI84" s="13">
        <v>2</v>
      </c>
      <c r="EJ84" s="13">
        <v>2</v>
      </c>
      <c r="EK84" s="13"/>
      <c r="EL84" s="13"/>
      <c r="EM84" s="13"/>
      <c r="EN84" s="13"/>
      <c r="EO84" s="13"/>
      <c r="EP84" s="13">
        <v>1</v>
      </c>
      <c r="EQ84" s="13"/>
      <c r="ER84" s="13"/>
      <c r="ES84" s="13"/>
      <c r="ET84" s="13"/>
      <c r="EU84" s="13"/>
      <c r="EV84" s="13">
        <v>1</v>
      </c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57">
        <v>11</v>
      </c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>
        <v>1</v>
      </c>
      <c r="HC84" s="13"/>
      <c r="HD84" s="13"/>
      <c r="HE84" s="13"/>
      <c r="HF84" s="13"/>
      <c r="HG84" s="13"/>
      <c r="HH84" s="13"/>
      <c r="HI84" s="13">
        <v>1</v>
      </c>
      <c r="HJ84" s="13"/>
      <c r="HK84" s="13"/>
      <c r="HL84" s="13"/>
      <c r="HM84" s="13"/>
      <c r="HN84" s="13">
        <v>2</v>
      </c>
      <c r="HO84" s="13"/>
      <c r="HP84" s="13"/>
      <c r="HQ84" s="13"/>
      <c r="HR84" s="13"/>
      <c r="HS84" s="13"/>
      <c r="HT84" s="13"/>
      <c r="HU84" s="13">
        <v>1</v>
      </c>
      <c r="HV84" s="13"/>
      <c r="HW84" s="13"/>
      <c r="HX84" s="13"/>
      <c r="HY84" s="13"/>
      <c r="HZ84" s="13">
        <v>1</v>
      </c>
      <c r="IA84" s="13"/>
      <c r="IB84" s="13"/>
      <c r="IC84" s="13"/>
      <c r="ID84" s="13">
        <v>1</v>
      </c>
      <c r="IE84" s="13">
        <v>1</v>
      </c>
      <c r="IF84" s="13"/>
      <c r="IG84" s="13"/>
      <c r="IH84" s="13">
        <v>1</v>
      </c>
      <c r="II84" s="13">
        <v>1</v>
      </c>
      <c r="IJ84" s="13"/>
      <c r="IK84" s="13"/>
      <c r="IL84" s="13">
        <v>1</v>
      </c>
      <c r="IM84" s="13"/>
      <c r="IN84" s="13"/>
      <c r="IO84" s="13"/>
      <c r="IP84" s="13"/>
      <c r="IQ84" s="13">
        <v>2</v>
      </c>
      <c r="IR84" s="13">
        <v>1</v>
      </c>
      <c r="IS84" s="13">
        <v>1</v>
      </c>
      <c r="IT84" s="13"/>
      <c r="IU84" s="13"/>
      <c r="IV84" s="13"/>
      <c r="IW84" s="13">
        <v>1</v>
      </c>
      <c r="IX84" s="13">
        <v>1</v>
      </c>
      <c r="IY84" s="13">
        <v>1</v>
      </c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57">
        <v>18</v>
      </c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>
        <v>1</v>
      </c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>
        <v>1</v>
      </c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>
        <v>1</v>
      </c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57">
        <v>3</v>
      </c>
      <c r="MV84" s="13">
        <v>32</v>
      </c>
    </row>
    <row r="85" spans="1:360">
      <c r="A85" s="9" t="s">
        <v>95</v>
      </c>
      <c r="B85" s="234">
        <f t="shared" si="189"/>
        <v>0</v>
      </c>
      <c r="C85" s="234">
        <f t="shared" si="190"/>
        <v>0</v>
      </c>
      <c r="D85" s="234">
        <f t="shared" si="191"/>
        <v>0</v>
      </c>
      <c r="E85" s="234">
        <f t="shared" si="192"/>
        <v>0</v>
      </c>
      <c r="F85" s="234">
        <f t="shared" si="193"/>
        <v>0</v>
      </c>
      <c r="G85" s="234">
        <f t="shared" si="194"/>
        <v>0</v>
      </c>
      <c r="H85" s="234">
        <f t="shared" si="195"/>
        <v>0</v>
      </c>
      <c r="I85" s="234">
        <f t="shared" si="196"/>
        <v>0</v>
      </c>
      <c r="J85" s="234">
        <f t="shared" si="197"/>
        <v>2</v>
      </c>
      <c r="K85" s="234">
        <f t="shared" si="198"/>
        <v>0</v>
      </c>
      <c r="L85" s="234">
        <f t="shared" si="199"/>
        <v>1</v>
      </c>
      <c r="M85" s="234">
        <f t="shared" si="200"/>
        <v>0</v>
      </c>
      <c r="N85" s="234">
        <f t="shared" si="201"/>
        <v>7</v>
      </c>
      <c r="O85" s="234">
        <f t="shared" si="202"/>
        <v>3</v>
      </c>
      <c r="P85" s="234">
        <f t="shared" si="203"/>
        <v>8</v>
      </c>
      <c r="Q85" s="234">
        <f t="shared" si="204"/>
        <v>5</v>
      </c>
      <c r="R85" s="234">
        <f t="shared" si="205"/>
        <v>4</v>
      </c>
      <c r="S85" s="234">
        <f t="shared" si="206"/>
        <v>4</v>
      </c>
      <c r="T85" s="234">
        <f t="shared" si="207"/>
        <v>5</v>
      </c>
      <c r="U85" s="234">
        <f t="shared" si="208"/>
        <v>2</v>
      </c>
      <c r="W85" s="596">
        <f t="shared" si="209"/>
        <v>0</v>
      </c>
      <c r="X85" s="596">
        <f t="shared" si="210"/>
        <v>0</v>
      </c>
      <c r="Y85" s="596">
        <f t="shared" si="211"/>
        <v>0</v>
      </c>
      <c r="Z85" s="596">
        <f t="shared" si="212"/>
        <v>0</v>
      </c>
      <c r="AA85" s="596">
        <f t="shared" si="213"/>
        <v>0</v>
      </c>
      <c r="AB85" s="596">
        <f t="shared" si="214"/>
        <v>0</v>
      </c>
      <c r="AC85" s="596">
        <f t="shared" si="215"/>
        <v>0</v>
      </c>
      <c r="AD85" s="596">
        <f t="shared" si="216"/>
        <v>0</v>
      </c>
      <c r="AE85" s="596">
        <f t="shared" si="217"/>
        <v>0</v>
      </c>
      <c r="AF85" s="596">
        <f t="shared" si="218"/>
        <v>1</v>
      </c>
      <c r="AG85" s="305"/>
      <c r="AH85" s="16" t="s">
        <v>92</v>
      </c>
      <c r="AI85" s="616">
        <f t="shared" si="158"/>
        <v>0</v>
      </c>
      <c r="AJ85" s="616">
        <f t="shared" si="159"/>
        <v>0</v>
      </c>
      <c r="AK85" s="616">
        <f t="shared" si="160"/>
        <v>0</v>
      </c>
      <c r="AL85" s="616">
        <f t="shared" si="161"/>
        <v>0</v>
      </c>
      <c r="AM85" s="616">
        <f t="shared" si="162"/>
        <v>0</v>
      </c>
      <c r="AN85" s="616">
        <f t="shared" si="163"/>
        <v>0</v>
      </c>
      <c r="AO85" s="616">
        <f t="shared" si="164"/>
        <v>0</v>
      </c>
      <c r="AP85" s="616">
        <f t="shared" si="165"/>
        <v>0</v>
      </c>
      <c r="AQ85" s="616">
        <f t="shared" si="166"/>
        <v>0</v>
      </c>
      <c r="AR85" s="616">
        <f t="shared" si="167"/>
        <v>0</v>
      </c>
      <c r="AS85" s="616">
        <f t="shared" si="168"/>
        <v>0</v>
      </c>
      <c r="AT85" s="616">
        <f t="shared" si="169"/>
        <v>0</v>
      </c>
      <c r="AU85" s="616">
        <f t="shared" si="170"/>
        <v>0</v>
      </c>
      <c r="AV85" s="616">
        <f t="shared" si="171"/>
        <v>0</v>
      </c>
      <c r="AW85" s="616">
        <f t="shared" si="172"/>
        <v>0</v>
      </c>
      <c r="AX85" s="616">
        <f t="shared" si="173"/>
        <v>0</v>
      </c>
      <c r="AY85" s="616">
        <f t="shared" si="174"/>
        <v>0</v>
      </c>
      <c r="AZ85" s="616">
        <f t="shared" si="175"/>
        <v>0</v>
      </c>
      <c r="BA85" s="616">
        <f t="shared" si="176"/>
        <v>0</v>
      </c>
      <c r="BB85" s="616">
        <f t="shared" si="177"/>
        <v>2</v>
      </c>
      <c r="BC85" s="616">
        <f t="shared" si="178"/>
        <v>0</v>
      </c>
      <c r="BD85" s="594">
        <f t="shared" si="179"/>
        <v>0</v>
      </c>
      <c r="BE85" s="594">
        <f t="shared" si="180"/>
        <v>0</v>
      </c>
      <c r="BF85" s="594">
        <f t="shared" si="181"/>
        <v>0</v>
      </c>
      <c r="BG85" s="594">
        <f t="shared" si="182"/>
        <v>0</v>
      </c>
      <c r="BH85" s="594">
        <f t="shared" si="183"/>
        <v>0</v>
      </c>
      <c r="BI85" s="594">
        <f t="shared" si="184"/>
        <v>0</v>
      </c>
      <c r="BJ85" s="594">
        <f t="shared" si="185"/>
        <v>0</v>
      </c>
      <c r="BK85" s="594">
        <f t="shared" si="186"/>
        <v>0</v>
      </c>
      <c r="BL85" s="594">
        <f t="shared" si="187"/>
        <v>0</v>
      </c>
      <c r="BM85" s="594">
        <f t="shared" si="188"/>
        <v>0</v>
      </c>
      <c r="BN85" s="305"/>
      <c r="BO85" s="305"/>
      <c r="BP85" s="16" t="s">
        <v>92</v>
      </c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>
        <v>1</v>
      </c>
      <c r="FC85" s="13">
        <v>1</v>
      </c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57">
        <v>2</v>
      </c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57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57"/>
      <c r="MV85" s="13">
        <v>2</v>
      </c>
    </row>
    <row r="86" spans="1:360">
      <c r="A86" s="8" t="s">
        <v>96</v>
      </c>
      <c r="B86" s="234">
        <f t="shared" si="189"/>
        <v>0</v>
      </c>
      <c r="C86" s="234">
        <f t="shared" si="190"/>
        <v>0</v>
      </c>
      <c r="D86" s="234">
        <f t="shared" si="191"/>
        <v>0</v>
      </c>
      <c r="E86" s="234">
        <f t="shared" si="192"/>
        <v>0</v>
      </c>
      <c r="F86" s="234">
        <f t="shared" si="193"/>
        <v>0</v>
      </c>
      <c r="G86" s="234">
        <f t="shared" si="194"/>
        <v>0</v>
      </c>
      <c r="H86" s="234">
        <f t="shared" si="195"/>
        <v>0</v>
      </c>
      <c r="I86" s="234">
        <f t="shared" si="196"/>
        <v>0</v>
      </c>
      <c r="J86" s="234">
        <f t="shared" si="197"/>
        <v>0</v>
      </c>
      <c r="K86" s="234">
        <f t="shared" si="198"/>
        <v>0</v>
      </c>
      <c r="L86" s="234">
        <f t="shared" si="199"/>
        <v>1</v>
      </c>
      <c r="M86" s="234">
        <f t="shared" si="200"/>
        <v>0</v>
      </c>
      <c r="N86" s="234">
        <f t="shared" si="201"/>
        <v>0</v>
      </c>
      <c r="O86" s="234">
        <f t="shared" si="202"/>
        <v>0</v>
      </c>
      <c r="P86" s="234">
        <f t="shared" si="203"/>
        <v>1</v>
      </c>
      <c r="Q86" s="234">
        <f t="shared" si="204"/>
        <v>0</v>
      </c>
      <c r="R86" s="234">
        <f t="shared" si="205"/>
        <v>1</v>
      </c>
      <c r="S86" s="234">
        <f t="shared" si="206"/>
        <v>0</v>
      </c>
      <c r="T86" s="234">
        <f t="shared" si="207"/>
        <v>0</v>
      </c>
      <c r="U86" s="234">
        <f t="shared" si="208"/>
        <v>0</v>
      </c>
      <c r="W86" s="596">
        <f t="shared" si="209"/>
        <v>0</v>
      </c>
      <c r="X86" s="596">
        <f t="shared" si="210"/>
        <v>0</v>
      </c>
      <c r="Y86" s="596">
        <f t="shared" si="211"/>
        <v>0</v>
      </c>
      <c r="Z86" s="596">
        <f t="shared" si="212"/>
        <v>0</v>
      </c>
      <c r="AA86" s="596">
        <f t="shared" si="213"/>
        <v>0</v>
      </c>
      <c r="AB86" s="596">
        <f t="shared" si="214"/>
        <v>0</v>
      </c>
      <c r="AC86" s="596">
        <f t="shared" si="215"/>
        <v>0</v>
      </c>
      <c r="AD86" s="596">
        <f t="shared" si="216"/>
        <v>0</v>
      </c>
      <c r="AE86" s="596">
        <f t="shared" si="217"/>
        <v>0</v>
      </c>
      <c r="AF86" s="596">
        <f t="shared" si="218"/>
        <v>0</v>
      </c>
      <c r="AG86" s="305"/>
      <c r="AH86" s="16" t="s">
        <v>93</v>
      </c>
      <c r="AI86" s="616">
        <f t="shared" si="158"/>
        <v>0</v>
      </c>
      <c r="AJ86" s="616">
        <f t="shared" si="159"/>
        <v>0</v>
      </c>
      <c r="AK86" s="616">
        <f t="shared" si="160"/>
        <v>0</v>
      </c>
      <c r="AL86" s="616">
        <f t="shared" si="161"/>
        <v>0</v>
      </c>
      <c r="AM86" s="616">
        <f t="shared" si="162"/>
        <v>0</v>
      </c>
      <c r="AN86" s="616">
        <f t="shared" si="163"/>
        <v>0</v>
      </c>
      <c r="AO86" s="616">
        <f t="shared" si="164"/>
        <v>1</v>
      </c>
      <c r="AP86" s="616">
        <f t="shared" si="165"/>
        <v>1</v>
      </c>
      <c r="AQ86" s="616">
        <f t="shared" si="166"/>
        <v>1</v>
      </c>
      <c r="AR86" s="616">
        <f t="shared" si="167"/>
        <v>1</v>
      </c>
      <c r="AS86" s="616">
        <f t="shared" si="168"/>
        <v>4</v>
      </c>
      <c r="AT86" s="616">
        <f t="shared" si="169"/>
        <v>4</v>
      </c>
      <c r="AU86" s="616">
        <f t="shared" si="170"/>
        <v>7</v>
      </c>
      <c r="AV86" s="616">
        <f t="shared" si="171"/>
        <v>0</v>
      </c>
      <c r="AW86" s="616">
        <f t="shared" si="172"/>
        <v>12</v>
      </c>
      <c r="AX86" s="616">
        <f t="shared" si="173"/>
        <v>9</v>
      </c>
      <c r="AY86" s="616">
        <f t="shared" si="174"/>
        <v>7</v>
      </c>
      <c r="AZ86" s="616">
        <f t="shared" si="175"/>
        <v>6</v>
      </c>
      <c r="BA86" s="616">
        <f t="shared" si="176"/>
        <v>0</v>
      </c>
      <c r="BB86" s="616">
        <f t="shared" si="177"/>
        <v>5</v>
      </c>
      <c r="BC86" s="616">
        <f t="shared" si="178"/>
        <v>4</v>
      </c>
      <c r="BD86" s="594">
        <f t="shared" si="179"/>
        <v>0</v>
      </c>
      <c r="BE86" s="594">
        <f t="shared" si="180"/>
        <v>0</v>
      </c>
      <c r="BF86" s="594">
        <f t="shared" si="181"/>
        <v>0</v>
      </c>
      <c r="BG86" s="594">
        <f t="shared" si="182"/>
        <v>0</v>
      </c>
      <c r="BH86" s="594">
        <f t="shared" si="183"/>
        <v>0</v>
      </c>
      <c r="BI86" s="594">
        <f t="shared" si="184"/>
        <v>0</v>
      </c>
      <c r="BJ86" s="594">
        <f t="shared" si="185"/>
        <v>0</v>
      </c>
      <c r="BK86" s="594">
        <f t="shared" si="186"/>
        <v>0</v>
      </c>
      <c r="BL86" s="594">
        <f t="shared" si="187"/>
        <v>1</v>
      </c>
      <c r="BM86" s="594">
        <f t="shared" si="188"/>
        <v>3</v>
      </c>
      <c r="BN86" s="305"/>
      <c r="BO86" s="305"/>
      <c r="BP86" s="16" t="s">
        <v>93</v>
      </c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>
        <v>1</v>
      </c>
      <c r="DB86" s="13"/>
      <c r="DC86" s="13"/>
      <c r="DD86" s="13"/>
      <c r="DE86" s="13"/>
      <c r="DF86" s="13"/>
      <c r="DG86" s="13"/>
      <c r="DH86" s="13"/>
      <c r="DI86" s="13">
        <v>1</v>
      </c>
      <c r="DJ86" s="13"/>
      <c r="DK86" s="13"/>
      <c r="DL86" s="13"/>
      <c r="DM86" s="13"/>
      <c r="DN86" s="13"/>
      <c r="DO86" s="13"/>
      <c r="DP86" s="13"/>
      <c r="DQ86" s="13">
        <v>1</v>
      </c>
      <c r="DR86" s="13">
        <v>1</v>
      </c>
      <c r="DS86" s="13"/>
      <c r="DT86" s="13">
        <v>1</v>
      </c>
      <c r="DU86" s="13">
        <v>1</v>
      </c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>
        <v>2</v>
      </c>
      <c r="EI86" s="13">
        <v>1</v>
      </c>
      <c r="EJ86" s="13">
        <v>1</v>
      </c>
      <c r="EK86" s="13">
        <v>1</v>
      </c>
      <c r="EL86" s="13">
        <v>1</v>
      </c>
      <c r="EM86" s="13">
        <v>2</v>
      </c>
      <c r="EN86" s="13"/>
      <c r="EO86" s="13">
        <v>1</v>
      </c>
      <c r="EP86" s="13">
        <v>1</v>
      </c>
      <c r="EQ86" s="13"/>
      <c r="ER86" s="13">
        <v>1</v>
      </c>
      <c r="ES86" s="13"/>
      <c r="ET86" s="13"/>
      <c r="EU86" s="13">
        <v>1</v>
      </c>
      <c r="EV86" s="13">
        <v>2</v>
      </c>
      <c r="EW86" s="13">
        <v>1</v>
      </c>
      <c r="EX86" s="13"/>
      <c r="EY86" s="13"/>
      <c r="EZ86" s="13">
        <v>1</v>
      </c>
      <c r="FA86" s="13"/>
      <c r="FB86" s="13">
        <v>2</v>
      </c>
      <c r="FC86" s="13"/>
      <c r="FD86" s="13">
        <v>1</v>
      </c>
      <c r="FE86" s="13"/>
      <c r="FF86" s="13"/>
      <c r="FG86" s="13">
        <v>1</v>
      </c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57">
        <v>26</v>
      </c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>
        <v>1</v>
      </c>
      <c r="HD86" s="13"/>
      <c r="HE86" s="13"/>
      <c r="HF86" s="13"/>
      <c r="HG86" s="13"/>
      <c r="HH86" s="13"/>
      <c r="HI86" s="13"/>
      <c r="HJ86" s="13"/>
      <c r="HK86" s="13"/>
      <c r="HL86" s="13">
        <v>1</v>
      </c>
      <c r="HM86" s="13"/>
      <c r="HN86" s="13"/>
      <c r="HO86" s="13"/>
      <c r="HP86" s="13">
        <v>1</v>
      </c>
      <c r="HQ86" s="13"/>
      <c r="HR86" s="13"/>
      <c r="HS86" s="13"/>
      <c r="HT86" s="13">
        <v>1</v>
      </c>
      <c r="HU86" s="13"/>
      <c r="HV86" s="13"/>
      <c r="HW86" s="13"/>
      <c r="HX86" s="13">
        <v>1</v>
      </c>
      <c r="HY86" s="13">
        <v>1</v>
      </c>
      <c r="HZ86" s="13"/>
      <c r="IA86" s="13">
        <v>1</v>
      </c>
      <c r="IB86" s="13"/>
      <c r="IC86" s="13">
        <v>1</v>
      </c>
      <c r="ID86" s="13"/>
      <c r="IE86" s="13">
        <v>1</v>
      </c>
      <c r="IF86" s="13"/>
      <c r="IG86" s="13">
        <v>2</v>
      </c>
      <c r="IH86" s="13">
        <v>1</v>
      </c>
      <c r="II86" s="13">
        <v>1</v>
      </c>
      <c r="IJ86" s="13">
        <v>1</v>
      </c>
      <c r="IK86" s="13">
        <v>1</v>
      </c>
      <c r="IL86" s="13">
        <v>1</v>
      </c>
      <c r="IM86" s="13">
        <v>1</v>
      </c>
      <c r="IN86" s="13">
        <v>1</v>
      </c>
      <c r="IO86" s="13">
        <v>2</v>
      </c>
      <c r="IP86" s="13">
        <v>2</v>
      </c>
      <c r="IQ86" s="13"/>
      <c r="IR86" s="13">
        <v>1</v>
      </c>
      <c r="IS86" s="13">
        <v>2</v>
      </c>
      <c r="IT86" s="13">
        <v>3</v>
      </c>
      <c r="IU86" s="13"/>
      <c r="IV86" s="13"/>
      <c r="IW86" s="13">
        <v>1</v>
      </c>
      <c r="IX86" s="13"/>
      <c r="IY86" s="13">
        <v>1</v>
      </c>
      <c r="IZ86" s="13"/>
      <c r="JA86" s="13">
        <v>2</v>
      </c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57">
        <v>32</v>
      </c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>
        <v>1</v>
      </c>
      <c r="LY86" s="13"/>
      <c r="LZ86" s="13"/>
      <c r="MA86" s="13"/>
      <c r="MB86" s="13"/>
      <c r="MC86" s="13"/>
      <c r="MD86" s="13"/>
      <c r="ME86" s="13">
        <v>1</v>
      </c>
      <c r="MF86" s="13"/>
      <c r="MG86" s="13"/>
      <c r="MH86" s="13"/>
      <c r="MI86" s="13"/>
      <c r="MJ86" s="13"/>
      <c r="MK86" s="13"/>
      <c r="ML86" s="13">
        <v>1</v>
      </c>
      <c r="MM86" s="13"/>
      <c r="MN86" s="13"/>
      <c r="MO86" s="13"/>
      <c r="MP86" s="13"/>
      <c r="MQ86" s="13"/>
      <c r="MR86" s="13">
        <v>1</v>
      </c>
      <c r="MS86" s="13"/>
      <c r="MT86" s="13"/>
      <c r="MU86" s="57">
        <v>4</v>
      </c>
      <c r="MV86" s="13">
        <v>62</v>
      </c>
    </row>
    <row r="87" spans="1:360">
      <c r="A87" s="8" t="s">
        <v>97</v>
      </c>
      <c r="B87" s="234">
        <f t="shared" si="189"/>
        <v>0</v>
      </c>
      <c r="C87" s="234">
        <f t="shared" si="190"/>
        <v>0</v>
      </c>
      <c r="D87" s="234">
        <f t="shared" si="191"/>
        <v>0</v>
      </c>
      <c r="E87" s="234">
        <f t="shared" si="192"/>
        <v>0</v>
      </c>
      <c r="F87" s="234">
        <f t="shared" si="193"/>
        <v>0</v>
      </c>
      <c r="G87" s="234">
        <f t="shared" si="194"/>
        <v>0</v>
      </c>
      <c r="H87" s="234">
        <f t="shared" si="195"/>
        <v>0</v>
      </c>
      <c r="I87" s="234">
        <f t="shared" si="196"/>
        <v>0</v>
      </c>
      <c r="J87" s="234">
        <f t="shared" si="197"/>
        <v>0</v>
      </c>
      <c r="K87" s="234">
        <f t="shared" si="198"/>
        <v>0</v>
      </c>
      <c r="L87" s="234">
        <f t="shared" si="199"/>
        <v>1</v>
      </c>
      <c r="M87" s="234">
        <f t="shared" si="200"/>
        <v>2</v>
      </c>
      <c r="N87" s="234">
        <f t="shared" si="201"/>
        <v>5</v>
      </c>
      <c r="O87" s="234">
        <f t="shared" si="202"/>
        <v>1</v>
      </c>
      <c r="P87" s="234">
        <f t="shared" si="203"/>
        <v>2</v>
      </c>
      <c r="Q87" s="234">
        <f t="shared" si="204"/>
        <v>1</v>
      </c>
      <c r="R87" s="234">
        <f t="shared" si="205"/>
        <v>4</v>
      </c>
      <c r="S87" s="234">
        <f t="shared" si="206"/>
        <v>4</v>
      </c>
      <c r="T87" s="234">
        <f t="shared" si="207"/>
        <v>0</v>
      </c>
      <c r="U87" s="234">
        <f t="shared" si="208"/>
        <v>1</v>
      </c>
      <c r="W87" s="596">
        <f t="shared" si="209"/>
        <v>0</v>
      </c>
      <c r="X87" s="596">
        <f t="shared" si="210"/>
        <v>0</v>
      </c>
      <c r="Y87" s="596">
        <f t="shared" si="211"/>
        <v>0</v>
      </c>
      <c r="Z87" s="596">
        <f t="shared" si="212"/>
        <v>0</v>
      </c>
      <c r="AA87" s="596">
        <f t="shared" si="213"/>
        <v>0</v>
      </c>
      <c r="AB87" s="596">
        <f t="shared" si="214"/>
        <v>0</v>
      </c>
      <c r="AC87" s="596">
        <f t="shared" si="215"/>
        <v>0</v>
      </c>
      <c r="AD87" s="596">
        <f t="shared" si="216"/>
        <v>0</v>
      </c>
      <c r="AE87" s="596">
        <f t="shared" si="217"/>
        <v>0</v>
      </c>
      <c r="AF87" s="596">
        <f t="shared" si="218"/>
        <v>0</v>
      </c>
      <c r="AG87" s="305"/>
      <c r="AH87" s="16" t="s">
        <v>94</v>
      </c>
      <c r="AI87" s="616">
        <f t="shared" si="158"/>
        <v>0</v>
      </c>
      <c r="AJ87" s="616">
        <f t="shared" si="159"/>
        <v>0</v>
      </c>
      <c r="AK87" s="616">
        <f t="shared" si="160"/>
        <v>0</v>
      </c>
      <c r="AL87" s="616">
        <f t="shared" si="161"/>
        <v>0</v>
      </c>
      <c r="AM87" s="616">
        <f t="shared" si="162"/>
        <v>0</v>
      </c>
      <c r="AN87" s="616">
        <f t="shared" si="163"/>
        <v>0</v>
      </c>
      <c r="AO87" s="616">
        <f t="shared" si="164"/>
        <v>0</v>
      </c>
      <c r="AP87" s="616">
        <f t="shared" si="165"/>
        <v>0</v>
      </c>
      <c r="AQ87" s="616">
        <f t="shared" si="166"/>
        <v>1</v>
      </c>
      <c r="AR87" s="616">
        <f t="shared" si="167"/>
        <v>0</v>
      </c>
      <c r="AS87" s="616">
        <f t="shared" si="168"/>
        <v>1</v>
      </c>
      <c r="AT87" s="616">
        <f t="shared" si="169"/>
        <v>2</v>
      </c>
      <c r="AU87" s="616">
        <f t="shared" si="170"/>
        <v>1</v>
      </c>
      <c r="AV87" s="616">
        <f t="shared" si="171"/>
        <v>3</v>
      </c>
      <c r="AW87" s="616">
        <f t="shared" si="172"/>
        <v>1</v>
      </c>
      <c r="AX87" s="616">
        <f t="shared" si="173"/>
        <v>1</v>
      </c>
      <c r="AY87" s="616">
        <f t="shared" si="174"/>
        <v>1</v>
      </c>
      <c r="AZ87" s="616">
        <f t="shared" si="175"/>
        <v>3</v>
      </c>
      <c r="BA87" s="616">
        <f t="shared" si="176"/>
        <v>0</v>
      </c>
      <c r="BB87" s="616">
        <f t="shared" si="177"/>
        <v>1</v>
      </c>
      <c r="BC87" s="616">
        <f t="shared" si="178"/>
        <v>0</v>
      </c>
      <c r="BD87" s="594">
        <f t="shared" si="179"/>
        <v>0</v>
      </c>
      <c r="BE87" s="594">
        <f t="shared" si="180"/>
        <v>0</v>
      </c>
      <c r="BF87" s="594">
        <f t="shared" si="181"/>
        <v>0</v>
      </c>
      <c r="BG87" s="594">
        <f t="shared" si="182"/>
        <v>0</v>
      </c>
      <c r="BH87" s="594">
        <f t="shared" si="183"/>
        <v>0</v>
      </c>
      <c r="BI87" s="594">
        <f t="shared" si="184"/>
        <v>0</v>
      </c>
      <c r="BJ87" s="594">
        <f t="shared" si="185"/>
        <v>0</v>
      </c>
      <c r="BK87" s="594">
        <f t="shared" si="186"/>
        <v>0</v>
      </c>
      <c r="BL87" s="594">
        <f t="shared" si="187"/>
        <v>0</v>
      </c>
      <c r="BM87" s="594">
        <f t="shared" si="188"/>
        <v>0</v>
      </c>
      <c r="BN87" s="305"/>
      <c r="BO87" s="305"/>
      <c r="BP87" s="16" t="s">
        <v>94</v>
      </c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>
        <v>1</v>
      </c>
      <c r="DM87" s="13"/>
      <c r="DN87" s="13"/>
      <c r="DO87" s="13"/>
      <c r="DP87" s="13"/>
      <c r="DQ87" s="13"/>
      <c r="DR87" s="13"/>
      <c r="DS87" s="13"/>
      <c r="DT87" s="13">
        <v>1</v>
      </c>
      <c r="DU87" s="13"/>
      <c r="DV87" s="13">
        <v>1</v>
      </c>
      <c r="DW87" s="13"/>
      <c r="DX87" s="13"/>
      <c r="DY87" s="13"/>
      <c r="DZ87" s="13">
        <v>1</v>
      </c>
      <c r="EA87" s="13"/>
      <c r="EB87" s="13"/>
      <c r="EC87" s="13">
        <v>1</v>
      </c>
      <c r="ED87" s="13"/>
      <c r="EE87" s="13"/>
      <c r="EF87" s="13"/>
      <c r="EG87" s="13"/>
      <c r="EH87" s="13"/>
      <c r="EI87" s="13">
        <v>1</v>
      </c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>
        <v>1</v>
      </c>
      <c r="EU87" s="13"/>
      <c r="EV87" s="13"/>
      <c r="EW87" s="13"/>
      <c r="EX87" s="13">
        <v>1</v>
      </c>
      <c r="EY87" s="13">
        <v>1</v>
      </c>
      <c r="EZ87" s="13"/>
      <c r="FA87" s="13"/>
      <c r="FB87" s="13"/>
      <c r="FC87" s="13"/>
      <c r="FD87" s="13"/>
      <c r="FE87" s="13">
        <v>1</v>
      </c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57">
        <v>10</v>
      </c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>
        <v>1</v>
      </c>
      <c r="HO87" s="13"/>
      <c r="HP87" s="13">
        <v>1</v>
      </c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>
        <v>1</v>
      </c>
      <c r="IG87" s="13"/>
      <c r="IH87" s="13"/>
      <c r="II87" s="13"/>
      <c r="IJ87" s="13">
        <v>1</v>
      </c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>
        <v>1</v>
      </c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57">
        <v>5</v>
      </c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57"/>
      <c r="MV87" s="13">
        <v>15</v>
      </c>
    </row>
    <row r="88" spans="1:360">
      <c r="A88" s="8" t="s">
        <v>98</v>
      </c>
      <c r="B88" s="234">
        <f t="shared" si="189"/>
        <v>0</v>
      </c>
      <c r="C88" s="234">
        <f t="shared" si="190"/>
        <v>0</v>
      </c>
      <c r="D88" s="234">
        <f t="shared" si="191"/>
        <v>0</v>
      </c>
      <c r="E88" s="234">
        <f t="shared" si="192"/>
        <v>0</v>
      </c>
      <c r="F88" s="234">
        <f t="shared" si="193"/>
        <v>0</v>
      </c>
      <c r="G88" s="234">
        <f t="shared" si="194"/>
        <v>0</v>
      </c>
      <c r="H88" s="234">
        <f t="shared" si="195"/>
        <v>0</v>
      </c>
      <c r="I88" s="234">
        <f t="shared" si="196"/>
        <v>0</v>
      </c>
      <c r="J88" s="234">
        <f t="shared" si="197"/>
        <v>1</v>
      </c>
      <c r="K88" s="234">
        <f t="shared" si="198"/>
        <v>1</v>
      </c>
      <c r="L88" s="234">
        <f t="shared" si="199"/>
        <v>6</v>
      </c>
      <c r="M88" s="234">
        <f t="shared" si="200"/>
        <v>1</v>
      </c>
      <c r="N88" s="234">
        <f t="shared" si="201"/>
        <v>8</v>
      </c>
      <c r="O88" s="234">
        <f t="shared" si="202"/>
        <v>4</v>
      </c>
      <c r="P88" s="234">
        <f t="shared" si="203"/>
        <v>6</v>
      </c>
      <c r="Q88" s="234">
        <f t="shared" si="204"/>
        <v>5</v>
      </c>
      <c r="R88" s="234">
        <f t="shared" si="205"/>
        <v>7</v>
      </c>
      <c r="S88" s="234">
        <f t="shared" si="206"/>
        <v>3</v>
      </c>
      <c r="T88" s="234">
        <f t="shared" si="207"/>
        <v>2</v>
      </c>
      <c r="U88" s="234">
        <f t="shared" si="208"/>
        <v>3</v>
      </c>
      <c r="W88" s="596">
        <f t="shared" si="209"/>
        <v>0</v>
      </c>
      <c r="X88" s="596">
        <f t="shared" si="210"/>
        <v>0</v>
      </c>
      <c r="Y88" s="596">
        <f t="shared" si="211"/>
        <v>0</v>
      </c>
      <c r="Z88" s="596">
        <f t="shared" si="212"/>
        <v>0</v>
      </c>
      <c r="AA88" s="596">
        <f t="shared" si="213"/>
        <v>0</v>
      </c>
      <c r="AB88" s="596">
        <f t="shared" si="214"/>
        <v>0</v>
      </c>
      <c r="AC88" s="596">
        <f t="shared" si="215"/>
        <v>0</v>
      </c>
      <c r="AD88" s="596">
        <f t="shared" si="216"/>
        <v>1</v>
      </c>
      <c r="AE88" s="596">
        <f t="shared" si="217"/>
        <v>0</v>
      </c>
      <c r="AF88" s="596">
        <f t="shared" si="218"/>
        <v>0</v>
      </c>
      <c r="AG88" s="305"/>
      <c r="AH88" s="16" t="s">
        <v>95</v>
      </c>
      <c r="AI88" s="616">
        <f t="shared" si="158"/>
        <v>0</v>
      </c>
      <c r="AJ88" s="616">
        <f t="shared" si="159"/>
        <v>0</v>
      </c>
      <c r="AK88" s="616">
        <f t="shared" si="160"/>
        <v>0</v>
      </c>
      <c r="AL88" s="616">
        <f t="shared" si="161"/>
        <v>0</v>
      </c>
      <c r="AM88" s="616">
        <f t="shared" si="162"/>
        <v>0</v>
      </c>
      <c r="AN88" s="616">
        <f t="shared" si="163"/>
        <v>0</v>
      </c>
      <c r="AO88" s="616">
        <f t="shared" si="164"/>
        <v>0</v>
      </c>
      <c r="AP88" s="616">
        <f t="shared" si="165"/>
        <v>0</v>
      </c>
      <c r="AQ88" s="616">
        <f t="shared" si="166"/>
        <v>2</v>
      </c>
      <c r="AR88" s="616">
        <f t="shared" si="167"/>
        <v>0</v>
      </c>
      <c r="AS88" s="616">
        <f t="shared" si="168"/>
        <v>1</v>
      </c>
      <c r="AT88" s="616">
        <f t="shared" si="169"/>
        <v>0</v>
      </c>
      <c r="AU88" s="616">
        <f t="shared" si="170"/>
        <v>7</v>
      </c>
      <c r="AV88" s="616">
        <f t="shared" si="171"/>
        <v>3</v>
      </c>
      <c r="AW88" s="616">
        <f t="shared" si="172"/>
        <v>8</v>
      </c>
      <c r="AX88" s="616">
        <f t="shared" si="173"/>
        <v>5</v>
      </c>
      <c r="AY88" s="616">
        <f t="shared" si="174"/>
        <v>4</v>
      </c>
      <c r="AZ88" s="616">
        <f t="shared" si="175"/>
        <v>4</v>
      </c>
      <c r="BA88" s="616">
        <f t="shared" si="176"/>
        <v>5</v>
      </c>
      <c r="BB88" s="616">
        <f t="shared" si="177"/>
        <v>2</v>
      </c>
      <c r="BC88" s="616">
        <f t="shared" si="178"/>
        <v>1</v>
      </c>
      <c r="BD88" s="594">
        <f t="shared" si="179"/>
        <v>0</v>
      </c>
      <c r="BE88" s="594">
        <f t="shared" si="180"/>
        <v>0</v>
      </c>
      <c r="BF88" s="594">
        <f t="shared" si="181"/>
        <v>0</v>
      </c>
      <c r="BG88" s="594">
        <f t="shared" si="182"/>
        <v>0</v>
      </c>
      <c r="BH88" s="594">
        <f t="shared" si="183"/>
        <v>0</v>
      </c>
      <c r="BI88" s="594">
        <f t="shared" si="184"/>
        <v>0</v>
      </c>
      <c r="BJ88" s="594">
        <f t="shared" si="185"/>
        <v>0</v>
      </c>
      <c r="BK88" s="594">
        <f t="shared" si="186"/>
        <v>0</v>
      </c>
      <c r="BL88" s="594">
        <f t="shared" si="187"/>
        <v>0</v>
      </c>
      <c r="BM88" s="594">
        <f t="shared" si="188"/>
        <v>1</v>
      </c>
      <c r="BN88" s="305"/>
      <c r="BO88" s="305"/>
      <c r="BP88" s="16" t="s">
        <v>95</v>
      </c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>
        <v>1</v>
      </c>
      <c r="EA88" s="13"/>
      <c r="EB88" s="13">
        <v>1</v>
      </c>
      <c r="EC88" s="13"/>
      <c r="ED88" s="13">
        <v>1</v>
      </c>
      <c r="EE88" s="13"/>
      <c r="EF88" s="13">
        <v>3</v>
      </c>
      <c r="EG88" s="13"/>
      <c r="EH88" s="13"/>
      <c r="EI88" s="13">
        <v>1</v>
      </c>
      <c r="EJ88" s="13"/>
      <c r="EK88" s="13"/>
      <c r="EL88" s="13"/>
      <c r="EM88" s="13">
        <v>1</v>
      </c>
      <c r="EN88" s="13"/>
      <c r="EO88" s="13"/>
      <c r="EP88" s="13"/>
      <c r="EQ88" s="13">
        <v>1</v>
      </c>
      <c r="ER88" s="13"/>
      <c r="ES88" s="13"/>
      <c r="ET88" s="13"/>
      <c r="EU88" s="13"/>
      <c r="EV88" s="13">
        <v>1</v>
      </c>
      <c r="EW88" s="13">
        <v>1</v>
      </c>
      <c r="EX88" s="13">
        <v>1</v>
      </c>
      <c r="EY88" s="13"/>
      <c r="EZ88" s="13"/>
      <c r="FA88" s="13"/>
      <c r="FB88" s="13"/>
      <c r="FC88" s="13"/>
      <c r="FD88" s="13">
        <v>1</v>
      </c>
      <c r="FE88" s="13"/>
      <c r="FF88" s="13"/>
      <c r="FG88" s="13"/>
      <c r="FH88" s="13">
        <v>1</v>
      </c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57">
        <v>14</v>
      </c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>
        <v>1</v>
      </c>
      <c r="HK88" s="13"/>
      <c r="HL88" s="13">
        <v>1</v>
      </c>
      <c r="HM88" s="13"/>
      <c r="HN88" s="13"/>
      <c r="HO88" s="13"/>
      <c r="HP88" s="13"/>
      <c r="HQ88" s="13"/>
      <c r="HR88" s="13"/>
      <c r="HS88" s="13"/>
      <c r="HT88" s="13"/>
      <c r="HU88" s="13">
        <v>1</v>
      </c>
      <c r="HV88" s="13"/>
      <c r="HW88" s="13"/>
      <c r="HX88" s="13"/>
      <c r="HY88" s="13"/>
      <c r="HZ88" s="13"/>
      <c r="IA88" s="13">
        <v>1</v>
      </c>
      <c r="IB88" s="13"/>
      <c r="IC88" s="13"/>
      <c r="ID88" s="13">
        <v>1</v>
      </c>
      <c r="IE88" s="13">
        <v>2</v>
      </c>
      <c r="IF88" s="13">
        <v>1</v>
      </c>
      <c r="IG88" s="13">
        <v>1</v>
      </c>
      <c r="IH88" s="13">
        <v>1</v>
      </c>
      <c r="II88" s="13"/>
      <c r="IJ88" s="13"/>
      <c r="IK88" s="13">
        <v>1</v>
      </c>
      <c r="IL88" s="13"/>
      <c r="IM88" s="13">
        <v>1</v>
      </c>
      <c r="IN88" s="13">
        <v>1</v>
      </c>
      <c r="IO88" s="13">
        <v>2</v>
      </c>
      <c r="IP88" s="13"/>
      <c r="IQ88" s="13"/>
      <c r="IR88" s="13">
        <v>1</v>
      </c>
      <c r="IS88" s="13">
        <v>2</v>
      </c>
      <c r="IT88" s="13"/>
      <c r="IU88" s="13">
        <v>1</v>
      </c>
      <c r="IV88" s="13"/>
      <c r="IW88" s="13"/>
      <c r="IX88" s="13">
        <v>2</v>
      </c>
      <c r="IY88" s="13"/>
      <c r="IZ88" s="13"/>
      <c r="JA88" s="13"/>
      <c r="JB88" s="13"/>
      <c r="JC88" s="13">
        <v>1</v>
      </c>
      <c r="JD88" s="13">
        <v>1</v>
      </c>
      <c r="JE88" s="13">
        <v>1</v>
      </c>
      <c r="JF88" s="13"/>
      <c r="JG88" s="13"/>
      <c r="JH88" s="13"/>
      <c r="JI88" s="13">
        <v>3</v>
      </c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57">
        <v>27</v>
      </c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>
        <v>1</v>
      </c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57">
        <v>1</v>
      </c>
      <c r="MV88" s="13">
        <v>42</v>
      </c>
    </row>
    <row r="89" spans="1:360">
      <c r="A89" s="10" t="s">
        <v>198</v>
      </c>
      <c r="B89" s="234">
        <f t="shared" si="189"/>
        <v>0</v>
      </c>
      <c r="C89" s="234">
        <f t="shared" si="190"/>
        <v>1</v>
      </c>
      <c r="D89" s="234">
        <f t="shared" si="191"/>
        <v>0</v>
      </c>
      <c r="E89" s="234">
        <f t="shared" si="192"/>
        <v>1</v>
      </c>
      <c r="F89" s="234">
        <f t="shared" si="193"/>
        <v>6</v>
      </c>
      <c r="G89" s="234">
        <f t="shared" si="194"/>
        <v>5</v>
      </c>
      <c r="H89" s="234">
        <f t="shared" si="195"/>
        <v>15</v>
      </c>
      <c r="I89" s="234">
        <f t="shared" si="196"/>
        <v>12</v>
      </c>
      <c r="J89" s="234">
        <f t="shared" si="197"/>
        <v>50</v>
      </c>
      <c r="K89" s="234">
        <f t="shared" si="198"/>
        <v>41</v>
      </c>
      <c r="L89" s="234">
        <f t="shared" si="199"/>
        <v>139</v>
      </c>
      <c r="M89" s="234">
        <f t="shared" si="200"/>
        <v>69</v>
      </c>
      <c r="N89" s="234">
        <f t="shared" si="201"/>
        <v>287</v>
      </c>
      <c r="O89" s="234">
        <f t="shared" si="202"/>
        <v>159</v>
      </c>
      <c r="P89" s="234">
        <f t="shared" si="203"/>
        <v>400</v>
      </c>
      <c r="Q89" s="234">
        <f t="shared" si="204"/>
        <v>262</v>
      </c>
      <c r="R89" s="234">
        <f t="shared" si="205"/>
        <v>319</v>
      </c>
      <c r="S89" s="234">
        <f t="shared" si="206"/>
        <v>297</v>
      </c>
      <c r="T89" s="234">
        <f t="shared" si="207"/>
        <v>91</v>
      </c>
      <c r="U89" s="234">
        <f t="shared" si="208"/>
        <v>206</v>
      </c>
      <c r="W89" s="596">
        <f t="shared" si="209"/>
        <v>0</v>
      </c>
      <c r="X89" s="596">
        <f t="shared" si="210"/>
        <v>1</v>
      </c>
      <c r="Y89" s="596">
        <f t="shared" si="211"/>
        <v>0</v>
      </c>
      <c r="Z89" s="596">
        <f t="shared" si="212"/>
        <v>0</v>
      </c>
      <c r="AA89" s="596">
        <f t="shared" si="213"/>
        <v>3</v>
      </c>
      <c r="AB89" s="596">
        <f t="shared" si="214"/>
        <v>0</v>
      </c>
      <c r="AC89" s="596">
        <f t="shared" si="215"/>
        <v>4</v>
      </c>
      <c r="AD89" s="596">
        <f t="shared" si="216"/>
        <v>5</v>
      </c>
      <c r="AE89" s="596">
        <f t="shared" si="217"/>
        <v>17</v>
      </c>
      <c r="AF89" s="596">
        <f t="shared" si="218"/>
        <v>18</v>
      </c>
      <c r="AG89" s="305"/>
      <c r="AH89" s="16" t="s">
        <v>96</v>
      </c>
      <c r="AI89" s="616">
        <f t="shared" si="158"/>
        <v>0</v>
      </c>
      <c r="AJ89" s="616">
        <f t="shared" si="159"/>
        <v>0</v>
      </c>
      <c r="AK89" s="616">
        <f t="shared" si="160"/>
        <v>0</v>
      </c>
      <c r="AL89" s="616">
        <f t="shared" si="161"/>
        <v>0</v>
      </c>
      <c r="AM89" s="616">
        <f t="shared" si="162"/>
        <v>0</v>
      </c>
      <c r="AN89" s="616">
        <f t="shared" si="163"/>
        <v>0</v>
      </c>
      <c r="AO89" s="616">
        <f t="shared" si="164"/>
        <v>0</v>
      </c>
      <c r="AP89" s="616">
        <f t="shared" si="165"/>
        <v>0</v>
      </c>
      <c r="AQ89" s="616">
        <f t="shared" si="166"/>
        <v>0</v>
      </c>
      <c r="AR89" s="616">
        <f t="shared" si="167"/>
        <v>0</v>
      </c>
      <c r="AS89" s="616">
        <f t="shared" si="168"/>
        <v>1</v>
      </c>
      <c r="AT89" s="616">
        <f t="shared" si="169"/>
        <v>0</v>
      </c>
      <c r="AU89" s="616">
        <f t="shared" si="170"/>
        <v>0</v>
      </c>
      <c r="AV89" s="616">
        <f t="shared" si="171"/>
        <v>0</v>
      </c>
      <c r="AW89" s="616">
        <f t="shared" si="172"/>
        <v>1</v>
      </c>
      <c r="AX89" s="616">
        <f t="shared" si="173"/>
        <v>0</v>
      </c>
      <c r="AY89" s="616">
        <f t="shared" si="174"/>
        <v>1</v>
      </c>
      <c r="AZ89" s="616">
        <f t="shared" si="175"/>
        <v>0</v>
      </c>
      <c r="BA89" s="616">
        <f t="shared" si="176"/>
        <v>0</v>
      </c>
      <c r="BB89" s="616">
        <f t="shared" si="177"/>
        <v>0</v>
      </c>
      <c r="BC89" s="616">
        <f t="shared" si="178"/>
        <v>0</v>
      </c>
      <c r="BD89" s="594">
        <f t="shared" si="179"/>
        <v>0</v>
      </c>
      <c r="BE89" s="594">
        <f t="shared" si="180"/>
        <v>0</v>
      </c>
      <c r="BF89" s="594">
        <f t="shared" si="181"/>
        <v>0</v>
      </c>
      <c r="BG89" s="594">
        <f t="shared" si="182"/>
        <v>0</v>
      </c>
      <c r="BH89" s="594">
        <f t="shared" si="183"/>
        <v>0</v>
      </c>
      <c r="BI89" s="594">
        <f t="shared" si="184"/>
        <v>0</v>
      </c>
      <c r="BJ89" s="594">
        <f t="shared" si="185"/>
        <v>0</v>
      </c>
      <c r="BK89" s="594">
        <f t="shared" si="186"/>
        <v>0</v>
      </c>
      <c r="BL89" s="594">
        <f t="shared" si="187"/>
        <v>0</v>
      </c>
      <c r="BM89" s="594">
        <f t="shared" si="188"/>
        <v>0</v>
      </c>
      <c r="BN89" s="305"/>
      <c r="BO89" s="305"/>
      <c r="BP89" s="16" t="s">
        <v>96</v>
      </c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57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>
        <v>1</v>
      </c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>
        <v>1</v>
      </c>
      <c r="IR89" s="13"/>
      <c r="IS89" s="13"/>
      <c r="IT89" s="13"/>
      <c r="IU89" s="13"/>
      <c r="IV89" s="13"/>
      <c r="IW89" s="13"/>
      <c r="IX89" s="13">
        <v>1</v>
      </c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57">
        <v>3</v>
      </c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57"/>
      <c r="MV89" s="13">
        <v>3</v>
      </c>
    </row>
    <row r="90" spans="1:360">
      <c r="A90" s="9" t="s">
        <v>199</v>
      </c>
      <c r="B90" s="234">
        <f t="shared" si="189"/>
        <v>1</v>
      </c>
      <c r="C90" s="234">
        <f t="shared" si="190"/>
        <v>0</v>
      </c>
      <c r="D90" s="234">
        <f t="shared" si="191"/>
        <v>0</v>
      </c>
      <c r="E90" s="234">
        <f t="shared" si="192"/>
        <v>0</v>
      </c>
      <c r="F90" s="234">
        <f t="shared" si="193"/>
        <v>2</v>
      </c>
      <c r="G90" s="234">
        <f t="shared" si="194"/>
        <v>1</v>
      </c>
      <c r="H90" s="234">
        <f t="shared" si="195"/>
        <v>3</v>
      </c>
      <c r="I90" s="234">
        <f t="shared" si="196"/>
        <v>0</v>
      </c>
      <c r="J90" s="234">
        <f t="shared" si="197"/>
        <v>8</v>
      </c>
      <c r="K90" s="234">
        <f t="shared" si="198"/>
        <v>5</v>
      </c>
      <c r="L90" s="234">
        <f t="shared" si="199"/>
        <v>20</v>
      </c>
      <c r="M90" s="234">
        <f t="shared" si="200"/>
        <v>8</v>
      </c>
      <c r="N90" s="234">
        <f t="shared" si="201"/>
        <v>35</v>
      </c>
      <c r="O90" s="234">
        <f t="shared" si="202"/>
        <v>23</v>
      </c>
      <c r="P90" s="234">
        <f t="shared" si="203"/>
        <v>23</v>
      </c>
      <c r="Q90" s="234">
        <f t="shared" si="204"/>
        <v>20</v>
      </c>
      <c r="R90" s="234">
        <f t="shared" si="205"/>
        <v>21</v>
      </c>
      <c r="S90" s="234">
        <f t="shared" si="206"/>
        <v>19</v>
      </c>
      <c r="T90" s="234">
        <f t="shared" si="207"/>
        <v>2</v>
      </c>
      <c r="U90" s="234">
        <f t="shared" si="208"/>
        <v>7</v>
      </c>
      <c r="W90" s="596">
        <f t="shared" si="209"/>
        <v>0</v>
      </c>
      <c r="X90" s="596">
        <f t="shared" si="210"/>
        <v>0</v>
      </c>
      <c r="Y90" s="596">
        <f t="shared" si="211"/>
        <v>0</v>
      </c>
      <c r="Z90" s="596">
        <f t="shared" si="212"/>
        <v>0</v>
      </c>
      <c r="AA90" s="596">
        <f t="shared" si="213"/>
        <v>1</v>
      </c>
      <c r="AB90" s="596">
        <f t="shared" si="214"/>
        <v>1</v>
      </c>
      <c r="AC90" s="596">
        <f t="shared" si="215"/>
        <v>0</v>
      </c>
      <c r="AD90" s="596">
        <f t="shared" si="216"/>
        <v>0</v>
      </c>
      <c r="AE90" s="596">
        <f t="shared" si="217"/>
        <v>2</v>
      </c>
      <c r="AF90" s="596">
        <f t="shared" si="218"/>
        <v>0</v>
      </c>
      <c r="AG90" s="305"/>
      <c r="AH90" s="16" t="s">
        <v>97</v>
      </c>
      <c r="AI90" s="616">
        <f t="shared" si="158"/>
        <v>0</v>
      </c>
      <c r="AJ90" s="616">
        <f t="shared" si="159"/>
        <v>0</v>
      </c>
      <c r="AK90" s="616">
        <f t="shared" si="160"/>
        <v>0</v>
      </c>
      <c r="AL90" s="616">
        <f t="shared" si="161"/>
        <v>0</v>
      </c>
      <c r="AM90" s="616">
        <f t="shared" si="162"/>
        <v>0</v>
      </c>
      <c r="AN90" s="616">
        <f t="shared" si="163"/>
        <v>0</v>
      </c>
      <c r="AO90" s="616">
        <f t="shared" si="164"/>
        <v>0</v>
      </c>
      <c r="AP90" s="616">
        <f t="shared" si="165"/>
        <v>0</v>
      </c>
      <c r="AQ90" s="616">
        <f t="shared" si="166"/>
        <v>0</v>
      </c>
      <c r="AR90" s="616">
        <f t="shared" si="167"/>
        <v>0</v>
      </c>
      <c r="AS90" s="616">
        <f t="shared" si="168"/>
        <v>1</v>
      </c>
      <c r="AT90" s="616">
        <f t="shared" si="169"/>
        <v>2</v>
      </c>
      <c r="AU90" s="616">
        <f t="shared" si="170"/>
        <v>5</v>
      </c>
      <c r="AV90" s="616">
        <f t="shared" si="171"/>
        <v>1</v>
      </c>
      <c r="AW90" s="616">
        <f t="shared" si="172"/>
        <v>2</v>
      </c>
      <c r="AX90" s="616">
        <f t="shared" si="173"/>
        <v>1</v>
      </c>
      <c r="AY90" s="616">
        <f t="shared" si="174"/>
        <v>4</v>
      </c>
      <c r="AZ90" s="616">
        <f t="shared" si="175"/>
        <v>4</v>
      </c>
      <c r="BA90" s="616">
        <f t="shared" si="176"/>
        <v>0</v>
      </c>
      <c r="BB90" s="616">
        <f t="shared" si="177"/>
        <v>1</v>
      </c>
      <c r="BC90" s="616">
        <f t="shared" si="178"/>
        <v>0</v>
      </c>
      <c r="BD90" s="594">
        <f t="shared" si="179"/>
        <v>0</v>
      </c>
      <c r="BE90" s="594">
        <f t="shared" si="180"/>
        <v>0</v>
      </c>
      <c r="BF90" s="594">
        <f t="shared" si="181"/>
        <v>0</v>
      </c>
      <c r="BG90" s="594">
        <f t="shared" si="182"/>
        <v>0</v>
      </c>
      <c r="BH90" s="594">
        <f t="shared" si="183"/>
        <v>0</v>
      </c>
      <c r="BI90" s="594">
        <f t="shared" si="184"/>
        <v>0</v>
      </c>
      <c r="BJ90" s="594">
        <f t="shared" si="185"/>
        <v>0</v>
      </c>
      <c r="BK90" s="594">
        <f t="shared" si="186"/>
        <v>0</v>
      </c>
      <c r="BL90" s="594">
        <f t="shared" si="187"/>
        <v>0</v>
      </c>
      <c r="BM90" s="594">
        <f t="shared" si="188"/>
        <v>0</v>
      </c>
      <c r="BN90" s="305"/>
      <c r="BO90" s="305"/>
      <c r="BP90" s="16" t="s">
        <v>97</v>
      </c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>
        <v>1</v>
      </c>
      <c r="DN90" s="13"/>
      <c r="DO90" s="13"/>
      <c r="DP90" s="13"/>
      <c r="DQ90" s="13"/>
      <c r="DR90" s="13"/>
      <c r="DS90" s="13"/>
      <c r="DT90" s="13">
        <v>1</v>
      </c>
      <c r="DU90" s="13"/>
      <c r="DV90" s="13"/>
      <c r="DW90" s="13"/>
      <c r="DX90" s="13"/>
      <c r="DY90" s="13"/>
      <c r="DZ90" s="13"/>
      <c r="EA90" s="13">
        <v>1</v>
      </c>
      <c r="EB90" s="13"/>
      <c r="EC90" s="13"/>
      <c r="ED90" s="13"/>
      <c r="EE90" s="13"/>
      <c r="EF90" s="13"/>
      <c r="EG90" s="13"/>
      <c r="EH90" s="13">
        <v>1</v>
      </c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>
        <v>1</v>
      </c>
      <c r="ET90" s="13"/>
      <c r="EU90" s="13"/>
      <c r="EV90" s="13">
        <v>1</v>
      </c>
      <c r="EW90" s="13"/>
      <c r="EX90" s="13">
        <v>1</v>
      </c>
      <c r="EY90" s="13">
        <v>1</v>
      </c>
      <c r="EZ90" s="13">
        <v>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57">
        <v>9</v>
      </c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>
        <v>1</v>
      </c>
      <c r="HZ90" s="13"/>
      <c r="IA90" s="13">
        <v>1</v>
      </c>
      <c r="IB90" s="13"/>
      <c r="IC90" s="13"/>
      <c r="ID90" s="13">
        <v>2</v>
      </c>
      <c r="IE90" s="13">
        <v>1</v>
      </c>
      <c r="IF90" s="13">
        <v>1</v>
      </c>
      <c r="IG90" s="13"/>
      <c r="IH90" s="13"/>
      <c r="II90" s="13"/>
      <c r="IJ90" s="13"/>
      <c r="IK90" s="13"/>
      <c r="IL90" s="13">
        <v>1</v>
      </c>
      <c r="IM90" s="13"/>
      <c r="IN90" s="13">
        <v>1</v>
      </c>
      <c r="IO90" s="13"/>
      <c r="IP90" s="13"/>
      <c r="IQ90" s="13"/>
      <c r="IR90" s="13"/>
      <c r="IS90" s="13"/>
      <c r="IT90" s="13">
        <v>1</v>
      </c>
      <c r="IU90" s="13">
        <v>1</v>
      </c>
      <c r="IV90" s="13"/>
      <c r="IW90" s="13"/>
      <c r="IX90" s="13"/>
      <c r="IY90" s="13"/>
      <c r="IZ90" s="13">
        <v>1</v>
      </c>
      <c r="JA90" s="13"/>
      <c r="JB90" s="13">
        <v>1</v>
      </c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57">
        <v>12</v>
      </c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57"/>
      <c r="MV90" s="13">
        <v>21</v>
      </c>
    </row>
    <row r="91" spans="1:360">
      <c r="A91" s="9" t="s">
        <v>200</v>
      </c>
      <c r="B91" s="234">
        <f t="shared" si="189"/>
        <v>1</v>
      </c>
      <c r="C91" s="234">
        <f t="shared" si="190"/>
        <v>1</v>
      </c>
      <c r="D91" s="234">
        <f t="shared" si="191"/>
        <v>1</v>
      </c>
      <c r="E91" s="234">
        <f t="shared" si="192"/>
        <v>0</v>
      </c>
      <c r="F91" s="234">
        <f t="shared" si="193"/>
        <v>2</v>
      </c>
      <c r="G91" s="234">
        <f t="shared" si="194"/>
        <v>4</v>
      </c>
      <c r="H91" s="234">
        <f t="shared" si="195"/>
        <v>23</v>
      </c>
      <c r="I91" s="234">
        <f t="shared" si="196"/>
        <v>13</v>
      </c>
      <c r="J91" s="234">
        <f t="shared" si="197"/>
        <v>49</v>
      </c>
      <c r="K91" s="234">
        <f t="shared" si="198"/>
        <v>38</v>
      </c>
      <c r="L91" s="234">
        <f t="shared" si="199"/>
        <v>122</v>
      </c>
      <c r="M91" s="234">
        <f t="shared" si="200"/>
        <v>58</v>
      </c>
      <c r="N91" s="234">
        <f t="shared" si="201"/>
        <v>234</v>
      </c>
      <c r="O91" s="234">
        <f t="shared" si="202"/>
        <v>127</v>
      </c>
      <c r="P91" s="234">
        <f t="shared" si="203"/>
        <v>244</v>
      </c>
      <c r="Q91" s="234">
        <f t="shared" si="204"/>
        <v>167</v>
      </c>
      <c r="R91" s="234">
        <f t="shared" si="205"/>
        <v>168</v>
      </c>
      <c r="S91" s="234">
        <f t="shared" si="206"/>
        <v>201</v>
      </c>
      <c r="T91" s="234">
        <f t="shared" si="207"/>
        <v>42</v>
      </c>
      <c r="U91" s="234">
        <f t="shared" si="208"/>
        <v>109</v>
      </c>
      <c r="W91" s="596">
        <f t="shared" si="209"/>
        <v>0</v>
      </c>
      <c r="X91" s="596">
        <f t="shared" si="210"/>
        <v>0</v>
      </c>
      <c r="Y91" s="596">
        <f t="shared" si="211"/>
        <v>0</v>
      </c>
      <c r="Z91" s="596">
        <f t="shared" si="212"/>
        <v>0</v>
      </c>
      <c r="AA91" s="596">
        <f t="shared" si="213"/>
        <v>1</v>
      </c>
      <c r="AB91" s="596">
        <f t="shared" si="214"/>
        <v>1</v>
      </c>
      <c r="AC91" s="596">
        <f t="shared" si="215"/>
        <v>0</v>
      </c>
      <c r="AD91" s="596">
        <f t="shared" si="216"/>
        <v>2</v>
      </c>
      <c r="AE91" s="596">
        <f t="shared" si="217"/>
        <v>3</v>
      </c>
      <c r="AF91" s="596">
        <f t="shared" si="218"/>
        <v>3</v>
      </c>
      <c r="AG91" s="305"/>
      <c r="AH91" s="16" t="s">
        <v>98</v>
      </c>
      <c r="AI91" s="616">
        <f t="shared" si="158"/>
        <v>0</v>
      </c>
      <c r="AJ91" s="616">
        <f t="shared" si="159"/>
        <v>0</v>
      </c>
      <c r="AK91" s="616">
        <f t="shared" si="160"/>
        <v>0</v>
      </c>
      <c r="AL91" s="616">
        <f t="shared" si="161"/>
        <v>0</v>
      </c>
      <c r="AM91" s="616">
        <f t="shared" si="162"/>
        <v>0</v>
      </c>
      <c r="AN91" s="616">
        <f t="shared" si="163"/>
        <v>0</v>
      </c>
      <c r="AO91" s="616">
        <f t="shared" si="164"/>
        <v>0</v>
      </c>
      <c r="AP91" s="616">
        <f t="shared" si="165"/>
        <v>0</v>
      </c>
      <c r="AQ91" s="616">
        <f t="shared" si="166"/>
        <v>1</v>
      </c>
      <c r="AR91" s="616">
        <f t="shared" si="167"/>
        <v>1</v>
      </c>
      <c r="AS91" s="616">
        <f t="shared" si="168"/>
        <v>6</v>
      </c>
      <c r="AT91" s="616">
        <f t="shared" si="169"/>
        <v>1</v>
      </c>
      <c r="AU91" s="616">
        <f t="shared" si="170"/>
        <v>8</v>
      </c>
      <c r="AV91" s="616">
        <f t="shared" si="171"/>
        <v>4</v>
      </c>
      <c r="AW91" s="616">
        <f t="shared" si="172"/>
        <v>6</v>
      </c>
      <c r="AX91" s="616">
        <f t="shared" si="173"/>
        <v>5</v>
      </c>
      <c r="AY91" s="616">
        <f t="shared" si="174"/>
        <v>7</v>
      </c>
      <c r="AZ91" s="616">
        <f t="shared" si="175"/>
        <v>3</v>
      </c>
      <c r="BA91" s="616">
        <f t="shared" si="176"/>
        <v>2</v>
      </c>
      <c r="BB91" s="616">
        <f t="shared" si="177"/>
        <v>3</v>
      </c>
      <c r="BC91" s="616">
        <f t="shared" si="178"/>
        <v>1</v>
      </c>
      <c r="BD91" s="594">
        <f t="shared" si="179"/>
        <v>0</v>
      </c>
      <c r="BE91" s="594">
        <f t="shared" si="180"/>
        <v>0</v>
      </c>
      <c r="BF91" s="594">
        <f t="shared" si="181"/>
        <v>0</v>
      </c>
      <c r="BG91" s="594">
        <f t="shared" si="182"/>
        <v>0</v>
      </c>
      <c r="BH91" s="594">
        <f t="shared" si="183"/>
        <v>0</v>
      </c>
      <c r="BI91" s="594">
        <f t="shared" si="184"/>
        <v>0</v>
      </c>
      <c r="BJ91" s="594">
        <f t="shared" si="185"/>
        <v>0</v>
      </c>
      <c r="BK91" s="594">
        <f t="shared" si="186"/>
        <v>1</v>
      </c>
      <c r="BL91" s="594">
        <f t="shared" si="187"/>
        <v>0</v>
      </c>
      <c r="BM91" s="594">
        <f t="shared" si="188"/>
        <v>0</v>
      </c>
      <c r="BN91" s="305"/>
      <c r="BO91" s="305"/>
      <c r="BP91" s="16" t="s">
        <v>98</v>
      </c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>
        <v>1</v>
      </c>
      <c r="DL91" s="13"/>
      <c r="DM91" s="13"/>
      <c r="DN91" s="13"/>
      <c r="DO91" s="13"/>
      <c r="DP91" s="13"/>
      <c r="DQ91" s="13"/>
      <c r="DR91" s="13"/>
      <c r="DS91" s="13">
        <v>1</v>
      </c>
      <c r="DT91" s="13"/>
      <c r="DU91" s="13"/>
      <c r="DV91" s="13"/>
      <c r="DW91" s="13">
        <v>1</v>
      </c>
      <c r="DX91" s="13"/>
      <c r="DY91" s="13"/>
      <c r="DZ91" s="13">
        <v>1</v>
      </c>
      <c r="EA91" s="13">
        <v>2</v>
      </c>
      <c r="EB91" s="13"/>
      <c r="EC91" s="13"/>
      <c r="ED91" s="13"/>
      <c r="EE91" s="13"/>
      <c r="EF91" s="13"/>
      <c r="EG91" s="13"/>
      <c r="EH91" s="13">
        <v>2</v>
      </c>
      <c r="EI91" s="13"/>
      <c r="EJ91" s="13">
        <v>1</v>
      </c>
      <c r="EK91" s="13"/>
      <c r="EL91" s="13"/>
      <c r="EM91" s="13"/>
      <c r="EN91" s="13"/>
      <c r="EO91" s="13">
        <v>2</v>
      </c>
      <c r="EP91" s="13"/>
      <c r="EQ91" s="13"/>
      <c r="ER91" s="13">
        <v>1</v>
      </c>
      <c r="ES91" s="13"/>
      <c r="ET91" s="13"/>
      <c r="EU91" s="13"/>
      <c r="EV91" s="13"/>
      <c r="EW91" s="13"/>
      <c r="EX91" s="13">
        <v>1</v>
      </c>
      <c r="EY91" s="13">
        <v>1</v>
      </c>
      <c r="EZ91" s="13"/>
      <c r="FA91" s="13"/>
      <c r="FB91" s="13">
        <v>1</v>
      </c>
      <c r="FC91" s="13"/>
      <c r="FD91" s="13"/>
      <c r="FE91" s="13"/>
      <c r="FF91" s="13"/>
      <c r="FG91" s="13">
        <v>2</v>
      </c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57">
        <v>17</v>
      </c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>
        <v>1</v>
      </c>
      <c r="HG91" s="13"/>
      <c r="HH91" s="13"/>
      <c r="HI91" s="13"/>
      <c r="HJ91" s="13"/>
      <c r="HK91" s="13"/>
      <c r="HL91" s="13"/>
      <c r="HM91" s="13"/>
      <c r="HN91" s="13"/>
      <c r="HO91" s="13"/>
      <c r="HP91" s="13">
        <v>1</v>
      </c>
      <c r="HQ91" s="13"/>
      <c r="HR91" s="13"/>
      <c r="HS91" s="13"/>
      <c r="HT91" s="13"/>
      <c r="HU91" s="13"/>
      <c r="HV91" s="13">
        <v>1</v>
      </c>
      <c r="HW91" s="13">
        <v>1</v>
      </c>
      <c r="HX91" s="13"/>
      <c r="HY91" s="13">
        <v>3</v>
      </c>
      <c r="HZ91" s="13"/>
      <c r="IA91" s="13">
        <v>1</v>
      </c>
      <c r="IB91" s="13">
        <v>1</v>
      </c>
      <c r="IC91" s="13"/>
      <c r="ID91" s="13"/>
      <c r="IE91" s="13"/>
      <c r="IF91" s="13">
        <v>3</v>
      </c>
      <c r="IG91" s="13">
        <v>1</v>
      </c>
      <c r="IH91" s="13">
        <v>2</v>
      </c>
      <c r="II91" s="13"/>
      <c r="IJ91" s="13">
        <v>1</v>
      </c>
      <c r="IK91" s="13"/>
      <c r="IL91" s="13"/>
      <c r="IM91" s="13"/>
      <c r="IN91" s="13">
        <v>1</v>
      </c>
      <c r="IO91" s="13"/>
      <c r="IP91" s="13"/>
      <c r="IQ91" s="13">
        <v>3</v>
      </c>
      <c r="IR91" s="13">
        <v>1</v>
      </c>
      <c r="IS91" s="13"/>
      <c r="IT91" s="13"/>
      <c r="IU91" s="13">
        <v>2</v>
      </c>
      <c r="IV91" s="13">
        <v>1</v>
      </c>
      <c r="IW91" s="13"/>
      <c r="IX91" s="13"/>
      <c r="IY91" s="13">
        <v>1</v>
      </c>
      <c r="IZ91" s="13"/>
      <c r="JA91" s="13"/>
      <c r="JB91" s="13">
        <v>1</v>
      </c>
      <c r="JC91" s="13">
        <v>2</v>
      </c>
      <c r="JD91" s="13"/>
      <c r="JE91" s="13"/>
      <c r="JF91" s="13">
        <v>2</v>
      </c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57">
        <v>30</v>
      </c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>
        <v>1</v>
      </c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57">
        <v>1</v>
      </c>
      <c r="MV91" s="13">
        <v>48</v>
      </c>
    </row>
    <row r="92" spans="1:360">
      <c r="A92" s="8" t="s">
        <v>102</v>
      </c>
      <c r="B92" s="234">
        <f t="shared" si="189"/>
        <v>0</v>
      </c>
      <c r="C92" s="234">
        <f t="shared" si="190"/>
        <v>0</v>
      </c>
      <c r="D92" s="234">
        <f t="shared" si="191"/>
        <v>0</v>
      </c>
      <c r="E92" s="234">
        <f t="shared" si="192"/>
        <v>0</v>
      </c>
      <c r="F92" s="234">
        <f t="shared" si="193"/>
        <v>0</v>
      </c>
      <c r="G92" s="234">
        <f t="shared" si="194"/>
        <v>0</v>
      </c>
      <c r="H92" s="234">
        <f t="shared" si="195"/>
        <v>0</v>
      </c>
      <c r="I92" s="234">
        <f t="shared" si="196"/>
        <v>0</v>
      </c>
      <c r="J92" s="234">
        <f t="shared" si="197"/>
        <v>1</v>
      </c>
      <c r="K92" s="234">
        <f t="shared" si="198"/>
        <v>0</v>
      </c>
      <c r="L92" s="234">
        <f t="shared" si="199"/>
        <v>2</v>
      </c>
      <c r="M92" s="234">
        <f t="shared" si="200"/>
        <v>1</v>
      </c>
      <c r="N92" s="234">
        <f t="shared" si="201"/>
        <v>9</v>
      </c>
      <c r="O92" s="234">
        <f t="shared" si="202"/>
        <v>4</v>
      </c>
      <c r="P92" s="234">
        <f t="shared" si="203"/>
        <v>11</v>
      </c>
      <c r="Q92" s="234">
        <f t="shared" si="204"/>
        <v>8</v>
      </c>
      <c r="R92" s="234">
        <f t="shared" si="205"/>
        <v>6</v>
      </c>
      <c r="S92" s="234">
        <f t="shared" si="206"/>
        <v>16</v>
      </c>
      <c r="T92" s="234">
        <f t="shared" si="207"/>
        <v>5</v>
      </c>
      <c r="U92" s="234">
        <f t="shared" si="208"/>
        <v>4</v>
      </c>
      <c r="W92" s="596">
        <f t="shared" si="209"/>
        <v>0</v>
      </c>
      <c r="X92" s="596">
        <f t="shared" si="210"/>
        <v>0</v>
      </c>
      <c r="Y92" s="596">
        <f t="shared" si="211"/>
        <v>0</v>
      </c>
      <c r="Z92" s="596">
        <f t="shared" si="212"/>
        <v>0</v>
      </c>
      <c r="AA92" s="596">
        <f t="shared" si="213"/>
        <v>0</v>
      </c>
      <c r="AB92" s="596">
        <f t="shared" si="214"/>
        <v>0</v>
      </c>
      <c r="AC92" s="596">
        <f t="shared" si="215"/>
        <v>0</v>
      </c>
      <c r="AD92" s="596">
        <f t="shared" si="216"/>
        <v>0</v>
      </c>
      <c r="AE92" s="596">
        <f t="shared" si="217"/>
        <v>2</v>
      </c>
      <c r="AF92" s="596">
        <f t="shared" si="218"/>
        <v>0</v>
      </c>
      <c r="AG92" s="305"/>
      <c r="AH92" s="16" t="s">
        <v>198</v>
      </c>
      <c r="AI92" s="616">
        <f t="shared" si="158"/>
        <v>0</v>
      </c>
      <c r="AJ92" s="616">
        <f t="shared" si="159"/>
        <v>1</v>
      </c>
      <c r="AK92" s="616">
        <f t="shared" si="160"/>
        <v>0</v>
      </c>
      <c r="AL92" s="616">
        <f t="shared" si="161"/>
        <v>1</v>
      </c>
      <c r="AM92" s="616">
        <f t="shared" si="162"/>
        <v>6</v>
      </c>
      <c r="AN92" s="616">
        <f t="shared" si="163"/>
        <v>5</v>
      </c>
      <c r="AO92" s="616">
        <f t="shared" si="164"/>
        <v>15</v>
      </c>
      <c r="AP92" s="616">
        <f t="shared" si="165"/>
        <v>12</v>
      </c>
      <c r="AQ92" s="616">
        <f t="shared" si="166"/>
        <v>50</v>
      </c>
      <c r="AR92" s="616">
        <f t="shared" si="167"/>
        <v>41</v>
      </c>
      <c r="AS92" s="616">
        <f t="shared" si="168"/>
        <v>139</v>
      </c>
      <c r="AT92" s="616">
        <f t="shared" si="169"/>
        <v>69</v>
      </c>
      <c r="AU92" s="616">
        <f t="shared" si="170"/>
        <v>287</v>
      </c>
      <c r="AV92" s="616">
        <f t="shared" si="171"/>
        <v>159</v>
      </c>
      <c r="AW92" s="616">
        <f t="shared" si="172"/>
        <v>400</v>
      </c>
      <c r="AX92" s="616">
        <f t="shared" si="173"/>
        <v>262</v>
      </c>
      <c r="AY92" s="616">
        <f t="shared" si="174"/>
        <v>319</v>
      </c>
      <c r="AZ92" s="616">
        <f t="shared" si="175"/>
        <v>297</v>
      </c>
      <c r="BA92" s="616">
        <f t="shared" si="176"/>
        <v>91</v>
      </c>
      <c r="BB92" s="616">
        <f t="shared" si="177"/>
        <v>206</v>
      </c>
      <c r="BC92" s="616">
        <f t="shared" si="178"/>
        <v>48</v>
      </c>
      <c r="BD92" s="594">
        <f t="shared" si="179"/>
        <v>0</v>
      </c>
      <c r="BE92" s="594">
        <f t="shared" si="180"/>
        <v>1</v>
      </c>
      <c r="BF92" s="594">
        <f t="shared" si="181"/>
        <v>0</v>
      </c>
      <c r="BG92" s="594">
        <f t="shared" si="182"/>
        <v>0</v>
      </c>
      <c r="BH92" s="594">
        <f t="shared" si="183"/>
        <v>3</v>
      </c>
      <c r="BI92" s="594">
        <f t="shared" si="184"/>
        <v>0</v>
      </c>
      <c r="BJ92" s="594">
        <f t="shared" si="185"/>
        <v>4</v>
      </c>
      <c r="BK92" s="594">
        <f t="shared" si="186"/>
        <v>5</v>
      </c>
      <c r="BL92" s="594">
        <f t="shared" si="187"/>
        <v>17</v>
      </c>
      <c r="BM92" s="594">
        <f t="shared" si="188"/>
        <v>18</v>
      </c>
      <c r="BN92" s="305"/>
      <c r="BO92" s="305"/>
      <c r="BP92" s="16" t="s">
        <v>198</v>
      </c>
      <c r="BQ92" s="13"/>
      <c r="BR92" s="13"/>
      <c r="BS92" s="13">
        <v>1</v>
      </c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>
        <v>1</v>
      </c>
      <c r="CG92" s="13"/>
      <c r="CH92" s="13"/>
      <c r="CI92" s="13"/>
      <c r="CJ92" s="13">
        <v>1</v>
      </c>
      <c r="CK92" s="13"/>
      <c r="CL92" s="13"/>
      <c r="CM92" s="13"/>
      <c r="CN92" s="13"/>
      <c r="CO92" s="13"/>
      <c r="CP92" s="13">
        <v>4</v>
      </c>
      <c r="CQ92" s="13"/>
      <c r="CR92" s="13"/>
      <c r="CS92" s="13">
        <v>1</v>
      </c>
      <c r="CT92" s="13">
        <v>1</v>
      </c>
      <c r="CU92" s="13"/>
      <c r="CV92" s="13">
        <v>1</v>
      </c>
      <c r="CW92" s="13">
        <v>2</v>
      </c>
      <c r="CX92" s="13">
        <v>1</v>
      </c>
      <c r="CY92" s="13">
        <v>1</v>
      </c>
      <c r="CZ92" s="13">
        <v>5</v>
      </c>
      <c r="DA92" s="13"/>
      <c r="DB92" s="13">
        <v>4</v>
      </c>
      <c r="DC92" s="13">
        <v>5</v>
      </c>
      <c r="DD92" s="13">
        <v>1</v>
      </c>
      <c r="DE92" s="13">
        <v>5</v>
      </c>
      <c r="DF92" s="13">
        <v>1</v>
      </c>
      <c r="DG92" s="13">
        <v>2</v>
      </c>
      <c r="DH92" s="13">
        <v>4</v>
      </c>
      <c r="DI92" s="13">
        <v>5</v>
      </c>
      <c r="DJ92" s="13">
        <v>6</v>
      </c>
      <c r="DK92" s="13">
        <v>8</v>
      </c>
      <c r="DL92" s="13">
        <v>6</v>
      </c>
      <c r="DM92" s="13">
        <v>6</v>
      </c>
      <c r="DN92" s="13">
        <v>8</v>
      </c>
      <c r="DO92" s="13">
        <v>7</v>
      </c>
      <c r="DP92" s="13">
        <v>5</v>
      </c>
      <c r="DQ92" s="13">
        <v>8</v>
      </c>
      <c r="DR92" s="13">
        <v>4</v>
      </c>
      <c r="DS92" s="13">
        <v>7</v>
      </c>
      <c r="DT92" s="13">
        <v>11</v>
      </c>
      <c r="DU92" s="13">
        <v>7</v>
      </c>
      <c r="DV92" s="13">
        <v>5</v>
      </c>
      <c r="DW92" s="13">
        <v>12</v>
      </c>
      <c r="DX92" s="13">
        <v>12</v>
      </c>
      <c r="DY92" s="13">
        <v>20</v>
      </c>
      <c r="DZ92" s="13">
        <v>12</v>
      </c>
      <c r="EA92" s="13">
        <v>22</v>
      </c>
      <c r="EB92" s="13">
        <v>12</v>
      </c>
      <c r="EC92" s="13">
        <v>15</v>
      </c>
      <c r="ED92" s="13">
        <v>27</v>
      </c>
      <c r="EE92" s="13">
        <v>22</v>
      </c>
      <c r="EF92" s="13">
        <v>27</v>
      </c>
      <c r="EG92" s="13">
        <v>21</v>
      </c>
      <c r="EH92" s="13">
        <v>16</v>
      </c>
      <c r="EI92" s="13">
        <v>33</v>
      </c>
      <c r="EJ92" s="13">
        <v>22</v>
      </c>
      <c r="EK92" s="13">
        <v>31</v>
      </c>
      <c r="EL92" s="13">
        <v>30</v>
      </c>
      <c r="EM92" s="13">
        <v>29</v>
      </c>
      <c r="EN92" s="13">
        <v>22</v>
      </c>
      <c r="EO92" s="13">
        <v>31</v>
      </c>
      <c r="EP92" s="13">
        <v>27</v>
      </c>
      <c r="EQ92" s="13">
        <v>27</v>
      </c>
      <c r="ER92" s="13">
        <v>33</v>
      </c>
      <c r="ES92" s="13">
        <v>26</v>
      </c>
      <c r="ET92" s="13">
        <v>30</v>
      </c>
      <c r="EU92" s="13">
        <v>33</v>
      </c>
      <c r="EV92" s="13">
        <v>34</v>
      </c>
      <c r="EW92" s="13">
        <v>30</v>
      </c>
      <c r="EX92" s="13">
        <v>25</v>
      </c>
      <c r="EY92" s="13">
        <v>32</v>
      </c>
      <c r="EZ92" s="13">
        <v>34</v>
      </c>
      <c r="FA92" s="13">
        <v>30</v>
      </c>
      <c r="FB92" s="13">
        <v>23</v>
      </c>
      <c r="FC92" s="13">
        <v>27</v>
      </c>
      <c r="FD92" s="13">
        <v>22</v>
      </c>
      <c r="FE92" s="13">
        <v>23</v>
      </c>
      <c r="FF92" s="13">
        <v>13</v>
      </c>
      <c r="FG92" s="13">
        <v>5</v>
      </c>
      <c r="FH92" s="13">
        <v>7</v>
      </c>
      <c r="FI92" s="13">
        <v>5</v>
      </c>
      <c r="FJ92" s="13">
        <v>7</v>
      </c>
      <c r="FK92" s="13">
        <v>4</v>
      </c>
      <c r="FL92" s="13">
        <v>4</v>
      </c>
      <c r="FM92" s="13">
        <v>1</v>
      </c>
      <c r="FN92" s="13"/>
      <c r="FO92" s="13">
        <v>1</v>
      </c>
      <c r="FP92" s="13"/>
      <c r="FQ92" s="13"/>
      <c r="FR92" s="13"/>
      <c r="FS92" s="57">
        <v>1053</v>
      </c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>
        <v>2</v>
      </c>
      <c r="GO92" s="13"/>
      <c r="GP92" s="13">
        <v>1</v>
      </c>
      <c r="GQ92" s="13"/>
      <c r="GR92" s="13"/>
      <c r="GS92" s="13">
        <v>2</v>
      </c>
      <c r="GT92" s="13">
        <v>1</v>
      </c>
      <c r="GU92" s="13"/>
      <c r="GV92" s="13"/>
      <c r="GW92" s="13"/>
      <c r="GX92" s="13">
        <v>1</v>
      </c>
      <c r="GY92" s="13">
        <v>3</v>
      </c>
      <c r="GZ92" s="13">
        <v>3</v>
      </c>
      <c r="HA92" s="13">
        <v>2</v>
      </c>
      <c r="HB92" s="13"/>
      <c r="HC92" s="13">
        <v>2</v>
      </c>
      <c r="HD92" s="13">
        <v>2</v>
      </c>
      <c r="HE92" s="13">
        <v>2</v>
      </c>
      <c r="HF92" s="13">
        <v>1</v>
      </c>
      <c r="HG92" s="13">
        <v>7</v>
      </c>
      <c r="HH92" s="13">
        <v>1</v>
      </c>
      <c r="HI92" s="13">
        <v>1</v>
      </c>
      <c r="HJ92" s="13">
        <v>3</v>
      </c>
      <c r="HK92" s="13">
        <v>9</v>
      </c>
      <c r="HL92" s="13">
        <v>4</v>
      </c>
      <c r="HM92" s="13">
        <v>6</v>
      </c>
      <c r="HN92" s="13">
        <v>11</v>
      </c>
      <c r="HO92" s="13">
        <v>7</v>
      </c>
      <c r="HP92" s="13">
        <v>6</v>
      </c>
      <c r="HQ92" s="13">
        <v>8</v>
      </c>
      <c r="HR92" s="13">
        <v>14</v>
      </c>
      <c r="HS92" s="13">
        <v>8</v>
      </c>
      <c r="HT92" s="13">
        <v>10</v>
      </c>
      <c r="HU92" s="13">
        <v>16</v>
      </c>
      <c r="HV92" s="13">
        <v>20</v>
      </c>
      <c r="HW92" s="13">
        <v>23</v>
      </c>
      <c r="HX92" s="13">
        <v>24</v>
      </c>
      <c r="HY92" s="13">
        <v>10</v>
      </c>
      <c r="HZ92" s="13">
        <v>21</v>
      </c>
      <c r="IA92" s="13">
        <v>26</v>
      </c>
      <c r="IB92" s="13">
        <v>25</v>
      </c>
      <c r="IC92" s="13">
        <v>27</v>
      </c>
      <c r="ID92" s="13">
        <v>45</v>
      </c>
      <c r="IE92" s="13">
        <v>24</v>
      </c>
      <c r="IF92" s="13">
        <v>23</v>
      </c>
      <c r="IG92" s="13">
        <v>33</v>
      </c>
      <c r="IH92" s="13">
        <v>28</v>
      </c>
      <c r="II92" s="13">
        <v>35</v>
      </c>
      <c r="IJ92" s="13">
        <v>24</v>
      </c>
      <c r="IK92" s="13">
        <v>51</v>
      </c>
      <c r="IL92" s="13">
        <v>43</v>
      </c>
      <c r="IM92" s="13">
        <v>28</v>
      </c>
      <c r="IN92" s="13">
        <v>46</v>
      </c>
      <c r="IO92" s="13">
        <v>38</v>
      </c>
      <c r="IP92" s="13">
        <v>46</v>
      </c>
      <c r="IQ92" s="13">
        <v>41</v>
      </c>
      <c r="IR92" s="13">
        <v>41</v>
      </c>
      <c r="IS92" s="13">
        <v>42</v>
      </c>
      <c r="IT92" s="13">
        <v>35</v>
      </c>
      <c r="IU92" s="13">
        <v>33</v>
      </c>
      <c r="IV92" s="13">
        <v>31</v>
      </c>
      <c r="IW92" s="13">
        <v>46</v>
      </c>
      <c r="IX92" s="13">
        <v>27</v>
      </c>
      <c r="IY92" s="13">
        <v>38</v>
      </c>
      <c r="IZ92" s="13">
        <v>26</v>
      </c>
      <c r="JA92" s="13">
        <v>33</v>
      </c>
      <c r="JB92" s="13">
        <v>24</v>
      </c>
      <c r="JC92" s="13">
        <v>26</v>
      </c>
      <c r="JD92" s="13">
        <v>19</v>
      </c>
      <c r="JE92" s="13">
        <v>13</v>
      </c>
      <c r="JF92" s="13">
        <v>12</v>
      </c>
      <c r="JG92" s="13">
        <v>9</v>
      </c>
      <c r="JH92" s="13">
        <v>8</v>
      </c>
      <c r="JI92" s="13">
        <v>11</v>
      </c>
      <c r="JJ92" s="13">
        <v>6</v>
      </c>
      <c r="JK92" s="13">
        <v>4</v>
      </c>
      <c r="JL92" s="13"/>
      <c r="JM92" s="13">
        <v>3</v>
      </c>
      <c r="JN92" s="13">
        <v>4</v>
      </c>
      <c r="JO92" s="13">
        <v>1</v>
      </c>
      <c r="JP92" s="13"/>
      <c r="JQ92" s="13">
        <v>1</v>
      </c>
      <c r="JR92" s="13"/>
      <c r="JS92" s="13"/>
      <c r="JT92" s="57">
        <v>1307</v>
      </c>
      <c r="JU92" s="13"/>
      <c r="JV92" s="13"/>
      <c r="JW92" s="13">
        <v>1</v>
      </c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>
        <v>2</v>
      </c>
      <c r="KJ92" s="13"/>
      <c r="KK92" s="13"/>
      <c r="KL92" s="13"/>
      <c r="KM92" s="13"/>
      <c r="KN92" s="13"/>
      <c r="KO92" s="13"/>
      <c r="KP92" s="13">
        <v>1</v>
      </c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>
        <v>1</v>
      </c>
      <c r="LC92" s="13"/>
      <c r="LD92" s="13">
        <v>1</v>
      </c>
      <c r="LE92" s="13"/>
      <c r="LF92" s="13"/>
      <c r="LG92" s="13"/>
      <c r="LH92" s="13">
        <v>1</v>
      </c>
      <c r="LI92" s="13">
        <v>1</v>
      </c>
      <c r="LJ92" s="13"/>
      <c r="LK92" s="13">
        <v>1</v>
      </c>
      <c r="LL92" s="13"/>
      <c r="LM92" s="13">
        <v>1</v>
      </c>
      <c r="LN92" s="13"/>
      <c r="LO92" s="13">
        <v>2</v>
      </c>
      <c r="LP92" s="13"/>
      <c r="LQ92" s="13">
        <v>1</v>
      </c>
      <c r="LR92" s="13"/>
      <c r="LS92" s="13"/>
      <c r="LT92" s="13"/>
      <c r="LU92" s="13"/>
      <c r="LV92" s="13">
        <v>1</v>
      </c>
      <c r="LW92" s="13">
        <v>4</v>
      </c>
      <c r="LX92" s="13"/>
      <c r="LY92" s="13">
        <v>1</v>
      </c>
      <c r="LZ92" s="13">
        <v>2</v>
      </c>
      <c r="MA92" s="13">
        <v>2</v>
      </c>
      <c r="MB92" s="13">
        <v>1</v>
      </c>
      <c r="MC92" s="13">
        <v>4</v>
      </c>
      <c r="MD92" s="13">
        <v>2</v>
      </c>
      <c r="ME92" s="13">
        <v>4</v>
      </c>
      <c r="MF92" s="13">
        <v>3</v>
      </c>
      <c r="MG92" s="13">
        <v>3</v>
      </c>
      <c r="MH92" s="13">
        <v>3</v>
      </c>
      <c r="MI92" s="13">
        <v>1</v>
      </c>
      <c r="MJ92" s="13">
        <v>2</v>
      </c>
      <c r="MK92" s="13"/>
      <c r="ML92" s="13"/>
      <c r="MM92" s="13"/>
      <c r="MN92" s="13"/>
      <c r="MO92" s="13">
        <v>1</v>
      </c>
      <c r="MP92" s="13"/>
      <c r="MQ92" s="13">
        <v>1</v>
      </c>
      <c r="MR92" s="13"/>
      <c r="MS92" s="13"/>
      <c r="MT92" s="13"/>
      <c r="MU92" s="57">
        <v>48</v>
      </c>
      <c r="MV92" s="13">
        <v>2408</v>
      </c>
    </row>
    <row r="93" spans="1:360">
      <c r="A93" s="8" t="s">
        <v>103</v>
      </c>
      <c r="B93" s="234">
        <f t="shared" si="189"/>
        <v>0</v>
      </c>
      <c r="C93" s="234">
        <f t="shared" si="190"/>
        <v>0</v>
      </c>
      <c r="D93" s="234">
        <f t="shared" si="191"/>
        <v>0</v>
      </c>
      <c r="E93" s="234">
        <f t="shared" si="192"/>
        <v>0</v>
      </c>
      <c r="F93" s="234">
        <f t="shared" si="193"/>
        <v>1</v>
      </c>
      <c r="G93" s="234">
        <f t="shared" si="194"/>
        <v>0</v>
      </c>
      <c r="H93" s="234">
        <f t="shared" si="195"/>
        <v>2</v>
      </c>
      <c r="I93" s="234">
        <f t="shared" si="196"/>
        <v>1</v>
      </c>
      <c r="J93" s="234">
        <f t="shared" si="197"/>
        <v>6</v>
      </c>
      <c r="K93" s="234">
        <f t="shared" si="198"/>
        <v>5</v>
      </c>
      <c r="L93" s="234">
        <f t="shared" si="199"/>
        <v>13</v>
      </c>
      <c r="M93" s="234">
        <f t="shared" si="200"/>
        <v>12</v>
      </c>
      <c r="N93" s="234">
        <f t="shared" si="201"/>
        <v>20</v>
      </c>
      <c r="O93" s="234">
        <f t="shared" si="202"/>
        <v>19</v>
      </c>
      <c r="P93" s="234">
        <f t="shared" si="203"/>
        <v>16</v>
      </c>
      <c r="Q93" s="234">
        <f t="shared" si="204"/>
        <v>15</v>
      </c>
      <c r="R93" s="234">
        <f t="shared" si="205"/>
        <v>13</v>
      </c>
      <c r="S93" s="234">
        <f t="shared" si="206"/>
        <v>15</v>
      </c>
      <c r="T93" s="234">
        <f t="shared" si="207"/>
        <v>2</v>
      </c>
      <c r="U93" s="234">
        <f t="shared" si="208"/>
        <v>5</v>
      </c>
      <c r="W93" s="596">
        <f t="shared" si="209"/>
        <v>0</v>
      </c>
      <c r="X93" s="596">
        <f t="shared" si="210"/>
        <v>0</v>
      </c>
      <c r="Y93" s="596">
        <f t="shared" si="211"/>
        <v>0</v>
      </c>
      <c r="Z93" s="596">
        <f t="shared" si="212"/>
        <v>0</v>
      </c>
      <c r="AA93" s="596">
        <f t="shared" si="213"/>
        <v>0</v>
      </c>
      <c r="AB93" s="596">
        <f t="shared" si="214"/>
        <v>0</v>
      </c>
      <c r="AC93" s="596">
        <f t="shared" si="215"/>
        <v>0</v>
      </c>
      <c r="AD93" s="596">
        <f t="shared" si="216"/>
        <v>0</v>
      </c>
      <c r="AE93" s="596">
        <f t="shared" si="217"/>
        <v>1</v>
      </c>
      <c r="AF93" s="596">
        <f t="shared" si="218"/>
        <v>0</v>
      </c>
      <c r="AG93" s="305"/>
      <c r="AH93" s="16" t="s">
        <v>199</v>
      </c>
      <c r="AI93" s="616">
        <f t="shared" si="158"/>
        <v>1</v>
      </c>
      <c r="AJ93" s="616">
        <f t="shared" si="159"/>
        <v>0</v>
      </c>
      <c r="AK93" s="616">
        <f t="shared" si="160"/>
        <v>0</v>
      </c>
      <c r="AL93" s="616">
        <f t="shared" si="161"/>
        <v>0</v>
      </c>
      <c r="AM93" s="616">
        <f t="shared" si="162"/>
        <v>2</v>
      </c>
      <c r="AN93" s="616">
        <f t="shared" si="163"/>
        <v>1</v>
      </c>
      <c r="AO93" s="616">
        <f t="shared" si="164"/>
        <v>3</v>
      </c>
      <c r="AP93" s="616">
        <f t="shared" si="165"/>
        <v>0</v>
      </c>
      <c r="AQ93" s="616">
        <f t="shared" si="166"/>
        <v>8</v>
      </c>
      <c r="AR93" s="616">
        <f t="shared" si="167"/>
        <v>5</v>
      </c>
      <c r="AS93" s="616">
        <f t="shared" si="168"/>
        <v>20</v>
      </c>
      <c r="AT93" s="616">
        <f t="shared" si="169"/>
        <v>8</v>
      </c>
      <c r="AU93" s="616">
        <f t="shared" si="170"/>
        <v>35</v>
      </c>
      <c r="AV93" s="616">
        <f t="shared" si="171"/>
        <v>23</v>
      </c>
      <c r="AW93" s="616">
        <f t="shared" si="172"/>
        <v>23</v>
      </c>
      <c r="AX93" s="616">
        <f t="shared" si="173"/>
        <v>20</v>
      </c>
      <c r="AY93" s="616">
        <f t="shared" si="174"/>
        <v>21</v>
      </c>
      <c r="AZ93" s="616">
        <f t="shared" si="175"/>
        <v>19</v>
      </c>
      <c r="BA93" s="616">
        <f t="shared" si="176"/>
        <v>2</v>
      </c>
      <c r="BB93" s="616">
        <f t="shared" si="177"/>
        <v>7</v>
      </c>
      <c r="BC93" s="616">
        <f t="shared" si="178"/>
        <v>4</v>
      </c>
      <c r="BD93" s="594">
        <f t="shared" si="179"/>
        <v>0</v>
      </c>
      <c r="BE93" s="594">
        <f t="shared" si="180"/>
        <v>0</v>
      </c>
      <c r="BF93" s="594">
        <f t="shared" si="181"/>
        <v>0</v>
      </c>
      <c r="BG93" s="594">
        <f t="shared" si="182"/>
        <v>0</v>
      </c>
      <c r="BH93" s="594">
        <f t="shared" si="183"/>
        <v>1</v>
      </c>
      <c r="BI93" s="594">
        <f t="shared" si="184"/>
        <v>1</v>
      </c>
      <c r="BJ93" s="594">
        <f t="shared" si="185"/>
        <v>0</v>
      </c>
      <c r="BK93" s="594">
        <f t="shared" si="186"/>
        <v>0</v>
      </c>
      <c r="BL93" s="594">
        <f t="shared" si="187"/>
        <v>2</v>
      </c>
      <c r="BM93" s="594">
        <f t="shared" si="188"/>
        <v>0</v>
      </c>
      <c r="BN93" s="305"/>
      <c r="BO93" s="305"/>
      <c r="BP93" s="16" t="s">
        <v>199</v>
      </c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>
        <v>1</v>
      </c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>
        <v>1</v>
      </c>
      <c r="DE93" s="13"/>
      <c r="DF93" s="13"/>
      <c r="DG93" s="13">
        <v>3</v>
      </c>
      <c r="DH93" s="13">
        <v>1</v>
      </c>
      <c r="DI93" s="13"/>
      <c r="DJ93" s="13"/>
      <c r="DK93" s="13"/>
      <c r="DL93" s="13">
        <v>1</v>
      </c>
      <c r="DM93" s="13"/>
      <c r="DN93" s="13"/>
      <c r="DO93" s="13">
        <v>1</v>
      </c>
      <c r="DP93" s="13"/>
      <c r="DQ93" s="13"/>
      <c r="DR93" s="13">
        <v>2</v>
      </c>
      <c r="DS93" s="13"/>
      <c r="DT93" s="13">
        <v>3</v>
      </c>
      <c r="DU93" s="13">
        <v>1</v>
      </c>
      <c r="DV93" s="13">
        <v>1</v>
      </c>
      <c r="DW93" s="13"/>
      <c r="DX93" s="13">
        <v>2</v>
      </c>
      <c r="DY93" s="13">
        <v>3</v>
      </c>
      <c r="DZ93" s="13"/>
      <c r="EA93" s="13">
        <v>4</v>
      </c>
      <c r="EB93" s="13">
        <v>3</v>
      </c>
      <c r="EC93" s="13">
        <v>4</v>
      </c>
      <c r="ED93" s="13">
        <v>3</v>
      </c>
      <c r="EE93" s="13">
        <v>3</v>
      </c>
      <c r="EF93" s="13">
        <v>3</v>
      </c>
      <c r="EG93" s="13">
        <v>1</v>
      </c>
      <c r="EH93" s="13">
        <v>3</v>
      </c>
      <c r="EI93" s="13"/>
      <c r="EJ93" s="13">
        <v>2</v>
      </c>
      <c r="EK93" s="13"/>
      <c r="EL93" s="13"/>
      <c r="EM93" s="13">
        <v>2</v>
      </c>
      <c r="EN93" s="13">
        <v>5</v>
      </c>
      <c r="EO93" s="13">
        <v>4</v>
      </c>
      <c r="EP93" s="13">
        <v>2</v>
      </c>
      <c r="EQ93" s="13">
        <v>3</v>
      </c>
      <c r="ER93" s="13">
        <v>3</v>
      </c>
      <c r="ES93" s="13">
        <v>1</v>
      </c>
      <c r="ET93" s="13">
        <v>1</v>
      </c>
      <c r="EU93" s="13">
        <v>2</v>
      </c>
      <c r="EV93" s="13">
        <v>3</v>
      </c>
      <c r="EW93" s="13">
        <v>3</v>
      </c>
      <c r="EX93" s="13">
        <v>1</v>
      </c>
      <c r="EY93" s="13"/>
      <c r="EZ93" s="13">
        <v>1</v>
      </c>
      <c r="FA93" s="13">
        <v>1</v>
      </c>
      <c r="FB93" s="13">
        <v>2</v>
      </c>
      <c r="FC93" s="13"/>
      <c r="FD93" s="13">
        <v>1</v>
      </c>
      <c r="FE93" s="13">
        <v>1</v>
      </c>
      <c r="FF93" s="13">
        <v>1</v>
      </c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57">
        <v>83</v>
      </c>
      <c r="FT93" s="13">
        <v>1</v>
      </c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>
        <v>1</v>
      </c>
      <c r="GQ93" s="13"/>
      <c r="GR93" s="13">
        <v>1</v>
      </c>
      <c r="GS93" s="13"/>
      <c r="GT93" s="13"/>
      <c r="GU93" s="13"/>
      <c r="GV93" s="13"/>
      <c r="GW93" s="13">
        <v>1</v>
      </c>
      <c r="GX93" s="13"/>
      <c r="GY93" s="13"/>
      <c r="GZ93" s="13"/>
      <c r="HA93" s="13"/>
      <c r="HB93" s="13"/>
      <c r="HC93" s="13">
        <v>1</v>
      </c>
      <c r="HD93" s="13">
        <v>1</v>
      </c>
      <c r="HE93" s="13"/>
      <c r="HF93" s="13">
        <v>1</v>
      </c>
      <c r="HG93" s="13">
        <v>2</v>
      </c>
      <c r="HH93" s="13"/>
      <c r="HI93" s="13">
        <v>1</v>
      </c>
      <c r="HJ93" s="13"/>
      <c r="HK93" s="13">
        <v>1</v>
      </c>
      <c r="HL93" s="13"/>
      <c r="HM93" s="13">
        <v>1</v>
      </c>
      <c r="HN93" s="13">
        <v>2</v>
      </c>
      <c r="HO93" s="13"/>
      <c r="HP93" s="13"/>
      <c r="HQ93" s="13">
        <v>1</v>
      </c>
      <c r="HR93" s="13"/>
      <c r="HS93" s="13">
        <v>4</v>
      </c>
      <c r="HT93" s="13">
        <v>2</v>
      </c>
      <c r="HU93" s="13">
        <v>1</v>
      </c>
      <c r="HV93" s="13">
        <v>4</v>
      </c>
      <c r="HW93" s="13">
        <v>4</v>
      </c>
      <c r="HX93" s="13">
        <v>2</v>
      </c>
      <c r="HY93" s="13">
        <v>2</v>
      </c>
      <c r="HZ93" s="13">
        <v>3</v>
      </c>
      <c r="IA93" s="13">
        <v>4</v>
      </c>
      <c r="IB93" s="13">
        <v>3</v>
      </c>
      <c r="IC93" s="13">
        <v>3</v>
      </c>
      <c r="ID93" s="13">
        <v>4</v>
      </c>
      <c r="IE93" s="13">
        <v>4</v>
      </c>
      <c r="IF93" s="13">
        <v>5</v>
      </c>
      <c r="IG93" s="13">
        <v>3</v>
      </c>
      <c r="IH93" s="13">
        <v>2</v>
      </c>
      <c r="II93" s="13">
        <v>4</v>
      </c>
      <c r="IJ93" s="13">
        <v>1</v>
      </c>
      <c r="IK93" s="13">
        <v>1</v>
      </c>
      <c r="IL93" s="13">
        <v>4</v>
      </c>
      <c r="IM93" s="13">
        <v>4</v>
      </c>
      <c r="IN93" s="13">
        <v>4</v>
      </c>
      <c r="IO93" s="13">
        <v>2</v>
      </c>
      <c r="IP93" s="13">
        <v>2</v>
      </c>
      <c r="IQ93" s="13">
        <v>3</v>
      </c>
      <c r="IR93" s="13">
        <v>2</v>
      </c>
      <c r="IS93" s="13"/>
      <c r="IT93" s="13">
        <v>2</v>
      </c>
      <c r="IU93" s="13">
        <v>3</v>
      </c>
      <c r="IV93" s="13">
        <v>3</v>
      </c>
      <c r="IW93" s="13"/>
      <c r="IX93" s="13">
        <v>5</v>
      </c>
      <c r="IY93" s="13">
        <v>1</v>
      </c>
      <c r="IZ93" s="13">
        <v>4</v>
      </c>
      <c r="JA93" s="13">
        <v>1</v>
      </c>
      <c r="JB93" s="13"/>
      <c r="JC93" s="13">
        <v>2</v>
      </c>
      <c r="JD93" s="13"/>
      <c r="JE93" s="13"/>
      <c r="JF93" s="13">
        <v>1</v>
      </c>
      <c r="JG93" s="13"/>
      <c r="JH93" s="13"/>
      <c r="JI93" s="13"/>
      <c r="JJ93" s="13"/>
      <c r="JK93" s="13">
        <v>1</v>
      </c>
      <c r="JL93" s="13"/>
      <c r="JM93" s="13"/>
      <c r="JN93" s="13"/>
      <c r="JO93" s="13"/>
      <c r="JP93" s="13"/>
      <c r="JQ93" s="13"/>
      <c r="JR93" s="13"/>
      <c r="JS93" s="13"/>
      <c r="JT93" s="57">
        <v>115</v>
      </c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>
        <v>1</v>
      </c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>
        <v>1</v>
      </c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>
        <v>2</v>
      </c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57">
        <v>4</v>
      </c>
      <c r="MV93" s="13">
        <v>202</v>
      </c>
    </row>
    <row r="94" spans="1:360">
      <c r="A94" s="8" t="s">
        <v>201</v>
      </c>
      <c r="B94" s="234">
        <f t="shared" si="189"/>
        <v>0</v>
      </c>
      <c r="C94" s="234">
        <f t="shared" si="190"/>
        <v>0</v>
      </c>
      <c r="D94" s="234">
        <f t="shared" si="191"/>
        <v>0</v>
      </c>
      <c r="E94" s="234">
        <f t="shared" si="192"/>
        <v>0</v>
      </c>
      <c r="F94" s="234">
        <f t="shared" si="193"/>
        <v>0</v>
      </c>
      <c r="G94" s="234">
        <f t="shared" si="194"/>
        <v>0</v>
      </c>
      <c r="H94" s="234">
        <f t="shared" si="195"/>
        <v>0</v>
      </c>
      <c r="I94" s="234">
        <f t="shared" si="196"/>
        <v>0</v>
      </c>
      <c r="J94" s="234">
        <f t="shared" si="197"/>
        <v>1</v>
      </c>
      <c r="K94" s="234">
        <f t="shared" si="198"/>
        <v>0</v>
      </c>
      <c r="L94" s="234">
        <f t="shared" si="199"/>
        <v>5</v>
      </c>
      <c r="M94" s="234">
        <f t="shared" si="200"/>
        <v>2</v>
      </c>
      <c r="N94" s="234">
        <f t="shared" si="201"/>
        <v>5</v>
      </c>
      <c r="O94" s="234">
        <f t="shared" si="202"/>
        <v>2</v>
      </c>
      <c r="P94" s="234">
        <f t="shared" si="203"/>
        <v>3</v>
      </c>
      <c r="Q94" s="234">
        <f t="shared" si="204"/>
        <v>0</v>
      </c>
      <c r="R94" s="234">
        <f t="shared" si="205"/>
        <v>1</v>
      </c>
      <c r="S94" s="234">
        <f t="shared" si="206"/>
        <v>7</v>
      </c>
      <c r="T94" s="234">
        <f t="shared" si="207"/>
        <v>1</v>
      </c>
      <c r="U94" s="234">
        <f t="shared" si="208"/>
        <v>1</v>
      </c>
      <c r="W94" s="596">
        <f t="shared" si="209"/>
        <v>0</v>
      </c>
      <c r="X94" s="596">
        <f t="shared" si="210"/>
        <v>0</v>
      </c>
      <c r="Y94" s="596">
        <f t="shared" si="211"/>
        <v>0</v>
      </c>
      <c r="Z94" s="596">
        <f t="shared" si="212"/>
        <v>0</v>
      </c>
      <c r="AA94" s="596">
        <f t="shared" si="213"/>
        <v>0</v>
      </c>
      <c r="AB94" s="596">
        <f t="shared" si="214"/>
        <v>0</v>
      </c>
      <c r="AC94" s="596">
        <f t="shared" si="215"/>
        <v>0</v>
      </c>
      <c r="AD94" s="596">
        <f t="shared" si="216"/>
        <v>0</v>
      </c>
      <c r="AE94" s="596">
        <f t="shared" si="217"/>
        <v>0</v>
      </c>
      <c r="AF94" s="596">
        <f t="shared" si="218"/>
        <v>0</v>
      </c>
      <c r="AG94" s="305"/>
      <c r="AH94" s="16" t="s">
        <v>200</v>
      </c>
      <c r="AI94" s="616">
        <f t="shared" si="158"/>
        <v>1</v>
      </c>
      <c r="AJ94" s="616">
        <f t="shared" si="159"/>
        <v>1</v>
      </c>
      <c r="AK94" s="616">
        <f t="shared" si="160"/>
        <v>1</v>
      </c>
      <c r="AL94" s="616">
        <f t="shared" si="161"/>
        <v>0</v>
      </c>
      <c r="AM94" s="616">
        <f t="shared" si="162"/>
        <v>2</v>
      </c>
      <c r="AN94" s="616">
        <f t="shared" si="163"/>
        <v>4</v>
      </c>
      <c r="AO94" s="616">
        <f t="shared" si="164"/>
        <v>23</v>
      </c>
      <c r="AP94" s="616">
        <f t="shared" si="165"/>
        <v>13</v>
      </c>
      <c r="AQ94" s="616">
        <f t="shared" si="166"/>
        <v>49</v>
      </c>
      <c r="AR94" s="616">
        <f t="shared" si="167"/>
        <v>38</v>
      </c>
      <c r="AS94" s="616">
        <f t="shared" si="168"/>
        <v>122</v>
      </c>
      <c r="AT94" s="616">
        <f t="shared" si="169"/>
        <v>58</v>
      </c>
      <c r="AU94" s="616">
        <f t="shared" si="170"/>
        <v>234</v>
      </c>
      <c r="AV94" s="616">
        <f t="shared" si="171"/>
        <v>127</v>
      </c>
      <c r="AW94" s="616">
        <f t="shared" si="172"/>
        <v>244</v>
      </c>
      <c r="AX94" s="616">
        <f t="shared" si="173"/>
        <v>167</v>
      </c>
      <c r="AY94" s="616">
        <f t="shared" si="174"/>
        <v>168</v>
      </c>
      <c r="AZ94" s="616">
        <f t="shared" si="175"/>
        <v>201</v>
      </c>
      <c r="BA94" s="616">
        <f t="shared" si="176"/>
        <v>42</v>
      </c>
      <c r="BB94" s="616">
        <f t="shared" si="177"/>
        <v>109</v>
      </c>
      <c r="BC94" s="616">
        <f t="shared" si="178"/>
        <v>10</v>
      </c>
      <c r="BD94" s="594">
        <f t="shared" si="179"/>
        <v>0</v>
      </c>
      <c r="BE94" s="594">
        <f t="shared" si="180"/>
        <v>0</v>
      </c>
      <c r="BF94" s="594">
        <f t="shared" si="181"/>
        <v>0</v>
      </c>
      <c r="BG94" s="594">
        <f t="shared" si="182"/>
        <v>0</v>
      </c>
      <c r="BH94" s="594">
        <f t="shared" si="183"/>
        <v>1</v>
      </c>
      <c r="BI94" s="594">
        <f t="shared" si="184"/>
        <v>1</v>
      </c>
      <c r="BJ94" s="594">
        <f t="shared" si="185"/>
        <v>0</v>
      </c>
      <c r="BK94" s="594">
        <f t="shared" si="186"/>
        <v>2</v>
      </c>
      <c r="BL94" s="594">
        <f t="shared" si="187"/>
        <v>3</v>
      </c>
      <c r="BM94" s="594">
        <f t="shared" si="188"/>
        <v>3</v>
      </c>
      <c r="BN94" s="305"/>
      <c r="BO94" s="305"/>
      <c r="BP94" s="16" t="s">
        <v>200</v>
      </c>
      <c r="BQ94" s="13"/>
      <c r="BR94" s="13">
        <v>1</v>
      </c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>
        <v>1</v>
      </c>
      <c r="CK94" s="13">
        <v>1</v>
      </c>
      <c r="CL94" s="13"/>
      <c r="CM94" s="13">
        <v>1</v>
      </c>
      <c r="CN94" s="13"/>
      <c r="CO94" s="13">
        <v>1</v>
      </c>
      <c r="CP94" s="13"/>
      <c r="CQ94" s="13"/>
      <c r="CR94" s="13">
        <v>2</v>
      </c>
      <c r="CS94" s="13">
        <v>1</v>
      </c>
      <c r="CT94" s="13">
        <v>1</v>
      </c>
      <c r="CU94" s="13">
        <v>2</v>
      </c>
      <c r="CV94" s="13">
        <v>1</v>
      </c>
      <c r="CW94" s="13">
        <v>1</v>
      </c>
      <c r="CX94" s="13">
        <v>1</v>
      </c>
      <c r="CY94" s="13">
        <v>2</v>
      </c>
      <c r="CZ94" s="13">
        <v>1</v>
      </c>
      <c r="DA94" s="13">
        <v>1</v>
      </c>
      <c r="DB94" s="13">
        <v>4</v>
      </c>
      <c r="DC94" s="13">
        <v>2</v>
      </c>
      <c r="DD94" s="13">
        <v>3</v>
      </c>
      <c r="DE94" s="13">
        <v>3</v>
      </c>
      <c r="DF94" s="13">
        <v>1</v>
      </c>
      <c r="DG94" s="13">
        <v>6</v>
      </c>
      <c r="DH94" s="13">
        <v>3</v>
      </c>
      <c r="DI94" s="13">
        <v>4</v>
      </c>
      <c r="DJ94" s="13">
        <v>7</v>
      </c>
      <c r="DK94" s="13">
        <v>5</v>
      </c>
      <c r="DL94" s="13">
        <v>2</v>
      </c>
      <c r="DM94" s="13">
        <v>3</v>
      </c>
      <c r="DN94" s="13">
        <v>9</v>
      </c>
      <c r="DO94" s="13">
        <v>4</v>
      </c>
      <c r="DP94" s="13">
        <v>3</v>
      </c>
      <c r="DQ94" s="13">
        <v>7</v>
      </c>
      <c r="DR94" s="13">
        <v>8</v>
      </c>
      <c r="DS94" s="13">
        <v>9</v>
      </c>
      <c r="DT94" s="13">
        <v>9</v>
      </c>
      <c r="DU94" s="13">
        <v>4</v>
      </c>
      <c r="DV94" s="13">
        <v>6</v>
      </c>
      <c r="DW94" s="13">
        <v>12</v>
      </c>
      <c r="DX94" s="13">
        <v>12</v>
      </c>
      <c r="DY94" s="13">
        <v>21</v>
      </c>
      <c r="DZ94" s="13">
        <v>7</v>
      </c>
      <c r="EA94" s="13">
        <v>12</v>
      </c>
      <c r="EB94" s="13">
        <v>14</v>
      </c>
      <c r="EC94" s="13">
        <v>11</v>
      </c>
      <c r="ED94" s="13">
        <v>17</v>
      </c>
      <c r="EE94" s="13">
        <v>15</v>
      </c>
      <c r="EF94" s="13">
        <v>20</v>
      </c>
      <c r="EG94" s="13">
        <v>14</v>
      </c>
      <c r="EH94" s="13">
        <v>11</v>
      </c>
      <c r="EI94" s="13">
        <v>18</v>
      </c>
      <c r="EJ94" s="13">
        <v>17</v>
      </c>
      <c r="EK94" s="13">
        <v>22</v>
      </c>
      <c r="EL94" s="13">
        <v>12</v>
      </c>
      <c r="EM94" s="13">
        <v>20</v>
      </c>
      <c r="EN94" s="13">
        <v>16</v>
      </c>
      <c r="EO94" s="13">
        <v>17</v>
      </c>
      <c r="EP94" s="13">
        <v>14</v>
      </c>
      <c r="EQ94" s="13">
        <v>23</v>
      </c>
      <c r="ER94" s="13">
        <v>20</v>
      </c>
      <c r="ES94" s="13">
        <v>16</v>
      </c>
      <c r="ET94" s="13">
        <v>20</v>
      </c>
      <c r="EU94" s="13">
        <v>23</v>
      </c>
      <c r="EV94" s="13">
        <v>17</v>
      </c>
      <c r="EW94" s="13">
        <v>24</v>
      </c>
      <c r="EX94" s="13">
        <v>18</v>
      </c>
      <c r="EY94" s="13">
        <v>26</v>
      </c>
      <c r="EZ94" s="13">
        <v>16</v>
      </c>
      <c r="FA94" s="13">
        <v>14</v>
      </c>
      <c r="FB94" s="13">
        <v>24</v>
      </c>
      <c r="FC94" s="13">
        <v>20</v>
      </c>
      <c r="FD94" s="13">
        <v>7</v>
      </c>
      <c r="FE94" s="13">
        <v>9</v>
      </c>
      <c r="FF94" s="13">
        <v>5</v>
      </c>
      <c r="FG94" s="13">
        <v>6</v>
      </c>
      <c r="FH94" s="13">
        <v>3</v>
      </c>
      <c r="FI94" s="13">
        <v>3</v>
      </c>
      <c r="FJ94" s="13"/>
      <c r="FK94" s="13">
        <v>1</v>
      </c>
      <c r="FL94" s="13"/>
      <c r="FM94" s="13"/>
      <c r="FN94" s="13">
        <v>1</v>
      </c>
      <c r="FO94" s="13"/>
      <c r="FP94" s="13"/>
      <c r="FQ94" s="13"/>
      <c r="FR94" s="13"/>
      <c r="FS94" s="57">
        <v>718</v>
      </c>
      <c r="FT94" s="13"/>
      <c r="FU94" s="13">
        <v>1</v>
      </c>
      <c r="FV94" s="13"/>
      <c r="FW94" s="13"/>
      <c r="FX94" s="13"/>
      <c r="FY94" s="13"/>
      <c r="FZ94" s="13"/>
      <c r="GA94" s="13"/>
      <c r="GB94" s="13"/>
      <c r="GC94" s="13"/>
      <c r="GD94" s="13">
        <v>1</v>
      </c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>
        <v>1</v>
      </c>
      <c r="GU94" s="13">
        <v>1</v>
      </c>
      <c r="GV94" s="13">
        <v>2</v>
      </c>
      <c r="GW94" s="13">
        <v>1</v>
      </c>
      <c r="GX94" s="13">
        <v>1</v>
      </c>
      <c r="GY94" s="13">
        <v>2</v>
      </c>
      <c r="GZ94" s="13">
        <v>1</v>
      </c>
      <c r="HA94" s="13">
        <v>5</v>
      </c>
      <c r="HB94" s="13">
        <v>2</v>
      </c>
      <c r="HC94" s="13">
        <v>3</v>
      </c>
      <c r="HD94" s="13">
        <v>5</v>
      </c>
      <c r="HE94" s="13">
        <v>1</v>
      </c>
      <c r="HF94" s="13">
        <v>4</v>
      </c>
      <c r="HG94" s="13">
        <v>4</v>
      </c>
      <c r="HH94" s="13">
        <v>1</v>
      </c>
      <c r="HI94" s="13">
        <v>5</v>
      </c>
      <c r="HJ94" s="13">
        <v>5</v>
      </c>
      <c r="HK94" s="13">
        <v>7</v>
      </c>
      <c r="HL94" s="13">
        <v>3</v>
      </c>
      <c r="HM94" s="13">
        <v>5</v>
      </c>
      <c r="HN94" s="13">
        <v>5</v>
      </c>
      <c r="HO94" s="13">
        <v>10</v>
      </c>
      <c r="HP94" s="13">
        <v>8</v>
      </c>
      <c r="HQ94" s="13">
        <v>9</v>
      </c>
      <c r="HR94" s="13">
        <v>6</v>
      </c>
      <c r="HS94" s="13">
        <v>14</v>
      </c>
      <c r="HT94" s="13">
        <v>15</v>
      </c>
      <c r="HU94" s="13">
        <v>10</v>
      </c>
      <c r="HV94" s="13">
        <v>15</v>
      </c>
      <c r="HW94" s="13">
        <v>11</v>
      </c>
      <c r="HX94" s="13">
        <v>17</v>
      </c>
      <c r="HY94" s="13">
        <v>17</v>
      </c>
      <c r="HZ94" s="13">
        <v>23</v>
      </c>
      <c r="IA94" s="13">
        <v>17</v>
      </c>
      <c r="IB94" s="13">
        <v>21</v>
      </c>
      <c r="IC94" s="13">
        <v>24</v>
      </c>
      <c r="ID94" s="13">
        <v>18</v>
      </c>
      <c r="IE94" s="13">
        <v>24</v>
      </c>
      <c r="IF94" s="13">
        <v>27</v>
      </c>
      <c r="IG94" s="13">
        <v>24</v>
      </c>
      <c r="IH94" s="13">
        <v>27</v>
      </c>
      <c r="II94" s="13">
        <v>29</v>
      </c>
      <c r="IJ94" s="13">
        <v>28</v>
      </c>
      <c r="IK94" s="13">
        <v>33</v>
      </c>
      <c r="IL94" s="13">
        <v>29</v>
      </c>
      <c r="IM94" s="13">
        <v>20</v>
      </c>
      <c r="IN94" s="13">
        <v>24</v>
      </c>
      <c r="IO94" s="13">
        <v>21</v>
      </c>
      <c r="IP94" s="13">
        <v>20</v>
      </c>
      <c r="IQ94" s="13">
        <v>26</v>
      </c>
      <c r="IR94" s="13">
        <v>13</v>
      </c>
      <c r="IS94" s="13">
        <v>30</v>
      </c>
      <c r="IT94" s="13">
        <v>17</v>
      </c>
      <c r="IU94" s="13">
        <v>35</v>
      </c>
      <c r="IV94" s="13">
        <v>16</v>
      </c>
      <c r="IW94" s="13">
        <v>18</v>
      </c>
      <c r="IX94" s="13">
        <v>16</v>
      </c>
      <c r="IY94" s="13">
        <v>14</v>
      </c>
      <c r="IZ94" s="13">
        <v>16</v>
      </c>
      <c r="JA94" s="13">
        <v>13</v>
      </c>
      <c r="JB94" s="13">
        <v>11</v>
      </c>
      <c r="JC94" s="13">
        <v>12</v>
      </c>
      <c r="JD94" s="13">
        <v>10</v>
      </c>
      <c r="JE94" s="13">
        <v>5</v>
      </c>
      <c r="JF94" s="13">
        <v>13</v>
      </c>
      <c r="JG94" s="13">
        <v>1</v>
      </c>
      <c r="JH94" s="13">
        <v>1</v>
      </c>
      <c r="JI94" s="13">
        <v>7</v>
      </c>
      <c r="JJ94" s="13">
        <v>1</v>
      </c>
      <c r="JK94" s="13">
        <v>2</v>
      </c>
      <c r="JL94" s="13">
        <v>1</v>
      </c>
      <c r="JM94" s="13"/>
      <c r="JN94" s="13"/>
      <c r="JO94" s="13"/>
      <c r="JP94" s="13">
        <v>1</v>
      </c>
      <c r="JQ94" s="13"/>
      <c r="JR94" s="13"/>
      <c r="JS94" s="13"/>
      <c r="JT94" s="57">
        <v>886</v>
      </c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>
        <v>1</v>
      </c>
      <c r="KO94" s="13"/>
      <c r="KP94" s="13"/>
      <c r="KQ94" s="13">
        <v>1</v>
      </c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>
        <v>1</v>
      </c>
      <c r="LN94" s="13"/>
      <c r="LO94" s="13"/>
      <c r="LP94" s="13"/>
      <c r="LQ94" s="13"/>
      <c r="LR94" s="13">
        <v>1</v>
      </c>
      <c r="LS94" s="13"/>
      <c r="LT94" s="13"/>
      <c r="LU94" s="13"/>
      <c r="LV94" s="13"/>
      <c r="LW94" s="13"/>
      <c r="LX94" s="13">
        <v>1</v>
      </c>
      <c r="LY94" s="13"/>
      <c r="LZ94" s="13"/>
      <c r="MA94" s="13"/>
      <c r="MB94" s="13">
        <v>2</v>
      </c>
      <c r="MC94" s="13"/>
      <c r="MD94" s="13"/>
      <c r="ME94" s="13"/>
      <c r="MF94" s="13">
        <v>1</v>
      </c>
      <c r="MG94" s="13">
        <v>2</v>
      </c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57">
        <v>10</v>
      </c>
      <c r="MV94" s="13">
        <v>1614</v>
      </c>
    </row>
    <row r="95" spans="1:360">
      <c r="A95" s="8" t="s">
        <v>202</v>
      </c>
      <c r="B95" s="234">
        <f t="shared" si="189"/>
        <v>0</v>
      </c>
      <c r="C95" s="234">
        <f t="shared" si="190"/>
        <v>0</v>
      </c>
      <c r="D95" s="234">
        <f t="shared" si="191"/>
        <v>0</v>
      </c>
      <c r="E95" s="234">
        <f t="shared" si="192"/>
        <v>0</v>
      </c>
      <c r="F95" s="234">
        <f t="shared" si="193"/>
        <v>0</v>
      </c>
      <c r="G95" s="234">
        <f t="shared" si="194"/>
        <v>0</v>
      </c>
      <c r="H95" s="234">
        <f t="shared" si="195"/>
        <v>0</v>
      </c>
      <c r="I95" s="234">
        <f t="shared" si="196"/>
        <v>0</v>
      </c>
      <c r="J95" s="234">
        <f t="shared" si="197"/>
        <v>0</v>
      </c>
      <c r="K95" s="234">
        <f t="shared" si="198"/>
        <v>1</v>
      </c>
      <c r="L95" s="234">
        <f t="shared" si="199"/>
        <v>1</v>
      </c>
      <c r="M95" s="234">
        <f t="shared" si="200"/>
        <v>4</v>
      </c>
      <c r="N95" s="234">
        <f t="shared" si="201"/>
        <v>3</v>
      </c>
      <c r="O95" s="234">
        <f t="shared" si="202"/>
        <v>4</v>
      </c>
      <c r="P95" s="234">
        <f t="shared" si="203"/>
        <v>3</v>
      </c>
      <c r="Q95" s="234">
        <f t="shared" si="204"/>
        <v>1</v>
      </c>
      <c r="R95" s="234">
        <f t="shared" si="205"/>
        <v>6</v>
      </c>
      <c r="S95" s="234">
        <f t="shared" si="206"/>
        <v>4</v>
      </c>
      <c r="T95" s="234">
        <f t="shared" si="207"/>
        <v>1</v>
      </c>
      <c r="U95" s="234">
        <f t="shared" si="208"/>
        <v>3</v>
      </c>
      <c r="W95" s="596">
        <f t="shared" si="209"/>
        <v>0</v>
      </c>
      <c r="X95" s="596">
        <f t="shared" si="210"/>
        <v>0</v>
      </c>
      <c r="Y95" s="596">
        <f t="shared" si="211"/>
        <v>0</v>
      </c>
      <c r="Z95" s="596">
        <f t="shared" si="212"/>
        <v>0</v>
      </c>
      <c r="AA95" s="596">
        <f t="shared" si="213"/>
        <v>0</v>
      </c>
      <c r="AB95" s="596">
        <f t="shared" si="214"/>
        <v>0</v>
      </c>
      <c r="AC95" s="596">
        <f t="shared" si="215"/>
        <v>0</v>
      </c>
      <c r="AD95" s="596">
        <f t="shared" si="216"/>
        <v>0</v>
      </c>
      <c r="AE95" s="596">
        <f t="shared" si="217"/>
        <v>0</v>
      </c>
      <c r="AF95" s="596">
        <f t="shared" si="218"/>
        <v>0</v>
      </c>
      <c r="AG95" s="305"/>
      <c r="AH95" s="16" t="s">
        <v>102</v>
      </c>
      <c r="AI95" s="616">
        <f t="shared" si="158"/>
        <v>0</v>
      </c>
      <c r="AJ95" s="616">
        <f t="shared" si="159"/>
        <v>0</v>
      </c>
      <c r="AK95" s="616">
        <f t="shared" si="160"/>
        <v>0</v>
      </c>
      <c r="AL95" s="616">
        <f t="shared" si="161"/>
        <v>0</v>
      </c>
      <c r="AM95" s="616">
        <f t="shared" si="162"/>
        <v>0</v>
      </c>
      <c r="AN95" s="616">
        <f t="shared" si="163"/>
        <v>0</v>
      </c>
      <c r="AO95" s="616">
        <f t="shared" si="164"/>
        <v>0</v>
      </c>
      <c r="AP95" s="616">
        <f t="shared" si="165"/>
        <v>0</v>
      </c>
      <c r="AQ95" s="616">
        <f t="shared" si="166"/>
        <v>1</v>
      </c>
      <c r="AR95" s="616">
        <f t="shared" si="167"/>
        <v>0</v>
      </c>
      <c r="AS95" s="616">
        <f t="shared" si="168"/>
        <v>2</v>
      </c>
      <c r="AT95" s="616">
        <f t="shared" si="169"/>
        <v>1</v>
      </c>
      <c r="AU95" s="616">
        <f t="shared" si="170"/>
        <v>9</v>
      </c>
      <c r="AV95" s="616">
        <f t="shared" si="171"/>
        <v>4</v>
      </c>
      <c r="AW95" s="616">
        <f t="shared" si="172"/>
        <v>11</v>
      </c>
      <c r="AX95" s="616">
        <f t="shared" si="173"/>
        <v>8</v>
      </c>
      <c r="AY95" s="616">
        <f t="shared" si="174"/>
        <v>6</v>
      </c>
      <c r="AZ95" s="616">
        <f t="shared" si="175"/>
        <v>16</v>
      </c>
      <c r="BA95" s="616">
        <f t="shared" si="176"/>
        <v>5</v>
      </c>
      <c r="BB95" s="616">
        <f t="shared" si="177"/>
        <v>4</v>
      </c>
      <c r="BC95" s="616">
        <f t="shared" si="178"/>
        <v>2</v>
      </c>
      <c r="BD95" s="594">
        <f t="shared" si="179"/>
        <v>0</v>
      </c>
      <c r="BE95" s="594">
        <f t="shared" si="180"/>
        <v>0</v>
      </c>
      <c r="BF95" s="594">
        <f t="shared" si="181"/>
        <v>0</v>
      </c>
      <c r="BG95" s="594">
        <f t="shared" si="182"/>
        <v>0</v>
      </c>
      <c r="BH95" s="594">
        <f t="shared" si="183"/>
        <v>0</v>
      </c>
      <c r="BI95" s="594">
        <f t="shared" si="184"/>
        <v>0</v>
      </c>
      <c r="BJ95" s="594">
        <f t="shared" si="185"/>
        <v>0</v>
      </c>
      <c r="BK95" s="594">
        <f t="shared" si="186"/>
        <v>0</v>
      </c>
      <c r="BL95" s="594">
        <f t="shared" si="187"/>
        <v>2</v>
      </c>
      <c r="BM95" s="594">
        <f t="shared" si="188"/>
        <v>0</v>
      </c>
      <c r="BN95" s="305"/>
      <c r="BO95" s="305"/>
      <c r="BP95" s="16" t="s">
        <v>102</v>
      </c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>
        <v>1</v>
      </c>
      <c r="DV95" s="13"/>
      <c r="DW95" s="13"/>
      <c r="DX95" s="13"/>
      <c r="DY95" s="13"/>
      <c r="DZ95" s="13"/>
      <c r="EA95" s="13">
        <v>1</v>
      </c>
      <c r="EB95" s="13"/>
      <c r="EC95" s="13"/>
      <c r="ED95" s="13">
        <v>3</v>
      </c>
      <c r="EE95" s="13"/>
      <c r="EF95" s="13"/>
      <c r="EG95" s="13">
        <v>2</v>
      </c>
      <c r="EH95" s="13"/>
      <c r="EI95" s="13">
        <v>1</v>
      </c>
      <c r="EJ95" s="13"/>
      <c r="EK95" s="13">
        <v>1</v>
      </c>
      <c r="EL95" s="13"/>
      <c r="EM95" s="13">
        <v>1</v>
      </c>
      <c r="EN95" s="13">
        <v>1</v>
      </c>
      <c r="EO95" s="13">
        <v>2</v>
      </c>
      <c r="EP95" s="13">
        <v>2</v>
      </c>
      <c r="EQ95" s="13">
        <v>4</v>
      </c>
      <c r="ER95" s="13"/>
      <c r="ES95" s="13">
        <v>1</v>
      </c>
      <c r="ET95" s="13"/>
      <c r="EU95" s="13">
        <v>2</v>
      </c>
      <c r="EV95" s="13">
        <v>1</v>
      </c>
      <c r="EW95" s="13">
        <v>1</v>
      </c>
      <c r="EX95" s="13">
        <v>4</v>
      </c>
      <c r="EY95" s="13">
        <v>1</v>
      </c>
      <c r="EZ95" s="13"/>
      <c r="FA95" s="13"/>
      <c r="FB95" s="13">
        <v>3</v>
      </c>
      <c r="FC95" s="13"/>
      <c r="FD95" s="13"/>
      <c r="FE95" s="13">
        <v>1</v>
      </c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57">
        <v>33</v>
      </c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>
        <v>1</v>
      </c>
      <c r="HJ95" s="13"/>
      <c r="HK95" s="13"/>
      <c r="HL95" s="13"/>
      <c r="HM95" s="13"/>
      <c r="HN95" s="13"/>
      <c r="HO95" s="13"/>
      <c r="HP95" s="13">
        <v>1</v>
      </c>
      <c r="HQ95" s="13"/>
      <c r="HR95" s="13"/>
      <c r="HS95" s="13"/>
      <c r="HT95" s="13"/>
      <c r="HU95" s="13"/>
      <c r="HV95" s="13">
        <v>1</v>
      </c>
      <c r="HW95" s="13"/>
      <c r="HX95" s="13"/>
      <c r="HY95" s="13"/>
      <c r="HZ95" s="13">
        <v>2</v>
      </c>
      <c r="IA95" s="13"/>
      <c r="IB95" s="13">
        <v>1</v>
      </c>
      <c r="IC95" s="13">
        <v>2</v>
      </c>
      <c r="ID95" s="13"/>
      <c r="IE95" s="13">
        <v>1</v>
      </c>
      <c r="IF95" s="13"/>
      <c r="IG95" s="13">
        <v>2</v>
      </c>
      <c r="IH95" s="13">
        <v>1</v>
      </c>
      <c r="II95" s="13"/>
      <c r="IJ95" s="13">
        <v>2</v>
      </c>
      <c r="IK95" s="13">
        <v>3</v>
      </c>
      <c r="IL95" s="13"/>
      <c r="IM95" s="13">
        <v>1</v>
      </c>
      <c r="IN95" s="13">
        <v>1</v>
      </c>
      <c r="IO95" s="13">
        <v>2</v>
      </c>
      <c r="IP95" s="13"/>
      <c r="IQ95" s="13">
        <v>1</v>
      </c>
      <c r="IR95" s="13">
        <v>1</v>
      </c>
      <c r="IS95" s="13"/>
      <c r="IT95" s="13">
        <v>1</v>
      </c>
      <c r="IU95" s="13">
        <v>2</v>
      </c>
      <c r="IV95" s="13">
        <v>2</v>
      </c>
      <c r="IW95" s="13"/>
      <c r="IX95" s="13">
        <v>1</v>
      </c>
      <c r="IY95" s="13"/>
      <c r="IZ95" s="13"/>
      <c r="JA95" s="13"/>
      <c r="JB95" s="13"/>
      <c r="JC95" s="13"/>
      <c r="JD95" s="13">
        <v>2</v>
      </c>
      <c r="JE95" s="13"/>
      <c r="JF95" s="13">
        <v>1</v>
      </c>
      <c r="JG95" s="13">
        <v>2</v>
      </c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57">
        <v>34</v>
      </c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>
        <v>1</v>
      </c>
      <c r="LV95" s="13"/>
      <c r="LW95" s="13"/>
      <c r="LX95" s="13">
        <v>1</v>
      </c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57">
        <v>2</v>
      </c>
      <c r="MV95" s="13">
        <v>69</v>
      </c>
    </row>
    <row r="96" spans="1:360">
      <c r="A96" s="9" t="s">
        <v>106</v>
      </c>
      <c r="B96" s="234">
        <f t="shared" si="189"/>
        <v>0</v>
      </c>
      <c r="C96" s="234">
        <f t="shared" si="190"/>
        <v>0</v>
      </c>
      <c r="D96" s="234">
        <f t="shared" si="191"/>
        <v>0</v>
      </c>
      <c r="E96" s="234">
        <f t="shared" si="192"/>
        <v>0</v>
      </c>
      <c r="F96" s="234">
        <f t="shared" si="193"/>
        <v>4</v>
      </c>
      <c r="G96" s="234">
        <f t="shared" si="194"/>
        <v>4</v>
      </c>
      <c r="H96" s="234">
        <f t="shared" si="195"/>
        <v>7</v>
      </c>
      <c r="I96" s="234">
        <f t="shared" si="196"/>
        <v>7</v>
      </c>
      <c r="J96" s="234">
        <f t="shared" si="197"/>
        <v>23</v>
      </c>
      <c r="K96" s="234">
        <f t="shared" si="198"/>
        <v>13</v>
      </c>
      <c r="L96" s="234">
        <f t="shared" si="199"/>
        <v>47</v>
      </c>
      <c r="M96" s="234">
        <f t="shared" si="200"/>
        <v>28</v>
      </c>
      <c r="N96" s="234">
        <f t="shared" si="201"/>
        <v>90</v>
      </c>
      <c r="O96" s="234">
        <f t="shared" si="202"/>
        <v>58</v>
      </c>
      <c r="P96" s="234">
        <f t="shared" si="203"/>
        <v>102</v>
      </c>
      <c r="Q96" s="234">
        <f t="shared" si="204"/>
        <v>73</v>
      </c>
      <c r="R96" s="234">
        <f t="shared" si="205"/>
        <v>81</v>
      </c>
      <c r="S96" s="234">
        <f t="shared" si="206"/>
        <v>80</v>
      </c>
      <c r="T96" s="234">
        <f t="shared" si="207"/>
        <v>13</v>
      </c>
      <c r="U96" s="234">
        <f t="shared" si="208"/>
        <v>37</v>
      </c>
      <c r="W96" s="596">
        <f t="shared" si="209"/>
        <v>0</v>
      </c>
      <c r="X96" s="596">
        <f t="shared" si="210"/>
        <v>0</v>
      </c>
      <c r="Y96" s="596">
        <f t="shared" si="211"/>
        <v>0</v>
      </c>
      <c r="Z96" s="596">
        <f t="shared" si="212"/>
        <v>0</v>
      </c>
      <c r="AA96" s="596">
        <f t="shared" si="213"/>
        <v>1</v>
      </c>
      <c r="AB96" s="596">
        <f t="shared" si="214"/>
        <v>0</v>
      </c>
      <c r="AC96" s="596">
        <f t="shared" si="215"/>
        <v>0</v>
      </c>
      <c r="AD96" s="596">
        <f t="shared" si="216"/>
        <v>2</v>
      </c>
      <c r="AE96" s="596">
        <f t="shared" si="217"/>
        <v>4</v>
      </c>
      <c r="AF96" s="596">
        <f t="shared" si="218"/>
        <v>6</v>
      </c>
      <c r="AG96" s="305"/>
      <c r="AH96" s="16" t="s">
        <v>103</v>
      </c>
      <c r="AI96" s="616">
        <f t="shared" si="158"/>
        <v>0</v>
      </c>
      <c r="AJ96" s="616">
        <f t="shared" si="159"/>
        <v>0</v>
      </c>
      <c r="AK96" s="616">
        <f t="shared" si="160"/>
        <v>0</v>
      </c>
      <c r="AL96" s="616">
        <f t="shared" si="161"/>
        <v>0</v>
      </c>
      <c r="AM96" s="616">
        <f t="shared" si="162"/>
        <v>1</v>
      </c>
      <c r="AN96" s="616">
        <f t="shared" si="163"/>
        <v>0</v>
      </c>
      <c r="AO96" s="616">
        <f t="shared" si="164"/>
        <v>2</v>
      </c>
      <c r="AP96" s="616">
        <f t="shared" si="165"/>
        <v>1</v>
      </c>
      <c r="AQ96" s="616">
        <f t="shared" si="166"/>
        <v>6</v>
      </c>
      <c r="AR96" s="616">
        <f t="shared" si="167"/>
        <v>5</v>
      </c>
      <c r="AS96" s="616">
        <f t="shared" si="168"/>
        <v>13</v>
      </c>
      <c r="AT96" s="616">
        <f t="shared" si="169"/>
        <v>12</v>
      </c>
      <c r="AU96" s="616">
        <f t="shared" si="170"/>
        <v>20</v>
      </c>
      <c r="AV96" s="616">
        <f t="shared" si="171"/>
        <v>19</v>
      </c>
      <c r="AW96" s="616">
        <f t="shared" si="172"/>
        <v>16</v>
      </c>
      <c r="AX96" s="616">
        <f t="shared" si="173"/>
        <v>15</v>
      </c>
      <c r="AY96" s="616">
        <f t="shared" si="174"/>
        <v>13</v>
      </c>
      <c r="AZ96" s="616">
        <f t="shared" si="175"/>
        <v>15</v>
      </c>
      <c r="BA96" s="616">
        <f t="shared" si="176"/>
        <v>2</v>
      </c>
      <c r="BB96" s="616">
        <f t="shared" si="177"/>
        <v>5</v>
      </c>
      <c r="BC96" s="616">
        <f t="shared" si="178"/>
        <v>1</v>
      </c>
      <c r="BD96" s="594">
        <f t="shared" si="179"/>
        <v>0</v>
      </c>
      <c r="BE96" s="594">
        <f t="shared" si="180"/>
        <v>0</v>
      </c>
      <c r="BF96" s="594">
        <f t="shared" si="181"/>
        <v>0</v>
      </c>
      <c r="BG96" s="594">
        <f t="shared" si="182"/>
        <v>0</v>
      </c>
      <c r="BH96" s="594">
        <f t="shared" si="183"/>
        <v>0</v>
      </c>
      <c r="BI96" s="594">
        <f t="shared" si="184"/>
        <v>0</v>
      </c>
      <c r="BJ96" s="594">
        <f t="shared" si="185"/>
        <v>0</v>
      </c>
      <c r="BK96" s="594">
        <f t="shared" si="186"/>
        <v>0</v>
      </c>
      <c r="BL96" s="594">
        <f t="shared" si="187"/>
        <v>1</v>
      </c>
      <c r="BM96" s="594">
        <f t="shared" si="188"/>
        <v>0</v>
      </c>
      <c r="BN96" s="305"/>
      <c r="BO96" s="305"/>
      <c r="BP96" s="16" t="s">
        <v>103</v>
      </c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>
        <v>1</v>
      </c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>
        <v>1</v>
      </c>
      <c r="DD96" s="13"/>
      <c r="DE96" s="13"/>
      <c r="DF96" s="13">
        <v>2</v>
      </c>
      <c r="DG96" s="13"/>
      <c r="DH96" s="13">
        <v>1</v>
      </c>
      <c r="DI96" s="13"/>
      <c r="DJ96" s="13"/>
      <c r="DK96" s="13">
        <v>1</v>
      </c>
      <c r="DL96" s="13"/>
      <c r="DM96" s="13">
        <v>1</v>
      </c>
      <c r="DN96" s="13"/>
      <c r="DO96" s="13"/>
      <c r="DP96" s="13">
        <v>3</v>
      </c>
      <c r="DQ96" s="13">
        <v>1</v>
      </c>
      <c r="DR96" s="13">
        <v>1</v>
      </c>
      <c r="DS96" s="13">
        <v>2</v>
      </c>
      <c r="DT96" s="13">
        <v>3</v>
      </c>
      <c r="DU96" s="13">
        <v>1</v>
      </c>
      <c r="DV96" s="13">
        <v>1</v>
      </c>
      <c r="DW96" s="13">
        <v>2</v>
      </c>
      <c r="DX96" s="13">
        <v>1</v>
      </c>
      <c r="DY96" s="13">
        <v>1</v>
      </c>
      <c r="DZ96" s="13">
        <v>3</v>
      </c>
      <c r="EA96" s="13">
        <v>5</v>
      </c>
      <c r="EB96" s="13"/>
      <c r="EC96" s="13">
        <v>2</v>
      </c>
      <c r="ED96" s="13">
        <v>3</v>
      </c>
      <c r="EE96" s="13">
        <v>1</v>
      </c>
      <c r="EF96" s="13">
        <v>1</v>
      </c>
      <c r="EG96" s="13">
        <v>2</v>
      </c>
      <c r="EH96" s="13">
        <v>1</v>
      </c>
      <c r="EI96" s="13"/>
      <c r="EJ96" s="13">
        <v>3</v>
      </c>
      <c r="EK96" s="13"/>
      <c r="EL96" s="13">
        <v>3</v>
      </c>
      <c r="EM96" s="13">
        <v>2</v>
      </c>
      <c r="EN96" s="13">
        <v>3</v>
      </c>
      <c r="EO96" s="13"/>
      <c r="EP96" s="13">
        <v>1</v>
      </c>
      <c r="EQ96" s="13">
        <v>3</v>
      </c>
      <c r="ER96" s="13"/>
      <c r="ES96" s="13"/>
      <c r="ET96" s="13">
        <v>2</v>
      </c>
      <c r="EU96" s="13">
        <v>2</v>
      </c>
      <c r="EV96" s="13"/>
      <c r="EW96" s="13">
        <v>2</v>
      </c>
      <c r="EX96" s="13">
        <v>3</v>
      </c>
      <c r="EY96" s="13">
        <v>2</v>
      </c>
      <c r="EZ96" s="13">
        <v>1</v>
      </c>
      <c r="FA96" s="13"/>
      <c r="FB96" s="13"/>
      <c r="FC96" s="13">
        <v>2</v>
      </c>
      <c r="FD96" s="13">
        <v>1</v>
      </c>
      <c r="FE96" s="13"/>
      <c r="FF96" s="13"/>
      <c r="FG96" s="13"/>
      <c r="FH96" s="13"/>
      <c r="FI96" s="13"/>
      <c r="FJ96" s="13"/>
      <c r="FK96" s="13"/>
      <c r="FL96" s="13">
        <v>1</v>
      </c>
      <c r="FM96" s="13"/>
      <c r="FN96" s="13"/>
      <c r="FO96" s="13"/>
      <c r="FP96" s="13"/>
      <c r="FQ96" s="13"/>
      <c r="FR96" s="13"/>
      <c r="FS96" s="57">
        <v>72</v>
      </c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>
        <v>1</v>
      </c>
      <c r="GO96" s="13"/>
      <c r="GP96" s="13"/>
      <c r="GQ96" s="13"/>
      <c r="GR96" s="13"/>
      <c r="GS96" s="13"/>
      <c r="GT96" s="13"/>
      <c r="GU96" s="13"/>
      <c r="GV96" s="13"/>
      <c r="GW96" s="13">
        <v>1</v>
      </c>
      <c r="GX96" s="13"/>
      <c r="GY96" s="13"/>
      <c r="GZ96" s="13"/>
      <c r="HA96" s="13">
        <v>1</v>
      </c>
      <c r="HB96" s="13"/>
      <c r="HC96" s="13"/>
      <c r="HD96" s="13"/>
      <c r="HE96" s="13"/>
      <c r="HF96" s="13">
        <v>1</v>
      </c>
      <c r="HG96" s="13"/>
      <c r="HH96" s="13">
        <v>1</v>
      </c>
      <c r="HI96" s="13"/>
      <c r="HJ96" s="13"/>
      <c r="HK96" s="13"/>
      <c r="HL96" s="13">
        <v>2</v>
      </c>
      <c r="HM96" s="13"/>
      <c r="HN96" s="13">
        <v>1</v>
      </c>
      <c r="HO96" s="13">
        <v>1</v>
      </c>
      <c r="HP96" s="13"/>
      <c r="HQ96" s="13"/>
      <c r="HR96" s="13">
        <v>2</v>
      </c>
      <c r="HS96" s="13">
        <v>2</v>
      </c>
      <c r="HT96" s="13"/>
      <c r="HU96" s="13">
        <v>3</v>
      </c>
      <c r="HV96" s="13">
        <v>3</v>
      </c>
      <c r="HW96" s="13"/>
      <c r="HX96" s="13"/>
      <c r="HY96" s="13">
        <v>3</v>
      </c>
      <c r="HZ96" s="13">
        <v>1</v>
      </c>
      <c r="IA96" s="13">
        <v>1</v>
      </c>
      <c r="IB96" s="13">
        <v>1</v>
      </c>
      <c r="IC96" s="13">
        <v>1</v>
      </c>
      <c r="ID96" s="13">
        <v>3</v>
      </c>
      <c r="IE96" s="13">
        <v>5</v>
      </c>
      <c r="IF96" s="13">
        <v>4</v>
      </c>
      <c r="IG96" s="13">
        <v>1</v>
      </c>
      <c r="IH96" s="13">
        <v>2</v>
      </c>
      <c r="II96" s="13">
        <v>1</v>
      </c>
      <c r="IJ96" s="13">
        <v>2</v>
      </c>
      <c r="IK96" s="13"/>
      <c r="IL96" s="13">
        <v>2</v>
      </c>
      <c r="IM96" s="13">
        <v>2</v>
      </c>
      <c r="IN96" s="13">
        <v>3</v>
      </c>
      <c r="IO96" s="13">
        <v>2</v>
      </c>
      <c r="IP96" s="13">
        <v>1</v>
      </c>
      <c r="IQ96" s="13">
        <v>1</v>
      </c>
      <c r="IR96" s="13">
        <v>3</v>
      </c>
      <c r="IS96" s="13"/>
      <c r="IT96" s="13">
        <v>2</v>
      </c>
      <c r="IU96" s="13"/>
      <c r="IV96" s="13">
        <v>2</v>
      </c>
      <c r="IW96" s="13">
        <v>3</v>
      </c>
      <c r="IX96" s="13">
        <v>1</v>
      </c>
      <c r="IY96" s="13">
        <v>2</v>
      </c>
      <c r="IZ96" s="13"/>
      <c r="JA96" s="13"/>
      <c r="JB96" s="13">
        <v>3</v>
      </c>
      <c r="JC96" s="13"/>
      <c r="JD96" s="13">
        <v>1</v>
      </c>
      <c r="JE96" s="13"/>
      <c r="JF96" s="13">
        <v>1</v>
      </c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57">
        <v>73</v>
      </c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>
        <v>1</v>
      </c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57">
        <v>1</v>
      </c>
      <c r="MV96" s="13">
        <v>146</v>
      </c>
    </row>
    <row r="97" spans="1:360">
      <c r="A97" s="9" t="s">
        <v>203</v>
      </c>
      <c r="B97" s="234">
        <f t="shared" si="189"/>
        <v>1</v>
      </c>
      <c r="C97" s="234">
        <f t="shared" si="190"/>
        <v>0</v>
      </c>
      <c r="D97" s="234">
        <f t="shared" si="191"/>
        <v>0</v>
      </c>
      <c r="E97" s="234">
        <f t="shared" si="192"/>
        <v>2</v>
      </c>
      <c r="F97" s="234">
        <f t="shared" si="193"/>
        <v>1</v>
      </c>
      <c r="G97" s="234">
        <f t="shared" si="194"/>
        <v>0</v>
      </c>
      <c r="H97" s="234">
        <f t="shared" si="195"/>
        <v>3</v>
      </c>
      <c r="I97" s="234">
        <f t="shared" si="196"/>
        <v>1</v>
      </c>
      <c r="J97" s="234">
        <f t="shared" si="197"/>
        <v>17</v>
      </c>
      <c r="K97" s="234">
        <f t="shared" si="198"/>
        <v>9</v>
      </c>
      <c r="L97" s="234">
        <f t="shared" si="199"/>
        <v>47</v>
      </c>
      <c r="M97" s="234">
        <f t="shared" si="200"/>
        <v>23</v>
      </c>
      <c r="N97" s="234">
        <f t="shared" si="201"/>
        <v>80</v>
      </c>
      <c r="O97" s="234">
        <f t="shared" si="202"/>
        <v>48</v>
      </c>
      <c r="P97" s="234">
        <f t="shared" si="203"/>
        <v>119</v>
      </c>
      <c r="Q97" s="234">
        <f t="shared" si="204"/>
        <v>68</v>
      </c>
      <c r="R97" s="234">
        <f t="shared" si="205"/>
        <v>82</v>
      </c>
      <c r="S97" s="234">
        <f t="shared" si="206"/>
        <v>70</v>
      </c>
      <c r="T97" s="234">
        <f t="shared" si="207"/>
        <v>14</v>
      </c>
      <c r="U97" s="234">
        <f t="shared" si="208"/>
        <v>46</v>
      </c>
      <c r="W97" s="596">
        <f t="shared" si="209"/>
        <v>0</v>
      </c>
      <c r="X97" s="596">
        <f t="shared" si="210"/>
        <v>0</v>
      </c>
      <c r="Y97" s="596">
        <f t="shared" si="211"/>
        <v>0</v>
      </c>
      <c r="Z97" s="596">
        <f t="shared" si="212"/>
        <v>0</v>
      </c>
      <c r="AA97" s="596">
        <f t="shared" si="213"/>
        <v>0</v>
      </c>
      <c r="AB97" s="596">
        <f t="shared" si="214"/>
        <v>0</v>
      </c>
      <c r="AC97" s="596">
        <f t="shared" si="215"/>
        <v>2</v>
      </c>
      <c r="AD97" s="596">
        <f t="shared" si="216"/>
        <v>1</v>
      </c>
      <c r="AE97" s="596">
        <f t="shared" si="217"/>
        <v>12</v>
      </c>
      <c r="AF97" s="596">
        <f t="shared" si="218"/>
        <v>14</v>
      </c>
      <c r="AG97" s="305"/>
      <c r="AH97" s="16" t="s">
        <v>201</v>
      </c>
      <c r="AI97" s="616">
        <f t="shared" si="158"/>
        <v>0</v>
      </c>
      <c r="AJ97" s="616">
        <f t="shared" si="159"/>
        <v>0</v>
      </c>
      <c r="AK97" s="616">
        <f t="shared" si="160"/>
        <v>0</v>
      </c>
      <c r="AL97" s="616">
        <f t="shared" si="161"/>
        <v>0</v>
      </c>
      <c r="AM97" s="616">
        <f t="shared" si="162"/>
        <v>0</v>
      </c>
      <c r="AN97" s="616">
        <f t="shared" si="163"/>
        <v>0</v>
      </c>
      <c r="AO97" s="616">
        <f t="shared" si="164"/>
        <v>0</v>
      </c>
      <c r="AP97" s="616">
        <f t="shared" si="165"/>
        <v>0</v>
      </c>
      <c r="AQ97" s="616">
        <f t="shared" si="166"/>
        <v>1</v>
      </c>
      <c r="AR97" s="616">
        <f t="shared" si="167"/>
        <v>0</v>
      </c>
      <c r="AS97" s="616">
        <f t="shared" si="168"/>
        <v>5</v>
      </c>
      <c r="AT97" s="616">
        <f t="shared" si="169"/>
        <v>2</v>
      </c>
      <c r="AU97" s="616">
        <f t="shared" si="170"/>
        <v>5</v>
      </c>
      <c r="AV97" s="616">
        <f t="shared" si="171"/>
        <v>2</v>
      </c>
      <c r="AW97" s="616">
        <f t="shared" si="172"/>
        <v>3</v>
      </c>
      <c r="AX97" s="616">
        <f t="shared" si="173"/>
        <v>0</v>
      </c>
      <c r="AY97" s="616">
        <f t="shared" si="174"/>
        <v>1</v>
      </c>
      <c r="AZ97" s="616">
        <f t="shared" si="175"/>
        <v>7</v>
      </c>
      <c r="BA97" s="616">
        <f t="shared" si="176"/>
        <v>1</v>
      </c>
      <c r="BB97" s="616">
        <f t="shared" si="177"/>
        <v>1</v>
      </c>
      <c r="BC97" s="616">
        <f t="shared" si="178"/>
        <v>0</v>
      </c>
      <c r="BD97" s="594">
        <f t="shared" si="179"/>
        <v>0</v>
      </c>
      <c r="BE97" s="594">
        <f t="shared" si="180"/>
        <v>0</v>
      </c>
      <c r="BF97" s="594">
        <f t="shared" si="181"/>
        <v>0</v>
      </c>
      <c r="BG97" s="594">
        <f t="shared" si="182"/>
        <v>0</v>
      </c>
      <c r="BH97" s="594">
        <f t="shared" si="183"/>
        <v>0</v>
      </c>
      <c r="BI97" s="594">
        <f t="shared" si="184"/>
        <v>0</v>
      </c>
      <c r="BJ97" s="594">
        <f t="shared" si="185"/>
        <v>0</v>
      </c>
      <c r="BK97" s="594">
        <f t="shared" si="186"/>
        <v>0</v>
      </c>
      <c r="BL97" s="594">
        <f t="shared" si="187"/>
        <v>0</v>
      </c>
      <c r="BM97" s="594">
        <f t="shared" si="188"/>
        <v>0</v>
      </c>
      <c r="BN97" s="305"/>
      <c r="BO97" s="305"/>
      <c r="BP97" s="16" t="s">
        <v>201</v>
      </c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>
        <v>1</v>
      </c>
      <c r="DP97" s="13"/>
      <c r="DQ97" s="13">
        <v>1</v>
      </c>
      <c r="DR97" s="13"/>
      <c r="DS97" s="13"/>
      <c r="DT97" s="13"/>
      <c r="DU97" s="13"/>
      <c r="DV97" s="13"/>
      <c r="DW97" s="13"/>
      <c r="DX97" s="13">
        <v>1</v>
      </c>
      <c r="DY97" s="13"/>
      <c r="DZ97" s="13"/>
      <c r="EA97" s="13"/>
      <c r="EB97" s="13"/>
      <c r="EC97" s="13"/>
      <c r="ED97" s="13"/>
      <c r="EE97" s="13">
        <v>1</v>
      </c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>
        <v>2</v>
      </c>
      <c r="EQ97" s="13">
        <v>1</v>
      </c>
      <c r="ER97" s="13"/>
      <c r="ES97" s="13">
        <v>2</v>
      </c>
      <c r="ET97" s="13">
        <v>1</v>
      </c>
      <c r="EU97" s="13"/>
      <c r="EV97" s="13"/>
      <c r="EW97" s="13"/>
      <c r="EX97" s="13"/>
      <c r="EY97" s="13">
        <v>1</v>
      </c>
      <c r="EZ97" s="13"/>
      <c r="FA97" s="13"/>
      <c r="FB97" s="13"/>
      <c r="FC97" s="13">
        <v>1</v>
      </c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57">
        <v>12</v>
      </c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>
        <v>1</v>
      </c>
      <c r="HL97" s="13"/>
      <c r="HM97" s="13"/>
      <c r="HN97" s="13"/>
      <c r="HO97" s="13"/>
      <c r="HP97" s="13"/>
      <c r="HQ97" s="13">
        <v>1</v>
      </c>
      <c r="HR97" s="13"/>
      <c r="HS97" s="13">
        <v>1</v>
      </c>
      <c r="HT97" s="13"/>
      <c r="HU97" s="13">
        <v>1</v>
      </c>
      <c r="HV97" s="13">
        <v>1</v>
      </c>
      <c r="HW97" s="13"/>
      <c r="HX97" s="13">
        <v>1</v>
      </c>
      <c r="HY97" s="13"/>
      <c r="HZ97" s="13">
        <v>1</v>
      </c>
      <c r="IA97" s="13"/>
      <c r="IB97" s="13"/>
      <c r="IC97" s="13">
        <v>2</v>
      </c>
      <c r="ID97" s="13"/>
      <c r="IE97" s="13"/>
      <c r="IF97" s="13">
        <v>1</v>
      </c>
      <c r="IG97" s="13"/>
      <c r="IH97" s="13"/>
      <c r="II97" s="13">
        <v>1</v>
      </c>
      <c r="IJ97" s="13">
        <v>1</v>
      </c>
      <c r="IK97" s="13"/>
      <c r="IL97" s="13"/>
      <c r="IM97" s="13">
        <v>1</v>
      </c>
      <c r="IN97" s="13"/>
      <c r="IO97" s="13"/>
      <c r="IP97" s="13"/>
      <c r="IQ97" s="13"/>
      <c r="IR97" s="13"/>
      <c r="IS97" s="13">
        <v>1</v>
      </c>
      <c r="IT97" s="13"/>
      <c r="IU97" s="13"/>
      <c r="IV97" s="13"/>
      <c r="IW97" s="13">
        <v>1</v>
      </c>
      <c r="IX97" s="13"/>
      <c r="IY97" s="13"/>
      <c r="IZ97" s="13"/>
      <c r="JA97" s="13"/>
      <c r="JB97" s="13"/>
      <c r="JC97" s="13"/>
      <c r="JD97" s="13"/>
      <c r="JE97" s="13"/>
      <c r="JF97" s="13">
        <v>1</v>
      </c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57">
        <v>16</v>
      </c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57"/>
      <c r="MV97" s="13">
        <v>28</v>
      </c>
    </row>
    <row r="98" spans="1:360">
      <c r="A98" s="9" t="s">
        <v>204</v>
      </c>
      <c r="B98" s="234">
        <f t="shared" si="189"/>
        <v>1</v>
      </c>
      <c r="C98" s="234">
        <f t="shared" si="190"/>
        <v>1</v>
      </c>
      <c r="D98" s="234">
        <f t="shared" si="191"/>
        <v>1</v>
      </c>
      <c r="E98" s="234">
        <f t="shared" si="192"/>
        <v>1</v>
      </c>
      <c r="F98" s="234">
        <f t="shared" si="193"/>
        <v>7</v>
      </c>
      <c r="G98" s="234">
        <f t="shared" si="194"/>
        <v>2</v>
      </c>
      <c r="H98" s="234">
        <f t="shared" si="195"/>
        <v>12</v>
      </c>
      <c r="I98" s="234">
        <f t="shared" si="196"/>
        <v>9</v>
      </c>
      <c r="J98" s="234">
        <f t="shared" si="197"/>
        <v>34</v>
      </c>
      <c r="K98" s="234">
        <f t="shared" si="198"/>
        <v>18</v>
      </c>
      <c r="L98" s="234">
        <f t="shared" si="199"/>
        <v>75</v>
      </c>
      <c r="M98" s="234">
        <f t="shared" si="200"/>
        <v>46</v>
      </c>
      <c r="N98" s="234">
        <f t="shared" si="201"/>
        <v>137</v>
      </c>
      <c r="O98" s="234">
        <f t="shared" si="202"/>
        <v>74</v>
      </c>
      <c r="P98" s="234">
        <f t="shared" si="203"/>
        <v>139</v>
      </c>
      <c r="Q98" s="234">
        <f t="shared" si="204"/>
        <v>105</v>
      </c>
      <c r="R98" s="234">
        <f t="shared" si="205"/>
        <v>88</v>
      </c>
      <c r="S98" s="234">
        <f t="shared" si="206"/>
        <v>65</v>
      </c>
      <c r="T98" s="234">
        <f t="shared" si="207"/>
        <v>10</v>
      </c>
      <c r="U98" s="234">
        <f t="shared" si="208"/>
        <v>23</v>
      </c>
      <c r="W98" s="596">
        <f t="shared" si="209"/>
        <v>1</v>
      </c>
      <c r="X98" s="596">
        <f t="shared" si="210"/>
        <v>0</v>
      </c>
      <c r="Y98" s="596">
        <f t="shared" si="211"/>
        <v>0</v>
      </c>
      <c r="Z98" s="596">
        <f t="shared" si="212"/>
        <v>2</v>
      </c>
      <c r="AA98" s="596">
        <f t="shared" si="213"/>
        <v>1</v>
      </c>
      <c r="AB98" s="596">
        <f t="shared" si="214"/>
        <v>0</v>
      </c>
      <c r="AC98" s="596">
        <f t="shared" si="215"/>
        <v>2</v>
      </c>
      <c r="AD98" s="596">
        <f t="shared" si="216"/>
        <v>4</v>
      </c>
      <c r="AE98" s="596">
        <f t="shared" si="217"/>
        <v>7</v>
      </c>
      <c r="AF98" s="596">
        <f t="shared" si="218"/>
        <v>1</v>
      </c>
      <c r="AG98" s="305"/>
      <c r="AH98" s="16" t="s">
        <v>202</v>
      </c>
      <c r="AI98" s="616">
        <f t="shared" si="158"/>
        <v>0</v>
      </c>
      <c r="AJ98" s="616">
        <f t="shared" si="159"/>
        <v>0</v>
      </c>
      <c r="AK98" s="616">
        <f t="shared" si="160"/>
        <v>0</v>
      </c>
      <c r="AL98" s="616">
        <f t="shared" si="161"/>
        <v>0</v>
      </c>
      <c r="AM98" s="616">
        <f t="shared" si="162"/>
        <v>0</v>
      </c>
      <c r="AN98" s="616">
        <f t="shared" si="163"/>
        <v>0</v>
      </c>
      <c r="AO98" s="616">
        <f t="shared" si="164"/>
        <v>0</v>
      </c>
      <c r="AP98" s="616">
        <f t="shared" si="165"/>
        <v>0</v>
      </c>
      <c r="AQ98" s="616">
        <f t="shared" si="166"/>
        <v>0</v>
      </c>
      <c r="AR98" s="616">
        <f t="shared" si="167"/>
        <v>1</v>
      </c>
      <c r="AS98" s="616">
        <f t="shared" si="168"/>
        <v>1</v>
      </c>
      <c r="AT98" s="616">
        <f t="shared" si="169"/>
        <v>4</v>
      </c>
      <c r="AU98" s="616">
        <f t="shared" si="170"/>
        <v>3</v>
      </c>
      <c r="AV98" s="616">
        <f t="shared" si="171"/>
        <v>4</v>
      </c>
      <c r="AW98" s="616">
        <f t="shared" si="172"/>
        <v>3</v>
      </c>
      <c r="AX98" s="616">
        <f t="shared" si="173"/>
        <v>1</v>
      </c>
      <c r="AY98" s="616">
        <f t="shared" si="174"/>
        <v>6</v>
      </c>
      <c r="AZ98" s="616">
        <f t="shared" si="175"/>
        <v>4</v>
      </c>
      <c r="BA98" s="616">
        <f t="shared" si="176"/>
        <v>1</v>
      </c>
      <c r="BB98" s="616">
        <f t="shared" si="177"/>
        <v>3</v>
      </c>
      <c r="BC98" s="616">
        <f t="shared" si="178"/>
        <v>0</v>
      </c>
      <c r="BD98" s="594">
        <f t="shared" si="179"/>
        <v>0</v>
      </c>
      <c r="BE98" s="594">
        <f t="shared" si="180"/>
        <v>0</v>
      </c>
      <c r="BF98" s="594">
        <f t="shared" si="181"/>
        <v>0</v>
      </c>
      <c r="BG98" s="594">
        <f t="shared" si="182"/>
        <v>0</v>
      </c>
      <c r="BH98" s="594">
        <f t="shared" si="183"/>
        <v>0</v>
      </c>
      <c r="BI98" s="594">
        <f t="shared" si="184"/>
        <v>0</v>
      </c>
      <c r="BJ98" s="594">
        <f t="shared" si="185"/>
        <v>0</v>
      </c>
      <c r="BK98" s="594">
        <f t="shared" si="186"/>
        <v>0</v>
      </c>
      <c r="BL98" s="594">
        <f t="shared" si="187"/>
        <v>0</v>
      </c>
      <c r="BM98" s="594">
        <f t="shared" si="188"/>
        <v>0</v>
      </c>
      <c r="BN98" s="305"/>
      <c r="BO98" s="305"/>
      <c r="BP98" s="16" t="s">
        <v>202</v>
      </c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>
        <v>1</v>
      </c>
      <c r="DC98" s="13"/>
      <c r="DD98" s="13"/>
      <c r="DE98" s="13"/>
      <c r="DF98" s="13"/>
      <c r="DG98" s="13"/>
      <c r="DH98" s="13"/>
      <c r="DI98" s="13"/>
      <c r="DJ98" s="13"/>
      <c r="DK98" s="13"/>
      <c r="DL98" s="13">
        <v>1</v>
      </c>
      <c r="DM98" s="13"/>
      <c r="DN98" s="13"/>
      <c r="DO98" s="13"/>
      <c r="DP98" s="13"/>
      <c r="DQ98" s="13"/>
      <c r="DR98" s="13">
        <v>1</v>
      </c>
      <c r="DS98" s="13"/>
      <c r="DT98" s="13">
        <v>2</v>
      </c>
      <c r="DU98" s="13"/>
      <c r="DV98" s="13">
        <v>1</v>
      </c>
      <c r="DW98" s="13"/>
      <c r="DX98" s="13">
        <v>1</v>
      </c>
      <c r="DY98" s="13"/>
      <c r="DZ98" s="13"/>
      <c r="EA98" s="13"/>
      <c r="EB98" s="13"/>
      <c r="EC98" s="13"/>
      <c r="ED98" s="13">
        <v>1</v>
      </c>
      <c r="EE98" s="13">
        <v>1</v>
      </c>
      <c r="EF98" s="13"/>
      <c r="EG98" s="13"/>
      <c r="EH98" s="13"/>
      <c r="EI98" s="13"/>
      <c r="EJ98" s="13">
        <v>1</v>
      </c>
      <c r="EK98" s="13"/>
      <c r="EL98" s="13"/>
      <c r="EM98" s="13"/>
      <c r="EN98" s="13"/>
      <c r="EO98" s="13"/>
      <c r="EP98" s="13"/>
      <c r="EQ98" s="13">
        <v>1</v>
      </c>
      <c r="ER98" s="13"/>
      <c r="ES98" s="13"/>
      <c r="ET98" s="13"/>
      <c r="EU98" s="13">
        <v>1</v>
      </c>
      <c r="EV98" s="13">
        <v>1</v>
      </c>
      <c r="EW98" s="13">
        <v>1</v>
      </c>
      <c r="EX98" s="13"/>
      <c r="EY98" s="13"/>
      <c r="EZ98" s="13"/>
      <c r="FA98" s="13">
        <v>1</v>
      </c>
      <c r="FB98" s="13">
        <v>1</v>
      </c>
      <c r="FC98" s="13"/>
      <c r="FD98" s="13"/>
      <c r="FE98" s="13">
        <v>1</v>
      </c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57">
        <v>17</v>
      </c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>
        <v>1</v>
      </c>
      <c r="HW98" s="13"/>
      <c r="HX98" s="13"/>
      <c r="HY98" s="13"/>
      <c r="HZ98" s="13">
        <v>1</v>
      </c>
      <c r="IA98" s="13"/>
      <c r="IB98" s="13">
        <v>1</v>
      </c>
      <c r="IC98" s="13"/>
      <c r="ID98" s="13"/>
      <c r="IE98" s="13">
        <v>1</v>
      </c>
      <c r="IF98" s="13"/>
      <c r="IG98" s="13"/>
      <c r="IH98" s="13"/>
      <c r="II98" s="13"/>
      <c r="IJ98" s="13"/>
      <c r="IK98" s="13">
        <v>1</v>
      </c>
      <c r="IL98" s="13"/>
      <c r="IM98" s="13"/>
      <c r="IN98" s="13">
        <v>1</v>
      </c>
      <c r="IO98" s="13"/>
      <c r="IP98" s="13"/>
      <c r="IQ98" s="13"/>
      <c r="IR98" s="13">
        <v>1</v>
      </c>
      <c r="IS98" s="13"/>
      <c r="IT98" s="13"/>
      <c r="IU98" s="13"/>
      <c r="IV98" s="13"/>
      <c r="IW98" s="13"/>
      <c r="IX98" s="13">
        <v>1</v>
      </c>
      <c r="IY98" s="13">
        <v>3</v>
      </c>
      <c r="IZ98" s="13"/>
      <c r="JA98" s="13"/>
      <c r="JB98" s="13">
        <v>1</v>
      </c>
      <c r="JC98" s="13">
        <v>1</v>
      </c>
      <c r="JD98" s="13">
        <v>1</v>
      </c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57">
        <v>14</v>
      </c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57"/>
      <c r="MV98" s="13">
        <v>31</v>
      </c>
    </row>
    <row r="99" spans="1:360">
      <c r="A99" s="8" t="s">
        <v>205</v>
      </c>
      <c r="B99" s="234">
        <f t="shared" ref="B99:B130" si="219">VLOOKUP(A99,$AH:$BB,2,FALSE)</f>
        <v>0</v>
      </c>
      <c r="C99" s="234">
        <f t="shared" ref="C99:C130" si="220">VLOOKUP(A99,$AH:$BB,3,FALSE)</f>
        <v>0</v>
      </c>
      <c r="D99" s="234">
        <f t="shared" ref="D99:D130" si="221">VLOOKUP(A99,$AH:$BB,4,FALSE)</f>
        <v>0</v>
      </c>
      <c r="E99" s="234">
        <f t="shared" ref="E99:E130" si="222">VLOOKUP(A99,$AH:$BB,5,FALSE)</f>
        <v>0</v>
      </c>
      <c r="F99" s="234">
        <f t="shared" ref="F99:F130" si="223">VLOOKUP(A99,$AH:$BB,6,FALSE)</f>
        <v>0</v>
      </c>
      <c r="G99" s="234">
        <f t="shared" ref="G99:G130" si="224">VLOOKUP(A99,$AH:$BB,7,FALSE)</f>
        <v>0</v>
      </c>
      <c r="H99" s="234">
        <f t="shared" ref="H99:H130" si="225">VLOOKUP(A99,$AH:$BB,8,FALSE)</f>
        <v>6</v>
      </c>
      <c r="I99" s="234">
        <f t="shared" ref="I99:I130" si="226">VLOOKUP(A99,$AH:$BB,9,FALSE)</f>
        <v>2</v>
      </c>
      <c r="J99" s="234">
        <f t="shared" ref="J99:J130" si="227">VLOOKUP(A99,$AH:$BB,10,FALSE)</f>
        <v>11</v>
      </c>
      <c r="K99" s="234">
        <f t="shared" ref="K99:K130" si="228">VLOOKUP(A99,$AH:$BB,11,FALSE)</f>
        <v>7</v>
      </c>
      <c r="L99" s="234">
        <f t="shared" ref="L99:L130" si="229">VLOOKUP(A99,$AH:$BB,12,FALSE)</f>
        <v>24</v>
      </c>
      <c r="M99" s="234">
        <f t="shared" ref="M99:M130" si="230">VLOOKUP(A99,$AH:$BB,13,FALSE)</f>
        <v>11</v>
      </c>
      <c r="N99" s="234">
        <f t="shared" ref="N99:N130" si="231">VLOOKUP(A99,$AH:$BB,14,FALSE)</f>
        <v>61</v>
      </c>
      <c r="O99" s="234">
        <f t="shared" ref="O99:O130" si="232">VLOOKUP(A99,$AH:$BB,15,FALSE)</f>
        <v>26</v>
      </c>
      <c r="P99" s="234">
        <f t="shared" ref="P99:P130" si="233">VLOOKUP(A99,$AH:$BB,16,FALSE)</f>
        <v>67</v>
      </c>
      <c r="Q99" s="234">
        <f t="shared" ref="Q99:Q130" si="234">VLOOKUP(A99,$AH:$BB,17,FALSE)</f>
        <v>49</v>
      </c>
      <c r="R99" s="234">
        <f t="shared" ref="R99:R130" si="235">VLOOKUP(A99,$AH:$BB,18,FALSE)</f>
        <v>56</v>
      </c>
      <c r="S99" s="234">
        <f t="shared" ref="S99:S130" si="236">VLOOKUP(A99,$AH:$BB,19,FALSE)</f>
        <v>46</v>
      </c>
      <c r="T99" s="234">
        <f t="shared" ref="T99:T130" si="237">VLOOKUP(A99,$AH:$BB,20,FALSE)</f>
        <v>19</v>
      </c>
      <c r="U99" s="234">
        <f t="shared" ref="U99:U130" si="238">VLOOKUP(A99,$AH:$BB,21,FALSE)</f>
        <v>28</v>
      </c>
      <c r="W99" s="596">
        <f t="shared" ref="W99:W130" si="239">VLOOKUP(A99,$AH$2:$BM$1048576,23,FALSE)</f>
        <v>0</v>
      </c>
      <c r="X99" s="596">
        <f t="shared" ref="X99:X130" si="240">VLOOKUP(A99,$AH$2:$BM$1048576,24,FALSE)</f>
        <v>0</v>
      </c>
      <c r="Y99" s="596">
        <f t="shared" ref="Y99:Y130" si="241">VLOOKUP(A99,$AH$2:$BM$1048576,25,FALSE)</f>
        <v>0</v>
      </c>
      <c r="Z99" s="596">
        <f t="shared" ref="Z99:Z130" si="242">VLOOKUP(A99,$AH$2:$BM$1048576,26,FALSE)</f>
        <v>0</v>
      </c>
      <c r="AA99" s="596">
        <f t="shared" ref="AA99:AA130" si="243">VLOOKUP(A99,$AH$2:$BM$1048576,27,FALSE)</f>
        <v>1</v>
      </c>
      <c r="AB99" s="596">
        <f t="shared" ref="AB99:AB130" si="244">VLOOKUP(A99,$AH$2:$BM$1048576,28,FALSE)</f>
        <v>0</v>
      </c>
      <c r="AC99" s="596">
        <f t="shared" ref="AC99:AC130" si="245">VLOOKUP(A99,$AH$2:$BM$1048576,29,FALSE)</f>
        <v>0</v>
      </c>
      <c r="AD99" s="596">
        <f t="shared" ref="AD99:AD130" si="246">VLOOKUP(A99,$AH$2:$BM$1048576,30,FALSE)</f>
        <v>1</v>
      </c>
      <c r="AE99" s="596">
        <f t="shared" ref="AE99:AE130" si="247">VLOOKUP(A99,$AH$2:$BM$1048576,31,FALSE)</f>
        <v>4</v>
      </c>
      <c r="AF99" s="596">
        <f t="shared" ref="AF99:AF130" si="248">VLOOKUP(A99,$AH$2:$BM$1048576,32,FALSE)</f>
        <v>4</v>
      </c>
      <c r="AG99" s="305"/>
      <c r="AH99" s="16" t="s">
        <v>106</v>
      </c>
      <c r="AI99" s="616">
        <f t="shared" si="158"/>
        <v>0</v>
      </c>
      <c r="AJ99" s="616">
        <f t="shared" si="159"/>
        <v>0</v>
      </c>
      <c r="AK99" s="616">
        <f t="shared" si="160"/>
        <v>0</v>
      </c>
      <c r="AL99" s="616">
        <f t="shared" si="161"/>
        <v>0</v>
      </c>
      <c r="AM99" s="616">
        <f t="shared" si="162"/>
        <v>4</v>
      </c>
      <c r="AN99" s="616">
        <f t="shared" si="163"/>
        <v>4</v>
      </c>
      <c r="AO99" s="616">
        <f t="shared" si="164"/>
        <v>7</v>
      </c>
      <c r="AP99" s="616">
        <f t="shared" si="165"/>
        <v>7</v>
      </c>
      <c r="AQ99" s="616">
        <f t="shared" si="166"/>
        <v>23</v>
      </c>
      <c r="AR99" s="616">
        <f t="shared" si="167"/>
        <v>13</v>
      </c>
      <c r="AS99" s="616">
        <f t="shared" si="168"/>
        <v>47</v>
      </c>
      <c r="AT99" s="616">
        <f t="shared" si="169"/>
        <v>28</v>
      </c>
      <c r="AU99" s="616">
        <f t="shared" si="170"/>
        <v>90</v>
      </c>
      <c r="AV99" s="616">
        <f t="shared" si="171"/>
        <v>58</v>
      </c>
      <c r="AW99" s="616">
        <f t="shared" si="172"/>
        <v>102</v>
      </c>
      <c r="AX99" s="616">
        <f t="shared" si="173"/>
        <v>73</v>
      </c>
      <c r="AY99" s="616">
        <f t="shared" si="174"/>
        <v>81</v>
      </c>
      <c r="AZ99" s="616">
        <f t="shared" si="175"/>
        <v>80</v>
      </c>
      <c r="BA99" s="616">
        <f t="shared" si="176"/>
        <v>13</v>
      </c>
      <c r="BB99" s="616">
        <f t="shared" si="177"/>
        <v>37</v>
      </c>
      <c r="BC99" s="616">
        <f t="shared" si="178"/>
        <v>14</v>
      </c>
      <c r="BD99" s="594">
        <f t="shared" si="179"/>
        <v>0</v>
      </c>
      <c r="BE99" s="594">
        <f t="shared" si="180"/>
        <v>0</v>
      </c>
      <c r="BF99" s="594">
        <f t="shared" si="181"/>
        <v>0</v>
      </c>
      <c r="BG99" s="594">
        <f t="shared" si="182"/>
        <v>0</v>
      </c>
      <c r="BH99" s="594">
        <f t="shared" si="183"/>
        <v>1</v>
      </c>
      <c r="BI99" s="594">
        <f t="shared" si="184"/>
        <v>0</v>
      </c>
      <c r="BJ99" s="594">
        <f t="shared" si="185"/>
        <v>0</v>
      </c>
      <c r="BK99" s="594">
        <f t="shared" si="186"/>
        <v>2</v>
      </c>
      <c r="BL99" s="594">
        <f t="shared" si="187"/>
        <v>4</v>
      </c>
      <c r="BM99" s="594">
        <f t="shared" si="188"/>
        <v>6</v>
      </c>
      <c r="BN99" s="305"/>
      <c r="BO99" s="305"/>
      <c r="BP99" s="16" t="s">
        <v>106</v>
      </c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>
        <v>1</v>
      </c>
      <c r="CJ99" s="13"/>
      <c r="CK99" s="13"/>
      <c r="CL99" s="13">
        <v>2</v>
      </c>
      <c r="CM99" s="13"/>
      <c r="CN99" s="13"/>
      <c r="CO99" s="13">
        <v>1</v>
      </c>
      <c r="CP99" s="13"/>
      <c r="CQ99" s="13"/>
      <c r="CR99" s="13"/>
      <c r="CS99" s="13">
        <v>1</v>
      </c>
      <c r="CT99" s="13"/>
      <c r="CU99" s="13">
        <v>1</v>
      </c>
      <c r="CV99" s="13"/>
      <c r="CW99" s="13">
        <v>2</v>
      </c>
      <c r="CX99" s="13"/>
      <c r="CY99" s="13"/>
      <c r="CZ99" s="13">
        <v>2</v>
      </c>
      <c r="DA99" s="13">
        <v>1</v>
      </c>
      <c r="DB99" s="13"/>
      <c r="DC99" s="13"/>
      <c r="DD99" s="13">
        <v>1</v>
      </c>
      <c r="DE99" s="13">
        <v>1</v>
      </c>
      <c r="DF99" s="13">
        <v>2</v>
      </c>
      <c r="DG99" s="13">
        <v>2</v>
      </c>
      <c r="DH99" s="13">
        <v>1</v>
      </c>
      <c r="DI99" s="13">
        <v>2</v>
      </c>
      <c r="DJ99" s="13">
        <v>2</v>
      </c>
      <c r="DK99" s="13">
        <v>2</v>
      </c>
      <c r="DL99" s="13"/>
      <c r="DM99" s="13">
        <v>4</v>
      </c>
      <c r="DN99" s="13">
        <v>1</v>
      </c>
      <c r="DO99" s="13">
        <v>1</v>
      </c>
      <c r="DP99" s="13">
        <v>2</v>
      </c>
      <c r="DQ99" s="13">
        <v>2</v>
      </c>
      <c r="DR99" s="13">
        <v>3</v>
      </c>
      <c r="DS99" s="13">
        <v>3</v>
      </c>
      <c r="DT99" s="13">
        <v>3</v>
      </c>
      <c r="DU99" s="13">
        <v>9</v>
      </c>
      <c r="DV99" s="13">
        <v>8</v>
      </c>
      <c r="DW99" s="13">
        <v>4</v>
      </c>
      <c r="DX99" s="13">
        <v>5</v>
      </c>
      <c r="DY99" s="13"/>
      <c r="DZ99" s="13">
        <v>3</v>
      </c>
      <c r="EA99" s="13">
        <v>7</v>
      </c>
      <c r="EB99" s="13">
        <v>7</v>
      </c>
      <c r="EC99" s="13">
        <v>5</v>
      </c>
      <c r="ED99" s="13">
        <v>8</v>
      </c>
      <c r="EE99" s="13">
        <v>11</v>
      </c>
      <c r="EF99" s="13">
        <v>6</v>
      </c>
      <c r="EG99" s="13">
        <v>6</v>
      </c>
      <c r="EH99" s="13">
        <v>8</v>
      </c>
      <c r="EI99" s="13">
        <v>18</v>
      </c>
      <c r="EJ99" s="13">
        <v>5</v>
      </c>
      <c r="EK99" s="13">
        <v>6</v>
      </c>
      <c r="EL99" s="13">
        <v>7</v>
      </c>
      <c r="EM99" s="13">
        <v>4</v>
      </c>
      <c r="EN99" s="13">
        <v>3</v>
      </c>
      <c r="EO99" s="13">
        <v>10</v>
      </c>
      <c r="EP99" s="13">
        <v>9</v>
      </c>
      <c r="EQ99" s="13">
        <v>9</v>
      </c>
      <c r="ER99" s="13">
        <v>9</v>
      </c>
      <c r="ES99" s="13">
        <v>12</v>
      </c>
      <c r="ET99" s="13">
        <v>8</v>
      </c>
      <c r="EU99" s="13">
        <v>7</v>
      </c>
      <c r="EV99" s="13">
        <v>10</v>
      </c>
      <c r="EW99" s="13">
        <v>7</v>
      </c>
      <c r="EX99" s="13">
        <v>4</v>
      </c>
      <c r="EY99" s="13">
        <v>5</v>
      </c>
      <c r="EZ99" s="13">
        <v>11</v>
      </c>
      <c r="FA99" s="13">
        <v>3</v>
      </c>
      <c r="FB99" s="13">
        <v>6</v>
      </c>
      <c r="FC99" s="13">
        <v>2</v>
      </c>
      <c r="FD99" s="13">
        <v>7</v>
      </c>
      <c r="FE99" s="13">
        <v>1</v>
      </c>
      <c r="FF99" s="13">
        <v>5</v>
      </c>
      <c r="FG99" s="13">
        <v>1</v>
      </c>
      <c r="FH99" s="13"/>
      <c r="FI99" s="13"/>
      <c r="FJ99" s="13">
        <v>1</v>
      </c>
      <c r="FK99" s="13"/>
      <c r="FL99" s="13"/>
      <c r="FM99" s="13"/>
      <c r="FN99" s="13"/>
      <c r="FO99" s="13"/>
      <c r="FP99" s="13"/>
      <c r="FQ99" s="13"/>
      <c r="FR99" s="13"/>
      <c r="FS99" s="57">
        <v>300</v>
      </c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>
        <v>1</v>
      </c>
      <c r="GO99" s="13"/>
      <c r="GP99" s="13">
        <v>1</v>
      </c>
      <c r="GQ99" s="13"/>
      <c r="GR99" s="13"/>
      <c r="GS99" s="13">
        <v>2</v>
      </c>
      <c r="GT99" s="13"/>
      <c r="GU99" s="13"/>
      <c r="GV99" s="13">
        <v>2</v>
      </c>
      <c r="GW99" s="13"/>
      <c r="GX99" s="13">
        <v>3</v>
      </c>
      <c r="GY99" s="13"/>
      <c r="GZ99" s="13"/>
      <c r="HA99" s="13"/>
      <c r="HB99" s="13"/>
      <c r="HC99" s="13"/>
      <c r="HD99" s="13">
        <v>1</v>
      </c>
      <c r="HE99" s="13">
        <v>1</v>
      </c>
      <c r="HF99" s="13">
        <v>1</v>
      </c>
      <c r="HG99" s="13"/>
      <c r="HH99" s="13">
        <v>3</v>
      </c>
      <c r="HI99" s="13">
        <v>1</v>
      </c>
      <c r="HJ99" s="13">
        <v>1</v>
      </c>
      <c r="HK99" s="13">
        <v>3</v>
      </c>
      <c r="HL99" s="13">
        <v>3</v>
      </c>
      <c r="HM99" s="13">
        <v>4</v>
      </c>
      <c r="HN99" s="13">
        <v>3</v>
      </c>
      <c r="HO99" s="13">
        <v>4</v>
      </c>
      <c r="HP99" s="13">
        <v>2</v>
      </c>
      <c r="HQ99" s="13">
        <v>3</v>
      </c>
      <c r="HR99" s="13">
        <v>5</v>
      </c>
      <c r="HS99" s="13">
        <v>8</v>
      </c>
      <c r="HT99" s="13">
        <v>6</v>
      </c>
      <c r="HU99" s="13">
        <v>7</v>
      </c>
      <c r="HV99" s="13">
        <v>5</v>
      </c>
      <c r="HW99" s="13">
        <v>3</v>
      </c>
      <c r="HX99" s="13">
        <v>3</v>
      </c>
      <c r="HY99" s="13">
        <v>5</v>
      </c>
      <c r="HZ99" s="13">
        <v>5</v>
      </c>
      <c r="IA99" s="13">
        <v>6</v>
      </c>
      <c r="IB99" s="13">
        <v>5</v>
      </c>
      <c r="IC99" s="13">
        <v>12</v>
      </c>
      <c r="ID99" s="13">
        <v>7</v>
      </c>
      <c r="IE99" s="13">
        <v>11</v>
      </c>
      <c r="IF99" s="13">
        <v>10</v>
      </c>
      <c r="IG99" s="13">
        <v>8</v>
      </c>
      <c r="IH99" s="13">
        <v>14</v>
      </c>
      <c r="II99" s="13">
        <v>12</v>
      </c>
      <c r="IJ99" s="13">
        <v>15</v>
      </c>
      <c r="IK99" s="13">
        <v>5</v>
      </c>
      <c r="IL99" s="13">
        <v>13</v>
      </c>
      <c r="IM99" s="13">
        <v>17</v>
      </c>
      <c r="IN99" s="13">
        <v>6</v>
      </c>
      <c r="IO99" s="13">
        <v>12</v>
      </c>
      <c r="IP99" s="13">
        <v>3</v>
      </c>
      <c r="IQ99" s="13">
        <v>9</v>
      </c>
      <c r="IR99" s="13">
        <v>12</v>
      </c>
      <c r="IS99" s="13">
        <v>10</v>
      </c>
      <c r="IT99" s="13">
        <v>5</v>
      </c>
      <c r="IU99" s="13">
        <v>7</v>
      </c>
      <c r="IV99" s="13">
        <v>16</v>
      </c>
      <c r="IW99" s="13">
        <v>8</v>
      </c>
      <c r="IX99" s="13">
        <v>12</v>
      </c>
      <c r="IY99" s="13">
        <v>6</v>
      </c>
      <c r="IZ99" s="13">
        <v>8</v>
      </c>
      <c r="JA99" s="13">
        <v>8</v>
      </c>
      <c r="JB99" s="13">
        <v>5</v>
      </c>
      <c r="JC99" s="13">
        <v>6</v>
      </c>
      <c r="JD99" s="13">
        <v>4</v>
      </c>
      <c r="JE99" s="13">
        <v>4</v>
      </c>
      <c r="JF99" s="13"/>
      <c r="JG99" s="13">
        <v>2</v>
      </c>
      <c r="JH99" s="13"/>
      <c r="JI99" s="13">
        <v>1</v>
      </c>
      <c r="JJ99" s="13">
        <v>1</v>
      </c>
      <c r="JK99" s="13"/>
      <c r="JL99" s="13"/>
      <c r="JM99" s="13"/>
      <c r="JN99" s="13">
        <v>1</v>
      </c>
      <c r="JO99" s="13"/>
      <c r="JP99" s="13"/>
      <c r="JQ99" s="13"/>
      <c r="JR99" s="13"/>
      <c r="JS99" s="13"/>
      <c r="JT99" s="57">
        <v>367</v>
      </c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>
        <v>1</v>
      </c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>
        <v>1</v>
      </c>
      <c r="LN99" s="13"/>
      <c r="LO99" s="13">
        <v>1</v>
      </c>
      <c r="LP99" s="13"/>
      <c r="LQ99" s="13"/>
      <c r="LR99" s="13"/>
      <c r="LS99" s="13"/>
      <c r="LT99" s="13"/>
      <c r="LU99" s="13">
        <v>1</v>
      </c>
      <c r="LV99" s="13"/>
      <c r="LW99" s="13"/>
      <c r="LX99" s="13"/>
      <c r="LY99" s="13"/>
      <c r="LZ99" s="13">
        <v>1</v>
      </c>
      <c r="MA99" s="13"/>
      <c r="MB99" s="13">
        <v>1</v>
      </c>
      <c r="MC99" s="13"/>
      <c r="MD99" s="13">
        <v>1</v>
      </c>
      <c r="ME99" s="13">
        <v>2</v>
      </c>
      <c r="MF99" s="13"/>
      <c r="MG99" s="13">
        <v>1</v>
      </c>
      <c r="MH99" s="13">
        <v>2</v>
      </c>
      <c r="MI99" s="13"/>
      <c r="MJ99" s="13"/>
      <c r="MK99" s="13"/>
      <c r="ML99" s="13"/>
      <c r="MM99" s="13"/>
      <c r="MN99" s="13">
        <v>1</v>
      </c>
      <c r="MO99" s="13"/>
      <c r="MP99" s="13"/>
      <c r="MQ99" s="13"/>
      <c r="MR99" s="13"/>
      <c r="MS99" s="13"/>
      <c r="MT99" s="13">
        <v>1</v>
      </c>
      <c r="MU99" s="57">
        <v>14</v>
      </c>
      <c r="MV99" s="13">
        <v>681</v>
      </c>
    </row>
    <row r="100" spans="1:360">
      <c r="A100" s="8" t="s">
        <v>110</v>
      </c>
      <c r="B100" s="234">
        <f t="shared" si="219"/>
        <v>2</v>
      </c>
      <c r="C100" s="234">
        <f t="shared" si="220"/>
        <v>0</v>
      </c>
      <c r="D100" s="234">
        <f t="shared" si="221"/>
        <v>0</v>
      </c>
      <c r="E100" s="234">
        <f t="shared" si="222"/>
        <v>0</v>
      </c>
      <c r="F100" s="234">
        <f t="shared" si="223"/>
        <v>0</v>
      </c>
      <c r="G100" s="234">
        <f t="shared" si="224"/>
        <v>0</v>
      </c>
      <c r="H100" s="234">
        <f t="shared" si="225"/>
        <v>0</v>
      </c>
      <c r="I100" s="234">
        <f t="shared" si="226"/>
        <v>0</v>
      </c>
      <c r="J100" s="234">
        <f t="shared" si="227"/>
        <v>6</v>
      </c>
      <c r="K100" s="234">
        <f t="shared" si="228"/>
        <v>5</v>
      </c>
      <c r="L100" s="234">
        <f t="shared" si="229"/>
        <v>14</v>
      </c>
      <c r="M100" s="234">
        <f t="shared" si="230"/>
        <v>6</v>
      </c>
      <c r="N100" s="234">
        <f t="shared" si="231"/>
        <v>32</v>
      </c>
      <c r="O100" s="234">
        <f t="shared" si="232"/>
        <v>15</v>
      </c>
      <c r="P100" s="234">
        <f t="shared" si="233"/>
        <v>50</v>
      </c>
      <c r="Q100" s="234">
        <f t="shared" si="234"/>
        <v>29</v>
      </c>
      <c r="R100" s="234">
        <f t="shared" si="235"/>
        <v>27</v>
      </c>
      <c r="S100" s="234">
        <f t="shared" si="236"/>
        <v>22</v>
      </c>
      <c r="T100" s="234">
        <f t="shared" si="237"/>
        <v>1</v>
      </c>
      <c r="U100" s="234">
        <f t="shared" si="238"/>
        <v>11</v>
      </c>
      <c r="W100" s="596">
        <f t="shared" si="239"/>
        <v>0</v>
      </c>
      <c r="X100" s="596">
        <f t="shared" si="240"/>
        <v>0</v>
      </c>
      <c r="Y100" s="596">
        <f t="shared" si="241"/>
        <v>0</v>
      </c>
      <c r="Z100" s="596">
        <f t="shared" si="242"/>
        <v>0</v>
      </c>
      <c r="AA100" s="596">
        <f t="shared" si="243"/>
        <v>0</v>
      </c>
      <c r="AB100" s="596">
        <f t="shared" si="244"/>
        <v>0</v>
      </c>
      <c r="AC100" s="596">
        <f t="shared" si="245"/>
        <v>0</v>
      </c>
      <c r="AD100" s="596">
        <f t="shared" si="246"/>
        <v>0</v>
      </c>
      <c r="AE100" s="596">
        <f t="shared" si="247"/>
        <v>0</v>
      </c>
      <c r="AF100" s="596">
        <f t="shared" si="248"/>
        <v>1</v>
      </c>
      <c r="AG100" s="305"/>
      <c r="AH100" s="16" t="s">
        <v>203</v>
      </c>
      <c r="AI100" s="616">
        <f t="shared" si="158"/>
        <v>1</v>
      </c>
      <c r="AJ100" s="616">
        <f t="shared" si="159"/>
        <v>0</v>
      </c>
      <c r="AK100" s="616">
        <f t="shared" si="160"/>
        <v>0</v>
      </c>
      <c r="AL100" s="616">
        <f t="shared" si="161"/>
        <v>2</v>
      </c>
      <c r="AM100" s="616">
        <f t="shared" si="162"/>
        <v>1</v>
      </c>
      <c r="AN100" s="616">
        <f t="shared" si="163"/>
        <v>0</v>
      </c>
      <c r="AO100" s="616">
        <f t="shared" si="164"/>
        <v>3</v>
      </c>
      <c r="AP100" s="616">
        <f t="shared" si="165"/>
        <v>1</v>
      </c>
      <c r="AQ100" s="616">
        <f t="shared" si="166"/>
        <v>17</v>
      </c>
      <c r="AR100" s="616">
        <f t="shared" si="167"/>
        <v>9</v>
      </c>
      <c r="AS100" s="616">
        <f t="shared" si="168"/>
        <v>47</v>
      </c>
      <c r="AT100" s="616">
        <f t="shared" si="169"/>
        <v>23</v>
      </c>
      <c r="AU100" s="616">
        <f t="shared" si="170"/>
        <v>80</v>
      </c>
      <c r="AV100" s="616">
        <f t="shared" si="171"/>
        <v>48</v>
      </c>
      <c r="AW100" s="616">
        <f t="shared" si="172"/>
        <v>119</v>
      </c>
      <c r="AX100" s="616">
        <f t="shared" si="173"/>
        <v>68</v>
      </c>
      <c r="AY100" s="616">
        <f t="shared" si="174"/>
        <v>82</v>
      </c>
      <c r="AZ100" s="616">
        <f t="shared" si="175"/>
        <v>70</v>
      </c>
      <c r="BA100" s="616">
        <f t="shared" si="176"/>
        <v>14</v>
      </c>
      <c r="BB100" s="616">
        <f t="shared" si="177"/>
        <v>46</v>
      </c>
      <c r="BC100" s="616">
        <f t="shared" si="178"/>
        <v>30</v>
      </c>
      <c r="BD100" s="594">
        <f t="shared" si="179"/>
        <v>0</v>
      </c>
      <c r="BE100" s="594">
        <f t="shared" si="180"/>
        <v>0</v>
      </c>
      <c r="BF100" s="594">
        <f t="shared" si="181"/>
        <v>0</v>
      </c>
      <c r="BG100" s="594">
        <f t="shared" si="182"/>
        <v>0</v>
      </c>
      <c r="BH100" s="594">
        <f t="shared" si="183"/>
        <v>0</v>
      </c>
      <c r="BI100" s="594">
        <f t="shared" si="184"/>
        <v>0</v>
      </c>
      <c r="BJ100" s="594">
        <f t="shared" si="185"/>
        <v>2</v>
      </c>
      <c r="BK100" s="594">
        <f t="shared" si="186"/>
        <v>1</v>
      </c>
      <c r="BL100" s="594">
        <f t="shared" si="187"/>
        <v>12</v>
      </c>
      <c r="BM100" s="594">
        <f t="shared" si="188"/>
        <v>14</v>
      </c>
      <c r="BN100" s="305"/>
      <c r="BO100" s="305"/>
      <c r="BP100" s="16" t="s">
        <v>203</v>
      </c>
      <c r="BQ100" s="13"/>
      <c r="BR100" s="13"/>
      <c r="BS100" s="13"/>
      <c r="BT100" s="13"/>
      <c r="BU100" s="13"/>
      <c r="BV100" s="13"/>
      <c r="BW100" s="13"/>
      <c r="BX100" s="13"/>
      <c r="BY100" s="13"/>
      <c r="BZ100" s="13">
        <v>1</v>
      </c>
      <c r="CA100" s="13"/>
      <c r="CB100" s="13"/>
      <c r="CC100" s="13"/>
      <c r="CD100" s="13"/>
      <c r="CE100" s="13"/>
      <c r="CF100" s="13">
        <v>1</v>
      </c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>
        <v>1</v>
      </c>
      <c r="CU100" s="13"/>
      <c r="CV100" s="13"/>
      <c r="CW100" s="13"/>
      <c r="CX100" s="13"/>
      <c r="CY100" s="13"/>
      <c r="CZ100" s="13"/>
      <c r="DA100" s="13"/>
      <c r="DB100" s="13"/>
      <c r="DC100" s="13">
        <v>2</v>
      </c>
      <c r="DD100" s="13">
        <v>1</v>
      </c>
      <c r="DE100" s="13"/>
      <c r="DF100" s="13">
        <v>2</v>
      </c>
      <c r="DG100" s="13">
        <v>1</v>
      </c>
      <c r="DH100" s="13">
        <v>1</v>
      </c>
      <c r="DI100" s="13">
        <v>1</v>
      </c>
      <c r="DJ100" s="13"/>
      <c r="DK100" s="13">
        <v>1</v>
      </c>
      <c r="DL100" s="13">
        <v>2</v>
      </c>
      <c r="DM100" s="13">
        <v>1</v>
      </c>
      <c r="DN100" s="13">
        <v>2</v>
      </c>
      <c r="DO100" s="13">
        <v>2</v>
      </c>
      <c r="DP100" s="13">
        <v>2</v>
      </c>
      <c r="DQ100" s="13">
        <v>2</v>
      </c>
      <c r="DR100" s="13">
        <v>3</v>
      </c>
      <c r="DS100" s="13">
        <v>3</v>
      </c>
      <c r="DT100" s="13">
        <v>3</v>
      </c>
      <c r="DU100" s="13">
        <v>3</v>
      </c>
      <c r="DV100" s="13">
        <v>3</v>
      </c>
      <c r="DW100" s="13">
        <v>2</v>
      </c>
      <c r="DX100" s="13">
        <v>2</v>
      </c>
      <c r="DY100" s="13">
        <v>3</v>
      </c>
      <c r="DZ100" s="13">
        <v>3</v>
      </c>
      <c r="EA100" s="13">
        <v>7</v>
      </c>
      <c r="EB100" s="13">
        <v>3</v>
      </c>
      <c r="EC100" s="13">
        <v>6</v>
      </c>
      <c r="ED100" s="13">
        <v>8</v>
      </c>
      <c r="EE100" s="13">
        <v>11</v>
      </c>
      <c r="EF100" s="13">
        <v>6</v>
      </c>
      <c r="EG100" s="13">
        <v>10</v>
      </c>
      <c r="EH100" s="13">
        <v>5</v>
      </c>
      <c r="EI100" s="13">
        <v>7</v>
      </c>
      <c r="EJ100" s="13">
        <v>7</v>
      </c>
      <c r="EK100" s="13">
        <v>4</v>
      </c>
      <c r="EL100" s="13">
        <v>9</v>
      </c>
      <c r="EM100" s="13">
        <v>4</v>
      </c>
      <c r="EN100" s="13">
        <v>9</v>
      </c>
      <c r="EO100" s="13">
        <v>7</v>
      </c>
      <c r="EP100" s="13">
        <v>10</v>
      </c>
      <c r="EQ100" s="13">
        <v>8</v>
      </c>
      <c r="ER100" s="13">
        <v>7</v>
      </c>
      <c r="ES100" s="13">
        <v>6</v>
      </c>
      <c r="ET100" s="13">
        <v>10</v>
      </c>
      <c r="EU100" s="13">
        <v>4</v>
      </c>
      <c r="EV100" s="13">
        <v>9</v>
      </c>
      <c r="EW100" s="13">
        <v>8</v>
      </c>
      <c r="EX100" s="13">
        <v>4</v>
      </c>
      <c r="EY100" s="13">
        <v>4</v>
      </c>
      <c r="EZ100" s="13">
        <v>12</v>
      </c>
      <c r="FA100" s="13">
        <v>4</v>
      </c>
      <c r="FB100" s="13">
        <v>6</v>
      </c>
      <c r="FC100" s="13">
        <v>6</v>
      </c>
      <c r="FD100" s="13">
        <v>6</v>
      </c>
      <c r="FE100" s="13">
        <v>5</v>
      </c>
      <c r="FF100" s="13">
        <v>1</v>
      </c>
      <c r="FG100" s="13">
        <v>3</v>
      </c>
      <c r="FH100" s="13">
        <v>1</v>
      </c>
      <c r="FI100" s="13">
        <v>2</v>
      </c>
      <c r="FJ100" s="13"/>
      <c r="FK100" s="13"/>
      <c r="FL100" s="13"/>
      <c r="FM100" s="13"/>
      <c r="FN100" s="13"/>
      <c r="FO100" s="13"/>
      <c r="FP100" s="13"/>
      <c r="FQ100" s="13"/>
      <c r="FR100" s="13"/>
      <c r="FS100" s="57">
        <v>267</v>
      </c>
      <c r="FT100" s="13"/>
      <c r="FU100" s="13"/>
      <c r="FV100" s="13">
        <v>1</v>
      </c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>
        <v>1</v>
      </c>
      <c r="GV100" s="13"/>
      <c r="GW100" s="13"/>
      <c r="GX100" s="13"/>
      <c r="GY100" s="13"/>
      <c r="GZ100" s="13"/>
      <c r="HA100" s="13"/>
      <c r="HB100" s="13"/>
      <c r="HC100" s="13"/>
      <c r="HD100" s="13">
        <v>2</v>
      </c>
      <c r="HE100" s="13">
        <v>1</v>
      </c>
      <c r="HF100" s="13">
        <v>1</v>
      </c>
      <c r="HG100" s="13">
        <v>1</v>
      </c>
      <c r="HH100" s="13">
        <v>1</v>
      </c>
      <c r="HI100" s="13"/>
      <c r="HJ100" s="13">
        <v>3</v>
      </c>
      <c r="HK100" s="13">
        <v>2</v>
      </c>
      <c r="HL100" s="13">
        <v>2</v>
      </c>
      <c r="HM100" s="13"/>
      <c r="HN100" s="13">
        <v>3</v>
      </c>
      <c r="HO100" s="13">
        <v>4</v>
      </c>
      <c r="HP100" s="13">
        <v>1</v>
      </c>
      <c r="HQ100" s="13">
        <v>7</v>
      </c>
      <c r="HR100" s="13">
        <v>1</v>
      </c>
      <c r="HS100" s="13">
        <v>5</v>
      </c>
      <c r="HT100" s="13">
        <v>5</v>
      </c>
      <c r="HU100" s="13">
        <v>3</v>
      </c>
      <c r="HV100" s="13">
        <v>6</v>
      </c>
      <c r="HW100" s="13">
        <v>6</v>
      </c>
      <c r="HX100" s="13">
        <v>6</v>
      </c>
      <c r="HY100" s="13">
        <v>7</v>
      </c>
      <c r="HZ100" s="13">
        <v>4</v>
      </c>
      <c r="IA100" s="13">
        <v>6</v>
      </c>
      <c r="IB100" s="13">
        <v>7</v>
      </c>
      <c r="IC100" s="13">
        <v>6</v>
      </c>
      <c r="ID100" s="13">
        <v>6</v>
      </c>
      <c r="IE100" s="13">
        <v>8</v>
      </c>
      <c r="IF100" s="13">
        <v>4</v>
      </c>
      <c r="IG100" s="13">
        <v>11</v>
      </c>
      <c r="IH100" s="13">
        <v>18</v>
      </c>
      <c r="II100" s="13">
        <v>10</v>
      </c>
      <c r="IJ100" s="13">
        <v>7</v>
      </c>
      <c r="IK100" s="13">
        <v>12</v>
      </c>
      <c r="IL100" s="13">
        <v>21</v>
      </c>
      <c r="IM100" s="13">
        <v>12</v>
      </c>
      <c r="IN100" s="13">
        <v>10</v>
      </c>
      <c r="IO100" s="13">
        <v>14</v>
      </c>
      <c r="IP100" s="13">
        <v>15</v>
      </c>
      <c r="IQ100" s="13">
        <v>14</v>
      </c>
      <c r="IR100" s="13">
        <v>10</v>
      </c>
      <c r="IS100" s="13">
        <v>4</v>
      </c>
      <c r="IT100" s="13">
        <v>5</v>
      </c>
      <c r="IU100" s="13">
        <v>17</v>
      </c>
      <c r="IV100" s="13">
        <v>11</v>
      </c>
      <c r="IW100" s="13">
        <v>4</v>
      </c>
      <c r="IX100" s="13">
        <v>8</v>
      </c>
      <c r="IY100" s="13">
        <v>7</v>
      </c>
      <c r="IZ100" s="13">
        <v>9</v>
      </c>
      <c r="JA100" s="13">
        <v>4</v>
      </c>
      <c r="JB100" s="13">
        <v>10</v>
      </c>
      <c r="JC100" s="13">
        <v>7</v>
      </c>
      <c r="JD100" s="13">
        <v>3</v>
      </c>
      <c r="JE100" s="13">
        <v>2</v>
      </c>
      <c r="JF100" s="13">
        <v>3</v>
      </c>
      <c r="JG100" s="13">
        <v>1</v>
      </c>
      <c r="JH100" s="13">
        <v>1</v>
      </c>
      <c r="JI100" s="13">
        <v>2</v>
      </c>
      <c r="JJ100" s="13">
        <v>1</v>
      </c>
      <c r="JK100" s="13"/>
      <c r="JL100" s="13"/>
      <c r="JM100" s="13"/>
      <c r="JN100" s="13"/>
      <c r="JO100" s="13">
        <v>1</v>
      </c>
      <c r="JP100" s="13"/>
      <c r="JQ100" s="13"/>
      <c r="JR100" s="13"/>
      <c r="JS100" s="13"/>
      <c r="JT100" s="57">
        <v>364</v>
      </c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>
        <v>1</v>
      </c>
      <c r="LB100" s="13"/>
      <c r="LC100" s="13"/>
      <c r="LD100" s="13"/>
      <c r="LE100" s="13"/>
      <c r="LF100" s="13"/>
      <c r="LG100" s="13">
        <v>1</v>
      </c>
      <c r="LH100" s="13"/>
      <c r="LI100" s="13"/>
      <c r="LJ100" s="13"/>
      <c r="LK100" s="13"/>
      <c r="LL100" s="13"/>
      <c r="LM100" s="13">
        <v>1</v>
      </c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>
        <v>1</v>
      </c>
      <c r="LZ100" s="13">
        <v>1</v>
      </c>
      <c r="MA100" s="13">
        <v>3</v>
      </c>
      <c r="MB100" s="13">
        <v>1</v>
      </c>
      <c r="MC100" s="13">
        <v>4</v>
      </c>
      <c r="MD100" s="13">
        <v>2</v>
      </c>
      <c r="ME100" s="13">
        <v>4</v>
      </c>
      <c r="MF100" s="13">
        <v>2</v>
      </c>
      <c r="MG100" s="13">
        <v>3</v>
      </c>
      <c r="MH100" s="13">
        <v>1</v>
      </c>
      <c r="MI100" s="13">
        <v>1</v>
      </c>
      <c r="MJ100" s="13"/>
      <c r="MK100" s="13"/>
      <c r="ML100" s="13">
        <v>1</v>
      </c>
      <c r="MM100" s="13">
        <v>1</v>
      </c>
      <c r="MN100" s="13"/>
      <c r="MO100" s="13"/>
      <c r="MP100" s="13">
        <v>1</v>
      </c>
      <c r="MQ100" s="13"/>
      <c r="MR100" s="13"/>
      <c r="MS100" s="13"/>
      <c r="MT100" s="13">
        <v>1</v>
      </c>
      <c r="MU100" s="57">
        <v>30</v>
      </c>
      <c r="MV100" s="13">
        <v>661</v>
      </c>
    </row>
    <row r="101" spans="1:360">
      <c r="A101" s="9" t="s">
        <v>111</v>
      </c>
      <c r="B101" s="234">
        <f t="shared" si="219"/>
        <v>6</v>
      </c>
      <c r="C101" s="234">
        <f t="shared" si="220"/>
        <v>4</v>
      </c>
      <c r="D101" s="234">
        <f t="shared" si="221"/>
        <v>1</v>
      </c>
      <c r="E101" s="234">
        <f t="shared" si="222"/>
        <v>4</v>
      </c>
      <c r="F101" s="234">
        <f t="shared" si="223"/>
        <v>20</v>
      </c>
      <c r="G101" s="234">
        <f t="shared" si="224"/>
        <v>17</v>
      </c>
      <c r="H101" s="234">
        <f t="shared" si="225"/>
        <v>52</v>
      </c>
      <c r="I101" s="234">
        <f t="shared" si="226"/>
        <v>41</v>
      </c>
      <c r="J101" s="234">
        <f t="shared" si="227"/>
        <v>199</v>
      </c>
      <c r="K101" s="234">
        <f t="shared" si="228"/>
        <v>75</v>
      </c>
      <c r="L101" s="234">
        <f t="shared" si="229"/>
        <v>409</v>
      </c>
      <c r="M101" s="234">
        <f t="shared" si="230"/>
        <v>197</v>
      </c>
      <c r="N101" s="234">
        <f t="shared" si="231"/>
        <v>647</v>
      </c>
      <c r="O101" s="234">
        <f t="shared" si="232"/>
        <v>357</v>
      </c>
      <c r="P101" s="234">
        <f t="shared" si="233"/>
        <v>724</v>
      </c>
      <c r="Q101" s="234">
        <f t="shared" si="234"/>
        <v>528</v>
      </c>
      <c r="R101" s="234">
        <f t="shared" si="235"/>
        <v>446</v>
      </c>
      <c r="S101" s="234">
        <f t="shared" si="236"/>
        <v>462</v>
      </c>
      <c r="T101" s="234">
        <f t="shared" si="237"/>
        <v>108</v>
      </c>
      <c r="U101" s="234">
        <f t="shared" si="238"/>
        <v>188</v>
      </c>
      <c r="W101" s="596">
        <f t="shared" si="239"/>
        <v>4</v>
      </c>
      <c r="X101" s="596">
        <f t="shared" si="240"/>
        <v>0</v>
      </c>
      <c r="Y101" s="596">
        <f t="shared" si="241"/>
        <v>0</v>
      </c>
      <c r="Z101" s="596">
        <f t="shared" si="242"/>
        <v>2</v>
      </c>
      <c r="AA101" s="596">
        <f t="shared" si="243"/>
        <v>4</v>
      </c>
      <c r="AB101" s="596">
        <f t="shared" si="244"/>
        <v>6</v>
      </c>
      <c r="AC101" s="596">
        <f t="shared" si="245"/>
        <v>15</v>
      </c>
      <c r="AD101" s="596">
        <f t="shared" si="246"/>
        <v>15</v>
      </c>
      <c r="AE101" s="596">
        <f t="shared" si="247"/>
        <v>36</v>
      </c>
      <c r="AF101" s="596">
        <f t="shared" si="248"/>
        <v>20</v>
      </c>
      <c r="AG101" s="305"/>
      <c r="AH101" s="16" t="s">
        <v>204</v>
      </c>
      <c r="AI101" s="616">
        <f t="shared" si="158"/>
        <v>1</v>
      </c>
      <c r="AJ101" s="616">
        <f t="shared" si="159"/>
        <v>1</v>
      </c>
      <c r="AK101" s="616">
        <f t="shared" si="160"/>
        <v>1</v>
      </c>
      <c r="AL101" s="616">
        <f t="shared" si="161"/>
        <v>1</v>
      </c>
      <c r="AM101" s="616">
        <f t="shared" si="162"/>
        <v>7</v>
      </c>
      <c r="AN101" s="616">
        <f t="shared" si="163"/>
        <v>2</v>
      </c>
      <c r="AO101" s="616">
        <f t="shared" si="164"/>
        <v>12</v>
      </c>
      <c r="AP101" s="616">
        <f t="shared" si="165"/>
        <v>9</v>
      </c>
      <c r="AQ101" s="616">
        <f t="shared" si="166"/>
        <v>34</v>
      </c>
      <c r="AR101" s="616">
        <f t="shared" si="167"/>
        <v>18</v>
      </c>
      <c r="AS101" s="616">
        <f t="shared" si="168"/>
        <v>75</v>
      </c>
      <c r="AT101" s="616">
        <f t="shared" si="169"/>
        <v>46</v>
      </c>
      <c r="AU101" s="616">
        <f t="shared" si="170"/>
        <v>137</v>
      </c>
      <c r="AV101" s="616">
        <f t="shared" si="171"/>
        <v>74</v>
      </c>
      <c r="AW101" s="616">
        <f t="shared" si="172"/>
        <v>139</v>
      </c>
      <c r="AX101" s="616">
        <f t="shared" si="173"/>
        <v>105</v>
      </c>
      <c r="AY101" s="616">
        <f t="shared" si="174"/>
        <v>88</v>
      </c>
      <c r="AZ101" s="616">
        <f t="shared" si="175"/>
        <v>65</v>
      </c>
      <c r="BA101" s="616">
        <f t="shared" si="176"/>
        <v>10</v>
      </c>
      <c r="BB101" s="616">
        <f t="shared" si="177"/>
        <v>23</v>
      </c>
      <c r="BC101" s="616">
        <f t="shared" si="178"/>
        <v>18</v>
      </c>
      <c r="BD101" s="594">
        <f t="shared" si="179"/>
        <v>1</v>
      </c>
      <c r="BE101" s="594">
        <f t="shared" si="180"/>
        <v>0</v>
      </c>
      <c r="BF101" s="594">
        <f t="shared" si="181"/>
        <v>0</v>
      </c>
      <c r="BG101" s="594">
        <f t="shared" si="182"/>
        <v>2</v>
      </c>
      <c r="BH101" s="594">
        <f t="shared" si="183"/>
        <v>1</v>
      </c>
      <c r="BI101" s="594">
        <f t="shared" si="184"/>
        <v>0</v>
      </c>
      <c r="BJ101" s="594">
        <f t="shared" si="185"/>
        <v>2</v>
      </c>
      <c r="BK101" s="594">
        <f t="shared" si="186"/>
        <v>4</v>
      </c>
      <c r="BL101" s="594">
        <f t="shared" si="187"/>
        <v>7</v>
      </c>
      <c r="BM101" s="594">
        <f t="shared" si="188"/>
        <v>1</v>
      </c>
      <c r="BN101" s="305"/>
      <c r="BO101" s="305"/>
      <c r="BP101" s="16" t="s">
        <v>204</v>
      </c>
      <c r="BQ101" s="13"/>
      <c r="BR101" s="13"/>
      <c r="BS101" s="13"/>
      <c r="BT101" s="13">
        <v>1</v>
      </c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>
        <v>1</v>
      </c>
      <c r="CH101" s="13"/>
      <c r="CI101" s="13"/>
      <c r="CJ101" s="13"/>
      <c r="CK101" s="13"/>
      <c r="CL101" s="13"/>
      <c r="CM101" s="13"/>
      <c r="CN101" s="13"/>
      <c r="CO101" s="13">
        <v>1</v>
      </c>
      <c r="CP101" s="13">
        <v>1</v>
      </c>
      <c r="CQ101" s="13"/>
      <c r="CR101" s="13"/>
      <c r="CS101" s="13">
        <v>1</v>
      </c>
      <c r="CT101" s="13">
        <v>1</v>
      </c>
      <c r="CU101" s="13"/>
      <c r="CV101" s="13">
        <v>2</v>
      </c>
      <c r="CW101" s="13"/>
      <c r="CX101" s="13">
        <v>2</v>
      </c>
      <c r="CY101" s="13"/>
      <c r="CZ101" s="13">
        <v>3</v>
      </c>
      <c r="DA101" s="13"/>
      <c r="DB101" s="13"/>
      <c r="DC101" s="13">
        <v>1</v>
      </c>
      <c r="DD101" s="13">
        <v>1</v>
      </c>
      <c r="DE101" s="13">
        <v>2</v>
      </c>
      <c r="DF101" s="13">
        <v>3</v>
      </c>
      <c r="DG101" s="13"/>
      <c r="DH101" s="13">
        <v>1</v>
      </c>
      <c r="DI101" s="13">
        <v>4</v>
      </c>
      <c r="DJ101" s="13">
        <v>4</v>
      </c>
      <c r="DK101" s="13">
        <v>2</v>
      </c>
      <c r="DL101" s="13">
        <v>5</v>
      </c>
      <c r="DM101" s="13">
        <v>5</v>
      </c>
      <c r="DN101" s="13"/>
      <c r="DO101" s="13">
        <v>3</v>
      </c>
      <c r="DP101" s="13">
        <v>3</v>
      </c>
      <c r="DQ101" s="13">
        <v>6</v>
      </c>
      <c r="DR101" s="13">
        <v>3</v>
      </c>
      <c r="DS101" s="13">
        <v>6</v>
      </c>
      <c r="DT101" s="13">
        <v>6</v>
      </c>
      <c r="DU101" s="13">
        <v>9</v>
      </c>
      <c r="DV101" s="13">
        <v>4</v>
      </c>
      <c r="DW101" s="13">
        <v>4</v>
      </c>
      <c r="DX101" s="13">
        <v>5</v>
      </c>
      <c r="DY101" s="13">
        <v>7</v>
      </c>
      <c r="DZ101" s="13">
        <v>4</v>
      </c>
      <c r="EA101" s="13">
        <v>6</v>
      </c>
      <c r="EB101" s="13">
        <v>8</v>
      </c>
      <c r="EC101" s="13">
        <v>5</v>
      </c>
      <c r="ED101" s="13">
        <v>18</v>
      </c>
      <c r="EE101" s="13">
        <v>13</v>
      </c>
      <c r="EF101" s="13">
        <v>10</v>
      </c>
      <c r="EG101" s="13">
        <v>10</v>
      </c>
      <c r="EH101" s="13">
        <v>8</v>
      </c>
      <c r="EI101" s="13">
        <v>13</v>
      </c>
      <c r="EJ101" s="13">
        <v>14</v>
      </c>
      <c r="EK101" s="13">
        <v>11</v>
      </c>
      <c r="EL101" s="13">
        <v>13</v>
      </c>
      <c r="EM101" s="13">
        <v>10</v>
      </c>
      <c r="EN101" s="13">
        <v>6</v>
      </c>
      <c r="EO101" s="13">
        <v>10</v>
      </c>
      <c r="EP101" s="13">
        <v>7</v>
      </c>
      <c r="EQ101" s="13">
        <v>7</v>
      </c>
      <c r="ER101" s="13">
        <v>5</v>
      </c>
      <c r="ES101" s="13">
        <v>9</v>
      </c>
      <c r="ET101" s="13">
        <v>9</v>
      </c>
      <c r="EU101" s="13">
        <v>5</v>
      </c>
      <c r="EV101" s="13">
        <v>9</v>
      </c>
      <c r="EW101" s="13">
        <v>6</v>
      </c>
      <c r="EX101" s="13">
        <v>4</v>
      </c>
      <c r="EY101" s="13">
        <v>4</v>
      </c>
      <c r="EZ101" s="13">
        <v>8</v>
      </c>
      <c r="FA101" s="13">
        <v>3</v>
      </c>
      <c r="FB101" s="13">
        <v>4</v>
      </c>
      <c r="FC101" s="13">
        <v>1</v>
      </c>
      <c r="FD101" s="13">
        <v>2</v>
      </c>
      <c r="FE101" s="13">
        <v>1</v>
      </c>
      <c r="FF101" s="13">
        <v>2</v>
      </c>
      <c r="FG101" s="13"/>
      <c r="FH101" s="13"/>
      <c r="FI101" s="13">
        <v>1</v>
      </c>
      <c r="FJ101" s="13"/>
      <c r="FK101" s="13"/>
      <c r="FL101" s="13">
        <v>1</v>
      </c>
      <c r="FM101" s="13"/>
      <c r="FN101" s="13"/>
      <c r="FO101" s="13"/>
      <c r="FP101" s="13"/>
      <c r="FQ101" s="13"/>
      <c r="FR101" s="13"/>
      <c r="FS101" s="57">
        <v>344</v>
      </c>
      <c r="FT101" s="13"/>
      <c r="FU101" s="13"/>
      <c r="FV101" s="13">
        <v>1</v>
      </c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>
        <v>1</v>
      </c>
      <c r="GL101" s="13">
        <v>1</v>
      </c>
      <c r="GM101" s="13"/>
      <c r="GN101" s="13"/>
      <c r="GO101" s="13"/>
      <c r="GP101" s="13"/>
      <c r="GQ101" s="13">
        <v>1</v>
      </c>
      <c r="GR101" s="13">
        <v>3</v>
      </c>
      <c r="GS101" s="13">
        <v>1</v>
      </c>
      <c r="GT101" s="13">
        <v>1</v>
      </c>
      <c r="GU101" s="13"/>
      <c r="GV101" s="13">
        <v>1</v>
      </c>
      <c r="GW101" s="13">
        <v>3</v>
      </c>
      <c r="GX101" s="13"/>
      <c r="GY101" s="13">
        <v>2</v>
      </c>
      <c r="GZ101" s="13">
        <v>1</v>
      </c>
      <c r="HA101" s="13">
        <v>1</v>
      </c>
      <c r="HB101" s="13"/>
      <c r="HC101" s="13">
        <v>1</v>
      </c>
      <c r="HD101" s="13">
        <v>1</v>
      </c>
      <c r="HE101" s="13">
        <v>2</v>
      </c>
      <c r="HF101" s="13">
        <v>3</v>
      </c>
      <c r="HG101" s="13">
        <v>3</v>
      </c>
      <c r="HH101" s="13"/>
      <c r="HI101" s="13">
        <v>2</v>
      </c>
      <c r="HJ101" s="13">
        <v>2</v>
      </c>
      <c r="HK101" s="13">
        <v>8</v>
      </c>
      <c r="HL101" s="13">
        <v>3</v>
      </c>
      <c r="HM101" s="13">
        <v>4</v>
      </c>
      <c r="HN101" s="13">
        <v>6</v>
      </c>
      <c r="HO101" s="13">
        <v>3</v>
      </c>
      <c r="HP101" s="13">
        <v>7</v>
      </c>
      <c r="HQ101" s="13">
        <v>6</v>
      </c>
      <c r="HR101" s="13">
        <v>7</v>
      </c>
      <c r="HS101" s="13">
        <v>6</v>
      </c>
      <c r="HT101" s="13">
        <v>6</v>
      </c>
      <c r="HU101" s="13">
        <v>12</v>
      </c>
      <c r="HV101" s="13">
        <v>6</v>
      </c>
      <c r="HW101" s="13">
        <v>10</v>
      </c>
      <c r="HX101" s="13">
        <v>8</v>
      </c>
      <c r="HY101" s="13">
        <v>7</v>
      </c>
      <c r="HZ101" s="13">
        <v>6</v>
      </c>
      <c r="IA101" s="13">
        <v>11</v>
      </c>
      <c r="IB101" s="13">
        <v>16</v>
      </c>
      <c r="IC101" s="13">
        <v>10</v>
      </c>
      <c r="ID101" s="13">
        <v>10</v>
      </c>
      <c r="IE101" s="13">
        <v>12</v>
      </c>
      <c r="IF101" s="13">
        <v>18</v>
      </c>
      <c r="IG101" s="13">
        <v>17</v>
      </c>
      <c r="IH101" s="13">
        <v>16</v>
      </c>
      <c r="II101" s="13">
        <v>21</v>
      </c>
      <c r="IJ101" s="13">
        <v>16</v>
      </c>
      <c r="IK101" s="13">
        <v>16</v>
      </c>
      <c r="IL101" s="13">
        <v>11</v>
      </c>
      <c r="IM101" s="13">
        <v>13</v>
      </c>
      <c r="IN101" s="13">
        <v>20</v>
      </c>
      <c r="IO101" s="13">
        <v>13</v>
      </c>
      <c r="IP101" s="13">
        <v>5</v>
      </c>
      <c r="IQ101" s="13">
        <v>22</v>
      </c>
      <c r="IR101" s="13">
        <v>6</v>
      </c>
      <c r="IS101" s="13">
        <v>17</v>
      </c>
      <c r="IT101" s="13">
        <v>15</v>
      </c>
      <c r="IU101" s="13">
        <v>14</v>
      </c>
      <c r="IV101" s="13">
        <v>13</v>
      </c>
      <c r="IW101" s="13">
        <v>9</v>
      </c>
      <c r="IX101" s="13">
        <v>6</v>
      </c>
      <c r="IY101" s="13">
        <v>7</v>
      </c>
      <c r="IZ101" s="13">
        <v>8</v>
      </c>
      <c r="JA101" s="13">
        <v>7</v>
      </c>
      <c r="JB101" s="13">
        <v>4</v>
      </c>
      <c r="JC101" s="13">
        <v>5</v>
      </c>
      <c r="JD101" s="13">
        <v>3</v>
      </c>
      <c r="JE101" s="13"/>
      <c r="JF101" s="13">
        <v>3</v>
      </c>
      <c r="JG101" s="13">
        <v>2</v>
      </c>
      <c r="JH101" s="13"/>
      <c r="JI101" s="13"/>
      <c r="JJ101" s="13"/>
      <c r="JK101" s="13"/>
      <c r="JL101" s="13">
        <v>1</v>
      </c>
      <c r="JM101" s="13"/>
      <c r="JN101" s="13">
        <v>1</v>
      </c>
      <c r="JO101" s="13"/>
      <c r="JP101" s="13"/>
      <c r="JQ101" s="13"/>
      <c r="JR101" s="13"/>
      <c r="JS101" s="13"/>
      <c r="JT101" s="57">
        <v>504</v>
      </c>
      <c r="JU101" s="13"/>
      <c r="JV101" s="13">
        <v>1</v>
      </c>
      <c r="JW101" s="13"/>
      <c r="JX101" s="13"/>
      <c r="JY101" s="13"/>
      <c r="JZ101" s="13"/>
      <c r="KA101" s="13"/>
      <c r="KB101" s="13"/>
      <c r="KC101" s="13"/>
      <c r="KD101" s="13"/>
      <c r="KE101" s="13">
        <v>1</v>
      </c>
      <c r="KF101" s="13">
        <v>1</v>
      </c>
      <c r="KG101" s="13"/>
      <c r="KH101" s="13"/>
      <c r="KI101" s="13"/>
      <c r="KJ101" s="13">
        <v>1</v>
      </c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>
        <v>1</v>
      </c>
      <c r="LH101" s="13"/>
      <c r="LI101" s="13"/>
      <c r="LJ101" s="13">
        <v>1</v>
      </c>
      <c r="LK101" s="13">
        <v>1</v>
      </c>
      <c r="LL101" s="13">
        <v>3</v>
      </c>
      <c r="LM101" s="13"/>
      <c r="LN101" s="13"/>
      <c r="LO101" s="13"/>
      <c r="LP101" s="13"/>
      <c r="LQ101" s="13"/>
      <c r="LR101" s="13"/>
      <c r="LS101" s="13"/>
      <c r="LT101" s="13"/>
      <c r="LU101" s="13"/>
      <c r="LV101" s="13">
        <v>1</v>
      </c>
      <c r="LW101" s="13">
        <v>1</v>
      </c>
      <c r="LX101" s="13">
        <v>2</v>
      </c>
      <c r="LY101" s="13"/>
      <c r="LZ101" s="13">
        <v>1</v>
      </c>
      <c r="MA101" s="13"/>
      <c r="MB101" s="13"/>
      <c r="MC101" s="13">
        <v>2</v>
      </c>
      <c r="MD101" s="13"/>
      <c r="ME101" s="13"/>
      <c r="MF101" s="13">
        <v>1</v>
      </c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57">
        <v>18</v>
      </c>
      <c r="MV101" s="13">
        <v>866</v>
      </c>
    </row>
    <row r="102" spans="1:360">
      <c r="A102" s="9" t="s">
        <v>112</v>
      </c>
      <c r="B102" s="234">
        <f t="shared" si="219"/>
        <v>0</v>
      </c>
      <c r="C102" s="234">
        <f t="shared" si="220"/>
        <v>2</v>
      </c>
      <c r="D102" s="234">
        <f t="shared" si="221"/>
        <v>5</v>
      </c>
      <c r="E102" s="234">
        <f t="shared" si="222"/>
        <v>0</v>
      </c>
      <c r="F102" s="234">
        <f t="shared" si="223"/>
        <v>8</v>
      </c>
      <c r="G102" s="234">
        <f t="shared" si="224"/>
        <v>2</v>
      </c>
      <c r="H102" s="234">
        <f t="shared" si="225"/>
        <v>32</v>
      </c>
      <c r="I102" s="234">
        <f t="shared" si="226"/>
        <v>9</v>
      </c>
      <c r="J102" s="234">
        <f t="shared" si="227"/>
        <v>67</v>
      </c>
      <c r="K102" s="234">
        <f t="shared" si="228"/>
        <v>30</v>
      </c>
      <c r="L102" s="234">
        <f t="shared" si="229"/>
        <v>157</v>
      </c>
      <c r="M102" s="234">
        <f t="shared" si="230"/>
        <v>85</v>
      </c>
      <c r="N102" s="234">
        <f t="shared" si="231"/>
        <v>308</v>
      </c>
      <c r="O102" s="234">
        <f t="shared" si="232"/>
        <v>193</v>
      </c>
      <c r="P102" s="234">
        <f t="shared" si="233"/>
        <v>379</v>
      </c>
      <c r="Q102" s="234">
        <f t="shared" si="234"/>
        <v>258</v>
      </c>
      <c r="R102" s="234">
        <f t="shared" si="235"/>
        <v>266</v>
      </c>
      <c r="S102" s="234">
        <f t="shared" si="236"/>
        <v>298</v>
      </c>
      <c r="T102" s="234">
        <f t="shared" si="237"/>
        <v>86</v>
      </c>
      <c r="U102" s="234">
        <f t="shared" si="238"/>
        <v>208</v>
      </c>
      <c r="W102" s="596">
        <f t="shared" si="239"/>
        <v>0</v>
      </c>
      <c r="X102" s="596">
        <f t="shared" si="240"/>
        <v>0</v>
      </c>
      <c r="Y102" s="596">
        <f t="shared" si="241"/>
        <v>0</v>
      </c>
      <c r="Z102" s="596">
        <f t="shared" si="242"/>
        <v>0</v>
      </c>
      <c r="AA102" s="596">
        <f t="shared" si="243"/>
        <v>1</v>
      </c>
      <c r="AB102" s="596">
        <f t="shared" si="244"/>
        <v>3</v>
      </c>
      <c r="AC102" s="596">
        <f t="shared" si="245"/>
        <v>0</v>
      </c>
      <c r="AD102" s="596">
        <f t="shared" si="246"/>
        <v>5</v>
      </c>
      <c r="AE102" s="596">
        <f t="shared" si="247"/>
        <v>18</v>
      </c>
      <c r="AF102" s="596">
        <f t="shared" si="248"/>
        <v>17</v>
      </c>
      <c r="AG102" s="305"/>
      <c r="AH102" s="16" t="s">
        <v>205</v>
      </c>
      <c r="AI102" s="616">
        <f t="shared" ref="AI102:AI165" si="249">SUM(FT102:GB102)</f>
        <v>0</v>
      </c>
      <c r="AJ102" s="616">
        <f t="shared" ref="AJ102:AJ165" si="250">SUM(BQ102:BY102)</f>
        <v>0</v>
      </c>
      <c r="AK102" s="616">
        <f t="shared" ref="AK102:AK165" si="251">SUM(GC102:GK102)</f>
        <v>0</v>
      </c>
      <c r="AL102" s="616">
        <f t="shared" ref="AL102:AL165" si="252">SUM(BZ102:CG102)</f>
        <v>0</v>
      </c>
      <c r="AM102" s="616">
        <f t="shared" ref="AM102:AM165" si="253">SUM(GL102:GU102)</f>
        <v>0</v>
      </c>
      <c r="AN102" s="616">
        <f t="shared" ref="AN102:AN165" si="254">SUM(CH102:CQ102)</f>
        <v>0</v>
      </c>
      <c r="AO102" s="616">
        <f t="shared" ref="AO102:AO165" si="255">SUM(GV102:HE102)</f>
        <v>6</v>
      </c>
      <c r="AP102" s="616">
        <f t="shared" ref="AP102:AP165" si="256">SUM(CR102:DA102)</f>
        <v>2</v>
      </c>
      <c r="AQ102" s="616">
        <f t="shared" ref="AQ102:AQ165" si="257">SUM(HF102:HO102)</f>
        <v>11</v>
      </c>
      <c r="AR102" s="616">
        <f t="shared" ref="AR102:AR165" si="258">SUM(DB102:DK102)</f>
        <v>7</v>
      </c>
      <c r="AS102" s="616">
        <f t="shared" ref="AS102:AS165" si="259">SUM(HP102:HY102)</f>
        <v>24</v>
      </c>
      <c r="AT102" s="616">
        <f t="shared" ref="AT102:AT165" si="260">SUM(DL102:DU102)</f>
        <v>11</v>
      </c>
      <c r="AU102" s="616">
        <f t="shared" ref="AU102:AU165" si="261">SUM(HZ102:II102)</f>
        <v>61</v>
      </c>
      <c r="AV102" s="616">
        <f t="shared" ref="AV102:AV165" si="262">SUM(DV102:EE102)</f>
        <v>26</v>
      </c>
      <c r="AW102" s="616">
        <f t="shared" ref="AW102:AW165" si="263">SUM(IJ102:IS102)</f>
        <v>67</v>
      </c>
      <c r="AX102" s="616">
        <f t="shared" ref="AX102:AX165" si="264">SUM(EF102:EO102)</f>
        <v>49</v>
      </c>
      <c r="AY102" s="616">
        <f t="shared" ref="AY102:AY165" si="265">SUM(IT102:JC102)</f>
        <v>56</v>
      </c>
      <c r="AZ102" s="616">
        <f t="shared" ref="AZ102:AZ165" si="266">SUM(EP102:EY102)</f>
        <v>46</v>
      </c>
      <c r="BA102" s="616">
        <f t="shared" ref="BA102:BA165" si="267">SUM(JD102:JS102)</f>
        <v>19</v>
      </c>
      <c r="BB102" s="616">
        <f t="shared" ref="BB102:BB165" si="268">SUM(EZ102:FQ102)</f>
        <v>28</v>
      </c>
      <c r="BC102" s="616">
        <f t="shared" ref="BC102:BC165" si="269">+MU102+FR102</f>
        <v>10</v>
      </c>
      <c r="BD102" s="594">
        <f t="shared" ref="BD102:BD165" si="270">SUM(JU102:JV102)</f>
        <v>0</v>
      </c>
      <c r="BE102" s="594">
        <f t="shared" ref="BE102:BE165" si="271">SUM(JW102)</f>
        <v>0</v>
      </c>
      <c r="BF102" s="594">
        <f t="shared" ref="BF102:BF165" si="272">SUM(JX102:JZ102)</f>
        <v>0</v>
      </c>
      <c r="BG102" s="594">
        <f t="shared" ref="BG102:BG165" si="273">SUM(KA102:KG102)</f>
        <v>0</v>
      </c>
      <c r="BH102" s="594">
        <f t="shared" ref="BH102:BH165" si="274">SUM(KH102:KP102)</f>
        <v>1</v>
      </c>
      <c r="BI102" s="594">
        <f t="shared" ref="BI102:BI165" si="275">SUM(KQ102:KZ102)</f>
        <v>0</v>
      </c>
      <c r="BJ102" s="594">
        <f t="shared" ref="BJ102:BJ165" si="276">SUM(LA102:LJ102)</f>
        <v>0</v>
      </c>
      <c r="BK102" s="594">
        <f t="shared" ref="BK102:BK165" si="277">SUM(LK102:LT102)</f>
        <v>1</v>
      </c>
      <c r="BL102" s="594">
        <f t="shared" ref="BL102:BL165" si="278">SUM(LU102:MD102)</f>
        <v>4</v>
      </c>
      <c r="BM102" s="594">
        <f t="shared" ref="BM102:BM165" si="279">SUM(ME102:MS102)</f>
        <v>4</v>
      </c>
      <c r="BN102" s="305"/>
      <c r="BO102" s="305"/>
      <c r="BP102" s="16" t="s">
        <v>205</v>
      </c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>
        <v>1</v>
      </c>
      <c r="CV102" s="13"/>
      <c r="CW102" s="13">
        <v>1</v>
      </c>
      <c r="CX102" s="13"/>
      <c r="CY102" s="13"/>
      <c r="CZ102" s="13"/>
      <c r="DA102" s="13"/>
      <c r="DB102" s="13"/>
      <c r="DC102" s="13"/>
      <c r="DD102" s="13">
        <v>1</v>
      </c>
      <c r="DE102" s="13">
        <v>1</v>
      </c>
      <c r="DF102" s="13">
        <v>1</v>
      </c>
      <c r="DG102" s="13"/>
      <c r="DH102" s="13"/>
      <c r="DI102" s="13">
        <v>3</v>
      </c>
      <c r="DJ102" s="13"/>
      <c r="DK102" s="13">
        <v>1</v>
      </c>
      <c r="DL102" s="13"/>
      <c r="DM102" s="13"/>
      <c r="DN102" s="13">
        <v>1</v>
      </c>
      <c r="DO102" s="13">
        <v>2</v>
      </c>
      <c r="DP102" s="13">
        <v>1</v>
      </c>
      <c r="DQ102" s="13"/>
      <c r="DR102" s="13">
        <v>2</v>
      </c>
      <c r="DS102" s="13">
        <v>1</v>
      </c>
      <c r="DT102" s="13">
        <v>1</v>
      </c>
      <c r="DU102" s="13">
        <v>3</v>
      </c>
      <c r="DV102" s="13"/>
      <c r="DW102" s="13">
        <v>1</v>
      </c>
      <c r="DX102" s="13">
        <v>2</v>
      </c>
      <c r="DY102" s="13">
        <v>5</v>
      </c>
      <c r="DZ102" s="13">
        <v>2</v>
      </c>
      <c r="EA102" s="13">
        <v>4</v>
      </c>
      <c r="EB102" s="13">
        <v>4</v>
      </c>
      <c r="EC102" s="13">
        <v>2</v>
      </c>
      <c r="ED102" s="13">
        <v>1</v>
      </c>
      <c r="EE102" s="13">
        <v>5</v>
      </c>
      <c r="EF102" s="13">
        <v>6</v>
      </c>
      <c r="EG102" s="13">
        <v>5</v>
      </c>
      <c r="EH102" s="13">
        <v>7</v>
      </c>
      <c r="EI102" s="13">
        <v>1</v>
      </c>
      <c r="EJ102" s="13">
        <v>4</v>
      </c>
      <c r="EK102" s="13">
        <v>4</v>
      </c>
      <c r="EL102" s="13">
        <v>3</v>
      </c>
      <c r="EM102" s="13">
        <v>5</v>
      </c>
      <c r="EN102" s="13">
        <v>8</v>
      </c>
      <c r="EO102" s="13">
        <v>6</v>
      </c>
      <c r="EP102" s="13">
        <v>2</v>
      </c>
      <c r="EQ102" s="13">
        <v>1</v>
      </c>
      <c r="ER102" s="13">
        <v>8</v>
      </c>
      <c r="ES102" s="13">
        <v>7</v>
      </c>
      <c r="ET102" s="13">
        <v>5</v>
      </c>
      <c r="EU102" s="13">
        <v>5</v>
      </c>
      <c r="EV102" s="13">
        <v>8</v>
      </c>
      <c r="EW102" s="13">
        <v>5</v>
      </c>
      <c r="EX102" s="13">
        <v>1</v>
      </c>
      <c r="EY102" s="13">
        <v>4</v>
      </c>
      <c r="EZ102" s="13">
        <v>5</v>
      </c>
      <c r="FA102" s="13">
        <v>5</v>
      </c>
      <c r="FB102" s="13">
        <v>2</v>
      </c>
      <c r="FC102" s="13">
        <v>4</v>
      </c>
      <c r="FD102" s="13">
        <v>3</v>
      </c>
      <c r="FE102" s="13">
        <v>2</v>
      </c>
      <c r="FF102" s="13">
        <v>4</v>
      </c>
      <c r="FG102" s="13"/>
      <c r="FH102" s="13"/>
      <c r="FI102" s="13">
        <v>3</v>
      </c>
      <c r="FJ102" s="13"/>
      <c r="FK102" s="13"/>
      <c r="FL102" s="13"/>
      <c r="FM102" s="13"/>
      <c r="FN102" s="13"/>
      <c r="FO102" s="13"/>
      <c r="FP102" s="13"/>
      <c r="FQ102" s="13"/>
      <c r="FR102" s="13"/>
      <c r="FS102" s="57">
        <v>169</v>
      </c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>
        <v>1</v>
      </c>
      <c r="GW102" s="13"/>
      <c r="GX102" s="13"/>
      <c r="GY102" s="13">
        <v>1</v>
      </c>
      <c r="GZ102" s="13">
        <v>1</v>
      </c>
      <c r="HA102" s="13">
        <v>1</v>
      </c>
      <c r="HB102" s="13"/>
      <c r="HC102" s="13"/>
      <c r="HD102" s="13"/>
      <c r="HE102" s="13">
        <v>2</v>
      </c>
      <c r="HF102" s="13"/>
      <c r="HG102" s="13"/>
      <c r="HH102" s="13">
        <v>1</v>
      </c>
      <c r="HI102" s="13">
        <v>1</v>
      </c>
      <c r="HJ102" s="13">
        <v>1</v>
      </c>
      <c r="HK102" s="13">
        <v>2</v>
      </c>
      <c r="HL102" s="13"/>
      <c r="HM102" s="13">
        <v>3</v>
      </c>
      <c r="HN102" s="13">
        <v>1</v>
      </c>
      <c r="HO102" s="13">
        <v>2</v>
      </c>
      <c r="HP102" s="13">
        <v>2</v>
      </c>
      <c r="HQ102" s="13">
        <v>2</v>
      </c>
      <c r="HR102" s="13"/>
      <c r="HS102" s="13">
        <v>3</v>
      </c>
      <c r="HT102" s="13">
        <v>1</v>
      </c>
      <c r="HU102" s="13">
        <v>2</v>
      </c>
      <c r="HV102" s="13">
        <v>3</v>
      </c>
      <c r="HW102" s="13">
        <v>2</v>
      </c>
      <c r="HX102" s="13">
        <v>7</v>
      </c>
      <c r="HY102" s="13">
        <v>2</v>
      </c>
      <c r="HZ102" s="13">
        <v>3</v>
      </c>
      <c r="IA102" s="13">
        <v>5</v>
      </c>
      <c r="IB102" s="13">
        <v>6</v>
      </c>
      <c r="IC102" s="13">
        <v>6</v>
      </c>
      <c r="ID102" s="13">
        <v>8</v>
      </c>
      <c r="IE102" s="13">
        <v>6</v>
      </c>
      <c r="IF102" s="13">
        <v>2</v>
      </c>
      <c r="IG102" s="13">
        <v>12</v>
      </c>
      <c r="IH102" s="13">
        <v>7</v>
      </c>
      <c r="II102" s="13">
        <v>6</v>
      </c>
      <c r="IJ102" s="13">
        <v>8</v>
      </c>
      <c r="IK102" s="13">
        <v>9</v>
      </c>
      <c r="IL102" s="13">
        <v>4</v>
      </c>
      <c r="IM102" s="13">
        <v>8</v>
      </c>
      <c r="IN102" s="13">
        <v>6</v>
      </c>
      <c r="IO102" s="13">
        <v>8</v>
      </c>
      <c r="IP102" s="13">
        <v>8</v>
      </c>
      <c r="IQ102" s="13">
        <v>8</v>
      </c>
      <c r="IR102" s="13">
        <v>4</v>
      </c>
      <c r="IS102" s="13">
        <v>4</v>
      </c>
      <c r="IT102" s="13">
        <v>9</v>
      </c>
      <c r="IU102" s="13">
        <v>9</v>
      </c>
      <c r="IV102" s="13">
        <v>8</v>
      </c>
      <c r="IW102" s="13">
        <v>6</v>
      </c>
      <c r="IX102" s="13">
        <v>10</v>
      </c>
      <c r="IY102" s="13">
        <v>3</v>
      </c>
      <c r="IZ102" s="13">
        <v>2</v>
      </c>
      <c r="JA102" s="13"/>
      <c r="JB102" s="13">
        <v>6</v>
      </c>
      <c r="JC102" s="13">
        <v>3</v>
      </c>
      <c r="JD102" s="13">
        <v>3</v>
      </c>
      <c r="JE102" s="13">
        <v>5</v>
      </c>
      <c r="JF102" s="13">
        <v>4</v>
      </c>
      <c r="JG102" s="13">
        <v>3</v>
      </c>
      <c r="JH102" s="13">
        <v>2</v>
      </c>
      <c r="JI102" s="13"/>
      <c r="JJ102" s="13"/>
      <c r="JK102" s="13">
        <v>2</v>
      </c>
      <c r="JL102" s="13"/>
      <c r="JM102" s="13"/>
      <c r="JN102" s="13"/>
      <c r="JO102" s="13"/>
      <c r="JP102" s="13"/>
      <c r="JQ102" s="13"/>
      <c r="JR102" s="13"/>
      <c r="JS102" s="13"/>
      <c r="JT102" s="57">
        <v>244</v>
      </c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>
        <v>1</v>
      </c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>
        <v>1</v>
      </c>
      <c r="LS102" s="13"/>
      <c r="LT102" s="13"/>
      <c r="LU102" s="13"/>
      <c r="LV102" s="13">
        <v>1</v>
      </c>
      <c r="LW102" s="13"/>
      <c r="LX102" s="13"/>
      <c r="LY102" s="13"/>
      <c r="LZ102" s="13"/>
      <c r="MA102" s="13"/>
      <c r="MB102" s="13"/>
      <c r="MC102" s="13">
        <v>1</v>
      </c>
      <c r="MD102" s="13">
        <v>2</v>
      </c>
      <c r="ME102" s="13">
        <v>3</v>
      </c>
      <c r="MF102" s="13">
        <v>1</v>
      </c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57">
        <v>10</v>
      </c>
      <c r="MV102" s="13">
        <v>423</v>
      </c>
    </row>
    <row r="103" spans="1:360">
      <c r="A103" s="9" t="s">
        <v>206</v>
      </c>
      <c r="B103" s="234">
        <f t="shared" si="219"/>
        <v>0</v>
      </c>
      <c r="C103" s="234">
        <f t="shared" si="220"/>
        <v>1</v>
      </c>
      <c r="D103" s="234">
        <f t="shared" si="221"/>
        <v>4</v>
      </c>
      <c r="E103" s="234">
        <f t="shared" si="222"/>
        <v>0</v>
      </c>
      <c r="F103" s="234">
        <f t="shared" si="223"/>
        <v>7</v>
      </c>
      <c r="G103" s="234">
        <f t="shared" si="224"/>
        <v>3</v>
      </c>
      <c r="H103" s="234">
        <f t="shared" si="225"/>
        <v>9</v>
      </c>
      <c r="I103" s="234">
        <f t="shared" si="226"/>
        <v>12</v>
      </c>
      <c r="J103" s="234">
        <f t="shared" si="227"/>
        <v>39</v>
      </c>
      <c r="K103" s="234">
        <f t="shared" si="228"/>
        <v>23</v>
      </c>
      <c r="L103" s="234">
        <f t="shared" si="229"/>
        <v>113</v>
      </c>
      <c r="M103" s="234">
        <f t="shared" si="230"/>
        <v>63</v>
      </c>
      <c r="N103" s="234">
        <f t="shared" si="231"/>
        <v>194</v>
      </c>
      <c r="O103" s="234">
        <f t="shared" si="232"/>
        <v>131</v>
      </c>
      <c r="P103" s="234">
        <f t="shared" si="233"/>
        <v>233</v>
      </c>
      <c r="Q103" s="234">
        <f t="shared" si="234"/>
        <v>165</v>
      </c>
      <c r="R103" s="234">
        <f t="shared" si="235"/>
        <v>149</v>
      </c>
      <c r="S103" s="234">
        <f t="shared" si="236"/>
        <v>183</v>
      </c>
      <c r="T103" s="234">
        <f t="shared" si="237"/>
        <v>29</v>
      </c>
      <c r="U103" s="234">
        <f t="shared" si="238"/>
        <v>74</v>
      </c>
      <c r="W103" s="596">
        <f t="shared" si="239"/>
        <v>0</v>
      </c>
      <c r="X103" s="596">
        <f t="shared" si="240"/>
        <v>0</v>
      </c>
      <c r="Y103" s="596">
        <f t="shared" si="241"/>
        <v>0</v>
      </c>
      <c r="Z103" s="596">
        <f t="shared" si="242"/>
        <v>0</v>
      </c>
      <c r="AA103" s="596">
        <f t="shared" si="243"/>
        <v>0</v>
      </c>
      <c r="AB103" s="596">
        <f t="shared" si="244"/>
        <v>2</v>
      </c>
      <c r="AC103" s="596">
        <f t="shared" si="245"/>
        <v>1</v>
      </c>
      <c r="AD103" s="596">
        <f t="shared" si="246"/>
        <v>2</v>
      </c>
      <c r="AE103" s="596">
        <f t="shared" si="247"/>
        <v>16</v>
      </c>
      <c r="AF103" s="596">
        <f t="shared" si="248"/>
        <v>19</v>
      </c>
      <c r="AG103" s="305"/>
      <c r="AH103" s="16" t="s">
        <v>110</v>
      </c>
      <c r="AI103" s="616">
        <f t="shared" si="249"/>
        <v>2</v>
      </c>
      <c r="AJ103" s="616">
        <f t="shared" si="250"/>
        <v>0</v>
      </c>
      <c r="AK103" s="616">
        <f t="shared" si="251"/>
        <v>0</v>
      </c>
      <c r="AL103" s="616">
        <f t="shared" si="252"/>
        <v>0</v>
      </c>
      <c r="AM103" s="616">
        <f t="shared" si="253"/>
        <v>0</v>
      </c>
      <c r="AN103" s="616">
        <f t="shared" si="254"/>
        <v>0</v>
      </c>
      <c r="AO103" s="616">
        <f t="shared" si="255"/>
        <v>0</v>
      </c>
      <c r="AP103" s="616">
        <f t="shared" si="256"/>
        <v>0</v>
      </c>
      <c r="AQ103" s="616">
        <f t="shared" si="257"/>
        <v>6</v>
      </c>
      <c r="AR103" s="616">
        <f t="shared" si="258"/>
        <v>5</v>
      </c>
      <c r="AS103" s="616">
        <f t="shared" si="259"/>
        <v>14</v>
      </c>
      <c r="AT103" s="616">
        <f t="shared" si="260"/>
        <v>6</v>
      </c>
      <c r="AU103" s="616">
        <f t="shared" si="261"/>
        <v>32</v>
      </c>
      <c r="AV103" s="616">
        <f t="shared" si="262"/>
        <v>15</v>
      </c>
      <c r="AW103" s="616">
        <f t="shared" si="263"/>
        <v>50</v>
      </c>
      <c r="AX103" s="616">
        <f t="shared" si="264"/>
        <v>29</v>
      </c>
      <c r="AY103" s="616">
        <f t="shared" si="265"/>
        <v>27</v>
      </c>
      <c r="AZ103" s="616">
        <f t="shared" si="266"/>
        <v>22</v>
      </c>
      <c r="BA103" s="616">
        <f t="shared" si="267"/>
        <v>1</v>
      </c>
      <c r="BB103" s="616">
        <f t="shared" si="268"/>
        <v>11</v>
      </c>
      <c r="BC103" s="616">
        <f t="shared" si="269"/>
        <v>1</v>
      </c>
      <c r="BD103" s="594">
        <f t="shared" si="270"/>
        <v>0</v>
      </c>
      <c r="BE103" s="594">
        <f t="shared" si="271"/>
        <v>0</v>
      </c>
      <c r="BF103" s="594">
        <f t="shared" si="272"/>
        <v>0</v>
      </c>
      <c r="BG103" s="594">
        <f t="shared" si="273"/>
        <v>0</v>
      </c>
      <c r="BH103" s="594">
        <f t="shared" si="274"/>
        <v>0</v>
      </c>
      <c r="BI103" s="594">
        <f t="shared" si="275"/>
        <v>0</v>
      </c>
      <c r="BJ103" s="594">
        <f t="shared" si="276"/>
        <v>0</v>
      </c>
      <c r="BK103" s="594">
        <f t="shared" si="277"/>
        <v>0</v>
      </c>
      <c r="BL103" s="594">
        <f t="shared" si="278"/>
        <v>0</v>
      </c>
      <c r="BM103" s="594">
        <f t="shared" si="279"/>
        <v>1</v>
      </c>
      <c r="BN103" s="305"/>
      <c r="BO103" s="305"/>
      <c r="BP103" s="16" t="s">
        <v>110</v>
      </c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>
        <v>2</v>
      </c>
      <c r="DG103" s="13"/>
      <c r="DH103" s="13">
        <v>1</v>
      </c>
      <c r="DI103" s="13">
        <v>1</v>
      </c>
      <c r="DJ103" s="13"/>
      <c r="DK103" s="13">
        <v>1</v>
      </c>
      <c r="DL103" s="13"/>
      <c r="DM103" s="13">
        <v>1</v>
      </c>
      <c r="DN103" s="13">
        <v>2</v>
      </c>
      <c r="DO103" s="13"/>
      <c r="DP103" s="13"/>
      <c r="DQ103" s="13">
        <v>1</v>
      </c>
      <c r="DR103" s="13"/>
      <c r="DS103" s="13">
        <v>1</v>
      </c>
      <c r="DT103" s="13"/>
      <c r="DU103" s="13">
        <v>1</v>
      </c>
      <c r="DV103" s="13">
        <v>1</v>
      </c>
      <c r="DW103" s="13"/>
      <c r="DX103" s="13">
        <v>3</v>
      </c>
      <c r="DY103" s="13">
        <v>3</v>
      </c>
      <c r="DZ103" s="13">
        <v>1</v>
      </c>
      <c r="EA103" s="13">
        <v>1</v>
      </c>
      <c r="EB103" s="13">
        <v>1</v>
      </c>
      <c r="EC103" s="13">
        <v>1</v>
      </c>
      <c r="ED103" s="13">
        <v>2</v>
      </c>
      <c r="EE103" s="13">
        <v>2</v>
      </c>
      <c r="EF103" s="13">
        <v>7</v>
      </c>
      <c r="EG103" s="13">
        <v>7</v>
      </c>
      <c r="EH103" s="13"/>
      <c r="EI103" s="13">
        <v>2</v>
      </c>
      <c r="EJ103" s="13">
        <v>2</v>
      </c>
      <c r="EK103" s="13">
        <v>2</v>
      </c>
      <c r="EL103" s="13">
        <v>2</v>
      </c>
      <c r="EM103" s="13">
        <v>3</v>
      </c>
      <c r="EN103" s="13">
        <v>2</v>
      </c>
      <c r="EO103" s="13">
        <v>2</v>
      </c>
      <c r="EP103" s="13">
        <v>5</v>
      </c>
      <c r="EQ103" s="13">
        <v>3</v>
      </c>
      <c r="ER103" s="13">
        <v>3</v>
      </c>
      <c r="ES103" s="13">
        <v>2</v>
      </c>
      <c r="ET103" s="13">
        <v>2</v>
      </c>
      <c r="EU103" s="13"/>
      <c r="EV103" s="13"/>
      <c r="EW103" s="13">
        <v>2</v>
      </c>
      <c r="EX103" s="13">
        <v>2</v>
      </c>
      <c r="EY103" s="13">
        <v>3</v>
      </c>
      <c r="EZ103" s="13">
        <v>2</v>
      </c>
      <c r="FA103" s="13">
        <v>2</v>
      </c>
      <c r="FB103" s="13"/>
      <c r="FC103" s="13">
        <v>1</v>
      </c>
      <c r="FD103" s="13">
        <v>3</v>
      </c>
      <c r="FE103" s="13">
        <v>1</v>
      </c>
      <c r="FF103" s="13">
        <v>1</v>
      </c>
      <c r="FG103" s="13">
        <v>1</v>
      </c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57">
        <v>88</v>
      </c>
      <c r="FT103" s="13">
        <v>1</v>
      </c>
      <c r="FU103" s="13"/>
      <c r="FV103" s="13"/>
      <c r="FW103" s="13"/>
      <c r="FX103" s="13"/>
      <c r="FY103" s="13"/>
      <c r="FZ103" s="13"/>
      <c r="GA103" s="13"/>
      <c r="GB103" s="13">
        <v>1</v>
      </c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>
        <v>2</v>
      </c>
      <c r="HG103" s="13"/>
      <c r="HH103" s="13">
        <v>1</v>
      </c>
      <c r="HI103" s="13"/>
      <c r="HJ103" s="13">
        <v>1</v>
      </c>
      <c r="HK103" s="13"/>
      <c r="HL103" s="13"/>
      <c r="HM103" s="13">
        <v>2</v>
      </c>
      <c r="HN103" s="13"/>
      <c r="HO103" s="13"/>
      <c r="HP103" s="13">
        <v>3</v>
      </c>
      <c r="HQ103" s="13">
        <v>3</v>
      </c>
      <c r="HR103" s="13">
        <v>1</v>
      </c>
      <c r="HS103" s="13"/>
      <c r="HT103" s="13"/>
      <c r="HU103" s="13"/>
      <c r="HV103" s="13"/>
      <c r="HW103" s="13">
        <v>4</v>
      </c>
      <c r="HX103" s="13"/>
      <c r="HY103" s="13">
        <v>3</v>
      </c>
      <c r="HZ103" s="13">
        <v>5</v>
      </c>
      <c r="IA103" s="13">
        <v>2</v>
      </c>
      <c r="IB103" s="13">
        <v>2</v>
      </c>
      <c r="IC103" s="13">
        <v>3</v>
      </c>
      <c r="ID103" s="13">
        <v>5</v>
      </c>
      <c r="IE103" s="13">
        <v>4</v>
      </c>
      <c r="IF103" s="13">
        <v>1</v>
      </c>
      <c r="IG103" s="13">
        <v>1</v>
      </c>
      <c r="IH103" s="13">
        <v>6</v>
      </c>
      <c r="II103" s="13">
        <v>3</v>
      </c>
      <c r="IJ103" s="13">
        <v>7</v>
      </c>
      <c r="IK103" s="13">
        <v>9</v>
      </c>
      <c r="IL103" s="13">
        <v>5</v>
      </c>
      <c r="IM103" s="13">
        <v>7</v>
      </c>
      <c r="IN103" s="13">
        <v>4</v>
      </c>
      <c r="IO103" s="13">
        <v>2</v>
      </c>
      <c r="IP103" s="13">
        <v>2</v>
      </c>
      <c r="IQ103" s="13">
        <v>5</v>
      </c>
      <c r="IR103" s="13">
        <v>5</v>
      </c>
      <c r="IS103" s="13">
        <v>4</v>
      </c>
      <c r="IT103" s="13">
        <v>6</v>
      </c>
      <c r="IU103" s="13">
        <v>4</v>
      </c>
      <c r="IV103" s="13">
        <v>4</v>
      </c>
      <c r="IW103" s="13">
        <v>2</v>
      </c>
      <c r="IX103" s="13"/>
      <c r="IY103" s="13">
        <v>3</v>
      </c>
      <c r="IZ103" s="13">
        <v>1</v>
      </c>
      <c r="JA103" s="13">
        <v>2</v>
      </c>
      <c r="JB103" s="13">
        <v>2</v>
      </c>
      <c r="JC103" s="13">
        <v>3</v>
      </c>
      <c r="JD103" s="13"/>
      <c r="JE103" s="13"/>
      <c r="JF103" s="13"/>
      <c r="JG103" s="13">
        <v>1</v>
      </c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57">
        <v>132</v>
      </c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>
        <v>1</v>
      </c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57">
        <v>1</v>
      </c>
      <c r="MV103" s="13">
        <v>221</v>
      </c>
    </row>
    <row r="104" spans="1:360">
      <c r="A104" s="8" t="s">
        <v>114</v>
      </c>
      <c r="B104" s="234">
        <f t="shared" si="219"/>
        <v>0</v>
      </c>
      <c r="C104" s="234">
        <f t="shared" si="220"/>
        <v>0</v>
      </c>
      <c r="D104" s="234">
        <f t="shared" si="221"/>
        <v>0</v>
      </c>
      <c r="E104" s="234">
        <f t="shared" si="222"/>
        <v>0</v>
      </c>
      <c r="F104" s="234">
        <f t="shared" si="223"/>
        <v>0</v>
      </c>
      <c r="G104" s="234">
        <f t="shared" si="224"/>
        <v>0</v>
      </c>
      <c r="H104" s="234">
        <f t="shared" si="225"/>
        <v>1</v>
      </c>
      <c r="I104" s="234">
        <f t="shared" si="226"/>
        <v>0</v>
      </c>
      <c r="J104" s="234">
        <f t="shared" si="227"/>
        <v>3</v>
      </c>
      <c r="K104" s="234">
        <f t="shared" si="228"/>
        <v>0</v>
      </c>
      <c r="L104" s="234">
        <f t="shared" si="229"/>
        <v>1</v>
      </c>
      <c r="M104" s="234">
        <f t="shared" si="230"/>
        <v>0</v>
      </c>
      <c r="N104" s="234">
        <f t="shared" si="231"/>
        <v>4</v>
      </c>
      <c r="O104" s="234">
        <f t="shared" si="232"/>
        <v>2</v>
      </c>
      <c r="P104" s="234">
        <f t="shared" si="233"/>
        <v>2</v>
      </c>
      <c r="Q104" s="234">
        <f t="shared" si="234"/>
        <v>3</v>
      </c>
      <c r="R104" s="234">
        <f t="shared" si="235"/>
        <v>2</v>
      </c>
      <c r="S104" s="234">
        <f t="shared" si="236"/>
        <v>3</v>
      </c>
      <c r="T104" s="234">
        <f t="shared" si="237"/>
        <v>2</v>
      </c>
      <c r="U104" s="234">
        <f t="shared" si="238"/>
        <v>0</v>
      </c>
      <c r="W104" s="596">
        <f t="shared" si="239"/>
        <v>0</v>
      </c>
      <c r="X104" s="596">
        <f t="shared" si="240"/>
        <v>0</v>
      </c>
      <c r="Y104" s="596">
        <f t="shared" si="241"/>
        <v>0</v>
      </c>
      <c r="Z104" s="596">
        <f t="shared" si="242"/>
        <v>0</v>
      </c>
      <c r="AA104" s="596">
        <f t="shared" si="243"/>
        <v>0</v>
      </c>
      <c r="AB104" s="596">
        <f t="shared" si="244"/>
        <v>0</v>
      </c>
      <c r="AC104" s="596">
        <f t="shared" si="245"/>
        <v>0</v>
      </c>
      <c r="AD104" s="596">
        <f t="shared" si="246"/>
        <v>1</v>
      </c>
      <c r="AE104" s="596">
        <f t="shared" si="247"/>
        <v>1</v>
      </c>
      <c r="AF104" s="596">
        <f t="shared" si="248"/>
        <v>0</v>
      </c>
      <c r="AG104" s="305"/>
      <c r="AH104" s="16" t="s">
        <v>111</v>
      </c>
      <c r="AI104" s="616">
        <f t="shared" si="249"/>
        <v>6</v>
      </c>
      <c r="AJ104" s="616">
        <f t="shared" si="250"/>
        <v>4</v>
      </c>
      <c r="AK104" s="616">
        <f t="shared" si="251"/>
        <v>1</v>
      </c>
      <c r="AL104" s="616">
        <f t="shared" si="252"/>
        <v>4</v>
      </c>
      <c r="AM104" s="616">
        <f t="shared" si="253"/>
        <v>20</v>
      </c>
      <c r="AN104" s="616">
        <f t="shared" si="254"/>
        <v>17</v>
      </c>
      <c r="AO104" s="616">
        <f t="shared" si="255"/>
        <v>52</v>
      </c>
      <c r="AP104" s="616">
        <f t="shared" si="256"/>
        <v>41</v>
      </c>
      <c r="AQ104" s="616">
        <f t="shared" si="257"/>
        <v>199</v>
      </c>
      <c r="AR104" s="616">
        <f t="shared" si="258"/>
        <v>75</v>
      </c>
      <c r="AS104" s="616">
        <f t="shared" si="259"/>
        <v>409</v>
      </c>
      <c r="AT104" s="616">
        <f t="shared" si="260"/>
        <v>197</v>
      </c>
      <c r="AU104" s="616">
        <f t="shared" si="261"/>
        <v>647</v>
      </c>
      <c r="AV104" s="616">
        <f t="shared" si="262"/>
        <v>357</v>
      </c>
      <c r="AW104" s="616">
        <f t="shared" si="263"/>
        <v>724</v>
      </c>
      <c r="AX104" s="616">
        <f t="shared" si="264"/>
        <v>528</v>
      </c>
      <c r="AY104" s="616">
        <f t="shared" si="265"/>
        <v>446</v>
      </c>
      <c r="AZ104" s="616">
        <f t="shared" si="266"/>
        <v>462</v>
      </c>
      <c r="BA104" s="616">
        <f t="shared" si="267"/>
        <v>108</v>
      </c>
      <c r="BB104" s="616">
        <f t="shared" si="268"/>
        <v>188</v>
      </c>
      <c r="BC104" s="616">
        <f t="shared" si="269"/>
        <v>102</v>
      </c>
      <c r="BD104" s="594">
        <f t="shared" si="270"/>
        <v>4</v>
      </c>
      <c r="BE104" s="594">
        <f t="shared" si="271"/>
        <v>0</v>
      </c>
      <c r="BF104" s="594">
        <f t="shared" si="272"/>
        <v>0</v>
      </c>
      <c r="BG104" s="594">
        <f t="shared" si="273"/>
        <v>2</v>
      </c>
      <c r="BH104" s="594">
        <f t="shared" si="274"/>
        <v>4</v>
      </c>
      <c r="BI104" s="594">
        <f t="shared" si="275"/>
        <v>6</v>
      </c>
      <c r="BJ104" s="594">
        <f t="shared" si="276"/>
        <v>15</v>
      </c>
      <c r="BK104" s="594">
        <f t="shared" si="277"/>
        <v>15</v>
      </c>
      <c r="BL104" s="594">
        <f t="shared" si="278"/>
        <v>36</v>
      </c>
      <c r="BM104" s="594">
        <f t="shared" si="279"/>
        <v>20</v>
      </c>
      <c r="BN104" s="305"/>
      <c r="BO104" s="305"/>
      <c r="BP104" s="16" t="s">
        <v>111</v>
      </c>
      <c r="BQ104" s="13"/>
      <c r="BR104" s="13"/>
      <c r="BS104" s="13"/>
      <c r="BT104" s="13"/>
      <c r="BU104" s="13"/>
      <c r="BV104" s="13">
        <v>1</v>
      </c>
      <c r="BW104" s="13">
        <v>1</v>
      </c>
      <c r="BX104" s="13">
        <v>1</v>
      </c>
      <c r="BY104" s="13">
        <v>1</v>
      </c>
      <c r="BZ104" s="13">
        <v>1</v>
      </c>
      <c r="CA104" s="13"/>
      <c r="CB104" s="13"/>
      <c r="CC104" s="13"/>
      <c r="CD104" s="13">
        <v>1</v>
      </c>
      <c r="CE104" s="13">
        <v>1</v>
      </c>
      <c r="CF104" s="13"/>
      <c r="CG104" s="13">
        <v>1</v>
      </c>
      <c r="CH104" s="13"/>
      <c r="CI104" s="13"/>
      <c r="CJ104" s="13">
        <v>2</v>
      </c>
      <c r="CK104" s="13">
        <v>2</v>
      </c>
      <c r="CL104" s="13">
        <v>2</v>
      </c>
      <c r="CM104" s="13">
        <v>1</v>
      </c>
      <c r="CN104" s="13"/>
      <c r="CO104" s="13">
        <v>2</v>
      </c>
      <c r="CP104" s="13">
        <v>5</v>
      </c>
      <c r="CQ104" s="13">
        <v>3</v>
      </c>
      <c r="CR104" s="13">
        <v>4</v>
      </c>
      <c r="CS104" s="13">
        <v>5</v>
      </c>
      <c r="CT104" s="13">
        <v>2</v>
      </c>
      <c r="CU104" s="13"/>
      <c r="CV104" s="13">
        <v>5</v>
      </c>
      <c r="CW104" s="13">
        <v>5</v>
      </c>
      <c r="CX104" s="13">
        <v>3</v>
      </c>
      <c r="CY104" s="13">
        <v>2</v>
      </c>
      <c r="CZ104" s="13">
        <v>10</v>
      </c>
      <c r="DA104" s="13">
        <v>5</v>
      </c>
      <c r="DB104" s="13">
        <v>6</v>
      </c>
      <c r="DC104" s="13">
        <v>4</v>
      </c>
      <c r="DD104" s="13">
        <v>5</v>
      </c>
      <c r="DE104" s="13">
        <v>6</v>
      </c>
      <c r="DF104" s="13">
        <v>8</v>
      </c>
      <c r="DG104" s="13">
        <v>8</v>
      </c>
      <c r="DH104" s="13">
        <v>8</v>
      </c>
      <c r="DI104" s="13">
        <v>15</v>
      </c>
      <c r="DJ104" s="13">
        <v>6</v>
      </c>
      <c r="DK104" s="13">
        <v>9</v>
      </c>
      <c r="DL104" s="13">
        <v>18</v>
      </c>
      <c r="DM104" s="13">
        <v>20</v>
      </c>
      <c r="DN104" s="13">
        <v>9</v>
      </c>
      <c r="DO104" s="13">
        <v>19</v>
      </c>
      <c r="DP104" s="13">
        <v>22</v>
      </c>
      <c r="DQ104" s="13">
        <v>22</v>
      </c>
      <c r="DR104" s="13">
        <v>21</v>
      </c>
      <c r="DS104" s="13">
        <v>21</v>
      </c>
      <c r="DT104" s="13">
        <v>25</v>
      </c>
      <c r="DU104" s="13">
        <v>20</v>
      </c>
      <c r="DV104" s="13">
        <v>26</v>
      </c>
      <c r="DW104" s="13">
        <v>21</v>
      </c>
      <c r="DX104" s="13">
        <v>23</v>
      </c>
      <c r="DY104" s="13">
        <v>26</v>
      </c>
      <c r="DZ104" s="13">
        <v>32</v>
      </c>
      <c r="EA104" s="13">
        <v>47</v>
      </c>
      <c r="EB104" s="13">
        <v>33</v>
      </c>
      <c r="EC104" s="13">
        <v>55</v>
      </c>
      <c r="ED104" s="13">
        <v>45</v>
      </c>
      <c r="EE104" s="13">
        <v>49</v>
      </c>
      <c r="EF104" s="13">
        <v>48</v>
      </c>
      <c r="EG104" s="13">
        <v>47</v>
      </c>
      <c r="EH104" s="13">
        <v>52</v>
      </c>
      <c r="EI104" s="13">
        <v>60</v>
      </c>
      <c r="EJ104" s="13">
        <v>64</v>
      </c>
      <c r="EK104" s="13">
        <v>37</v>
      </c>
      <c r="EL104" s="13">
        <v>61</v>
      </c>
      <c r="EM104" s="13">
        <v>41</v>
      </c>
      <c r="EN104" s="13">
        <v>50</v>
      </c>
      <c r="EO104" s="13">
        <v>68</v>
      </c>
      <c r="EP104" s="13">
        <v>61</v>
      </c>
      <c r="EQ104" s="13">
        <v>49</v>
      </c>
      <c r="ER104" s="13">
        <v>46</v>
      </c>
      <c r="ES104" s="13">
        <v>52</v>
      </c>
      <c r="ET104" s="13">
        <v>39</v>
      </c>
      <c r="EU104" s="13">
        <v>34</v>
      </c>
      <c r="EV104" s="13">
        <v>50</v>
      </c>
      <c r="EW104" s="13">
        <v>52</v>
      </c>
      <c r="EX104" s="13">
        <v>38</v>
      </c>
      <c r="EY104" s="13">
        <v>41</v>
      </c>
      <c r="EZ104" s="13">
        <v>49</v>
      </c>
      <c r="FA104" s="13">
        <v>29</v>
      </c>
      <c r="FB104" s="13">
        <v>27</v>
      </c>
      <c r="FC104" s="13">
        <v>22</v>
      </c>
      <c r="FD104" s="13">
        <v>21</v>
      </c>
      <c r="FE104" s="13">
        <v>15</v>
      </c>
      <c r="FF104" s="13">
        <v>7</v>
      </c>
      <c r="FG104" s="13">
        <v>5</v>
      </c>
      <c r="FH104" s="13">
        <v>5</v>
      </c>
      <c r="FI104" s="13">
        <v>3</v>
      </c>
      <c r="FJ104" s="13">
        <v>4</v>
      </c>
      <c r="FK104" s="13">
        <v>1</v>
      </c>
      <c r="FL104" s="13"/>
      <c r="FM104" s="13"/>
      <c r="FN104" s="13"/>
      <c r="FO104" s="13"/>
      <c r="FP104" s="13"/>
      <c r="FQ104" s="13"/>
      <c r="FR104" s="13"/>
      <c r="FS104" s="57">
        <v>1873</v>
      </c>
      <c r="FT104" s="13">
        <v>1</v>
      </c>
      <c r="FU104" s="13">
        <v>1</v>
      </c>
      <c r="FV104" s="13">
        <v>1</v>
      </c>
      <c r="FW104" s="13">
        <v>1</v>
      </c>
      <c r="FX104" s="13"/>
      <c r="FY104" s="13">
        <v>2</v>
      </c>
      <c r="FZ104" s="13"/>
      <c r="GA104" s="13"/>
      <c r="GB104" s="13"/>
      <c r="GC104" s="13"/>
      <c r="GD104" s="13"/>
      <c r="GE104" s="13">
        <v>1</v>
      </c>
      <c r="GF104" s="13"/>
      <c r="GG104" s="13"/>
      <c r="GH104" s="13"/>
      <c r="GI104" s="13"/>
      <c r="GJ104" s="13"/>
      <c r="GK104" s="13"/>
      <c r="GL104" s="13">
        <v>1</v>
      </c>
      <c r="GM104" s="13"/>
      <c r="GN104" s="13">
        <v>2</v>
      </c>
      <c r="GO104" s="13">
        <v>3</v>
      </c>
      <c r="GP104" s="13">
        <v>3</v>
      </c>
      <c r="GQ104" s="13">
        <v>1</v>
      </c>
      <c r="GR104" s="13"/>
      <c r="GS104" s="13">
        <v>2</v>
      </c>
      <c r="GT104" s="13">
        <v>4</v>
      </c>
      <c r="GU104" s="13">
        <v>4</v>
      </c>
      <c r="GV104" s="13">
        <v>2</v>
      </c>
      <c r="GW104" s="13">
        <v>2</v>
      </c>
      <c r="GX104" s="13">
        <v>7</v>
      </c>
      <c r="GY104" s="13">
        <v>6</v>
      </c>
      <c r="GZ104" s="13">
        <v>3</v>
      </c>
      <c r="HA104" s="13">
        <v>6</v>
      </c>
      <c r="HB104" s="13">
        <v>7</v>
      </c>
      <c r="HC104" s="13">
        <v>8</v>
      </c>
      <c r="HD104" s="13">
        <v>4</v>
      </c>
      <c r="HE104" s="13">
        <v>7</v>
      </c>
      <c r="HF104" s="13">
        <v>8</v>
      </c>
      <c r="HG104" s="13">
        <v>11</v>
      </c>
      <c r="HH104" s="13">
        <v>22</v>
      </c>
      <c r="HI104" s="13">
        <v>15</v>
      </c>
      <c r="HJ104" s="13">
        <v>15</v>
      </c>
      <c r="HK104" s="13">
        <v>19</v>
      </c>
      <c r="HL104" s="13">
        <v>30</v>
      </c>
      <c r="HM104" s="13">
        <v>15</v>
      </c>
      <c r="HN104" s="13">
        <v>28</v>
      </c>
      <c r="HO104" s="13">
        <v>36</v>
      </c>
      <c r="HP104" s="13">
        <v>31</v>
      </c>
      <c r="HQ104" s="13">
        <v>28</v>
      </c>
      <c r="HR104" s="13">
        <v>43</v>
      </c>
      <c r="HS104" s="13">
        <v>33</v>
      </c>
      <c r="HT104" s="13">
        <v>41</v>
      </c>
      <c r="HU104" s="13">
        <v>39</v>
      </c>
      <c r="HV104" s="13">
        <v>48</v>
      </c>
      <c r="HW104" s="13">
        <v>40</v>
      </c>
      <c r="HX104" s="13">
        <v>60</v>
      </c>
      <c r="HY104" s="13">
        <v>46</v>
      </c>
      <c r="HZ104" s="13">
        <v>45</v>
      </c>
      <c r="IA104" s="13">
        <v>55</v>
      </c>
      <c r="IB104" s="13">
        <v>60</v>
      </c>
      <c r="IC104" s="13">
        <v>63</v>
      </c>
      <c r="ID104" s="13">
        <v>60</v>
      </c>
      <c r="IE104" s="13">
        <v>66</v>
      </c>
      <c r="IF104" s="13">
        <v>57</v>
      </c>
      <c r="IG104" s="13">
        <v>89</v>
      </c>
      <c r="IH104" s="13">
        <v>65</v>
      </c>
      <c r="II104" s="13">
        <v>87</v>
      </c>
      <c r="IJ104" s="13">
        <v>97</v>
      </c>
      <c r="IK104" s="13">
        <v>82</v>
      </c>
      <c r="IL104" s="13">
        <v>75</v>
      </c>
      <c r="IM104" s="13">
        <v>69</v>
      </c>
      <c r="IN104" s="13">
        <v>62</v>
      </c>
      <c r="IO104" s="13">
        <v>74</v>
      </c>
      <c r="IP104" s="13">
        <v>69</v>
      </c>
      <c r="IQ104" s="13">
        <v>65</v>
      </c>
      <c r="IR104" s="13">
        <v>69</v>
      </c>
      <c r="IS104" s="13">
        <v>62</v>
      </c>
      <c r="IT104" s="13">
        <v>56</v>
      </c>
      <c r="IU104" s="13">
        <v>67</v>
      </c>
      <c r="IV104" s="13">
        <v>58</v>
      </c>
      <c r="IW104" s="13">
        <v>51</v>
      </c>
      <c r="IX104" s="13">
        <v>46</v>
      </c>
      <c r="IY104" s="13">
        <v>45</v>
      </c>
      <c r="IZ104" s="13">
        <v>37</v>
      </c>
      <c r="JA104" s="13">
        <v>35</v>
      </c>
      <c r="JB104" s="13">
        <v>28</v>
      </c>
      <c r="JC104" s="13">
        <v>23</v>
      </c>
      <c r="JD104" s="13">
        <v>24</v>
      </c>
      <c r="JE104" s="13">
        <v>19</v>
      </c>
      <c r="JF104" s="13">
        <v>17</v>
      </c>
      <c r="JG104" s="13">
        <v>10</v>
      </c>
      <c r="JH104" s="13">
        <v>15</v>
      </c>
      <c r="JI104" s="13">
        <v>10</v>
      </c>
      <c r="JJ104" s="13">
        <v>4</v>
      </c>
      <c r="JK104" s="13">
        <v>3</v>
      </c>
      <c r="JL104" s="13">
        <v>3</v>
      </c>
      <c r="JM104" s="13">
        <v>2</v>
      </c>
      <c r="JN104" s="13">
        <v>1</v>
      </c>
      <c r="JO104" s="13"/>
      <c r="JP104" s="13"/>
      <c r="JQ104" s="13"/>
      <c r="JR104" s="13"/>
      <c r="JS104" s="13"/>
      <c r="JT104" s="57">
        <v>2612</v>
      </c>
      <c r="JU104" s="13">
        <v>1</v>
      </c>
      <c r="JV104" s="13">
        <v>3</v>
      </c>
      <c r="JW104" s="13"/>
      <c r="JX104" s="13"/>
      <c r="JY104" s="13"/>
      <c r="JZ104" s="13"/>
      <c r="KA104" s="13"/>
      <c r="KB104" s="13">
        <v>1</v>
      </c>
      <c r="KC104" s="13">
        <v>1</v>
      </c>
      <c r="KD104" s="13"/>
      <c r="KE104" s="13"/>
      <c r="KF104" s="13"/>
      <c r="KG104" s="13"/>
      <c r="KH104" s="13"/>
      <c r="KI104" s="13">
        <v>2</v>
      </c>
      <c r="KJ104" s="13"/>
      <c r="KK104" s="13"/>
      <c r="KL104" s="13"/>
      <c r="KM104" s="13">
        <v>1</v>
      </c>
      <c r="KN104" s="13"/>
      <c r="KO104" s="13"/>
      <c r="KP104" s="13">
        <v>1</v>
      </c>
      <c r="KQ104" s="13"/>
      <c r="KR104" s="13"/>
      <c r="KS104" s="13"/>
      <c r="KT104" s="13"/>
      <c r="KU104" s="13">
        <v>1</v>
      </c>
      <c r="KV104" s="13"/>
      <c r="KW104" s="13"/>
      <c r="KX104" s="13">
        <v>1</v>
      </c>
      <c r="KY104" s="13">
        <v>3</v>
      </c>
      <c r="KZ104" s="13">
        <v>1</v>
      </c>
      <c r="LA104" s="13">
        <v>2</v>
      </c>
      <c r="LB104" s="13">
        <v>1</v>
      </c>
      <c r="LC104" s="13">
        <v>2</v>
      </c>
      <c r="LD104" s="13"/>
      <c r="LE104" s="13">
        <v>3</v>
      </c>
      <c r="LF104" s="13">
        <v>4</v>
      </c>
      <c r="LG104" s="13"/>
      <c r="LH104" s="13">
        <v>1</v>
      </c>
      <c r="LI104" s="13">
        <v>2</v>
      </c>
      <c r="LJ104" s="13"/>
      <c r="LK104" s="13"/>
      <c r="LL104" s="13">
        <v>1</v>
      </c>
      <c r="LM104" s="13">
        <v>2</v>
      </c>
      <c r="LN104" s="13">
        <v>3</v>
      </c>
      <c r="LO104" s="13">
        <v>2</v>
      </c>
      <c r="LP104" s="13">
        <v>1</v>
      </c>
      <c r="LQ104" s="13">
        <v>3</v>
      </c>
      <c r="LR104" s="13">
        <v>2</v>
      </c>
      <c r="LS104" s="13">
        <v>1</v>
      </c>
      <c r="LT104" s="13"/>
      <c r="LU104" s="13">
        <v>4</v>
      </c>
      <c r="LV104" s="13">
        <v>3</v>
      </c>
      <c r="LW104" s="13">
        <v>2</v>
      </c>
      <c r="LX104" s="13">
        <v>2</v>
      </c>
      <c r="LY104" s="13">
        <v>4</v>
      </c>
      <c r="LZ104" s="13">
        <v>2</v>
      </c>
      <c r="MA104" s="13">
        <v>5</v>
      </c>
      <c r="MB104" s="13">
        <v>5</v>
      </c>
      <c r="MC104" s="13">
        <v>6</v>
      </c>
      <c r="MD104" s="13">
        <v>3</v>
      </c>
      <c r="ME104" s="13">
        <v>3</v>
      </c>
      <c r="MF104" s="13">
        <v>4</v>
      </c>
      <c r="MG104" s="13">
        <v>2</v>
      </c>
      <c r="MH104" s="13">
        <v>2</v>
      </c>
      <c r="MI104" s="13">
        <v>1</v>
      </c>
      <c r="MJ104" s="13">
        <v>2</v>
      </c>
      <c r="MK104" s="13">
        <v>2</v>
      </c>
      <c r="ML104" s="13">
        <v>1</v>
      </c>
      <c r="MM104" s="13">
        <v>1</v>
      </c>
      <c r="MN104" s="13"/>
      <c r="MO104" s="13">
        <v>1</v>
      </c>
      <c r="MP104" s="13"/>
      <c r="MQ104" s="13">
        <v>1</v>
      </c>
      <c r="MR104" s="13"/>
      <c r="MS104" s="13"/>
      <c r="MT104" s="13"/>
      <c r="MU104" s="57">
        <v>102</v>
      </c>
      <c r="MV104" s="13">
        <v>4587</v>
      </c>
    </row>
    <row r="105" spans="1:360">
      <c r="A105" s="8" t="s">
        <v>115</v>
      </c>
      <c r="B105" s="234">
        <f t="shared" si="219"/>
        <v>0</v>
      </c>
      <c r="C105" s="234">
        <f t="shared" si="220"/>
        <v>0</v>
      </c>
      <c r="D105" s="234">
        <f t="shared" si="221"/>
        <v>0</v>
      </c>
      <c r="E105" s="234">
        <f t="shared" si="222"/>
        <v>0</v>
      </c>
      <c r="F105" s="234">
        <f t="shared" si="223"/>
        <v>0</v>
      </c>
      <c r="G105" s="234">
        <f t="shared" si="224"/>
        <v>0</v>
      </c>
      <c r="H105" s="234">
        <f t="shared" si="225"/>
        <v>1</v>
      </c>
      <c r="I105" s="234">
        <f t="shared" si="226"/>
        <v>0</v>
      </c>
      <c r="J105" s="234">
        <f t="shared" si="227"/>
        <v>1</v>
      </c>
      <c r="K105" s="234">
        <f t="shared" si="228"/>
        <v>0</v>
      </c>
      <c r="L105" s="234">
        <f t="shared" si="229"/>
        <v>4</v>
      </c>
      <c r="M105" s="234">
        <f t="shared" si="230"/>
        <v>6</v>
      </c>
      <c r="N105" s="234">
        <f t="shared" si="231"/>
        <v>10</v>
      </c>
      <c r="O105" s="234">
        <f t="shared" si="232"/>
        <v>3</v>
      </c>
      <c r="P105" s="234">
        <f t="shared" si="233"/>
        <v>13</v>
      </c>
      <c r="Q105" s="234">
        <f t="shared" si="234"/>
        <v>5</v>
      </c>
      <c r="R105" s="234">
        <f t="shared" si="235"/>
        <v>9</v>
      </c>
      <c r="S105" s="234">
        <f t="shared" si="236"/>
        <v>6</v>
      </c>
      <c r="T105" s="234">
        <f t="shared" si="237"/>
        <v>4</v>
      </c>
      <c r="U105" s="234">
        <f t="shared" si="238"/>
        <v>3</v>
      </c>
      <c r="W105" s="596">
        <f t="shared" si="239"/>
        <v>0</v>
      </c>
      <c r="X105" s="596">
        <f t="shared" si="240"/>
        <v>0</v>
      </c>
      <c r="Y105" s="596">
        <f t="shared" si="241"/>
        <v>0</v>
      </c>
      <c r="Z105" s="596">
        <f t="shared" si="242"/>
        <v>0</v>
      </c>
      <c r="AA105" s="596">
        <f t="shared" si="243"/>
        <v>0</v>
      </c>
      <c r="AB105" s="596">
        <f t="shared" si="244"/>
        <v>0</v>
      </c>
      <c r="AC105" s="596">
        <f t="shared" si="245"/>
        <v>0</v>
      </c>
      <c r="AD105" s="596">
        <f t="shared" si="246"/>
        <v>0</v>
      </c>
      <c r="AE105" s="596">
        <f t="shared" si="247"/>
        <v>1</v>
      </c>
      <c r="AF105" s="596">
        <f t="shared" si="248"/>
        <v>1</v>
      </c>
      <c r="AG105" s="305"/>
      <c r="AH105" s="16" t="s">
        <v>112</v>
      </c>
      <c r="AI105" s="616">
        <f t="shared" si="249"/>
        <v>0</v>
      </c>
      <c r="AJ105" s="616">
        <f t="shared" si="250"/>
        <v>2</v>
      </c>
      <c r="AK105" s="616">
        <f t="shared" si="251"/>
        <v>5</v>
      </c>
      <c r="AL105" s="616">
        <f t="shared" si="252"/>
        <v>0</v>
      </c>
      <c r="AM105" s="616">
        <f t="shared" si="253"/>
        <v>8</v>
      </c>
      <c r="AN105" s="616">
        <f t="shared" si="254"/>
        <v>2</v>
      </c>
      <c r="AO105" s="616">
        <f t="shared" si="255"/>
        <v>32</v>
      </c>
      <c r="AP105" s="616">
        <f t="shared" si="256"/>
        <v>9</v>
      </c>
      <c r="AQ105" s="616">
        <f t="shared" si="257"/>
        <v>67</v>
      </c>
      <c r="AR105" s="616">
        <f t="shared" si="258"/>
        <v>30</v>
      </c>
      <c r="AS105" s="616">
        <f t="shared" si="259"/>
        <v>157</v>
      </c>
      <c r="AT105" s="616">
        <f t="shared" si="260"/>
        <v>85</v>
      </c>
      <c r="AU105" s="616">
        <f t="shared" si="261"/>
        <v>308</v>
      </c>
      <c r="AV105" s="616">
        <f t="shared" si="262"/>
        <v>193</v>
      </c>
      <c r="AW105" s="616">
        <f t="shared" si="263"/>
        <v>379</v>
      </c>
      <c r="AX105" s="616">
        <f t="shared" si="264"/>
        <v>258</v>
      </c>
      <c r="AY105" s="616">
        <f t="shared" si="265"/>
        <v>266</v>
      </c>
      <c r="AZ105" s="616">
        <f t="shared" si="266"/>
        <v>298</v>
      </c>
      <c r="BA105" s="616">
        <f t="shared" si="267"/>
        <v>86</v>
      </c>
      <c r="BB105" s="616">
        <f t="shared" si="268"/>
        <v>208</v>
      </c>
      <c r="BC105" s="616">
        <f t="shared" si="269"/>
        <v>46</v>
      </c>
      <c r="BD105" s="594">
        <f t="shared" si="270"/>
        <v>0</v>
      </c>
      <c r="BE105" s="594">
        <f t="shared" si="271"/>
        <v>0</v>
      </c>
      <c r="BF105" s="594">
        <f t="shared" si="272"/>
        <v>0</v>
      </c>
      <c r="BG105" s="594">
        <f t="shared" si="273"/>
        <v>0</v>
      </c>
      <c r="BH105" s="594">
        <f t="shared" si="274"/>
        <v>1</v>
      </c>
      <c r="BI105" s="594">
        <f t="shared" si="275"/>
        <v>3</v>
      </c>
      <c r="BJ105" s="594">
        <f t="shared" si="276"/>
        <v>0</v>
      </c>
      <c r="BK105" s="594">
        <f t="shared" si="277"/>
        <v>5</v>
      </c>
      <c r="BL105" s="594">
        <f t="shared" si="278"/>
        <v>18</v>
      </c>
      <c r="BM105" s="594">
        <f t="shared" si="279"/>
        <v>17</v>
      </c>
      <c r="BN105" s="305"/>
      <c r="BO105" s="305"/>
      <c r="BP105" s="16" t="s">
        <v>112</v>
      </c>
      <c r="BQ105" s="13">
        <v>1</v>
      </c>
      <c r="BR105" s="13"/>
      <c r="BS105" s="13"/>
      <c r="BT105" s="13"/>
      <c r="BU105" s="13">
        <v>1</v>
      </c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>
        <v>1</v>
      </c>
      <c r="CJ105" s="13"/>
      <c r="CK105" s="13"/>
      <c r="CL105" s="13"/>
      <c r="CM105" s="13"/>
      <c r="CN105" s="13"/>
      <c r="CO105" s="13">
        <v>1</v>
      </c>
      <c r="CP105" s="13"/>
      <c r="CQ105" s="13"/>
      <c r="CR105" s="13"/>
      <c r="CS105" s="13"/>
      <c r="CT105" s="13">
        <v>1</v>
      </c>
      <c r="CU105" s="13"/>
      <c r="CV105" s="13">
        <v>2</v>
      </c>
      <c r="CW105" s="13">
        <v>1</v>
      </c>
      <c r="CX105" s="13">
        <v>1</v>
      </c>
      <c r="CY105" s="13">
        <v>3</v>
      </c>
      <c r="CZ105" s="13"/>
      <c r="DA105" s="13">
        <v>1</v>
      </c>
      <c r="DB105" s="13"/>
      <c r="DC105" s="13"/>
      <c r="DD105" s="13">
        <v>2</v>
      </c>
      <c r="DE105" s="13">
        <v>2</v>
      </c>
      <c r="DF105" s="13">
        <v>2</v>
      </c>
      <c r="DG105" s="13">
        <v>11</v>
      </c>
      <c r="DH105" s="13">
        <v>3</v>
      </c>
      <c r="DI105" s="13">
        <v>3</v>
      </c>
      <c r="DJ105" s="13">
        <v>3</v>
      </c>
      <c r="DK105" s="13">
        <v>4</v>
      </c>
      <c r="DL105" s="13">
        <v>7</v>
      </c>
      <c r="DM105" s="13">
        <v>2</v>
      </c>
      <c r="DN105" s="13">
        <v>4</v>
      </c>
      <c r="DO105" s="13">
        <v>5</v>
      </c>
      <c r="DP105" s="13">
        <v>8</v>
      </c>
      <c r="DQ105" s="13">
        <v>14</v>
      </c>
      <c r="DR105" s="13">
        <v>14</v>
      </c>
      <c r="DS105" s="13">
        <v>8</v>
      </c>
      <c r="DT105" s="13">
        <v>11</v>
      </c>
      <c r="DU105" s="13">
        <v>12</v>
      </c>
      <c r="DV105" s="13">
        <v>11</v>
      </c>
      <c r="DW105" s="13">
        <v>16</v>
      </c>
      <c r="DX105" s="13">
        <v>11</v>
      </c>
      <c r="DY105" s="13">
        <v>21</v>
      </c>
      <c r="DZ105" s="13">
        <v>22</v>
      </c>
      <c r="EA105" s="13">
        <v>18</v>
      </c>
      <c r="EB105" s="13">
        <v>19</v>
      </c>
      <c r="EC105" s="13">
        <v>24</v>
      </c>
      <c r="ED105" s="13">
        <v>28</v>
      </c>
      <c r="EE105" s="13">
        <v>23</v>
      </c>
      <c r="EF105" s="13">
        <v>25</v>
      </c>
      <c r="EG105" s="13">
        <v>25</v>
      </c>
      <c r="EH105" s="13">
        <v>21</v>
      </c>
      <c r="EI105" s="13">
        <v>34</v>
      </c>
      <c r="EJ105" s="13">
        <v>19</v>
      </c>
      <c r="EK105" s="13">
        <v>21</v>
      </c>
      <c r="EL105" s="13">
        <v>21</v>
      </c>
      <c r="EM105" s="13">
        <v>28</v>
      </c>
      <c r="EN105" s="13">
        <v>41</v>
      </c>
      <c r="EO105" s="13">
        <v>23</v>
      </c>
      <c r="EP105" s="13">
        <v>23</v>
      </c>
      <c r="EQ105" s="13">
        <v>24</v>
      </c>
      <c r="ER105" s="13">
        <v>32</v>
      </c>
      <c r="ES105" s="13">
        <v>26</v>
      </c>
      <c r="ET105" s="13">
        <v>28</v>
      </c>
      <c r="EU105" s="13">
        <v>28</v>
      </c>
      <c r="EV105" s="13">
        <v>34</v>
      </c>
      <c r="EW105" s="13">
        <v>36</v>
      </c>
      <c r="EX105" s="13">
        <v>29</v>
      </c>
      <c r="EY105" s="13">
        <v>38</v>
      </c>
      <c r="EZ105" s="13">
        <v>28</v>
      </c>
      <c r="FA105" s="13">
        <v>34</v>
      </c>
      <c r="FB105" s="13">
        <v>28</v>
      </c>
      <c r="FC105" s="13">
        <v>33</v>
      </c>
      <c r="FD105" s="13">
        <v>19</v>
      </c>
      <c r="FE105" s="13">
        <v>21</v>
      </c>
      <c r="FF105" s="13">
        <v>8</v>
      </c>
      <c r="FG105" s="13">
        <v>8</v>
      </c>
      <c r="FH105" s="13">
        <v>8</v>
      </c>
      <c r="FI105" s="13">
        <v>8</v>
      </c>
      <c r="FJ105" s="13">
        <v>7</v>
      </c>
      <c r="FK105" s="13">
        <v>1</v>
      </c>
      <c r="FL105" s="13">
        <v>2</v>
      </c>
      <c r="FM105" s="13">
        <v>2</v>
      </c>
      <c r="FN105" s="13">
        <v>1</v>
      </c>
      <c r="FO105" s="13"/>
      <c r="FP105" s="13"/>
      <c r="FQ105" s="13"/>
      <c r="FR105" s="13"/>
      <c r="FS105" s="57">
        <v>1085</v>
      </c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>
        <v>3</v>
      </c>
      <c r="GH105" s="13"/>
      <c r="GI105" s="13"/>
      <c r="GJ105" s="13">
        <v>1</v>
      </c>
      <c r="GK105" s="13">
        <v>1</v>
      </c>
      <c r="GL105" s="13"/>
      <c r="GM105" s="13"/>
      <c r="GN105" s="13"/>
      <c r="GO105" s="13">
        <v>1</v>
      </c>
      <c r="GP105" s="13">
        <v>1</v>
      </c>
      <c r="GQ105" s="13">
        <v>4</v>
      </c>
      <c r="GR105" s="13">
        <v>2</v>
      </c>
      <c r="GS105" s="13"/>
      <c r="GT105" s="13"/>
      <c r="GU105" s="13"/>
      <c r="GV105" s="13">
        <v>2</v>
      </c>
      <c r="GW105" s="13"/>
      <c r="GX105" s="13">
        <v>1</v>
      </c>
      <c r="GY105" s="13">
        <v>3</v>
      </c>
      <c r="GZ105" s="13">
        <v>6</v>
      </c>
      <c r="HA105" s="13">
        <v>3</v>
      </c>
      <c r="HB105" s="13">
        <v>4</v>
      </c>
      <c r="HC105" s="13">
        <v>2</v>
      </c>
      <c r="HD105" s="13">
        <v>2</v>
      </c>
      <c r="HE105" s="13">
        <v>9</v>
      </c>
      <c r="HF105" s="13">
        <v>4</v>
      </c>
      <c r="HG105" s="13">
        <v>2</v>
      </c>
      <c r="HH105" s="13">
        <v>6</v>
      </c>
      <c r="HI105" s="13">
        <v>7</v>
      </c>
      <c r="HJ105" s="13">
        <v>4</v>
      </c>
      <c r="HK105" s="13">
        <v>7</v>
      </c>
      <c r="HL105" s="13">
        <v>8</v>
      </c>
      <c r="HM105" s="13">
        <v>12</v>
      </c>
      <c r="HN105" s="13">
        <v>10</v>
      </c>
      <c r="HO105" s="13">
        <v>7</v>
      </c>
      <c r="HP105" s="13">
        <v>8</v>
      </c>
      <c r="HQ105" s="13">
        <v>17</v>
      </c>
      <c r="HR105" s="13">
        <v>19</v>
      </c>
      <c r="HS105" s="13">
        <v>12</v>
      </c>
      <c r="HT105" s="13">
        <v>9</v>
      </c>
      <c r="HU105" s="13">
        <v>15</v>
      </c>
      <c r="HV105" s="13">
        <v>13</v>
      </c>
      <c r="HW105" s="13">
        <v>24</v>
      </c>
      <c r="HX105" s="13">
        <v>17</v>
      </c>
      <c r="HY105" s="13">
        <v>23</v>
      </c>
      <c r="HZ105" s="13">
        <v>20</v>
      </c>
      <c r="IA105" s="13">
        <v>23</v>
      </c>
      <c r="IB105" s="13">
        <v>27</v>
      </c>
      <c r="IC105" s="13">
        <v>34</v>
      </c>
      <c r="ID105" s="13">
        <v>27</v>
      </c>
      <c r="IE105" s="13">
        <v>27</v>
      </c>
      <c r="IF105" s="13">
        <v>38</v>
      </c>
      <c r="IG105" s="13">
        <v>42</v>
      </c>
      <c r="IH105" s="13">
        <v>28</v>
      </c>
      <c r="II105" s="13">
        <v>42</v>
      </c>
      <c r="IJ105" s="13">
        <v>36</v>
      </c>
      <c r="IK105" s="13">
        <v>27</v>
      </c>
      <c r="IL105" s="13">
        <v>44</v>
      </c>
      <c r="IM105" s="13">
        <v>39</v>
      </c>
      <c r="IN105" s="13">
        <v>37</v>
      </c>
      <c r="IO105" s="13">
        <v>42</v>
      </c>
      <c r="IP105" s="13">
        <v>35</v>
      </c>
      <c r="IQ105" s="13">
        <v>42</v>
      </c>
      <c r="IR105" s="13">
        <v>37</v>
      </c>
      <c r="IS105" s="13">
        <v>40</v>
      </c>
      <c r="IT105" s="13">
        <v>36</v>
      </c>
      <c r="IU105" s="13">
        <v>24</v>
      </c>
      <c r="IV105" s="13">
        <v>28</v>
      </c>
      <c r="IW105" s="13">
        <v>27</v>
      </c>
      <c r="IX105" s="13">
        <v>32</v>
      </c>
      <c r="IY105" s="13">
        <v>26</v>
      </c>
      <c r="IZ105" s="13">
        <v>27</v>
      </c>
      <c r="JA105" s="13">
        <v>23</v>
      </c>
      <c r="JB105" s="13">
        <v>22</v>
      </c>
      <c r="JC105" s="13">
        <v>21</v>
      </c>
      <c r="JD105" s="13">
        <v>13</v>
      </c>
      <c r="JE105" s="13">
        <v>13</v>
      </c>
      <c r="JF105" s="13">
        <v>16</v>
      </c>
      <c r="JG105" s="13">
        <v>14</v>
      </c>
      <c r="JH105" s="13">
        <v>8</v>
      </c>
      <c r="JI105" s="13">
        <v>6</v>
      </c>
      <c r="JJ105" s="13">
        <v>4</v>
      </c>
      <c r="JK105" s="13">
        <v>4</v>
      </c>
      <c r="JL105" s="13">
        <v>4</v>
      </c>
      <c r="JM105" s="13">
        <v>1</v>
      </c>
      <c r="JN105" s="13">
        <v>2</v>
      </c>
      <c r="JO105" s="13">
        <v>1</v>
      </c>
      <c r="JP105" s="13"/>
      <c r="JQ105" s="13"/>
      <c r="JR105" s="13"/>
      <c r="JS105" s="13"/>
      <c r="JT105" s="57">
        <v>1308</v>
      </c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>
        <v>1</v>
      </c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>
        <v>1</v>
      </c>
      <c r="KU105" s="13">
        <v>1</v>
      </c>
      <c r="KV105" s="13"/>
      <c r="KW105" s="13"/>
      <c r="KX105" s="13"/>
      <c r="KY105" s="13">
        <v>1</v>
      </c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>
        <v>1</v>
      </c>
      <c r="LL105" s="13"/>
      <c r="LM105" s="13">
        <v>1</v>
      </c>
      <c r="LN105" s="13"/>
      <c r="LO105" s="13"/>
      <c r="LP105" s="13">
        <v>1</v>
      </c>
      <c r="LQ105" s="13"/>
      <c r="LR105" s="13">
        <v>1</v>
      </c>
      <c r="LS105" s="13">
        <v>1</v>
      </c>
      <c r="LT105" s="13"/>
      <c r="LU105" s="13"/>
      <c r="LV105" s="13">
        <v>1</v>
      </c>
      <c r="LW105" s="13">
        <v>2</v>
      </c>
      <c r="LX105" s="13">
        <v>1</v>
      </c>
      <c r="LY105" s="13">
        <v>2</v>
      </c>
      <c r="LZ105" s="13">
        <v>3</v>
      </c>
      <c r="MA105" s="13">
        <v>2</v>
      </c>
      <c r="MB105" s="13">
        <v>3</v>
      </c>
      <c r="MC105" s="13">
        <v>3</v>
      </c>
      <c r="MD105" s="13">
        <v>1</v>
      </c>
      <c r="ME105" s="13">
        <v>3</v>
      </c>
      <c r="MF105" s="13">
        <v>2</v>
      </c>
      <c r="MG105" s="13">
        <v>4</v>
      </c>
      <c r="MH105" s="13">
        <v>2</v>
      </c>
      <c r="MI105" s="13">
        <v>3</v>
      </c>
      <c r="MJ105" s="13">
        <v>1</v>
      </c>
      <c r="MK105" s="13">
        <v>1</v>
      </c>
      <c r="ML105" s="13">
        <v>1</v>
      </c>
      <c r="MM105" s="13"/>
      <c r="MN105" s="13"/>
      <c r="MO105" s="13"/>
      <c r="MP105" s="13"/>
      <c r="MQ105" s="13"/>
      <c r="MR105" s="13"/>
      <c r="MS105" s="13"/>
      <c r="MT105" s="13">
        <v>2</v>
      </c>
      <c r="MU105" s="57">
        <v>46</v>
      </c>
      <c r="MV105" s="13">
        <v>2439</v>
      </c>
    </row>
    <row r="106" spans="1:360">
      <c r="A106" s="8" t="s">
        <v>116</v>
      </c>
      <c r="B106" s="234">
        <f t="shared" si="219"/>
        <v>0</v>
      </c>
      <c r="C106" s="234">
        <f t="shared" si="220"/>
        <v>0</v>
      </c>
      <c r="D106" s="234">
        <f t="shared" si="221"/>
        <v>0</v>
      </c>
      <c r="E106" s="234">
        <f t="shared" si="222"/>
        <v>0</v>
      </c>
      <c r="F106" s="234">
        <f t="shared" si="223"/>
        <v>0</v>
      </c>
      <c r="G106" s="234">
        <f t="shared" si="224"/>
        <v>2</v>
      </c>
      <c r="H106" s="234">
        <f t="shared" si="225"/>
        <v>2</v>
      </c>
      <c r="I106" s="234">
        <f t="shared" si="226"/>
        <v>1</v>
      </c>
      <c r="J106" s="234">
        <f t="shared" si="227"/>
        <v>2</v>
      </c>
      <c r="K106" s="234">
        <f t="shared" si="228"/>
        <v>3</v>
      </c>
      <c r="L106" s="234">
        <f t="shared" si="229"/>
        <v>6</v>
      </c>
      <c r="M106" s="234">
        <f t="shared" si="230"/>
        <v>5</v>
      </c>
      <c r="N106" s="234">
        <f t="shared" si="231"/>
        <v>10</v>
      </c>
      <c r="O106" s="234">
        <f t="shared" si="232"/>
        <v>14</v>
      </c>
      <c r="P106" s="234">
        <f t="shared" si="233"/>
        <v>9</v>
      </c>
      <c r="Q106" s="234">
        <f t="shared" si="234"/>
        <v>8</v>
      </c>
      <c r="R106" s="234">
        <f t="shared" si="235"/>
        <v>12</v>
      </c>
      <c r="S106" s="234">
        <f t="shared" si="236"/>
        <v>9</v>
      </c>
      <c r="T106" s="234">
        <f t="shared" si="237"/>
        <v>3</v>
      </c>
      <c r="U106" s="234">
        <f t="shared" si="238"/>
        <v>9</v>
      </c>
      <c r="W106" s="596">
        <f t="shared" si="239"/>
        <v>0</v>
      </c>
      <c r="X106" s="596">
        <f t="shared" si="240"/>
        <v>0</v>
      </c>
      <c r="Y106" s="596">
        <f t="shared" si="241"/>
        <v>0</v>
      </c>
      <c r="Z106" s="596">
        <f t="shared" si="242"/>
        <v>0</v>
      </c>
      <c r="AA106" s="596">
        <f t="shared" si="243"/>
        <v>0</v>
      </c>
      <c r="AB106" s="596">
        <f t="shared" si="244"/>
        <v>0</v>
      </c>
      <c r="AC106" s="596">
        <f t="shared" si="245"/>
        <v>0</v>
      </c>
      <c r="AD106" s="596">
        <f t="shared" si="246"/>
        <v>0</v>
      </c>
      <c r="AE106" s="596">
        <f t="shared" si="247"/>
        <v>3</v>
      </c>
      <c r="AF106" s="596">
        <f t="shared" si="248"/>
        <v>0</v>
      </c>
      <c r="AG106" s="305"/>
      <c r="AH106" s="16" t="s">
        <v>206</v>
      </c>
      <c r="AI106" s="616">
        <f t="shared" si="249"/>
        <v>0</v>
      </c>
      <c r="AJ106" s="616">
        <f t="shared" si="250"/>
        <v>1</v>
      </c>
      <c r="AK106" s="616">
        <f t="shared" si="251"/>
        <v>4</v>
      </c>
      <c r="AL106" s="616">
        <f t="shared" si="252"/>
        <v>0</v>
      </c>
      <c r="AM106" s="616">
        <f t="shared" si="253"/>
        <v>7</v>
      </c>
      <c r="AN106" s="616">
        <f t="shared" si="254"/>
        <v>3</v>
      </c>
      <c r="AO106" s="616">
        <f t="shared" si="255"/>
        <v>9</v>
      </c>
      <c r="AP106" s="616">
        <f t="shared" si="256"/>
        <v>12</v>
      </c>
      <c r="AQ106" s="616">
        <f t="shared" si="257"/>
        <v>39</v>
      </c>
      <c r="AR106" s="616">
        <f t="shared" si="258"/>
        <v>23</v>
      </c>
      <c r="AS106" s="616">
        <f t="shared" si="259"/>
        <v>113</v>
      </c>
      <c r="AT106" s="616">
        <f t="shared" si="260"/>
        <v>63</v>
      </c>
      <c r="AU106" s="616">
        <f t="shared" si="261"/>
        <v>194</v>
      </c>
      <c r="AV106" s="616">
        <f t="shared" si="262"/>
        <v>131</v>
      </c>
      <c r="AW106" s="616">
        <f t="shared" si="263"/>
        <v>233</v>
      </c>
      <c r="AX106" s="616">
        <f t="shared" si="264"/>
        <v>165</v>
      </c>
      <c r="AY106" s="616">
        <f t="shared" si="265"/>
        <v>149</v>
      </c>
      <c r="AZ106" s="616">
        <f t="shared" si="266"/>
        <v>183</v>
      </c>
      <c r="BA106" s="616">
        <f t="shared" si="267"/>
        <v>29</v>
      </c>
      <c r="BB106" s="616">
        <f t="shared" si="268"/>
        <v>74</v>
      </c>
      <c r="BC106" s="616">
        <f t="shared" si="269"/>
        <v>40</v>
      </c>
      <c r="BD106" s="594">
        <f t="shared" si="270"/>
        <v>0</v>
      </c>
      <c r="BE106" s="594">
        <f t="shared" si="271"/>
        <v>0</v>
      </c>
      <c r="BF106" s="594">
        <f t="shared" si="272"/>
        <v>0</v>
      </c>
      <c r="BG106" s="594">
        <f t="shared" si="273"/>
        <v>0</v>
      </c>
      <c r="BH106" s="594">
        <f t="shared" si="274"/>
        <v>0</v>
      </c>
      <c r="BI106" s="594">
        <f t="shared" si="275"/>
        <v>2</v>
      </c>
      <c r="BJ106" s="594">
        <f t="shared" si="276"/>
        <v>1</v>
      </c>
      <c r="BK106" s="594">
        <f t="shared" si="277"/>
        <v>2</v>
      </c>
      <c r="BL106" s="594">
        <f t="shared" si="278"/>
        <v>16</v>
      </c>
      <c r="BM106" s="594">
        <f t="shared" si="279"/>
        <v>19</v>
      </c>
      <c r="BN106" s="305"/>
      <c r="BO106" s="305"/>
      <c r="BP106" s="16" t="s">
        <v>206</v>
      </c>
      <c r="BQ106" s="13"/>
      <c r="BR106" s="13"/>
      <c r="BS106" s="13"/>
      <c r="BT106" s="13"/>
      <c r="BU106" s="13"/>
      <c r="BV106" s="13"/>
      <c r="BW106" s="13"/>
      <c r="BX106" s="13">
        <v>1</v>
      </c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>
        <v>1</v>
      </c>
      <c r="CJ106" s="13"/>
      <c r="CK106" s="13"/>
      <c r="CL106" s="13"/>
      <c r="CM106" s="13"/>
      <c r="CN106" s="13">
        <v>1</v>
      </c>
      <c r="CO106" s="13">
        <v>1</v>
      </c>
      <c r="CP106" s="13"/>
      <c r="CQ106" s="13"/>
      <c r="CR106" s="13"/>
      <c r="CS106" s="13">
        <v>1</v>
      </c>
      <c r="CT106" s="13"/>
      <c r="CU106" s="13">
        <v>2</v>
      </c>
      <c r="CV106" s="13">
        <v>2</v>
      </c>
      <c r="CW106" s="13"/>
      <c r="CX106" s="13">
        <v>2</v>
      </c>
      <c r="CY106" s="13">
        <v>3</v>
      </c>
      <c r="CZ106" s="13">
        <v>1</v>
      </c>
      <c r="DA106" s="13">
        <v>1</v>
      </c>
      <c r="DB106" s="13">
        <v>1</v>
      </c>
      <c r="DC106" s="13">
        <v>1</v>
      </c>
      <c r="DD106" s="13">
        <v>3</v>
      </c>
      <c r="DE106" s="13">
        <v>4</v>
      </c>
      <c r="DF106" s="13">
        <v>2</v>
      </c>
      <c r="DG106" s="13">
        <v>1</v>
      </c>
      <c r="DH106" s="13">
        <v>1</v>
      </c>
      <c r="DI106" s="13">
        <v>2</v>
      </c>
      <c r="DJ106" s="13">
        <v>4</v>
      </c>
      <c r="DK106" s="13">
        <v>4</v>
      </c>
      <c r="DL106" s="13">
        <v>7</v>
      </c>
      <c r="DM106" s="13">
        <v>6</v>
      </c>
      <c r="DN106" s="13">
        <v>3</v>
      </c>
      <c r="DO106" s="13">
        <v>7</v>
      </c>
      <c r="DP106" s="13">
        <v>7</v>
      </c>
      <c r="DQ106" s="13">
        <v>6</v>
      </c>
      <c r="DR106" s="13">
        <v>5</v>
      </c>
      <c r="DS106" s="13">
        <v>8</v>
      </c>
      <c r="DT106" s="13">
        <v>10</v>
      </c>
      <c r="DU106" s="13">
        <v>4</v>
      </c>
      <c r="DV106" s="13">
        <v>11</v>
      </c>
      <c r="DW106" s="13">
        <v>5</v>
      </c>
      <c r="DX106" s="13">
        <v>17</v>
      </c>
      <c r="DY106" s="13">
        <v>10</v>
      </c>
      <c r="DZ106" s="13">
        <v>16</v>
      </c>
      <c r="EA106" s="13">
        <v>11</v>
      </c>
      <c r="EB106" s="13">
        <v>12</v>
      </c>
      <c r="EC106" s="13">
        <v>17</v>
      </c>
      <c r="ED106" s="13">
        <v>12</v>
      </c>
      <c r="EE106" s="13">
        <v>20</v>
      </c>
      <c r="EF106" s="13">
        <v>20</v>
      </c>
      <c r="EG106" s="13">
        <v>14</v>
      </c>
      <c r="EH106" s="13">
        <v>19</v>
      </c>
      <c r="EI106" s="13">
        <v>15</v>
      </c>
      <c r="EJ106" s="13">
        <v>16</v>
      </c>
      <c r="EK106" s="13">
        <v>23</v>
      </c>
      <c r="EL106" s="13">
        <v>16</v>
      </c>
      <c r="EM106" s="13">
        <v>13</v>
      </c>
      <c r="EN106" s="13">
        <v>17</v>
      </c>
      <c r="EO106" s="13">
        <v>12</v>
      </c>
      <c r="EP106" s="13">
        <v>23</v>
      </c>
      <c r="EQ106" s="13">
        <v>19</v>
      </c>
      <c r="ER106" s="13">
        <v>13</v>
      </c>
      <c r="ES106" s="13">
        <v>18</v>
      </c>
      <c r="ET106" s="13">
        <v>14</v>
      </c>
      <c r="EU106" s="13">
        <v>14</v>
      </c>
      <c r="EV106" s="13">
        <v>25</v>
      </c>
      <c r="EW106" s="13">
        <v>28</v>
      </c>
      <c r="EX106" s="13">
        <v>15</v>
      </c>
      <c r="EY106" s="13">
        <v>14</v>
      </c>
      <c r="EZ106" s="13">
        <v>18</v>
      </c>
      <c r="FA106" s="13">
        <v>10</v>
      </c>
      <c r="FB106" s="13">
        <v>15</v>
      </c>
      <c r="FC106" s="13">
        <v>11</v>
      </c>
      <c r="FD106" s="13">
        <v>4</v>
      </c>
      <c r="FE106" s="13">
        <v>5</v>
      </c>
      <c r="FF106" s="13">
        <v>1</v>
      </c>
      <c r="FG106" s="13">
        <v>3</v>
      </c>
      <c r="FH106" s="13">
        <v>7</v>
      </c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57">
        <v>655</v>
      </c>
      <c r="FT106" s="13"/>
      <c r="FU106" s="13"/>
      <c r="FV106" s="13"/>
      <c r="FW106" s="13"/>
      <c r="FX106" s="13"/>
      <c r="FY106" s="13"/>
      <c r="FZ106" s="13"/>
      <c r="GA106" s="13"/>
      <c r="GB106" s="13"/>
      <c r="GC106" s="13">
        <v>1</v>
      </c>
      <c r="GD106" s="13"/>
      <c r="GE106" s="13"/>
      <c r="GF106" s="13"/>
      <c r="GG106" s="13"/>
      <c r="GH106" s="13"/>
      <c r="GI106" s="13"/>
      <c r="GJ106" s="13">
        <v>1</v>
      </c>
      <c r="GK106" s="13">
        <v>2</v>
      </c>
      <c r="GL106" s="13">
        <v>1</v>
      </c>
      <c r="GM106" s="13"/>
      <c r="GN106" s="13"/>
      <c r="GO106" s="13"/>
      <c r="GP106" s="13"/>
      <c r="GQ106" s="13">
        <v>4</v>
      </c>
      <c r="GR106" s="13"/>
      <c r="GS106" s="13"/>
      <c r="GT106" s="13">
        <v>1</v>
      </c>
      <c r="GU106" s="13">
        <v>1</v>
      </c>
      <c r="GV106" s="13"/>
      <c r="GW106" s="13"/>
      <c r="GX106" s="13">
        <v>1</v>
      </c>
      <c r="GY106" s="13">
        <v>1</v>
      </c>
      <c r="GZ106" s="13"/>
      <c r="HA106" s="13"/>
      <c r="HB106" s="13">
        <v>1</v>
      </c>
      <c r="HC106" s="13">
        <v>2</v>
      </c>
      <c r="HD106" s="13">
        <v>3</v>
      </c>
      <c r="HE106" s="13">
        <v>1</v>
      </c>
      <c r="HF106" s="13">
        <v>3</v>
      </c>
      <c r="HG106" s="13">
        <v>2</v>
      </c>
      <c r="HH106" s="13">
        <v>3</v>
      </c>
      <c r="HI106" s="13">
        <v>2</v>
      </c>
      <c r="HJ106" s="13">
        <v>2</v>
      </c>
      <c r="HK106" s="13">
        <v>8</v>
      </c>
      <c r="HL106" s="13">
        <v>4</v>
      </c>
      <c r="HM106" s="13">
        <v>3</v>
      </c>
      <c r="HN106" s="13">
        <v>4</v>
      </c>
      <c r="HO106" s="13">
        <v>8</v>
      </c>
      <c r="HP106" s="13">
        <v>6</v>
      </c>
      <c r="HQ106" s="13">
        <v>8</v>
      </c>
      <c r="HR106" s="13">
        <v>8</v>
      </c>
      <c r="HS106" s="13">
        <v>9</v>
      </c>
      <c r="HT106" s="13">
        <v>10</v>
      </c>
      <c r="HU106" s="13">
        <v>11</v>
      </c>
      <c r="HV106" s="13">
        <v>12</v>
      </c>
      <c r="HW106" s="13">
        <v>13</v>
      </c>
      <c r="HX106" s="13">
        <v>12</v>
      </c>
      <c r="HY106" s="13">
        <v>24</v>
      </c>
      <c r="HZ106" s="13">
        <v>10</v>
      </c>
      <c r="IA106" s="13">
        <v>17</v>
      </c>
      <c r="IB106" s="13">
        <v>20</v>
      </c>
      <c r="IC106" s="13">
        <v>18</v>
      </c>
      <c r="ID106" s="13">
        <v>23</v>
      </c>
      <c r="IE106" s="13">
        <v>23</v>
      </c>
      <c r="IF106" s="13">
        <v>20</v>
      </c>
      <c r="IG106" s="13">
        <v>24</v>
      </c>
      <c r="IH106" s="13">
        <v>13</v>
      </c>
      <c r="II106" s="13">
        <v>26</v>
      </c>
      <c r="IJ106" s="13">
        <v>21</v>
      </c>
      <c r="IK106" s="13">
        <v>26</v>
      </c>
      <c r="IL106" s="13">
        <v>15</v>
      </c>
      <c r="IM106" s="13">
        <v>33</v>
      </c>
      <c r="IN106" s="13">
        <v>24</v>
      </c>
      <c r="IO106" s="13">
        <v>27</v>
      </c>
      <c r="IP106" s="13">
        <v>15</v>
      </c>
      <c r="IQ106" s="13">
        <v>23</v>
      </c>
      <c r="IR106" s="13">
        <v>25</v>
      </c>
      <c r="IS106" s="13">
        <v>24</v>
      </c>
      <c r="IT106" s="13">
        <v>22</v>
      </c>
      <c r="IU106" s="13">
        <v>28</v>
      </c>
      <c r="IV106" s="13">
        <v>14</v>
      </c>
      <c r="IW106" s="13">
        <v>23</v>
      </c>
      <c r="IX106" s="13">
        <v>12</v>
      </c>
      <c r="IY106" s="13">
        <v>12</v>
      </c>
      <c r="IZ106" s="13">
        <v>13</v>
      </c>
      <c r="JA106" s="13">
        <v>9</v>
      </c>
      <c r="JB106" s="13">
        <v>5</v>
      </c>
      <c r="JC106" s="13">
        <v>11</v>
      </c>
      <c r="JD106" s="13">
        <v>8</v>
      </c>
      <c r="JE106" s="13">
        <v>4</v>
      </c>
      <c r="JF106" s="13">
        <v>2</v>
      </c>
      <c r="JG106" s="13">
        <v>8</v>
      </c>
      <c r="JH106" s="13">
        <v>1</v>
      </c>
      <c r="JI106" s="13">
        <v>3</v>
      </c>
      <c r="JJ106" s="13">
        <v>1</v>
      </c>
      <c r="JK106" s="13">
        <v>1</v>
      </c>
      <c r="JL106" s="13"/>
      <c r="JM106" s="13"/>
      <c r="JN106" s="13"/>
      <c r="JO106" s="13"/>
      <c r="JP106" s="13"/>
      <c r="JQ106" s="13"/>
      <c r="JR106" s="13"/>
      <c r="JS106" s="13">
        <v>1</v>
      </c>
      <c r="JT106" s="57">
        <v>777</v>
      </c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>
        <v>1</v>
      </c>
      <c r="KZ106" s="13">
        <v>1</v>
      </c>
      <c r="LA106" s="13">
        <v>1</v>
      </c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>
        <v>1</v>
      </c>
      <c r="LR106" s="13"/>
      <c r="LS106" s="13">
        <v>1</v>
      </c>
      <c r="LT106" s="13"/>
      <c r="LU106" s="13"/>
      <c r="LV106" s="13">
        <v>1</v>
      </c>
      <c r="LW106" s="13">
        <v>2</v>
      </c>
      <c r="LX106" s="13">
        <v>2</v>
      </c>
      <c r="LY106" s="13">
        <v>1</v>
      </c>
      <c r="LZ106" s="13">
        <v>1</v>
      </c>
      <c r="MA106" s="13">
        <v>3</v>
      </c>
      <c r="MB106" s="13">
        <v>2</v>
      </c>
      <c r="MC106" s="13">
        <v>1</v>
      </c>
      <c r="MD106" s="13">
        <v>3</v>
      </c>
      <c r="ME106" s="13">
        <v>1</v>
      </c>
      <c r="MF106" s="13">
        <v>4</v>
      </c>
      <c r="MG106" s="13">
        <v>4</v>
      </c>
      <c r="MH106" s="13">
        <v>1</v>
      </c>
      <c r="MI106" s="13">
        <v>3</v>
      </c>
      <c r="MJ106" s="13">
        <v>3</v>
      </c>
      <c r="MK106" s="13">
        <v>1</v>
      </c>
      <c r="ML106" s="13">
        <v>1</v>
      </c>
      <c r="MM106" s="13"/>
      <c r="MN106" s="13"/>
      <c r="MO106" s="13"/>
      <c r="MP106" s="13"/>
      <c r="MQ106" s="13">
        <v>1</v>
      </c>
      <c r="MR106" s="13"/>
      <c r="MS106" s="13"/>
      <c r="MT106" s="13"/>
      <c r="MU106" s="57">
        <v>40</v>
      </c>
      <c r="MV106" s="13">
        <v>1472</v>
      </c>
    </row>
    <row r="107" spans="1:360">
      <c r="A107" s="8" t="s">
        <v>117</v>
      </c>
      <c r="B107" s="234">
        <f t="shared" si="219"/>
        <v>0</v>
      </c>
      <c r="C107" s="234">
        <f t="shared" si="220"/>
        <v>0</v>
      </c>
      <c r="D107" s="234">
        <f t="shared" si="221"/>
        <v>0</v>
      </c>
      <c r="E107" s="234">
        <f t="shared" si="222"/>
        <v>0</v>
      </c>
      <c r="F107" s="234">
        <f t="shared" si="223"/>
        <v>0</v>
      </c>
      <c r="G107" s="234">
        <f t="shared" si="224"/>
        <v>0</v>
      </c>
      <c r="H107" s="234">
        <f t="shared" si="225"/>
        <v>0</v>
      </c>
      <c r="I107" s="234">
        <f t="shared" si="226"/>
        <v>0</v>
      </c>
      <c r="J107" s="234">
        <f t="shared" si="227"/>
        <v>1</v>
      </c>
      <c r="K107" s="234">
        <f t="shared" si="228"/>
        <v>2</v>
      </c>
      <c r="L107" s="234">
        <f t="shared" si="229"/>
        <v>3</v>
      </c>
      <c r="M107" s="234">
        <f t="shared" si="230"/>
        <v>2</v>
      </c>
      <c r="N107" s="234">
        <f t="shared" si="231"/>
        <v>12</v>
      </c>
      <c r="O107" s="234">
        <f t="shared" si="232"/>
        <v>6</v>
      </c>
      <c r="P107" s="234">
        <f t="shared" si="233"/>
        <v>26</v>
      </c>
      <c r="Q107" s="234">
        <f t="shared" si="234"/>
        <v>14</v>
      </c>
      <c r="R107" s="234">
        <f t="shared" si="235"/>
        <v>26</v>
      </c>
      <c r="S107" s="234">
        <f t="shared" si="236"/>
        <v>13</v>
      </c>
      <c r="T107" s="234">
        <f t="shared" si="237"/>
        <v>1</v>
      </c>
      <c r="U107" s="234">
        <f t="shared" si="238"/>
        <v>7</v>
      </c>
      <c r="W107" s="596">
        <f t="shared" si="239"/>
        <v>0</v>
      </c>
      <c r="X107" s="596">
        <f t="shared" si="240"/>
        <v>0</v>
      </c>
      <c r="Y107" s="596">
        <f t="shared" si="241"/>
        <v>0</v>
      </c>
      <c r="Z107" s="596">
        <f t="shared" si="242"/>
        <v>0</v>
      </c>
      <c r="AA107" s="596">
        <f t="shared" si="243"/>
        <v>0</v>
      </c>
      <c r="AB107" s="596">
        <f t="shared" si="244"/>
        <v>0</v>
      </c>
      <c r="AC107" s="596">
        <f t="shared" si="245"/>
        <v>0</v>
      </c>
      <c r="AD107" s="596">
        <f t="shared" si="246"/>
        <v>0</v>
      </c>
      <c r="AE107" s="596">
        <f t="shared" si="247"/>
        <v>2</v>
      </c>
      <c r="AF107" s="596">
        <f t="shared" si="248"/>
        <v>3</v>
      </c>
      <c r="AG107" s="305"/>
      <c r="AH107" s="16" t="s">
        <v>114</v>
      </c>
      <c r="AI107" s="616">
        <f t="shared" si="249"/>
        <v>0</v>
      </c>
      <c r="AJ107" s="616">
        <f t="shared" si="250"/>
        <v>0</v>
      </c>
      <c r="AK107" s="616">
        <f t="shared" si="251"/>
        <v>0</v>
      </c>
      <c r="AL107" s="616">
        <f t="shared" si="252"/>
        <v>0</v>
      </c>
      <c r="AM107" s="616">
        <f t="shared" si="253"/>
        <v>0</v>
      </c>
      <c r="AN107" s="616">
        <f t="shared" si="254"/>
        <v>0</v>
      </c>
      <c r="AO107" s="616">
        <f t="shared" si="255"/>
        <v>1</v>
      </c>
      <c r="AP107" s="616">
        <f t="shared" si="256"/>
        <v>0</v>
      </c>
      <c r="AQ107" s="616">
        <f t="shared" si="257"/>
        <v>3</v>
      </c>
      <c r="AR107" s="616">
        <f t="shared" si="258"/>
        <v>0</v>
      </c>
      <c r="AS107" s="616">
        <f t="shared" si="259"/>
        <v>1</v>
      </c>
      <c r="AT107" s="616">
        <f t="shared" si="260"/>
        <v>0</v>
      </c>
      <c r="AU107" s="616">
        <f t="shared" si="261"/>
        <v>4</v>
      </c>
      <c r="AV107" s="616">
        <f t="shared" si="262"/>
        <v>2</v>
      </c>
      <c r="AW107" s="616">
        <f t="shared" si="263"/>
        <v>2</v>
      </c>
      <c r="AX107" s="616">
        <f t="shared" si="264"/>
        <v>3</v>
      </c>
      <c r="AY107" s="616">
        <f t="shared" si="265"/>
        <v>2</v>
      </c>
      <c r="AZ107" s="616">
        <f t="shared" si="266"/>
        <v>3</v>
      </c>
      <c r="BA107" s="616">
        <f t="shared" si="267"/>
        <v>2</v>
      </c>
      <c r="BB107" s="616">
        <f t="shared" si="268"/>
        <v>0</v>
      </c>
      <c r="BC107" s="616">
        <f t="shared" si="269"/>
        <v>2</v>
      </c>
      <c r="BD107" s="594">
        <f t="shared" si="270"/>
        <v>0</v>
      </c>
      <c r="BE107" s="594">
        <f t="shared" si="271"/>
        <v>0</v>
      </c>
      <c r="BF107" s="594">
        <f t="shared" si="272"/>
        <v>0</v>
      </c>
      <c r="BG107" s="594">
        <f t="shared" si="273"/>
        <v>0</v>
      </c>
      <c r="BH107" s="594">
        <f t="shared" si="274"/>
        <v>0</v>
      </c>
      <c r="BI107" s="594">
        <f t="shared" si="275"/>
        <v>0</v>
      </c>
      <c r="BJ107" s="594">
        <f t="shared" si="276"/>
        <v>0</v>
      </c>
      <c r="BK107" s="594">
        <f t="shared" si="277"/>
        <v>1</v>
      </c>
      <c r="BL107" s="594">
        <f t="shared" si="278"/>
        <v>1</v>
      </c>
      <c r="BM107" s="594">
        <f t="shared" si="279"/>
        <v>0</v>
      </c>
      <c r="BN107" s="305"/>
      <c r="BO107" s="305"/>
      <c r="BP107" s="16" t="s">
        <v>114</v>
      </c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>
        <v>1</v>
      </c>
      <c r="DY107" s="13">
        <v>1</v>
      </c>
      <c r="DZ107" s="13"/>
      <c r="EA107" s="13"/>
      <c r="EB107" s="13"/>
      <c r="EC107" s="13"/>
      <c r="ED107" s="13"/>
      <c r="EE107" s="13"/>
      <c r="EF107" s="13"/>
      <c r="EG107" s="13">
        <v>1</v>
      </c>
      <c r="EH107" s="13"/>
      <c r="EI107" s="13"/>
      <c r="EJ107" s="13"/>
      <c r="EK107" s="13"/>
      <c r="EL107" s="13"/>
      <c r="EM107" s="13"/>
      <c r="EN107" s="13">
        <v>1</v>
      </c>
      <c r="EO107" s="13">
        <v>1</v>
      </c>
      <c r="EP107" s="13"/>
      <c r="EQ107" s="13"/>
      <c r="ER107" s="13">
        <v>1</v>
      </c>
      <c r="ES107" s="13"/>
      <c r="ET107" s="13"/>
      <c r="EU107" s="13">
        <v>2</v>
      </c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57">
        <v>8</v>
      </c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>
        <v>1</v>
      </c>
      <c r="HD107" s="13"/>
      <c r="HE107" s="13"/>
      <c r="HF107" s="13">
        <v>1</v>
      </c>
      <c r="HG107" s="13"/>
      <c r="HH107" s="13"/>
      <c r="HI107" s="13">
        <v>1</v>
      </c>
      <c r="HJ107" s="13"/>
      <c r="HK107" s="13"/>
      <c r="HL107" s="13"/>
      <c r="HM107" s="13"/>
      <c r="HN107" s="13"/>
      <c r="HO107" s="13">
        <v>1</v>
      </c>
      <c r="HP107" s="13"/>
      <c r="HQ107" s="13">
        <v>1</v>
      </c>
      <c r="HR107" s="13"/>
      <c r="HS107" s="13"/>
      <c r="HT107" s="13"/>
      <c r="HU107" s="13"/>
      <c r="HV107" s="13"/>
      <c r="HW107" s="13"/>
      <c r="HX107" s="13"/>
      <c r="HY107" s="13"/>
      <c r="HZ107" s="13"/>
      <c r="IA107" s="13">
        <v>1</v>
      </c>
      <c r="IB107" s="13"/>
      <c r="IC107" s="13"/>
      <c r="ID107" s="13">
        <v>2</v>
      </c>
      <c r="IE107" s="13">
        <v>1</v>
      </c>
      <c r="IF107" s="13"/>
      <c r="IG107" s="13"/>
      <c r="IH107" s="13"/>
      <c r="II107" s="13"/>
      <c r="IJ107" s="13"/>
      <c r="IK107" s="13"/>
      <c r="IL107" s="13"/>
      <c r="IM107" s="13">
        <v>1</v>
      </c>
      <c r="IN107" s="13"/>
      <c r="IO107" s="13"/>
      <c r="IP107" s="13">
        <v>1</v>
      </c>
      <c r="IQ107" s="13"/>
      <c r="IR107" s="13"/>
      <c r="IS107" s="13"/>
      <c r="IT107" s="13">
        <v>1</v>
      </c>
      <c r="IU107" s="13"/>
      <c r="IV107" s="13"/>
      <c r="IW107" s="13"/>
      <c r="IX107" s="13"/>
      <c r="IY107" s="13">
        <v>1</v>
      </c>
      <c r="IZ107" s="13"/>
      <c r="JA107" s="13"/>
      <c r="JB107" s="13"/>
      <c r="JC107" s="13"/>
      <c r="JD107" s="13"/>
      <c r="JE107" s="13">
        <v>1</v>
      </c>
      <c r="JF107" s="13"/>
      <c r="JG107" s="13"/>
      <c r="JH107" s="13"/>
      <c r="JI107" s="13"/>
      <c r="JJ107" s="13">
        <v>1</v>
      </c>
      <c r="JK107" s="13"/>
      <c r="JL107" s="13"/>
      <c r="JM107" s="13"/>
      <c r="JN107" s="13"/>
      <c r="JO107" s="13"/>
      <c r="JP107" s="13"/>
      <c r="JQ107" s="13"/>
      <c r="JR107" s="13"/>
      <c r="JS107" s="13"/>
      <c r="JT107" s="57">
        <v>15</v>
      </c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>
        <v>1</v>
      </c>
      <c r="LQ107" s="13"/>
      <c r="LR107" s="13"/>
      <c r="LS107" s="13"/>
      <c r="LT107" s="13"/>
      <c r="LU107" s="13"/>
      <c r="LV107" s="13"/>
      <c r="LW107" s="13">
        <v>1</v>
      </c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57">
        <v>2</v>
      </c>
      <c r="MV107" s="13">
        <v>25</v>
      </c>
    </row>
    <row r="108" spans="1:360">
      <c r="A108" s="8" t="s">
        <v>207</v>
      </c>
      <c r="B108" s="234">
        <f t="shared" si="219"/>
        <v>0</v>
      </c>
      <c r="C108" s="234">
        <f t="shared" si="220"/>
        <v>0</v>
      </c>
      <c r="D108" s="234">
        <f t="shared" si="221"/>
        <v>0</v>
      </c>
      <c r="E108" s="234">
        <f t="shared" si="222"/>
        <v>0</v>
      </c>
      <c r="F108" s="234">
        <f t="shared" si="223"/>
        <v>0</v>
      </c>
      <c r="G108" s="234">
        <f t="shared" si="224"/>
        <v>0</v>
      </c>
      <c r="H108" s="234">
        <f t="shared" si="225"/>
        <v>2</v>
      </c>
      <c r="I108" s="234">
        <f t="shared" si="226"/>
        <v>0</v>
      </c>
      <c r="J108" s="234">
        <f t="shared" si="227"/>
        <v>0</v>
      </c>
      <c r="K108" s="234">
        <f t="shared" si="228"/>
        <v>1</v>
      </c>
      <c r="L108" s="234">
        <f t="shared" si="229"/>
        <v>8</v>
      </c>
      <c r="M108" s="234">
        <f t="shared" si="230"/>
        <v>0</v>
      </c>
      <c r="N108" s="234">
        <f t="shared" si="231"/>
        <v>4</v>
      </c>
      <c r="O108" s="234">
        <f t="shared" si="232"/>
        <v>3</v>
      </c>
      <c r="P108" s="234">
        <f t="shared" si="233"/>
        <v>13</v>
      </c>
      <c r="Q108" s="234">
        <f t="shared" si="234"/>
        <v>6</v>
      </c>
      <c r="R108" s="234">
        <f t="shared" si="235"/>
        <v>7</v>
      </c>
      <c r="S108" s="234">
        <f t="shared" si="236"/>
        <v>7</v>
      </c>
      <c r="T108" s="234">
        <f t="shared" si="237"/>
        <v>3</v>
      </c>
      <c r="U108" s="234">
        <f t="shared" si="238"/>
        <v>3</v>
      </c>
      <c r="W108" s="596">
        <f t="shared" si="239"/>
        <v>0</v>
      </c>
      <c r="X108" s="596">
        <f t="shared" si="240"/>
        <v>0</v>
      </c>
      <c r="Y108" s="596">
        <f t="shared" si="241"/>
        <v>0</v>
      </c>
      <c r="Z108" s="596">
        <f t="shared" si="242"/>
        <v>0</v>
      </c>
      <c r="AA108" s="596">
        <f t="shared" si="243"/>
        <v>0</v>
      </c>
      <c r="AB108" s="596">
        <f t="shared" si="244"/>
        <v>0</v>
      </c>
      <c r="AC108" s="596">
        <f t="shared" si="245"/>
        <v>0</v>
      </c>
      <c r="AD108" s="596">
        <f t="shared" si="246"/>
        <v>0</v>
      </c>
      <c r="AE108" s="596">
        <f t="shared" si="247"/>
        <v>3</v>
      </c>
      <c r="AF108" s="596">
        <f t="shared" si="248"/>
        <v>0</v>
      </c>
      <c r="AG108" s="305"/>
      <c r="AH108" s="16" t="s">
        <v>115</v>
      </c>
      <c r="AI108" s="616">
        <f t="shared" si="249"/>
        <v>0</v>
      </c>
      <c r="AJ108" s="616">
        <f t="shared" si="250"/>
        <v>0</v>
      </c>
      <c r="AK108" s="616">
        <f t="shared" si="251"/>
        <v>0</v>
      </c>
      <c r="AL108" s="616">
        <f t="shared" si="252"/>
        <v>0</v>
      </c>
      <c r="AM108" s="616">
        <f t="shared" si="253"/>
        <v>0</v>
      </c>
      <c r="AN108" s="616">
        <f t="shared" si="254"/>
        <v>0</v>
      </c>
      <c r="AO108" s="616">
        <f t="shared" si="255"/>
        <v>1</v>
      </c>
      <c r="AP108" s="616">
        <f t="shared" si="256"/>
        <v>0</v>
      </c>
      <c r="AQ108" s="616">
        <f t="shared" si="257"/>
        <v>1</v>
      </c>
      <c r="AR108" s="616">
        <f t="shared" si="258"/>
        <v>0</v>
      </c>
      <c r="AS108" s="616">
        <f t="shared" si="259"/>
        <v>4</v>
      </c>
      <c r="AT108" s="616">
        <f t="shared" si="260"/>
        <v>6</v>
      </c>
      <c r="AU108" s="616">
        <f t="shared" si="261"/>
        <v>10</v>
      </c>
      <c r="AV108" s="616">
        <f t="shared" si="262"/>
        <v>3</v>
      </c>
      <c r="AW108" s="616">
        <f t="shared" si="263"/>
        <v>13</v>
      </c>
      <c r="AX108" s="616">
        <f t="shared" si="264"/>
        <v>5</v>
      </c>
      <c r="AY108" s="616">
        <f t="shared" si="265"/>
        <v>9</v>
      </c>
      <c r="AZ108" s="616">
        <f t="shared" si="266"/>
        <v>6</v>
      </c>
      <c r="BA108" s="616">
        <f t="shared" si="267"/>
        <v>4</v>
      </c>
      <c r="BB108" s="616">
        <f t="shared" si="268"/>
        <v>3</v>
      </c>
      <c r="BC108" s="616">
        <f t="shared" si="269"/>
        <v>2</v>
      </c>
      <c r="BD108" s="594">
        <f t="shared" si="270"/>
        <v>0</v>
      </c>
      <c r="BE108" s="594">
        <f t="shared" si="271"/>
        <v>0</v>
      </c>
      <c r="BF108" s="594">
        <f t="shared" si="272"/>
        <v>0</v>
      </c>
      <c r="BG108" s="594">
        <f t="shared" si="273"/>
        <v>0</v>
      </c>
      <c r="BH108" s="594">
        <f t="shared" si="274"/>
        <v>0</v>
      </c>
      <c r="BI108" s="594">
        <f t="shared" si="275"/>
        <v>0</v>
      </c>
      <c r="BJ108" s="594">
        <f t="shared" si="276"/>
        <v>0</v>
      </c>
      <c r="BK108" s="594">
        <f t="shared" si="277"/>
        <v>0</v>
      </c>
      <c r="BL108" s="594">
        <f t="shared" si="278"/>
        <v>1</v>
      </c>
      <c r="BM108" s="594">
        <f t="shared" si="279"/>
        <v>1</v>
      </c>
      <c r="BN108" s="305"/>
      <c r="BO108" s="305"/>
      <c r="BP108" s="16" t="s">
        <v>115</v>
      </c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>
        <v>1</v>
      </c>
      <c r="DO108" s="13"/>
      <c r="DP108" s="13"/>
      <c r="DQ108" s="13"/>
      <c r="DR108" s="13">
        <v>3</v>
      </c>
      <c r="DS108" s="13"/>
      <c r="DT108" s="13"/>
      <c r="DU108" s="13">
        <v>2</v>
      </c>
      <c r="DV108" s="13"/>
      <c r="DW108" s="13"/>
      <c r="DX108" s="13"/>
      <c r="DY108" s="13"/>
      <c r="DZ108" s="13">
        <v>2</v>
      </c>
      <c r="EA108" s="13"/>
      <c r="EB108" s="13"/>
      <c r="EC108" s="13"/>
      <c r="ED108" s="13">
        <v>1</v>
      </c>
      <c r="EE108" s="13"/>
      <c r="EF108" s="13"/>
      <c r="EG108" s="13">
        <v>1</v>
      </c>
      <c r="EH108" s="13"/>
      <c r="EI108" s="13"/>
      <c r="EJ108" s="13"/>
      <c r="EK108" s="13">
        <v>1</v>
      </c>
      <c r="EL108" s="13">
        <v>1</v>
      </c>
      <c r="EM108" s="13"/>
      <c r="EN108" s="13">
        <v>2</v>
      </c>
      <c r="EO108" s="13"/>
      <c r="EP108" s="13"/>
      <c r="EQ108" s="13">
        <v>3</v>
      </c>
      <c r="ER108" s="13"/>
      <c r="ES108" s="13"/>
      <c r="ET108" s="13">
        <v>1</v>
      </c>
      <c r="EU108" s="13"/>
      <c r="EV108" s="13">
        <v>2</v>
      </c>
      <c r="EW108" s="13"/>
      <c r="EX108" s="13"/>
      <c r="EY108" s="13"/>
      <c r="EZ108" s="13"/>
      <c r="FA108" s="13"/>
      <c r="FB108" s="13">
        <v>1</v>
      </c>
      <c r="FC108" s="13">
        <v>1</v>
      </c>
      <c r="FD108" s="13"/>
      <c r="FE108" s="13">
        <v>1</v>
      </c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57">
        <v>23</v>
      </c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>
        <v>1</v>
      </c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>
        <v>1</v>
      </c>
      <c r="HL108" s="13"/>
      <c r="HM108" s="13"/>
      <c r="HN108" s="13"/>
      <c r="HO108" s="13"/>
      <c r="HP108" s="13"/>
      <c r="HQ108" s="13"/>
      <c r="HR108" s="13"/>
      <c r="HS108" s="13">
        <v>1</v>
      </c>
      <c r="HT108" s="13"/>
      <c r="HU108" s="13">
        <v>1</v>
      </c>
      <c r="HV108" s="13"/>
      <c r="HW108" s="13">
        <v>1</v>
      </c>
      <c r="HX108" s="13">
        <v>1</v>
      </c>
      <c r="HY108" s="13"/>
      <c r="HZ108" s="13"/>
      <c r="IA108" s="13">
        <v>1</v>
      </c>
      <c r="IB108" s="13"/>
      <c r="IC108" s="13">
        <v>1</v>
      </c>
      <c r="ID108" s="13">
        <v>1</v>
      </c>
      <c r="IE108" s="13">
        <v>1</v>
      </c>
      <c r="IF108" s="13">
        <v>2</v>
      </c>
      <c r="IG108" s="13"/>
      <c r="IH108" s="13">
        <v>2</v>
      </c>
      <c r="II108" s="13">
        <v>2</v>
      </c>
      <c r="IJ108" s="13">
        <v>3</v>
      </c>
      <c r="IK108" s="13">
        <v>1</v>
      </c>
      <c r="IL108" s="13">
        <v>2</v>
      </c>
      <c r="IM108" s="13">
        <v>1</v>
      </c>
      <c r="IN108" s="13"/>
      <c r="IO108" s="13">
        <v>2</v>
      </c>
      <c r="IP108" s="13">
        <v>2</v>
      </c>
      <c r="IQ108" s="13">
        <v>1</v>
      </c>
      <c r="IR108" s="13"/>
      <c r="IS108" s="13">
        <v>1</v>
      </c>
      <c r="IT108" s="13">
        <v>1</v>
      </c>
      <c r="IU108" s="13">
        <v>1</v>
      </c>
      <c r="IV108" s="13">
        <v>1</v>
      </c>
      <c r="IW108" s="13">
        <v>2</v>
      </c>
      <c r="IX108" s="13"/>
      <c r="IY108" s="13"/>
      <c r="IZ108" s="13">
        <v>2</v>
      </c>
      <c r="JA108" s="13">
        <v>1</v>
      </c>
      <c r="JB108" s="13"/>
      <c r="JC108" s="13">
        <v>1</v>
      </c>
      <c r="JD108" s="13">
        <v>3</v>
      </c>
      <c r="JE108" s="13"/>
      <c r="JF108" s="13"/>
      <c r="JG108" s="13"/>
      <c r="JH108" s="13"/>
      <c r="JI108" s="13"/>
      <c r="JJ108" s="13"/>
      <c r="JK108" s="13"/>
      <c r="JL108" s="13">
        <v>1</v>
      </c>
      <c r="JM108" s="13"/>
      <c r="JN108" s="13"/>
      <c r="JO108" s="13"/>
      <c r="JP108" s="13"/>
      <c r="JQ108" s="13"/>
      <c r="JR108" s="13"/>
      <c r="JS108" s="13"/>
      <c r="JT108" s="57">
        <v>42</v>
      </c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>
        <v>1</v>
      </c>
      <c r="MC108" s="13"/>
      <c r="MD108" s="13"/>
      <c r="ME108" s="13"/>
      <c r="MF108" s="13">
        <v>1</v>
      </c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57">
        <v>2</v>
      </c>
      <c r="MV108" s="13">
        <v>67</v>
      </c>
    </row>
    <row r="109" spans="1:360">
      <c r="A109" s="8" t="s">
        <v>119</v>
      </c>
      <c r="B109" s="234">
        <f t="shared" si="219"/>
        <v>0</v>
      </c>
      <c r="C109" s="234">
        <f t="shared" si="220"/>
        <v>0</v>
      </c>
      <c r="D109" s="234">
        <f t="shared" si="221"/>
        <v>1</v>
      </c>
      <c r="E109" s="234">
        <f t="shared" si="222"/>
        <v>0</v>
      </c>
      <c r="F109" s="234">
        <f t="shared" si="223"/>
        <v>1</v>
      </c>
      <c r="G109" s="234">
        <f t="shared" si="224"/>
        <v>0</v>
      </c>
      <c r="H109" s="234">
        <f t="shared" si="225"/>
        <v>0</v>
      </c>
      <c r="I109" s="234">
        <f t="shared" si="226"/>
        <v>0</v>
      </c>
      <c r="J109" s="234">
        <f t="shared" si="227"/>
        <v>4</v>
      </c>
      <c r="K109" s="234">
        <f t="shared" si="228"/>
        <v>1</v>
      </c>
      <c r="L109" s="234">
        <f t="shared" si="229"/>
        <v>4</v>
      </c>
      <c r="M109" s="234">
        <f t="shared" si="230"/>
        <v>3</v>
      </c>
      <c r="N109" s="234">
        <f t="shared" si="231"/>
        <v>18</v>
      </c>
      <c r="O109" s="234">
        <f t="shared" si="232"/>
        <v>4</v>
      </c>
      <c r="P109" s="234">
        <f t="shared" si="233"/>
        <v>14</v>
      </c>
      <c r="Q109" s="234">
        <f t="shared" si="234"/>
        <v>8</v>
      </c>
      <c r="R109" s="234">
        <f t="shared" si="235"/>
        <v>15</v>
      </c>
      <c r="S109" s="234">
        <f t="shared" si="236"/>
        <v>13</v>
      </c>
      <c r="T109" s="234">
        <f t="shared" si="237"/>
        <v>1</v>
      </c>
      <c r="U109" s="234">
        <f t="shared" si="238"/>
        <v>6</v>
      </c>
      <c r="W109" s="596">
        <f t="shared" si="239"/>
        <v>0</v>
      </c>
      <c r="X109" s="596">
        <f t="shared" si="240"/>
        <v>0</v>
      </c>
      <c r="Y109" s="596">
        <f t="shared" si="241"/>
        <v>0</v>
      </c>
      <c r="Z109" s="596">
        <f t="shared" si="242"/>
        <v>0</v>
      </c>
      <c r="AA109" s="596">
        <f t="shared" si="243"/>
        <v>0</v>
      </c>
      <c r="AB109" s="596">
        <f t="shared" si="244"/>
        <v>0</v>
      </c>
      <c r="AC109" s="596">
        <f t="shared" si="245"/>
        <v>0</v>
      </c>
      <c r="AD109" s="596">
        <f t="shared" si="246"/>
        <v>0</v>
      </c>
      <c r="AE109" s="596">
        <f t="shared" si="247"/>
        <v>1</v>
      </c>
      <c r="AF109" s="596">
        <f t="shared" si="248"/>
        <v>0</v>
      </c>
      <c r="AG109" s="305"/>
      <c r="AH109" s="16" t="s">
        <v>116</v>
      </c>
      <c r="AI109" s="616">
        <f t="shared" si="249"/>
        <v>0</v>
      </c>
      <c r="AJ109" s="616">
        <f t="shared" si="250"/>
        <v>0</v>
      </c>
      <c r="AK109" s="616">
        <f t="shared" si="251"/>
        <v>0</v>
      </c>
      <c r="AL109" s="616">
        <f t="shared" si="252"/>
        <v>0</v>
      </c>
      <c r="AM109" s="616">
        <f t="shared" si="253"/>
        <v>0</v>
      </c>
      <c r="AN109" s="616">
        <f t="shared" si="254"/>
        <v>2</v>
      </c>
      <c r="AO109" s="616">
        <f t="shared" si="255"/>
        <v>2</v>
      </c>
      <c r="AP109" s="616">
        <f t="shared" si="256"/>
        <v>1</v>
      </c>
      <c r="AQ109" s="616">
        <f t="shared" si="257"/>
        <v>2</v>
      </c>
      <c r="AR109" s="616">
        <f t="shared" si="258"/>
        <v>3</v>
      </c>
      <c r="AS109" s="616">
        <f t="shared" si="259"/>
        <v>6</v>
      </c>
      <c r="AT109" s="616">
        <f t="shared" si="260"/>
        <v>5</v>
      </c>
      <c r="AU109" s="616">
        <f t="shared" si="261"/>
        <v>10</v>
      </c>
      <c r="AV109" s="616">
        <f t="shared" si="262"/>
        <v>14</v>
      </c>
      <c r="AW109" s="616">
        <f t="shared" si="263"/>
        <v>9</v>
      </c>
      <c r="AX109" s="616">
        <f t="shared" si="264"/>
        <v>8</v>
      </c>
      <c r="AY109" s="616">
        <f t="shared" si="265"/>
        <v>12</v>
      </c>
      <c r="AZ109" s="616">
        <f t="shared" si="266"/>
        <v>9</v>
      </c>
      <c r="BA109" s="616">
        <f t="shared" si="267"/>
        <v>3</v>
      </c>
      <c r="BB109" s="616">
        <f t="shared" si="268"/>
        <v>9</v>
      </c>
      <c r="BC109" s="616">
        <f t="shared" si="269"/>
        <v>3</v>
      </c>
      <c r="BD109" s="594">
        <f t="shared" si="270"/>
        <v>0</v>
      </c>
      <c r="BE109" s="594">
        <f t="shared" si="271"/>
        <v>0</v>
      </c>
      <c r="BF109" s="594">
        <f t="shared" si="272"/>
        <v>0</v>
      </c>
      <c r="BG109" s="594">
        <f t="shared" si="273"/>
        <v>0</v>
      </c>
      <c r="BH109" s="594">
        <f t="shared" si="274"/>
        <v>0</v>
      </c>
      <c r="BI109" s="594">
        <f t="shared" si="275"/>
        <v>0</v>
      </c>
      <c r="BJ109" s="594">
        <f t="shared" si="276"/>
        <v>0</v>
      </c>
      <c r="BK109" s="594">
        <f t="shared" si="277"/>
        <v>0</v>
      </c>
      <c r="BL109" s="594">
        <f t="shared" si="278"/>
        <v>3</v>
      </c>
      <c r="BM109" s="594">
        <f t="shared" si="279"/>
        <v>0</v>
      </c>
      <c r="BN109" s="305"/>
      <c r="BO109" s="305"/>
      <c r="BP109" s="16" t="s">
        <v>116</v>
      </c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>
        <v>1</v>
      </c>
      <c r="CP109" s="13">
        <v>1</v>
      </c>
      <c r="CQ109" s="13"/>
      <c r="CR109" s="13"/>
      <c r="CS109" s="13"/>
      <c r="CT109" s="13"/>
      <c r="CU109" s="13"/>
      <c r="CV109" s="13">
        <v>1</v>
      </c>
      <c r="CW109" s="13"/>
      <c r="CX109" s="13"/>
      <c r="CY109" s="13"/>
      <c r="CZ109" s="13"/>
      <c r="DA109" s="13"/>
      <c r="DB109" s="13"/>
      <c r="DC109" s="13"/>
      <c r="DD109" s="13">
        <v>1</v>
      </c>
      <c r="DE109" s="13"/>
      <c r="DF109" s="13"/>
      <c r="DG109" s="13"/>
      <c r="DH109" s="13">
        <v>1</v>
      </c>
      <c r="DI109" s="13">
        <v>1</v>
      </c>
      <c r="DJ109" s="13"/>
      <c r="DK109" s="13"/>
      <c r="DL109" s="13">
        <v>1</v>
      </c>
      <c r="DM109" s="13"/>
      <c r="DN109" s="13"/>
      <c r="DO109" s="13"/>
      <c r="DP109" s="13"/>
      <c r="DQ109" s="13"/>
      <c r="DR109" s="13">
        <v>1</v>
      </c>
      <c r="DS109" s="13">
        <v>2</v>
      </c>
      <c r="DT109" s="13">
        <v>1</v>
      </c>
      <c r="DU109" s="13"/>
      <c r="DV109" s="13"/>
      <c r="DW109" s="13"/>
      <c r="DX109" s="13">
        <v>2</v>
      </c>
      <c r="DY109" s="13">
        <v>1</v>
      </c>
      <c r="DZ109" s="13">
        <v>2</v>
      </c>
      <c r="EA109" s="13">
        <v>1</v>
      </c>
      <c r="EB109" s="13">
        <v>1</v>
      </c>
      <c r="EC109" s="13">
        <v>2</v>
      </c>
      <c r="ED109" s="13">
        <v>2</v>
      </c>
      <c r="EE109" s="13">
        <v>3</v>
      </c>
      <c r="EF109" s="13"/>
      <c r="EG109" s="13">
        <v>1</v>
      </c>
      <c r="EH109" s="13">
        <v>1</v>
      </c>
      <c r="EI109" s="13"/>
      <c r="EJ109" s="13">
        <v>1</v>
      </c>
      <c r="EK109" s="13"/>
      <c r="EL109" s="13">
        <v>2</v>
      </c>
      <c r="EM109" s="13">
        <v>2</v>
      </c>
      <c r="EN109" s="13"/>
      <c r="EO109" s="13">
        <v>1</v>
      </c>
      <c r="EP109" s="13"/>
      <c r="EQ109" s="13">
        <v>1</v>
      </c>
      <c r="ER109" s="13">
        <v>2</v>
      </c>
      <c r="ES109" s="13">
        <v>1</v>
      </c>
      <c r="ET109" s="13">
        <v>1</v>
      </c>
      <c r="EU109" s="13"/>
      <c r="EV109" s="13"/>
      <c r="EW109" s="13">
        <v>2</v>
      </c>
      <c r="EX109" s="13">
        <v>1</v>
      </c>
      <c r="EY109" s="13">
        <v>1</v>
      </c>
      <c r="EZ109" s="13"/>
      <c r="FA109" s="13">
        <v>3</v>
      </c>
      <c r="FB109" s="13">
        <v>3</v>
      </c>
      <c r="FC109" s="13"/>
      <c r="FD109" s="13"/>
      <c r="FE109" s="13">
        <v>1</v>
      </c>
      <c r="FF109" s="13"/>
      <c r="FG109" s="13">
        <v>1</v>
      </c>
      <c r="FH109" s="13"/>
      <c r="FI109" s="13"/>
      <c r="FJ109" s="13">
        <v>1</v>
      </c>
      <c r="FK109" s="13"/>
      <c r="FL109" s="13"/>
      <c r="FM109" s="13"/>
      <c r="FN109" s="13"/>
      <c r="FO109" s="13"/>
      <c r="FP109" s="13"/>
      <c r="FQ109" s="13"/>
      <c r="FR109" s="13"/>
      <c r="FS109" s="57">
        <v>51</v>
      </c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>
        <v>2</v>
      </c>
      <c r="GZ109" s="13"/>
      <c r="HA109" s="13"/>
      <c r="HB109" s="13"/>
      <c r="HC109" s="13"/>
      <c r="HD109" s="13"/>
      <c r="HE109" s="13"/>
      <c r="HF109" s="13">
        <v>1</v>
      </c>
      <c r="HG109" s="13">
        <v>1</v>
      </c>
      <c r="HH109" s="13"/>
      <c r="HI109" s="13"/>
      <c r="HJ109" s="13"/>
      <c r="HK109" s="13"/>
      <c r="HL109" s="13"/>
      <c r="HM109" s="13"/>
      <c r="HN109" s="13"/>
      <c r="HO109" s="13"/>
      <c r="HP109" s="13"/>
      <c r="HQ109" s="13">
        <v>2</v>
      </c>
      <c r="HR109" s="13">
        <v>1</v>
      </c>
      <c r="HS109" s="13"/>
      <c r="HT109" s="13"/>
      <c r="HU109" s="13">
        <v>2</v>
      </c>
      <c r="HV109" s="13"/>
      <c r="HW109" s="13"/>
      <c r="HX109" s="13"/>
      <c r="HY109" s="13">
        <v>1</v>
      </c>
      <c r="HZ109" s="13">
        <v>1</v>
      </c>
      <c r="IA109" s="13">
        <v>1</v>
      </c>
      <c r="IB109" s="13">
        <v>1</v>
      </c>
      <c r="IC109" s="13">
        <v>1</v>
      </c>
      <c r="ID109" s="13">
        <v>3</v>
      </c>
      <c r="IE109" s="13"/>
      <c r="IF109" s="13">
        <v>1</v>
      </c>
      <c r="IG109" s="13">
        <v>1</v>
      </c>
      <c r="IH109" s="13"/>
      <c r="II109" s="13">
        <v>1</v>
      </c>
      <c r="IJ109" s="13"/>
      <c r="IK109" s="13"/>
      <c r="IL109" s="13">
        <v>2</v>
      </c>
      <c r="IM109" s="13">
        <v>1</v>
      </c>
      <c r="IN109" s="13">
        <v>2</v>
      </c>
      <c r="IO109" s="13">
        <v>1</v>
      </c>
      <c r="IP109" s="13">
        <v>1</v>
      </c>
      <c r="IQ109" s="13">
        <v>1</v>
      </c>
      <c r="IR109" s="13">
        <v>1</v>
      </c>
      <c r="IS109" s="13"/>
      <c r="IT109" s="13">
        <v>3</v>
      </c>
      <c r="IU109" s="13"/>
      <c r="IV109" s="13">
        <v>2</v>
      </c>
      <c r="IW109" s="13">
        <v>1</v>
      </c>
      <c r="IX109" s="13">
        <v>2</v>
      </c>
      <c r="IY109" s="13">
        <v>1</v>
      </c>
      <c r="IZ109" s="13">
        <v>1</v>
      </c>
      <c r="JA109" s="13">
        <v>1</v>
      </c>
      <c r="JB109" s="13"/>
      <c r="JC109" s="13">
        <v>1</v>
      </c>
      <c r="JD109" s="13">
        <v>1</v>
      </c>
      <c r="JE109" s="13">
        <v>1</v>
      </c>
      <c r="JF109" s="13"/>
      <c r="JG109" s="13"/>
      <c r="JH109" s="13"/>
      <c r="JI109" s="13"/>
      <c r="JJ109" s="13">
        <v>1</v>
      </c>
      <c r="JK109" s="13"/>
      <c r="JL109" s="13"/>
      <c r="JM109" s="13"/>
      <c r="JN109" s="13"/>
      <c r="JO109" s="13"/>
      <c r="JP109" s="13"/>
      <c r="JQ109" s="13"/>
      <c r="JR109" s="13"/>
      <c r="JS109" s="13"/>
      <c r="JT109" s="57">
        <v>44</v>
      </c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>
        <v>1</v>
      </c>
      <c r="LX109" s="13"/>
      <c r="LY109" s="13">
        <v>1</v>
      </c>
      <c r="LZ109" s="13"/>
      <c r="MA109" s="13">
        <v>1</v>
      </c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57">
        <v>3</v>
      </c>
      <c r="MV109" s="13">
        <v>98</v>
      </c>
    </row>
    <row r="110" spans="1:360">
      <c r="A110" s="9" t="s">
        <v>120</v>
      </c>
      <c r="B110" s="234">
        <f t="shared" si="219"/>
        <v>0</v>
      </c>
      <c r="C110" s="234">
        <f t="shared" si="220"/>
        <v>0</v>
      </c>
      <c r="D110" s="234">
        <f t="shared" si="221"/>
        <v>1</v>
      </c>
      <c r="E110" s="234">
        <f t="shared" si="222"/>
        <v>2</v>
      </c>
      <c r="F110" s="234">
        <f t="shared" si="223"/>
        <v>7</v>
      </c>
      <c r="G110" s="234">
        <f t="shared" si="224"/>
        <v>8</v>
      </c>
      <c r="H110" s="234">
        <f t="shared" si="225"/>
        <v>18</v>
      </c>
      <c r="I110" s="234">
        <f t="shared" si="226"/>
        <v>10</v>
      </c>
      <c r="J110" s="234">
        <f t="shared" si="227"/>
        <v>53</v>
      </c>
      <c r="K110" s="234">
        <f t="shared" si="228"/>
        <v>38</v>
      </c>
      <c r="L110" s="234">
        <f t="shared" si="229"/>
        <v>121</v>
      </c>
      <c r="M110" s="234">
        <f t="shared" si="230"/>
        <v>86</v>
      </c>
      <c r="N110" s="234">
        <f t="shared" si="231"/>
        <v>183</v>
      </c>
      <c r="O110" s="234">
        <f t="shared" si="232"/>
        <v>129</v>
      </c>
      <c r="P110" s="234">
        <f t="shared" si="233"/>
        <v>238</v>
      </c>
      <c r="Q110" s="234">
        <f t="shared" si="234"/>
        <v>155</v>
      </c>
      <c r="R110" s="234">
        <f t="shared" si="235"/>
        <v>128</v>
      </c>
      <c r="S110" s="234">
        <f t="shared" si="236"/>
        <v>143</v>
      </c>
      <c r="T110" s="234">
        <f t="shared" si="237"/>
        <v>25</v>
      </c>
      <c r="U110" s="234">
        <f t="shared" si="238"/>
        <v>62</v>
      </c>
      <c r="W110" s="596">
        <f t="shared" si="239"/>
        <v>1</v>
      </c>
      <c r="X110" s="596">
        <f t="shared" si="240"/>
        <v>0</v>
      </c>
      <c r="Y110" s="596">
        <f t="shared" si="241"/>
        <v>0</v>
      </c>
      <c r="Z110" s="596">
        <f t="shared" si="242"/>
        <v>1</v>
      </c>
      <c r="AA110" s="596">
        <f t="shared" si="243"/>
        <v>1</v>
      </c>
      <c r="AB110" s="596">
        <f t="shared" si="244"/>
        <v>1</v>
      </c>
      <c r="AC110" s="596">
        <f t="shared" si="245"/>
        <v>4</v>
      </c>
      <c r="AD110" s="596">
        <f t="shared" si="246"/>
        <v>8</v>
      </c>
      <c r="AE110" s="596">
        <f t="shared" si="247"/>
        <v>11</v>
      </c>
      <c r="AF110" s="596">
        <f t="shared" si="248"/>
        <v>6</v>
      </c>
      <c r="AG110" s="305"/>
      <c r="AH110" s="16" t="s">
        <v>282</v>
      </c>
      <c r="AI110" s="616">
        <f t="shared" si="249"/>
        <v>0</v>
      </c>
      <c r="AJ110" s="616">
        <f t="shared" si="250"/>
        <v>0</v>
      </c>
      <c r="AK110" s="616">
        <f t="shared" si="251"/>
        <v>0</v>
      </c>
      <c r="AL110" s="616">
        <f t="shared" si="252"/>
        <v>0</v>
      </c>
      <c r="AM110" s="616">
        <f t="shared" si="253"/>
        <v>1</v>
      </c>
      <c r="AN110" s="616">
        <f t="shared" si="254"/>
        <v>0</v>
      </c>
      <c r="AO110" s="616">
        <f t="shared" si="255"/>
        <v>0</v>
      </c>
      <c r="AP110" s="616">
        <f t="shared" si="256"/>
        <v>0</v>
      </c>
      <c r="AQ110" s="616">
        <f t="shared" si="257"/>
        <v>0</v>
      </c>
      <c r="AR110" s="616">
        <f t="shared" si="258"/>
        <v>0</v>
      </c>
      <c r="AS110" s="616">
        <f t="shared" si="259"/>
        <v>1</v>
      </c>
      <c r="AT110" s="616">
        <f t="shared" si="260"/>
        <v>3</v>
      </c>
      <c r="AU110" s="616">
        <f t="shared" si="261"/>
        <v>1</v>
      </c>
      <c r="AV110" s="616">
        <f t="shared" si="262"/>
        <v>2</v>
      </c>
      <c r="AW110" s="616">
        <f t="shared" si="263"/>
        <v>2</v>
      </c>
      <c r="AX110" s="616">
        <f t="shared" si="264"/>
        <v>2</v>
      </c>
      <c r="AY110" s="616">
        <f t="shared" si="265"/>
        <v>3</v>
      </c>
      <c r="AZ110" s="616">
        <f t="shared" si="266"/>
        <v>2</v>
      </c>
      <c r="BA110" s="616">
        <f t="shared" si="267"/>
        <v>1</v>
      </c>
      <c r="BB110" s="616">
        <f t="shared" si="268"/>
        <v>1</v>
      </c>
      <c r="BC110" s="616">
        <f t="shared" si="269"/>
        <v>0</v>
      </c>
      <c r="BD110" s="594">
        <f t="shared" si="270"/>
        <v>0</v>
      </c>
      <c r="BE110" s="594">
        <f t="shared" si="271"/>
        <v>0</v>
      </c>
      <c r="BF110" s="594">
        <f t="shared" si="272"/>
        <v>0</v>
      </c>
      <c r="BG110" s="594">
        <f t="shared" si="273"/>
        <v>0</v>
      </c>
      <c r="BH110" s="594">
        <f t="shared" si="274"/>
        <v>0</v>
      </c>
      <c r="BI110" s="594">
        <f t="shared" si="275"/>
        <v>0</v>
      </c>
      <c r="BJ110" s="594">
        <f t="shared" si="276"/>
        <v>0</v>
      </c>
      <c r="BK110" s="594">
        <f t="shared" si="277"/>
        <v>0</v>
      </c>
      <c r="BL110" s="594">
        <f t="shared" si="278"/>
        <v>0</v>
      </c>
      <c r="BM110" s="594">
        <f t="shared" si="279"/>
        <v>0</v>
      </c>
      <c r="BN110" s="305"/>
      <c r="BO110" s="305"/>
      <c r="BP110" s="16" t="s">
        <v>282</v>
      </c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>
        <v>1</v>
      </c>
      <c r="DO110" s="13"/>
      <c r="DP110" s="13"/>
      <c r="DQ110" s="13">
        <v>1</v>
      </c>
      <c r="DR110" s="13"/>
      <c r="DS110" s="13"/>
      <c r="DT110" s="13">
        <v>1</v>
      </c>
      <c r="DU110" s="13"/>
      <c r="DV110" s="13"/>
      <c r="DW110" s="13"/>
      <c r="DX110" s="13"/>
      <c r="DY110" s="13"/>
      <c r="DZ110" s="13"/>
      <c r="EA110" s="13"/>
      <c r="EB110" s="13">
        <v>1</v>
      </c>
      <c r="EC110" s="13">
        <v>1</v>
      </c>
      <c r="ED110" s="13"/>
      <c r="EE110" s="13"/>
      <c r="EF110" s="13"/>
      <c r="EG110" s="13"/>
      <c r="EH110" s="13">
        <v>1</v>
      </c>
      <c r="EI110" s="13"/>
      <c r="EJ110" s="13">
        <v>1</v>
      </c>
      <c r="EK110" s="13"/>
      <c r="EL110" s="13"/>
      <c r="EM110" s="13"/>
      <c r="EN110" s="13"/>
      <c r="EO110" s="13"/>
      <c r="EP110" s="13"/>
      <c r="EQ110" s="13">
        <v>1</v>
      </c>
      <c r="ER110" s="13"/>
      <c r="ES110" s="13"/>
      <c r="ET110" s="13"/>
      <c r="EU110" s="13">
        <v>1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>
        <v>1</v>
      </c>
      <c r="FJ110" s="13"/>
      <c r="FK110" s="13"/>
      <c r="FL110" s="13"/>
      <c r="FM110" s="13"/>
      <c r="FN110" s="13"/>
      <c r="FO110" s="13"/>
      <c r="FP110" s="13"/>
      <c r="FQ110" s="13"/>
      <c r="FR110" s="13"/>
      <c r="FS110" s="57">
        <v>10</v>
      </c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>
        <v>1</v>
      </c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>
        <v>1</v>
      </c>
      <c r="HS110" s="13"/>
      <c r="HT110" s="13"/>
      <c r="HU110" s="13"/>
      <c r="HV110" s="13"/>
      <c r="HW110" s="13"/>
      <c r="HX110" s="13"/>
      <c r="HY110" s="13"/>
      <c r="HZ110" s="13">
        <v>1</v>
      </c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>
        <v>1</v>
      </c>
      <c r="IL110" s="13"/>
      <c r="IM110" s="13">
        <v>1</v>
      </c>
      <c r="IN110" s="13"/>
      <c r="IO110" s="13"/>
      <c r="IP110" s="13"/>
      <c r="IQ110" s="13"/>
      <c r="IR110" s="13"/>
      <c r="IS110" s="13"/>
      <c r="IT110" s="13"/>
      <c r="IU110" s="13"/>
      <c r="IV110" s="13">
        <v>1</v>
      </c>
      <c r="IW110" s="13"/>
      <c r="IX110" s="13"/>
      <c r="IY110" s="13">
        <v>1</v>
      </c>
      <c r="IZ110" s="13"/>
      <c r="JA110" s="13"/>
      <c r="JB110" s="13"/>
      <c r="JC110" s="13">
        <v>1</v>
      </c>
      <c r="JD110" s="13"/>
      <c r="JE110" s="13">
        <v>1</v>
      </c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57">
        <v>9</v>
      </c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57"/>
      <c r="MV110" s="13">
        <v>19</v>
      </c>
    </row>
    <row r="111" spans="1:360">
      <c r="A111" s="9" t="s">
        <v>208</v>
      </c>
      <c r="B111" s="234">
        <f t="shared" si="219"/>
        <v>0</v>
      </c>
      <c r="C111" s="234">
        <f t="shared" si="220"/>
        <v>0</v>
      </c>
      <c r="D111" s="234">
        <f t="shared" si="221"/>
        <v>0</v>
      </c>
      <c r="E111" s="234">
        <f t="shared" si="222"/>
        <v>0</v>
      </c>
      <c r="F111" s="234">
        <f t="shared" si="223"/>
        <v>1</v>
      </c>
      <c r="G111" s="234">
        <f t="shared" si="224"/>
        <v>0</v>
      </c>
      <c r="H111" s="234">
        <f t="shared" si="225"/>
        <v>4</v>
      </c>
      <c r="I111" s="234">
        <f t="shared" si="226"/>
        <v>1</v>
      </c>
      <c r="J111" s="234">
        <f t="shared" si="227"/>
        <v>10</v>
      </c>
      <c r="K111" s="234">
        <f t="shared" si="228"/>
        <v>2</v>
      </c>
      <c r="L111" s="234">
        <f t="shared" si="229"/>
        <v>37</v>
      </c>
      <c r="M111" s="234">
        <f t="shared" si="230"/>
        <v>9</v>
      </c>
      <c r="N111" s="234">
        <f t="shared" si="231"/>
        <v>51</v>
      </c>
      <c r="O111" s="234">
        <f t="shared" si="232"/>
        <v>17</v>
      </c>
      <c r="P111" s="234">
        <f t="shared" si="233"/>
        <v>62</v>
      </c>
      <c r="Q111" s="234">
        <f t="shared" si="234"/>
        <v>46</v>
      </c>
      <c r="R111" s="234">
        <f t="shared" si="235"/>
        <v>34</v>
      </c>
      <c r="S111" s="234">
        <f t="shared" si="236"/>
        <v>44</v>
      </c>
      <c r="T111" s="234">
        <f t="shared" si="237"/>
        <v>15</v>
      </c>
      <c r="U111" s="234">
        <f t="shared" si="238"/>
        <v>26</v>
      </c>
      <c r="W111" s="596">
        <f t="shared" si="239"/>
        <v>1</v>
      </c>
      <c r="X111" s="596">
        <f t="shared" si="240"/>
        <v>0</v>
      </c>
      <c r="Y111" s="596">
        <f t="shared" si="241"/>
        <v>0</v>
      </c>
      <c r="Z111" s="596">
        <f t="shared" si="242"/>
        <v>0</v>
      </c>
      <c r="AA111" s="596">
        <f t="shared" si="243"/>
        <v>0</v>
      </c>
      <c r="AB111" s="596">
        <f t="shared" si="244"/>
        <v>0</v>
      </c>
      <c r="AC111" s="596">
        <f t="shared" si="245"/>
        <v>1</v>
      </c>
      <c r="AD111" s="596">
        <f t="shared" si="246"/>
        <v>0</v>
      </c>
      <c r="AE111" s="596">
        <f t="shared" si="247"/>
        <v>11</v>
      </c>
      <c r="AF111" s="596">
        <f t="shared" si="248"/>
        <v>14</v>
      </c>
      <c r="AG111" s="305"/>
      <c r="AH111" s="16" t="s">
        <v>117</v>
      </c>
      <c r="AI111" s="616">
        <f t="shared" si="249"/>
        <v>0</v>
      </c>
      <c r="AJ111" s="616">
        <f t="shared" si="250"/>
        <v>0</v>
      </c>
      <c r="AK111" s="616">
        <f t="shared" si="251"/>
        <v>0</v>
      </c>
      <c r="AL111" s="616">
        <f t="shared" si="252"/>
        <v>0</v>
      </c>
      <c r="AM111" s="616">
        <f t="shared" si="253"/>
        <v>0</v>
      </c>
      <c r="AN111" s="616">
        <f t="shared" si="254"/>
        <v>0</v>
      </c>
      <c r="AO111" s="616">
        <f t="shared" si="255"/>
        <v>0</v>
      </c>
      <c r="AP111" s="616">
        <f t="shared" si="256"/>
        <v>0</v>
      </c>
      <c r="AQ111" s="616">
        <f t="shared" si="257"/>
        <v>1</v>
      </c>
      <c r="AR111" s="616">
        <f t="shared" si="258"/>
        <v>2</v>
      </c>
      <c r="AS111" s="616">
        <f t="shared" si="259"/>
        <v>3</v>
      </c>
      <c r="AT111" s="616">
        <f t="shared" si="260"/>
        <v>2</v>
      </c>
      <c r="AU111" s="616">
        <f t="shared" si="261"/>
        <v>12</v>
      </c>
      <c r="AV111" s="616">
        <f t="shared" si="262"/>
        <v>6</v>
      </c>
      <c r="AW111" s="616">
        <f t="shared" si="263"/>
        <v>26</v>
      </c>
      <c r="AX111" s="616">
        <f t="shared" si="264"/>
        <v>14</v>
      </c>
      <c r="AY111" s="616">
        <f t="shared" si="265"/>
        <v>26</v>
      </c>
      <c r="AZ111" s="616">
        <f t="shared" si="266"/>
        <v>13</v>
      </c>
      <c r="BA111" s="616">
        <f t="shared" si="267"/>
        <v>1</v>
      </c>
      <c r="BB111" s="616">
        <f t="shared" si="268"/>
        <v>7</v>
      </c>
      <c r="BC111" s="616">
        <f t="shared" si="269"/>
        <v>5</v>
      </c>
      <c r="BD111" s="594">
        <f t="shared" si="270"/>
        <v>0</v>
      </c>
      <c r="BE111" s="594">
        <f t="shared" si="271"/>
        <v>0</v>
      </c>
      <c r="BF111" s="594">
        <f t="shared" si="272"/>
        <v>0</v>
      </c>
      <c r="BG111" s="594">
        <f t="shared" si="273"/>
        <v>0</v>
      </c>
      <c r="BH111" s="594">
        <f t="shared" si="274"/>
        <v>0</v>
      </c>
      <c r="BI111" s="594">
        <f t="shared" si="275"/>
        <v>0</v>
      </c>
      <c r="BJ111" s="594">
        <f t="shared" si="276"/>
        <v>0</v>
      </c>
      <c r="BK111" s="594">
        <f t="shared" si="277"/>
        <v>0</v>
      </c>
      <c r="BL111" s="594">
        <f t="shared" si="278"/>
        <v>2</v>
      </c>
      <c r="BM111" s="594">
        <f t="shared" si="279"/>
        <v>3</v>
      </c>
      <c r="BN111" s="305"/>
      <c r="BO111" s="305"/>
      <c r="BP111" s="16" t="s">
        <v>117</v>
      </c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>
        <v>1</v>
      </c>
      <c r="DF111" s="13"/>
      <c r="DG111" s="13"/>
      <c r="DH111" s="13"/>
      <c r="DI111" s="13"/>
      <c r="DJ111" s="13">
        <v>1</v>
      </c>
      <c r="DK111" s="13"/>
      <c r="DL111" s="13"/>
      <c r="DM111" s="13"/>
      <c r="DN111" s="13"/>
      <c r="DO111" s="13"/>
      <c r="DP111" s="13"/>
      <c r="DQ111" s="13"/>
      <c r="DR111" s="13"/>
      <c r="DS111" s="13">
        <v>2</v>
      </c>
      <c r="DT111" s="13"/>
      <c r="DU111" s="13"/>
      <c r="DV111" s="13"/>
      <c r="DW111" s="13"/>
      <c r="DX111" s="13"/>
      <c r="DY111" s="13"/>
      <c r="DZ111" s="13">
        <v>1</v>
      </c>
      <c r="EA111" s="13"/>
      <c r="EB111" s="13">
        <v>1</v>
      </c>
      <c r="EC111" s="13">
        <v>1</v>
      </c>
      <c r="ED111" s="13">
        <v>3</v>
      </c>
      <c r="EE111" s="13"/>
      <c r="EF111" s="13">
        <v>1</v>
      </c>
      <c r="EG111" s="13"/>
      <c r="EH111" s="13"/>
      <c r="EI111" s="13">
        <v>1</v>
      </c>
      <c r="EJ111" s="13">
        <v>2</v>
      </c>
      <c r="EK111" s="13">
        <v>3</v>
      </c>
      <c r="EL111" s="13">
        <v>2</v>
      </c>
      <c r="EM111" s="13">
        <v>3</v>
      </c>
      <c r="EN111" s="13">
        <v>2</v>
      </c>
      <c r="EO111" s="13"/>
      <c r="EP111" s="13">
        <v>1</v>
      </c>
      <c r="EQ111" s="13">
        <v>1</v>
      </c>
      <c r="ER111" s="13">
        <v>2</v>
      </c>
      <c r="ES111" s="13">
        <v>1</v>
      </c>
      <c r="ET111" s="13"/>
      <c r="EU111" s="13">
        <v>3</v>
      </c>
      <c r="EV111" s="13">
        <v>2</v>
      </c>
      <c r="EW111" s="13">
        <v>3</v>
      </c>
      <c r="EX111" s="13"/>
      <c r="EY111" s="13"/>
      <c r="EZ111" s="13">
        <v>2</v>
      </c>
      <c r="FA111" s="13">
        <v>1</v>
      </c>
      <c r="FB111" s="13">
        <v>1</v>
      </c>
      <c r="FC111" s="13">
        <v>1</v>
      </c>
      <c r="FD111" s="13"/>
      <c r="FE111" s="13">
        <v>1</v>
      </c>
      <c r="FF111" s="13"/>
      <c r="FG111" s="13">
        <v>1</v>
      </c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57">
        <v>44</v>
      </c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>
        <v>1</v>
      </c>
      <c r="HI111" s="13"/>
      <c r="HJ111" s="13"/>
      <c r="HK111" s="13"/>
      <c r="HL111" s="13"/>
      <c r="HM111" s="13"/>
      <c r="HN111" s="13"/>
      <c r="HO111" s="13"/>
      <c r="HP111" s="13">
        <v>1</v>
      </c>
      <c r="HQ111" s="13"/>
      <c r="HR111" s="13"/>
      <c r="HS111" s="13"/>
      <c r="HT111" s="13">
        <v>1</v>
      </c>
      <c r="HU111" s="13"/>
      <c r="HV111" s="13">
        <v>1</v>
      </c>
      <c r="HW111" s="13"/>
      <c r="HX111" s="13"/>
      <c r="HY111" s="13"/>
      <c r="HZ111" s="13">
        <v>1</v>
      </c>
      <c r="IA111" s="13"/>
      <c r="IB111" s="13"/>
      <c r="IC111" s="13">
        <v>2</v>
      </c>
      <c r="ID111" s="13">
        <v>1</v>
      </c>
      <c r="IE111" s="13">
        <v>2</v>
      </c>
      <c r="IF111" s="13">
        <v>4</v>
      </c>
      <c r="IG111" s="13"/>
      <c r="IH111" s="13"/>
      <c r="II111" s="13">
        <v>2</v>
      </c>
      <c r="IJ111" s="13">
        <v>3</v>
      </c>
      <c r="IK111" s="13">
        <v>2</v>
      </c>
      <c r="IL111" s="13">
        <v>1</v>
      </c>
      <c r="IM111" s="13">
        <v>1</v>
      </c>
      <c r="IN111" s="13">
        <v>1</v>
      </c>
      <c r="IO111" s="13">
        <v>1</v>
      </c>
      <c r="IP111" s="13">
        <v>7</v>
      </c>
      <c r="IQ111" s="13">
        <v>4</v>
      </c>
      <c r="IR111" s="13">
        <v>3</v>
      </c>
      <c r="IS111" s="13">
        <v>3</v>
      </c>
      <c r="IT111" s="13">
        <v>1</v>
      </c>
      <c r="IU111" s="13">
        <v>1</v>
      </c>
      <c r="IV111" s="13">
        <v>2</v>
      </c>
      <c r="IW111" s="13">
        <v>5</v>
      </c>
      <c r="IX111" s="13">
        <v>5</v>
      </c>
      <c r="IY111" s="13">
        <v>4</v>
      </c>
      <c r="IZ111" s="13">
        <v>4</v>
      </c>
      <c r="JA111" s="13">
        <v>1</v>
      </c>
      <c r="JB111" s="13">
        <v>2</v>
      </c>
      <c r="JC111" s="13">
        <v>1</v>
      </c>
      <c r="JD111" s="13"/>
      <c r="JE111" s="13"/>
      <c r="JF111" s="13"/>
      <c r="JG111" s="13"/>
      <c r="JH111" s="13">
        <v>1</v>
      </c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57">
        <v>69</v>
      </c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>
        <v>1</v>
      </c>
      <c r="MA111" s="13"/>
      <c r="MB111" s="13"/>
      <c r="MC111" s="13"/>
      <c r="MD111" s="13">
        <v>1</v>
      </c>
      <c r="ME111" s="13"/>
      <c r="MF111" s="13">
        <v>1</v>
      </c>
      <c r="MG111" s="13">
        <v>1</v>
      </c>
      <c r="MH111" s="13"/>
      <c r="MI111" s="13"/>
      <c r="MJ111" s="13"/>
      <c r="MK111" s="13"/>
      <c r="ML111" s="13"/>
      <c r="MM111" s="13"/>
      <c r="MN111" s="13">
        <v>1</v>
      </c>
      <c r="MO111" s="13"/>
      <c r="MP111" s="13"/>
      <c r="MQ111" s="13"/>
      <c r="MR111" s="13"/>
      <c r="MS111" s="13"/>
      <c r="MT111" s="13"/>
      <c r="MU111" s="57">
        <v>5</v>
      </c>
      <c r="MV111" s="13">
        <v>118</v>
      </c>
    </row>
    <row r="112" spans="1:360">
      <c r="A112" s="8" t="s">
        <v>122</v>
      </c>
      <c r="B112" s="234">
        <f t="shared" si="219"/>
        <v>0</v>
      </c>
      <c r="C112" s="234">
        <f t="shared" si="220"/>
        <v>0</v>
      </c>
      <c r="D112" s="234">
        <f t="shared" si="221"/>
        <v>0</v>
      </c>
      <c r="E112" s="234">
        <f t="shared" si="222"/>
        <v>0</v>
      </c>
      <c r="F112" s="234">
        <f t="shared" si="223"/>
        <v>0</v>
      </c>
      <c r="G112" s="234">
        <f t="shared" si="224"/>
        <v>0</v>
      </c>
      <c r="H112" s="234">
        <f t="shared" si="225"/>
        <v>3</v>
      </c>
      <c r="I112" s="234">
        <f t="shared" si="226"/>
        <v>0</v>
      </c>
      <c r="J112" s="234">
        <f t="shared" si="227"/>
        <v>0</v>
      </c>
      <c r="K112" s="234">
        <f t="shared" si="228"/>
        <v>1</v>
      </c>
      <c r="L112" s="234">
        <f t="shared" si="229"/>
        <v>4</v>
      </c>
      <c r="M112" s="234">
        <f t="shared" si="230"/>
        <v>1</v>
      </c>
      <c r="N112" s="234">
        <f t="shared" si="231"/>
        <v>3</v>
      </c>
      <c r="O112" s="234">
        <f t="shared" si="232"/>
        <v>5</v>
      </c>
      <c r="P112" s="234">
        <f t="shared" si="233"/>
        <v>7</v>
      </c>
      <c r="Q112" s="234">
        <f t="shared" si="234"/>
        <v>4</v>
      </c>
      <c r="R112" s="234">
        <f t="shared" si="235"/>
        <v>4</v>
      </c>
      <c r="S112" s="234">
        <f t="shared" si="236"/>
        <v>4</v>
      </c>
      <c r="T112" s="234">
        <f t="shared" si="237"/>
        <v>0</v>
      </c>
      <c r="U112" s="234">
        <f t="shared" si="238"/>
        <v>5</v>
      </c>
      <c r="W112" s="596">
        <f t="shared" si="239"/>
        <v>0</v>
      </c>
      <c r="X112" s="596">
        <f t="shared" si="240"/>
        <v>0</v>
      </c>
      <c r="Y112" s="596">
        <f t="shared" si="241"/>
        <v>0</v>
      </c>
      <c r="Z112" s="596">
        <f t="shared" si="242"/>
        <v>0</v>
      </c>
      <c r="AA112" s="596">
        <f t="shared" si="243"/>
        <v>0</v>
      </c>
      <c r="AB112" s="596">
        <f t="shared" si="244"/>
        <v>0</v>
      </c>
      <c r="AC112" s="596">
        <f t="shared" si="245"/>
        <v>0</v>
      </c>
      <c r="AD112" s="596">
        <f t="shared" si="246"/>
        <v>0</v>
      </c>
      <c r="AE112" s="596">
        <f t="shared" si="247"/>
        <v>0</v>
      </c>
      <c r="AF112" s="596">
        <f t="shared" si="248"/>
        <v>0</v>
      </c>
      <c r="AG112" s="305"/>
      <c r="AH112" s="16" t="s">
        <v>207</v>
      </c>
      <c r="AI112" s="616">
        <f t="shared" si="249"/>
        <v>0</v>
      </c>
      <c r="AJ112" s="616">
        <f t="shared" si="250"/>
        <v>0</v>
      </c>
      <c r="AK112" s="616">
        <f t="shared" si="251"/>
        <v>0</v>
      </c>
      <c r="AL112" s="616">
        <f t="shared" si="252"/>
        <v>0</v>
      </c>
      <c r="AM112" s="616">
        <f t="shared" si="253"/>
        <v>0</v>
      </c>
      <c r="AN112" s="616">
        <f t="shared" si="254"/>
        <v>0</v>
      </c>
      <c r="AO112" s="616">
        <f t="shared" si="255"/>
        <v>2</v>
      </c>
      <c r="AP112" s="616">
        <f t="shared" si="256"/>
        <v>0</v>
      </c>
      <c r="AQ112" s="616">
        <f t="shared" si="257"/>
        <v>0</v>
      </c>
      <c r="AR112" s="616">
        <f t="shared" si="258"/>
        <v>1</v>
      </c>
      <c r="AS112" s="616">
        <f t="shared" si="259"/>
        <v>8</v>
      </c>
      <c r="AT112" s="616">
        <f t="shared" si="260"/>
        <v>0</v>
      </c>
      <c r="AU112" s="616">
        <f t="shared" si="261"/>
        <v>4</v>
      </c>
      <c r="AV112" s="616">
        <f t="shared" si="262"/>
        <v>3</v>
      </c>
      <c r="AW112" s="616">
        <f t="shared" si="263"/>
        <v>13</v>
      </c>
      <c r="AX112" s="616">
        <f t="shared" si="264"/>
        <v>6</v>
      </c>
      <c r="AY112" s="616">
        <f t="shared" si="265"/>
        <v>7</v>
      </c>
      <c r="AZ112" s="616">
        <f t="shared" si="266"/>
        <v>7</v>
      </c>
      <c r="BA112" s="616">
        <f t="shared" si="267"/>
        <v>3</v>
      </c>
      <c r="BB112" s="616">
        <f t="shared" si="268"/>
        <v>3</v>
      </c>
      <c r="BC112" s="616">
        <f t="shared" si="269"/>
        <v>3</v>
      </c>
      <c r="BD112" s="594">
        <f t="shared" si="270"/>
        <v>0</v>
      </c>
      <c r="BE112" s="594">
        <f t="shared" si="271"/>
        <v>0</v>
      </c>
      <c r="BF112" s="594">
        <f t="shared" si="272"/>
        <v>0</v>
      </c>
      <c r="BG112" s="594">
        <f t="shared" si="273"/>
        <v>0</v>
      </c>
      <c r="BH112" s="594">
        <f t="shared" si="274"/>
        <v>0</v>
      </c>
      <c r="BI112" s="594">
        <f t="shared" si="275"/>
        <v>0</v>
      </c>
      <c r="BJ112" s="594">
        <f t="shared" si="276"/>
        <v>0</v>
      </c>
      <c r="BK112" s="594">
        <f t="shared" si="277"/>
        <v>0</v>
      </c>
      <c r="BL112" s="594">
        <f t="shared" si="278"/>
        <v>3</v>
      </c>
      <c r="BM112" s="594">
        <f t="shared" si="279"/>
        <v>0</v>
      </c>
      <c r="BN112" s="305"/>
      <c r="BO112" s="305"/>
      <c r="BP112" s="16" t="s">
        <v>207</v>
      </c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>
        <v>1</v>
      </c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>
        <v>1</v>
      </c>
      <c r="DX112" s="13"/>
      <c r="DY112" s="13"/>
      <c r="DZ112" s="13">
        <v>2</v>
      </c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>
        <v>1</v>
      </c>
      <c r="EL112" s="13">
        <v>1</v>
      </c>
      <c r="EM112" s="13">
        <v>1</v>
      </c>
      <c r="EN112" s="13">
        <v>2</v>
      </c>
      <c r="EO112" s="13">
        <v>1</v>
      </c>
      <c r="EP112" s="13"/>
      <c r="EQ112" s="13"/>
      <c r="ER112" s="13"/>
      <c r="ES112" s="13"/>
      <c r="ET112" s="13"/>
      <c r="EU112" s="13">
        <v>3</v>
      </c>
      <c r="EV112" s="13"/>
      <c r="EW112" s="13">
        <v>1</v>
      </c>
      <c r="EX112" s="13">
        <v>2</v>
      </c>
      <c r="EY112" s="13">
        <v>1</v>
      </c>
      <c r="EZ112" s="13"/>
      <c r="FA112" s="13"/>
      <c r="FB112" s="13">
        <v>1</v>
      </c>
      <c r="FC112" s="13"/>
      <c r="FD112" s="13"/>
      <c r="FE112" s="13"/>
      <c r="FF112" s="13">
        <v>1</v>
      </c>
      <c r="FG112" s="13"/>
      <c r="FH112" s="13"/>
      <c r="FI112" s="13"/>
      <c r="FJ112" s="13"/>
      <c r="FK112" s="13"/>
      <c r="FL112" s="13"/>
      <c r="FM112" s="13"/>
      <c r="FN112" s="13"/>
      <c r="FO112" s="13"/>
      <c r="FP112" s="13">
        <v>1</v>
      </c>
      <c r="FQ112" s="13"/>
      <c r="FR112" s="13"/>
      <c r="FS112" s="57">
        <v>20</v>
      </c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>
        <v>1</v>
      </c>
      <c r="GY112" s="13"/>
      <c r="GZ112" s="13"/>
      <c r="HA112" s="13"/>
      <c r="HB112" s="13"/>
      <c r="HC112" s="13"/>
      <c r="HD112" s="13"/>
      <c r="HE112" s="13">
        <v>1</v>
      </c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>
        <v>2</v>
      </c>
      <c r="HS112" s="13"/>
      <c r="HT112" s="13">
        <v>1</v>
      </c>
      <c r="HU112" s="13">
        <v>2</v>
      </c>
      <c r="HV112" s="13">
        <v>1</v>
      </c>
      <c r="HW112" s="13">
        <v>1</v>
      </c>
      <c r="HX112" s="13"/>
      <c r="HY112" s="13">
        <v>1</v>
      </c>
      <c r="HZ112" s="13"/>
      <c r="IA112" s="13"/>
      <c r="IB112" s="13">
        <v>1</v>
      </c>
      <c r="IC112" s="13"/>
      <c r="ID112" s="13">
        <v>2</v>
      </c>
      <c r="IE112" s="13"/>
      <c r="IF112" s="13"/>
      <c r="IG112" s="13"/>
      <c r="IH112" s="13">
        <v>1</v>
      </c>
      <c r="II112" s="13"/>
      <c r="IJ112" s="13">
        <v>2</v>
      </c>
      <c r="IK112" s="13">
        <v>2</v>
      </c>
      <c r="IL112" s="13">
        <v>1</v>
      </c>
      <c r="IM112" s="13"/>
      <c r="IN112" s="13">
        <v>2</v>
      </c>
      <c r="IO112" s="13"/>
      <c r="IP112" s="13">
        <v>1</v>
      </c>
      <c r="IQ112" s="13">
        <v>2</v>
      </c>
      <c r="IR112" s="13">
        <v>1</v>
      </c>
      <c r="IS112" s="13">
        <v>2</v>
      </c>
      <c r="IT112" s="13">
        <v>1</v>
      </c>
      <c r="IU112" s="13">
        <v>1</v>
      </c>
      <c r="IV112" s="13"/>
      <c r="IW112" s="13">
        <v>2</v>
      </c>
      <c r="IX112" s="13"/>
      <c r="IY112" s="13">
        <v>1</v>
      </c>
      <c r="IZ112" s="13"/>
      <c r="JA112" s="13">
        <v>1</v>
      </c>
      <c r="JB112" s="13">
        <v>1</v>
      </c>
      <c r="JC112" s="13"/>
      <c r="JD112" s="13"/>
      <c r="JE112" s="13"/>
      <c r="JF112" s="13">
        <v>1</v>
      </c>
      <c r="JG112" s="13">
        <v>1</v>
      </c>
      <c r="JH112" s="13">
        <v>1</v>
      </c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57">
        <v>37</v>
      </c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>
        <v>1</v>
      </c>
      <c r="MA112" s="13"/>
      <c r="MB112" s="13">
        <v>1</v>
      </c>
      <c r="MC112" s="13">
        <v>1</v>
      </c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57">
        <v>3</v>
      </c>
      <c r="MV112" s="13">
        <v>60</v>
      </c>
    </row>
    <row r="113" spans="1:360">
      <c r="A113" s="8" t="s">
        <v>209</v>
      </c>
      <c r="B113" s="234">
        <f t="shared" si="219"/>
        <v>0</v>
      </c>
      <c r="C113" s="234">
        <f t="shared" si="220"/>
        <v>0</v>
      </c>
      <c r="D113" s="234">
        <f t="shared" si="221"/>
        <v>0</v>
      </c>
      <c r="E113" s="234">
        <f t="shared" si="222"/>
        <v>0</v>
      </c>
      <c r="F113" s="234">
        <f t="shared" si="223"/>
        <v>0</v>
      </c>
      <c r="G113" s="234">
        <f t="shared" si="224"/>
        <v>0</v>
      </c>
      <c r="H113" s="234">
        <f t="shared" si="225"/>
        <v>0</v>
      </c>
      <c r="I113" s="234">
        <f t="shared" si="226"/>
        <v>0</v>
      </c>
      <c r="J113" s="234">
        <f t="shared" si="227"/>
        <v>0</v>
      </c>
      <c r="K113" s="234">
        <f t="shared" si="228"/>
        <v>0</v>
      </c>
      <c r="L113" s="234">
        <f t="shared" si="229"/>
        <v>1</v>
      </c>
      <c r="M113" s="234">
        <f t="shared" si="230"/>
        <v>2</v>
      </c>
      <c r="N113" s="234">
        <f t="shared" si="231"/>
        <v>2</v>
      </c>
      <c r="O113" s="234">
        <f t="shared" si="232"/>
        <v>1</v>
      </c>
      <c r="P113" s="234">
        <f t="shared" si="233"/>
        <v>7</v>
      </c>
      <c r="Q113" s="234">
        <f t="shared" si="234"/>
        <v>2</v>
      </c>
      <c r="R113" s="234">
        <f t="shared" si="235"/>
        <v>5</v>
      </c>
      <c r="S113" s="234">
        <f t="shared" si="236"/>
        <v>4</v>
      </c>
      <c r="T113" s="234">
        <f t="shared" si="237"/>
        <v>2</v>
      </c>
      <c r="U113" s="234">
        <f t="shared" si="238"/>
        <v>3</v>
      </c>
      <c r="W113" s="596">
        <f t="shared" si="239"/>
        <v>0</v>
      </c>
      <c r="X113" s="596">
        <f t="shared" si="240"/>
        <v>0</v>
      </c>
      <c r="Y113" s="596">
        <f t="shared" si="241"/>
        <v>0</v>
      </c>
      <c r="Z113" s="596">
        <f t="shared" si="242"/>
        <v>0</v>
      </c>
      <c r="AA113" s="596">
        <f t="shared" si="243"/>
        <v>0</v>
      </c>
      <c r="AB113" s="596">
        <f t="shared" si="244"/>
        <v>0</v>
      </c>
      <c r="AC113" s="596">
        <f t="shared" si="245"/>
        <v>0</v>
      </c>
      <c r="AD113" s="596">
        <f t="shared" si="246"/>
        <v>0</v>
      </c>
      <c r="AE113" s="596">
        <f t="shared" si="247"/>
        <v>0</v>
      </c>
      <c r="AF113" s="596">
        <f t="shared" si="248"/>
        <v>0</v>
      </c>
      <c r="AG113" s="305"/>
      <c r="AH113" s="16" t="s">
        <v>119</v>
      </c>
      <c r="AI113" s="616">
        <f t="shared" si="249"/>
        <v>0</v>
      </c>
      <c r="AJ113" s="616">
        <f t="shared" si="250"/>
        <v>0</v>
      </c>
      <c r="AK113" s="616">
        <f t="shared" si="251"/>
        <v>1</v>
      </c>
      <c r="AL113" s="616">
        <f t="shared" si="252"/>
        <v>0</v>
      </c>
      <c r="AM113" s="616">
        <f t="shared" si="253"/>
        <v>1</v>
      </c>
      <c r="AN113" s="616">
        <f t="shared" si="254"/>
        <v>0</v>
      </c>
      <c r="AO113" s="616">
        <f t="shared" si="255"/>
        <v>0</v>
      </c>
      <c r="AP113" s="616">
        <f t="shared" si="256"/>
        <v>0</v>
      </c>
      <c r="AQ113" s="616">
        <f t="shared" si="257"/>
        <v>4</v>
      </c>
      <c r="AR113" s="616">
        <f t="shared" si="258"/>
        <v>1</v>
      </c>
      <c r="AS113" s="616">
        <f t="shared" si="259"/>
        <v>4</v>
      </c>
      <c r="AT113" s="616">
        <f t="shared" si="260"/>
        <v>3</v>
      </c>
      <c r="AU113" s="616">
        <f t="shared" si="261"/>
        <v>18</v>
      </c>
      <c r="AV113" s="616">
        <f t="shared" si="262"/>
        <v>4</v>
      </c>
      <c r="AW113" s="616">
        <f t="shared" si="263"/>
        <v>14</v>
      </c>
      <c r="AX113" s="616">
        <f t="shared" si="264"/>
        <v>8</v>
      </c>
      <c r="AY113" s="616">
        <f t="shared" si="265"/>
        <v>15</v>
      </c>
      <c r="AZ113" s="616">
        <f t="shared" si="266"/>
        <v>13</v>
      </c>
      <c r="BA113" s="616">
        <f t="shared" si="267"/>
        <v>1</v>
      </c>
      <c r="BB113" s="616">
        <f t="shared" si="268"/>
        <v>6</v>
      </c>
      <c r="BC113" s="616">
        <f t="shared" si="269"/>
        <v>1</v>
      </c>
      <c r="BD113" s="594">
        <f t="shared" si="270"/>
        <v>0</v>
      </c>
      <c r="BE113" s="594">
        <f t="shared" si="271"/>
        <v>0</v>
      </c>
      <c r="BF113" s="594">
        <f t="shared" si="272"/>
        <v>0</v>
      </c>
      <c r="BG113" s="594">
        <f t="shared" si="273"/>
        <v>0</v>
      </c>
      <c r="BH113" s="594">
        <f t="shared" si="274"/>
        <v>0</v>
      </c>
      <c r="BI113" s="594">
        <f t="shared" si="275"/>
        <v>0</v>
      </c>
      <c r="BJ113" s="594">
        <f t="shared" si="276"/>
        <v>0</v>
      </c>
      <c r="BK113" s="594">
        <f t="shared" si="277"/>
        <v>0</v>
      </c>
      <c r="BL113" s="594">
        <f t="shared" si="278"/>
        <v>1</v>
      </c>
      <c r="BM113" s="594">
        <f t="shared" si="279"/>
        <v>0</v>
      </c>
      <c r="BN113" s="305"/>
      <c r="BO113" s="305"/>
      <c r="BP113" s="16" t="s">
        <v>119</v>
      </c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>
        <v>1</v>
      </c>
      <c r="DK113" s="13"/>
      <c r="DL113" s="13"/>
      <c r="DM113" s="13"/>
      <c r="DN113" s="13">
        <v>1</v>
      </c>
      <c r="DO113" s="13"/>
      <c r="DP113" s="13"/>
      <c r="DQ113" s="13"/>
      <c r="DR113" s="13"/>
      <c r="DS113" s="13"/>
      <c r="DT113" s="13">
        <v>1</v>
      </c>
      <c r="DU113" s="13">
        <v>1</v>
      </c>
      <c r="DV113" s="13">
        <v>2</v>
      </c>
      <c r="DW113" s="13"/>
      <c r="DX113" s="13"/>
      <c r="DY113" s="13"/>
      <c r="DZ113" s="13">
        <v>1</v>
      </c>
      <c r="EA113" s="13"/>
      <c r="EB113" s="13">
        <v>1</v>
      </c>
      <c r="EC113" s="13"/>
      <c r="ED113" s="13"/>
      <c r="EE113" s="13"/>
      <c r="EF113" s="13">
        <v>1</v>
      </c>
      <c r="EG113" s="13">
        <v>1</v>
      </c>
      <c r="EH113" s="13">
        <v>2</v>
      </c>
      <c r="EI113" s="13"/>
      <c r="EJ113" s="13"/>
      <c r="EK113" s="13">
        <v>1</v>
      </c>
      <c r="EL113" s="13"/>
      <c r="EM113" s="13">
        <v>1</v>
      </c>
      <c r="EN113" s="13"/>
      <c r="EO113" s="13">
        <v>2</v>
      </c>
      <c r="EP113" s="13">
        <v>1</v>
      </c>
      <c r="EQ113" s="13"/>
      <c r="ER113" s="13"/>
      <c r="ES113" s="13">
        <v>2</v>
      </c>
      <c r="ET113" s="13">
        <v>1</v>
      </c>
      <c r="EU113" s="13">
        <v>2</v>
      </c>
      <c r="EV113" s="13">
        <v>1</v>
      </c>
      <c r="EW113" s="13">
        <v>2</v>
      </c>
      <c r="EX113" s="13">
        <v>1</v>
      </c>
      <c r="EY113" s="13">
        <v>3</v>
      </c>
      <c r="EZ113" s="13">
        <v>1</v>
      </c>
      <c r="FA113" s="13">
        <v>1</v>
      </c>
      <c r="FB113" s="13">
        <v>2</v>
      </c>
      <c r="FC113" s="13"/>
      <c r="FD113" s="13"/>
      <c r="FE113" s="13"/>
      <c r="FF113" s="13">
        <v>1</v>
      </c>
      <c r="FG113" s="13"/>
      <c r="FH113" s="13">
        <v>1</v>
      </c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57">
        <v>35</v>
      </c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>
        <v>1</v>
      </c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>
        <v>1</v>
      </c>
      <c r="HL113" s="13"/>
      <c r="HM113" s="13">
        <v>1</v>
      </c>
      <c r="HN113" s="13"/>
      <c r="HO113" s="13">
        <v>2</v>
      </c>
      <c r="HP113" s="13"/>
      <c r="HQ113" s="13"/>
      <c r="HR113" s="13"/>
      <c r="HS113" s="13">
        <v>1</v>
      </c>
      <c r="HT113" s="13">
        <v>1</v>
      </c>
      <c r="HU113" s="13"/>
      <c r="HV113" s="13">
        <v>1</v>
      </c>
      <c r="HW113" s="13">
        <v>1</v>
      </c>
      <c r="HX113" s="13"/>
      <c r="HY113" s="13"/>
      <c r="HZ113" s="13"/>
      <c r="IA113" s="13">
        <v>2</v>
      </c>
      <c r="IB113" s="13"/>
      <c r="IC113" s="13"/>
      <c r="ID113" s="13">
        <v>3</v>
      </c>
      <c r="IE113" s="13">
        <v>4</v>
      </c>
      <c r="IF113" s="13">
        <v>3</v>
      </c>
      <c r="IG113" s="13">
        <v>3</v>
      </c>
      <c r="IH113" s="13">
        <v>1</v>
      </c>
      <c r="II113" s="13">
        <v>2</v>
      </c>
      <c r="IJ113" s="13">
        <v>2</v>
      </c>
      <c r="IK113" s="13"/>
      <c r="IL113" s="13">
        <v>2</v>
      </c>
      <c r="IM113" s="13">
        <v>1</v>
      </c>
      <c r="IN113" s="13">
        <v>2</v>
      </c>
      <c r="IO113" s="13">
        <v>4</v>
      </c>
      <c r="IP113" s="13">
        <v>2</v>
      </c>
      <c r="IQ113" s="13"/>
      <c r="IR113" s="13"/>
      <c r="IS113" s="13">
        <v>1</v>
      </c>
      <c r="IT113" s="13">
        <v>1</v>
      </c>
      <c r="IU113" s="13">
        <v>1</v>
      </c>
      <c r="IV113" s="13"/>
      <c r="IW113" s="13">
        <v>6</v>
      </c>
      <c r="IX113" s="13">
        <v>1</v>
      </c>
      <c r="IY113" s="13">
        <v>1</v>
      </c>
      <c r="IZ113" s="13">
        <v>1</v>
      </c>
      <c r="JA113" s="13">
        <v>1</v>
      </c>
      <c r="JB113" s="13"/>
      <c r="JC113" s="13">
        <v>3</v>
      </c>
      <c r="JD113" s="13"/>
      <c r="JE113" s="13"/>
      <c r="JF113" s="13"/>
      <c r="JG113" s="13">
        <v>1</v>
      </c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57">
        <v>58</v>
      </c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>
        <v>1</v>
      </c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57">
        <v>1</v>
      </c>
      <c r="MV113" s="13">
        <v>94</v>
      </c>
    </row>
    <row r="114" spans="1:360">
      <c r="A114" s="9" t="s">
        <v>124</v>
      </c>
      <c r="B114" s="234">
        <f t="shared" si="219"/>
        <v>0</v>
      </c>
      <c r="C114" s="234">
        <f t="shared" si="220"/>
        <v>1</v>
      </c>
      <c r="D114" s="234">
        <f t="shared" si="221"/>
        <v>0</v>
      </c>
      <c r="E114" s="234">
        <f t="shared" si="222"/>
        <v>2</v>
      </c>
      <c r="F114" s="234">
        <f t="shared" si="223"/>
        <v>5</v>
      </c>
      <c r="G114" s="234">
        <f t="shared" si="224"/>
        <v>6</v>
      </c>
      <c r="H114" s="234">
        <f t="shared" si="225"/>
        <v>12</v>
      </c>
      <c r="I114" s="234">
        <f t="shared" si="226"/>
        <v>15</v>
      </c>
      <c r="J114" s="234">
        <f t="shared" si="227"/>
        <v>42</v>
      </c>
      <c r="K114" s="234">
        <f t="shared" si="228"/>
        <v>27</v>
      </c>
      <c r="L114" s="234">
        <f t="shared" si="229"/>
        <v>97</v>
      </c>
      <c r="M114" s="234">
        <f t="shared" si="230"/>
        <v>52</v>
      </c>
      <c r="N114" s="234">
        <f t="shared" si="231"/>
        <v>189</v>
      </c>
      <c r="O114" s="234">
        <f t="shared" si="232"/>
        <v>101</v>
      </c>
      <c r="P114" s="234">
        <f t="shared" si="233"/>
        <v>210</v>
      </c>
      <c r="Q114" s="234">
        <f t="shared" si="234"/>
        <v>114</v>
      </c>
      <c r="R114" s="234">
        <f t="shared" si="235"/>
        <v>86</v>
      </c>
      <c r="S114" s="234">
        <f t="shared" si="236"/>
        <v>82</v>
      </c>
      <c r="T114" s="234">
        <f t="shared" si="237"/>
        <v>14</v>
      </c>
      <c r="U114" s="234">
        <f t="shared" si="238"/>
        <v>34</v>
      </c>
      <c r="W114" s="596">
        <f t="shared" si="239"/>
        <v>0</v>
      </c>
      <c r="X114" s="596">
        <f t="shared" si="240"/>
        <v>0</v>
      </c>
      <c r="Y114" s="596">
        <f t="shared" si="241"/>
        <v>0</v>
      </c>
      <c r="Z114" s="596">
        <f t="shared" si="242"/>
        <v>1</v>
      </c>
      <c r="AA114" s="596">
        <f t="shared" si="243"/>
        <v>1</v>
      </c>
      <c r="AB114" s="596">
        <f t="shared" si="244"/>
        <v>1</v>
      </c>
      <c r="AC114" s="596">
        <f t="shared" si="245"/>
        <v>0</v>
      </c>
      <c r="AD114" s="596">
        <f t="shared" si="246"/>
        <v>5</v>
      </c>
      <c r="AE114" s="596">
        <f t="shared" si="247"/>
        <v>14</v>
      </c>
      <c r="AF114" s="596">
        <f t="shared" si="248"/>
        <v>7</v>
      </c>
      <c r="AG114" s="305"/>
      <c r="AH114" s="16" t="s">
        <v>120</v>
      </c>
      <c r="AI114" s="616">
        <f t="shared" si="249"/>
        <v>0</v>
      </c>
      <c r="AJ114" s="616">
        <f t="shared" si="250"/>
        <v>0</v>
      </c>
      <c r="AK114" s="616">
        <f t="shared" si="251"/>
        <v>1</v>
      </c>
      <c r="AL114" s="616">
        <f t="shared" si="252"/>
        <v>2</v>
      </c>
      <c r="AM114" s="616">
        <f t="shared" si="253"/>
        <v>7</v>
      </c>
      <c r="AN114" s="616">
        <f t="shared" si="254"/>
        <v>8</v>
      </c>
      <c r="AO114" s="616">
        <f t="shared" si="255"/>
        <v>18</v>
      </c>
      <c r="AP114" s="616">
        <f t="shared" si="256"/>
        <v>10</v>
      </c>
      <c r="AQ114" s="616">
        <f t="shared" si="257"/>
        <v>53</v>
      </c>
      <c r="AR114" s="616">
        <f t="shared" si="258"/>
        <v>38</v>
      </c>
      <c r="AS114" s="616">
        <f t="shared" si="259"/>
        <v>121</v>
      </c>
      <c r="AT114" s="616">
        <f t="shared" si="260"/>
        <v>86</v>
      </c>
      <c r="AU114" s="616">
        <f t="shared" si="261"/>
        <v>183</v>
      </c>
      <c r="AV114" s="616">
        <f t="shared" si="262"/>
        <v>129</v>
      </c>
      <c r="AW114" s="616">
        <f t="shared" si="263"/>
        <v>238</v>
      </c>
      <c r="AX114" s="616">
        <f t="shared" si="264"/>
        <v>155</v>
      </c>
      <c r="AY114" s="616">
        <f t="shared" si="265"/>
        <v>128</v>
      </c>
      <c r="AZ114" s="616">
        <f t="shared" si="266"/>
        <v>143</v>
      </c>
      <c r="BA114" s="616">
        <f t="shared" si="267"/>
        <v>25</v>
      </c>
      <c r="BB114" s="616">
        <f t="shared" si="268"/>
        <v>62</v>
      </c>
      <c r="BC114" s="616">
        <f t="shared" si="269"/>
        <v>34</v>
      </c>
      <c r="BD114" s="594">
        <f t="shared" si="270"/>
        <v>1</v>
      </c>
      <c r="BE114" s="594">
        <f t="shared" si="271"/>
        <v>0</v>
      </c>
      <c r="BF114" s="594">
        <f t="shared" si="272"/>
        <v>0</v>
      </c>
      <c r="BG114" s="594">
        <f t="shared" si="273"/>
        <v>1</v>
      </c>
      <c r="BH114" s="594">
        <f t="shared" si="274"/>
        <v>1</v>
      </c>
      <c r="BI114" s="594">
        <f t="shared" si="275"/>
        <v>1</v>
      </c>
      <c r="BJ114" s="594">
        <f t="shared" si="276"/>
        <v>4</v>
      </c>
      <c r="BK114" s="594">
        <f t="shared" si="277"/>
        <v>8</v>
      </c>
      <c r="BL114" s="594">
        <f t="shared" si="278"/>
        <v>11</v>
      </c>
      <c r="BM114" s="594">
        <f t="shared" si="279"/>
        <v>6</v>
      </c>
      <c r="BN114" s="305"/>
      <c r="BO114" s="305"/>
      <c r="BP114" s="16" t="s">
        <v>120</v>
      </c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>
        <v>2</v>
      </c>
      <c r="CH114" s="13"/>
      <c r="CI114" s="13">
        <v>1</v>
      </c>
      <c r="CJ114" s="13">
        <v>2</v>
      </c>
      <c r="CK114" s="13"/>
      <c r="CL114" s="13">
        <v>1</v>
      </c>
      <c r="CM114" s="13"/>
      <c r="CN114" s="13">
        <v>2</v>
      </c>
      <c r="CO114" s="13">
        <v>2</v>
      </c>
      <c r="CP114" s="13"/>
      <c r="CQ114" s="13"/>
      <c r="CR114" s="13"/>
      <c r="CS114" s="13"/>
      <c r="CT114" s="13">
        <v>1</v>
      </c>
      <c r="CU114" s="13">
        <v>2</v>
      </c>
      <c r="CV114" s="13">
        <v>3</v>
      </c>
      <c r="CW114" s="13"/>
      <c r="CX114" s="13"/>
      <c r="CY114" s="13"/>
      <c r="CZ114" s="13">
        <v>3</v>
      </c>
      <c r="DA114" s="13">
        <v>1</v>
      </c>
      <c r="DB114" s="13">
        <v>5</v>
      </c>
      <c r="DC114" s="13">
        <v>2</v>
      </c>
      <c r="DD114" s="13">
        <v>3</v>
      </c>
      <c r="DE114" s="13">
        <v>2</v>
      </c>
      <c r="DF114" s="13">
        <v>2</v>
      </c>
      <c r="DG114" s="13">
        <v>2</v>
      </c>
      <c r="DH114" s="13">
        <v>6</v>
      </c>
      <c r="DI114" s="13">
        <v>5</v>
      </c>
      <c r="DJ114" s="13">
        <v>7</v>
      </c>
      <c r="DK114" s="13">
        <v>4</v>
      </c>
      <c r="DL114" s="13">
        <v>5</v>
      </c>
      <c r="DM114" s="13">
        <v>7</v>
      </c>
      <c r="DN114" s="13">
        <v>13</v>
      </c>
      <c r="DO114" s="13">
        <v>9</v>
      </c>
      <c r="DP114" s="13">
        <v>4</v>
      </c>
      <c r="DQ114" s="13">
        <v>9</v>
      </c>
      <c r="DR114" s="13">
        <v>12</v>
      </c>
      <c r="DS114" s="13">
        <v>9</v>
      </c>
      <c r="DT114" s="13">
        <v>9</v>
      </c>
      <c r="DU114" s="13">
        <v>9</v>
      </c>
      <c r="DV114" s="13">
        <v>12</v>
      </c>
      <c r="DW114" s="13">
        <v>9</v>
      </c>
      <c r="DX114" s="13">
        <v>8</v>
      </c>
      <c r="DY114" s="13">
        <v>11</v>
      </c>
      <c r="DZ114" s="13">
        <v>13</v>
      </c>
      <c r="EA114" s="13">
        <v>11</v>
      </c>
      <c r="EB114" s="13">
        <v>15</v>
      </c>
      <c r="EC114" s="13">
        <v>15</v>
      </c>
      <c r="ED114" s="13">
        <v>20</v>
      </c>
      <c r="EE114" s="13">
        <v>15</v>
      </c>
      <c r="EF114" s="13">
        <v>17</v>
      </c>
      <c r="EG114" s="13">
        <v>9</v>
      </c>
      <c r="EH114" s="13">
        <v>14</v>
      </c>
      <c r="EI114" s="13">
        <v>18</v>
      </c>
      <c r="EJ114" s="13">
        <v>12</v>
      </c>
      <c r="EK114" s="13">
        <v>15</v>
      </c>
      <c r="EL114" s="13">
        <v>15</v>
      </c>
      <c r="EM114" s="13">
        <v>27</v>
      </c>
      <c r="EN114" s="13">
        <v>14</v>
      </c>
      <c r="EO114" s="13">
        <v>14</v>
      </c>
      <c r="EP114" s="13">
        <v>21</v>
      </c>
      <c r="EQ114" s="13">
        <v>17</v>
      </c>
      <c r="ER114" s="13">
        <v>11</v>
      </c>
      <c r="ES114" s="13">
        <v>7</v>
      </c>
      <c r="ET114" s="13">
        <v>14</v>
      </c>
      <c r="EU114" s="13">
        <v>15</v>
      </c>
      <c r="EV114" s="13">
        <v>17</v>
      </c>
      <c r="EW114" s="13">
        <v>20</v>
      </c>
      <c r="EX114" s="13">
        <v>12</v>
      </c>
      <c r="EY114" s="13">
        <v>9</v>
      </c>
      <c r="EZ114" s="13">
        <v>13</v>
      </c>
      <c r="FA114" s="13">
        <v>6</v>
      </c>
      <c r="FB114" s="13">
        <v>8</v>
      </c>
      <c r="FC114" s="13">
        <v>12</v>
      </c>
      <c r="FD114" s="13">
        <v>3</v>
      </c>
      <c r="FE114" s="13">
        <v>6</v>
      </c>
      <c r="FF114" s="13">
        <v>4</v>
      </c>
      <c r="FG114" s="13">
        <v>5</v>
      </c>
      <c r="FH114" s="13">
        <v>2</v>
      </c>
      <c r="FI114" s="13">
        <v>3</v>
      </c>
      <c r="FJ114" s="13"/>
      <c r="FK114" s="13"/>
      <c r="FL114" s="13"/>
      <c r="FM114" s="13"/>
      <c r="FN114" s="13"/>
      <c r="FO114" s="13"/>
      <c r="FP114" s="13"/>
      <c r="FQ114" s="13"/>
      <c r="FR114" s="13">
        <v>1</v>
      </c>
      <c r="FS114" s="57">
        <v>634</v>
      </c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>
        <v>1</v>
      </c>
      <c r="GJ114" s="13"/>
      <c r="GK114" s="13"/>
      <c r="GL114" s="13">
        <v>1</v>
      </c>
      <c r="GM114" s="13"/>
      <c r="GN114" s="13"/>
      <c r="GO114" s="13">
        <v>1</v>
      </c>
      <c r="GP114" s="13">
        <v>1</v>
      </c>
      <c r="GQ114" s="13"/>
      <c r="GR114" s="13">
        <v>1</v>
      </c>
      <c r="GS114" s="13">
        <v>1</v>
      </c>
      <c r="GT114" s="13">
        <v>1</v>
      </c>
      <c r="GU114" s="13">
        <v>1</v>
      </c>
      <c r="GV114" s="13">
        <v>2</v>
      </c>
      <c r="GW114" s="13">
        <v>2</v>
      </c>
      <c r="GX114" s="13">
        <v>2</v>
      </c>
      <c r="GY114" s="13"/>
      <c r="GZ114" s="13">
        <v>2</v>
      </c>
      <c r="HA114" s="13">
        <v>2</v>
      </c>
      <c r="HB114" s="13">
        <v>1</v>
      </c>
      <c r="HC114" s="13">
        <v>2</v>
      </c>
      <c r="HD114" s="13">
        <v>2</v>
      </c>
      <c r="HE114" s="13">
        <v>3</v>
      </c>
      <c r="HF114" s="13"/>
      <c r="HG114" s="13">
        <v>5</v>
      </c>
      <c r="HH114" s="13"/>
      <c r="HI114" s="13">
        <v>6</v>
      </c>
      <c r="HJ114" s="13">
        <v>7</v>
      </c>
      <c r="HK114" s="13">
        <v>4</v>
      </c>
      <c r="HL114" s="13">
        <v>11</v>
      </c>
      <c r="HM114" s="13">
        <v>3</v>
      </c>
      <c r="HN114" s="13">
        <v>8</v>
      </c>
      <c r="HO114" s="13">
        <v>9</v>
      </c>
      <c r="HP114" s="13">
        <v>12</v>
      </c>
      <c r="HQ114" s="13">
        <v>13</v>
      </c>
      <c r="HR114" s="13">
        <v>10</v>
      </c>
      <c r="HS114" s="13">
        <v>16</v>
      </c>
      <c r="HT114" s="13">
        <v>13</v>
      </c>
      <c r="HU114" s="13">
        <v>11</v>
      </c>
      <c r="HV114" s="13">
        <v>6</v>
      </c>
      <c r="HW114" s="13">
        <v>12</v>
      </c>
      <c r="HX114" s="13">
        <v>13</v>
      </c>
      <c r="HY114" s="13">
        <v>15</v>
      </c>
      <c r="HZ114" s="13">
        <v>17</v>
      </c>
      <c r="IA114" s="13">
        <v>15</v>
      </c>
      <c r="IB114" s="13">
        <v>18</v>
      </c>
      <c r="IC114" s="13">
        <v>23</v>
      </c>
      <c r="ID114" s="13">
        <v>18</v>
      </c>
      <c r="IE114" s="13">
        <v>13</v>
      </c>
      <c r="IF114" s="13">
        <v>22</v>
      </c>
      <c r="IG114" s="13">
        <v>22</v>
      </c>
      <c r="IH114" s="13">
        <v>14</v>
      </c>
      <c r="II114" s="13">
        <v>21</v>
      </c>
      <c r="IJ114" s="13">
        <v>20</v>
      </c>
      <c r="IK114" s="13">
        <v>20</v>
      </c>
      <c r="IL114" s="13">
        <v>30</v>
      </c>
      <c r="IM114" s="13">
        <v>31</v>
      </c>
      <c r="IN114" s="13">
        <v>25</v>
      </c>
      <c r="IO114" s="13">
        <v>25</v>
      </c>
      <c r="IP114" s="13">
        <v>24</v>
      </c>
      <c r="IQ114" s="13">
        <v>24</v>
      </c>
      <c r="IR114" s="13">
        <v>22</v>
      </c>
      <c r="IS114" s="13">
        <v>17</v>
      </c>
      <c r="IT114" s="13">
        <v>12</v>
      </c>
      <c r="IU114" s="13">
        <v>18</v>
      </c>
      <c r="IV114" s="13">
        <v>14</v>
      </c>
      <c r="IW114" s="13">
        <v>18</v>
      </c>
      <c r="IX114" s="13">
        <v>10</v>
      </c>
      <c r="IY114" s="13">
        <v>9</v>
      </c>
      <c r="IZ114" s="13">
        <v>16</v>
      </c>
      <c r="JA114" s="13">
        <v>10</v>
      </c>
      <c r="JB114" s="13">
        <v>11</v>
      </c>
      <c r="JC114" s="13">
        <v>10</v>
      </c>
      <c r="JD114" s="13">
        <v>6</v>
      </c>
      <c r="JE114" s="13">
        <v>7</v>
      </c>
      <c r="JF114" s="13">
        <v>1</v>
      </c>
      <c r="JG114" s="13">
        <v>2</v>
      </c>
      <c r="JH114" s="13">
        <v>3</v>
      </c>
      <c r="JI114" s="13">
        <v>2</v>
      </c>
      <c r="JJ114" s="13">
        <v>1</v>
      </c>
      <c r="JK114" s="13">
        <v>2</v>
      </c>
      <c r="JL114" s="13">
        <v>1</v>
      </c>
      <c r="JM114" s="13"/>
      <c r="JN114" s="13"/>
      <c r="JO114" s="13"/>
      <c r="JP114" s="13"/>
      <c r="JQ114" s="13"/>
      <c r="JR114" s="13"/>
      <c r="JS114" s="13"/>
      <c r="JT114" s="57">
        <v>774</v>
      </c>
      <c r="JU114" s="13">
        <v>1</v>
      </c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>
        <v>1</v>
      </c>
      <c r="KH114" s="13"/>
      <c r="KI114" s="13">
        <v>1</v>
      </c>
      <c r="KJ114" s="13"/>
      <c r="KK114" s="13"/>
      <c r="KL114" s="13"/>
      <c r="KM114" s="13"/>
      <c r="KN114" s="13"/>
      <c r="KO114" s="13"/>
      <c r="KP114" s="13"/>
      <c r="KQ114" s="13"/>
      <c r="KR114" s="13">
        <v>1</v>
      </c>
      <c r="KS114" s="13"/>
      <c r="KT114" s="13"/>
      <c r="KU114" s="13"/>
      <c r="KV114" s="13"/>
      <c r="KW114" s="13"/>
      <c r="KX114" s="13"/>
      <c r="KY114" s="13"/>
      <c r="KZ114" s="13"/>
      <c r="LA114" s="13"/>
      <c r="LB114" s="13">
        <v>1</v>
      </c>
      <c r="LC114" s="13"/>
      <c r="LD114" s="13">
        <v>1</v>
      </c>
      <c r="LE114" s="13"/>
      <c r="LF114" s="13"/>
      <c r="LG114" s="13"/>
      <c r="LH114" s="13"/>
      <c r="LI114" s="13">
        <v>1</v>
      </c>
      <c r="LJ114" s="13">
        <v>1</v>
      </c>
      <c r="LK114" s="13"/>
      <c r="LL114" s="13">
        <v>1</v>
      </c>
      <c r="LM114" s="13">
        <v>2</v>
      </c>
      <c r="LN114" s="13">
        <v>2</v>
      </c>
      <c r="LO114" s="13">
        <v>1</v>
      </c>
      <c r="LP114" s="13"/>
      <c r="LQ114" s="13">
        <v>1</v>
      </c>
      <c r="LR114" s="13"/>
      <c r="LS114" s="13">
        <v>1</v>
      </c>
      <c r="LT114" s="13"/>
      <c r="LU114" s="13"/>
      <c r="LV114" s="13">
        <v>1</v>
      </c>
      <c r="LW114" s="13"/>
      <c r="LX114" s="13">
        <v>2</v>
      </c>
      <c r="LY114" s="13">
        <v>1</v>
      </c>
      <c r="LZ114" s="13"/>
      <c r="MA114" s="13">
        <v>2</v>
      </c>
      <c r="MB114" s="13"/>
      <c r="MC114" s="13">
        <v>1</v>
      </c>
      <c r="MD114" s="13">
        <v>4</v>
      </c>
      <c r="ME114" s="13"/>
      <c r="MF114" s="13">
        <v>2</v>
      </c>
      <c r="MG114" s="13"/>
      <c r="MH114" s="13"/>
      <c r="MI114" s="13"/>
      <c r="MJ114" s="13">
        <v>2</v>
      </c>
      <c r="MK114" s="13">
        <v>1</v>
      </c>
      <c r="ML114" s="13"/>
      <c r="MM114" s="13"/>
      <c r="MN114" s="13"/>
      <c r="MO114" s="13">
        <v>1</v>
      </c>
      <c r="MP114" s="13"/>
      <c r="MQ114" s="13"/>
      <c r="MR114" s="13"/>
      <c r="MS114" s="13"/>
      <c r="MT114" s="13"/>
      <c r="MU114" s="57">
        <v>33</v>
      </c>
      <c r="MV114" s="13">
        <v>1441</v>
      </c>
    </row>
    <row r="115" spans="1:360">
      <c r="A115" s="8" t="s">
        <v>125</v>
      </c>
      <c r="B115" s="234">
        <f t="shared" si="219"/>
        <v>0</v>
      </c>
      <c r="C115" s="234">
        <f t="shared" si="220"/>
        <v>0</v>
      </c>
      <c r="D115" s="234">
        <f t="shared" si="221"/>
        <v>0</v>
      </c>
      <c r="E115" s="234">
        <f t="shared" si="222"/>
        <v>0</v>
      </c>
      <c r="F115" s="234">
        <f t="shared" si="223"/>
        <v>0</v>
      </c>
      <c r="G115" s="234">
        <f t="shared" si="224"/>
        <v>0</v>
      </c>
      <c r="H115" s="234">
        <f t="shared" si="225"/>
        <v>3</v>
      </c>
      <c r="I115" s="234">
        <f t="shared" si="226"/>
        <v>0</v>
      </c>
      <c r="J115" s="234">
        <f t="shared" si="227"/>
        <v>4</v>
      </c>
      <c r="K115" s="234">
        <f t="shared" si="228"/>
        <v>1</v>
      </c>
      <c r="L115" s="234">
        <f t="shared" si="229"/>
        <v>8</v>
      </c>
      <c r="M115" s="234">
        <f t="shared" si="230"/>
        <v>3</v>
      </c>
      <c r="N115" s="234">
        <f t="shared" si="231"/>
        <v>15</v>
      </c>
      <c r="O115" s="234">
        <f t="shared" si="232"/>
        <v>6</v>
      </c>
      <c r="P115" s="234">
        <f t="shared" si="233"/>
        <v>13</v>
      </c>
      <c r="Q115" s="234">
        <f t="shared" si="234"/>
        <v>5</v>
      </c>
      <c r="R115" s="234">
        <f t="shared" si="235"/>
        <v>10</v>
      </c>
      <c r="S115" s="234">
        <f t="shared" si="236"/>
        <v>7</v>
      </c>
      <c r="T115" s="234">
        <f t="shared" si="237"/>
        <v>2</v>
      </c>
      <c r="U115" s="234">
        <f t="shared" si="238"/>
        <v>5</v>
      </c>
      <c r="W115" s="596">
        <f t="shared" si="239"/>
        <v>0</v>
      </c>
      <c r="X115" s="596">
        <f t="shared" si="240"/>
        <v>0</v>
      </c>
      <c r="Y115" s="596">
        <f t="shared" si="241"/>
        <v>0</v>
      </c>
      <c r="Z115" s="596">
        <f t="shared" si="242"/>
        <v>0</v>
      </c>
      <c r="AA115" s="596">
        <f t="shared" si="243"/>
        <v>0</v>
      </c>
      <c r="AB115" s="596">
        <f t="shared" si="244"/>
        <v>0</v>
      </c>
      <c r="AC115" s="596">
        <f t="shared" si="245"/>
        <v>0</v>
      </c>
      <c r="AD115" s="596">
        <f t="shared" si="246"/>
        <v>0</v>
      </c>
      <c r="AE115" s="596">
        <f t="shared" si="247"/>
        <v>0</v>
      </c>
      <c r="AF115" s="596">
        <f t="shared" si="248"/>
        <v>0</v>
      </c>
      <c r="AG115" s="305"/>
      <c r="AH115" s="16" t="s">
        <v>208</v>
      </c>
      <c r="AI115" s="616">
        <f t="shared" si="249"/>
        <v>0</v>
      </c>
      <c r="AJ115" s="616">
        <f t="shared" si="250"/>
        <v>0</v>
      </c>
      <c r="AK115" s="616">
        <f t="shared" si="251"/>
        <v>0</v>
      </c>
      <c r="AL115" s="616">
        <f t="shared" si="252"/>
        <v>0</v>
      </c>
      <c r="AM115" s="616">
        <f t="shared" si="253"/>
        <v>1</v>
      </c>
      <c r="AN115" s="616">
        <f t="shared" si="254"/>
        <v>0</v>
      </c>
      <c r="AO115" s="616">
        <f t="shared" si="255"/>
        <v>4</v>
      </c>
      <c r="AP115" s="616">
        <f t="shared" si="256"/>
        <v>1</v>
      </c>
      <c r="AQ115" s="616">
        <f t="shared" si="257"/>
        <v>10</v>
      </c>
      <c r="AR115" s="616">
        <f t="shared" si="258"/>
        <v>2</v>
      </c>
      <c r="AS115" s="616">
        <f t="shared" si="259"/>
        <v>37</v>
      </c>
      <c r="AT115" s="616">
        <f t="shared" si="260"/>
        <v>9</v>
      </c>
      <c r="AU115" s="616">
        <f t="shared" si="261"/>
        <v>51</v>
      </c>
      <c r="AV115" s="616">
        <f t="shared" si="262"/>
        <v>17</v>
      </c>
      <c r="AW115" s="616">
        <f t="shared" si="263"/>
        <v>62</v>
      </c>
      <c r="AX115" s="616">
        <f t="shared" si="264"/>
        <v>46</v>
      </c>
      <c r="AY115" s="616">
        <f t="shared" si="265"/>
        <v>34</v>
      </c>
      <c r="AZ115" s="616">
        <f t="shared" si="266"/>
        <v>44</v>
      </c>
      <c r="BA115" s="616">
        <f t="shared" si="267"/>
        <v>15</v>
      </c>
      <c r="BB115" s="616">
        <f t="shared" si="268"/>
        <v>26</v>
      </c>
      <c r="BC115" s="616">
        <f t="shared" si="269"/>
        <v>27</v>
      </c>
      <c r="BD115" s="594">
        <f t="shared" si="270"/>
        <v>1</v>
      </c>
      <c r="BE115" s="594">
        <f t="shared" si="271"/>
        <v>0</v>
      </c>
      <c r="BF115" s="594">
        <f t="shared" si="272"/>
        <v>0</v>
      </c>
      <c r="BG115" s="594">
        <f t="shared" si="273"/>
        <v>0</v>
      </c>
      <c r="BH115" s="594">
        <f t="shared" si="274"/>
        <v>0</v>
      </c>
      <c r="BI115" s="594">
        <f t="shared" si="275"/>
        <v>0</v>
      </c>
      <c r="BJ115" s="594">
        <f t="shared" si="276"/>
        <v>1</v>
      </c>
      <c r="BK115" s="594">
        <f t="shared" si="277"/>
        <v>0</v>
      </c>
      <c r="BL115" s="594">
        <f t="shared" si="278"/>
        <v>11</v>
      </c>
      <c r="BM115" s="594">
        <f t="shared" si="279"/>
        <v>14</v>
      </c>
      <c r="BN115" s="305"/>
      <c r="BO115" s="305"/>
      <c r="BP115" s="16" t="s">
        <v>208</v>
      </c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>
        <v>1</v>
      </c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>
        <v>1</v>
      </c>
      <c r="DI115" s="13"/>
      <c r="DJ115" s="13"/>
      <c r="DK115" s="13">
        <v>1</v>
      </c>
      <c r="DL115" s="13"/>
      <c r="DM115" s="13"/>
      <c r="DN115" s="13">
        <v>2</v>
      </c>
      <c r="DO115" s="13">
        <v>2</v>
      </c>
      <c r="DP115" s="13">
        <v>1</v>
      </c>
      <c r="DQ115" s="13">
        <v>1</v>
      </c>
      <c r="DR115" s="13"/>
      <c r="DS115" s="13"/>
      <c r="DT115" s="13">
        <v>1</v>
      </c>
      <c r="DU115" s="13">
        <v>2</v>
      </c>
      <c r="DV115" s="13">
        <v>4</v>
      </c>
      <c r="DW115" s="13">
        <v>1</v>
      </c>
      <c r="DX115" s="13">
        <v>2</v>
      </c>
      <c r="DY115" s="13">
        <v>1</v>
      </c>
      <c r="DZ115" s="13">
        <v>2</v>
      </c>
      <c r="EA115" s="13">
        <v>2</v>
      </c>
      <c r="EB115" s="13"/>
      <c r="EC115" s="13">
        <v>1</v>
      </c>
      <c r="ED115" s="13"/>
      <c r="EE115" s="13">
        <v>4</v>
      </c>
      <c r="EF115" s="13">
        <v>2</v>
      </c>
      <c r="EG115" s="13">
        <v>3</v>
      </c>
      <c r="EH115" s="13">
        <v>5</v>
      </c>
      <c r="EI115" s="13">
        <v>6</v>
      </c>
      <c r="EJ115" s="13">
        <v>3</v>
      </c>
      <c r="EK115" s="13">
        <v>5</v>
      </c>
      <c r="EL115" s="13">
        <v>9</v>
      </c>
      <c r="EM115" s="13">
        <v>5</v>
      </c>
      <c r="EN115" s="13">
        <v>5</v>
      </c>
      <c r="EO115" s="13">
        <v>3</v>
      </c>
      <c r="EP115" s="13">
        <v>4</v>
      </c>
      <c r="EQ115" s="13">
        <v>10</v>
      </c>
      <c r="ER115" s="13">
        <v>4</v>
      </c>
      <c r="ES115" s="13">
        <v>3</v>
      </c>
      <c r="ET115" s="13">
        <v>7</v>
      </c>
      <c r="EU115" s="13">
        <v>4</v>
      </c>
      <c r="EV115" s="13">
        <v>6</v>
      </c>
      <c r="EW115" s="13">
        <v>2</v>
      </c>
      <c r="EX115" s="13">
        <v>2</v>
      </c>
      <c r="EY115" s="13">
        <v>2</v>
      </c>
      <c r="EZ115" s="13">
        <v>7</v>
      </c>
      <c r="FA115" s="13">
        <v>7</v>
      </c>
      <c r="FB115" s="13">
        <v>5</v>
      </c>
      <c r="FC115" s="13">
        <v>1</v>
      </c>
      <c r="FD115" s="13">
        <v>2</v>
      </c>
      <c r="FE115" s="13"/>
      <c r="FF115" s="13">
        <v>2</v>
      </c>
      <c r="FG115" s="13">
        <v>1</v>
      </c>
      <c r="FH115" s="13"/>
      <c r="FI115" s="13"/>
      <c r="FJ115" s="13"/>
      <c r="FK115" s="13">
        <v>1</v>
      </c>
      <c r="FL115" s="13"/>
      <c r="FM115" s="13"/>
      <c r="FN115" s="13"/>
      <c r="FO115" s="13"/>
      <c r="FP115" s="13"/>
      <c r="FQ115" s="13"/>
      <c r="FR115" s="13"/>
      <c r="FS115" s="57">
        <v>145</v>
      </c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>
        <v>1</v>
      </c>
      <c r="GU115" s="13"/>
      <c r="GV115" s="13">
        <v>1</v>
      </c>
      <c r="GW115" s="13"/>
      <c r="GX115" s="13">
        <v>1</v>
      </c>
      <c r="GY115" s="13"/>
      <c r="GZ115" s="13">
        <v>1</v>
      </c>
      <c r="HA115" s="13"/>
      <c r="HB115" s="13"/>
      <c r="HC115" s="13"/>
      <c r="HD115" s="13"/>
      <c r="HE115" s="13">
        <v>1</v>
      </c>
      <c r="HF115" s="13"/>
      <c r="HG115" s="13"/>
      <c r="HH115" s="13">
        <v>1</v>
      </c>
      <c r="HI115" s="13">
        <v>1</v>
      </c>
      <c r="HJ115" s="13">
        <v>3</v>
      </c>
      <c r="HK115" s="13"/>
      <c r="HL115" s="13">
        <v>2</v>
      </c>
      <c r="HM115" s="13"/>
      <c r="HN115" s="13">
        <v>1</v>
      </c>
      <c r="HO115" s="13">
        <v>2</v>
      </c>
      <c r="HP115" s="13">
        <v>1</v>
      </c>
      <c r="HQ115" s="13">
        <v>1</v>
      </c>
      <c r="HR115" s="13">
        <v>2</v>
      </c>
      <c r="HS115" s="13">
        <v>3</v>
      </c>
      <c r="HT115" s="13">
        <v>6</v>
      </c>
      <c r="HU115" s="13">
        <v>8</v>
      </c>
      <c r="HV115" s="13">
        <v>4</v>
      </c>
      <c r="HW115" s="13">
        <v>6</v>
      </c>
      <c r="HX115" s="13">
        <v>3</v>
      </c>
      <c r="HY115" s="13">
        <v>3</v>
      </c>
      <c r="HZ115" s="13">
        <v>1</v>
      </c>
      <c r="IA115" s="13">
        <v>1</v>
      </c>
      <c r="IB115" s="13">
        <v>2</v>
      </c>
      <c r="IC115" s="13">
        <v>5</v>
      </c>
      <c r="ID115" s="13">
        <v>8</v>
      </c>
      <c r="IE115" s="13">
        <v>8</v>
      </c>
      <c r="IF115" s="13">
        <v>9</v>
      </c>
      <c r="IG115" s="13">
        <v>5</v>
      </c>
      <c r="IH115" s="13">
        <v>7</v>
      </c>
      <c r="II115" s="13">
        <v>5</v>
      </c>
      <c r="IJ115" s="13">
        <v>6</v>
      </c>
      <c r="IK115" s="13">
        <v>5</v>
      </c>
      <c r="IL115" s="13">
        <v>8</v>
      </c>
      <c r="IM115" s="13">
        <v>7</v>
      </c>
      <c r="IN115" s="13">
        <v>4</v>
      </c>
      <c r="IO115" s="13">
        <v>7</v>
      </c>
      <c r="IP115" s="13">
        <v>7</v>
      </c>
      <c r="IQ115" s="13">
        <v>2</v>
      </c>
      <c r="IR115" s="13">
        <v>4</v>
      </c>
      <c r="IS115" s="13">
        <v>12</v>
      </c>
      <c r="IT115" s="13">
        <v>7</v>
      </c>
      <c r="IU115" s="13">
        <v>7</v>
      </c>
      <c r="IV115" s="13">
        <v>2</v>
      </c>
      <c r="IW115" s="13">
        <v>2</v>
      </c>
      <c r="IX115" s="13">
        <v>2</v>
      </c>
      <c r="IY115" s="13">
        <v>4</v>
      </c>
      <c r="IZ115" s="13">
        <v>4</v>
      </c>
      <c r="JA115" s="13">
        <v>2</v>
      </c>
      <c r="JB115" s="13">
        <v>3</v>
      </c>
      <c r="JC115" s="13">
        <v>1</v>
      </c>
      <c r="JD115" s="13">
        <v>1</v>
      </c>
      <c r="JE115" s="13">
        <v>2</v>
      </c>
      <c r="JF115" s="13">
        <v>4</v>
      </c>
      <c r="JG115" s="13">
        <v>1</v>
      </c>
      <c r="JH115" s="13">
        <v>2</v>
      </c>
      <c r="JI115" s="13">
        <v>2</v>
      </c>
      <c r="JJ115" s="13">
        <v>1</v>
      </c>
      <c r="JK115" s="13"/>
      <c r="JL115" s="13"/>
      <c r="JM115" s="13"/>
      <c r="JN115" s="13">
        <v>1</v>
      </c>
      <c r="JO115" s="13"/>
      <c r="JP115" s="13"/>
      <c r="JQ115" s="13">
        <v>1</v>
      </c>
      <c r="JR115" s="13"/>
      <c r="JS115" s="13"/>
      <c r="JT115" s="57">
        <v>214</v>
      </c>
      <c r="JU115" s="13">
        <v>1</v>
      </c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>
        <v>1</v>
      </c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>
        <v>2</v>
      </c>
      <c r="LX115" s="13">
        <v>1</v>
      </c>
      <c r="LY115" s="13">
        <v>4</v>
      </c>
      <c r="LZ115" s="13">
        <v>1</v>
      </c>
      <c r="MA115" s="13"/>
      <c r="MB115" s="13">
        <v>1</v>
      </c>
      <c r="MC115" s="13">
        <v>1</v>
      </c>
      <c r="MD115" s="13">
        <v>1</v>
      </c>
      <c r="ME115" s="13">
        <v>2</v>
      </c>
      <c r="MF115" s="13">
        <v>1</v>
      </c>
      <c r="MG115" s="13">
        <v>2</v>
      </c>
      <c r="MH115" s="13">
        <v>4</v>
      </c>
      <c r="MI115" s="13">
        <v>2</v>
      </c>
      <c r="MJ115" s="13"/>
      <c r="MK115" s="13"/>
      <c r="ML115" s="13">
        <v>2</v>
      </c>
      <c r="MM115" s="13"/>
      <c r="MN115" s="13"/>
      <c r="MO115" s="13"/>
      <c r="MP115" s="13">
        <v>1</v>
      </c>
      <c r="MQ115" s="13"/>
      <c r="MR115" s="13"/>
      <c r="MS115" s="13"/>
      <c r="MT115" s="13"/>
      <c r="MU115" s="57">
        <v>27</v>
      </c>
      <c r="MV115" s="13">
        <v>386</v>
      </c>
    </row>
    <row r="116" spans="1:360">
      <c r="A116" s="9" t="s">
        <v>126</v>
      </c>
      <c r="B116" s="234">
        <f t="shared" si="219"/>
        <v>0</v>
      </c>
      <c r="C116" s="234">
        <f t="shared" si="220"/>
        <v>1</v>
      </c>
      <c r="D116" s="234">
        <f t="shared" si="221"/>
        <v>1</v>
      </c>
      <c r="E116" s="234">
        <f t="shared" si="222"/>
        <v>1</v>
      </c>
      <c r="F116" s="234">
        <f t="shared" si="223"/>
        <v>1</v>
      </c>
      <c r="G116" s="234">
        <f t="shared" si="224"/>
        <v>0</v>
      </c>
      <c r="H116" s="234">
        <f t="shared" si="225"/>
        <v>3</v>
      </c>
      <c r="I116" s="234">
        <f t="shared" si="226"/>
        <v>1</v>
      </c>
      <c r="J116" s="234">
        <f t="shared" si="227"/>
        <v>7</v>
      </c>
      <c r="K116" s="234">
        <f t="shared" si="228"/>
        <v>4</v>
      </c>
      <c r="L116" s="234">
        <f t="shared" si="229"/>
        <v>11</v>
      </c>
      <c r="M116" s="234">
        <f t="shared" si="230"/>
        <v>13</v>
      </c>
      <c r="N116" s="234">
        <f t="shared" si="231"/>
        <v>26</v>
      </c>
      <c r="O116" s="234">
        <f t="shared" si="232"/>
        <v>16</v>
      </c>
      <c r="P116" s="234">
        <f t="shared" si="233"/>
        <v>24</v>
      </c>
      <c r="Q116" s="234">
        <f t="shared" si="234"/>
        <v>13</v>
      </c>
      <c r="R116" s="234">
        <f t="shared" si="235"/>
        <v>14</v>
      </c>
      <c r="S116" s="234">
        <f t="shared" si="236"/>
        <v>8</v>
      </c>
      <c r="T116" s="234">
        <f t="shared" si="237"/>
        <v>2</v>
      </c>
      <c r="U116" s="234">
        <f t="shared" si="238"/>
        <v>1</v>
      </c>
      <c r="W116" s="596">
        <f t="shared" si="239"/>
        <v>0</v>
      </c>
      <c r="X116" s="596">
        <f t="shared" si="240"/>
        <v>0</v>
      </c>
      <c r="Y116" s="596">
        <f t="shared" si="241"/>
        <v>0</v>
      </c>
      <c r="Z116" s="596">
        <f t="shared" si="242"/>
        <v>0</v>
      </c>
      <c r="AA116" s="596">
        <f t="shared" si="243"/>
        <v>0</v>
      </c>
      <c r="AB116" s="596">
        <f t="shared" si="244"/>
        <v>0</v>
      </c>
      <c r="AC116" s="596">
        <f t="shared" si="245"/>
        <v>0</v>
      </c>
      <c r="AD116" s="596">
        <f t="shared" si="246"/>
        <v>0</v>
      </c>
      <c r="AE116" s="596">
        <f t="shared" si="247"/>
        <v>2</v>
      </c>
      <c r="AF116" s="596">
        <f t="shared" si="248"/>
        <v>0</v>
      </c>
      <c r="AG116" s="305"/>
      <c r="AH116" s="16" t="s">
        <v>122</v>
      </c>
      <c r="AI116" s="616">
        <f t="shared" si="249"/>
        <v>0</v>
      </c>
      <c r="AJ116" s="616">
        <f t="shared" si="250"/>
        <v>0</v>
      </c>
      <c r="AK116" s="616">
        <f t="shared" si="251"/>
        <v>0</v>
      </c>
      <c r="AL116" s="616">
        <f t="shared" si="252"/>
        <v>0</v>
      </c>
      <c r="AM116" s="616">
        <f t="shared" si="253"/>
        <v>0</v>
      </c>
      <c r="AN116" s="616">
        <f t="shared" si="254"/>
        <v>0</v>
      </c>
      <c r="AO116" s="616">
        <f t="shared" si="255"/>
        <v>3</v>
      </c>
      <c r="AP116" s="616">
        <f t="shared" si="256"/>
        <v>0</v>
      </c>
      <c r="AQ116" s="616">
        <f t="shared" si="257"/>
        <v>0</v>
      </c>
      <c r="AR116" s="616">
        <f t="shared" si="258"/>
        <v>1</v>
      </c>
      <c r="AS116" s="616">
        <f t="shared" si="259"/>
        <v>4</v>
      </c>
      <c r="AT116" s="616">
        <f t="shared" si="260"/>
        <v>1</v>
      </c>
      <c r="AU116" s="616">
        <f t="shared" si="261"/>
        <v>3</v>
      </c>
      <c r="AV116" s="616">
        <f t="shared" si="262"/>
        <v>5</v>
      </c>
      <c r="AW116" s="616">
        <f t="shared" si="263"/>
        <v>7</v>
      </c>
      <c r="AX116" s="616">
        <f t="shared" si="264"/>
        <v>4</v>
      </c>
      <c r="AY116" s="616">
        <f t="shared" si="265"/>
        <v>4</v>
      </c>
      <c r="AZ116" s="616">
        <f t="shared" si="266"/>
        <v>4</v>
      </c>
      <c r="BA116" s="616">
        <f t="shared" si="267"/>
        <v>0</v>
      </c>
      <c r="BB116" s="616">
        <f t="shared" si="268"/>
        <v>5</v>
      </c>
      <c r="BC116" s="616">
        <f t="shared" si="269"/>
        <v>0</v>
      </c>
      <c r="BD116" s="594">
        <f t="shared" si="270"/>
        <v>0</v>
      </c>
      <c r="BE116" s="594">
        <f t="shared" si="271"/>
        <v>0</v>
      </c>
      <c r="BF116" s="594">
        <f t="shared" si="272"/>
        <v>0</v>
      </c>
      <c r="BG116" s="594">
        <f t="shared" si="273"/>
        <v>0</v>
      </c>
      <c r="BH116" s="594">
        <f t="shared" si="274"/>
        <v>0</v>
      </c>
      <c r="BI116" s="594">
        <f t="shared" si="275"/>
        <v>0</v>
      </c>
      <c r="BJ116" s="594">
        <f t="shared" si="276"/>
        <v>0</v>
      </c>
      <c r="BK116" s="594">
        <f t="shared" si="277"/>
        <v>0</v>
      </c>
      <c r="BL116" s="594">
        <f t="shared" si="278"/>
        <v>0</v>
      </c>
      <c r="BM116" s="594">
        <f t="shared" si="279"/>
        <v>0</v>
      </c>
      <c r="BN116" s="305"/>
      <c r="BO116" s="305"/>
      <c r="BP116" s="16" t="s">
        <v>122</v>
      </c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>
        <v>1</v>
      </c>
      <c r="DJ116" s="13"/>
      <c r="DK116" s="13"/>
      <c r="DL116" s="13"/>
      <c r="DM116" s="13"/>
      <c r="DN116" s="13"/>
      <c r="DO116" s="13"/>
      <c r="DP116" s="13"/>
      <c r="DQ116" s="13"/>
      <c r="DR116" s="13">
        <v>1</v>
      </c>
      <c r="DS116" s="13"/>
      <c r="DT116" s="13"/>
      <c r="DU116" s="13"/>
      <c r="DV116" s="13"/>
      <c r="DW116" s="13"/>
      <c r="DX116" s="13">
        <v>1</v>
      </c>
      <c r="DY116" s="13"/>
      <c r="DZ116" s="13"/>
      <c r="EA116" s="13"/>
      <c r="EB116" s="13"/>
      <c r="EC116" s="13">
        <v>1</v>
      </c>
      <c r="ED116" s="13">
        <v>1</v>
      </c>
      <c r="EE116" s="13">
        <v>2</v>
      </c>
      <c r="EF116" s="13"/>
      <c r="EG116" s="13">
        <v>1</v>
      </c>
      <c r="EH116" s="13"/>
      <c r="EI116" s="13">
        <v>2</v>
      </c>
      <c r="EJ116" s="13">
        <v>1</v>
      </c>
      <c r="EK116" s="13"/>
      <c r="EL116" s="13"/>
      <c r="EM116" s="13"/>
      <c r="EN116" s="13"/>
      <c r="EO116" s="13"/>
      <c r="EP116" s="13"/>
      <c r="EQ116" s="13">
        <v>1</v>
      </c>
      <c r="ER116" s="13">
        <v>1</v>
      </c>
      <c r="ES116" s="13"/>
      <c r="ET116" s="13"/>
      <c r="EU116" s="13"/>
      <c r="EV116" s="13"/>
      <c r="EW116" s="13"/>
      <c r="EX116" s="13">
        <v>1</v>
      </c>
      <c r="EY116" s="13">
        <v>1</v>
      </c>
      <c r="EZ116" s="13">
        <v>2</v>
      </c>
      <c r="FA116" s="13">
        <v>2</v>
      </c>
      <c r="FB116" s="13">
        <v>1</v>
      </c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57">
        <v>20</v>
      </c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>
        <v>1</v>
      </c>
      <c r="GZ116" s="13"/>
      <c r="HA116" s="13"/>
      <c r="HB116" s="13">
        <v>1</v>
      </c>
      <c r="HC116" s="13">
        <v>1</v>
      </c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>
        <v>2</v>
      </c>
      <c r="HR116" s="13"/>
      <c r="HS116" s="13"/>
      <c r="HT116" s="13"/>
      <c r="HU116" s="13"/>
      <c r="HV116" s="13"/>
      <c r="HW116" s="13"/>
      <c r="HX116" s="13"/>
      <c r="HY116" s="13">
        <v>2</v>
      </c>
      <c r="HZ116" s="13"/>
      <c r="IA116" s="13"/>
      <c r="IB116" s="13"/>
      <c r="IC116" s="13"/>
      <c r="ID116" s="13"/>
      <c r="IE116" s="13">
        <v>1</v>
      </c>
      <c r="IF116" s="13">
        <v>2</v>
      </c>
      <c r="IG116" s="13"/>
      <c r="IH116" s="13"/>
      <c r="II116" s="13"/>
      <c r="IJ116" s="13"/>
      <c r="IK116" s="13">
        <v>2</v>
      </c>
      <c r="IL116" s="13"/>
      <c r="IM116" s="13">
        <v>1</v>
      </c>
      <c r="IN116" s="13"/>
      <c r="IO116" s="13"/>
      <c r="IP116" s="13">
        <v>1</v>
      </c>
      <c r="IQ116" s="13"/>
      <c r="IR116" s="13">
        <v>3</v>
      </c>
      <c r="IS116" s="13"/>
      <c r="IT116" s="13">
        <v>1</v>
      </c>
      <c r="IU116" s="13"/>
      <c r="IV116" s="13">
        <v>2</v>
      </c>
      <c r="IW116" s="13"/>
      <c r="IX116" s="13"/>
      <c r="IY116" s="13"/>
      <c r="IZ116" s="13"/>
      <c r="JA116" s="13"/>
      <c r="JB116" s="13">
        <v>1</v>
      </c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57">
        <v>21</v>
      </c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57"/>
      <c r="MV116" s="13">
        <v>41</v>
      </c>
    </row>
    <row r="117" spans="1:360">
      <c r="A117" s="8" t="s">
        <v>127</v>
      </c>
      <c r="B117" s="234">
        <f t="shared" si="219"/>
        <v>0</v>
      </c>
      <c r="C117" s="234">
        <f t="shared" si="220"/>
        <v>0</v>
      </c>
      <c r="D117" s="234">
        <f t="shared" si="221"/>
        <v>0</v>
      </c>
      <c r="E117" s="234">
        <f t="shared" si="222"/>
        <v>0</v>
      </c>
      <c r="F117" s="234">
        <f t="shared" si="223"/>
        <v>0</v>
      </c>
      <c r="G117" s="234">
        <f t="shared" si="224"/>
        <v>1</v>
      </c>
      <c r="H117" s="234">
        <f t="shared" si="225"/>
        <v>0</v>
      </c>
      <c r="I117" s="234">
        <f t="shared" si="226"/>
        <v>4</v>
      </c>
      <c r="J117" s="234">
        <f t="shared" si="227"/>
        <v>9</v>
      </c>
      <c r="K117" s="234">
        <f t="shared" si="228"/>
        <v>4</v>
      </c>
      <c r="L117" s="234">
        <f t="shared" si="229"/>
        <v>15</v>
      </c>
      <c r="M117" s="234">
        <f t="shared" si="230"/>
        <v>7</v>
      </c>
      <c r="N117" s="234">
        <f t="shared" si="231"/>
        <v>14</v>
      </c>
      <c r="O117" s="234">
        <f t="shared" si="232"/>
        <v>12</v>
      </c>
      <c r="P117" s="234">
        <f t="shared" si="233"/>
        <v>29</v>
      </c>
      <c r="Q117" s="234">
        <f t="shared" si="234"/>
        <v>8</v>
      </c>
      <c r="R117" s="234">
        <f t="shared" si="235"/>
        <v>20</v>
      </c>
      <c r="S117" s="234">
        <f t="shared" si="236"/>
        <v>19</v>
      </c>
      <c r="T117" s="234">
        <f t="shared" si="237"/>
        <v>5</v>
      </c>
      <c r="U117" s="234">
        <f t="shared" si="238"/>
        <v>7</v>
      </c>
      <c r="W117" s="596">
        <f t="shared" si="239"/>
        <v>0</v>
      </c>
      <c r="X117" s="596">
        <f t="shared" si="240"/>
        <v>0</v>
      </c>
      <c r="Y117" s="596">
        <f t="shared" si="241"/>
        <v>0</v>
      </c>
      <c r="Z117" s="596">
        <f t="shared" si="242"/>
        <v>0</v>
      </c>
      <c r="AA117" s="596">
        <f t="shared" si="243"/>
        <v>0</v>
      </c>
      <c r="AB117" s="596">
        <f t="shared" si="244"/>
        <v>0</v>
      </c>
      <c r="AC117" s="596">
        <f t="shared" si="245"/>
        <v>0</v>
      </c>
      <c r="AD117" s="596">
        <f t="shared" si="246"/>
        <v>0</v>
      </c>
      <c r="AE117" s="596">
        <f t="shared" si="247"/>
        <v>1</v>
      </c>
      <c r="AF117" s="596">
        <f t="shared" si="248"/>
        <v>0</v>
      </c>
      <c r="AG117" s="305"/>
      <c r="AH117" s="16" t="s">
        <v>209</v>
      </c>
      <c r="AI117" s="616">
        <f t="shared" si="249"/>
        <v>0</v>
      </c>
      <c r="AJ117" s="616">
        <f t="shared" si="250"/>
        <v>0</v>
      </c>
      <c r="AK117" s="616">
        <f t="shared" si="251"/>
        <v>0</v>
      </c>
      <c r="AL117" s="616">
        <f t="shared" si="252"/>
        <v>0</v>
      </c>
      <c r="AM117" s="616">
        <f t="shared" si="253"/>
        <v>0</v>
      </c>
      <c r="AN117" s="616">
        <f t="shared" si="254"/>
        <v>0</v>
      </c>
      <c r="AO117" s="616">
        <f t="shared" si="255"/>
        <v>0</v>
      </c>
      <c r="AP117" s="616">
        <f t="shared" si="256"/>
        <v>0</v>
      </c>
      <c r="AQ117" s="616">
        <f t="shared" si="257"/>
        <v>0</v>
      </c>
      <c r="AR117" s="616">
        <f t="shared" si="258"/>
        <v>0</v>
      </c>
      <c r="AS117" s="616">
        <f t="shared" si="259"/>
        <v>1</v>
      </c>
      <c r="AT117" s="616">
        <f t="shared" si="260"/>
        <v>2</v>
      </c>
      <c r="AU117" s="616">
        <f t="shared" si="261"/>
        <v>2</v>
      </c>
      <c r="AV117" s="616">
        <f t="shared" si="262"/>
        <v>1</v>
      </c>
      <c r="AW117" s="616">
        <f t="shared" si="263"/>
        <v>7</v>
      </c>
      <c r="AX117" s="616">
        <f t="shared" si="264"/>
        <v>2</v>
      </c>
      <c r="AY117" s="616">
        <f t="shared" si="265"/>
        <v>5</v>
      </c>
      <c r="AZ117" s="616">
        <f t="shared" si="266"/>
        <v>4</v>
      </c>
      <c r="BA117" s="616">
        <f t="shared" si="267"/>
        <v>2</v>
      </c>
      <c r="BB117" s="616">
        <f t="shared" si="268"/>
        <v>3</v>
      </c>
      <c r="BC117" s="616">
        <f t="shared" si="269"/>
        <v>0</v>
      </c>
      <c r="BD117" s="594">
        <f t="shared" si="270"/>
        <v>0</v>
      </c>
      <c r="BE117" s="594">
        <f t="shared" si="271"/>
        <v>0</v>
      </c>
      <c r="BF117" s="594">
        <f t="shared" si="272"/>
        <v>0</v>
      </c>
      <c r="BG117" s="594">
        <f t="shared" si="273"/>
        <v>0</v>
      </c>
      <c r="BH117" s="594">
        <f t="shared" si="274"/>
        <v>0</v>
      </c>
      <c r="BI117" s="594">
        <f t="shared" si="275"/>
        <v>0</v>
      </c>
      <c r="BJ117" s="594">
        <f t="shared" si="276"/>
        <v>0</v>
      </c>
      <c r="BK117" s="594">
        <f t="shared" si="277"/>
        <v>0</v>
      </c>
      <c r="BL117" s="594">
        <f t="shared" si="278"/>
        <v>0</v>
      </c>
      <c r="BM117" s="594">
        <f t="shared" si="279"/>
        <v>0</v>
      </c>
      <c r="BN117" s="305"/>
      <c r="BO117" s="305"/>
      <c r="BP117" s="16" t="s">
        <v>209</v>
      </c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>
        <v>1</v>
      </c>
      <c r="DO117" s="13"/>
      <c r="DP117" s="13"/>
      <c r="DQ117" s="13"/>
      <c r="DR117" s="13"/>
      <c r="DS117" s="13">
        <v>1</v>
      </c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>
        <v>1</v>
      </c>
      <c r="EF117" s="13"/>
      <c r="EG117" s="13"/>
      <c r="EH117" s="13"/>
      <c r="EI117" s="13"/>
      <c r="EJ117" s="13"/>
      <c r="EK117" s="13"/>
      <c r="EL117" s="13"/>
      <c r="EM117" s="13">
        <v>2</v>
      </c>
      <c r="EN117" s="13"/>
      <c r="EO117" s="13"/>
      <c r="EP117" s="13"/>
      <c r="EQ117" s="13"/>
      <c r="ER117" s="13"/>
      <c r="ES117" s="13">
        <v>1</v>
      </c>
      <c r="ET117" s="13"/>
      <c r="EU117" s="13">
        <v>2</v>
      </c>
      <c r="EV117" s="13"/>
      <c r="EW117" s="13"/>
      <c r="EX117" s="13">
        <v>1</v>
      </c>
      <c r="EY117" s="13"/>
      <c r="EZ117" s="13"/>
      <c r="FA117" s="13">
        <v>1</v>
      </c>
      <c r="FB117" s="13"/>
      <c r="FC117" s="13">
        <v>1</v>
      </c>
      <c r="FD117" s="13"/>
      <c r="FE117" s="13"/>
      <c r="FF117" s="13">
        <v>1</v>
      </c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57">
        <v>12</v>
      </c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>
        <v>1</v>
      </c>
      <c r="HW117" s="13"/>
      <c r="HX117" s="13"/>
      <c r="HY117" s="13"/>
      <c r="HZ117" s="13"/>
      <c r="IA117" s="13"/>
      <c r="IB117" s="13"/>
      <c r="IC117" s="13">
        <v>1</v>
      </c>
      <c r="ID117" s="13"/>
      <c r="IE117" s="13"/>
      <c r="IF117" s="13"/>
      <c r="IG117" s="13">
        <v>1</v>
      </c>
      <c r="IH117" s="13"/>
      <c r="II117" s="13"/>
      <c r="IJ117" s="13"/>
      <c r="IK117" s="13">
        <v>1</v>
      </c>
      <c r="IL117" s="13">
        <v>2</v>
      </c>
      <c r="IM117" s="13"/>
      <c r="IN117" s="13"/>
      <c r="IO117" s="13"/>
      <c r="IP117" s="13">
        <v>2</v>
      </c>
      <c r="IQ117" s="13">
        <v>1</v>
      </c>
      <c r="IR117" s="13">
        <v>1</v>
      </c>
      <c r="IS117" s="13"/>
      <c r="IT117" s="13"/>
      <c r="IU117" s="13"/>
      <c r="IV117" s="13">
        <v>2</v>
      </c>
      <c r="IW117" s="13"/>
      <c r="IX117" s="13"/>
      <c r="IY117" s="13">
        <v>1</v>
      </c>
      <c r="IZ117" s="13">
        <v>1</v>
      </c>
      <c r="JA117" s="13"/>
      <c r="JB117" s="13"/>
      <c r="JC117" s="13">
        <v>1</v>
      </c>
      <c r="JD117" s="13"/>
      <c r="JE117" s="13"/>
      <c r="JF117" s="13">
        <v>1</v>
      </c>
      <c r="JG117" s="13"/>
      <c r="JH117" s="13"/>
      <c r="JI117" s="13">
        <v>1</v>
      </c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57">
        <v>17</v>
      </c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57"/>
      <c r="MV117" s="13">
        <v>29</v>
      </c>
    </row>
    <row r="118" spans="1:360">
      <c r="A118" s="9" t="s">
        <v>128</v>
      </c>
      <c r="B118" s="234">
        <f t="shared" si="219"/>
        <v>0</v>
      </c>
      <c r="C118" s="234">
        <f t="shared" si="220"/>
        <v>0</v>
      </c>
      <c r="D118" s="234">
        <f t="shared" si="221"/>
        <v>1</v>
      </c>
      <c r="E118" s="234">
        <f t="shared" si="222"/>
        <v>3</v>
      </c>
      <c r="F118" s="234">
        <f t="shared" si="223"/>
        <v>7</v>
      </c>
      <c r="G118" s="234">
        <f t="shared" si="224"/>
        <v>3</v>
      </c>
      <c r="H118" s="234">
        <f t="shared" si="225"/>
        <v>22</v>
      </c>
      <c r="I118" s="234">
        <f t="shared" si="226"/>
        <v>17</v>
      </c>
      <c r="J118" s="234">
        <f t="shared" si="227"/>
        <v>70</v>
      </c>
      <c r="K118" s="234">
        <f t="shared" si="228"/>
        <v>36</v>
      </c>
      <c r="L118" s="234">
        <f t="shared" si="229"/>
        <v>125</v>
      </c>
      <c r="M118" s="234">
        <f t="shared" si="230"/>
        <v>84</v>
      </c>
      <c r="N118" s="234">
        <f t="shared" si="231"/>
        <v>234</v>
      </c>
      <c r="O118" s="234">
        <f t="shared" si="232"/>
        <v>166</v>
      </c>
      <c r="P118" s="234">
        <f t="shared" si="233"/>
        <v>282</v>
      </c>
      <c r="Q118" s="234">
        <f t="shared" si="234"/>
        <v>212</v>
      </c>
      <c r="R118" s="234">
        <f t="shared" si="235"/>
        <v>143</v>
      </c>
      <c r="S118" s="234">
        <f t="shared" si="236"/>
        <v>141</v>
      </c>
      <c r="T118" s="234">
        <f t="shared" si="237"/>
        <v>27</v>
      </c>
      <c r="U118" s="234">
        <f t="shared" si="238"/>
        <v>62</v>
      </c>
      <c r="W118" s="596">
        <f t="shared" si="239"/>
        <v>2</v>
      </c>
      <c r="X118" s="596">
        <f t="shared" si="240"/>
        <v>1</v>
      </c>
      <c r="Y118" s="596">
        <f t="shared" si="241"/>
        <v>0</v>
      </c>
      <c r="Z118" s="596">
        <f t="shared" si="242"/>
        <v>0</v>
      </c>
      <c r="AA118" s="596">
        <f t="shared" si="243"/>
        <v>1</v>
      </c>
      <c r="AB118" s="596">
        <f t="shared" si="244"/>
        <v>0</v>
      </c>
      <c r="AC118" s="596">
        <f t="shared" si="245"/>
        <v>3</v>
      </c>
      <c r="AD118" s="596">
        <f t="shared" si="246"/>
        <v>5</v>
      </c>
      <c r="AE118" s="596">
        <f t="shared" si="247"/>
        <v>16</v>
      </c>
      <c r="AF118" s="596">
        <f t="shared" si="248"/>
        <v>4</v>
      </c>
      <c r="AG118" s="305"/>
      <c r="AH118" s="16" t="s">
        <v>124</v>
      </c>
      <c r="AI118" s="616">
        <f t="shared" si="249"/>
        <v>0</v>
      </c>
      <c r="AJ118" s="616">
        <f t="shared" si="250"/>
        <v>1</v>
      </c>
      <c r="AK118" s="616">
        <f t="shared" si="251"/>
        <v>0</v>
      </c>
      <c r="AL118" s="616">
        <f t="shared" si="252"/>
        <v>2</v>
      </c>
      <c r="AM118" s="616">
        <f t="shared" si="253"/>
        <v>5</v>
      </c>
      <c r="AN118" s="616">
        <f t="shared" si="254"/>
        <v>6</v>
      </c>
      <c r="AO118" s="616">
        <f t="shared" si="255"/>
        <v>12</v>
      </c>
      <c r="AP118" s="616">
        <f t="shared" si="256"/>
        <v>15</v>
      </c>
      <c r="AQ118" s="616">
        <f t="shared" si="257"/>
        <v>42</v>
      </c>
      <c r="AR118" s="616">
        <f t="shared" si="258"/>
        <v>27</v>
      </c>
      <c r="AS118" s="616">
        <f t="shared" si="259"/>
        <v>97</v>
      </c>
      <c r="AT118" s="616">
        <f t="shared" si="260"/>
        <v>52</v>
      </c>
      <c r="AU118" s="616">
        <f t="shared" si="261"/>
        <v>189</v>
      </c>
      <c r="AV118" s="616">
        <f t="shared" si="262"/>
        <v>101</v>
      </c>
      <c r="AW118" s="616">
        <f t="shared" si="263"/>
        <v>210</v>
      </c>
      <c r="AX118" s="616">
        <f t="shared" si="264"/>
        <v>114</v>
      </c>
      <c r="AY118" s="616">
        <f t="shared" si="265"/>
        <v>86</v>
      </c>
      <c r="AZ118" s="616">
        <f t="shared" si="266"/>
        <v>82</v>
      </c>
      <c r="BA118" s="616">
        <f t="shared" si="267"/>
        <v>14</v>
      </c>
      <c r="BB118" s="616">
        <f t="shared" si="268"/>
        <v>34</v>
      </c>
      <c r="BC118" s="616">
        <f t="shared" si="269"/>
        <v>29</v>
      </c>
      <c r="BD118" s="594">
        <f t="shared" si="270"/>
        <v>0</v>
      </c>
      <c r="BE118" s="594">
        <f t="shared" si="271"/>
        <v>0</v>
      </c>
      <c r="BF118" s="594">
        <f t="shared" si="272"/>
        <v>0</v>
      </c>
      <c r="BG118" s="594">
        <f t="shared" si="273"/>
        <v>1</v>
      </c>
      <c r="BH118" s="594">
        <f t="shared" si="274"/>
        <v>1</v>
      </c>
      <c r="BI118" s="594">
        <f t="shared" si="275"/>
        <v>1</v>
      </c>
      <c r="BJ118" s="594">
        <f t="shared" si="276"/>
        <v>0</v>
      </c>
      <c r="BK118" s="594">
        <f t="shared" si="277"/>
        <v>5</v>
      </c>
      <c r="BL118" s="594">
        <f t="shared" si="278"/>
        <v>14</v>
      </c>
      <c r="BM118" s="594">
        <f t="shared" si="279"/>
        <v>7</v>
      </c>
      <c r="BN118" s="305"/>
      <c r="BO118" s="305"/>
      <c r="BP118" s="16" t="s">
        <v>124</v>
      </c>
      <c r="BQ118" s="13"/>
      <c r="BR118" s="13"/>
      <c r="BS118" s="13"/>
      <c r="BT118" s="13"/>
      <c r="BU118" s="13"/>
      <c r="BV118" s="13"/>
      <c r="BW118" s="13">
        <v>1</v>
      </c>
      <c r="BX118" s="13"/>
      <c r="BY118" s="13"/>
      <c r="BZ118" s="13"/>
      <c r="CA118" s="13"/>
      <c r="CB118" s="13"/>
      <c r="CC118" s="13"/>
      <c r="CD118" s="13"/>
      <c r="CE118" s="13">
        <v>2</v>
      </c>
      <c r="CF118" s="13"/>
      <c r="CG118" s="13"/>
      <c r="CH118" s="13"/>
      <c r="CI118" s="13">
        <v>2</v>
      </c>
      <c r="CJ118" s="13">
        <v>1</v>
      </c>
      <c r="CK118" s="13"/>
      <c r="CL118" s="13">
        <v>1</v>
      </c>
      <c r="CM118" s="13"/>
      <c r="CN118" s="13"/>
      <c r="CO118" s="13"/>
      <c r="CP118" s="13"/>
      <c r="CQ118" s="13">
        <v>2</v>
      </c>
      <c r="CR118" s="13">
        <v>1</v>
      </c>
      <c r="CS118" s="13">
        <v>1</v>
      </c>
      <c r="CT118" s="13"/>
      <c r="CU118" s="13">
        <v>1</v>
      </c>
      <c r="CV118" s="13"/>
      <c r="CW118" s="13">
        <v>1</v>
      </c>
      <c r="CX118" s="13">
        <v>1</v>
      </c>
      <c r="CY118" s="13">
        <v>4</v>
      </c>
      <c r="CZ118" s="13">
        <v>6</v>
      </c>
      <c r="DA118" s="13"/>
      <c r="DB118" s="13">
        <v>4</v>
      </c>
      <c r="DC118" s="13">
        <v>1</v>
      </c>
      <c r="DD118" s="13">
        <v>1</v>
      </c>
      <c r="DE118" s="13">
        <v>1</v>
      </c>
      <c r="DF118" s="13">
        <v>2</v>
      </c>
      <c r="DG118" s="13">
        <v>3</v>
      </c>
      <c r="DH118" s="13">
        <v>2</v>
      </c>
      <c r="DI118" s="13">
        <v>3</v>
      </c>
      <c r="DJ118" s="13">
        <v>3</v>
      </c>
      <c r="DK118" s="13">
        <v>7</v>
      </c>
      <c r="DL118" s="13">
        <v>2</v>
      </c>
      <c r="DM118" s="13">
        <v>4</v>
      </c>
      <c r="DN118" s="13">
        <v>6</v>
      </c>
      <c r="DO118" s="13">
        <v>3</v>
      </c>
      <c r="DP118" s="13">
        <v>7</v>
      </c>
      <c r="DQ118" s="13">
        <v>6</v>
      </c>
      <c r="DR118" s="13">
        <v>2</v>
      </c>
      <c r="DS118" s="13">
        <v>3</v>
      </c>
      <c r="DT118" s="13">
        <v>9</v>
      </c>
      <c r="DU118" s="13">
        <v>10</v>
      </c>
      <c r="DV118" s="13">
        <v>5</v>
      </c>
      <c r="DW118" s="13">
        <v>11</v>
      </c>
      <c r="DX118" s="13">
        <v>10</v>
      </c>
      <c r="DY118" s="13">
        <v>7</v>
      </c>
      <c r="DZ118" s="13">
        <v>8</v>
      </c>
      <c r="EA118" s="13">
        <v>9</v>
      </c>
      <c r="EB118" s="13">
        <v>11</v>
      </c>
      <c r="EC118" s="13">
        <v>14</v>
      </c>
      <c r="ED118" s="13">
        <v>11</v>
      </c>
      <c r="EE118" s="13">
        <v>15</v>
      </c>
      <c r="EF118" s="13">
        <v>10</v>
      </c>
      <c r="EG118" s="13">
        <v>16</v>
      </c>
      <c r="EH118" s="13">
        <v>15</v>
      </c>
      <c r="EI118" s="13">
        <v>8</v>
      </c>
      <c r="EJ118" s="13">
        <v>10</v>
      </c>
      <c r="EK118" s="13">
        <v>12</v>
      </c>
      <c r="EL118" s="13">
        <v>13</v>
      </c>
      <c r="EM118" s="13">
        <v>12</v>
      </c>
      <c r="EN118" s="13">
        <v>12</v>
      </c>
      <c r="EO118" s="13">
        <v>6</v>
      </c>
      <c r="EP118" s="13">
        <v>10</v>
      </c>
      <c r="EQ118" s="13">
        <v>16</v>
      </c>
      <c r="ER118" s="13">
        <v>6</v>
      </c>
      <c r="ES118" s="13">
        <v>8</v>
      </c>
      <c r="ET118" s="13">
        <v>14</v>
      </c>
      <c r="EU118" s="13">
        <v>8</v>
      </c>
      <c r="EV118" s="13">
        <v>7</v>
      </c>
      <c r="EW118" s="13">
        <v>6</v>
      </c>
      <c r="EX118" s="13">
        <v>3</v>
      </c>
      <c r="EY118" s="13">
        <v>4</v>
      </c>
      <c r="EZ118" s="13">
        <v>13</v>
      </c>
      <c r="FA118" s="13">
        <v>5</v>
      </c>
      <c r="FB118" s="13">
        <v>5</v>
      </c>
      <c r="FC118" s="13">
        <v>3</v>
      </c>
      <c r="FD118" s="13">
        <v>2</v>
      </c>
      <c r="FE118" s="13">
        <v>4</v>
      </c>
      <c r="FF118" s="13"/>
      <c r="FG118" s="13"/>
      <c r="FH118" s="13">
        <v>2</v>
      </c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57">
        <v>434</v>
      </c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>
        <v>1</v>
      </c>
      <c r="GN118" s="13"/>
      <c r="GO118" s="13"/>
      <c r="GP118" s="13"/>
      <c r="GQ118" s="13">
        <v>1</v>
      </c>
      <c r="GR118" s="13"/>
      <c r="GS118" s="13">
        <v>2</v>
      </c>
      <c r="GT118" s="13">
        <v>1</v>
      </c>
      <c r="GU118" s="13"/>
      <c r="GV118" s="13"/>
      <c r="GW118" s="13"/>
      <c r="GX118" s="13">
        <v>2</v>
      </c>
      <c r="GY118" s="13">
        <v>3</v>
      </c>
      <c r="GZ118" s="13">
        <v>2</v>
      </c>
      <c r="HA118" s="13"/>
      <c r="HB118" s="13"/>
      <c r="HC118" s="13">
        <v>2</v>
      </c>
      <c r="HD118" s="13">
        <v>1</v>
      </c>
      <c r="HE118" s="13">
        <v>2</v>
      </c>
      <c r="HF118" s="13">
        <v>1</v>
      </c>
      <c r="HG118" s="13">
        <v>3</v>
      </c>
      <c r="HH118" s="13">
        <v>8</v>
      </c>
      <c r="HI118" s="13">
        <v>1</v>
      </c>
      <c r="HJ118" s="13">
        <v>5</v>
      </c>
      <c r="HK118" s="13">
        <v>5</v>
      </c>
      <c r="HL118" s="13">
        <v>4</v>
      </c>
      <c r="HM118" s="13">
        <v>5</v>
      </c>
      <c r="HN118" s="13">
        <v>5</v>
      </c>
      <c r="HO118" s="13">
        <v>5</v>
      </c>
      <c r="HP118" s="13">
        <v>8</v>
      </c>
      <c r="HQ118" s="13">
        <v>5</v>
      </c>
      <c r="HR118" s="13">
        <v>6</v>
      </c>
      <c r="HS118" s="13">
        <v>13</v>
      </c>
      <c r="HT118" s="13">
        <v>11</v>
      </c>
      <c r="HU118" s="13">
        <v>12</v>
      </c>
      <c r="HV118" s="13">
        <v>8</v>
      </c>
      <c r="HW118" s="13">
        <v>13</v>
      </c>
      <c r="HX118" s="13">
        <v>10</v>
      </c>
      <c r="HY118" s="13">
        <v>11</v>
      </c>
      <c r="HZ118" s="13">
        <v>16</v>
      </c>
      <c r="IA118" s="13">
        <v>15</v>
      </c>
      <c r="IB118" s="13">
        <v>25</v>
      </c>
      <c r="IC118" s="13">
        <v>17</v>
      </c>
      <c r="ID118" s="13">
        <v>18</v>
      </c>
      <c r="IE118" s="13">
        <v>22</v>
      </c>
      <c r="IF118" s="13">
        <v>16</v>
      </c>
      <c r="IG118" s="13">
        <v>20</v>
      </c>
      <c r="IH118" s="13">
        <v>19</v>
      </c>
      <c r="II118" s="13">
        <v>21</v>
      </c>
      <c r="IJ118" s="13">
        <v>19</v>
      </c>
      <c r="IK118" s="13">
        <v>21</v>
      </c>
      <c r="IL118" s="13">
        <v>15</v>
      </c>
      <c r="IM118" s="13">
        <v>26</v>
      </c>
      <c r="IN118" s="13">
        <v>19</v>
      </c>
      <c r="IO118" s="13">
        <v>17</v>
      </c>
      <c r="IP118" s="13">
        <v>28</v>
      </c>
      <c r="IQ118" s="13">
        <v>24</v>
      </c>
      <c r="IR118" s="13">
        <v>18</v>
      </c>
      <c r="IS118" s="13">
        <v>23</v>
      </c>
      <c r="IT118" s="13">
        <v>11</v>
      </c>
      <c r="IU118" s="13">
        <v>15</v>
      </c>
      <c r="IV118" s="13">
        <v>13</v>
      </c>
      <c r="IW118" s="13">
        <v>15</v>
      </c>
      <c r="IX118" s="13">
        <v>5</v>
      </c>
      <c r="IY118" s="13">
        <v>10</v>
      </c>
      <c r="IZ118" s="13">
        <v>5</v>
      </c>
      <c r="JA118" s="13">
        <v>5</v>
      </c>
      <c r="JB118" s="13">
        <v>3</v>
      </c>
      <c r="JC118" s="13">
        <v>4</v>
      </c>
      <c r="JD118" s="13">
        <v>5</v>
      </c>
      <c r="JE118" s="13">
        <v>3</v>
      </c>
      <c r="JF118" s="13">
        <v>3</v>
      </c>
      <c r="JG118" s="13"/>
      <c r="JH118" s="13">
        <v>2</v>
      </c>
      <c r="JI118" s="13">
        <v>1</v>
      </c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57">
        <v>655</v>
      </c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>
        <v>1</v>
      </c>
      <c r="KH118" s="13"/>
      <c r="KI118" s="13"/>
      <c r="KJ118" s="13"/>
      <c r="KK118" s="13"/>
      <c r="KL118" s="13"/>
      <c r="KM118" s="13"/>
      <c r="KN118" s="13">
        <v>1</v>
      </c>
      <c r="KO118" s="13"/>
      <c r="KP118" s="13"/>
      <c r="KQ118" s="13"/>
      <c r="KR118" s="13"/>
      <c r="KS118" s="13"/>
      <c r="KT118" s="13"/>
      <c r="KU118" s="13">
        <v>1</v>
      </c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>
        <v>1</v>
      </c>
      <c r="LL118" s="13"/>
      <c r="LM118" s="13"/>
      <c r="LN118" s="13"/>
      <c r="LO118" s="13"/>
      <c r="LP118" s="13"/>
      <c r="LQ118" s="13">
        <v>2</v>
      </c>
      <c r="LR118" s="13">
        <v>1</v>
      </c>
      <c r="LS118" s="13"/>
      <c r="LT118" s="13">
        <v>1</v>
      </c>
      <c r="LU118" s="13"/>
      <c r="LV118" s="13"/>
      <c r="LW118" s="13"/>
      <c r="LX118" s="13">
        <v>2</v>
      </c>
      <c r="LY118" s="13">
        <v>2</v>
      </c>
      <c r="LZ118" s="13">
        <v>1</v>
      </c>
      <c r="MA118" s="13">
        <v>1</v>
      </c>
      <c r="MB118" s="13">
        <v>2</v>
      </c>
      <c r="MC118" s="13">
        <v>4</v>
      </c>
      <c r="MD118" s="13">
        <v>2</v>
      </c>
      <c r="ME118" s="13">
        <v>1</v>
      </c>
      <c r="MF118" s="13"/>
      <c r="MG118" s="13">
        <v>3</v>
      </c>
      <c r="MH118" s="13">
        <v>2</v>
      </c>
      <c r="MI118" s="13"/>
      <c r="MJ118" s="13"/>
      <c r="MK118" s="13">
        <v>1</v>
      </c>
      <c r="ML118" s="13"/>
      <c r="MM118" s="13"/>
      <c r="MN118" s="13"/>
      <c r="MO118" s="13"/>
      <c r="MP118" s="13"/>
      <c r="MQ118" s="13"/>
      <c r="MR118" s="13"/>
      <c r="MS118" s="13"/>
      <c r="MT118" s="13"/>
      <c r="MU118" s="57">
        <v>29</v>
      </c>
      <c r="MV118" s="13">
        <v>1118</v>
      </c>
    </row>
    <row r="119" spans="1:360">
      <c r="A119" s="8" t="s">
        <v>129</v>
      </c>
      <c r="B119" s="234">
        <f t="shared" si="219"/>
        <v>0</v>
      </c>
      <c r="C119" s="234">
        <f t="shared" si="220"/>
        <v>0</v>
      </c>
      <c r="D119" s="234">
        <f t="shared" si="221"/>
        <v>0</v>
      </c>
      <c r="E119" s="234">
        <f t="shared" si="222"/>
        <v>0</v>
      </c>
      <c r="F119" s="234">
        <f t="shared" si="223"/>
        <v>0</v>
      </c>
      <c r="G119" s="234">
        <f t="shared" si="224"/>
        <v>1</v>
      </c>
      <c r="H119" s="234">
        <f t="shared" si="225"/>
        <v>1</v>
      </c>
      <c r="I119" s="234">
        <f t="shared" si="226"/>
        <v>0</v>
      </c>
      <c r="J119" s="234">
        <f t="shared" si="227"/>
        <v>0</v>
      </c>
      <c r="K119" s="234">
        <f t="shared" si="228"/>
        <v>0</v>
      </c>
      <c r="L119" s="234">
        <f t="shared" si="229"/>
        <v>4</v>
      </c>
      <c r="M119" s="234">
        <f t="shared" si="230"/>
        <v>1</v>
      </c>
      <c r="N119" s="234">
        <f t="shared" si="231"/>
        <v>4</v>
      </c>
      <c r="O119" s="234">
        <f t="shared" si="232"/>
        <v>7</v>
      </c>
      <c r="P119" s="234">
        <f t="shared" si="233"/>
        <v>11</v>
      </c>
      <c r="Q119" s="234">
        <f t="shared" si="234"/>
        <v>9</v>
      </c>
      <c r="R119" s="234">
        <f t="shared" si="235"/>
        <v>7</v>
      </c>
      <c r="S119" s="234">
        <f t="shared" si="236"/>
        <v>12</v>
      </c>
      <c r="T119" s="234">
        <f t="shared" si="237"/>
        <v>0</v>
      </c>
      <c r="U119" s="234">
        <f t="shared" si="238"/>
        <v>5</v>
      </c>
      <c r="W119" s="596">
        <f t="shared" si="239"/>
        <v>0</v>
      </c>
      <c r="X119" s="596">
        <f t="shared" si="240"/>
        <v>0</v>
      </c>
      <c r="Y119" s="596">
        <f t="shared" si="241"/>
        <v>0</v>
      </c>
      <c r="Z119" s="596">
        <f t="shared" si="242"/>
        <v>0</v>
      </c>
      <c r="AA119" s="596">
        <f t="shared" si="243"/>
        <v>0</v>
      </c>
      <c r="AB119" s="596">
        <f t="shared" si="244"/>
        <v>0</v>
      </c>
      <c r="AC119" s="596">
        <f t="shared" si="245"/>
        <v>0</v>
      </c>
      <c r="AD119" s="596">
        <f t="shared" si="246"/>
        <v>0</v>
      </c>
      <c r="AE119" s="596">
        <f t="shared" si="247"/>
        <v>0</v>
      </c>
      <c r="AF119" s="596">
        <f t="shared" si="248"/>
        <v>0</v>
      </c>
      <c r="AG119" s="305"/>
      <c r="AH119" s="16" t="s">
        <v>125</v>
      </c>
      <c r="AI119" s="616">
        <f t="shared" si="249"/>
        <v>0</v>
      </c>
      <c r="AJ119" s="616">
        <f t="shared" si="250"/>
        <v>0</v>
      </c>
      <c r="AK119" s="616">
        <f t="shared" si="251"/>
        <v>0</v>
      </c>
      <c r="AL119" s="616">
        <f t="shared" si="252"/>
        <v>0</v>
      </c>
      <c r="AM119" s="616">
        <f t="shared" si="253"/>
        <v>0</v>
      </c>
      <c r="AN119" s="616">
        <f t="shared" si="254"/>
        <v>0</v>
      </c>
      <c r="AO119" s="616">
        <f t="shared" si="255"/>
        <v>3</v>
      </c>
      <c r="AP119" s="616">
        <f t="shared" si="256"/>
        <v>0</v>
      </c>
      <c r="AQ119" s="616">
        <f t="shared" si="257"/>
        <v>4</v>
      </c>
      <c r="AR119" s="616">
        <f t="shared" si="258"/>
        <v>1</v>
      </c>
      <c r="AS119" s="616">
        <f t="shared" si="259"/>
        <v>8</v>
      </c>
      <c r="AT119" s="616">
        <f t="shared" si="260"/>
        <v>3</v>
      </c>
      <c r="AU119" s="616">
        <f t="shared" si="261"/>
        <v>15</v>
      </c>
      <c r="AV119" s="616">
        <f t="shared" si="262"/>
        <v>6</v>
      </c>
      <c r="AW119" s="616">
        <f t="shared" si="263"/>
        <v>13</v>
      </c>
      <c r="AX119" s="616">
        <f t="shared" si="264"/>
        <v>5</v>
      </c>
      <c r="AY119" s="616">
        <f t="shared" si="265"/>
        <v>10</v>
      </c>
      <c r="AZ119" s="616">
        <f t="shared" si="266"/>
        <v>7</v>
      </c>
      <c r="BA119" s="616">
        <f t="shared" si="267"/>
        <v>2</v>
      </c>
      <c r="BB119" s="616">
        <f t="shared" si="268"/>
        <v>5</v>
      </c>
      <c r="BC119" s="616">
        <f t="shared" si="269"/>
        <v>0</v>
      </c>
      <c r="BD119" s="594">
        <f t="shared" si="270"/>
        <v>0</v>
      </c>
      <c r="BE119" s="594">
        <f t="shared" si="271"/>
        <v>0</v>
      </c>
      <c r="BF119" s="594">
        <f t="shared" si="272"/>
        <v>0</v>
      </c>
      <c r="BG119" s="594">
        <f t="shared" si="273"/>
        <v>0</v>
      </c>
      <c r="BH119" s="594">
        <f t="shared" si="274"/>
        <v>0</v>
      </c>
      <c r="BI119" s="594">
        <f t="shared" si="275"/>
        <v>0</v>
      </c>
      <c r="BJ119" s="594">
        <f t="shared" si="276"/>
        <v>0</v>
      </c>
      <c r="BK119" s="594">
        <f t="shared" si="277"/>
        <v>0</v>
      </c>
      <c r="BL119" s="594">
        <f t="shared" si="278"/>
        <v>0</v>
      </c>
      <c r="BM119" s="594">
        <f t="shared" si="279"/>
        <v>0</v>
      </c>
      <c r="BN119" s="305"/>
      <c r="BO119" s="305"/>
      <c r="BP119" s="16" t="s">
        <v>125</v>
      </c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>
        <v>1</v>
      </c>
      <c r="DL119" s="13"/>
      <c r="DM119" s="13"/>
      <c r="DN119" s="13"/>
      <c r="DO119" s="13">
        <v>2</v>
      </c>
      <c r="DP119" s="13"/>
      <c r="DQ119" s="13">
        <v>1</v>
      </c>
      <c r="DR119" s="13"/>
      <c r="DS119" s="13"/>
      <c r="DT119" s="13"/>
      <c r="DU119" s="13"/>
      <c r="DV119" s="13">
        <v>1</v>
      </c>
      <c r="DW119" s="13">
        <v>1</v>
      </c>
      <c r="DX119" s="13">
        <v>1</v>
      </c>
      <c r="DY119" s="13"/>
      <c r="DZ119" s="13"/>
      <c r="EA119" s="13"/>
      <c r="EB119" s="13">
        <v>1</v>
      </c>
      <c r="EC119" s="13"/>
      <c r="ED119" s="13"/>
      <c r="EE119" s="13">
        <v>2</v>
      </c>
      <c r="EF119" s="13">
        <v>1</v>
      </c>
      <c r="EG119" s="13">
        <v>1</v>
      </c>
      <c r="EH119" s="13"/>
      <c r="EI119" s="13"/>
      <c r="EJ119" s="13">
        <v>1</v>
      </c>
      <c r="EK119" s="13"/>
      <c r="EL119" s="13"/>
      <c r="EM119" s="13">
        <v>1</v>
      </c>
      <c r="EN119" s="13">
        <v>1</v>
      </c>
      <c r="EO119" s="13"/>
      <c r="EP119" s="13"/>
      <c r="EQ119" s="13"/>
      <c r="ER119" s="13">
        <v>1</v>
      </c>
      <c r="ES119" s="13"/>
      <c r="ET119" s="13"/>
      <c r="EU119" s="13">
        <v>1</v>
      </c>
      <c r="EV119" s="13">
        <v>1</v>
      </c>
      <c r="EW119" s="13">
        <v>3</v>
      </c>
      <c r="EX119" s="13"/>
      <c r="EY119" s="13">
        <v>1</v>
      </c>
      <c r="EZ119" s="13">
        <v>1</v>
      </c>
      <c r="FA119" s="13"/>
      <c r="FB119" s="13">
        <v>1</v>
      </c>
      <c r="FC119" s="13"/>
      <c r="FD119" s="13">
        <v>2</v>
      </c>
      <c r="FE119" s="13">
        <v>1</v>
      </c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57">
        <v>27</v>
      </c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>
        <v>1</v>
      </c>
      <c r="GX119" s="13"/>
      <c r="GY119" s="13"/>
      <c r="GZ119" s="13"/>
      <c r="HA119" s="13"/>
      <c r="HB119" s="13">
        <v>1</v>
      </c>
      <c r="HC119" s="13"/>
      <c r="HD119" s="13"/>
      <c r="HE119" s="13">
        <v>1</v>
      </c>
      <c r="HF119" s="13">
        <v>1</v>
      </c>
      <c r="HG119" s="13"/>
      <c r="HH119" s="13"/>
      <c r="HI119" s="13">
        <v>1</v>
      </c>
      <c r="HJ119" s="13"/>
      <c r="HK119" s="13"/>
      <c r="HL119" s="13"/>
      <c r="HM119" s="13">
        <v>2</v>
      </c>
      <c r="HN119" s="13"/>
      <c r="HO119" s="13"/>
      <c r="HP119" s="13">
        <v>2</v>
      </c>
      <c r="HQ119" s="13">
        <v>4</v>
      </c>
      <c r="HR119" s="13"/>
      <c r="HS119" s="13"/>
      <c r="HT119" s="13"/>
      <c r="HU119" s="13"/>
      <c r="HV119" s="13"/>
      <c r="HW119" s="13"/>
      <c r="HX119" s="13">
        <v>1</v>
      </c>
      <c r="HY119" s="13">
        <v>1</v>
      </c>
      <c r="HZ119" s="13">
        <v>1</v>
      </c>
      <c r="IA119" s="13"/>
      <c r="IB119" s="13">
        <v>2</v>
      </c>
      <c r="IC119" s="13">
        <v>2</v>
      </c>
      <c r="ID119" s="13"/>
      <c r="IE119" s="13">
        <v>3</v>
      </c>
      <c r="IF119" s="13">
        <v>1</v>
      </c>
      <c r="IG119" s="13">
        <v>3</v>
      </c>
      <c r="IH119" s="13">
        <v>1</v>
      </c>
      <c r="II119" s="13">
        <v>2</v>
      </c>
      <c r="IJ119" s="13"/>
      <c r="IK119" s="13">
        <v>1</v>
      </c>
      <c r="IL119" s="13">
        <v>3</v>
      </c>
      <c r="IM119" s="13"/>
      <c r="IN119" s="13">
        <v>2</v>
      </c>
      <c r="IO119" s="13">
        <v>1</v>
      </c>
      <c r="IP119" s="13">
        <v>1</v>
      </c>
      <c r="IQ119" s="13">
        <v>2</v>
      </c>
      <c r="IR119" s="13">
        <v>2</v>
      </c>
      <c r="IS119" s="13">
        <v>1</v>
      </c>
      <c r="IT119" s="13">
        <v>2</v>
      </c>
      <c r="IU119" s="13">
        <v>2</v>
      </c>
      <c r="IV119" s="13"/>
      <c r="IW119" s="13">
        <v>1</v>
      </c>
      <c r="IX119" s="13">
        <v>2</v>
      </c>
      <c r="IY119" s="13">
        <v>2</v>
      </c>
      <c r="IZ119" s="13"/>
      <c r="JA119" s="13">
        <v>1</v>
      </c>
      <c r="JB119" s="13"/>
      <c r="JC119" s="13"/>
      <c r="JD119" s="13"/>
      <c r="JE119" s="13">
        <v>1</v>
      </c>
      <c r="JF119" s="13"/>
      <c r="JG119" s="13"/>
      <c r="JH119" s="13"/>
      <c r="JI119" s="13">
        <v>1</v>
      </c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57">
        <v>55</v>
      </c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57"/>
      <c r="MV119" s="13">
        <v>82</v>
      </c>
    </row>
    <row r="120" spans="1:360">
      <c r="A120" s="8" t="s">
        <v>130</v>
      </c>
      <c r="B120" s="234">
        <f t="shared" si="219"/>
        <v>0</v>
      </c>
      <c r="C120" s="234">
        <f t="shared" si="220"/>
        <v>0</v>
      </c>
      <c r="D120" s="234">
        <f t="shared" si="221"/>
        <v>0</v>
      </c>
      <c r="E120" s="234">
        <f t="shared" si="222"/>
        <v>0</v>
      </c>
      <c r="F120" s="234">
        <f t="shared" si="223"/>
        <v>0</v>
      </c>
      <c r="G120" s="234">
        <f t="shared" si="224"/>
        <v>0</v>
      </c>
      <c r="H120" s="234">
        <f t="shared" si="225"/>
        <v>0</v>
      </c>
      <c r="I120" s="234">
        <f t="shared" si="226"/>
        <v>0</v>
      </c>
      <c r="J120" s="234">
        <f t="shared" si="227"/>
        <v>1</v>
      </c>
      <c r="K120" s="234">
        <f t="shared" si="228"/>
        <v>1</v>
      </c>
      <c r="L120" s="234">
        <f t="shared" si="229"/>
        <v>0</v>
      </c>
      <c r="M120" s="234">
        <f t="shared" si="230"/>
        <v>0</v>
      </c>
      <c r="N120" s="234">
        <f t="shared" si="231"/>
        <v>4</v>
      </c>
      <c r="O120" s="234">
        <f t="shared" si="232"/>
        <v>0</v>
      </c>
      <c r="P120" s="234">
        <f t="shared" si="233"/>
        <v>2</v>
      </c>
      <c r="Q120" s="234">
        <f t="shared" si="234"/>
        <v>0</v>
      </c>
      <c r="R120" s="234">
        <f t="shared" si="235"/>
        <v>1</v>
      </c>
      <c r="S120" s="234">
        <f t="shared" si="236"/>
        <v>0</v>
      </c>
      <c r="T120" s="234">
        <f t="shared" si="237"/>
        <v>0</v>
      </c>
      <c r="U120" s="234">
        <f t="shared" si="238"/>
        <v>1</v>
      </c>
      <c r="W120" s="596">
        <f t="shared" si="239"/>
        <v>0</v>
      </c>
      <c r="X120" s="596">
        <f t="shared" si="240"/>
        <v>0</v>
      </c>
      <c r="Y120" s="596">
        <f t="shared" si="241"/>
        <v>0</v>
      </c>
      <c r="Z120" s="596">
        <f t="shared" si="242"/>
        <v>0</v>
      </c>
      <c r="AA120" s="596">
        <f t="shared" si="243"/>
        <v>0</v>
      </c>
      <c r="AB120" s="596">
        <f t="shared" si="244"/>
        <v>0</v>
      </c>
      <c r="AC120" s="596">
        <f t="shared" si="245"/>
        <v>0</v>
      </c>
      <c r="AD120" s="596">
        <f t="shared" si="246"/>
        <v>1</v>
      </c>
      <c r="AE120" s="596">
        <f t="shared" si="247"/>
        <v>0</v>
      </c>
      <c r="AF120" s="596">
        <f t="shared" si="248"/>
        <v>0</v>
      </c>
      <c r="AG120" s="305"/>
      <c r="AH120" s="16" t="s">
        <v>126</v>
      </c>
      <c r="AI120" s="616">
        <f t="shared" si="249"/>
        <v>0</v>
      </c>
      <c r="AJ120" s="616">
        <f t="shared" si="250"/>
        <v>1</v>
      </c>
      <c r="AK120" s="616">
        <f t="shared" si="251"/>
        <v>1</v>
      </c>
      <c r="AL120" s="616">
        <f t="shared" si="252"/>
        <v>1</v>
      </c>
      <c r="AM120" s="616">
        <f t="shared" si="253"/>
        <v>1</v>
      </c>
      <c r="AN120" s="616">
        <f t="shared" si="254"/>
        <v>0</v>
      </c>
      <c r="AO120" s="616">
        <f t="shared" si="255"/>
        <v>3</v>
      </c>
      <c r="AP120" s="616">
        <f t="shared" si="256"/>
        <v>1</v>
      </c>
      <c r="AQ120" s="616">
        <f t="shared" si="257"/>
        <v>7</v>
      </c>
      <c r="AR120" s="616">
        <f t="shared" si="258"/>
        <v>4</v>
      </c>
      <c r="AS120" s="616">
        <f t="shared" si="259"/>
        <v>11</v>
      </c>
      <c r="AT120" s="616">
        <f t="shared" si="260"/>
        <v>13</v>
      </c>
      <c r="AU120" s="616">
        <f t="shared" si="261"/>
        <v>26</v>
      </c>
      <c r="AV120" s="616">
        <f t="shared" si="262"/>
        <v>16</v>
      </c>
      <c r="AW120" s="616">
        <f t="shared" si="263"/>
        <v>24</v>
      </c>
      <c r="AX120" s="616">
        <f t="shared" si="264"/>
        <v>13</v>
      </c>
      <c r="AY120" s="616">
        <f t="shared" si="265"/>
        <v>14</v>
      </c>
      <c r="AZ120" s="616">
        <f t="shared" si="266"/>
        <v>8</v>
      </c>
      <c r="BA120" s="616">
        <f t="shared" si="267"/>
        <v>2</v>
      </c>
      <c r="BB120" s="616">
        <f t="shared" si="268"/>
        <v>1</v>
      </c>
      <c r="BC120" s="616">
        <f t="shared" si="269"/>
        <v>2</v>
      </c>
      <c r="BD120" s="594">
        <f t="shared" si="270"/>
        <v>0</v>
      </c>
      <c r="BE120" s="594">
        <f t="shared" si="271"/>
        <v>0</v>
      </c>
      <c r="BF120" s="594">
        <f t="shared" si="272"/>
        <v>0</v>
      </c>
      <c r="BG120" s="594">
        <f t="shared" si="273"/>
        <v>0</v>
      </c>
      <c r="BH120" s="594">
        <f t="shared" si="274"/>
        <v>0</v>
      </c>
      <c r="BI120" s="594">
        <f t="shared" si="275"/>
        <v>0</v>
      </c>
      <c r="BJ120" s="594">
        <f t="shared" si="276"/>
        <v>0</v>
      </c>
      <c r="BK120" s="594">
        <f t="shared" si="277"/>
        <v>0</v>
      </c>
      <c r="BL120" s="594">
        <f t="shared" si="278"/>
        <v>2</v>
      </c>
      <c r="BM120" s="594">
        <f t="shared" si="279"/>
        <v>0</v>
      </c>
      <c r="BN120" s="305"/>
      <c r="BO120" s="305"/>
      <c r="BP120" s="16" t="s">
        <v>126</v>
      </c>
      <c r="BQ120" s="13"/>
      <c r="BR120" s="13"/>
      <c r="BS120" s="13">
        <v>1</v>
      </c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>
        <v>1</v>
      </c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>
        <v>1</v>
      </c>
      <c r="CV120" s="13"/>
      <c r="CW120" s="13"/>
      <c r="CX120" s="13"/>
      <c r="CY120" s="13"/>
      <c r="CZ120" s="13"/>
      <c r="DA120" s="13"/>
      <c r="DB120" s="13"/>
      <c r="DC120" s="13">
        <v>1</v>
      </c>
      <c r="DD120" s="13"/>
      <c r="DE120" s="13"/>
      <c r="DF120" s="13"/>
      <c r="DG120" s="13">
        <v>1</v>
      </c>
      <c r="DH120" s="13">
        <v>2</v>
      </c>
      <c r="DI120" s="13"/>
      <c r="DJ120" s="13"/>
      <c r="DK120" s="13"/>
      <c r="DL120" s="13">
        <v>2</v>
      </c>
      <c r="DM120" s="13">
        <v>1</v>
      </c>
      <c r="DN120" s="13">
        <v>2</v>
      </c>
      <c r="DO120" s="13">
        <v>1</v>
      </c>
      <c r="DP120" s="13">
        <v>1</v>
      </c>
      <c r="DQ120" s="13"/>
      <c r="DR120" s="13">
        <v>2</v>
      </c>
      <c r="DS120" s="13">
        <v>2</v>
      </c>
      <c r="DT120" s="13">
        <v>1</v>
      </c>
      <c r="DU120" s="13">
        <v>1</v>
      </c>
      <c r="DV120" s="13"/>
      <c r="DW120" s="13"/>
      <c r="DX120" s="13">
        <v>1</v>
      </c>
      <c r="DY120" s="13">
        <v>2</v>
      </c>
      <c r="DZ120" s="13">
        <v>1</v>
      </c>
      <c r="EA120" s="13">
        <v>2</v>
      </c>
      <c r="EB120" s="13">
        <v>3</v>
      </c>
      <c r="EC120" s="13">
        <v>3</v>
      </c>
      <c r="ED120" s="13">
        <v>1</v>
      </c>
      <c r="EE120" s="13">
        <v>3</v>
      </c>
      <c r="EF120" s="13"/>
      <c r="EG120" s="13"/>
      <c r="EH120" s="13"/>
      <c r="EI120" s="13">
        <v>2</v>
      </c>
      <c r="EJ120" s="13">
        <v>2</v>
      </c>
      <c r="EK120" s="13">
        <v>2</v>
      </c>
      <c r="EL120" s="13">
        <v>2</v>
      </c>
      <c r="EM120" s="13">
        <v>2</v>
      </c>
      <c r="EN120" s="13">
        <v>2</v>
      </c>
      <c r="EO120" s="13">
        <v>1</v>
      </c>
      <c r="EP120" s="13">
        <v>2</v>
      </c>
      <c r="EQ120" s="13">
        <v>1</v>
      </c>
      <c r="ER120" s="13"/>
      <c r="ES120" s="13"/>
      <c r="ET120" s="13">
        <v>2</v>
      </c>
      <c r="EU120" s="13">
        <v>1</v>
      </c>
      <c r="EV120" s="13"/>
      <c r="EW120" s="13">
        <v>1</v>
      </c>
      <c r="EX120" s="13">
        <v>1</v>
      </c>
      <c r="EY120" s="13"/>
      <c r="EZ120" s="13"/>
      <c r="FA120" s="13"/>
      <c r="FB120" s="13">
        <v>1</v>
      </c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57">
        <v>58</v>
      </c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>
        <v>1</v>
      </c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>
        <v>1</v>
      </c>
      <c r="GT120" s="13"/>
      <c r="GU120" s="13"/>
      <c r="GV120" s="13"/>
      <c r="GW120" s="13"/>
      <c r="GX120" s="13">
        <v>1</v>
      </c>
      <c r="GY120" s="13"/>
      <c r="GZ120" s="13"/>
      <c r="HA120" s="13"/>
      <c r="HB120" s="13"/>
      <c r="HC120" s="13"/>
      <c r="HD120" s="13">
        <v>1</v>
      </c>
      <c r="HE120" s="13">
        <v>1</v>
      </c>
      <c r="HF120" s="13">
        <v>1</v>
      </c>
      <c r="HG120" s="13">
        <v>1</v>
      </c>
      <c r="HH120" s="13">
        <v>1</v>
      </c>
      <c r="HI120" s="13">
        <v>1</v>
      </c>
      <c r="HJ120" s="13">
        <v>1</v>
      </c>
      <c r="HK120" s="13">
        <v>1</v>
      </c>
      <c r="HL120" s="13">
        <v>1</v>
      </c>
      <c r="HM120" s="13"/>
      <c r="HN120" s="13"/>
      <c r="HO120" s="13"/>
      <c r="HP120" s="13"/>
      <c r="HQ120" s="13"/>
      <c r="HR120" s="13">
        <v>1</v>
      </c>
      <c r="HS120" s="13">
        <v>2</v>
      </c>
      <c r="HT120" s="13">
        <v>1</v>
      </c>
      <c r="HU120" s="13"/>
      <c r="HV120" s="13">
        <v>1</v>
      </c>
      <c r="HW120" s="13">
        <v>1</v>
      </c>
      <c r="HX120" s="13">
        <v>3</v>
      </c>
      <c r="HY120" s="13">
        <v>2</v>
      </c>
      <c r="HZ120" s="13"/>
      <c r="IA120" s="13">
        <v>3</v>
      </c>
      <c r="IB120" s="13"/>
      <c r="IC120" s="13">
        <v>4</v>
      </c>
      <c r="ID120" s="13">
        <v>2</v>
      </c>
      <c r="IE120" s="13">
        <v>6</v>
      </c>
      <c r="IF120" s="13">
        <v>6</v>
      </c>
      <c r="IG120" s="13">
        <v>3</v>
      </c>
      <c r="IH120" s="13">
        <v>1</v>
      </c>
      <c r="II120" s="13">
        <v>1</v>
      </c>
      <c r="IJ120" s="13">
        <v>3</v>
      </c>
      <c r="IK120" s="13">
        <v>1</v>
      </c>
      <c r="IL120" s="13">
        <v>2</v>
      </c>
      <c r="IM120" s="13">
        <v>4</v>
      </c>
      <c r="IN120" s="13">
        <v>4</v>
      </c>
      <c r="IO120" s="13">
        <v>1</v>
      </c>
      <c r="IP120" s="13">
        <v>4</v>
      </c>
      <c r="IQ120" s="13">
        <v>3</v>
      </c>
      <c r="IR120" s="13">
        <v>1</v>
      </c>
      <c r="IS120" s="13">
        <v>1</v>
      </c>
      <c r="IT120" s="13">
        <v>1</v>
      </c>
      <c r="IU120" s="13">
        <v>1</v>
      </c>
      <c r="IV120" s="13">
        <v>3</v>
      </c>
      <c r="IW120" s="13">
        <v>1</v>
      </c>
      <c r="IX120" s="13"/>
      <c r="IY120" s="13"/>
      <c r="IZ120" s="13">
        <v>4</v>
      </c>
      <c r="JA120" s="13">
        <v>2</v>
      </c>
      <c r="JB120" s="13">
        <v>2</v>
      </c>
      <c r="JC120" s="13"/>
      <c r="JD120" s="13"/>
      <c r="JE120" s="13">
        <v>1</v>
      </c>
      <c r="JF120" s="13"/>
      <c r="JG120" s="13">
        <v>1</v>
      </c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57">
        <v>89</v>
      </c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>
        <v>1</v>
      </c>
      <c r="MC120" s="13"/>
      <c r="MD120" s="13">
        <v>1</v>
      </c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57">
        <v>2</v>
      </c>
      <c r="MV120" s="13">
        <v>149</v>
      </c>
    </row>
    <row r="121" spans="1:360">
      <c r="A121" s="9" t="s">
        <v>210</v>
      </c>
      <c r="B121" s="234">
        <f t="shared" si="219"/>
        <v>0</v>
      </c>
      <c r="C121" s="234">
        <f t="shared" si="220"/>
        <v>0</v>
      </c>
      <c r="D121" s="234">
        <f t="shared" si="221"/>
        <v>1</v>
      </c>
      <c r="E121" s="234">
        <f t="shared" si="222"/>
        <v>0</v>
      </c>
      <c r="F121" s="234">
        <f t="shared" si="223"/>
        <v>4</v>
      </c>
      <c r="G121" s="234">
        <f t="shared" si="224"/>
        <v>3</v>
      </c>
      <c r="H121" s="234">
        <f t="shared" si="225"/>
        <v>18</v>
      </c>
      <c r="I121" s="234">
        <f t="shared" si="226"/>
        <v>3</v>
      </c>
      <c r="J121" s="234">
        <f t="shared" si="227"/>
        <v>35</v>
      </c>
      <c r="K121" s="234">
        <f t="shared" si="228"/>
        <v>12</v>
      </c>
      <c r="L121" s="234">
        <f t="shared" si="229"/>
        <v>82</v>
      </c>
      <c r="M121" s="234">
        <f t="shared" si="230"/>
        <v>31</v>
      </c>
      <c r="N121" s="234">
        <f t="shared" si="231"/>
        <v>153</v>
      </c>
      <c r="O121" s="234">
        <f t="shared" si="232"/>
        <v>81</v>
      </c>
      <c r="P121" s="234">
        <f t="shared" si="233"/>
        <v>171</v>
      </c>
      <c r="Q121" s="234">
        <f t="shared" si="234"/>
        <v>152</v>
      </c>
      <c r="R121" s="234">
        <f t="shared" si="235"/>
        <v>161</v>
      </c>
      <c r="S121" s="234">
        <f t="shared" si="236"/>
        <v>171</v>
      </c>
      <c r="T121" s="234">
        <f t="shared" si="237"/>
        <v>51</v>
      </c>
      <c r="U121" s="234">
        <f t="shared" si="238"/>
        <v>99</v>
      </c>
      <c r="W121" s="596">
        <f t="shared" si="239"/>
        <v>0</v>
      </c>
      <c r="X121" s="596">
        <f t="shared" si="240"/>
        <v>0</v>
      </c>
      <c r="Y121" s="596">
        <f t="shared" si="241"/>
        <v>0</v>
      </c>
      <c r="Z121" s="596">
        <f t="shared" si="242"/>
        <v>0</v>
      </c>
      <c r="AA121" s="596">
        <f t="shared" si="243"/>
        <v>1</v>
      </c>
      <c r="AB121" s="596">
        <f t="shared" si="244"/>
        <v>1</v>
      </c>
      <c r="AC121" s="596">
        <f t="shared" si="245"/>
        <v>3</v>
      </c>
      <c r="AD121" s="596">
        <f t="shared" si="246"/>
        <v>1</v>
      </c>
      <c r="AE121" s="596">
        <f t="shared" si="247"/>
        <v>9</v>
      </c>
      <c r="AF121" s="596">
        <f t="shared" si="248"/>
        <v>14</v>
      </c>
      <c r="AG121" s="305"/>
      <c r="AH121" s="16" t="s">
        <v>127</v>
      </c>
      <c r="AI121" s="616">
        <f t="shared" si="249"/>
        <v>0</v>
      </c>
      <c r="AJ121" s="616">
        <f t="shared" si="250"/>
        <v>0</v>
      </c>
      <c r="AK121" s="616">
        <f t="shared" si="251"/>
        <v>0</v>
      </c>
      <c r="AL121" s="616">
        <f t="shared" si="252"/>
        <v>0</v>
      </c>
      <c r="AM121" s="616">
        <f t="shared" si="253"/>
        <v>0</v>
      </c>
      <c r="AN121" s="616">
        <f t="shared" si="254"/>
        <v>1</v>
      </c>
      <c r="AO121" s="616">
        <f t="shared" si="255"/>
        <v>0</v>
      </c>
      <c r="AP121" s="616">
        <f t="shared" si="256"/>
        <v>4</v>
      </c>
      <c r="AQ121" s="616">
        <f t="shared" si="257"/>
        <v>9</v>
      </c>
      <c r="AR121" s="616">
        <f t="shared" si="258"/>
        <v>4</v>
      </c>
      <c r="AS121" s="616">
        <f t="shared" si="259"/>
        <v>15</v>
      </c>
      <c r="AT121" s="616">
        <f t="shared" si="260"/>
        <v>7</v>
      </c>
      <c r="AU121" s="616">
        <f t="shared" si="261"/>
        <v>14</v>
      </c>
      <c r="AV121" s="616">
        <f t="shared" si="262"/>
        <v>12</v>
      </c>
      <c r="AW121" s="616">
        <f t="shared" si="263"/>
        <v>29</v>
      </c>
      <c r="AX121" s="616">
        <f t="shared" si="264"/>
        <v>8</v>
      </c>
      <c r="AY121" s="616">
        <f t="shared" si="265"/>
        <v>20</v>
      </c>
      <c r="AZ121" s="616">
        <f t="shared" si="266"/>
        <v>19</v>
      </c>
      <c r="BA121" s="616">
        <f t="shared" si="267"/>
        <v>5</v>
      </c>
      <c r="BB121" s="616">
        <f t="shared" si="268"/>
        <v>7</v>
      </c>
      <c r="BC121" s="616">
        <f t="shared" si="269"/>
        <v>1</v>
      </c>
      <c r="BD121" s="594">
        <f t="shared" si="270"/>
        <v>0</v>
      </c>
      <c r="BE121" s="594">
        <f t="shared" si="271"/>
        <v>0</v>
      </c>
      <c r="BF121" s="594">
        <f t="shared" si="272"/>
        <v>0</v>
      </c>
      <c r="BG121" s="594">
        <f t="shared" si="273"/>
        <v>0</v>
      </c>
      <c r="BH121" s="594">
        <f t="shared" si="274"/>
        <v>0</v>
      </c>
      <c r="BI121" s="594">
        <f t="shared" si="275"/>
        <v>0</v>
      </c>
      <c r="BJ121" s="594">
        <f t="shared" si="276"/>
        <v>0</v>
      </c>
      <c r="BK121" s="594">
        <f t="shared" si="277"/>
        <v>0</v>
      </c>
      <c r="BL121" s="594">
        <f t="shared" si="278"/>
        <v>1</v>
      </c>
      <c r="BM121" s="594">
        <f t="shared" si="279"/>
        <v>0</v>
      </c>
      <c r="BN121" s="305"/>
      <c r="BO121" s="305"/>
      <c r="BP121" s="16" t="s">
        <v>127</v>
      </c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>
        <v>1</v>
      </c>
      <c r="CR121" s="13"/>
      <c r="CS121" s="13">
        <v>3</v>
      </c>
      <c r="CT121" s="13"/>
      <c r="CU121" s="13"/>
      <c r="CV121" s="13">
        <v>1</v>
      </c>
      <c r="CW121" s="13"/>
      <c r="CX121" s="13"/>
      <c r="CY121" s="13"/>
      <c r="CZ121" s="13"/>
      <c r="DA121" s="13"/>
      <c r="DB121" s="13"/>
      <c r="DC121" s="13"/>
      <c r="DD121" s="13"/>
      <c r="DE121" s="13">
        <v>2</v>
      </c>
      <c r="DF121" s="13"/>
      <c r="DG121" s="13">
        <v>2</v>
      </c>
      <c r="DH121" s="13"/>
      <c r="DI121" s="13"/>
      <c r="DJ121" s="13"/>
      <c r="DK121" s="13"/>
      <c r="DL121" s="13"/>
      <c r="DM121" s="13">
        <v>2</v>
      </c>
      <c r="DN121" s="13">
        <v>1</v>
      </c>
      <c r="DO121" s="13"/>
      <c r="DP121" s="13">
        <v>1</v>
      </c>
      <c r="DQ121" s="13">
        <v>2</v>
      </c>
      <c r="DR121" s="13"/>
      <c r="DS121" s="13">
        <v>1</v>
      </c>
      <c r="DT121" s="13"/>
      <c r="DU121" s="13"/>
      <c r="DV121" s="13"/>
      <c r="DW121" s="13">
        <v>2</v>
      </c>
      <c r="DX121" s="13">
        <v>2</v>
      </c>
      <c r="DY121" s="13">
        <v>2</v>
      </c>
      <c r="DZ121" s="13">
        <v>1</v>
      </c>
      <c r="EA121" s="13"/>
      <c r="EB121" s="13">
        <v>1</v>
      </c>
      <c r="EC121" s="13">
        <v>2</v>
      </c>
      <c r="ED121" s="13">
        <v>1</v>
      </c>
      <c r="EE121" s="13">
        <v>1</v>
      </c>
      <c r="EF121" s="13">
        <v>1</v>
      </c>
      <c r="EG121" s="13"/>
      <c r="EH121" s="13"/>
      <c r="EI121" s="13"/>
      <c r="EJ121" s="13">
        <v>1</v>
      </c>
      <c r="EK121" s="13">
        <v>3</v>
      </c>
      <c r="EL121" s="13">
        <v>1</v>
      </c>
      <c r="EM121" s="13"/>
      <c r="EN121" s="13"/>
      <c r="EO121" s="13">
        <v>2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1</v>
      </c>
      <c r="EW121" s="13"/>
      <c r="EX121" s="13">
        <v>5</v>
      </c>
      <c r="EY121" s="13">
        <v>1</v>
      </c>
      <c r="EZ121" s="13"/>
      <c r="FA121" s="13">
        <v>3</v>
      </c>
      <c r="FB121" s="13">
        <v>1</v>
      </c>
      <c r="FC121" s="13"/>
      <c r="FD121" s="13"/>
      <c r="FE121" s="13">
        <v>2</v>
      </c>
      <c r="FF121" s="13"/>
      <c r="FG121" s="13"/>
      <c r="FH121" s="13"/>
      <c r="FI121" s="13"/>
      <c r="FJ121" s="13">
        <v>1</v>
      </c>
      <c r="FK121" s="13"/>
      <c r="FL121" s="13"/>
      <c r="FM121" s="13"/>
      <c r="FN121" s="13"/>
      <c r="FO121" s="13"/>
      <c r="FP121" s="13"/>
      <c r="FQ121" s="13"/>
      <c r="FR121" s="13"/>
      <c r="FS121" s="57">
        <v>62</v>
      </c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>
        <v>2</v>
      </c>
      <c r="HG121" s="13">
        <v>1</v>
      </c>
      <c r="HH121" s="13"/>
      <c r="HI121" s="13"/>
      <c r="HJ121" s="13">
        <v>1</v>
      </c>
      <c r="HK121" s="13">
        <v>1</v>
      </c>
      <c r="HL121" s="13"/>
      <c r="HM121" s="13">
        <v>2</v>
      </c>
      <c r="HN121" s="13"/>
      <c r="HO121" s="13">
        <v>2</v>
      </c>
      <c r="HP121" s="13">
        <v>2</v>
      </c>
      <c r="HQ121" s="13">
        <v>2</v>
      </c>
      <c r="HR121" s="13"/>
      <c r="HS121" s="13">
        <v>2</v>
      </c>
      <c r="HT121" s="13"/>
      <c r="HU121" s="13">
        <v>4</v>
      </c>
      <c r="HV121" s="13">
        <v>2</v>
      </c>
      <c r="HW121" s="13">
        <v>1</v>
      </c>
      <c r="HX121" s="13"/>
      <c r="HY121" s="13">
        <v>2</v>
      </c>
      <c r="HZ121" s="13"/>
      <c r="IA121" s="13">
        <v>1</v>
      </c>
      <c r="IB121" s="13">
        <v>3</v>
      </c>
      <c r="IC121" s="13">
        <v>1</v>
      </c>
      <c r="ID121" s="13">
        <v>1</v>
      </c>
      <c r="IE121" s="13">
        <v>2</v>
      </c>
      <c r="IF121" s="13">
        <v>3</v>
      </c>
      <c r="IG121" s="13">
        <v>1</v>
      </c>
      <c r="IH121" s="13">
        <v>2</v>
      </c>
      <c r="II121" s="13"/>
      <c r="IJ121" s="13">
        <v>4</v>
      </c>
      <c r="IK121" s="13">
        <v>5</v>
      </c>
      <c r="IL121" s="13">
        <v>3</v>
      </c>
      <c r="IM121" s="13">
        <v>2</v>
      </c>
      <c r="IN121" s="13">
        <v>5</v>
      </c>
      <c r="IO121" s="13">
        <v>3</v>
      </c>
      <c r="IP121" s="13">
        <v>2</v>
      </c>
      <c r="IQ121" s="13">
        <v>1</v>
      </c>
      <c r="IR121" s="13">
        <v>1</v>
      </c>
      <c r="IS121" s="13">
        <v>3</v>
      </c>
      <c r="IT121" s="13">
        <v>3</v>
      </c>
      <c r="IU121" s="13">
        <v>2</v>
      </c>
      <c r="IV121" s="13">
        <v>2</v>
      </c>
      <c r="IW121" s="13">
        <v>1</v>
      </c>
      <c r="IX121" s="13">
        <v>2</v>
      </c>
      <c r="IY121" s="13"/>
      <c r="IZ121" s="13">
        <v>4</v>
      </c>
      <c r="JA121" s="13">
        <v>1</v>
      </c>
      <c r="JB121" s="13">
        <v>1</v>
      </c>
      <c r="JC121" s="13">
        <v>4</v>
      </c>
      <c r="JD121" s="13"/>
      <c r="JE121" s="13">
        <v>2</v>
      </c>
      <c r="JF121" s="13"/>
      <c r="JG121" s="13">
        <v>1</v>
      </c>
      <c r="JH121" s="13">
        <v>1</v>
      </c>
      <c r="JI121" s="13">
        <v>1</v>
      </c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57">
        <v>92</v>
      </c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>
        <v>1</v>
      </c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57">
        <v>1</v>
      </c>
      <c r="MV121" s="13">
        <v>155</v>
      </c>
    </row>
    <row r="122" spans="1:360">
      <c r="A122" s="9" t="s">
        <v>132</v>
      </c>
      <c r="B122" s="234">
        <f t="shared" si="219"/>
        <v>2</v>
      </c>
      <c r="C122" s="234">
        <f t="shared" si="220"/>
        <v>1</v>
      </c>
      <c r="D122" s="234">
        <f t="shared" si="221"/>
        <v>1</v>
      </c>
      <c r="E122" s="234">
        <f t="shared" si="222"/>
        <v>1</v>
      </c>
      <c r="F122" s="234">
        <f t="shared" si="223"/>
        <v>4</v>
      </c>
      <c r="G122" s="234">
        <f t="shared" si="224"/>
        <v>3</v>
      </c>
      <c r="H122" s="234">
        <f t="shared" si="225"/>
        <v>14</v>
      </c>
      <c r="I122" s="234">
        <f t="shared" si="226"/>
        <v>10</v>
      </c>
      <c r="J122" s="234">
        <f t="shared" si="227"/>
        <v>59</v>
      </c>
      <c r="K122" s="234">
        <f t="shared" si="228"/>
        <v>33</v>
      </c>
      <c r="L122" s="234">
        <f t="shared" si="229"/>
        <v>97</v>
      </c>
      <c r="M122" s="234">
        <f t="shared" si="230"/>
        <v>71</v>
      </c>
      <c r="N122" s="234">
        <f t="shared" si="231"/>
        <v>200</v>
      </c>
      <c r="O122" s="234">
        <f t="shared" si="232"/>
        <v>126</v>
      </c>
      <c r="P122" s="234">
        <f t="shared" si="233"/>
        <v>216</v>
      </c>
      <c r="Q122" s="234">
        <f t="shared" si="234"/>
        <v>144</v>
      </c>
      <c r="R122" s="234">
        <f t="shared" si="235"/>
        <v>97</v>
      </c>
      <c r="S122" s="234">
        <f t="shared" si="236"/>
        <v>112</v>
      </c>
      <c r="T122" s="234">
        <f t="shared" si="237"/>
        <v>17</v>
      </c>
      <c r="U122" s="234">
        <f t="shared" si="238"/>
        <v>31</v>
      </c>
      <c r="W122" s="596">
        <f t="shared" si="239"/>
        <v>2</v>
      </c>
      <c r="X122" s="596">
        <f t="shared" si="240"/>
        <v>0</v>
      </c>
      <c r="Y122" s="596">
        <f t="shared" si="241"/>
        <v>1</v>
      </c>
      <c r="Z122" s="596">
        <f t="shared" si="242"/>
        <v>1</v>
      </c>
      <c r="AA122" s="596">
        <f t="shared" si="243"/>
        <v>1</v>
      </c>
      <c r="AB122" s="596">
        <f t="shared" si="244"/>
        <v>1</v>
      </c>
      <c r="AC122" s="596">
        <f t="shared" si="245"/>
        <v>2</v>
      </c>
      <c r="AD122" s="596">
        <f t="shared" si="246"/>
        <v>10</v>
      </c>
      <c r="AE122" s="596">
        <f t="shared" si="247"/>
        <v>11</v>
      </c>
      <c r="AF122" s="596">
        <f t="shared" si="248"/>
        <v>3</v>
      </c>
      <c r="AG122" s="305"/>
      <c r="AH122" s="16" t="s">
        <v>128</v>
      </c>
      <c r="AI122" s="616">
        <f t="shared" si="249"/>
        <v>0</v>
      </c>
      <c r="AJ122" s="616">
        <f t="shared" si="250"/>
        <v>0</v>
      </c>
      <c r="AK122" s="616">
        <f t="shared" si="251"/>
        <v>1</v>
      </c>
      <c r="AL122" s="616">
        <f t="shared" si="252"/>
        <v>3</v>
      </c>
      <c r="AM122" s="616">
        <f t="shared" si="253"/>
        <v>7</v>
      </c>
      <c r="AN122" s="616">
        <f t="shared" si="254"/>
        <v>3</v>
      </c>
      <c r="AO122" s="616">
        <f t="shared" si="255"/>
        <v>22</v>
      </c>
      <c r="AP122" s="616">
        <f t="shared" si="256"/>
        <v>17</v>
      </c>
      <c r="AQ122" s="616">
        <f t="shared" si="257"/>
        <v>70</v>
      </c>
      <c r="AR122" s="616">
        <f t="shared" si="258"/>
        <v>36</v>
      </c>
      <c r="AS122" s="616">
        <f t="shared" si="259"/>
        <v>125</v>
      </c>
      <c r="AT122" s="616">
        <f t="shared" si="260"/>
        <v>84</v>
      </c>
      <c r="AU122" s="616">
        <f t="shared" si="261"/>
        <v>234</v>
      </c>
      <c r="AV122" s="616">
        <f t="shared" si="262"/>
        <v>166</v>
      </c>
      <c r="AW122" s="616">
        <f t="shared" si="263"/>
        <v>282</v>
      </c>
      <c r="AX122" s="616">
        <f t="shared" si="264"/>
        <v>212</v>
      </c>
      <c r="AY122" s="616">
        <f t="shared" si="265"/>
        <v>143</v>
      </c>
      <c r="AZ122" s="616">
        <f t="shared" si="266"/>
        <v>141</v>
      </c>
      <c r="BA122" s="616">
        <f t="shared" si="267"/>
        <v>27</v>
      </c>
      <c r="BB122" s="616">
        <f t="shared" si="268"/>
        <v>62</v>
      </c>
      <c r="BC122" s="616">
        <f t="shared" si="269"/>
        <v>32</v>
      </c>
      <c r="BD122" s="594">
        <f t="shared" si="270"/>
        <v>2</v>
      </c>
      <c r="BE122" s="594">
        <f t="shared" si="271"/>
        <v>1</v>
      </c>
      <c r="BF122" s="594">
        <f t="shared" si="272"/>
        <v>0</v>
      </c>
      <c r="BG122" s="594">
        <f t="shared" si="273"/>
        <v>0</v>
      </c>
      <c r="BH122" s="594">
        <f t="shared" si="274"/>
        <v>1</v>
      </c>
      <c r="BI122" s="594">
        <f t="shared" si="275"/>
        <v>0</v>
      </c>
      <c r="BJ122" s="594">
        <f t="shared" si="276"/>
        <v>3</v>
      </c>
      <c r="BK122" s="594">
        <f t="shared" si="277"/>
        <v>5</v>
      </c>
      <c r="BL122" s="594">
        <f t="shared" si="278"/>
        <v>16</v>
      </c>
      <c r="BM122" s="594">
        <f t="shared" si="279"/>
        <v>4</v>
      </c>
      <c r="BN122" s="305"/>
      <c r="BO122" s="305"/>
      <c r="BP122" s="16" t="s">
        <v>128</v>
      </c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>
        <v>1</v>
      </c>
      <c r="CC122" s="13"/>
      <c r="CD122" s="13">
        <v>1</v>
      </c>
      <c r="CE122" s="13"/>
      <c r="CF122" s="13">
        <v>1</v>
      </c>
      <c r="CG122" s="13"/>
      <c r="CH122" s="13"/>
      <c r="CI122" s="13"/>
      <c r="CJ122" s="13"/>
      <c r="CK122" s="13"/>
      <c r="CL122" s="13"/>
      <c r="CM122" s="13">
        <v>1</v>
      </c>
      <c r="CN122" s="13">
        <v>1</v>
      </c>
      <c r="CO122" s="13"/>
      <c r="CP122" s="13">
        <v>1</v>
      </c>
      <c r="CQ122" s="13"/>
      <c r="CR122" s="13">
        <v>4</v>
      </c>
      <c r="CS122" s="13">
        <v>2</v>
      </c>
      <c r="CT122" s="13">
        <v>1</v>
      </c>
      <c r="CU122" s="13">
        <v>1</v>
      </c>
      <c r="CV122" s="13"/>
      <c r="CW122" s="13">
        <v>1</v>
      </c>
      <c r="CX122" s="13">
        <v>3</v>
      </c>
      <c r="CY122" s="13">
        <v>2</v>
      </c>
      <c r="CZ122" s="13">
        <v>3</v>
      </c>
      <c r="DA122" s="13"/>
      <c r="DB122" s="13"/>
      <c r="DC122" s="13">
        <v>6</v>
      </c>
      <c r="DD122" s="13">
        <v>2</v>
      </c>
      <c r="DE122" s="13">
        <v>3</v>
      </c>
      <c r="DF122" s="13">
        <v>2</v>
      </c>
      <c r="DG122" s="13">
        <v>2</v>
      </c>
      <c r="DH122" s="13">
        <v>6</v>
      </c>
      <c r="DI122" s="13">
        <v>1</v>
      </c>
      <c r="DJ122" s="13">
        <v>8</v>
      </c>
      <c r="DK122" s="13">
        <v>6</v>
      </c>
      <c r="DL122" s="13">
        <v>8</v>
      </c>
      <c r="DM122" s="13">
        <v>9</v>
      </c>
      <c r="DN122" s="13">
        <v>7</v>
      </c>
      <c r="DO122" s="13">
        <v>9</v>
      </c>
      <c r="DP122" s="13">
        <v>5</v>
      </c>
      <c r="DQ122" s="13">
        <v>7</v>
      </c>
      <c r="DR122" s="13">
        <v>10</v>
      </c>
      <c r="DS122" s="13">
        <v>5</v>
      </c>
      <c r="DT122" s="13">
        <v>12</v>
      </c>
      <c r="DU122" s="13">
        <v>12</v>
      </c>
      <c r="DV122" s="13">
        <v>5</v>
      </c>
      <c r="DW122" s="13">
        <v>14</v>
      </c>
      <c r="DX122" s="13">
        <v>8</v>
      </c>
      <c r="DY122" s="13">
        <v>15</v>
      </c>
      <c r="DZ122" s="13">
        <v>21</v>
      </c>
      <c r="EA122" s="13">
        <v>14</v>
      </c>
      <c r="EB122" s="13">
        <v>24</v>
      </c>
      <c r="EC122" s="13">
        <v>21</v>
      </c>
      <c r="ED122" s="13">
        <v>18</v>
      </c>
      <c r="EE122" s="13">
        <v>26</v>
      </c>
      <c r="EF122" s="13">
        <v>26</v>
      </c>
      <c r="EG122" s="13">
        <v>26</v>
      </c>
      <c r="EH122" s="13">
        <v>20</v>
      </c>
      <c r="EI122" s="13">
        <v>25</v>
      </c>
      <c r="EJ122" s="13">
        <v>13</v>
      </c>
      <c r="EK122" s="13">
        <v>21</v>
      </c>
      <c r="EL122" s="13">
        <v>25</v>
      </c>
      <c r="EM122" s="13">
        <v>21</v>
      </c>
      <c r="EN122" s="13">
        <v>19</v>
      </c>
      <c r="EO122" s="13">
        <v>16</v>
      </c>
      <c r="EP122" s="13">
        <v>13</v>
      </c>
      <c r="EQ122" s="13">
        <v>17</v>
      </c>
      <c r="ER122" s="13">
        <v>15</v>
      </c>
      <c r="ES122" s="13">
        <v>18</v>
      </c>
      <c r="ET122" s="13">
        <v>7</v>
      </c>
      <c r="EU122" s="13">
        <v>22</v>
      </c>
      <c r="EV122" s="13">
        <v>17</v>
      </c>
      <c r="EW122" s="13">
        <v>7</v>
      </c>
      <c r="EX122" s="13">
        <v>13</v>
      </c>
      <c r="EY122" s="13">
        <v>12</v>
      </c>
      <c r="EZ122" s="13">
        <v>17</v>
      </c>
      <c r="FA122" s="13">
        <v>9</v>
      </c>
      <c r="FB122" s="13">
        <v>10</v>
      </c>
      <c r="FC122" s="13">
        <v>7</v>
      </c>
      <c r="FD122" s="13">
        <v>5</v>
      </c>
      <c r="FE122" s="13">
        <v>4</v>
      </c>
      <c r="FF122" s="13">
        <v>4</v>
      </c>
      <c r="FG122" s="13">
        <v>2</v>
      </c>
      <c r="FH122" s="13"/>
      <c r="FI122" s="13">
        <v>1</v>
      </c>
      <c r="FJ122" s="13">
        <v>1</v>
      </c>
      <c r="FK122" s="13">
        <v>1</v>
      </c>
      <c r="FL122" s="13">
        <v>1</v>
      </c>
      <c r="FM122" s="13"/>
      <c r="FN122" s="13"/>
      <c r="FO122" s="13"/>
      <c r="FP122" s="13"/>
      <c r="FQ122" s="13"/>
      <c r="FR122" s="13"/>
      <c r="FS122" s="57">
        <v>724</v>
      </c>
      <c r="FT122" s="13"/>
      <c r="FU122" s="13"/>
      <c r="FV122" s="13"/>
      <c r="FW122" s="13"/>
      <c r="FX122" s="13"/>
      <c r="FY122" s="13"/>
      <c r="FZ122" s="13"/>
      <c r="GA122" s="13"/>
      <c r="GB122" s="13"/>
      <c r="GC122" s="13">
        <v>1</v>
      </c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>
        <v>1</v>
      </c>
      <c r="GP122" s="13">
        <v>1</v>
      </c>
      <c r="GQ122" s="13">
        <v>1</v>
      </c>
      <c r="GR122" s="13">
        <v>1</v>
      </c>
      <c r="GS122" s="13">
        <v>2</v>
      </c>
      <c r="GT122" s="13"/>
      <c r="GU122" s="13">
        <v>1</v>
      </c>
      <c r="GV122" s="13">
        <v>1</v>
      </c>
      <c r="GW122" s="13">
        <v>1</v>
      </c>
      <c r="GX122" s="13">
        <v>1</v>
      </c>
      <c r="GY122" s="13">
        <v>4</v>
      </c>
      <c r="GZ122" s="13">
        <v>2</v>
      </c>
      <c r="HA122" s="13">
        <v>1</v>
      </c>
      <c r="HB122" s="13">
        <v>6</v>
      </c>
      <c r="HC122" s="13">
        <v>3</v>
      </c>
      <c r="HD122" s="13">
        <v>2</v>
      </c>
      <c r="HE122" s="13">
        <v>1</v>
      </c>
      <c r="HF122" s="13">
        <v>3</v>
      </c>
      <c r="HG122" s="13">
        <v>5</v>
      </c>
      <c r="HH122" s="13">
        <v>8</v>
      </c>
      <c r="HI122" s="13">
        <v>8</v>
      </c>
      <c r="HJ122" s="13">
        <v>8</v>
      </c>
      <c r="HK122" s="13">
        <v>5</v>
      </c>
      <c r="HL122" s="13">
        <v>7</v>
      </c>
      <c r="HM122" s="13">
        <v>7</v>
      </c>
      <c r="HN122" s="13">
        <v>8</v>
      </c>
      <c r="HO122" s="13">
        <v>11</v>
      </c>
      <c r="HP122" s="13">
        <v>8</v>
      </c>
      <c r="HQ122" s="13">
        <v>7</v>
      </c>
      <c r="HR122" s="13">
        <v>4</v>
      </c>
      <c r="HS122" s="13">
        <v>20</v>
      </c>
      <c r="HT122" s="13">
        <v>19</v>
      </c>
      <c r="HU122" s="13">
        <v>12</v>
      </c>
      <c r="HV122" s="13">
        <v>17</v>
      </c>
      <c r="HW122" s="13">
        <v>11</v>
      </c>
      <c r="HX122" s="13">
        <v>11</v>
      </c>
      <c r="HY122" s="13">
        <v>16</v>
      </c>
      <c r="HZ122" s="13">
        <v>14</v>
      </c>
      <c r="IA122" s="13">
        <v>21</v>
      </c>
      <c r="IB122" s="13">
        <v>17</v>
      </c>
      <c r="IC122" s="13">
        <v>24</v>
      </c>
      <c r="ID122" s="13">
        <v>27</v>
      </c>
      <c r="IE122" s="13">
        <v>25</v>
      </c>
      <c r="IF122" s="13">
        <v>27</v>
      </c>
      <c r="IG122" s="13">
        <v>18</v>
      </c>
      <c r="IH122" s="13">
        <v>33</v>
      </c>
      <c r="II122" s="13">
        <v>28</v>
      </c>
      <c r="IJ122" s="13">
        <v>34</v>
      </c>
      <c r="IK122" s="13">
        <v>22</v>
      </c>
      <c r="IL122" s="13">
        <v>33</v>
      </c>
      <c r="IM122" s="13">
        <v>34</v>
      </c>
      <c r="IN122" s="13">
        <v>25</v>
      </c>
      <c r="IO122" s="13">
        <v>21</v>
      </c>
      <c r="IP122" s="13">
        <v>31</v>
      </c>
      <c r="IQ122" s="13">
        <v>37</v>
      </c>
      <c r="IR122" s="13">
        <v>29</v>
      </c>
      <c r="IS122" s="13">
        <v>16</v>
      </c>
      <c r="IT122" s="13">
        <v>23</v>
      </c>
      <c r="IU122" s="13">
        <v>15</v>
      </c>
      <c r="IV122" s="13">
        <v>21</v>
      </c>
      <c r="IW122" s="13">
        <v>14</v>
      </c>
      <c r="IX122" s="13">
        <v>19</v>
      </c>
      <c r="IY122" s="13">
        <v>10</v>
      </c>
      <c r="IZ122" s="13">
        <v>17</v>
      </c>
      <c r="JA122" s="13">
        <v>10</v>
      </c>
      <c r="JB122" s="13">
        <v>5</v>
      </c>
      <c r="JC122" s="13">
        <v>9</v>
      </c>
      <c r="JD122" s="13">
        <v>5</v>
      </c>
      <c r="JE122" s="13">
        <v>9</v>
      </c>
      <c r="JF122" s="13">
        <v>1</v>
      </c>
      <c r="JG122" s="13">
        <v>2</v>
      </c>
      <c r="JH122" s="13">
        <v>3</v>
      </c>
      <c r="JI122" s="13"/>
      <c r="JJ122" s="13">
        <v>2</v>
      </c>
      <c r="JK122" s="13">
        <v>2</v>
      </c>
      <c r="JL122" s="13"/>
      <c r="JM122" s="13">
        <v>2</v>
      </c>
      <c r="JN122" s="13">
        <v>1</v>
      </c>
      <c r="JO122" s="13"/>
      <c r="JP122" s="13"/>
      <c r="JQ122" s="13"/>
      <c r="JR122" s="13"/>
      <c r="JS122" s="13"/>
      <c r="JT122" s="57">
        <v>911</v>
      </c>
      <c r="JU122" s="13">
        <v>1</v>
      </c>
      <c r="JV122" s="13">
        <v>1</v>
      </c>
      <c r="JW122" s="13">
        <v>1</v>
      </c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>
        <v>1</v>
      </c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>
        <v>1</v>
      </c>
      <c r="LE122" s="13"/>
      <c r="LF122" s="13">
        <v>1</v>
      </c>
      <c r="LG122" s="13"/>
      <c r="LH122" s="13">
        <v>1</v>
      </c>
      <c r="LI122" s="13"/>
      <c r="LJ122" s="13"/>
      <c r="LK122" s="13">
        <v>1</v>
      </c>
      <c r="LL122" s="13"/>
      <c r="LM122" s="13">
        <v>1</v>
      </c>
      <c r="LN122" s="13"/>
      <c r="LO122" s="13">
        <v>1</v>
      </c>
      <c r="LP122" s="13"/>
      <c r="LQ122" s="13"/>
      <c r="LR122" s="13"/>
      <c r="LS122" s="13">
        <v>1</v>
      </c>
      <c r="LT122" s="13">
        <v>1</v>
      </c>
      <c r="LU122" s="13">
        <v>2</v>
      </c>
      <c r="LV122" s="13">
        <v>1</v>
      </c>
      <c r="LW122" s="13">
        <v>2</v>
      </c>
      <c r="LX122" s="13">
        <v>1</v>
      </c>
      <c r="LY122" s="13"/>
      <c r="LZ122" s="13">
        <v>1</v>
      </c>
      <c r="MA122" s="13">
        <v>3</v>
      </c>
      <c r="MB122" s="13">
        <v>1</v>
      </c>
      <c r="MC122" s="13">
        <v>3</v>
      </c>
      <c r="MD122" s="13">
        <v>2</v>
      </c>
      <c r="ME122" s="13">
        <v>1</v>
      </c>
      <c r="MF122" s="13"/>
      <c r="MG122" s="13"/>
      <c r="MH122" s="13">
        <v>1</v>
      </c>
      <c r="MI122" s="13">
        <v>2</v>
      </c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57">
        <v>32</v>
      </c>
      <c r="MV122" s="13">
        <v>1667</v>
      </c>
    </row>
    <row r="123" spans="1:360">
      <c r="A123" s="8" t="s">
        <v>133</v>
      </c>
      <c r="B123" s="234">
        <f t="shared" si="219"/>
        <v>0</v>
      </c>
      <c r="C123" s="234">
        <f t="shared" si="220"/>
        <v>0</v>
      </c>
      <c r="D123" s="234">
        <f t="shared" si="221"/>
        <v>0</v>
      </c>
      <c r="E123" s="234">
        <f t="shared" si="222"/>
        <v>0</v>
      </c>
      <c r="F123" s="234">
        <f t="shared" si="223"/>
        <v>0</v>
      </c>
      <c r="G123" s="234">
        <f t="shared" si="224"/>
        <v>0</v>
      </c>
      <c r="H123" s="234">
        <f t="shared" si="225"/>
        <v>1</v>
      </c>
      <c r="I123" s="234">
        <f t="shared" si="226"/>
        <v>0</v>
      </c>
      <c r="J123" s="234">
        <f t="shared" si="227"/>
        <v>1</v>
      </c>
      <c r="K123" s="234">
        <f t="shared" si="228"/>
        <v>1</v>
      </c>
      <c r="L123" s="234">
        <f t="shared" si="229"/>
        <v>1</v>
      </c>
      <c r="M123" s="234">
        <f t="shared" si="230"/>
        <v>2</v>
      </c>
      <c r="N123" s="234">
        <f t="shared" si="231"/>
        <v>7</v>
      </c>
      <c r="O123" s="234">
        <f t="shared" si="232"/>
        <v>4</v>
      </c>
      <c r="P123" s="234">
        <f t="shared" si="233"/>
        <v>7</v>
      </c>
      <c r="Q123" s="234">
        <f t="shared" si="234"/>
        <v>2</v>
      </c>
      <c r="R123" s="234">
        <f t="shared" si="235"/>
        <v>2</v>
      </c>
      <c r="S123" s="234">
        <f t="shared" si="236"/>
        <v>4</v>
      </c>
      <c r="T123" s="234">
        <f t="shared" si="237"/>
        <v>0</v>
      </c>
      <c r="U123" s="234">
        <f t="shared" si="238"/>
        <v>7</v>
      </c>
      <c r="W123" s="596">
        <f t="shared" si="239"/>
        <v>0</v>
      </c>
      <c r="X123" s="596">
        <f t="shared" si="240"/>
        <v>0</v>
      </c>
      <c r="Y123" s="596">
        <f t="shared" si="241"/>
        <v>0</v>
      </c>
      <c r="Z123" s="596">
        <f t="shared" si="242"/>
        <v>0</v>
      </c>
      <c r="AA123" s="596">
        <f t="shared" si="243"/>
        <v>0</v>
      </c>
      <c r="AB123" s="596">
        <f t="shared" si="244"/>
        <v>0</v>
      </c>
      <c r="AC123" s="596">
        <f t="shared" si="245"/>
        <v>0</v>
      </c>
      <c r="AD123" s="596">
        <f t="shared" si="246"/>
        <v>0</v>
      </c>
      <c r="AE123" s="596">
        <f t="shared" si="247"/>
        <v>1</v>
      </c>
      <c r="AF123" s="596">
        <f t="shared" si="248"/>
        <v>0</v>
      </c>
      <c r="AG123" s="305"/>
      <c r="AH123" s="16" t="s">
        <v>129</v>
      </c>
      <c r="AI123" s="616">
        <f t="shared" si="249"/>
        <v>0</v>
      </c>
      <c r="AJ123" s="616">
        <f t="shared" si="250"/>
        <v>0</v>
      </c>
      <c r="AK123" s="616">
        <f t="shared" si="251"/>
        <v>0</v>
      </c>
      <c r="AL123" s="616">
        <f t="shared" si="252"/>
        <v>0</v>
      </c>
      <c r="AM123" s="616">
        <f t="shared" si="253"/>
        <v>0</v>
      </c>
      <c r="AN123" s="616">
        <f t="shared" si="254"/>
        <v>1</v>
      </c>
      <c r="AO123" s="616">
        <f t="shared" si="255"/>
        <v>1</v>
      </c>
      <c r="AP123" s="616">
        <f t="shared" si="256"/>
        <v>0</v>
      </c>
      <c r="AQ123" s="616">
        <f t="shared" si="257"/>
        <v>0</v>
      </c>
      <c r="AR123" s="616">
        <f t="shared" si="258"/>
        <v>0</v>
      </c>
      <c r="AS123" s="616">
        <f t="shared" si="259"/>
        <v>4</v>
      </c>
      <c r="AT123" s="616">
        <f t="shared" si="260"/>
        <v>1</v>
      </c>
      <c r="AU123" s="616">
        <f t="shared" si="261"/>
        <v>4</v>
      </c>
      <c r="AV123" s="616">
        <f t="shared" si="262"/>
        <v>7</v>
      </c>
      <c r="AW123" s="616">
        <f t="shared" si="263"/>
        <v>11</v>
      </c>
      <c r="AX123" s="616">
        <f t="shared" si="264"/>
        <v>9</v>
      </c>
      <c r="AY123" s="616">
        <f t="shared" si="265"/>
        <v>7</v>
      </c>
      <c r="AZ123" s="616">
        <f t="shared" si="266"/>
        <v>12</v>
      </c>
      <c r="BA123" s="616">
        <f t="shared" si="267"/>
        <v>0</v>
      </c>
      <c r="BB123" s="616">
        <f t="shared" si="268"/>
        <v>5</v>
      </c>
      <c r="BC123" s="616">
        <f t="shared" si="269"/>
        <v>0</v>
      </c>
      <c r="BD123" s="594">
        <f t="shared" si="270"/>
        <v>0</v>
      </c>
      <c r="BE123" s="594">
        <f t="shared" si="271"/>
        <v>0</v>
      </c>
      <c r="BF123" s="594">
        <f t="shared" si="272"/>
        <v>0</v>
      </c>
      <c r="BG123" s="594">
        <f t="shared" si="273"/>
        <v>0</v>
      </c>
      <c r="BH123" s="594">
        <f t="shared" si="274"/>
        <v>0</v>
      </c>
      <c r="BI123" s="594">
        <f t="shared" si="275"/>
        <v>0</v>
      </c>
      <c r="BJ123" s="594">
        <f t="shared" si="276"/>
        <v>0</v>
      </c>
      <c r="BK123" s="594">
        <f t="shared" si="277"/>
        <v>0</v>
      </c>
      <c r="BL123" s="594">
        <f t="shared" si="278"/>
        <v>0</v>
      </c>
      <c r="BM123" s="594">
        <f t="shared" si="279"/>
        <v>0</v>
      </c>
      <c r="BN123" s="305"/>
      <c r="BO123" s="305"/>
      <c r="BP123" s="16" t="s">
        <v>129</v>
      </c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>
        <v>1</v>
      </c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>
        <v>1</v>
      </c>
      <c r="DU123" s="13"/>
      <c r="DV123" s="13"/>
      <c r="DW123" s="13"/>
      <c r="DX123" s="13"/>
      <c r="DY123" s="13">
        <v>1</v>
      </c>
      <c r="DZ123" s="13">
        <v>2</v>
      </c>
      <c r="EA123" s="13">
        <v>1</v>
      </c>
      <c r="EB123" s="13">
        <v>2</v>
      </c>
      <c r="EC123" s="13">
        <v>1</v>
      </c>
      <c r="ED123" s="13"/>
      <c r="EE123" s="13"/>
      <c r="EF123" s="13">
        <v>1</v>
      </c>
      <c r="EG123" s="13"/>
      <c r="EH123" s="13"/>
      <c r="EI123" s="13">
        <v>2</v>
      </c>
      <c r="EJ123" s="13"/>
      <c r="EK123" s="13">
        <v>1</v>
      </c>
      <c r="EL123" s="13">
        <v>2</v>
      </c>
      <c r="EM123" s="13"/>
      <c r="EN123" s="13"/>
      <c r="EO123" s="13">
        <v>3</v>
      </c>
      <c r="EP123" s="13">
        <v>2</v>
      </c>
      <c r="EQ123" s="13"/>
      <c r="ER123" s="13">
        <v>1</v>
      </c>
      <c r="ES123" s="13">
        <v>1</v>
      </c>
      <c r="ET123" s="13">
        <v>2</v>
      </c>
      <c r="EU123" s="13">
        <v>2</v>
      </c>
      <c r="EV123" s="13">
        <v>1</v>
      </c>
      <c r="EW123" s="13">
        <v>1</v>
      </c>
      <c r="EX123" s="13">
        <v>1</v>
      </c>
      <c r="EY123" s="13">
        <v>1</v>
      </c>
      <c r="EZ123" s="13">
        <v>1</v>
      </c>
      <c r="FA123" s="13">
        <v>1</v>
      </c>
      <c r="FB123" s="13">
        <v>2</v>
      </c>
      <c r="FC123" s="13"/>
      <c r="FD123" s="13"/>
      <c r="FE123" s="13"/>
      <c r="FF123" s="13"/>
      <c r="FG123" s="13"/>
      <c r="FH123" s="13"/>
      <c r="FI123" s="13"/>
      <c r="FJ123" s="13">
        <v>1</v>
      </c>
      <c r="FK123" s="13"/>
      <c r="FL123" s="13"/>
      <c r="FM123" s="13"/>
      <c r="FN123" s="13"/>
      <c r="FO123" s="13"/>
      <c r="FP123" s="13"/>
      <c r="FQ123" s="13"/>
      <c r="FR123" s="13"/>
      <c r="FS123" s="57">
        <v>35</v>
      </c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>
        <v>1</v>
      </c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>
        <v>1</v>
      </c>
      <c r="HR123" s="13"/>
      <c r="HS123" s="13"/>
      <c r="HT123" s="13">
        <v>1</v>
      </c>
      <c r="HU123" s="13">
        <v>1</v>
      </c>
      <c r="HV123" s="13"/>
      <c r="HW123" s="13"/>
      <c r="HX123" s="13"/>
      <c r="HY123" s="13">
        <v>1</v>
      </c>
      <c r="HZ123" s="13"/>
      <c r="IA123" s="13"/>
      <c r="IB123" s="13">
        <v>1</v>
      </c>
      <c r="IC123" s="13">
        <v>1</v>
      </c>
      <c r="ID123" s="13"/>
      <c r="IE123" s="13"/>
      <c r="IF123" s="13">
        <v>1</v>
      </c>
      <c r="IG123" s="13"/>
      <c r="IH123" s="13"/>
      <c r="II123" s="13">
        <v>1</v>
      </c>
      <c r="IJ123" s="13">
        <v>3</v>
      </c>
      <c r="IK123" s="13">
        <v>1</v>
      </c>
      <c r="IL123" s="13"/>
      <c r="IM123" s="13">
        <v>2</v>
      </c>
      <c r="IN123" s="13">
        <v>1</v>
      </c>
      <c r="IO123" s="13">
        <v>1</v>
      </c>
      <c r="IP123" s="13">
        <v>1</v>
      </c>
      <c r="IQ123" s="13">
        <v>2</v>
      </c>
      <c r="IR123" s="13"/>
      <c r="IS123" s="13"/>
      <c r="IT123" s="13"/>
      <c r="IU123" s="13">
        <v>2</v>
      </c>
      <c r="IV123" s="13"/>
      <c r="IW123" s="13">
        <v>2</v>
      </c>
      <c r="IX123" s="13"/>
      <c r="IY123" s="13">
        <v>1</v>
      </c>
      <c r="IZ123" s="13">
        <v>1</v>
      </c>
      <c r="JA123" s="13"/>
      <c r="JB123" s="13">
        <v>1</v>
      </c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57">
        <v>27</v>
      </c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57"/>
      <c r="MV123" s="13">
        <v>62</v>
      </c>
    </row>
    <row r="124" spans="1:360">
      <c r="A124" s="8" t="s">
        <v>134</v>
      </c>
      <c r="B124" s="234">
        <f t="shared" si="219"/>
        <v>0</v>
      </c>
      <c r="C124" s="234">
        <f t="shared" si="220"/>
        <v>0</v>
      </c>
      <c r="D124" s="234">
        <f t="shared" si="221"/>
        <v>0</v>
      </c>
      <c r="E124" s="234">
        <f t="shared" si="222"/>
        <v>0</v>
      </c>
      <c r="F124" s="234">
        <f t="shared" si="223"/>
        <v>0</v>
      </c>
      <c r="G124" s="234">
        <f t="shared" si="224"/>
        <v>0</v>
      </c>
      <c r="H124" s="234">
        <f t="shared" si="225"/>
        <v>4</v>
      </c>
      <c r="I124" s="234">
        <f t="shared" si="226"/>
        <v>1</v>
      </c>
      <c r="J124" s="234">
        <f t="shared" si="227"/>
        <v>5</v>
      </c>
      <c r="K124" s="234">
        <f t="shared" si="228"/>
        <v>2</v>
      </c>
      <c r="L124" s="234">
        <f t="shared" si="229"/>
        <v>16</v>
      </c>
      <c r="M124" s="234">
        <f t="shared" si="230"/>
        <v>4</v>
      </c>
      <c r="N124" s="234">
        <f t="shared" si="231"/>
        <v>26</v>
      </c>
      <c r="O124" s="234">
        <f t="shared" si="232"/>
        <v>8</v>
      </c>
      <c r="P124" s="234">
        <f t="shared" si="233"/>
        <v>42</v>
      </c>
      <c r="Q124" s="234">
        <f t="shared" si="234"/>
        <v>27</v>
      </c>
      <c r="R124" s="234">
        <f t="shared" si="235"/>
        <v>32</v>
      </c>
      <c r="S124" s="234">
        <f t="shared" si="236"/>
        <v>34</v>
      </c>
      <c r="T124" s="234">
        <f t="shared" si="237"/>
        <v>9</v>
      </c>
      <c r="U124" s="234">
        <f t="shared" si="238"/>
        <v>12</v>
      </c>
      <c r="W124" s="596">
        <f t="shared" si="239"/>
        <v>0</v>
      </c>
      <c r="X124" s="596">
        <f t="shared" si="240"/>
        <v>0</v>
      </c>
      <c r="Y124" s="596">
        <f t="shared" si="241"/>
        <v>0</v>
      </c>
      <c r="Z124" s="596">
        <f t="shared" si="242"/>
        <v>0</v>
      </c>
      <c r="AA124" s="596">
        <f t="shared" si="243"/>
        <v>0</v>
      </c>
      <c r="AB124" s="596">
        <f t="shared" si="244"/>
        <v>0</v>
      </c>
      <c r="AC124" s="596">
        <f t="shared" si="245"/>
        <v>0</v>
      </c>
      <c r="AD124" s="596">
        <f t="shared" si="246"/>
        <v>1</v>
      </c>
      <c r="AE124" s="596">
        <f t="shared" si="247"/>
        <v>2</v>
      </c>
      <c r="AF124" s="596">
        <f t="shared" si="248"/>
        <v>3</v>
      </c>
      <c r="AG124" s="305"/>
      <c r="AH124" s="16" t="s">
        <v>130</v>
      </c>
      <c r="AI124" s="616">
        <f t="shared" si="249"/>
        <v>0</v>
      </c>
      <c r="AJ124" s="616">
        <f t="shared" si="250"/>
        <v>0</v>
      </c>
      <c r="AK124" s="616">
        <f t="shared" si="251"/>
        <v>0</v>
      </c>
      <c r="AL124" s="616">
        <f t="shared" si="252"/>
        <v>0</v>
      </c>
      <c r="AM124" s="616">
        <f t="shared" si="253"/>
        <v>0</v>
      </c>
      <c r="AN124" s="616">
        <f t="shared" si="254"/>
        <v>0</v>
      </c>
      <c r="AO124" s="616">
        <f t="shared" si="255"/>
        <v>0</v>
      </c>
      <c r="AP124" s="616">
        <f t="shared" si="256"/>
        <v>0</v>
      </c>
      <c r="AQ124" s="616">
        <f t="shared" si="257"/>
        <v>1</v>
      </c>
      <c r="AR124" s="616">
        <f t="shared" si="258"/>
        <v>1</v>
      </c>
      <c r="AS124" s="616">
        <f t="shared" si="259"/>
        <v>0</v>
      </c>
      <c r="AT124" s="616">
        <f t="shared" si="260"/>
        <v>0</v>
      </c>
      <c r="AU124" s="616">
        <f t="shared" si="261"/>
        <v>4</v>
      </c>
      <c r="AV124" s="616">
        <f t="shared" si="262"/>
        <v>0</v>
      </c>
      <c r="AW124" s="616">
        <f t="shared" si="263"/>
        <v>2</v>
      </c>
      <c r="AX124" s="616">
        <f t="shared" si="264"/>
        <v>0</v>
      </c>
      <c r="AY124" s="616">
        <f t="shared" si="265"/>
        <v>1</v>
      </c>
      <c r="AZ124" s="616">
        <f t="shared" si="266"/>
        <v>0</v>
      </c>
      <c r="BA124" s="616">
        <f t="shared" si="267"/>
        <v>0</v>
      </c>
      <c r="BB124" s="616">
        <f t="shared" si="268"/>
        <v>1</v>
      </c>
      <c r="BC124" s="616">
        <f t="shared" si="269"/>
        <v>1</v>
      </c>
      <c r="BD124" s="594">
        <f t="shared" si="270"/>
        <v>0</v>
      </c>
      <c r="BE124" s="594">
        <f t="shared" si="271"/>
        <v>0</v>
      </c>
      <c r="BF124" s="594">
        <f t="shared" si="272"/>
        <v>0</v>
      </c>
      <c r="BG124" s="594">
        <f t="shared" si="273"/>
        <v>0</v>
      </c>
      <c r="BH124" s="594">
        <f t="shared" si="274"/>
        <v>0</v>
      </c>
      <c r="BI124" s="594">
        <f t="shared" si="275"/>
        <v>0</v>
      </c>
      <c r="BJ124" s="594">
        <f t="shared" si="276"/>
        <v>0</v>
      </c>
      <c r="BK124" s="594">
        <f t="shared" si="277"/>
        <v>1</v>
      </c>
      <c r="BL124" s="594">
        <f t="shared" si="278"/>
        <v>0</v>
      </c>
      <c r="BM124" s="594">
        <f t="shared" si="279"/>
        <v>0</v>
      </c>
      <c r="BN124" s="305"/>
      <c r="BO124" s="305"/>
      <c r="BP124" s="16" t="s">
        <v>130</v>
      </c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>
        <v>1</v>
      </c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>
        <v>1</v>
      </c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57">
        <v>2</v>
      </c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>
        <v>1</v>
      </c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>
        <v>1</v>
      </c>
      <c r="IE124" s="13"/>
      <c r="IF124" s="13">
        <v>1</v>
      </c>
      <c r="IG124" s="13"/>
      <c r="IH124" s="13">
        <v>1</v>
      </c>
      <c r="II124" s="13">
        <v>1</v>
      </c>
      <c r="IJ124" s="13"/>
      <c r="IK124" s="13"/>
      <c r="IL124" s="13">
        <v>1</v>
      </c>
      <c r="IM124" s="13"/>
      <c r="IN124" s="13"/>
      <c r="IO124" s="13">
        <v>1</v>
      </c>
      <c r="IP124" s="13"/>
      <c r="IQ124" s="13"/>
      <c r="IR124" s="13"/>
      <c r="IS124" s="13"/>
      <c r="IT124" s="13"/>
      <c r="IU124" s="13"/>
      <c r="IV124" s="13"/>
      <c r="IW124" s="13"/>
      <c r="IX124" s="13"/>
      <c r="IY124" s="13">
        <v>1</v>
      </c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57">
        <v>8</v>
      </c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>
        <v>1</v>
      </c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57">
        <v>1</v>
      </c>
      <c r="MV124" s="13">
        <v>11</v>
      </c>
    </row>
    <row r="125" spans="1:360">
      <c r="A125" s="8" t="s">
        <v>211</v>
      </c>
      <c r="B125" s="234">
        <f t="shared" si="219"/>
        <v>0</v>
      </c>
      <c r="C125" s="234">
        <f t="shared" si="220"/>
        <v>0</v>
      </c>
      <c r="D125" s="234">
        <f t="shared" si="221"/>
        <v>0</v>
      </c>
      <c r="E125" s="234">
        <f t="shared" si="222"/>
        <v>0</v>
      </c>
      <c r="F125" s="234">
        <f t="shared" si="223"/>
        <v>0</v>
      </c>
      <c r="G125" s="234">
        <f t="shared" si="224"/>
        <v>0</v>
      </c>
      <c r="H125" s="234">
        <f t="shared" si="225"/>
        <v>1</v>
      </c>
      <c r="I125" s="234">
        <f t="shared" si="226"/>
        <v>2</v>
      </c>
      <c r="J125" s="234">
        <f t="shared" si="227"/>
        <v>7</v>
      </c>
      <c r="K125" s="234">
        <f t="shared" si="228"/>
        <v>6</v>
      </c>
      <c r="L125" s="234">
        <f t="shared" si="229"/>
        <v>21</v>
      </c>
      <c r="M125" s="234">
        <f t="shared" si="230"/>
        <v>10</v>
      </c>
      <c r="N125" s="234">
        <f t="shared" si="231"/>
        <v>28</v>
      </c>
      <c r="O125" s="234">
        <f t="shared" si="232"/>
        <v>21</v>
      </c>
      <c r="P125" s="234">
        <f t="shared" si="233"/>
        <v>55</v>
      </c>
      <c r="Q125" s="234">
        <f t="shared" si="234"/>
        <v>28</v>
      </c>
      <c r="R125" s="234">
        <f t="shared" si="235"/>
        <v>41</v>
      </c>
      <c r="S125" s="234">
        <f t="shared" si="236"/>
        <v>38</v>
      </c>
      <c r="T125" s="234">
        <f t="shared" si="237"/>
        <v>8</v>
      </c>
      <c r="U125" s="234">
        <f t="shared" si="238"/>
        <v>21</v>
      </c>
      <c r="W125" s="596">
        <f t="shared" si="239"/>
        <v>0</v>
      </c>
      <c r="X125" s="596">
        <f t="shared" si="240"/>
        <v>0</v>
      </c>
      <c r="Y125" s="596">
        <f t="shared" si="241"/>
        <v>0</v>
      </c>
      <c r="Z125" s="596">
        <f t="shared" si="242"/>
        <v>1</v>
      </c>
      <c r="AA125" s="596">
        <f t="shared" si="243"/>
        <v>0</v>
      </c>
      <c r="AB125" s="596">
        <f t="shared" si="244"/>
        <v>0</v>
      </c>
      <c r="AC125" s="596">
        <f t="shared" si="245"/>
        <v>0</v>
      </c>
      <c r="AD125" s="596">
        <f t="shared" si="246"/>
        <v>3</v>
      </c>
      <c r="AE125" s="596">
        <f t="shared" si="247"/>
        <v>3</v>
      </c>
      <c r="AF125" s="596">
        <f t="shared" si="248"/>
        <v>3</v>
      </c>
      <c r="AG125" s="305"/>
      <c r="AH125" s="16" t="s">
        <v>210</v>
      </c>
      <c r="AI125" s="616">
        <f t="shared" si="249"/>
        <v>0</v>
      </c>
      <c r="AJ125" s="616">
        <f t="shared" si="250"/>
        <v>0</v>
      </c>
      <c r="AK125" s="616">
        <f t="shared" si="251"/>
        <v>1</v>
      </c>
      <c r="AL125" s="616">
        <f t="shared" si="252"/>
        <v>0</v>
      </c>
      <c r="AM125" s="616">
        <f t="shared" si="253"/>
        <v>4</v>
      </c>
      <c r="AN125" s="616">
        <f t="shared" si="254"/>
        <v>3</v>
      </c>
      <c r="AO125" s="616">
        <f t="shared" si="255"/>
        <v>18</v>
      </c>
      <c r="AP125" s="616">
        <f t="shared" si="256"/>
        <v>3</v>
      </c>
      <c r="AQ125" s="616">
        <f t="shared" si="257"/>
        <v>35</v>
      </c>
      <c r="AR125" s="616">
        <f t="shared" si="258"/>
        <v>12</v>
      </c>
      <c r="AS125" s="616">
        <f t="shared" si="259"/>
        <v>82</v>
      </c>
      <c r="AT125" s="616">
        <f t="shared" si="260"/>
        <v>31</v>
      </c>
      <c r="AU125" s="616">
        <f t="shared" si="261"/>
        <v>153</v>
      </c>
      <c r="AV125" s="616">
        <f t="shared" si="262"/>
        <v>81</v>
      </c>
      <c r="AW125" s="616">
        <f t="shared" si="263"/>
        <v>171</v>
      </c>
      <c r="AX125" s="616">
        <f t="shared" si="264"/>
        <v>152</v>
      </c>
      <c r="AY125" s="616">
        <f t="shared" si="265"/>
        <v>161</v>
      </c>
      <c r="AZ125" s="616">
        <f t="shared" si="266"/>
        <v>171</v>
      </c>
      <c r="BA125" s="616">
        <f t="shared" si="267"/>
        <v>51</v>
      </c>
      <c r="BB125" s="616">
        <f t="shared" si="268"/>
        <v>99</v>
      </c>
      <c r="BC125" s="616">
        <f t="shared" si="269"/>
        <v>29</v>
      </c>
      <c r="BD125" s="594">
        <f t="shared" si="270"/>
        <v>0</v>
      </c>
      <c r="BE125" s="594">
        <f t="shared" si="271"/>
        <v>0</v>
      </c>
      <c r="BF125" s="594">
        <f t="shared" si="272"/>
        <v>0</v>
      </c>
      <c r="BG125" s="594">
        <f t="shared" si="273"/>
        <v>0</v>
      </c>
      <c r="BH125" s="594">
        <f t="shared" si="274"/>
        <v>1</v>
      </c>
      <c r="BI125" s="594">
        <f t="shared" si="275"/>
        <v>1</v>
      </c>
      <c r="BJ125" s="594">
        <f t="shared" si="276"/>
        <v>3</v>
      </c>
      <c r="BK125" s="594">
        <f t="shared" si="277"/>
        <v>1</v>
      </c>
      <c r="BL125" s="594">
        <f t="shared" si="278"/>
        <v>9</v>
      </c>
      <c r="BM125" s="594">
        <f t="shared" si="279"/>
        <v>14</v>
      </c>
      <c r="BN125" s="305"/>
      <c r="BO125" s="305"/>
      <c r="BP125" s="16" t="s">
        <v>210</v>
      </c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>
        <v>1</v>
      </c>
      <c r="CJ125" s="13"/>
      <c r="CK125" s="13"/>
      <c r="CL125" s="13">
        <v>1</v>
      </c>
      <c r="CM125" s="13">
        <v>1</v>
      </c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>
        <v>1</v>
      </c>
      <c r="CZ125" s="13"/>
      <c r="DA125" s="13">
        <v>2</v>
      </c>
      <c r="DB125" s="13">
        <v>1</v>
      </c>
      <c r="DC125" s="13"/>
      <c r="DD125" s="13"/>
      <c r="DE125" s="13">
        <v>1</v>
      </c>
      <c r="DF125" s="13">
        <v>2</v>
      </c>
      <c r="DG125" s="13">
        <v>1</v>
      </c>
      <c r="DH125" s="13">
        <v>4</v>
      </c>
      <c r="DI125" s="13"/>
      <c r="DJ125" s="13"/>
      <c r="DK125" s="13">
        <v>3</v>
      </c>
      <c r="DL125" s="13">
        <v>2</v>
      </c>
      <c r="DM125" s="13">
        <v>3</v>
      </c>
      <c r="DN125" s="13">
        <v>3</v>
      </c>
      <c r="DO125" s="13">
        <v>1</v>
      </c>
      <c r="DP125" s="13">
        <v>5</v>
      </c>
      <c r="DQ125" s="13">
        <v>4</v>
      </c>
      <c r="DR125" s="13">
        <v>4</v>
      </c>
      <c r="DS125" s="13">
        <v>2</v>
      </c>
      <c r="DT125" s="13">
        <v>1</v>
      </c>
      <c r="DU125" s="13">
        <v>6</v>
      </c>
      <c r="DV125" s="13">
        <v>5</v>
      </c>
      <c r="DW125" s="13">
        <v>5</v>
      </c>
      <c r="DX125" s="13">
        <v>6</v>
      </c>
      <c r="DY125" s="13">
        <v>3</v>
      </c>
      <c r="DZ125" s="13">
        <v>8</v>
      </c>
      <c r="EA125" s="13">
        <v>7</v>
      </c>
      <c r="EB125" s="13">
        <v>11</v>
      </c>
      <c r="EC125" s="13">
        <v>14</v>
      </c>
      <c r="ED125" s="13">
        <v>12</v>
      </c>
      <c r="EE125" s="13">
        <v>10</v>
      </c>
      <c r="EF125" s="13">
        <v>12</v>
      </c>
      <c r="EG125" s="13">
        <v>8</v>
      </c>
      <c r="EH125" s="13">
        <v>12</v>
      </c>
      <c r="EI125" s="13">
        <v>15</v>
      </c>
      <c r="EJ125" s="13">
        <v>13</v>
      </c>
      <c r="EK125" s="13">
        <v>15</v>
      </c>
      <c r="EL125" s="13">
        <v>23</v>
      </c>
      <c r="EM125" s="13">
        <v>12</v>
      </c>
      <c r="EN125" s="13">
        <v>19</v>
      </c>
      <c r="EO125" s="13">
        <v>23</v>
      </c>
      <c r="EP125" s="13">
        <v>16</v>
      </c>
      <c r="EQ125" s="13">
        <v>10</v>
      </c>
      <c r="ER125" s="13">
        <v>12</v>
      </c>
      <c r="ES125" s="13">
        <v>17</v>
      </c>
      <c r="ET125" s="13">
        <v>16</v>
      </c>
      <c r="EU125" s="13">
        <v>19</v>
      </c>
      <c r="EV125" s="13">
        <v>25</v>
      </c>
      <c r="EW125" s="13">
        <v>18</v>
      </c>
      <c r="EX125" s="13">
        <v>21</v>
      </c>
      <c r="EY125" s="13">
        <v>17</v>
      </c>
      <c r="EZ125" s="13">
        <v>11</v>
      </c>
      <c r="FA125" s="13">
        <v>16</v>
      </c>
      <c r="FB125" s="13">
        <v>16</v>
      </c>
      <c r="FC125" s="13">
        <v>11</v>
      </c>
      <c r="FD125" s="13">
        <v>17</v>
      </c>
      <c r="FE125" s="13">
        <v>7</v>
      </c>
      <c r="FF125" s="13">
        <v>9</v>
      </c>
      <c r="FG125" s="13">
        <v>4</v>
      </c>
      <c r="FH125" s="13">
        <v>2</v>
      </c>
      <c r="FI125" s="13">
        <v>4</v>
      </c>
      <c r="FJ125" s="13">
        <v>1</v>
      </c>
      <c r="FK125" s="13"/>
      <c r="FL125" s="13"/>
      <c r="FM125" s="13"/>
      <c r="FN125" s="13"/>
      <c r="FO125" s="13">
        <v>1</v>
      </c>
      <c r="FP125" s="13"/>
      <c r="FQ125" s="13"/>
      <c r="FR125" s="13"/>
      <c r="FS125" s="57">
        <v>552</v>
      </c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>
        <v>1</v>
      </c>
      <c r="GJ125" s="13"/>
      <c r="GK125" s="13"/>
      <c r="GL125" s="13"/>
      <c r="GM125" s="13"/>
      <c r="GN125" s="13"/>
      <c r="GO125" s="13">
        <v>2</v>
      </c>
      <c r="GP125" s="13"/>
      <c r="GQ125" s="13"/>
      <c r="GR125" s="13">
        <v>1</v>
      </c>
      <c r="GS125" s="13"/>
      <c r="GT125" s="13">
        <v>1</v>
      </c>
      <c r="GU125" s="13"/>
      <c r="GV125" s="13"/>
      <c r="GW125" s="13">
        <v>2</v>
      </c>
      <c r="GX125" s="13">
        <v>4</v>
      </c>
      <c r="GY125" s="13"/>
      <c r="GZ125" s="13">
        <v>1</v>
      </c>
      <c r="HA125" s="13"/>
      <c r="HB125" s="13">
        <v>4</v>
      </c>
      <c r="HC125" s="13">
        <v>1</v>
      </c>
      <c r="HD125" s="13">
        <v>2</v>
      </c>
      <c r="HE125" s="13">
        <v>4</v>
      </c>
      <c r="HF125" s="13">
        <v>1</v>
      </c>
      <c r="HG125" s="13">
        <v>3</v>
      </c>
      <c r="HH125" s="13">
        <v>4</v>
      </c>
      <c r="HI125" s="13">
        <v>3</v>
      </c>
      <c r="HJ125" s="13">
        <v>7</v>
      </c>
      <c r="HK125" s="13">
        <v>2</v>
      </c>
      <c r="HL125" s="13">
        <v>4</v>
      </c>
      <c r="HM125" s="13">
        <v>1</v>
      </c>
      <c r="HN125" s="13">
        <v>4</v>
      </c>
      <c r="HO125" s="13">
        <v>6</v>
      </c>
      <c r="HP125" s="13">
        <v>5</v>
      </c>
      <c r="HQ125" s="13">
        <v>6</v>
      </c>
      <c r="HR125" s="13">
        <v>4</v>
      </c>
      <c r="HS125" s="13">
        <v>5</v>
      </c>
      <c r="HT125" s="13">
        <v>7</v>
      </c>
      <c r="HU125" s="13">
        <v>5</v>
      </c>
      <c r="HV125" s="13">
        <v>10</v>
      </c>
      <c r="HW125" s="13">
        <v>9</v>
      </c>
      <c r="HX125" s="13">
        <v>16</v>
      </c>
      <c r="HY125" s="13">
        <v>15</v>
      </c>
      <c r="HZ125" s="13">
        <v>15</v>
      </c>
      <c r="IA125" s="13">
        <v>8</v>
      </c>
      <c r="IB125" s="13">
        <v>16</v>
      </c>
      <c r="IC125" s="13">
        <v>11</v>
      </c>
      <c r="ID125" s="13">
        <v>20</v>
      </c>
      <c r="IE125" s="13">
        <v>12</v>
      </c>
      <c r="IF125" s="13">
        <v>16</v>
      </c>
      <c r="IG125" s="13">
        <v>15</v>
      </c>
      <c r="IH125" s="13">
        <v>17</v>
      </c>
      <c r="II125" s="13">
        <v>23</v>
      </c>
      <c r="IJ125" s="13">
        <v>17</v>
      </c>
      <c r="IK125" s="13">
        <v>14</v>
      </c>
      <c r="IL125" s="13">
        <v>16</v>
      </c>
      <c r="IM125" s="13">
        <v>18</v>
      </c>
      <c r="IN125" s="13">
        <v>16</v>
      </c>
      <c r="IO125" s="13">
        <v>12</v>
      </c>
      <c r="IP125" s="13">
        <v>32</v>
      </c>
      <c r="IQ125" s="13">
        <v>19</v>
      </c>
      <c r="IR125" s="13">
        <v>12</v>
      </c>
      <c r="IS125" s="13">
        <v>15</v>
      </c>
      <c r="IT125" s="13">
        <v>16</v>
      </c>
      <c r="IU125" s="13">
        <v>22</v>
      </c>
      <c r="IV125" s="13">
        <v>13</v>
      </c>
      <c r="IW125" s="13">
        <v>17</v>
      </c>
      <c r="IX125" s="13">
        <v>9</v>
      </c>
      <c r="IY125" s="13">
        <v>17</v>
      </c>
      <c r="IZ125" s="13">
        <v>27</v>
      </c>
      <c r="JA125" s="13">
        <v>11</v>
      </c>
      <c r="JB125" s="13">
        <v>10</v>
      </c>
      <c r="JC125" s="13">
        <v>19</v>
      </c>
      <c r="JD125" s="13">
        <v>11</v>
      </c>
      <c r="JE125" s="13">
        <v>4</v>
      </c>
      <c r="JF125" s="13">
        <v>9</v>
      </c>
      <c r="JG125" s="13">
        <v>9</v>
      </c>
      <c r="JH125" s="13">
        <v>7</v>
      </c>
      <c r="JI125" s="13">
        <v>5</v>
      </c>
      <c r="JJ125" s="13">
        <v>2</v>
      </c>
      <c r="JK125" s="13">
        <v>3</v>
      </c>
      <c r="JL125" s="13">
        <v>1</v>
      </c>
      <c r="JM125" s="13"/>
      <c r="JN125" s="13"/>
      <c r="JO125" s="13"/>
      <c r="JP125" s="13"/>
      <c r="JQ125" s="13"/>
      <c r="JR125" s="13"/>
      <c r="JS125" s="13"/>
      <c r="JT125" s="57">
        <v>676</v>
      </c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>
        <v>1</v>
      </c>
      <c r="KJ125" s="13"/>
      <c r="KK125" s="13"/>
      <c r="KL125" s="13"/>
      <c r="KM125" s="13"/>
      <c r="KN125" s="13"/>
      <c r="KO125" s="13"/>
      <c r="KP125" s="13"/>
      <c r="KQ125" s="13"/>
      <c r="KR125" s="13"/>
      <c r="KS125" s="13">
        <v>1</v>
      </c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>
        <v>1</v>
      </c>
      <c r="LE125" s="13"/>
      <c r="LF125" s="13">
        <v>1</v>
      </c>
      <c r="LG125" s="13"/>
      <c r="LH125" s="13">
        <v>1</v>
      </c>
      <c r="LI125" s="13"/>
      <c r="LJ125" s="13"/>
      <c r="LK125" s="13"/>
      <c r="LL125" s="13"/>
      <c r="LM125" s="13"/>
      <c r="LN125" s="13"/>
      <c r="LO125" s="13"/>
      <c r="LP125" s="13">
        <v>1</v>
      </c>
      <c r="LQ125" s="13"/>
      <c r="LR125" s="13"/>
      <c r="LS125" s="13"/>
      <c r="LT125" s="13"/>
      <c r="LU125" s="13"/>
      <c r="LV125" s="13">
        <v>1</v>
      </c>
      <c r="LW125" s="13"/>
      <c r="LX125" s="13"/>
      <c r="LY125" s="13"/>
      <c r="LZ125" s="13"/>
      <c r="MA125" s="13">
        <v>4</v>
      </c>
      <c r="MB125" s="13">
        <v>1</v>
      </c>
      <c r="MC125" s="13">
        <v>3</v>
      </c>
      <c r="MD125" s="13"/>
      <c r="ME125" s="13">
        <v>1</v>
      </c>
      <c r="MF125" s="13">
        <v>2</v>
      </c>
      <c r="MG125" s="13">
        <v>2</v>
      </c>
      <c r="MH125" s="13">
        <v>2</v>
      </c>
      <c r="MI125" s="13">
        <v>1</v>
      </c>
      <c r="MJ125" s="13">
        <v>1</v>
      </c>
      <c r="MK125" s="13"/>
      <c r="ML125" s="13">
        <v>1</v>
      </c>
      <c r="MM125" s="13">
        <v>1</v>
      </c>
      <c r="MN125" s="13">
        <v>2</v>
      </c>
      <c r="MO125" s="13"/>
      <c r="MP125" s="13"/>
      <c r="MQ125" s="13">
        <v>1</v>
      </c>
      <c r="MR125" s="13"/>
      <c r="MS125" s="13"/>
      <c r="MT125" s="13"/>
      <c r="MU125" s="57">
        <v>29</v>
      </c>
      <c r="MV125" s="13">
        <v>1257</v>
      </c>
    </row>
    <row r="126" spans="1:360">
      <c r="A126" s="8" t="s">
        <v>136</v>
      </c>
      <c r="B126" s="234">
        <f t="shared" si="219"/>
        <v>0</v>
      </c>
      <c r="C126" s="234">
        <f t="shared" si="220"/>
        <v>0</v>
      </c>
      <c r="D126" s="234">
        <f t="shared" si="221"/>
        <v>0</v>
      </c>
      <c r="E126" s="234">
        <f t="shared" si="222"/>
        <v>0</v>
      </c>
      <c r="F126" s="234">
        <f t="shared" si="223"/>
        <v>1</v>
      </c>
      <c r="G126" s="234">
        <f t="shared" si="224"/>
        <v>0</v>
      </c>
      <c r="H126" s="234">
        <f t="shared" si="225"/>
        <v>1</v>
      </c>
      <c r="I126" s="234">
        <f t="shared" si="226"/>
        <v>1</v>
      </c>
      <c r="J126" s="234">
        <f t="shared" si="227"/>
        <v>6</v>
      </c>
      <c r="K126" s="234">
        <f t="shared" si="228"/>
        <v>3</v>
      </c>
      <c r="L126" s="234">
        <f t="shared" si="229"/>
        <v>11</v>
      </c>
      <c r="M126" s="234">
        <f t="shared" si="230"/>
        <v>4</v>
      </c>
      <c r="N126" s="234">
        <f t="shared" si="231"/>
        <v>4</v>
      </c>
      <c r="O126" s="234">
        <f t="shared" si="232"/>
        <v>7</v>
      </c>
      <c r="P126" s="234">
        <f t="shared" si="233"/>
        <v>20</v>
      </c>
      <c r="Q126" s="234">
        <f t="shared" si="234"/>
        <v>14</v>
      </c>
      <c r="R126" s="234">
        <f t="shared" si="235"/>
        <v>11</v>
      </c>
      <c r="S126" s="234">
        <f t="shared" si="236"/>
        <v>12</v>
      </c>
      <c r="T126" s="234">
        <f t="shared" si="237"/>
        <v>5</v>
      </c>
      <c r="U126" s="234">
        <f t="shared" si="238"/>
        <v>2</v>
      </c>
      <c r="W126" s="596">
        <f t="shared" si="239"/>
        <v>0</v>
      </c>
      <c r="X126" s="596">
        <f t="shared" si="240"/>
        <v>0</v>
      </c>
      <c r="Y126" s="596">
        <f t="shared" si="241"/>
        <v>0</v>
      </c>
      <c r="Z126" s="596">
        <f t="shared" si="242"/>
        <v>0</v>
      </c>
      <c r="AA126" s="596">
        <f t="shared" si="243"/>
        <v>0</v>
      </c>
      <c r="AB126" s="596">
        <f t="shared" si="244"/>
        <v>0</v>
      </c>
      <c r="AC126" s="596">
        <f t="shared" si="245"/>
        <v>0</v>
      </c>
      <c r="AD126" s="596">
        <f t="shared" si="246"/>
        <v>1</v>
      </c>
      <c r="AE126" s="596">
        <f t="shared" si="247"/>
        <v>0</v>
      </c>
      <c r="AF126" s="596">
        <f t="shared" si="248"/>
        <v>1</v>
      </c>
      <c r="AG126" s="305"/>
      <c r="AH126" s="16" t="s">
        <v>132</v>
      </c>
      <c r="AI126" s="616">
        <f t="shared" si="249"/>
        <v>2</v>
      </c>
      <c r="AJ126" s="616">
        <f t="shared" si="250"/>
        <v>1</v>
      </c>
      <c r="AK126" s="616">
        <f t="shared" si="251"/>
        <v>1</v>
      </c>
      <c r="AL126" s="616">
        <f t="shared" si="252"/>
        <v>1</v>
      </c>
      <c r="AM126" s="616">
        <f t="shared" si="253"/>
        <v>4</v>
      </c>
      <c r="AN126" s="616">
        <f t="shared" si="254"/>
        <v>3</v>
      </c>
      <c r="AO126" s="616">
        <f t="shared" si="255"/>
        <v>14</v>
      </c>
      <c r="AP126" s="616">
        <f t="shared" si="256"/>
        <v>10</v>
      </c>
      <c r="AQ126" s="616">
        <f t="shared" si="257"/>
        <v>59</v>
      </c>
      <c r="AR126" s="616">
        <f t="shared" si="258"/>
        <v>33</v>
      </c>
      <c r="AS126" s="616">
        <f t="shared" si="259"/>
        <v>97</v>
      </c>
      <c r="AT126" s="616">
        <f t="shared" si="260"/>
        <v>71</v>
      </c>
      <c r="AU126" s="616">
        <f t="shared" si="261"/>
        <v>200</v>
      </c>
      <c r="AV126" s="616">
        <f t="shared" si="262"/>
        <v>126</v>
      </c>
      <c r="AW126" s="616">
        <f t="shared" si="263"/>
        <v>216</v>
      </c>
      <c r="AX126" s="616">
        <f t="shared" si="264"/>
        <v>144</v>
      </c>
      <c r="AY126" s="616">
        <f t="shared" si="265"/>
        <v>97</v>
      </c>
      <c r="AZ126" s="616">
        <f t="shared" si="266"/>
        <v>112</v>
      </c>
      <c r="BA126" s="616">
        <f t="shared" si="267"/>
        <v>17</v>
      </c>
      <c r="BB126" s="616">
        <f t="shared" si="268"/>
        <v>31</v>
      </c>
      <c r="BC126" s="616">
        <f t="shared" si="269"/>
        <v>32</v>
      </c>
      <c r="BD126" s="594">
        <f t="shared" si="270"/>
        <v>2</v>
      </c>
      <c r="BE126" s="594">
        <f t="shared" si="271"/>
        <v>0</v>
      </c>
      <c r="BF126" s="594">
        <f t="shared" si="272"/>
        <v>1</v>
      </c>
      <c r="BG126" s="594">
        <f t="shared" si="273"/>
        <v>1</v>
      </c>
      <c r="BH126" s="594">
        <f t="shared" si="274"/>
        <v>1</v>
      </c>
      <c r="BI126" s="594">
        <f t="shared" si="275"/>
        <v>1</v>
      </c>
      <c r="BJ126" s="594">
        <f t="shared" si="276"/>
        <v>2</v>
      </c>
      <c r="BK126" s="594">
        <f t="shared" si="277"/>
        <v>10</v>
      </c>
      <c r="BL126" s="594">
        <f t="shared" si="278"/>
        <v>11</v>
      </c>
      <c r="BM126" s="594">
        <f t="shared" si="279"/>
        <v>3</v>
      </c>
      <c r="BN126" s="305"/>
      <c r="BO126" s="305"/>
      <c r="BP126" s="16" t="s">
        <v>132</v>
      </c>
      <c r="BQ126" s="13"/>
      <c r="BR126" s="13"/>
      <c r="BS126" s="13"/>
      <c r="BT126" s="13"/>
      <c r="BU126" s="13"/>
      <c r="BV126" s="13"/>
      <c r="BW126" s="13"/>
      <c r="BX126" s="13">
        <v>1</v>
      </c>
      <c r="BY126" s="13"/>
      <c r="BZ126" s="13"/>
      <c r="CA126" s="13"/>
      <c r="CB126" s="13"/>
      <c r="CC126" s="13"/>
      <c r="CD126" s="13"/>
      <c r="CE126" s="13"/>
      <c r="CF126" s="13"/>
      <c r="CG126" s="13">
        <v>1</v>
      </c>
      <c r="CH126" s="13"/>
      <c r="CI126" s="13"/>
      <c r="CJ126" s="13"/>
      <c r="CK126" s="13"/>
      <c r="CL126" s="13"/>
      <c r="CM126" s="13"/>
      <c r="CN126" s="13"/>
      <c r="CO126" s="13">
        <v>2</v>
      </c>
      <c r="CP126" s="13"/>
      <c r="CQ126" s="13">
        <v>1</v>
      </c>
      <c r="CR126" s="13">
        <v>1</v>
      </c>
      <c r="CS126" s="13">
        <v>1</v>
      </c>
      <c r="CT126" s="13">
        <v>2</v>
      </c>
      <c r="CU126" s="13">
        <v>1</v>
      </c>
      <c r="CV126" s="13"/>
      <c r="CW126" s="13">
        <v>2</v>
      </c>
      <c r="CX126" s="13"/>
      <c r="CY126" s="13">
        <v>1</v>
      </c>
      <c r="CZ126" s="13">
        <v>1</v>
      </c>
      <c r="DA126" s="13">
        <v>1</v>
      </c>
      <c r="DB126" s="13">
        <v>1</v>
      </c>
      <c r="DC126" s="13">
        <v>4</v>
      </c>
      <c r="DD126" s="13">
        <v>3</v>
      </c>
      <c r="DE126" s="13">
        <v>1</v>
      </c>
      <c r="DF126" s="13">
        <v>5</v>
      </c>
      <c r="DG126" s="13">
        <v>2</v>
      </c>
      <c r="DH126" s="13">
        <v>3</v>
      </c>
      <c r="DI126" s="13">
        <v>2</v>
      </c>
      <c r="DJ126" s="13">
        <v>6</v>
      </c>
      <c r="DK126" s="13">
        <v>6</v>
      </c>
      <c r="DL126" s="13">
        <v>7</v>
      </c>
      <c r="DM126" s="13">
        <v>6</v>
      </c>
      <c r="DN126" s="13">
        <v>8</v>
      </c>
      <c r="DO126" s="13">
        <v>4</v>
      </c>
      <c r="DP126" s="13">
        <v>5</v>
      </c>
      <c r="DQ126" s="13">
        <v>8</v>
      </c>
      <c r="DR126" s="13">
        <v>6</v>
      </c>
      <c r="DS126" s="13">
        <v>9</v>
      </c>
      <c r="DT126" s="13">
        <v>12</v>
      </c>
      <c r="DU126" s="13">
        <v>6</v>
      </c>
      <c r="DV126" s="13">
        <v>1</v>
      </c>
      <c r="DW126" s="13">
        <v>12</v>
      </c>
      <c r="DX126" s="13">
        <v>15</v>
      </c>
      <c r="DY126" s="13">
        <v>11</v>
      </c>
      <c r="DZ126" s="13">
        <v>15</v>
      </c>
      <c r="EA126" s="13">
        <v>16</v>
      </c>
      <c r="EB126" s="13">
        <v>15</v>
      </c>
      <c r="EC126" s="13">
        <v>12</v>
      </c>
      <c r="ED126" s="13">
        <v>13</v>
      </c>
      <c r="EE126" s="13">
        <v>16</v>
      </c>
      <c r="EF126" s="13">
        <v>16</v>
      </c>
      <c r="EG126" s="13">
        <v>17</v>
      </c>
      <c r="EH126" s="13">
        <v>12</v>
      </c>
      <c r="EI126" s="13">
        <v>15</v>
      </c>
      <c r="EJ126" s="13">
        <v>14</v>
      </c>
      <c r="EK126" s="13">
        <v>12</v>
      </c>
      <c r="EL126" s="13">
        <v>17</v>
      </c>
      <c r="EM126" s="13">
        <v>15</v>
      </c>
      <c r="EN126" s="13">
        <v>8</v>
      </c>
      <c r="EO126" s="13">
        <v>18</v>
      </c>
      <c r="EP126" s="13">
        <v>9</v>
      </c>
      <c r="EQ126" s="13">
        <v>12</v>
      </c>
      <c r="ER126" s="13">
        <v>10</v>
      </c>
      <c r="ES126" s="13">
        <v>11</v>
      </c>
      <c r="ET126" s="13">
        <v>16</v>
      </c>
      <c r="EU126" s="13">
        <v>16</v>
      </c>
      <c r="EV126" s="13">
        <v>11</v>
      </c>
      <c r="EW126" s="13">
        <v>9</v>
      </c>
      <c r="EX126" s="13">
        <v>11</v>
      </c>
      <c r="EY126" s="13">
        <v>7</v>
      </c>
      <c r="EZ126" s="13">
        <v>8</v>
      </c>
      <c r="FA126" s="13">
        <v>4</v>
      </c>
      <c r="FB126" s="13">
        <v>4</v>
      </c>
      <c r="FC126" s="13">
        <v>3</v>
      </c>
      <c r="FD126" s="13">
        <v>3</v>
      </c>
      <c r="FE126" s="13">
        <v>3</v>
      </c>
      <c r="FF126" s="13">
        <v>1</v>
      </c>
      <c r="FG126" s="13">
        <v>2</v>
      </c>
      <c r="FH126" s="13">
        <v>1</v>
      </c>
      <c r="FI126" s="13">
        <v>1</v>
      </c>
      <c r="FJ126" s="13"/>
      <c r="FK126" s="13"/>
      <c r="FL126" s="13"/>
      <c r="FM126" s="13"/>
      <c r="FN126" s="13">
        <v>1</v>
      </c>
      <c r="FO126" s="13"/>
      <c r="FP126" s="13"/>
      <c r="FQ126" s="13"/>
      <c r="FR126" s="13"/>
      <c r="FS126" s="57">
        <v>532</v>
      </c>
      <c r="FT126" s="13">
        <v>1</v>
      </c>
      <c r="FU126" s="13"/>
      <c r="FV126" s="13"/>
      <c r="FW126" s="13">
        <v>1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>
        <v>1</v>
      </c>
      <c r="GQ126" s="13">
        <v>1</v>
      </c>
      <c r="GR126" s="13">
        <v>1</v>
      </c>
      <c r="GS126" s="13"/>
      <c r="GT126" s="13"/>
      <c r="GU126" s="13">
        <v>1</v>
      </c>
      <c r="GV126" s="13">
        <v>1</v>
      </c>
      <c r="GW126" s="13">
        <v>1</v>
      </c>
      <c r="GX126" s="13"/>
      <c r="GY126" s="13">
        <v>1</v>
      </c>
      <c r="GZ126" s="13">
        <v>1</v>
      </c>
      <c r="HA126" s="13">
        <v>3</v>
      </c>
      <c r="HB126" s="13">
        <v>1</v>
      </c>
      <c r="HC126" s="13">
        <v>1</v>
      </c>
      <c r="HD126" s="13">
        <v>4</v>
      </c>
      <c r="HE126" s="13">
        <v>1</v>
      </c>
      <c r="HF126" s="13">
        <v>4</v>
      </c>
      <c r="HG126" s="13">
        <v>5</v>
      </c>
      <c r="HH126" s="13">
        <v>6</v>
      </c>
      <c r="HI126" s="13">
        <v>10</v>
      </c>
      <c r="HJ126" s="13">
        <v>7</v>
      </c>
      <c r="HK126" s="13">
        <v>1</v>
      </c>
      <c r="HL126" s="13">
        <v>3</v>
      </c>
      <c r="HM126" s="13">
        <v>6</v>
      </c>
      <c r="HN126" s="13">
        <v>9</v>
      </c>
      <c r="HO126" s="13">
        <v>8</v>
      </c>
      <c r="HP126" s="13">
        <v>9</v>
      </c>
      <c r="HQ126" s="13">
        <v>10</v>
      </c>
      <c r="HR126" s="13">
        <v>7</v>
      </c>
      <c r="HS126" s="13">
        <v>9</v>
      </c>
      <c r="HT126" s="13">
        <v>11</v>
      </c>
      <c r="HU126" s="13">
        <v>6</v>
      </c>
      <c r="HV126" s="13">
        <v>8</v>
      </c>
      <c r="HW126" s="13">
        <v>12</v>
      </c>
      <c r="HX126" s="13">
        <v>10</v>
      </c>
      <c r="HY126" s="13">
        <v>15</v>
      </c>
      <c r="HZ126" s="13">
        <v>17</v>
      </c>
      <c r="IA126" s="13">
        <v>7</v>
      </c>
      <c r="IB126" s="13">
        <v>15</v>
      </c>
      <c r="IC126" s="13">
        <v>14</v>
      </c>
      <c r="ID126" s="13">
        <v>21</v>
      </c>
      <c r="IE126" s="13">
        <v>22</v>
      </c>
      <c r="IF126" s="13">
        <v>19</v>
      </c>
      <c r="IG126" s="13">
        <v>36</v>
      </c>
      <c r="IH126" s="13">
        <v>24</v>
      </c>
      <c r="II126" s="13">
        <v>25</v>
      </c>
      <c r="IJ126" s="13">
        <v>16</v>
      </c>
      <c r="IK126" s="13">
        <v>23</v>
      </c>
      <c r="IL126" s="13">
        <v>16</v>
      </c>
      <c r="IM126" s="13">
        <v>26</v>
      </c>
      <c r="IN126" s="13">
        <v>20</v>
      </c>
      <c r="IO126" s="13">
        <v>23</v>
      </c>
      <c r="IP126" s="13">
        <v>30</v>
      </c>
      <c r="IQ126" s="13">
        <v>28</v>
      </c>
      <c r="IR126" s="13">
        <v>12</v>
      </c>
      <c r="IS126" s="13">
        <v>22</v>
      </c>
      <c r="IT126" s="13">
        <v>17</v>
      </c>
      <c r="IU126" s="13">
        <v>12</v>
      </c>
      <c r="IV126" s="13">
        <v>11</v>
      </c>
      <c r="IW126" s="13">
        <v>12</v>
      </c>
      <c r="IX126" s="13">
        <v>13</v>
      </c>
      <c r="IY126" s="13">
        <v>9</v>
      </c>
      <c r="IZ126" s="13">
        <v>7</v>
      </c>
      <c r="JA126" s="13">
        <v>9</v>
      </c>
      <c r="JB126" s="13">
        <v>4</v>
      </c>
      <c r="JC126" s="13">
        <v>3</v>
      </c>
      <c r="JD126" s="13">
        <v>7</v>
      </c>
      <c r="JE126" s="13">
        <v>2</v>
      </c>
      <c r="JF126" s="13">
        <v>1</v>
      </c>
      <c r="JG126" s="13">
        <v>1</v>
      </c>
      <c r="JH126" s="13">
        <v>1</v>
      </c>
      <c r="JI126" s="13">
        <v>3</v>
      </c>
      <c r="JJ126" s="13"/>
      <c r="JK126" s="13">
        <v>1</v>
      </c>
      <c r="JL126" s="13"/>
      <c r="JM126" s="13"/>
      <c r="JN126" s="13"/>
      <c r="JO126" s="13">
        <v>1</v>
      </c>
      <c r="JP126" s="13"/>
      <c r="JQ126" s="13"/>
      <c r="JR126" s="13"/>
      <c r="JS126" s="13"/>
      <c r="JT126" s="57">
        <v>707</v>
      </c>
      <c r="JU126" s="13"/>
      <c r="JV126" s="13">
        <v>2</v>
      </c>
      <c r="JW126" s="13"/>
      <c r="JX126" s="13"/>
      <c r="JY126" s="13">
        <v>1</v>
      </c>
      <c r="JZ126" s="13"/>
      <c r="KA126" s="13"/>
      <c r="KB126" s="13"/>
      <c r="KC126" s="13"/>
      <c r="KD126" s="13">
        <v>1</v>
      </c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>
        <v>1</v>
      </c>
      <c r="KP126" s="13"/>
      <c r="KQ126" s="13">
        <v>1</v>
      </c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>
        <v>1</v>
      </c>
      <c r="LC126" s="13"/>
      <c r="LD126" s="13"/>
      <c r="LE126" s="13"/>
      <c r="LF126" s="13"/>
      <c r="LG126" s="13"/>
      <c r="LH126" s="13"/>
      <c r="LI126" s="13">
        <v>1</v>
      </c>
      <c r="LJ126" s="13"/>
      <c r="LK126" s="13">
        <v>2</v>
      </c>
      <c r="LL126" s="13">
        <v>3</v>
      </c>
      <c r="LM126" s="13"/>
      <c r="LN126" s="13"/>
      <c r="LO126" s="13">
        <v>1</v>
      </c>
      <c r="LP126" s="13">
        <v>3</v>
      </c>
      <c r="LQ126" s="13"/>
      <c r="LR126" s="13"/>
      <c r="LS126" s="13"/>
      <c r="LT126" s="13">
        <v>1</v>
      </c>
      <c r="LU126" s="13">
        <v>1</v>
      </c>
      <c r="LV126" s="13">
        <v>3</v>
      </c>
      <c r="LW126" s="13">
        <v>1</v>
      </c>
      <c r="LX126" s="13"/>
      <c r="LY126" s="13">
        <v>2</v>
      </c>
      <c r="LZ126" s="13">
        <v>1</v>
      </c>
      <c r="MA126" s="13"/>
      <c r="MB126" s="13">
        <v>1</v>
      </c>
      <c r="MC126" s="13">
        <v>1</v>
      </c>
      <c r="MD126" s="13">
        <v>1</v>
      </c>
      <c r="ME126" s="13"/>
      <c r="MF126" s="13"/>
      <c r="MG126" s="13"/>
      <c r="MH126" s="13">
        <v>1</v>
      </c>
      <c r="MI126" s="13">
        <v>1</v>
      </c>
      <c r="MJ126" s="13"/>
      <c r="MK126" s="13"/>
      <c r="ML126" s="13"/>
      <c r="MM126" s="13"/>
      <c r="MN126" s="13">
        <v>1</v>
      </c>
      <c r="MO126" s="13"/>
      <c r="MP126" s="13"/>
      <c r="MQ126" s="13"/>
      <c r="MR126" s="13"/>
      <c r="MS126" s="13"/>
      <c r="MT126" s="13"/>
      <c r="MU126" s="57">
        <v>32</v>
      </c>
      <c r="MV126" s="13">
        <v>1271</v>
      </c>
    </row>
    <row r="127" spans="1:360">
      <c r="A127" s="8" t="s">
        <v>212</v>
      </c>
      <c r="B127" s="234">
        <f t="shared" si="219"/>
        <v>0</v>
      </c>
      <c r="C127" s="234">
        <f t="shared" si="220"/>
        <v>0</v>
      </c>
      <c r="D127" s="234">
        <f t="shared" si="221"/>
        <v>0</v>
      </c>
      <c r="E127" s="234">
        <f t="shared" si="222"/>
        <v>0</v>
      </c>
      <c r="F127" s="234">
        <f t="shared" si="223"/>
        <v>0</v>
      </c>
      <c r="G127" s="234">
        <f t="shared" si="224"/>
        <v>0</v>
      </c>
      <c r="H127" s="234">
        <f t="shared" si="225"/>
        <v>0</v>
      </c>
      <c r="I127" s="234">
        <f t="shared" si="226"/>
        <v>1</v>
      </c>
      <c r="J127" s="234">
        <f t="shared" si="227"/>
        <v>2</v>
      </c>
      <c r="K127" s="234">
        <f t="shared" si="228"/>
        <v>0</v>
      </c>
      <c r="L127" s="234">
        <f t="shared" si="229"/>
        <v>8</v>
      </c>
      <c r="M127" s="234">
        <f t="shared" si="230"/>
        <v>5</v>
      </c>
      <c r="N127" s="234">
        <f t="shared" si="231"/>
        <v>15</v>
      </c>
      <c r="O127" s="234">
        <f t="shared" si="232"/>
        <v>7</v>
      </c>
      <c r="P127" s="234">
        <f t="shared" si="233"/>
        <v>12</v>
      </c>
      <c r="Q127" s="234">
        <f t="shared" si="234"/>
        <v>18</v>
      </c>
      <c r="R127" s="234">
        <f t="shared" si="235"/>
        <v>15</v>
      </c>
      <c r="S127" s="234">
        <f t="shared" si="236"/>
        <v>12</v>
      </c>
      <c r="T127" s="234">
        <f t="shared" si="237"/>
        <v>7</v>
      </c>
      <c r="U127" s="234">
        <f t="shared" si="238"/>
        <v>12</v>
      </c>
      <c r="W127" s="596">
        <f t="shared" si="239"/>
        <v>0</v>
      </c>
      <c r="X127" s="596">
        <f t="shared" si="240"/>
        <v>0</v>
      </c>
      <c r="Y127" s="596">
        <f t="shared" si="241"/>
        <v>0</v>
      </c>
      <c r="Z127" s="596">
        <f t="shared" si="242"/>
        <v>0</v>
      </c>
      <c r="AA127" s="596">
        <f t="shared" si="243"/>
        <v>0</v>
      </c>
      <c r="AB127" s="596">
        <f t="shared" si="244"/>
        <v>0</v>
      </c>
      <c r="AC127" s="596">
        <f t="shared" si="245"/>
        <v>0</v>
      </c>
      <c r="AD127" s="596">
        <f t="shared" si="246"/>
        <v>0</v>
      </c>
      <c r="AE127" s="596">
        <f t="shared" si="247"/>
        <v>1</v>
      </c>
      <c r="AF127" s="596">
        <f t="shared" si="248"/>
        <v>1</v>
      </c>
      <c r="AG127" s="305"/>
      <c r="AH127" s="16" t="s">
        <v>133</v>
      </c>
      <c r="AI127" s="616">
        <f t="shared" si="249"/>
        <v>0</v>
      </c>
      <c r="AJ127" s="616">
        <f t="shared" si="250"/>
        <v>0</v>
      </c>
      <c r="AK127" s="616">
        <f t="shared" si="251"/>
        <v>0</v>
      </c>
      <c r="AL127" s="616">
        <f t="shared" si="252"/>
        <v>0</v>
      </c>
      <c r="AM127" s="616">
        <f t="shared" si="253"/>
        <v>0</v>
      </c>
      <c r="AN127" s="616">
        <f t="shared" si="254"/>
        <v>0</v>
      </c>
      <c r="AO127" s="616">
        <f t="shared" si="255"/>
        <v>1</v>
      </c>
      <c r="AP127" s="616">
        <f t="shared" si="256"/>
        <v>0</v>
      </c>
      <c r="AQ127" s="616">
        <f t="shared" si="257"/>
        <v>1</v>
      </c>
      <c r="AR127" s="616">
        <f t="shared" si="258"/>
        <v>1</v>
      </c>
      <c r="AS127" s="616">
        <f t="shared" si="259"/>
        <v>1</v>
      </c>
      <c r="AT127" s="616">
        <f t="shared" si="260"/>
        <v>2</v>
      </c>
      <c r="AU127" s="616">
        <f t="shared" si="261"/>
        <v>7</v>
      </c>
      <c r="AV127" s="616">
        <f t="shared" si="262"/>
        <v>4</v>
      </c>
      <c r="AW127" s="616">
        <f t="shared" si="263"/>
        <v>7</v>
      </c>
      <c r="AX127" s="616">
        <f t="shared" si="264"/>
        <v>2</v>
      </c>
      <c r="AY127" s="616">
        <f t="shared" si="265"/>
        <v>2</v>
      </c>
      <c r="AZ127" s="616">
        <f t="shared" si="266"/>
        <v>4</v>
      </c>
      <c r="BA127" s="616">
        <f t="shared" si="267"/>
        <v>0</v>
      </c>
      <c r="BB127" s="616">
        <f t="shared" si="268"/>
        <v>7</v>
      </c>
      <c r="BC127" s="616">
        <f t="shared" si="269"/>
        <v>1</v>
      </c>
      <c r="BD127" s="594">
        <f t="shared" si="270"/>
        <v>0</v>
      </c>
      <c r="BE127" s="594">
        <f t="shared" si="271"/>
        <v>0</v>
      </c>
      <c r="BF127" s="594">
        <f t="shared" si="272"/>
        <v>0</v>
      </c>
      <c r="BG127" s="594">
        <f t="shared" si="273"/>
        <v>0</v>
      </c>
      <c r="BH127" s="594">
        <f t="shared" si="274"/>
        <v>0</v>
      </c>
      <c r="BI127" s="594">
        <f t="shared" si="275"/>
        <v>0</v>
      </c>
      <c r="BJ127" s="594">
        <f t="shared" si="276"/>
        <v>0</v>
      </c>
      <c r="BK127" s="594">
        <f t="shared" si="277"/>
        <v>0</v>
      </c>
      <c r="BL127" s="594">
        <f t="shared" si="278"/>
        <v>1</v>
      </c>
      <c r="BM127" s="594">
        <f t="shared" si="279"/>
        <v>0</v>
      </c>
      <c r="BN127" s="305"/>
      <c r="BO127" s="305"/>
      <c r="BP127" s="16" t="s">
        <v>133</v>
      </c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>
        <v>1</v>
      </c>
      <c r="DI127" s="13"/>
      <c r="DJ127" s="13"/>
      <c r="DK127" s="13"/>
      <c r="DL127" s="13"/>
      <c r="DM127" s="13"/>
      <c r="DN127" s="13"/>
      <c r="DO127" s="13"/>
      <c r="DP127" s="13"/>
      <c r="DQ127" s="13">
        <v>1</v>
      </c>
      <c r="DR127" s="13"/>
      <c r="DS127" s="13"/>
      <c r="DT127" s="13"/>
      <c r="DU127" s="13">
        <v>1</v>
      </c>
      <c r="DV127" s="13">
        <v>1</v>
      </c>
      <c r="DW127" s="13"/>
      <c r="DX127" s="13">
        <v>2</v>
      </c>
      <c r="DY127" s="13"/>
      <c r="DZ127" s="13"/>
      <c r="EA127" s="13"/>
      <c r="EB127" s="13">
        <v>1</v>
      </c>
      <c r="EC127" s="13"/>
      <c r="ED127" s="13"/>
      <c r="EE127" s="13"/>
      <c r="EF127" s="13"/>
      <c r="EG127" s="13"/>
      <c r="EH127" s="13">
        <v>1</v>
      </c>
      <c r="EI127" s="13"/>
      <c r="EJ127" s="13"/>
      <c r="EK127" s="13"/>
      <c r="EL127" s="13"/>
      <c r="EM127" s="13"/>
      <c r="EN127" s="13"/>
      <c r="EO127" s="13">
        <v>1</v>
      </c>
      <c r="EP127" s="13">
        <v>1</v>
      </c>
      <c r="EQ127" s="13"/>
      <c r="ER127" s="13"/>
      <c r="ES127" s="13">
        <v>1</v>
      </c>
      <c r="ET127" s="13">
        <v>1</v>
      </c>
      <c r="EU127" s="13">
        <v>1</v>
      </c>
      <c r="EV127" s="13"/>
      <c r="EW127" s="13"/>
      <c r="EX127" s="13"/>
      <c r="EY127" s="13"/>
      <c r="EZ127" s="13"/>
      <c r="FA127" s="13">
        <v>1</v>
      </c>
      <c r="FB127" s="13">
        <v>1</v>
      </c>
      <c r="FC127" s="13">
        <v>1</v>
      </c>
      <c r="FD127" s="13">
        <v>1</v>
      </c>
      <c r="FE127" s="13">
        <v>2</v>
      </c>
      <c r="FF127" s="13">
        <v>1</v>
      </c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57">
        <v>20</v>
      </c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>
        <v>1</v>
      </c>
      <c r="HA127" s="13"/>
      <c r="HB127" s="13"/>
      <c r="HC127" s="13"/>
      <c r="HD127" s="13"/>
      <c r="HE127" s="13"/>
      <c r="HF127" s="13"/>
      <c r="HG127" s="13">
        <v>1</v>
      </c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>
        <v>1</v>
      </c>
      <c r="HZ127" s="13">
        <v>1</v>
      </c>
      <c r="IA127" s="13">
        <v>1</v>
      </c>
      <c r="IB127" s="13"/>
      <c r="IC127" s="13"/>
      <c r="ID127" s="13"/>
      <c r="IE127" s="13">
        <v>1</v>
      </c>
      <c r="IF127" s="13">
        <v>2</v>
      </c>
      <c r="IG127" s="13"/>
      <c r="IH127" s="13"/>
      <c r="II127" s="13">
        <v>2</v>
      </c>
      <c r="IJ127" s="13"/>
      <c r="IK127" s="13">
        <v>1</v>
      </c>
      <c r="IL127" s="13">
        <v>1</v>
      </c>
      <c r="IM127" s="13">
        <v>1</v>
      </c>
      <c r="IN127" s="13">
        <v>1</v>
      </c>
      <c r="IO127" s="13"/>
      <c r="IP127" s="13">
        <v>1</v>
      </c>
      <c r="IQ127" s="13"/>
      <c r="IR127" s="13">
        <v>1</v>
      </c>
      <c r="IS127" s="13">
        <v>1</v>
      </c>
      <c r="IT127" s="13">
        <v>1</v>
      </c>
      <c r="IU127" s="13"/>
      <c r="IV127" s="13"/>
      <c r="IW127" s="13"/>
      <c r="IX127" s="13"/>
      <c r="IY127" s="13"/>
      <c r="IZ127" s="13">
        <v>1</v>
      </c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57">
        <v>19</v>
      </c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>
        <v>1</v>
      </c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57">
        <v>1</v>
      </c>
      <c r="MV127" s="13">
        <v>40</v>
      </c>
    </row>
    <row r="128" spans="1:360">
      <c r="A128" s="8" t="s">
        <v>138</v>
      </c>
      <c r="B128" s="234">
        <f t="shared" si="219"/>
        <v>0</v>
      </c>
      <c r="C128" s="234">
        <f t="shared" si="220"/>
        <v>0</v>
      </c>
      <c r="D128" s="234">
        <f t="shared" si="221"/>
        <v>0</v>
      </c>
      <c r="E128" s="234">
        <f t="shared" si="222"/>
        <v>0</v>
      </c>
      <c r="F128" s="234">
        <f t="shared" si="223"/>
        <v>0</v>
      </c>
      <c r="G128" s="234">
        <f t="shared" si="224"/>
        <v>0</v>
      </c>
      <c r="H128" s="234">
        <f t="shared" si="225"/>
        <v>0</v>
      </c>
      <c r="I128" s="234">
        <f t="shared" si="226"/>
        <v>0</v>
      </c>
      <c r="J128" s="234">
        <f t="shared" si="227"/>
        <v>2</v>
      </c>
      <c r="K128" s="234">
        <f t="shared" si="228"/>
        <v>0</v>
      </c>
      <c r="L128" s="234">
        <f t="shared" si="229"/>
        <v>2</v>
      </c>
      <c r="M128" s="234">
        <f t="shared" si="230"/>
        <v>1</v>
      </c>
      <c r="N128" s="234">
        <f t="shared" si="231"/>
        <v>0</v>
      </c>
      <c r="O128" s="234">
        <f t="shared" si="232"/>
        <v>0</v>
      </c>
      <c r="P128" s="234">
        <f t="shared" si="233"/>
        <v>0</v>
      </c>
      <c r="Q128" s="234">
        <f t="shared" si="234"/>
        <v>4</v>
      </c>
      <c r="R128" s="234">
        <f t="shared" si="235"/>
        <v>3</v>
      </c>
      <c r="S128" s="234">
        <f t="shared" si="236"/>
        <v>2</v>
      </c>
      <c r="T128" s="234">
        <f t="shared" si="237"/>
        <v>0</v>
      </c>
      <c r="U128" s="234">
        <f t="shared" si="238"/>
        <v>0</v>
      </c>
      <c r="W128" s="596">
        <f t="shared" si="239"/>
        <v>0</v>
      </c>
      <c r="X128" s="596">
        <f t="shared" si="240"/>
        <v>0</v>
      </c>
      <c r="Y128" s="596">
        <f t="shared" si="241"/>
        <v>0</v>
      </c>
      <c r="Z128" s="596">
        <f t="shared" si="242"/>
        <v>0</v>
      </c>
      <c r="AA128" s="596">
        <f t="shared" si="243"/>
        <v>0</v>
      </c>
      <c r="AB128" s="596">
        <f t="shared" si="244"/>
        <v>0</v>
      </c>
      <c r="AC128" s="596">
        <f t="shared" si="245"/>
        <v>0</v>
      </c>
      <c r="AD128" s="596">
        <f t="shared" si="246"/>
        <v>0</v>
      </c>
      <c r="AE128" s="596">
        <f t="shared" si="247"/>
        <v>3</v>
      </c>
      <c r="AF128" s="596">
        <f t="shared" si="248"/>
        <v>0</v>
      </c>
      <c r="AG128" s="305"/>
      <c r="AH128" s="16" t="s">
        <v>134</v>
      </c>
      <c r="AI128" s="616">
        <f t="shared" si="249"/>
        <v>0</v>
      </c>
      <c r="AJ128" s="616">
        <f t="shared" si="250"/>
        <v>0</v>
      </c>
      <c r="AK128" s="616">
        <f t="shared" si="251"/>
        <v>0</v>
      </c>
      <c r="AL128" s="616">
        <f t="shared" si="252"/>
        <v>0</v>
      </c>
      <c r="AM128" s="616">
        <f t="shared" si="253"/>
        <v>0</v>
      </c>
      <c r="AN128" s="616">
        <f t="shared" si="254"/>
        <v>0</v>
      </c>
      <c r="AO128" s="616">
        <f t="shared" si="255"/>
        <v>4</v>
      </c>
      <c r="AP128" s="616">
        <f t="shared" si="256"/>
        <v>1</v>
      </c>
      <c r="AQ128" s="616">
        <f t="shared" si="257"/>
        <v>5</v>
      </c>
      <c r="AR128" s="616">
        <f t="shared" si="258"/>
        <v>2</v>
      </c>
      <c r="AS128" s="616">
        <f t="shared" si="259"/>
        <v>16</v>
      </c>
      <c r="AT128" s="616">
        <f t="shared" si="260"/>
        <v>4</v>
      </c>
      <c r="AU128" s="616">
        <f t="shared" si="261"/>
        <v>26</v>
      </c>
      <c r="AV128" s="616">
        <f t="shared" si="262"/>
        <v>8</v>
      </c>
      <c r="AW128" s="616">
        <f t="shared" si="263"/>
        <v>42</v>
      </c>
      <c r="AX128" s="616">
        <f t="shared" si="264"/>
        <v>27</v>
      </c>
      <c r="AY128" s="616">
        <f t="shared" si="265"/>
        <v>32</v>
      </c>
      <c r="AZ128" s="616">
        <f t="shared" si="266"/>
        <v>34</v>
      </c>
      <c r="BA128" s="616">
        <f t="shared" si="267"/>
        <v>9</v>
      </c>
      <c r="BB128" s="616">
        <f t="shared" si="268"/>
        <v>12</v>
      </c>
      <c r="BC128" s="616">
        <f t="shared" si="269"/>
        <v>6</v>
      </c>
      <c r="BD128" s="594">
        <f t="shared" si="270"/>
        <v>0</v>
      </c>
      <c r="BE128" s="594">
        <f t="shared" si="271"/>
        <v>0</v>
      </c>
      <c r="BF128" s="594">
        <f t="shared" si="272"/>
        <v>0</v>
      </c>
      <c r="BG128" s="594">
        <f t="shared" si="273"/>
        <v>0</v>
      </c>
      <c r="BH128" s="594">
        <f t="shared" si="274"/>
        <v>0</v>
      </c>
      <c r="BI128" s="594">
        <f t="shared" si="275"/>
        <v>0</v>
      </c>
      <c r="BJ128" s="594">
        <f t="shared" si="276"/>
        <v>0</v>
      </c>
      <c r="BK128" s="594">
        <f t="shared" si="277"/>
        <v>1</v>
      </c>
      <c r="BL128" s="594">
        <f t="shared" si="278"/>
        <v>2</v>
      </c>
      <c r="BM128" s="594">
        <f t="shared" si="279"/>
        <v>3</v>
      </c>
      <c r="BN128" s="305"/>
      <c r="BO128" s="305"/>
      <c r="BP128" s="16" t="s">
        <v>134</v>
      </c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>
        <v>1</v>
      </c>
      <c r="DB128" s="13"/>
      <c r="DC128" s="13"/>
      <c r="DD128" s="13"/>
      <c r="DE128" s="13"/>
      <c r="DF128" s="13"/>
      <c r="DG128" s="13"/>
      <c r="DH128" s="13">
        <v>1</v>
      </c>
      <c r="DI128" s="13"/>
      <c r="DJ128" s="13"/>
      <c r="DK128" s="13">
        <v>1</v>
      </c>
      <c r="DL128" s="13">
        <v>1</v>
      </c>
      <c r="DM128" s="13"/>
      <c r="DN128" s="13">
        <v>1</v>
      </c>
      <c r="DO128" s="13"/>
      <c r="DP128" s="13">
        <v>1</v>
      </c>
      <c r="DQ128" s="13"/>
      <c r="DR128" s="13"/>
      <c r="DS128" s="13"/>
      <c r="DT128" s="13">
        <v>1</v>
      </c>
      <c r="DU128" s="13"/>
      <c r="DV128" s="13">
        <v>3</v>
      </c>
      <c r="DW128" s="13"/>
      <c r="DX128" s="13"/>
      <c r="DY128" s="13"/>
      <c r="DZ128" s="13">
        <v>2</v>
      </c>
      <c r="EA128" s="13"/>
      <c r="EB128" s="13"/>
      <c r="EC128" s="13"/>
      <c r="ED128" s="13">
        <v>1</v>
      </c>
      <c r="EE128" s="13">
        <v>2</v>
      </c>
      <c r="EF128" s="13">
        <v>1</v>
      </c>
      <c r="EG128" s="13">
        <v>5</v>
      </c>
      <c r="EH128" s="13"/>
      <c r="EI128" s="13">
        <v>4</v>
      </c>
      <c r="EJ128" s="13">
        <v>4</v>
      </c>
      <c r="EK128" s="13">
        <v>4</v>
      </c>
      <c r="EL128" s="13">
        <v>1</v>
      </c>
      <c r="EM128" s="13">
        <v>3</v>
      </c>
      <c r="EN128" s="13">
        <v>1</v>
      </c>
      <c r="EO128" s="13">
        <v>4</v>
      </c>
      <c r="EP128" s="13">
        <v>2</v>
      </c>
      <c r="EQ128" s="13">
        <v>3</v>
      </c>
      <c r="ER128" s="13">
        <v>3</v>
      </c>
      <c r="ES128" s="13">
        <v>3</v>
      </c>
      <c r="ET128" s="13">
        <v>5</v>
      </c>
      <c r="EU128" s="13">
        <v>2</v>
      </c>
      <c r="EV128" s="13">
        <v>5</v>
      </c>
      <c r="EW128" s="13">
        <v>4</v>
      </c>
      <c r="EX128" s="13">
        <v>3</v>
      </c>
      <c r="EY128" s="13">
        <v>4</v>
      </c>
      <c r="EZ128" s="13">
        <v>3</v>
      </c>
      <c r="FA128" s="13">
        <v>1</v>
      </c>
      <c r="FB128" s="13">
        <v>3</v>
      </c>
      <c r="FC128" s="13"/>
      <c r="FD128" s="13">
        <v>1</v>
      </c>
      <c r="FE128" s="13"/>
      <c r="FF128" s="13">
        <v>1</v>
      </c>
      <c r="FG128" s="13">
        <v>1</v>
      </c>
      <c r="FH128" s="13">
        <v>1</v>
      </c>
      <c r="FI128" s="13">
        <v>1</v>
      </c>
      <c r="FJ128" s="13"/>
      <c r="FK128" s="13"/>
      <c r="FL128" s="13"/>
      <c r="FM128" s="13"/>
      <c r="FN128" s="13"/>
      <c r="FO128" s="13"/>
      <c r="FP128" s="13"/>
      <c r="FQ128" s="13"/>
      <c r="FR128" s="13"/>
      <c r="FS128" s="57">
        <v>88</v>
      </c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>
        <v>1</v>
      </c>
      <c r="HA128" s="13"/>
      <c r="HB128" s="13"/>
      <c r="HC128" s="13">
        <v>1</v>
      </c>
      <c r="HD128" s="13">
        <v>1</v>
      </c>
      <c r="HE128" s="13">
        <v>1</v>
      </c>
      <c r="HF128" s="13"/>
      <c r="HG128" s="13"/>
      <c r="HH128" s="13"/>
      <c r="HI128" s="13"/>
      <c r="HJ128" s="13"/>
      <c r="HK128" s="13"/>
      <c r="HL128" s="13"/>
      <c r="HM128" s="13">
        <v>1</v>
      </c>
      <c r="HN128" s="13">
        <v>1</v>
      </c>
      <c r="HO128" s="13">
        <v>3</v>
      </c>
      <c r="HP128" s="13">
        <v>1</v>
      </c>
      <c r="HQ128" s="13">
        <v>3</v>
      </c>
      <c r="HR128" s="13">
        <v>1</v>
      </c>
      <c r="HS128" s="13">
        <v>1</v>
      </c>
      <c r="HT128" s="13">
        <v>2</v>
      </c>
      <c r="HU128" s="13">
        <v>1</v>
      </c>
      <c r="HV128" s="13">
        <v>1</v>
      </c>
      <c r="HW128" s="13">
        <v>5</v>
      </c>
      <c r="HX128" s="13"/>
      <c r="HY128" s="13">
        <v>1</v>
      </c>
      <c r="HZ128" s="13">
        <v>3</v>
      </c>
      <c r="IA128" s="13">
        <v>1</v>
      </c>
      <c r="IB128" s="13">
        <v>1</v>
      </c>
      <c r="IC128" s="13">
        <v>2</v>
      </c>
      <c r="ID128" s="13">
        <v>3</v>
      </c>
      <c r="IE128" s="13">
        <v>2</v>
      </c>
      <c r="IF128" s="13">
        <v>2</v>
      </c>
      <c r="IG128" s="13">
        <v>4</v>
      </c>
      <c r="IH128" s="13">
        <v>5</v>
      </c>
      <c r="II128" s="13">
        <v>3</v>
      </c>
      <c r="IJ128" s="13">
        <v>3</v>
      </c>
      <c r="IK128" s="13">
        <v>7</v>
      </c>
      <c r="IL128" s="13">
        <v>1</v>
      </c>
      <c r="IM128" s="13">
        <v>8</v>
      </c>
      <c r="IN128" s="13">
        <v>1</v>
      </c>
      <c r="IO128" s="13">
        <v>4</v>
      </c>
      <c r="IP128" s="13">
        <v>5</v>
      </c>
      <c r="IQ128" s="13">
        <v>1</v>
      </c>
      <c r="IR128" s="13">
        <v>7</v>
      </c>
      <c r="IS128" s="13">
        <v>5</v>
      </c>
      <c r="IT128" s="13">
        <v>5</v>
      </c>
      <c r="IU128" s="13">
        <v>3</v>
      </c>
      <c r="IV128" s="13">
        <v>5</v>
      </c>
      <c r="IW128" s="13">
        <v>3</v>
      </c>
      <c r="IX128" s="13">
        <v>2</v>
      </c>
      <c r="IY128" s="13">
        <v>5</v>
      </c>
      <c r="IZ128" s="13">
        <v>5</v>
      </c>
      <c r="JA128" s="13">
        <v>1</v>
      </c>
      <c r="JB128" s="13"/>
      <c r="JC128" s="13">
        <v>3</v>
      </c>
      <c r="JD128" s="13">
        <v>1</v>
      </c>
      <c r="JE128" s="13">
        <v>1</v>
      </c>
      <c r="JF128" s="13"/>
      <c r="JG128" s="13">
        <v>1</v>
      </c>
      <c r="JH128" s="13">
        <v>2</v>
      </c>
      <c r="JI128" s="13">
        <v>1</v>
      </c>
      <c r="JJ128" s="13">
        <v>1</v>
      </c>
      <c r="JK128" s="13">
        <v>1</v>
      </c>
      <c r="JL128" s="13"/>
      <c r="JM128" s="13"/>
      <c r="JN128" s="13">
        <v>1</v>
      </c>
      <c r="JO128" s="13"/>
      <c r="JP128" s="13"/>
      <c r="JQ128" s="13"/>
      <c r="JR128" s="13"/>
      <c r="JS128" s="13"/>
      <c r="JT128" s="57">
        <v>134</v>
      </c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>
        <v>1</v>
      </c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>
        <v>1</v>
      </c>
      <c r="LX128" s="13"/>
      <c r="LY128" s="13"/>
      <c r="LZ128" s="13"/>
      <c r="MA128" s="13"/>
      <c r="MB128" s="13"/>
      <c r="MC128" s="13">
        <v>1</v>
      </c>
      <c r="MD128" s="13"/>
      <c r="ME128" s="13">
        <v>1</v>
      </c>
      <c r="MF128" s="13"/>
      <c r="MG128" s="13"/>
      <c r="MH128" s="13"/>
      <c r="MI128" s="13"/>
      <c r="MJ128" s="13"/>
      <c r="MK128" s="13"/>
      <c r="ML128" s="13">
        <v>2</v>
      </c>
      <c r="MM128" s="13"/>
      <c r="MN128" s="13"/>
      <c r="MO128" s="13"/>
      <c r="MP128" s="13"/>
      <c r="MQ128" s="13"/>
      <c r="MR128" s="13"/>
      <c r="MS128" s="13"/>
      <c r="MT128" s="13"/>
      <c r="MU128" s="57">
        <v>6</v>
      </c>
      <c r="MV128" s="13">
        <v>228</v>
      </c>
    </row>
    <row r="129" spans="1:360">
      <c r="A129" s="8" t="s">
        <v>139</v>
      </c>
      <c r="B129" s="234">
        <f t="shared" si="219"/>
        <v>0</v>
      </c>
      <c r="C129" s="234">
        <f t="shared" si="220"/>
        <v>0</v>
      </c>
      <c r="D129" s="234">
        <f t="shared" si="221"/>
        <v>1</v>
      </c>
      <c r="E129" s="234">
        <f t="shared" si="222"/>
        <v>0</v>
      </c>
      <c r="F129" s="234">
        <f t="shared" si="223"/>
        <v>1</v>
      </c>
      <c r="G129" s="234">
        <f t="shared" si="224"/>
        <v>0</v>
      </c>
      <c r="H129" s="234">
        <f t="shared" si="225"/>
        <v>4</v>
      </c>
      <c r="I129" s="234">
        <f t="shared" si="226"/>
        <v>2</v>
      </c>
      <c r="J129" s="234">
        <f t="shared" si="227"/>
        <v>12</v>
      </c>
      <c r="K129" s="234">
        <f t="shared" si="228"/>
        <v>5</v>
      </c>
      <c r="L129" s="234">
        <f t="shared" si="229"/>
        <v>26</v>
      </c>
      <c r="M129" s="234">
        <f t="shared" si="230"/>
        <v>12</v>
      </c>
      <c r="N129" s="234">
        <f t="shared" si="231"/>
        <v>48</v>
      </c>
      <c r="O129" s="234">
        <f t="shared" si="232"/>
        <v>33</v>
      </c>
      <c r="P129" s="234">
        <f t="shared" si="233"/>
        <v>71</v>
      </c>
      <c r="Q129" s="234">
        <f t="shared" si="234"/>
        <v>51</v>
      </c>
      <c r="R129" s="234">
        <f t="shared" si="235"/>
        <v>37</v>
      </c>
      <c r="S129" s="234">
        <f t="shared" si="236"/>
        <v>44</v>
      </c>
      <c r="T129" s="234">
        <f t="shared" si="237"/>
        <v>13</v>
      </c>
      <c r="U129" s="234">
        <f t="shared" si="238"/>
        <v>18</v>
      </c>
      <c r="W129" s="596">
        <f t="shared" si="239"/>
        <v>0</v>
      </c>
      <c r="X129" s="596">
        <f t="shared" si="240"/>
        <v>0</v>
      </c>
      <c r="Y129" s="596">
        <f t="shared" si="241"/>
        <v>0</v>
      </c>
      <c r="Z129" s="596">
        <f t="shared" si="242"/>
        <v>0</v>
      </c>
      <c r="AA129" s="596">
        <f t="shared" si="243"/>
        <v>0</v>
      </c>
      <c r="AB129" s="596">
        <f t="shared" si="244"/>
        <v>0</v>
      </c>
      <c r="AC129" s="596">
        <f t="shared" si="245"/>
        <v>0</v>
      </c>
      <c r="AD129" s="596">
        <f t="shared" si="246"/>
        <v>0</v>
      </c>
      <c r="AE129" s="596">
        <f t="shared" si="247"/>
        <v>5</v>
      </c>
      <c r="AF129" s="596">
        <f t="shared" si="248"/>
        <v>1</v>
      </c>
      <c r="AG129" s="305"/>
      <c r="AH129" s="16" t="s">
        <v>211</v>
      </c>
      <c r="AI129" s="616">
        <f t="shared" si="249"/>
        <v>0</v>
      </c>
      <c r="AJ129" s="616">
        <f t="shared" si="250"/>
        <v>0</v>
      </c>
      <c r="AK129" s="616">
        <f t="shared" si="251"/>
        <v>0</v>
      </c>
      <c r="AL129" s="616">
        <f t="shared" si="252"/>
        <v>0</v>
      </c>
      <c r="AM129" s="616">
        <f t="shared" si="253"/>
        <v>0</v>
      </c>
      <c r="AN129" s="616">
        <f t="shared" si="254"/>
        <v>0</v>
      </c>
      <c r="AO129" s="616">
        <f t="shared" si="255"/>
        <v>1</v>
      </c>
      <c r="AP129" s="616">
        <f t="shared" si="256"/>
        <v>2</v>
      </c>
      <c r="AQ129" s="616">
        <f t="shared" si="257"/>
        <v>7</v>
      </c>
      <c r="AR129" s="616">
        <f t="shared" si="258"/>
        <v>6</v>
      </c>
      <c r="AS129" s="616">
        <f t="shared" si="259"/>
        <v>21</v>
      </c>
      <c r="AT129" s="616">
        <f t="shared" si="260"/>
        <v>10</v>
      </c>
      <c r="AU129" s="616">
        <f t="shared" si="261"/>
        <v>28</v>
      </c>
      <c r="AV129" s="616">
        <f t="shared" si="262"/>
        <v>21</v>
      </c>
      <c r="AW129" s="616">
        <f t="shared" si="263"/>
        <v>55</v>
      </c>
      <c r="AX129" s="616">
        <f t="shared" si="264"/>
        <v>28</v>
      </c>
      <c r="AY129" s="616">
        <f t="shared" si="265"/>
        <v>41</v>
      </c>
      <c r="AZ129" s="616">
        <f t="shared" si="266"/>
        <v>38</v>
      </c>
      <c r="BA129" s="616">
        <f t="shared" si="267"/>
        <v>8</v>
      </c>
      <c r="BB129" s="616">
        <f t="shared" si="268"/>
        <v>21</v>
      </c>
      <c r="BC129" s="616">
        <f t="shared" si="269"/>
        <v>10</v>
      </c>
      <c r="BD129" s="594">
        <f t="shared" si="270"/>
        <v>0</v>
      </c>
      <c r="BE129" s="594">
        <f t="shared" si="271"/>
        <v>0</v>
      </c>
      <c r="BF129" s="594">
        <f t="shared" si="272"/>
        <v>0</v>
      </c>
      <c r="BG129" s="594">
        <f t="shared" si="273"/>
        <v>1</v>
      </c>
      <c r="BH129" s="594">
        <f t="shared" si="274"/>
        <v>0</v>
      </c>
      <c r="BI129" s="594">
        <f t="shared" si="275"/>
        <v>0</v>
      </c>
      <c r="BJ129" s="594">
        <f t="shared" si="276"/>
        <v>0</v>
      </c>
      <c r="BK129" s="594">
        <f t="shared" si="277"/>
        <v>3</v>
      </c>
      <c r="BL129" s="594">
        <f t="shared" si="278"/>
        <v>3</v>
      </c>
      <c r="BM129" s="594">
        <f t="shared" si="279"/>
        <v>3</v>
      </c>
      <c r="BN129" s="305"/>
      <c r="BO129" s="305"/>
      <c r="BP129" s="16" t="s">
        <v>211</v>
      </c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>
        <v>1</v>
      </c>
      <c r="CW129" s="13"/>
      <c r="CX129" s="13"/>
      <c r="CY129" s="13"/>
      <c r="CZ129" s="13"/>
      <c r="DA129" s="13">
        <v>1</v>
      </c>
      <c r="DB129" s="13">
        <v>2</v>
      </c>
      <c r="DC129" s="13">
        <v>2</v>
      </c>
      <c r="DD129" s="13"/>
      <c r="DE129" s="13"/>
      <c r="DF129" s="13"/>
      <c r="DG129" s="13">
        <v>1</v>
      </c>
      <c r="DH129" s="13">
        <v>1</v>
      </c>
      <c r="DI129" s="13"/>
      <c r="DJ129" s="13"/>
      <c r="DK129" s="13"/>
      <c r="DL129" s="13"/>
      <c r="DM129" s="13">
        <v>2</v>
      </c>
      <c r="DN129" s="13">
        <v>1</v>
      </c>
      <c r="DO129" s="13"/>
      <c r="DP129" s="13">
        <v>1</v>
      </c>
      <c r="DQ129" s="13"/>
      <c r="DR129" s="13">
        <v>2</v>
      </c>
      <c r="DS129" s="13">
        <v>2</v>
      </c>
      <c r="DT129" s="13">
        <v>1</v>
      </c>
      <c r="DU129" s="13">
        <v>1</v>
      </c>
      <c r="DV129" s="13">
        <v>4</v>
      </c>
      <c r="DW129" s="13"/>
      <c r="DX129" s="13">
        <v>1</v>
      </c>
      <c r="DY129" s="13">
        <v>3</v>
      </c>
      <c r="DZ129" s="13"/>
      <c r="EA129" s="13">
        <v>2</v>
      </c>
      <c r="EB129" s="13">
        <v>2</v>
      </c>
      <c r="EC129" s="13">
        <v>3</v>
      </c>
      <c r="ED129" s="13">
        <v>3</v>
      </c>
      <c r="EE129" s="13">
        <v>3</v>
      </c>
      <c r="EF129" s="13">
        <v>2</v>
      </c>
      <c r="EG129" s="13">
        <v>1</v>
      </c>
      <c r="EH129" s="13">
        <v>3</v>
      </c>
      <c r="EI129" s="13">
        <v>2</v>
      </c>
      <c r="EJ129" s="13">
        <v>1</v>
      </c>
      <c r="EK129" s="13">
        <v>8</v>
      </c>
      <c r="EL129" s="13">
        <v>1</v>
      </c>
      <c r="EM129" s="13">
        <v>4</v>
      </c>
      <c r="EN129" s="13">
        <v>3</v>
      </c>
      <c r="EO129" s="13">
        <v>3</v>
      </c>
      <c r="EP129" s="13">
        <v>6</v>
      </c>
      <c r="EQ129" s="13">
        <v>6</v>
      </c>
      <c r="ER129" s="13">
        <v>4</v>
      </c>
      <c r="ES129" s="13">
        <v>3</v>
      </c>
      <c r="ET129" s="13">
        <v>4</v>
      </c>
      <c r="EU129" s="13">
        <v>1</v>
      </c>
      <c r="EV129" s="13">
        <v>5</v>
      </c>
      <c r="EW129" s="13">
        <v>2</v>
      </c>
      <c r="EX129" s="13">
        <v>4</v>
      </c>
      <c r="EY129" s="13">
        <v>3</v>
      </c>
      <c r="EZ129" s="13">
        <v>4</v>
      </c>
      <c r="FA129" s="13">
        <v>1</v>
      </c>
      <c r="FB129" s="13">
        <v>5</v>
      </c>
      <c r="FC129" s="13">
        <v>2</v>
      </c>
      <c r="FD129" s="13">
        <v>4</v>
      </c>
      <c r="FE129" s="13">
        <v>2</v>
      </c>
      <c r="FF129" s="13"/>
      <c r="FG129" s="13">
        <v>1</v>
      </c>
      <c r="FH129" s="13"/>
      <c r="FI129" s="13"/>
      <c r="FJ129" s="13">
        <v>1</v>
      </c>
      <c r="FK129" s="13">
        <v>1</v>
      </c>
      <c r="FL129" s="13"/>
      <c r="FM129" s="13"/>
      <c r="FN129" s="13"/>
      <c r="FO129" s="13"/>
      <c r="FP129" s="13"/>
      <c r="FQ129" s="13"/>
      <c r="FR129" s="13"/>
      <c r="FS129" s="57">
        <v>126</v>
      </c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>
        <v>1</v>
      </c>
      <c r="HF129" s="13"/>
      <c r="HG129" s="13"/>
      <c r="HH129" s="13"/>
      <c r="HI129" s="13">
        <v>3</v>
      </c>
      <c r="HJ129" s="13"/>
      <c r="HK129" s="13">
        <v>1</v>
      </c>
      <c r="HL129" s="13"/>
      <c r="HM129" s="13">
        <v>1</v>
      </c>
      <c r="HN129" s="13">
        <v>1</v>
      </c>
      <c r="HO129" s="13">
        <v>1</v>
      </c>
      <c r="HP129" s="13">
        <v>4</v>
      </c>
      <c r="HQ129" s="13">
        <v>2</v>
      </c>
      <c r="HR129" s="13">
        <v>1</v>
      </c>
      <c r="HS129" s="13"/>
      <c r="HT129" s="13">
        <v>1</v>
      </c>
      <c r="HU129" s="13">
        <v>2</v>
      </c>
      <c r="HV129" s="13">
        <v>3</v>
      </c>
      <c r="HW129" s="13">
        <v>2</v>
      </c>
      <c r="HX129" s="13">
        <v>2</v>
      </c>
      <c r="HY129" s="13">
        <v>4</v>
      </c>
      <c r="HZ129" s="13"/>
      <c r="IA129" s="13">
        <v>4</v>
      </c>
      <c r="IB129" s="13">
        <v>1</v>
      </c>
      <c r="IC129" s="13">
        <v>3</v>
      </c>
      <c r="ID129" s="13">
        <v>4</v>
      </c>
      <c r="IE129" s="13"/>
      <c r="IF129" s="13">
        <v>2</v>
      </c>
      <c r="IG129" s="13">
        <v>4</v>
      </c>
      <c r="IH129" s="13">
        <v>4</v>
      </c>
      <c r="II129" s="13">
        <v>6</v>
      </c>
      <c r="IJ129" s="13">
        <v>6</v>
      </c>
      <c r="IK129" s="13">
        <v>4</v>
      </c>
      <c r="IL129" s="13">
        <v>2</v>
      </c>
      <c r="IM129" s="13">
        <v>7</v>
      </c>
      <c r="IN129" s="13">
        <v>5</v>
      </c>
      <c r="IO129" s="13">
        <v>4</v>
      </c>
      <c r="IP129" s="13">
        <v>9</v>
      </c>
      <c r="IQ129" s="13">
        <v>6</v>
      </c>
      <c r="IR129" s="13">
        <v>8</v>
      </c>
      <c r="IS129" s="13">
        <v>4</v>
      </c>
      <c r="IT129" s="13">
        <v>9</v>
      </c>
      <c r="IU129" s="13">
        <v>2</v>
      </c>
      <c r="IV129" s="13">
        <v>4</v>
      </c>
      <c r="IW129" s="13">
        <v>8</v>
      </c>
      <c r="IX129" s="13">
        <v>5</v>
      </c>
      <c r="IY129" s="13">
        <v>3</v>
      </c>
      <c r="IZ129" s="13">
        <v>3</v>
      </c>
      <c r="JA129" s="13"/>
      <c r="JB129" s="13">
        <v>3</v>
      </c>
      <c r="JC129" s="13">
        <v>4</v>
      </c>
      <c r="JD129" s="13">
        <v>4</v>
      </c>
      <c r="JE129" s="13"/>
      <c r="JF129" s="13">
        <v>1</v>
      </c>
      <c r="JG129" s="13">
        <v>2</v>
      </c>
      <c r="JH129" s="13">
        <v>1</v>
      </c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57">
        <v>161</v>
      </c>
      <c r="JU129" s="13"/>
      <c r="JV129" s="13"/>
      <c r="JW129" s="13"/>
      <c r="JX129" s="13"/>
      <c r="JY129" s="13"/>
      <c r="JZ129" s="13"/>
      <c r="KA129" s="13">
        <v>1</v>
      </c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>
        <v>1</v>
      </c>
      <c r="LN129" s="13"/>
      <c r="LO129" s="13"/>
      <c r="LP129" s="13"/>
      <c r="LQ129" s="13">
        <v>1</v>
      </c>
      <c r="LR129" s="13">
        <v>1</v>
      </c>
      <c r="LS129" s="13"/>
      <c r="LT129" s="13"/>
      <c r="LU129" s="13">
        <v>1</v>
      </c>
      <c r="LV129" s="13"/>
      <c r="LW129" s="13"/>
      <c r="LX129" s="13"/>
      <c r="LY129" s="13"/>
      <c r="LZ129" s="13"/>
      <c r="MA129" s="13"/>
      <c r="MB129" s="13">
        <v>1</v>
      </c>
      <c r="MC129" s="13"/>
      <c r="MD129" s="13">
        <v>1</v>
      </c>
      <c r="ME129" s="13"/>
      <c r="MF129" s="13"/>
      <c r="MG129" s="13"/>
      <c r="MH129" s="13">
        <v>1</v>
      </c>
      <c r="MI129" s="13"/>
      <c r="MJ129" s="13">
        <v>1</v>
      </c>
      <c r="MK129" s="13">
        <v>1</v>
      </c>
      <c r="ML129" s="13"/>
      <c r="MM129" s="13"/>
      <c r="MN129" s="13"/>
      <c r="MO129" s="13"/>
      <c r="MP129" s="13"/>
      <c r="MQ129" s="13"/>
      <c r="MR129" s="13"/>
      <c r="MS129" s="13"/>
      <c r="MT129" s="13"/>
      <c r="MU129" s="57">
        <v>10</v>
      </c>
      <c r="MV129" s="13">
        <v>297</v>
      </c>
    </row>
    <row r="130" spans="1:360">
      <c r="A130" s="8" t="s">
        <v>140</v>
      </c>
      <c r="B130" s="234">
        <f t="shared" si="219"/>
        <v>0</v>
      </c>
      <c r="C130" s="234">
        <f t="shared" si="220"/>
        <v>0</v>
      </c>
      <c r="D130" s="234">
        <f t="shared" si="221"/>
        <v>0</v>
      </c>
      <c r="E130" s="234">
        <f t="shared" si="222"/>
        <v>0</v>
      </c>
      <c r="F130" s="234">
        <f t="shared" si="223"/>
        <v>0</v>
      </c>
      <c r="G130" s="234">
        <f t="shared" si="224"/>
        <v>0</v>
      </c>
      <c r="H130" s="234">
        <f t="shared" si="225"/>
        <v>0</v>
      </c>
      <c r="I130" s="234">
        <f t="shared" si="226"/>
        <v>0</v>
      </c>
      <c r="J130" s="234">
        <f t="shared" si="227"/>
        <v>0</v>
      </c>
      <c r="K130" s="234">
        <f t="shared" si="228"/>
        <v>0</v>
      </c>
      <c r="L130" s="234">
        <f t="shared" si="229"/>
        <v>0</v>
      </c>
      <c r="M130" s="234">
        <f t="shared" si="230"/>
        <v>1</v>
      </c>
      <c r="N130" s="234">
        <f t="shared" si="231"/>
        <v>1</v>
      </c>
      <c r="O130" s="234">
        <f t="shared" si="232"/>
        <v>0</v>
      </c>
      <c r="P130" s="234">
        <f t="shared" si="233"/>
        <v>0</v>
      </c>
      <c r="Q130" s="234">
        <f t="shared" si="234"/>
        <v>2</v>
      </c>
      <c r="R130" s="234">
        <f t="shared" si="235"/>
        <v>1</v>
      </c>
      <c r="S130" s="234">
        <f t="shared" si="236"/>
        <v>2</v>
      </c>
      <c r="T130" s="234">
        <f t="shared" si="237"/>
        <v>0</v>
      </c>
      <c r="U130" s="234">
        <f t="shared" si="238"/>
        <v>1</v>
      </c>
      <c r="W130" s="596">
        <f t="shared" si="239"/>
        <v>0</v>
      </c>
      <c r="X130" s="596">
        <f t="shared" si="240"/>
        <v>0</v>
      </c>
      <c r="Y130" s="596">
        <f t="shared" si="241"/>
        <v>0</v>
      </c>
      <c r="Z130" s="596">
        <f t="shared" si="242"/>
        <v>0</v>
      </c>
      <c r="AA130" s="596">
        <f t="shared" si="243"/>
        <v>0</v>
      </c>
      <c r="AB130" s="596">
        <f t="shared" si="244"/>
        <v>0</v>
      </c>
      <c r="AC130" s="596">
        <f t="shared" si="245"/>
        <v>0</v>
      </c>
      <c r="AD130" s="596">
        <f t="shared" si="246"/>
        <v>0</v>
      </c>
      <c r="AE130" s="596">
        <f t="shared" si="247"/>
        <v>0</v>
      </c>
      <c r="AF130" s="596">
        <f t="shared" si="248"/>
        <v>0</v>
      </c>
      <c r="AG130" s="305"/>
      <c r="AH130" s="16" t="s">
        <v>136</v>
      </c>
      <c r="AI130" s="616">
        <f t="shared" si="249"/>
        <v>0</v>
      </c>
      <c r="AJ130" s="616">
        <f t="shared" si="250"/>
        <v>0</v>
      </c>
      <c r="AK130" s="616">
        <f t="shared" si="251"/>
        <v>0</v>
      </c>
      <c r="AL130" s="616">
        <f t="shared" si="252"/>
        <v>0</v>
      </c>
      <c r="AM130" s="616">
        <f t="shared" si="253"/>
        <v>1</v>
      </c>
      <c r="AN130" s="616">
        <f t="shared" si="254"/>
        <v>0</v>
      </c>
      <c r="AO130" s="616">
        <f t="shared" si="255"/>
        <v>1</v>
      </c>
      <c r="AP130" s="616">
        <f t="shared" si="256"/>
        <v>1</v>
      </c>
      <c r="AQ130" s="616">
        <f t="shared" si="257"/>
        <v>6</v>
      </c>
      <c r="AR130" s="616">
        <f t="shared" si="258"/>
        <v>3</v>
      </c>
      <c r="AS130" s="616">
        <f t="shared" si="259"/>
        <v>11</v>
      </c>
      <c r="AT130" s="616">
        <f t="shared" si="260"/>
        <v>4</v>
      </c>
      <c r="AU130" s="616">
        <f t="shared" si="261"/>
        <v>4</v>
      </c>
      <c r="AV130" s="616">
        <f t="shared" si="262"/>
        <v>7</v>
      </c>
      <c r="AW130" s="616">
        <f t="shared" si="263"/>
        <v>20</v>
      </c>
      <c r="AX130" s="616">
        <f t="shared" si="264"/>
        <v>14</v>
      </c>
      <c r="AY130" s="616">
        <f t="shared" si="265"/>
        <v>11</v>
      </c>
      <c r="AZ130" s="616">
        <f t="shared" si="266"/>
        <v>12</v>
      </c>
      <c r="BA130" s="616">
        <f t="shared" si="267"/>
        <v>5</v>
      </c>
      <c r="BB130" s="616">
        <f t="shared" si="268"/>
        <v>2</v>
      </c>
      <c r="BC130" s="616">
        <f t="shared" si="269"/>
        <v>2</v>
      </c>
      <c r="BD130" s="594">
        <f t="shared" si="270"/>
        <v>0</v>
      </c>
      <c r="BE130" s="594">
        <f t="shared" si="271"/>
        <v>0</v>
      </c>
      <c r="BF130" s="594">
        <f t="shared" si="272"/>
        <v>0</v>
      </c>
      <c r="BG130" s="594">
        <f t="shared" si="273"/>
        <v>0</v>
      </c>
      <c r="BH130" s="594">
        <f t="shared" si="274"/>
        <v>0</v>
      </c>
      <c r="BI130" s="594">
        <f t="shared" si="275"/>
        <v>0</v>
      </c>
      <c r="BJ130" s="594">
        <f t="shared" si="276"/>
        <v>0</v>
      </c>
      <c r="BK130" s="594">
        <f t="shared" si="277"/>
        <v>1</v>
      </c>
      <c r="BL130" s="594">
        <f t="shared" si="278"/>
        <v>0</v>
      </c>
      <c r="BM130" s="594">
        <f t="shared" si="279"/>
        <v>1</v>
      </c>
      <c r="BN130" s="305"/>
      <c r="BO130" s="305"/>
      <c r="BP130" s="16" t="s">
        <v>136</v>
      </c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>
        <v>1</v>
      </c>
      <c r="CY130" s="13"/>
      <c r="CZ130" s="13"/>
      <c r="DA130" s="13"/>
      <c r="DB130" s="13"/>
      <c r="DC130" s="13"/>
      <c r="DD130" s="13">
        <v>1</v>
      </c>
      <c r="DE130" s="13">
        <v>1</v>
      </c>
      <c r="DF130" s="13"/>
      <c r="DG130" s="13"/>
      <c r="DH130" s="13"/>
      <c r="DI130" s="13">
        <v>1</v>
      </c>
      <c r="DJ130" s="13"/>
      <c r="DK130" s="13"/>
      <c r="DL130" s="13"/>
      <c r="DM130" s="13">
        <v>1</v>
      </c>
      <c r="DN130" s="13">
        <v>1</v>
      </c>
      <c r="DO130" s="13">
        <v>1</v>
      </c>
      <c r="DP130" s="13">
        <v>1</v>
      </c>
      <c r="DQ130" s="13"/>
      <c r="DR130" s="13"/>
      <c r="DS130" s="13"/>
      <c r="DT130" s="13"/>
      <c r="DU130" s="13"/>
      <c r="DV130" s="13">
        <v>1</v>
      </c>
      <c r="DW130" s="13"/>
      <c r="DX130" s="13"/>
      <c r="DY130" s="13">
        <v>1</v>
      </c>
      <c r="DZ130" s="13">
        <v>1</v>
      </c>
      <c r="EA130" s="13"/>
      <c r="EB130" s="13">
        <v>3</v>
      </c>
      <c r="EC130" s="13"/>
      <c r="ED130" s="13"/>
      <c r="EE130" s="13">
        <v>1</v>
      </c>
      <c r="EF130" s="13">
        <v>1</v>
      </c>
      <c r="EG130" s="13"/>
      <c r="EH130" s="13">
        <v>3</v>
      </c>
      <c r="EI130" s="13">
        <v>1</v>
      </c>
      <c r="EJ130" s="13">
        <v>3</v>
      </c>
      <c r="EK130" s="13">
        <v>3</v>
      </c>
      <c r="EL130" s="13">
        <v>3</v>
      </c>
      <c r="EM130" s="13"/>
      <c r="EN130" s="13"/>
      <c r="EO130" s="13"/>
      <c r="EP130" s="13">
        <v>1</v>
      </c>
      <c r="EQ130" s="13">
        <v>3</v>
      </c>
      <c r="ER130" s="13">
        <v>1</v>
      </c>
      <c r="ES130" s="13">
        <v>2</v>
      </c>
      <c r="ET130" s="13"/>
      <c r="EU130" s="13">
        <v>3</v>
      </c>
      <c r="EV130" s="13"/>
      <c r="EW130" s="13">
        <v>1</v>
      </c>
      <c r="EX130" s="13"/>
      <c r="EY130" s="13">
        <v>1</v>
      </c>
      <c r="EZ130" s="13">
        <v>1</v>
      </c>
      <c r="FA130" s="13">
        <v>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57">
        <v>43</v>
      </c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>
        <v>1</v>
      </c>
      <c r="GV130" s="13"/>
      <c r="GW130" s="13"/>
      <c r="GX130" s="13"/>
      <c r="GY130" s="13"/>
      <c r="GZ130" s="13"/>
      <c r="HA130" s="13"/>
      <c r="HB130" s="13"/>
      <c r="HC130" s="13"/>
      <c r="HD130" s="13">
        <v>1</v>
      </c>
      <c r="HE130" s="13"/>
      <c r="HF130" s="13"/>
      <c r="HG130" s="13"/>
      <c r="HH130" s="13"/>
      <c r="HI130" s="13"/>
      <c r="HJ130" s="13"/>
      <c r="HK130" s="13">
        <v>1</v>
      </c>
      <c r="HL130" s="13"/>
      <c r="HM130" s="13">
        <v>1</v>
      </c>
      <c r="HN130" s="13">
        <v>1</v>
      </c>
      <c r="HO130" s="13">
        <v>3</v>
      </c>
      <c r="HP130" s="13"/>
      <c r="HQ130" s="13"/>
      <c r="HR130" s="13">
        <v>2</v>
      </c>
      <c r="HS130" s="13">
        <v>1</v>
      </c>
      <c r="HT130" s="13">
        <v>1</v>
      </c>
      <c r="HU130" s="13">
        <v>2</v>
      </c>
      <c r="HV130" s="13">
        <v>2</v>
      </c>
      <c r="HW130" s="13">
        <v>1</v>
      </c>
      <c r="HX130" s="13">
        <v>2</v>
      </c>
      <c r="HY130" s="13"/>
      <c r="HZ130" s="13">
        <v>1</v>
      </c>
      <c r="IA130" s="13"/>
      <c r="IB130" s="13"/>
      <c r="IC130" s="13"/>
      <c r="ID130" s="13">
        <v>1</v>
      </c>
      <c r="IE130" s="13"/>
      <c r="IF130" s="13">
        <v>1</v>
      </c>
      <c r="IG130" s="13"/>
      <c r="IH130" s="13"/>
      <c r="II130" s="13">
        <v>1</v>
      </c>
      <c r="IJ130" s="13">
        <v>1</v>
      </c>
      <c r="IK130" s="13">
        <v>1</v>
      </c>
      <c r="IL130" s="13"/>
      <c r="IM130" s="13">
        <v>1</v>
      </c>
      <c r="IN130" s="13">
        <v>3</v>
      </c>
      <c r="IO130" s="13">
        <v>3</v>
      </c>
      <c r="IP130" s="13">
        <v>2</v>
      </c>
      <c r="IQ130" s="13">
        <v>4</v>
      </c>
      <c r="IR130" s="13">
        <v>1</v>
      </c>
      <c r="IS130" s="13">
        <v>4</v>
      </c>
      <c r="IT130" s="13">
        <v>3</v>
      </c>
      <c r="IU130" s="13"/>
      <c r="IV130" s="13"/>
      <c r="IW130" s="13">
        <v>2</v>
      </c>
      <c r="IX130" s="13">
        <v>2</v>
      </c>
      <c r="IY130" s="13">
        <v>1</v>
      </c>
      <c r="IZ130" s="13"/>
      <c r="JA130" s="13">
        <v>2</v>
      </c>
      <c r="JB130" s="13">
        <v>1</v>
      </c>
      <c r="JC130" s="13"/>
      <c r="JD130" s="13"/>
      <c r="JE130" s="13">
        <v>1</v>
      </c>
      <c r="JF130" s="13"/>
      <c r="JG130" s="13">
        <v>2</v>
      </c>
      <c r="JH130" s="13">
        <v>1</v>
      </c>
      <c r="JI130" s="13">
        <v>1</v>
      </c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57">
        <v>59</v>
      </c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>
        <v>1</v>
      </c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>
        <v>1</v>
      </c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57">
        <v>2</v>
      </c>
      <c r="MV130" s="13">
        <v>104</v>
      </c>
    </row>
    <row r="131" spans="1:360">
      <c r="A131" s="9" t="s">
        <v>141</v>
      </c>
      <c r="B131" s="234">
        <f t="shared" ref="B131:B162" si="280">VLOOKUP(A131,$AH:$BB,2,FALSE)</f>
        <v>1</v>
      </c>
      <c r="C131" s="234">
        <f t="shared" ref="C131:C162" si="281">VLOOKUP(A131,$AH:$BB,3,FALSE)</f>
        <v>0</v>
      </c>
      <c r="D131" s="234">
        <f t="shared" ref="D131:D162" si="282">VLOOKUP(A131,$AH:$BB,4,FALSE)</f>
        <v>1</v>
      </c>
      <c r="E131" s="234">
        <f t="shared" ref="E131:E162" si="283">VLOOKUP(A131,$AH:$BB,5,FALSE)</f>
        <v>2</v>
      </c>
      <c r="F131" s="234">
        <f t="shared" ref="F131:F162" si="284">VLOOKUP(A131,$AH:$BB,6,FALSE)</f>
        <v>2</v>
      </c>
      <c r="G131" s="234">
        <f t="shared" ref="G131:G162" si="285">VLOOKUP(A131,$AH:$BB,7,FALSE)</f>
        <v>6</v>
      </c>
      <c r="H131" s="234">
        <f t="shared" ref="H131:H162" si="286">VLOOKUP(A131,$AH:$BB,8,FALSE)</f>
        <v>21</v>
      </c>
      <c r="I131" s="234">
        <f t="shared" ref="I131:I162" si="287">VLOOKUP(A131,$AH:$BB,9,FALSE)</f>
        <v>10</v>
      </c>
      <c r="J131" s="234">
        <f t="shared" ref="J131:J162" si="288">VLOOKUP(A131,$AH:$BB,10,FALSE)</f>
        <v>34</v>
      </c>
      <c r="K131" s="234">
        <f t="shared" ref="K131:K162" si="289">VLOOKUP(A131,$AH:$BB,11,FALSE)</f>
        <v>21</v>
      </c>
      <c r="L131" s="234">
        <f t="shared" ref="L131:L162" si="290">VLOOKUP(A131,$AH:$BB,12,FALSE)</f>
        <v>95</v>
      </c>
      <c r="M131" s="234">
        <f t="shared" ref="M131:M162" si="291">VLOOKUP(A131,$AH:$BB,13,FALSE)</f>
        <v>35</v>
      </c>
      <c r="N131" s="234">
        <f t="shared" ref="N131:N162" si="292">VLOOKUP(A131,$AH:$BB,14,FALSE)</f>
        <v>128</v>
      </c>
      <c r="O131" s="234">
        <f t="shared" ref="O131:O162" si="293">VLOOKUP(A131,$AH:$BB,15,FALSE)</f>
        <v>93</v>
      </c>
      <c r="P131" s="234">
        <f t="shared" ref="P131:P162" si="294">VLOOKUP(A131,$AH:$BB,16,FALSE)</f>
        <v>102</v>
      </c>
      <c r="Q131" s="234">
        <f t="shared" ref="Q131:Q162" si="295">VLOOKUP(A131,$AH:$BB,17,FALSE)</f>
        <v>84</v>
      </c>
      <c r="R131" s="234">
        <f t="shared" ref="R131:R162" si="296">VLOOKUP(A131,$AH:$BB,18,FALSE)</f>
        <v>51</v>
      </c>
      <c r="S131" s="234">
        <f t="shared" ref="S131:S162" si="297">VLOOKUP(A131,$AH:$BB,19,FALSE)</f>
        <v>55</v>
      </c>
      <c r="T131" s="234">
        <f t="shared" ref="T131:T162" si="298">VLOOKUP(A131,$AH:$BB,20,FALSE)</f>
        <v>13</v>
      </c>
      <c r="U131" s="234">
        <f t="shared" ref="U131:U162" si="299">VLOOKUP(A131,$AH:$BB,21,FALSE)</f>
        <v>19</v>
      </c>
      <c r="W131" s="596">
        <f t="shared" ref="W131:W162" si="300">VLOOKUP(A131,$AH$2:$BM$1048576,23,FALSE)</f>
        <v>0</v>
      </c>
      <c r="X131" s="596">
        <f t="shared" ref="X131:X162" si="301">VLOOKUP(A131,$AH$2:$BM$1048576,24,FALSE)</f>
        <v>0</v>
      </c>
      <c r="Y131" s="596">
        <f t="shared" ref="Y131:Y162" si="302">VLOOKUP(A131,$AH$2:$BM$1048576,25,FALSE)</f>
        <v>0</v>
      </c>
      <c r="Z131" s="596">
        <f t="shared" ref="Z131:Z162" si="303">VLOOKUP(A131,$AH$2:$BM$1048576,26,FALSE)</f>
        <v>0</v>
      </c>
      <c r="AA131" s="596">
        <f t="shared" ref="AA131:AA162" si="304">VLOOKUP(A131,$AH$2:$BM$1048576,27,FALSE)</f>
        <v>2</v>
      </c>
      <c r="AB131" s="596">
        <f t="shared" ref="AB131:AB162" si="305">VLOOKUP(A131,$AH$2:$BM$1048576,28,FALSE)</f>
        <v>0</v>
      </c>
      <c r="AC131" s="596">
        <f t="shared" ref="AC131:AC162" si="306">VLOOKUP(A131,$AH$2:$BM$1048576,29,FALSE)</f>
        <v>0</v>
      </c>
      <c r="AD131" s="596">
        <f t="shared" ref="AD131:AD162" si="307">VLOOKUP(A131,$AH$2:$BM$1048576,30,FALSE)</f>
        <v>2</v>
      </c>
      <c r="AE131" s="596">
        <f t="shared" ref="AE131:AE162" si="308">VLOOKUP(A131,$AH$2:$BM$1048576,31,FALSE)</f>
        <v>4</v>
      </c>
      <c r="AF131" s="596">
        <f t="shared" ref="AF131:AF162" si="309">VLOOKUP(A131,$AH$2:$BM$1048576,32,FALSE)</f>
        <v>6</v>
      </c>
      <c r="AG131" s="305"/>
      <c r="AH131" s="16" t="s">
        <v>212</v>
      </c>
      <c r="AI131" s="616">
        <f t="shared" si="249"/>
        <v>0</v>
      </c>
      <c r="AJ131" s="616">
        <f t="shared" si="250"/>
        <v>0</v>
      </c>
      <c r="AK131" s="616">
        <f t="shared" si="251"/>
        <v>0</v>
      </c>
      <c r="AL131" s="616">
        <f t="shared" si="252"/>
        <v>0</v>
      </c>
      <c r="AM131" s="616">
        <f t="shared" si="253"/>
        <v>0</v>
      </c>
      <c r="AN131" s="616">
        <f t="shared" si="254"/>
        <v>0</v>
      </c>
      <c r="AO131" s="616">
        <f t="shared" si="255"/>
        <v>0</v>
      </c>
      <c r="AP131" s="616">
        <f t="shared" si="256"/>
        <v>1</v>
      </c>
      <c r="AQ131" s="616">
        <f t="shared" si="257"/>
        <v>2</v>
      </c>
      <c r="AR131" s="616">
        <f t="shared" si="258"/>
        <v>0</v>
      </c>
      <c r="AS131" s="616">
        <f t="shared" si="259"/>
        <v>8</v>
      </c>
      <c r="AT131" s="616">
        <f t="shared" si="260"/>
        <v>5</v>
      </c>
      <c r="AU131" s="616">
        <f t="shared" si="261"/>
        <v>15</v>
      </c>
      <c r="AV131" s="616">
        <f t="shared" si="262"/>
        <v>7</v>
      </c>
      <c r="AW131" s="616">
        <f t="shared" si="263"/>
        <v>12</v>
      </c>
      <c r="AX131" s="616">
        <f t="shared" si="264"/>
        <v>18</v>
      </c>
      <c r="AY131" s="616">
        <f t="shared" si="265"/>
        <v>15</v>
      </c>
      <c r="AZ131" s="616">
        <f t="shared" si="266"/>
        <v>12</v>
      </c>
      <c r="BA131" s="616">
        <f t="shared" si="267"/>
        <v>7</v>
      </c>
      <c r="BB131" s="616">
        <f t="shared" si="268"/>
        <v>12</v>
      </c>
      <c r="BC131" s="616">
        <f t="shared" si="269"/>
        <v>2</v>
      </c>
      <c r="BD131" s="594">
        <f t="shared" si="270"/>
        <v>0</v>
      </c>
      <c r="BE131" s="594">
        <f t="shared" si="271"/>
        <v>0</v>
      </c>
      <c r="BF131" s="594">
        <f t="shared" si="272"/>
        <v>0</v>
      </c>
      <c r="BG131" s="594">
        <f t="shared" si="273"/>
        <v>0</v>
      </c>
      <c r="BH131" s="594">
        <f t="shared" si="274"/>
        <v>0</v>
      </c>
      <c r="BI131" s="594">
        <f t="shared" si="275"/>
        <v>0</v>
      </c>
      <c r="BJ131" s="594">
        <f t="shared" si="276"/>
        <v>0</v>
      </c>
      <c r="BK131" s="594">
        <f t="shared" si="277"/>
        <v>0</v>
      </c>
      <c r="BL131" s="594">
        <f t="shared" si="278"/>
        <v>1</v>
      </c>
      <c r="BM131" s="594">
        <f t="shared" si="279"/>
        <v>1</v>
      </c>
      <c r="BN131" s="305"/>
      <c r="BO131" s="305"/>
      <c r="BP131" s="16" t="s">
        <v>212</v>
      </c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>
        <v>1</v>
      </c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>
        <v>1</v>
      </c>
      <c r="DM131" s="13"/>
      <c r="DN131" s="13"/>
      <c r="DO131" s="13">
        <v>1</v>
      </c>
      <c r="DP131" s="13">
        <v>2</v>
      </c>
      <c r="DQ131" s="13">
        <v>1</v>
      </c>
      <c r="DR131" s="13"/>
      <c r="DS131" s="13"/>
      <c r="DT131" s="13"/>
      <c r="DU131" s="13"/>
      <c r="DV131" s="13">
        <v>2</v>
      </c>
      <c r="DW131" s="13"/>
      <c r="DX131" s="13"/>
      <c r="DY131" s="13"/>
      <c r="DZ131" s="13">
        <v>1</v>
      </c>
      <c r="EA131" s="13">
        <v>1</v>
      </c>
      <c r="EB131" s="13"/>
      <c r="EC131" s="13"/>
      <c r="ED131" s="13">
        <v>1</v>
      </c>
      <c r="EE131" s="13">
        <v>2</v>
      </c>
      <c r="EF131" s="13"/>
      <c r="EG131" s="13">
        <v>1</v>
      </c>
      <c r="EH131" s="13">
        <v>1</v>
      </c>
      <c r="EI131" s="13">
        <v>3</v>
      </c>
      <c r="EJ131" s="13">
        <v>1</v>
      </c>
      <c r="EK131" s="13">
        <v>2</v>
      </c>
      <c r="EL131" s="13">
        <v>3</v>
      </c>
      <c r="EM131" s="13">
        <v>2</v>
      </c>
      <c r="EN131" s="13">
        <v>2</v>
      </c>
      <c r="EO131" s="13">
        <v>3</v>
      </c>
      <c r="EP131" s="13">
        <v>2</v>
      </c>
      <c r="EQ131" s="13"/>
      <c r="ER131" s="13">
        <v>2</v>
      </c>
      <c r="ES131" s="13">
        <v>1</v>
      </c>
      <c r="ET131" s="13">
        <v>3</v>
      </c>
      <c r="EU131" s="13">
        <v>2</v>
      </c>
      <c r="EV131" s="13">
        <v>1</v>
      </c>
      <c r="EW131" s="13">
        <v>1</v>
      </c>
      <c r="EX131" s="13"/>
      <c r="EY131" s="13"/>
      <c r="EZ131" s="13">
        <v>3</v>
      </c>
      <c r="FA131" s="13">
        <v>2</v>
      </c>
      <c r="FB131" s="13">
        <v>1</v>
      </c>
      <c r="FC131" s="13">
        <v>1</v>
      </c>
      <c r="FD131" s="13"/>
      <c r="FE131" s="13">
        <v>1</v>
      </c>
      <c r="FF131" s="13">
        <v>2</v>
      </c>
      <c r="FG131" s="13"/>
      <c r="FH131" s="13">
        <v>2</v>
      </c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57">
        <v>55</v>
      </c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>
        <v>2</v>
      </c>
      <c r="HL131" s="13"/>
      <c r="HM131" s="13"/>
      <c r="HN131" s="13"/>
      <c r="HO131" s="13"/>
      <c r="HP131" s="13"/>
      <c r="HQ131" s="13"/>
      <c r="HR131" s="13">
        <v>1</v>
      </c>
      <c r="HS131" s="13">
        <v>3</v>
      </c>
      <c r="HT131" s="13">
        <v>1</v>
      </c>
      <c r="HU131" s="13">
        <v>1</v>
      </c>
      <c r="HV131" s="13"/>
      <c r="HW131" s="13">
        <v>1</v>
      </c>
      <c r="HX131" s="13">
        <v>1</v>
      </c>
      <c r="HY131" s="13"/>
      <c r="HZ131" s="13"/>
      <c r="IA131" s="13">
        <v>2</v>
      </c>
      <c r="IB131" s="13">
        <v>1</v>
      </c>
      <c r="IC131" s="13">
        <v>4</v>
      </c>
      <c r="ID131" s="13">
        <v>4</v>
      </c>
      <c r="IE131" s="13"/>
      <c r="IF131" s="13">
        <v>1</v>
      </c>
      <c r="IG131" s="13">
        <v>1</v>
      </c>
      <c r="IH131" s="13">
        <v>2</v>
      </c>
      <c r="II131" s="13"/>
      <c r="IJ131" s="13"/>
      <c r="IK131" s="13"/>
      <c r="IL131" s="13">
        <v>3</v>
      </c>
      <c r="IM131" s="13">
        <v>1</v>
      </c>
      <c r="IN131" s="13">
        <v>1</v>
      </c>
      <c r="IO131" s="13">
        <v>2</v>
      </c>
      <c r="IP131" s="13">
        <v>1</v>
      </c>
      <c r="IQ131" s="13"/>
      <c r="IR131" s="13">
        <v>2</v>
      </c>
      <c r="IS131" s="13">
        <v>2</v>
      </c>
      <c r="IT131" s="13">
        <v>1</v>
      </c>
      <c r="IU131" s="13">
        <v>2</v>
      </c>
      <c r="IV131" s="13">
        <v>2</v>
      </c>
      <c r="IW131" s="13">
        <v>2</v>
      </c>
      <c r="IX131" s="13"/>
      <c r="IY131" s="13">
        <v>2</v>
      </c>
      <c r="IZ131" s="13"/>
      <c r="JA131" s="13">
        <v>3</v>
      </c>
      <c r="JB131" s="13">
        <v>2</v>
      </c>
      <c r="JC131" s="13">
        <v>1</v>
      </c>
      <c r="JD131" s="13">
        <v>2</v>
      </c>
      <c r="JE131" s="13">
        <v>1</v>
      </c>
      <c r="JF131" s="13">
        <v>1</v>
      </c>
      <c r="JG131" s="13">
        <v>1</v>
      </c>
      <c r="JH131" s="13"/>
      <c r="JI131" s="13"/>
      <c r="JJ131" s="13"/>
      <c r="JK131" s="13">
        <v>1</v>
      </c>
      <c r="JL131" s="13">
        <v>1</v>
      </c>
      <c r="JM131" s="13"/>
      <c r="JN131" s="13"/>
      <c r="JO131" s="13"/>
      <c r="JP131" s="13"/>
      <c r="JQ131" s="13"/>
      <c r="JR131" s="13"/>
      <c r="JS131" s="13"/>
      <c r="JT131" s="57">
        <v>59</v>
      </c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>
        <v>1</v>
      </c>
      <c r="LZ131" s="13"/>
      <c r="MA131" s="13"/>
      <c r="MB131" s="13"/>
      <c r="MC131" s="13"/>
      <c r="MD131" s="13"/>
      <c r="ME131" s="13"/>
      <c r="MF131" s="13"/>
      <c r="MG131" s="13"/>
      <c r="MH131" s="13">
        <v>1</v>
      </c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57">
        <v>2</v>
      </c>
      <c r="MV131" s="13">
        <v>116</v>
      </c>
    </row>
    <row r="132" spans="1:360">
      <c r="A132" s="8" t="s">
        <v>142</v>
      </c>
      <c r="B132" s="234">
        <f t="shared" si="280"/>
        <v>0</v>
      </c>
      <c r="C132" s="234">
        <f t="shared" si="281"/>
        <v>0</v>
      </c>
      <c r="D132" s="234">
        <f t="shared" si="282"/>
        <v>0</v>
      </c>
      <c r="E132" s="234">
        <f t="shared" si="283"/>
        <v>0</v>
      </c>
      <c r="F132" s="234">
        <f t="shared" si="284"/>
        <v>0</v>
      </c>
      <c r="G132" s="234">
        <f t="shared" si="285"/>
        <v>0</v>
      </c>
      <c r="H132" s="234">
        <f t="shared" si="286"/>
        <v>0</v>
      </c>
      <c r="I132" s="234">
        <f t="shared" si="287"/>
        <v>1</v>
      </c>
      <c r="J132" s="234">
        <f t="shared" si="288"/>
        <v>1</v>
      </c>
      <c r="K132" s="234">
        <f t="shared" si="289"/>
        <v>1</v>
      </c>
      <c r="L132" s="234">
        <f t="shared" si="290"/>
        <v>8</v>
      </c>
      <c r="M132" s="234">
        <f t="shared" si="291"/>
        <v>3</v>
      </c>
      <c r="N132" s="234">
        <f t="shared" si="292"/>
        <v>7</v>
      </c>
      <c r="O132" s="234">
        <f t="shared" si="293"/>
        <v>2</v>
      </c>
      <c r="P132" s="234">
        <f t="shared" si="294"/>
        <v>5</v>
      </c>
      <c r="Q132" s="234">
        <f t="shared" si="295"/>
        <v>7</v>
      </c>
      <c r="R132" s="234">
        <f t="shared" si="296"/>
        <v>12</v>
      </c>
      <c r="S132" s="234">
        <f t="shared" si="297"/>
        <v>4</v>
      </c>
      <c r="T132" s="234">
        <f t="shared" si="298"/>
        <v>4</v>
      </c>
      <c r="U132" s="234">
        <f t="shared" si="299"/>
        <v>6</v>
      </c>
      <c r="W132" s="596">
        <f t="shared" si="300"/>
        <v>0</v>
      </c>
      <c r="X132" s="596">
        <f t="shared" si="301"/>
        <v>0</v>
      </c>
      <c r="Y132" s="596">
        <f t="shared" si="302"/>
        <v>0</v>
      </c>
      <c r="Z132" s="596">
        <f t="shared" si="303"/>
        <v>0</v>
      </c>
      <c r="AA132" s="596">
        <f t="shared" si="304"/>
        <v>0</v>
      </c>
      <c r="AB132" s="596">
        <f t="shared" si="305"/>
        <v>0</v>
      </c>
      <c r="AC132" s="596">
        <f t="shared" si="306"/>
        <v>1</v>
      </c>
      <c r="AD132" s="596">
        <f t="shared" si="307"/>
        <v>0</v>
      </c>
      <c r="AE132" s="596">
        <f t="shared" si="308"/>
        <v>1</v>
      </c>
      <c r="AF132" s="596">
        <f t="shared" si="309"/>
        <v>0</v>
      </c>
      <c r="AG132" s="305"/>
      <c r="AH132" s="16" t="s">
        <v>138</v>
      </c>
      <c r="AI132" s="616">
        <f t="shared" si="249"/>
        <v>0</v>
      </c>
      <c r="AJ132" s="616">
        <f t="shared" si="250"/>
        <v>0</v>
      </c>
      <c r="AK132" s="616">
        <f t="shared" si="251"/>
        <v>0</v>
      </c>
      <c r="AL132" s="616">
        <f t="shared" si="252"/>
        <v>0</v>
      </c>
      <c r="AM132" s="616">
        <f t="shared" si="253"/>
        <v>0</v>
      </c>
      <c r="AN132" s="616">
        <f t="shared" si="254"/>
        <v>0</v>
      </c>
      <c r="AO132" s="616">
        <f t="shared" si="255"/>
        <v>0</v>
      </c>
      <c r="AP132" s="616">
        <f t="shared" si="256"/>
        <v>0</v>
      </c>
      <c r="AQ132" s="616">
        <f t="shared" si="257"/>
        <v>2</v>
      </c>
      <c r="AR132" s="616">
        <f t="shared" si="258"/>
        <v>0</v>
      </c>
      <c r="AS132" s="616">
        <f t="shared" si="259"/>
        <v>2</v>
      </c>
      <c r="AT132" s="616">
        <f t="shared" si="260"/>
        <v>1</v>
      </c>
      <c r="AU132" s="616">
        <f t="shared" si="261"/>
        <v>0</v>
      </c>
      <c r="AV132" s="616">
        <f t="shared" si="262"/>
        <v>0</v>
      </c>
      <c r="AW132" s="616">
        <f t="shared" si="263"/>
        <v>0</v>
      </c>
      <c r="AX132" s="616">
        <f t="shared" si="264"/>
        <v>4</v>
      </c>
      <c r="AY132" s="616">
        <f t="shared" si="265"/>
        <v>3</v>
      </c>
      <c r="AZ132" s="616">
        <f t="shared" si="266"/>
        <v>2</v>
      </c>
      <c r="BA132" s="616">
        <f t="shared" si="267"/>
        <v>0</v>
      </c>
      <c r="BB132" s="616">
        <f t="shared" si="268"/>
        <v>0</v>
      </c>
      <c r="BC132" s="616">
        <f t="shared" si="269"/>
        <v>3</v>
      </c>
      <c r="BD132" s="594">
        <f t="shared" si="270"/>
        <v>0</v>
      </c>
      <c r="BE132" s="594">
        <f t="shared" si="271"/>
        <v>0</v>
      </c>
      <c r="BF132" s="594">
        <f t="shared" si="272"/>
        <v>0</v>
      </c>
      <c r="BG132" s="594">
        <f t="shared" si="273"/>
        <v>0</v>
      </c>
      <c r="BH132" s="594">
        <f t="shared" si="274"/>
        <v>0</v>
      </c>
      <c r="BI132" s="594">
        <f t="shared" si="275"/>
        <v>0</v>
      </c>
      <c r="BJ132" s="594">
        <f t="shared" si="276"/>
        <v>0</v>
      </c>
      <c r="BK132" s="594">
        <f t="shared" si="277"/>
        <v>0</v>
      </c>
      <c r="BL132" s="594">
        <f t="shared" si="278"/>
        <v>3</v>
      </c>
      <c r="BM132" s="594">
        <f t="shared" si="279"/>
        <v>0</v>
      </c>
      <c r="BN132" s="305"/>
      <c r="BO132" s="305"/>
      <c r="BP132" s="16" t="s">
        <v>138</v>
      </c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>
        <v>1</v>
      </c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>
        <v>1</v>
      </c>
      <c r="EJ132" s="13"/>
      <c r="EK132" s="13"/>
      <c r="EL132" s="13"/>
      <c r="EM132" s="13"/>
      <c r="EN132" s="13">
        <v>1</v>
      </c>
      <c r="EO132" s="13">
        <v>2</v>
      </c>
      <c r="EP132" s="13"/>
      <c r="EQ132" s="13">
        <v>1</v>
      </c>
      <c r="ER132" s="13"/>
      <c r="ES132" s="13"/>
      <c r="ET132" s="13"/>
      <c r="EU132" s="13"/>
      <c r="EV132" s="13"/>
      <c r="EW132" s="13">
        <v>1</v>
      </c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57">
        <v>7</v>
      </c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>
        <v>1</v>
      </c>
      <c r="HL132" s="13"/>
      <c r="HM132" s="13"/>
      <c r="HN132" s="13">
        <v>1</v>
      </c>
      <c r="HO132" s="13"/>
      <c r="HP132" s="13"/>
      <c r="HQ132" s="13">
        <v>1</v>
      </c>
      <c r="HR132" s="13"/>
      <c r="HS132" s="13"/>
      <c r="HT132" s="13"/>
      <c r="HU132" s="13">
        <v>1</v>
      </c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>
        <v>1</v>
      </c>
      <c r="IX132" s="13"/>
      <c r="IY132" s="13">
        <v>1</v>
      </c>
      <c r="IZ132" s="13"/>
      <c r="JA132" s="13">
        <v>1</v>
      </c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57">
        <v>7</v>
      </c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>
        <v>2</v>
      </c>
      <c r="LW132" s="13"/>
      <c r="LX132" s="13">
        <v>1</v>
      </c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57">
        <v>3</v>
      </c>
      <c r="MV132" s="13">
        <v>17</v>
      </c>
    </row>
    <row r="133" spans="1:360">
      <c r="A133" s="9" t="s">
        <v>213</v>
      </c>
      <c r="B133" s="234">
        <f t="shared" si="280"/>
        <v>1</v>
      </c>
      <c r="C133" s="234">
        <f t="shared" si="281"/>
        <v>0</v>
      </c>
      <c r="D133" s="234">
        <f t="shared" si="282"/>
        <v>0</v>
      </c>
      <c r="E133" s="234">
        <f t="shared" si="283"/>
        <v>0</v>
      </c>
      <c r="F133" s="234">
        <f t="shared" si="284"/>
        <v>0</v>
      </c>
      <c r="G133" s="234">
        <f t="shared" si="285"/>
        <v>0</v>
      </c>
      <c r="H133" s="234">
        <f t="shared" si="286"/>
        <v>8</v>
      </c>
      <c r="I133" s="234">
        <f t="shared" si="287"/>
        <v>7</v>
      </c>
      <c r="J133" s="234">
        <f t="shared" si="288"/>
        <v>9</v>
      </c>
      <c r="K133" s="234">
        <f t="shared" si="289"/>
        <v>8</v>
      </c>
      <c r="L133" s="234">
        <f t="shared" si="290"/>
        <v>20</v>
      </c>
      <c r="M133" s="234">
        <f t="shared" si="291"/>
        <v>8</v>
      </c>
      <c r="N133" s="234">
        <f t="shared" si="292"/>
        <v>40</v>
      </c>
      <c r="O133" s="234">
        <f t="shared" si="293"/>
        <v>19</v>
      </c>
      <c r="P133" s="234">
        <f t="shared" si="294"/>
        <v>24</v>
      </c>
      <c r="Q133" s="234">
        <f t="shared" si="295"/>
        <v>14</v>
      </c>
      <c r="R133" s="234">
        <f t="shared" si="296"/>
        <v>12</v>
      </c>
      <c r="S133" s="234">
        <f t="shared" si="297"/>
        <v>3</v>
      </c>
      <c r="T133" s="234">
        <f t="shared" si="298"/>
        <v>4</v>
      </c>
      <c r="U133" s="234">
        <f t="shared" si="299"/>
        <v>4</v>
      </c>
      <c r="W133" s="596">
        <f t="shared" si="300"/>
        <v>1</v>
      </c>
      <c r="X133" s="596">
        <f t="shared" si="301"/>
        <v>0</v>
      </c>
      <c r="Y133" s="596">
        <f t="shared" si="302"/>
        <v>0</v>
      </c>
      <c r="Z133" s="596">
        <f t="shared" si="303"/>
        <v>0</v>
      </c>
      <c r="AA133" s="596">
        <f t="shared" si="304"/>
        <v>1</v>
      </c>
      <c r="AB133" s="596">
        <f t="shared" si="305"/>
        <v>1</v>
      </c>
      <c r="AC133" s="596">
        <f t="shared" si="306"/>
        <v>0</v>
      </c>
      <c r="AD133" s="596">
        <f t="shared" si="307"/>
        <v>0</v>
      </c>
      <c r="AE133" s="596">
        <f t="shared" si="308"/>
        <v>0</v>
      </c>
      <c r="AF133" s="596">
        <f t="shared" si="309"/>
        <v>0</v>
      </c>
      <c r="AG133" s="305"/>
      <c r="AH133" s="16" t="s">
        <v>139</v>
      </c>
      <c r="AI133" s="616">
        <f t="shared" si="249"/>
        <v>0</v>
      </c>
      <c r="AJ133" s="616">
        <f t="shared" si="250"/>
        <v>0</v>
      </c>
      <c r="AK133" s="616">
        <f t="shared" si="251"/>
        <v>1</v>
      </c>
      <c r="AL133" s="616">
        <f t="shared" si="252"/>
        <v>0</v>
      </c>
      <c r="AM133" s="616">
        <f t="shared" si="253"/>
        <v>1</v>
      </c>
      <c r="AN133" s="616">
        <f t="shared" si="254"/>
        <v>0</v>
      </c>
      <c r="AO133" s="616">
        <f t="shared" si="255"/>
        <v>4</v>
      </c>
      <c r="AP133" s="616">
        <f t="shared" si="256"/>
        <v>2</v>
      </c>
      <c r="AQ133" s="616">
        <f t="shared" si="257"/>
        <v>12</v>
      </c>
      <c r="AR133" s="616">
        <f t="shared" si="258"/>
        <v>5</v>
      </c>
      <c r="AS133" s="616">
        <f t="shared" si="259"/>
        <v>26</v>
      </c>
      <c r="AT133" s="616">
        <f t="shared" si="260"/>
        <v>12</v>
      </c>
      <c r="AU133" s="616">
        <f t="shared" si="261"/>
        <v>48</v>
      </c>
      <c r="AV133" s="616">
        <f t="shared" si="262"/>
        <v>33</v>
      </c>
      <c r="AW133" s="616">
        <f t="shared" si="263"/>
        <v>71</v>
      </c>
      <c r="AX133" s="616">
        <f t="shared" si="264"/>
        <v>51</v>
      </c>
      <c r="AY133" s="616">
        <f t="shared" si="265"/>
        <v>37</v>
      </c>
      <c r="AZ133" s="616">
        <f t="shared" si="266"/>
        <v>44</v>
      </c>
      <c r="BA133" s="616">
        <f t="shared" si="267"/>
        <v>13</v>
      </c>
      <c r="BB133" s="616">
        <f t="shared" si="268"/>
        <v>18</v>
      </c>
      <c r="BC133" s="616">
        <f t="shared" si="269"/>
        <v>6</v>
      </c>
      <c r="BD133" s="594">
        <f t="shared" si="270"/>
        <v>0</v>
      </c>
      <c r="BE133" s="594">
        <f t="shared" si="271"/>
        <v>0</v>
      </c>
      <c r="BF133" s="594">
        <f t="shared" si="272"/>
        <v>0</v>
      </c>
      <c r="BG133" s="594">
        <f t="shared" si="273"/>
        <v>0</v>
      </c>
      <c r="BH133" s="594">
        <f t="shared" si="274"/>
        <v>0</v>
      </c>
      <c r="BI133" s="594">
        <f t="shared" si="275"/>
        <v>0</v>
      </c>
      <c r="BJ133" s="594">
        <f t="shared" si="276"/>
        <v>0</v>
      </c>
      <c r="BK133" s="594">
        <f t="shared" si="277"/>
        <v>0</v>
      </c>
      <c r="BL133" s="594">
        <f t="shared" si="278"/>
        <v>5</v>
      </c>
      <c r="BM133" s="594">
        <f t="shared" si="279"/>
        <v>1</v>
      </c>
      <c r="BN133" s="305"/>
      <c r="BO133" s="305"/>
      <c r="BP133" s="16" t="s">
        <v>139</v>
      </c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>
        <v>1</v>
      </c>
      <c r="CS133" s="13"/>
      <c r="CT133" s="13"/>
      <c r="CU133" s="13"/>
      <c r="CV133" s="13"/>
      <c r="CW133" s="13"/>
      <c r="CX133" s="13"/>
      <c r="CY133" s="13"/>
      <c r="CZ133" s="13"/>
      <c r="DA133" s="13">
        <v>1</v>
      </c>
      <c r="DB133" s="13"/>
      <c r="DC133" s="13"/>
      <c r="DD133" s="13"/>
      <c r="DE133" s="13"/>
      <c r="DF133" s="13">
        <v>1</v>
      </c>
      <c r="DG133" s="13">
        <v>1</v>
      </c>
      <c r="DH133" s="13">
        <v>1</v>
      </c>
      <c r="DI133" s="13">
        <v>2</v>
      </c>
      <c r="DJ133" s="13"/>
      <c r="DK133" s="13"/>
      <c r="DL133" s="13">
        <v>2</v>
      </c>
      <c r="DM133" s="13">
        <v>1</v>
      </c>
      <c r="DN133" s="13"/>
      <c r="DO133" s="13">
        <v>2</v>
      </c>
      <c r="DP133" s="13">
        <v>1</v>
      </c>
      <c r="DQ133" s="13">
        <v>2</v>
      </c>
      <c r="DR133" s="13">
        <v>1</v>
      </c>
      <c r="DS133" s="13">
        <v>1</v>
      </c>
      <c r="DT133" s="13"/>
      <c r="DU133" s="13">
        <v>2</v>
      </c>
      <c r="DV133" s="13">
        <v>1</v>
      </c>
      <c r="DW133" s="13">
        <v>1</v>
      </c>
      <c r="DX133" s="13">
        <v>3</v>
      </c>
      <c r="DY133" s="13">
        <v>2</v>
      </c>
      <c r="DZ133" s="13">
        <v>4</v>
      </c>
      <c r="EA133" s="13">
        <v>4</v>
      </c>
      <c r="EB133" s="13">
        <v>4</v>
      </c>
      <c r="EC133" s="13">
        <v>5</v>
      </c>
      <c r="ED133" s="13">
        <v>2</v>
      </c>
      <c r="EE133" s="13">
        <v>7</v>
      </c>
      <c r="EF133" s="13">
        <v>1</v>
      </c>
      <c r="EG133" s="13">
        <v>4</v>
      </c>
      <c r="EH133" s="13">
        <v>6</v>
      </c>
      <c r="EI133" s="13">
        <v>3</v>
      </c>
      <c r="EJ133" s="13">
        <v>8</v>
      </c>
      <c r="EK133" s="13">
        <v>5</v>
      </c>
      <c r="EL133" s="13">
        <v>6</v>
      </c>
      <c r="EM133" s="13">
        <v>7</v>
      </c>
      <c r="EN133" s="13">
        <v>8</v>
      </c>
      <c r="EO133" s="13">
        <v>3</v>
      </c>
      <c r="EP133" s="13">
        <v>2</v>
      </c>
      <c r="EQ133" s="13">
        <v>2</v>
      </c>
      <c r="ER133" s="13">
        <v>5</v>
      </c>
      <c r="ES133" s="13">
        <v>6</v>
      </c>
      <c r="ET133" s="13">
        <v>6</v>
      </c>
      <c r="EU133" s="13">
        <v>5</v>
      </c>
      <c r="EV133" s="13">
        <v>9</v>
      </c>
      <c r="EW133" s="13">
        <v>4</v>
      </c>
      <c r="EX133" s="13">
        <v>1</v>
      </c>
      <c r="EY133" s="13">
        <v>4</v>
      </c>
      <c r="EZ133" s="13">
        <v>5</v>
      </c>
      <c r="FA133" s="13">
        <v>3</v>
      </c>
      <c r="FB133" s="13">
        <v>1</v>
      </c>
      <c r="FC133" s="13">
        <v>2</v>
      </c>
      <c r="FD133" s="13">
        <v>2</v>
      </c>
      <c r="FE133" s="13"/>
      <c r="FF133" s="13">
        <v>1</v>
      </c>
      <c r="FG133" s="13">
        <v>1</v>
      </c>
      <c r="FH133" s="13"/>
      <c r="FI133" s="13">
        <v>3</v>
      </c>
      <c r="FJ133" s="13"/>
      <c r="FK133" s="13"/>
      <c r="FL133" s="13"/>
      <c r="FM133" s="13"/>
      <c r="FN133" s="13"/>
      <c r="FO133" s="13"/>
      <c r="FP133" s="13"/>
      <c r="FQ133" s="13"/>
      <c r="FR133" s="13"/>
      <c r="FS133" s="57">
        <v>165</v>
      </c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>
        <v>1</v>
      </c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>
        <v>1</v>
      </c>
      <c r="GS133" s="13"/>
      <c r="GT133" s="13"/>
      <c r="GU133" s="13"/>
      <c r="GV133" s="13"/>
      <c r="GW133" s="13"/>
      <c r="GX133" s="13"/>
      <c r="GY133" s="13">
        <v>1</v>
      </c>
      <c r="GZ133" s="13"/>
      <c r="HA133" s="13">
        <v>1</v>
      </c>
      <c r="HB133" s="13">
        <v>1</v>
      </c>
      <c r="HC133" s="13"/>
      <c r="HD133" s="13"/>
      <c r="HE133" s="13">
        <v>1</v>
      </c>
      <c r="HF133" s="13"/>
      <c r="HG133" s="13"/>
      <c r="HH133" s="13"/>
      <c r="HI133" s="13">
        <v>2</v>
      </c>
      <c r="HJ133" s="13"/>
      <c r="HK133" s="13">
        <v>4</v>
      </c>
      <c r="HL133" s="13">
        <v>1</v>
      </c>
      <c r="HM133" s="13">
        <v>2</v>
      </c>
      <c r="HN133" s="13"/>
      <c r="HO133" s="13">
        <v>3</v>
      </c>
      <c r="HP133" s="13">
        <v>5</v>
      </c>
      <c r="HQ133" s="13"/>
      <c r="HR133" s="13">
        <v>4</v>
      </c>
      <c r="HS133" s="13">
        <v>2</v>
      </c>
      <c r="HT133" s="13">
        <v>1</v>
      </c>
      <c r="HU133" s="13"/>
      <c r="HV133" s="13">
        <v>1</v>
      </c>
      <c r="HW133" s="13">
        <v>6</v>
      </c>
      <c r="HX133" s="13">
        <v>5</v>
      </c>
      <c r="HY133" s="13">
        <v>2</v>
      </c>
      <c r="HZ133" s="13">
        <v>3</v>
      </c>
      <c r="IA133" s="13">
        <v>4</v>
      </c>
      <c r="IB133" s="13">
        <v>4</v>
      </c>
      <c r="IC133" s="13">
        <v>5</v>
      </c>
      <c r="ID133" s="13">
        <v>5</v>
      </c>
      <c r="IE133" s="13">
        <v>3</v>
      </c>
      <c r="IF133" s="13">
        <v>6</v>
      </c>
      <c r="IG133" s="13">
        <v>10</v>
      </c>
      <c r="IH133" s="13">
        <v>3</v>
      </c>
      <c r="II133" s="13">
        <v>5</v>
      </c>
      <c r="IJ133" s="13">
        <v>5</v>
      </c>
      <c r="IK133" s="13">
        <v>8</v>
      </c>
      <c r="IL133" s="13">
        <v>2</v>
      </c>
      <c r="IM133" s="13">
        <v>8</v>
      </c>
      <c r="IN133" s="13">
        <v>8</v>
      </c>
      <c r="IO133" s="13">
        <v>6</v>
      </c>
      <c r="IP133" s="13">
        <v>9</v>
      </c>
      <c r="IQ133" s="13">
        <v>7</v>
      </c>
      <c r="IR133" s="13">
        <v>8</v>
      </c>
      <c r="IS133" s="13">
        <v>10</v>
      </c>
      <c r="IT133" s="13">
        <v>5</v>
      </c>
      <c r="IU133" s="13">
        <v>1</v>
      </c>
      <c r="IV133" s="13">
        <v>2</v>
      </c>
      <c r="IW133" s="13">
        <v>5</v>
      </c>
      <c r="IX133" s="13">
        <v>3</v>
      </c>
      <c r="IY133" s="13">
        <v>5</v>
      </c>
      <c r="IZ133" s="13">
        <v>6</v>
      </c>
      <c r="JA133" s="13">
        <v>1</v>
      </c>
      <c r="JB133" s="13">
        <v>5</v>
      </c>
      <c r="JC133" s="13">
        <v>4</v>
      </c>
      <c r="JD133" s="13">
        <v>1</v>
      </c>
      <c r="JE133" s="13">
        <v>1</v>
      </c>
      <c r="JF133" s="13">
        <v>4</v>
      </c>
      <c r="JG133" s="13"/>
      <c r="JH133" s="13">
        <v>2</v>
      </c>
      <c r="JI133" s="13">
        <v>3</v>
      </c>
      <c r="JJ133" s="13">
        <v>1</v>
      </c>
      <c r="JK133" s="13"/>
      <c r="JL133" s="13">
        <v>1</v>
      </c>
      <c r="JM133" s="13"/>
      <c r="JN133" s="13"/>
      <c r="JO133" s="13"/>
      <c r="JP133" s="13"/>
      <c r="JQ133" s="13"/>
      <c r="JR133" s="13"/>
      <c r="JS133" s="13"/>
      <c r="JT133" s="57">
        <v>213</v>
      </c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>
        <v>2</v>
      </c>
      <c r="LX133" s="13"/>
      <c r="LY133" s="13"/>
      <c r="LZ133" s="13"/>
      <c r="MA133" s="13">
        <v>1</v>
      </c>
      <c r="MB133" s="13">
        <v>1</v>
      </c>
      <c r="MC133" s="13"/>
      <c r="MD133" s="13">
        <v>1</v>
      </c>
      <c r="ME133" s="13">
        <v>1</v>
      </c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57">
        <v>6</v>
      </c>
      <c r="MV133" s="13">
        <v>384</v>
      </c>
    </row>
    <row r="134" spans="1:360">
      <c r="A134" s="8" t="s">
        <v>214</v>
      </c>
      <c r="B134" s="234">
        <f t="shared" si="280"/>
        <v>0</v>
      </c>
      <c r="C134" s="234">
        <f t="shared" si="281"/>
        <v>0</v>
      </c>
      <c r="D134" s="234">
        <f t="shared" si="282"/>
        <v>0</v>
      </c>
      <c r="E134" s="234">
        <f t="shared" si="283"/>
        <v>0</v>
      </c>
      <c r="F134" s="234">
        <f t="shared" si="284"/>
        <v>1</v>
      </c>
      <c r="G134" s="234">
        <f t="shared" si="285"/>
        <v>0</v>
      </c>
      <c r="H134" s="234">
        <f t="shared" si="286"/>
        <v>0</v>
      </c>
      <c r="I134" s="234">
        <f t="shared" si="287"/>
        <v>0</v>
      </c>
      <c r="J134" s="234">
        <f t="shared" si="288"/>
        <v>0</v>
      </c>
      <c r="K134" s="234">
        <f t="shared" si="289"/>
        <v>1</v>
      </c>
      <c r="L134" s="234">
        <f t="shared" si="290"/>
        <v>0</v>
      </c>
      <c r="M134" s="234">
        <f t="shared" si="291"/>
        <v>1</v>
      </c>
      <c r="N134" s="234">
        <f t="shared" si="292"/>
        <v>6</v>
      </c>
      <c r="O134" s="234">
        <f t="shared" si="293"/>
        <v>0</v>
      </c>
      <c r="P134" s="234">
        <f t="shared" si="294"/>
        <v>9</v>
      </c>
      <c r="Q134" s="234">
        <f t="shared" si="295"/>
        <v>5</v>
      </c>
      <c r="R134" s="234">
        <f t="shared" si="296"/>
        <v>8</v>
      </c>
      <c r="S134" s="234">
        <f t="shared" si="297"/>
        <v>4</v>
      </c>
      <c r="T134" s="234">
        <f t="shared" si="298"/>
        <v>2</v>
      </c>
      <c r="U134" s="234">
        <f t="shared" si="299"/>
        <v>2</v>
      </c>
      <c r="W134" s="596">
        <f t="shared" si="300"/>
        <v>0</v>
      </c>
      <c r="X134" s="596">
        <f t="shared" si="301"/>
        <v>0</v>
      </c>
      <c r="Y134" s="596">
        <f t="shared" si="302"/>
        <v>0</v>
      </c>
      <c r="Z134" s="596">
        <f t="shared" si="303"/>
        <v>0</v>
      </c>
      <c r="AA134" s="596">
        <f t="shared" si="304"/>
        <v>0</v>
      </c>
      <c r="AB134" s="596">
        <f t="shared" si="305"/>
        <v>0</v>
      </c>
      <c r="AC134" s="596">
        <f t="shared" si="306"/>
        <v>2</v>
      </c>
      <c r="AD134" s="596">
        <f t="shared" si="307"/>
        <v>1</v>
      </c>
      <c r="AE134" s="596">
        <f t="shared" si="308"/>
        <v>0</v>
      </c>
      <c r="AF134" s="596">
        <f t="shared" si="309"/>
        <v>1</v>
      </c>
      <c r="AG134" s="305"/>
      <c r="AH134" s="16" t="s">
        <v>140</v>
      </c>
      <c r="AI134" s="616">
        <f t="shared" si="249"/>
        <v>0</v>
      </c>
      <c r="AJ134" s="616">
        <f t="shared" si="250"/>
        <v>0</v>
      </c>
      <c r="AK134" s="616">
        <f t="shared" si="251"/>
        <v>0</v>
      </c>
      <c r="AL134" s="616">
        <f t="shared" si="252"/>
        <v>0</v>
      </c>
      <c r="AM134" s="616">
        <f t="shared" si="253"/>
        <v>0</v>
      </c>
      <c r="AN134" s="616">
        <f t="shared" si="254"/>
        <v>0</v>
      </c>
      <c r="AO134" s="616">
        <f t="shared" si="255"/>
        <v>0</v>
      </c>
      <c r="AP134" s="616">
        <f t="shared" si="256"/>
        <v>0</v>
      </c>
      <c r="AQ134" s="616">
        <f t="shared" si="257"/>
        <v>0</v>
      </c>
      <c r="AR134" s="616">
        <f t="shared" si="258"/>
        <v>0</v>
      </c>
      <c r="AS134" s="616">
        <f t="shared" si="259"/>
        <v>0</v>
      </c>
      <c r="AT134" s="616">
        <f t="shared" si="260"/>
        <v>1</v>
      </c>
      <c r="AU134" s="616">
        <f t="shared" si="261"/>
        <v>1</v>
      </c>
      <c r="AV134" s="616">
        <f t="shared" si="262"/>
        <v>0</v>
      </c>
      <c r="AW134" s="616">
        <f t="shared" si="263"/>
        <v>0</v>
      </c>
      <c r="AX134" s="616">
        <f t="shared" si="264"/>
        <v>2</v>
      </c>
      <c r="AY134" s="616">
        <f t="shared" si="265"/>
        <v>1</v>
      </c>
      <c r="AZ134" s="616">
        <f t="shared" si="266"/>
        <v>2</v>
      </c>
      <c r="BA134" s="616">
        <f t="shared" si="267"/>
        <v>0</v>
      </c>
      <c r="BB134" s="616">
        <f t="shared" si="268"/>
        <v>1</v>
      </c>
      <c r="BC134" s="616">
        <f t="shared" si="269"/>
        <v>0</v>
      </c>
      <c r="BD134" s="594">
        <f t="shared" si="270"/>
        <v>0</v>
      </c>
      <c r="BE134" s="594">
        <f t="shared" si="271"/>
        <v>0</v>
      </c>
      <c r="BF134" s="594">
        <f t="shared" si="272"/>
        <v>0</v>
      </c>
      <c r="BG134" s="594">
        <f t="shared" si="273"/>
        <v>0</v>
      </c>
      <c r="BH134" s="594">
        <f t="shared" si="274"/>
        <v>0</v>
      </c>
      <c r="BI134" s="594">
        <f t="shared" si="275"/>
        <v>0</v>
      </c>
      <c r="BJ134" s="594">
        <f t="shared" si="276"/>
        <v>0</v>
      </c>
      <c r="BK134" s="594">
        <f t="shared" si="277"/>
        <v>0</v>
      </c>
      <c r="BL134" s="594">
        <f t="shared" si="278"/>
        <v>0</v>
      </c>
      <c r="BM134" s="594">
        <f t="shared" si="279"/>
        <v>0</v>
      </c>
      <c r="BN134" s="305"/>
      <c r="BO134" s="305"/>
      <c r="BP134" s="16" t="s">
        <v>140</v>
      </c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>
        <v>1</v>
      </c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>
        <v>1</v>
      </c>
      <c r="EH134" s="13"/>
      <c r="EI134" s="13"/>
      <c r="EJ134" s="13"/>
      <c r="EK134" s="13"/>
      <c r="EL134" s="13"/>
      <c r="EM134" s="13"/>
      <c r="EN134" s="13">
        <v>1</v>
      </c>
      <c r="EO134" s="13"/>
      <c r="EP134" s="13"/>
      <c r="EQ134" s="13"/>
      <c r="ER134" s="13"/>
      <c r="ES134" s="13"/>
      <c r="ET134" s="13"/>
      <c r="EU134" s="13"/>
      <c r="EV134" s="13"/>
      <c r="EW134" s="13">
        <v>1</v>
      </c>
      <c r="EX134" s="13">
        <v>1</v>
      </c>
      <c r="EY134" s="13"/>
      <c r="EZ134" s="13"/>
      <c r="FA134" s="13">
        <v>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57">
        <v>6</v>
      </c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>
        <v>1</v>
      </c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>
        <v>1</v>
      </c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57">
        <v>2</v>
      </c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57"/>
      <c r="MV134" s="13">
        <v>8</v>
      </c>
    </row>
    <row r="135" spans="1:360">
      <c r="A135" s="8" t="s">
        <v>145</v>
      </c>
      <c r="B135" s="234">
        <f t="shared" si="280"/>
        <v>0</v>
      </c>
      <c r="C135" s="234">
        <f t="shared" si="281"/>
        <v>0</v>
      </c>
      <c r="D135" s="234">
        <f t="shared" si="282"/>
        <v>0</v>
      </c>
      <c r="E135" s="234">
        <f t="shared" si="283"/>
        <v>0</v>
      </c>
      <c r="F135" s="234">
        <f t="shared" si="284"/>
        <v>0</v>
      </c>
      <c r="G135" s="234">
        <f t="shared" si="285"/>
        <v>0</v>
      </c>
      <c r="H135" s="234">
        <f t="shared" si="286"/>
        <v>0</v>
      </c>
      <c r="I135" s="234">
        <f t="shared" si="287"/>
        <v>0</v>
      </c>
      <c r="J135" s="234">
        <f t="shared" si="288"/>
        <v>1</v>
      </c>
      <c r="K135" s="234">
        <f t="shared" si="289"/>
        <v>1</v>
      </c>
      <c r="L135" s="234">
        <f t="shared" si="290"/>
        <v>1</v>
      </c>
      <c r="M135" s="234">
        <f t="shared" si="291"/>
        <v>2</v>
      </c>
      <c r="N135" s="234">
        <f t="shared" si="292"/>
        <v>0</v>
      </c>
      <c r="O135" s="234">
        <f t="shared" si="293"/>
        <v>0</v>
      </c>
      <c r="P135" s="234">
        <f t="shared" si="294"/>
        <v>1</v>
      </c>
      <c r="Q135" s="234">
        <f t="shared" si="295"/>
        <v>0</v>
      </c>
      <c r="R135" s="234">
        <f t="shared" si="296"/>
        <v>0</v>
      </c>
      <c r="S135" s="234">
        <f t="shared" si="297"/>
        <v>1</v>
      </c>
      <c r="T135" s="234">
        <f t="shared" si="298"/>
        <v>1</v>
      </c>
      <c r="U135" s="234">
        <f t="shared" si="299"/>
        <v>1</v>
      </c>
      <c r="W135" s="596">
        <f t="shared" si="300"/>
        <v>0</v>
      </c>
      <c r="X135" s="596">
        <f t="shared" si="301"/>
        <v>0</v>
      </c>
      <c r="Y135" s="596">
        <f t="shared" si="302"/>
        <v>0</v>
      </c>
      <c r="Z135" s="596">
        <f t="shared" si="303"/>
        <v>0</v>
      </c>
      <c r="AA135" s="596">
        <f t="shared" si="304"/>
        <v>0</v>
      </c>
      <c r="AB135" s="596">
        <f t="shared" si="305"/>
        <v>1</v>
      </c>
      <c r="AC135" s="596">
        <f t="shared" si="306"/>
        <v>0</v>
      </c>
      <c r="AD135" s="596">
        <f t="shared" si="307"/>
        <v>1</v>
      </c>
      <c r="AE135" s="596">
        <f t="shared" si="308"/>
        <v>0</v>
      </c>
      <c r="AF135" s="596">
        <f t="shared" si="309"/>
        <v>0</v>
      </c>
      <c r="AG135" s="305"/>
      <c r="AH135" s="16" t="s">
        <v>141</v>
      </c>
      <c r="AI135" s="616">
        <f t="shared" si="249"/>
        <v>1</v>
      </c>
      <c r="AJ135" s="616">
        <f t="shared" si="250"/>
        <v>0</v>
      </c>
      <c r="AK135" s="616">
        <f t="shared" si="251"/>
        <v>1</v>
      </c>
      <c r="AL135" s="616">
        <f t="shared" si="252"/>
        <v>2</v>
      </c>
      <c r="AM135" s="616">
        <f t="shared" si="253"/>
        <v>2</v>
      </c>
      <c r="AN135" s="616">
        <f t="shared" si="254"/>
        <v>6</v>
      </c>
      <c r="AO135" s="616">
        <f t="shared" si="255"/>
        <v>21</v>
      </c>
      <c r="AP135" s="616">
        <f t="shared" si="256"/>
        <v>10</v>
      </c>
      <c r="AQ135" s="616">
        <f t="shared" si="257"/>
        <v>34</v>
      </c>
      <c r="AR135" s="616">
        <f t="shared" si="258"/>
        <v>21</v>
      </c>
      <c r="AS135" s="616">
        <f t="shared" si="259"/>
        <v>95</v>
      </c>
      <c r="AT135" s="616">
        <f t="shared" si="260"/>
        <v>35</v>
      </c>
      <c r="AU135" s="616">
        <f t="shared" si="261"/>
        <v>128</v>
      </c>
      <c r="AV135" s="616">
        <f t="shared" si="262"/>
        <v>93</v>
      </c>
      <c r="AW135" s="616">
        <f t="shared" si="263"/>
        <v>102</v>
      </c>
      <c r="AX135" s="616">
        <f t="shared" si="264"/>
        <v>84</v>
      </c>
      <c r="AY135" s="616">
        <f t="shared" si="265"/>
        <v>51</v>
      </c>
      <c r="AZ135" s="616">
        <f t="shared" si="266"/>
        <v>55</v>
      </c>
      <c r="BA135" s="616">
        <f t="shared" si="267"/>
        <v>13</v>
      </c>
      <c r="BB135" s="616">
        <f t="shared" si="268"/>
        <v>19</v>
      </c>
      <c r="BC135" s="616">
        <f t="shared" si="269"/>
        <v>14</v>
      </c>
      <c r="BD135" s="594">
        <f t="shared" si="270"/>
        <v>0</v>
      </c>
      <c r="BE135" s="594">
        <f t="shared" si="271"/>
        <v>0</v>
      </c>
      <c r="BF135" s="594">
        <f t="shared" si="272"/>
        <v>0</v>
      </c>
      <c r="BG135" s="594">
        <f t="shared" si="273"/>
        <v>0</v>
      </c>
      <c r="BH135" s="594">
        <f t="shared" si="274"/>
        <v>2</v>
      </c>
      <c r="BI135" s="594">
        <f t="shared" si="275"/>
        <v>0</v>
      </c>
      <c r="BJ135" s="594">
        <f t="shared" si="276"/>
        <v>0</v>
      </c>
      <c r="BK135" s="594">
        <f t="shared" si="277"/>
        <v>2</v>
      </c>
      <c r="BL135" s="594">
        <f t="shared" si="278"/>
        <v>4</v>
      </c>
      <c r="BM135" s="594">
        <f t="shared" si="279"/>
        <v>6</v>
      </c>
      <c r="BN135" s="305"/>
      <c r="BO135" s="305"/>
      <c r="BP135" s="16" t="s">
        <v>141</v>
      </c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>
        <v>1</v>
      </c>
      <c r="CD135" s="13"/>
      <c r="CE135" s="13"/>
      <c r="CF135" s="13">
        <v>1</v>
      </c>
      <c r="CG135" s="13"/>
      <c r="CH135" s="13"/>
      <c r="CI135" s="13">
        <v>1</v>
      </c>
      <c r="CJ135" s="13"/>
      <c r="CK135" s="13">
        <v>1</v>
      </c>
      <c r="CL135" s="13"/>
      <c r="CM135" s="13">
        <v>1</v>
      </c>
      <c r="CN135" s="13"/>
      <c r="CO135" s="13">
        <v>2</v>
      </c>
      <c r="CP135" s="13">
        <v>1</v>
      </c>
      <c r="CQ135" s="13"/>
      <c r="CR135" s="13"/>
      <c r="CS135" s="13"/>
      <c r="CT135" s="13">
        <v>1</v>
      </c>
      <c r="CU135" s="13"/>
      <c r="CV135" s="13">
        <v>1</v>
      </c>
      <c r="CW135" s="13">
        <v>4</v>
      </c>
      <c r="CX135" s="13"/>
      <c r="CY135" s="13"/>
      <c r="CZ135" s="13">
        <v>3</v>
      </c>
      <c r="DA135" s="13">
        <v>1</v>
      </c>
      <c r="DB135" s="13"/>
      <c r="DC135" s="13">
        <v>2</v>
      </c>
      <c r="DD135" s="13">
        <v>2</v>
      </c>
      <c r="DE135" s="13">
        <v>3</v>
      </c>
      <c r="DF135" s="13">
        <v>2</v>
      </c>
      <c r="DG135" s="13">
        <v>2</v>
      </c>
      <c r="DH135" s="13">
        <v>1</v>
      </c>
      <c r="DI135" s="13">
        <v>3</v>
      </c>
      <c r="DJ135" s="13">
        <v>3</v>
      </c>
      <c r="DK135" s="13">
        <v>3</v>
      </c>
      <c r="DL135" s="13">
        <v>4</v>
      </c>
      <c r="DM135" s="13">
        <v>3</v>
      </c>
      <c r="DN135" s="13">
        <v>2</v>
      </c>
      <c r="DO135" s="13">
        <v>5</v>
      </c>
      <c r="DP135" s="13">
        <v>5</v>
      </c>
      <c r="DQ135" s="13">
        <v>3</v>
      </c>
      <c r="DR135" s="13">
        <v>2</v>
      </c>
      <c r="DS135" s="13">
        <v>3</v>
      </c>
      <c r="DT135" s="13">
        <v>4</v>
      </c>
      <c r="DU135" s="13">
        <v>4</v>
      </c>
      <c r="DV135" s="13">
        <v>8</v>
      </c>
      <c r="DW135" s="13">
        <v>7</v>
      </c>
      <c r="DX135" s="13">
        <v>5</v>
      </c>
      <c r="DY135" s="13">
        <v>10</v>
      </c>
      <c r="DZ135" s="13">
        <v>6</v>
      </c>
      <c r="EA135" s="13">
        <v>12</v>
      </c>
      <c r="EB135" s="13">
        <v>12</v>
      </c>
      <c r="EC135" s="13">
        <v>10</v>
      </c>
      <c r="ED135" s="13">
        <v>7</v>
      </c>
      <c r="EE135" s="13">
        <v>16</v>
      </c>
      <c r="EF135" s="13">
        <v>7</v>
      </c>
      <c r="EG135" s="13">
        <v>11</v>
      </c>
      <c r="EH135" s="13">
        <v>5</v>
      </c>
      <c r="EI135" s="13">
        <v>11</v>
      </c>
      <c r="EJ135" s="13">
        <v>10</v>
      </c>
      <c r="EK135" s="13">
        <v>5</v>
      </c>
      <c r="EL135" s="13">
        <v>6</v>
      </c>
      <c r="EM135" s="13">
        <v>8</v>
      </c>
      <c r="EN135" s="13">
        <v>9</v>
      </c>
      <c r="EO135" s="13">
        <v>12</v>
      </c>
      <c r="EP135" s="13">
        <v>7</v>
      </c>
      <c r="EQ135" s="13">
        <v>3</v>
      </c>
      <c r="ER135" s="13">
        <v>5</v>
      </c>
      <c r="ES135" s="13">
        <v>4</v>
      </c>
      <c r="ET135" s="13">
        <v>7</v>
      </c>
      <c r="EU135" s="13">
        <v>5</v>
      </c>
      <c r="EV135" s="13">
        <v>8</v>
      </c>
      <c r="EW135" s="13">
        <v>6</v>
      </c>
      <c r="EX135" s="13">
        <v>6</v>
      </c>
      <c r="EY135" s="13">
        <v>4</v>
      </c>
      <c r="EZ135" s="13">
        <v>3</v>
      </c>
      <c r="FA135" s="13"/>
      <c r="FB135" s="13">
        <v>6</v>
      </c>
      <c r="FC135" s="13">
        <v>1</v>
      </c>
      <c r="FD135" s="13">
        <v>2</v>
      </c>
      <c r="FE135" s="13">
        <v>1</v>
      </c>
      <c r="FF135" s="13">
        <v>1</v>
      </c>
      <c r="FG135" s="13">
        <v>2</v>
      </c>
      <c r="FH135" s="13">
        <v>1</v>
      </c>
      <c r="FI135" s="13">
        <v>1</v>
      </c>
      <c r="FJ135" s="13">
        <v>1</v>
      </c>
      <c r="FK135" s="13"/>
      <c r="FL135" s="13"/>
      <c r="FM135" s="13"/>
      <c r="FN135" s="13"/>
      <c r="FO135" s="13"/>
      <c r="FP135" s="13"/>
      <c r="FQ135" s="13"/>
      <c r="FR135" s="13"/>
      <c r="FS135" s="57">
        <v>325</v>
      </c>
      <c r="FT135" s="13"/>
      <c r="FU135" s="13"/>
      <c r="FV135" s="13">
        <v>1</v>
      </c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>
        <v>1</v>
      </c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>
        <v>2</v>
      </c>
      <c r="GV135" s="13"/>
      <c r="GW135" s="13">
        <v>3</v>
      </c>
      <c r="GX135" s="13"/>
      <c r="GY135" s="13"/>
      <c r="GZ135" s="13">
        <v>4</v>
      </c>
      <c r="HA135" s="13">
        <v>1</v>
      </c>
      <c r="HB135" s="13">
        <v>2</v>
      </c>
      <c r="HC135" s="13">
        <v>3</v>
      </c>
      <c r="HD135" s="13">
        <v>3</v>
      </c>
      <c r="HE135" s="13">
        <v>5</v>
      </c>
      <c r="HF135" s="13">
        <v>1</v>
      </c>
      <c r="HG135" s="13">
        <v>1</v>
      </c>
      <c r="HH135" s="13">
        <v>1</v>
      </c>
      <c r="HI135" s="13">
        <v>2</v>
      </c>
      <c r="HJ135" s="13">
        <v>6</v>
      </c>
      <c r="HK135" s="13">
        <v>3</v>
      </c>
      <c r="HL135" s="13">
        <v>5</v>
      </c>
      <c r="HM135" s="13">
        <v>3</v>
      </c>
      <c r="HN135" s="13">
        <v>5</v>
      </c>
      <c r="HO135" s="13">
        <v>7</v>
      </c>
      <c r="HP135" s="13">
        <v>6</v>
      </c>
      <c r="HQ135" s="13">
        <v>5</v>
      </c>
      <c r="HR135" s="13">
        <v>7</v>
      </c>
      <c r="HS135" s="13">
        <v>4</v>
      </c>
      <c r="HT135" s="13">
        <v>6</v>
      </c>
      <c r="HU135" s="13">
        <v>18</v>
      </c>
      <c r="HV135" s="13">
        <v>16</v>
      </c>
      <c r="HW135" s="13">
        <v>7</v>
      </c>
      <c r="HX135" s="13">
        <v>14</v>
      </c>
      <c r="HY135" s="13">
        <v>12</v>
      </c>
      <c r="HZ135" s="13">
        <v>12</v>
      </c>
      <c r="IA135" s="13">
        <v>19</v>
      </c>
      <c r="IB135" s="13">
        <v>9</v>
      </c>
      <c r="IC135" s="13">
        <v>12</v>
      </c>
      <c r="ID135" s="13">
        <v>12</v>
      </c>
      <c r="IE135" s="13">
        <v>17</v>
      </c>
      <c r="IF135" s="13">
        <v>10</v>
      </c>
      <c r="IG135" s="13">
        <v>6</v>
      </c>
      <c r="IH135" s="13">
        <v>20</v>
      </c>
      <c r="II135" s="13">
        <v>11</v>
      </c>
      <c r="IJ135" s="13">
        <v>15</v>
      </c>
      <c r="IK135" s="13">
        <v>13</v>
      </c>
      <c r="IL135" s="13">
        <v>6</v>
      </c>
      <c r="IM135" s="13">
        <v>5</v>
      </c>
      <c r="IN135" s="13">
        <v>8</v>
      </c>
      <c r="IO135" s="13">
        <v>10</v>
      </c>
      <c r="IP135" s="13">
        <v>9</v>
      </c>
      <c r="IQ135" s="13">
        <v>13</v>
      </c>
      <c r="IR135" s="13">
        <v>11</v>
      </c>
      <c r="IS135" s="13">
        <v>12</v>
      </c>
      <c r="IT135" s="13">
        <v>9</v>
      </c>
      <c r="IU135" s="13">
        <v>4</v>
      </c>
      <c r="IV135" s="13">
        <v>5</v>
      </c>
      <c r="IW135" s="13">
        <v>11</v>
      </c>
      <c r="IX135" s="13">
        <v>8</v>
      </c>
      <c r="IY135" s="13">
        <v>2</v>
      </c>
      <c r="IZ135" s="13">
        <v>2</v>
      </c>
      <c r="JA135" s="13">
        <v>3</v>
      </c>
      <c r="JB135" s="13">
        <v>4</v>
      </c>
      <c r="JC135" s="13">
        <v>3</v>
      </c>
      <c r="JD135" s="13">
        <v>3</v>
      </c>
      <c r="JE135" s="13">
        <v>6</v>
      </c>
      <c r="JF135" s="13">
        <v>1</v>
      </c>
      <c r="JG135" s="13">
        <v>1</v>
      </c>
      <c r="JH135" s="13"/>
      <c r="JI135" s="13">
        <v>2</v>
      </c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57">
        <v>448</v>
      </c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>
        <v>1</v>
      </c>
      <c r="KJ135" s="13"/>
      <c r="KK135" s="13"/>
      <c r="KL135" s="13"/>
      <c r="KM135" s="13">
        <v>1</v>
      </c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>
        <v>1</v>
      </c>
      <c r="LS135" s="13"/>
      <c r="LT135" s="13">
        <v>1</v>
      </c>
      <c r="LU135" s="13"/>
      <c r="LV135" s="13"/>
      <c r="LW135" s="13"/>
      <c r="LX135" s="13">
        <v>1</v>
      </c>
      <c r="LY135" s="13"/>
      <c r="LZ135" s="13"/>
      <c r="MA135" s="13">
        <v>1</v>
      </c>
      <c r="MB135" s="13"/>
      <c r="MC135" s="13">
        <v>2</v>
      </c>
      <c r="MD135" s="13"/>
      <c r="ME135" s="13">
        <v>3</v>
      </c>
      <c r="MF135" s="13"/>
      <c r="MG135" s="13"/>
      <c r="MH135" s="13"/>
      <c r="MI135" s="13"/>
      <c r="MJ135" s="13">
        <v>2</v>
      </c>
      <c r="MK135" s="13"/>
      <c r="ML135" s="13"/>
      <c r="MM135" s="13">
        <v>1</v>
      </c>
      <c r="MN135" s="13"/>
      <c r="MO135" s="13"/>
      <c r="MP135" s="13"/>
      <c r="MQ135" s="13"/>
      <c r="MR135" s="13"/>
      <c r="MS135" s="13"/>
      <c r="MT135" s="13"/>
      <c r="MU135" s="57">
        <v>14</v>
      </c>
      <c r="MV135" s="13">
        <v>787</v>
      </c>
    </row>
    <row r="136" spans="1:360">
      <c r="A136" s="9" t="s">
        <v>146</v>
      </c>
      <c r="B136" s="234">
        <f t="shared" si="280"/>
        <v>2</v>
      </c>
      <c r="C136" s="234">
        <f t="shared" si="281"/>
        <v>4</v>
      </c>
      <c r="D136" s="234">
        <f t="shared" si="282"/>
        <v>3</v>
      </c>
      <c r="E136" s="234">
        <f t="shared" si="283"/>
        <v>3</v>
      </c>
      <c r="F136" s="234">
        <f t="shared" si="284"/>
        <v>11</v>
      </c>
      <c r="G136" s="234">
        <f t="shared" si="285"/>
        <v>4</v>
      </c>
      <c r="H136" s="234">
        <f t="shared" si="286"/>
        <v>29</v>
      </c>
      <c r="I136" s="234">
        <f t="shared" si="287"/>
        <v>24</v>
      </c>
      <c r="J136" s="234">
        <f t="shared" si="288"/>
        <v>82</v>
      </c>
      <c r="K136" s="234">
        <f t="shared" si="289"/>
        <v>40</v>
      </c>
      <c r="L136" s="234">
        <f t="shared" si="290"/>
        <v>190</v>
      </c>
      <c r="M136" s="234">
        <f t="shared" si="291"/>
        <v>98</v>
      </c>
      <c r="N136" s="234">
        <f t="shared" si="292"/>
        <v>348</v>
      </c>
      <c r="O136" s="234">
        <f t="shared" si="293"/>
        <v>222</v>
      </c>
      <c r="P136" s="234">
        <f t="shared" si="294"/>
        <v>369</v>
      </c>
      <c r="Q136" s="234">
        <f t="shared" si="295"/>
        <v>278</v>
      </c>
      <c r="R136" s="234">
        <f t="shared" si="296"/>
        <v>246</v>
      </c>
      <c r="S136" s="234">
        <f t="shared" si="297"/>
        <v>261</v>
      </c>
      <c r="T136" s="234">
        <f t="shared" si="298"/>
        <v>46</v>
      </c>
      <c r="U136" s="234">
        <f t="shared" si="299"/>
        <v>113</v>
      </c>
      <c r="W136" s="596">
        <f t="shared" si="300"/>
        <v>1</v>
      </c>
      <c r="X136" s="596">
        <f t="shared" si="301"/>
        <v>0</v>
      </c>
      <c r="Y136" s="596">
        <f t="shared" si="302"/>
        <v>1</v>
      </c>
      <c r="Z136" s="596">
        <f t="shared" si="303"/>
        <v>1</v>
      </c>
      <c r="AA136" s="596">
        <f t="shared" si="304"/>
        <v>3</v>
      </c>
      <c r="AB136" s="596">
        <f t="shared" si="305"/>
        <v>3</v>
      </c>
      <c r="AC136" s="596">
        <f t="shared" si="306"/>
        <v>10</v>
      </c>
      <c r="AD136" s="596">
        <f t="shared" si="307"/>
        <v>6</v>
      </c>
      <c r="AE136" s="596">
        <f t="shared" si="308"/>
        <v>35</v>
      </c>
      <c r="AF136" s="596">
        <f t="shared" si="309"/>
        <v>24</v>
      </c>
      <c r="AG136" s="305"/>
      <c r="AH136" s="16" t="s">
        <v>142</v>
      </c>
      <c r="AI136" s="616">
        <f t="shared" si="249"/>
        <v>0</v>
      </c>
      <c r="AJ136" s="616">
        <f t="shared" si="250"/>
        <v>0</v>
      </c>
      <c r="AK136" s="616">
        <f t="shared" si="251"/>
        <v>0</v>
      </c>
      <c r="AL136" s="616">
        <f t="shared" si="252"/>
        <v>0</v>
      </c>
      <c r="AM136" s="616">
        <f t="shared" si="253"/>
        <v>0</v>
      </c>
      <c r="AN136" s="616">
        <f t="shared" si="254"/>
        <v>0</v>
      </c>
      <c r="AO136" s="616">
        <f t="shared" si="255"/>
        <v>0</v>
      </c>
      <c r="AP136" s="616">
        <f t="shared" si="256"/>
        <v>1</v>
      </c>
      <c r="AQ136" s="616">
        <f t="shared" si="257"/>
        <v>1</v>
      </c>
      <c r="AR136" s="616">
        <f t="shared" si="258"/>
        <v>1</v>
      </c>
      <c r="AS136" s="616">
        <f t="shared" si="259"/>
        <v>8</v>
      </c>
      <c r="AT136" s="616">
        <f t="shared" si="260"/>
        <v>3</v>
      </c>
      <c r="AU136" s="616">
        <f t="shared" si="261"/>
        <v>7</v>
      </c>
      <c r="AV136" s="616">
        <f t="shared" si="262"/>
        <v>2</v>
      </c>
      <c r="AW136" s="616">
        <f t="shared" si="263"/>
        <v>5</v>
      </c>
      <c r="AX136" s="616">
        <f t="shared" si="264"/>
        <v>7</v>
      </c>
      <c r="AY136" s="616">
        <f t="shared" si="265"/>
        <v>12</v>
      </c>
      <c r="AZ136" s="616">
        <f t="shared" si="266"/>
        <v>4</v>
      </c>
      <c r="BA136" s="616">
        <f t="shared" si="267"/>
        <v>4</v>
      </c>
      <c r="BB136" s="616">
        <f t="shared" si="268"/>
        <v>6</v>
      </c>
      <c r="BC136" s="616">
        <f t="shared" si="269"/>
        <v>2</v>
      </c>
      <c r="BD136" s="594">
        <f t="shared" si="270"/>
        <v>0</v>
      </c>
      <c r="BE136" s="594">
        <f t="shared" si="271"/>
        <v>0</v>
      </c>
      <c r="BF136" s="594">
        <f t="shared" si="272"/>
        <v>0</v>
      </c>
      <c r="BG136" s="594">
        <f t="shared" si="273"/>
        <v>0</v>
      </c>
      <c r="BH136" s="594">
        <f t="shared" si="274"/>
        <v>0</v>
      </c>
      <c r="BI136" s="594">
        <f t="shared" si="275"/>
        <v>0</v>
      </c>
      <c r="BJ136" s="594">
        <f t="shared" si="276"/>
        <v>1</v>
      </c>
      <c r="BK136" s="594">
        <f t="shared" si="277"/>
        <v>0</v>
      </c>
      <c r="BL136" s="594">
        <f t="shared" si="278"/>
        <v>1</v>
      </c>
      <c r="BM136" s="594">
        <f t="shared" si="279"/>
        <v>0</v>
      </c>
      <c r="BN136" s="305"/>
      <c r="BO136" s="305"/>
      <c r="BP136" s="16" t="s">
        <v>142</v>
      </c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>
        <v>1</v>
      </c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>
        <v>1</v>
      </c>
      <c r="DH136" s="13"/>
      <c r="DI136" s="13"/>
      <c r="DJ136" s="13"/>
      <c r="DK136" s="13"/>
      <c r="DL136" s="13"/>
      <c r="DM136" s="13"/>
      <c r="DN136" s="13"/>
      <c r="DO136" s="13"/>
      <c r="DP136" s="13">
        <v>1</v>
      </c>
      <c r="DQ136" s="13"/>
      <c r="DR136" s="13"/>
      <c r="DS136" s="13">
        <v>2</v>
      </c>
      <c r="DT136" s="13"/>
      <c r="DU136" s="13"/>
      <c r="DV136" s="13"/>
      <c r="DW136" s="13"/>
      <c r="DX136" s="13"/>
      <c r="DY136" s="13">
        <v>1</v>
      </c>
      <c r="DZ136" s="13"/>
      <c r="EA136" s="13"/>
      <c r="EB136" s="13"/>
      <c r="EC136" s="13"/>
      <c r="ED136" s="13">
        <v>1</v>
      </c>
      <c r="EE136" s="13"/>
      <c r="EF136" s="13">
        <v>1</v>
      </c>
      <c r="EG136" s="13">
        <v>1</v>
      </c>
      <c r="EH136" s="13">
        <v>1</v>
      </c>
      <c r="EI136" s="13"/>
      <c r="EJ136" s="13">
        <v>1</v>
      </c>
      <c r="EK136" s="13">
        <v>2</v>
      </c>
      <c r="EL136" s="13"/>
      <c r="EM136" s="13"/>
      <c r="EN136" s="13">
        <v>1</v>
      </c>
      <c r="EO136" s="13"/>
      <c r="EP136" s="13"/>
      <c r="EQ136" s="13"/>
      <c r="ER136" s="13"/>
      <c r="ES136" s="13">
        <v>1</v>
      </c>
      <c r="ET136" s="13"/>
      <c r="EU136" s="13">
        <v>1</v>
      </c>
      <c r="EV136" s="13"/>
      <c r="EW136" s="13"/>
      <c r="EX136" s="13">
        <v>1</v>
      </c>
      <c r="EY136" s="13">
        <v>1</v>
      </c>
      <c r="EZ136" s="13"/>
      <c r="FA136" s="13">
        <v>2</v>
      </c>
      <c r="FB136" s="13">
        <v>1</v>
      </c>
      <c r="FC136" s="13"/>
      <c r="FD136" s="13"/>
      <c r="FE136" s="13">
        <v>2</v>
      </c>
      <c r="FF136" s="13">
        <v>1</v>
      </c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57">
        <v>24</v>
      </c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>
        <v>1</v>
      </c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>
        <v>2</v>
      </c>
      <c r="HV136" s="13">
        <v>1</v>
      </c>
      <c r="HW136" s="13">
        <v>3</v>
      </c>
      <c r="HX136" s="13">
        <v>2</v>
      </c>
      <c r="HY136" s="13"/>
      <c r="HZ136" s="13"/>
      <c r="IA136" s="13">
        <v>1</v>
      </c>
      <c r="IB136" s="13">
        <v>1</v>
      </c>
      <c r="IC136" s="13">
        <v>1</v>
      </c>
      <c r="ID136" s="13">
        <v>1</v>
      </c>
      <c r="IE136" s="13">
        <v>1</v>
      </c>
      <c r="IF136" s="13">
        <v>1</v>
      </c>
      <c r="IG136" s="13"/>
      <c r="IH136" s="13">
        <v>1</v>
      </c>
      <c r="II136" s="13"/>
      <c r="IJ136" s="13"/>
      <c r="IK136" s="13"/>
      <c r="IL136" s="13"/>
      <c r="IM136" s="13"/>
      <c r="IN136" s="13"/>
      <c r="IO136" s="13">
        <v>1</v>
      </c>
      <c r="IP136" s="13"/>
      <c r="IQ136" s="13"/>
      <c r="IR136" s="13">
        <v>4</v>
      </c>
      <c r="IS136" s="13"/>
      <c r="IT136" s="13"/>
      <c r="IU136" s="13">
        <v>4</v>
      </c>
      <c r="IV136" s="13">
        <v>2</v>
      </c>
      <c r="IW136" s="13">
        <v>3</v>
      </c>
      <c r="IX136" s="13"/>
      <c r="IY136" s="13">
        <v>1</v>
      </c>
      <c r="IZ136" s="13"/>
      <c r="JA136" s="13">
        <v>1</v>
      </c>
      <c r="JB136" s="13">
        <v>1</v>
      </c>
      <c r="JC136" s="13"/>
      <c r="JD136" s="13">
        <v>2</v>
      </c>
      <c r="JE136" s="13">
        <v>1</v>
      </c>
      <c r="JF136" s="13">
        <v>1</v>
      </c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57">
        <v>37</v>
      </c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>
        <v>1</v>
      </c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>
        <v>1</v>
      </c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57">
        <v>2</v>
      </c>
      <c r="MV136" s="13">
        <v>63</v>
      </c>
    </row>
    <row r="137" spans="1:360">
      <c r="A137" s="8" t="s">
        <v>147</v>
      </c>
      <c r="B137" s="234">
        <f t="shared" si="280"/>
        <v>0</v>
      </c>
      <c r="C137" s="234">
        <f t="shared" si="281"/>
        <v>0</v>
      </c>
      <c r="D137" s="234">
        <f t="shared" si="282"/>
        <v>0</v>
      </c>
      <c r="E137" s="234">
        <f t="shared" si="283"/>
        <v>0</v>
      </c>
      <c r="F137" s="234">
        <f t="shared" si="284"/>
        <v>0</v>
      </c>
      <c r="G137" s="234">
        <f t="shared" si="285"/>
        <v>0</v>
      </c>
      <c r="H137" s="234">
        <f t="shared" si="286"/>
        <v>3</v>
      </c>
      <c r="I137" s="234">
        <f t="shared" si="287"/>
        <v>1</v>
      </c>
      <c r="J137" s="234">
        <f t="shared" si="288"/>
        <v>3</v>
      </c>
      <c r="K137" s="234">
        <f t="shared" si="289"/>
        <v>2</v>
      </c>
      <c r="L137" s="234">
        <f t="shared" si="290"/>
        <v>14</v>
      </c>
      <c r="M137" s="234">
        <f t="shared" si="291"/>
        <v>2</v>
      </c>
      <c r="N137" s="234">
        <f t="shared" si="292"/>
        <v>15</v>
      </c>
      <c r="O137" s="234">
        <f t="shared" si="293"/>
        <v>7</v>
      </c>
      <c r="P137" s="234">
        <f t="shared" si="294"/>
        <v>15</v>
      </c>
      <c r="Q137" s="234">
        <f t="shared" si="295"/>
        <v>4</v>
      </c>
      <c r="R137" s="234">
        <f t="shared" si="296"/>
        <v>4</v>
      </c>
      <c r="S137" s="234">
        <f t="shared" si="297"/>
        <v>7</v>
      </c>
      <c r="T137" s="234">
        <f t="shared" si="298"/>
        <v>2</v>
      </c>
      <c r="U137" s="234">
        <f t="shared" si="299"/>
        <v>3</v>
      </c>
      <c r="W137" s="596">
        <f t="shared" si="300"/>
        <v>0</v>
      </c>
      <c r="X137" s="596">
        <f t="shared" si="301"/>
        <v>0</v>
      </c>
      <c r="Y137" s="596">
        <f t="shared" si="302"/>
        <v>0</v>
      </c>
      <c r="Z137" s="596">
        <f t="shared" si="303"/>
        <v>0</v>
      </c>
      <c r="AA137" s="596">
        <f t="shared" si="304"/>
        <v>0</v>
      </c>
      <c r="AB137" s="596">
        <f t="shared" si="305"/>
        <v>0</v>
      </c>
      <c r="AC137" s="596">
        <f t="shared" si="306"/>
        <v>0</v>
      </c>
      <c r="AD137" s="596">
        <f t="shared" si="307"/>
        <v>0</v>
      </c>
      <c r="AE137" s="596">
        <f t="shared" si="308"/>
        <v>0</v>
      </c>
      <c r="AF137" s="596">
        <f t="shared" si="309"/>
        <v>0</v>
      </c>
      <c r="AG137" s="305"/>
      <c r="AH137" s="16" t="s">
        <v>213</v>
      </c>
      <c r="AI137" s="616">
        <f t="shared" si="249"/>
        <v>1</v>
      </c>
      <c r="AJ137" s="616">
        <f t="shared" si="250"/>
        <v>0</v>
      </c>
      <c r="AK137" s="616">
        <f t="shared" si="251"/>
        <v>0</v>
      </c>
      <c r="AL137" s="616">
        <f t="shared" si="252"/>
        <v>0</v>
      </c>
      <c r="AM137" s="616">
        <f t="shared" si="253"/>
        <v>0</v>
      </c>
      <c r="AN137" s="616">
        <f t="shared" si="254"/>
        <v>0</v>
      </c>
      <c r="AO137" s="616">
        <f t="shared" si="255"/>
        <v>8</v>
      </c>
      <c r="AP137" s="616">
        <f t="shared" si="256"/>
        <v>7</v>
      </c>
      <c r="AQ137" s="616">
        <f t="shared" si="257"/>
        <v>9</v>
      </c>
      <c r="AR137" s="616">
        <f t="shared" si="258"/>
        <v>8</v>
      </c>
      <c r="AS137" s="616">
        <f t="shared" si="259"/>
        <v>20</v>
      </c>
      <c r="AT137" s="616">
        <f t="shared" si="260"/>
        <v>8</v>
      </c>
      <c r="AU137" s="616">
        <f t="shared" si="261"/>
        <v>40</v>
      </c>
      <c r="AV137" s="616">
        <f t="shared" si="262"/>
        <v>19</v>
      </c>
      <c r="AW137" s="616">
        <f t="shared" si="263"/>
        <v>24</v>
      </c>
      <c r="AX137" s="616">
        <f t="shared" si="264"/>
        <v>14</v>
      </c>
      <c r="AY137" s="616">
        <f t="shared" si="265"/>
        <v>12</v>
      </c>
      <c r="AZ137" s="616">
        <f t="shared" si="266"/>
        <v>3</v>
      </c>
      <c r="BA137" s="616">
        <f t="shared" si="267"/>
        <v>4</v>
      </c>
      <c r="BB137" s="616">
        <f t="shared" si="268"/>
        <v>4</v>
      </c>
      <c r="BC137" s="616">
        <f t="shared" si="269"/>
        <v>3</v>
      </c>
      <c r="BD137" s="594">
        <f t="shared" si="270"/>
        <v>1</v>
      </c>
      <c r="BE137" s="594">
        <f t="shared" si="271"/>
        <v>0</v>
      </c>
      <c r="BF137" s="594">
        <f t="shared" si="272"/>
        <v>0</v>
      </c>
      <c r="BG137" s="594">
        <f t="shared" si="273"/>
        <v>0</v>
      </c>
      <c r="BH137" s="594">
        <f t="shared" si="274"/>
        <v>1</v>
      </c>
      <c r="BI137" s="594">
        <f t="shared" si="275"/>
        <v>1</v>
      </c>
      <c r="BJ137" s="594">
        <f t="shared" si="276"/>
        <v>0</v>
      </c>
      <c r="BK137" s="594">
        <f t="shared" si="277"/>
        <v>0</v>
      </c>
      <c r="BL137" s="594">
        <f t="shared" si="278"/>
        <v>0</v>
      </c>
      <c r="BM137" s="594">
        <f t="shared" si="279"/>
        <v>0</v>
      </c>
      <c r="BN137" s="305"/>
      <c r="BO137" s="305"/>
      <c r="BP137" s="16" t="s">
        <v>213</v>
      </c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>
        <v>1</v>
      </c>
      <c r="CS137" s="13"/>
      <c r="CT137" s="13"/>
      <c r="CU137" s="13"/>
      <c r="CV137" s="13"/>
      <c r="CW137" s="13">
        <v>3</v>
      </c>
      <c r="CX137" s="13">
        <v>1</v>
      </c>
      <c r="CY137" s="13">
        <v>2</v>
      </c>
      <c r="CZ137" s="13"/>
      <c r="DA137" s="13"/>
      <c r="DB137" s="13"/>
      <c r="DC137" s="13"/>
      <c r="DD137" s="13"/>
      <c r="DE137" s="13"/>
      <c r="DF137" s="13"/>
      <c r="DG137" s="13">
        <v>2</v>
      </c>
      <c r="DH137" s="13">
        <v>1</v>
      </c>
      <c r="DI137" s="13">
        <v>2</v>
      </c>
      <c r="DJ137" s="13">
        <v>1</v>
      </c>
      <c r="DK137" s="13">
        <v>2</v>
      </c>
      <c r="DL137" s="13"/>
      <c r="DM137" s="13"/>
      <c r="DN137" s="13"/>
      <c r="DO137" s="13">
        <v>1</v>
      </c>
      <c r="DP137" s="13">
        <v>1</v>
      </c>
      <c r="DQ137" s="13"/>
      <c r="DR137" s="13"/>
      <c r="DS137" s="13">
        <v>3</v>
      </c>
      <c r="DT137" s="13">
        <v>2</v>
      </c>
      <c r="DU137" s="13">
        <v>1</v>
      </c>
      <c r="DV137" s="13">
        <v>1</v>
      </c>
      <c r="DW137" s="13">
        <v>2</v>
      </c>
      <c r="DX137" s="13">
        <v>2</v>
      </c>
      <c r="DY137" s="13">
        <v>1</v>
      </c>
      <c r="DZ137" s="13">
        <v>1</v>
      </c>
      <c r="EA137" s="13">
        <v>6</v>
      </c>
      <c r="EB137" s="13">
        <v>2</v>
      </c>
      <c r="EC137" s="13">
        <v>1</v>
      </c>
      <c r="ED137" s="13">
        <v>2</v>
      </c>
      <c r="EE137" s="13">
        <v>1</v>
      </c>
      <c r="EF137" s="13"/>
      <c r="EG137" s="13">
        <v>1</v>
      </c>
      <c r="EH137" s="13">
        <v>1</v>
      </c>
      <c r="EI137" s="13">
        <v>2</v>
      </c>
      <c r="EJ137" s="13">
        <v>4</v>
      </c>
      <c r="EK137" s="13"/>
      <c r="EL137" s="13">
        <v>2</v>
      </c>
      <c r="EM137" s="13">
        <v>1</v>
      </c>
      <c r="EN137" s="13"/>
      <c r="EO137" s="13">
        <v>3</v>
      </c>
      <c r="EP137" s="13"/>
      <c r="EQ137" s="13"/>
      <c r="ER137" s="13"/>
      <c r="ES137" s="13"/>
      <c r="ET137" s="13">
        <v>1</v>
      </c>
      <c r="EU137" s="13"/>
      <c r="EV137" s="13">
        <v>1</v>
      </c>
      <c r="EW137" s="13">
        <v>1</v>
      </c>
      <c r="EX137" s="13"/>
      <c r="EY137" s="13"/>
      <c r="EZ137" s="13">
        <v>2</v>
      </c>
      <c r="FA137" s="13">
        <v>1</v>
      </c>
      <c r="FB137" s="13"/>
      <c r="FC137" s="13">
        <v>1</v>
      </c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57">
        <v>63</v>
      </c>
      <c r="FT137" s="13"/>
      <c r="FU137" s="13">
        <v>1</v>
      </c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>
        <v>1</v>
      </c>
      <c r="HA137" s="13">
        <v>1</v>
      </c>
      <c r="HB137" s="13">
        <v>1</v>
      </c>
      <c r="HC137" s="13">
        <v>3</v>
      </c>
      <c r="HD137" s="13"/>
      <c r="HE137" s="13">
        <v>2</v>
      </c>
      <c r="HF137" s="13"/>
      <c r="HG137" s="13">
        <v>2</v>
      </c>
      <c r="HH137" s="13">
        <v>1</v>
      </c>
      <c r="HI137" s="13"/>
      <c r="HJ137" s="13"/>
      <c r="HK137" s="13"/>
      <c r="HL137" s="13">
        <v>1</v>
      </c>
      <c r="HM137" s="13">
        <v>2</v>
      </c>
      <c r="HN137" s="13">
        <v>1</v>
      </c>
      <c r="HO137" s="13">
        <v>2</v>
      </c>
      <c r="HP137" s="13">
        <v>1</v>
      </c>
      <c r="HQ137" s="13">
        <v>1</v>
      </c>
      <c r="HR137" s="13">
        <v>1</v>
      </c>
      <c r="HS137" s="13">
        <v>2</v>
      </c>
      <c r="HT137" s="13">
        <v>1</v>
      </c>
      <c r="HU137" s="13">
        <v>2</v>
      </c>
      <c r="HV137" s="13">
        <v>1</v>
      </c>
      <c r="HW137" s="13">
        <v>4</v>
      </c>
      <c r="HX137" s="13">
        <v>3</v>
      </c>
      <c r="HY137" s="13">
        <v>4</v>
      </c>
      <c r="HZ137" s="13">
        <v>2</v>
      </c>
      <c r="IA137" s="13">
        <v>5</v>
      </c>
      <c r="IB137" s="13">
        <v>5</v>
      </c>
      <c r="IC137" s="13">
        <v>2</v>
      </c>
      <c r="ID137" s="13">
        <v>3</v>
      </c>
      <c r="IE137" s="13">
        <v>3</v>
      </c>
      <c r="IF137" s="13">
        <v>6</v>
      </c>
      <c r="IG137" s="13">
        <v>6</v>
      </c>
      <c r="IH137" s="13">
        <v>3</v>
      </c>
      <c r="II137" s="13">
        <v>5</v>
      </c>
      <c r="IJ137" s="13">
        <v>3</v>
      </c>
      <c r="IK137" s="13">
        <v>2</v>
      </c>
      <c r="IL137" s="13">
        <v>1</v>
      </c>
      <c r="IM137" s="13">
        <v>6</v>
      </c>
      <c r="IN137" s="13">
        <v>3</v>
      </c>
      <c r="IO137" s="13">
        <v>2</v>
      </c>
      <c r="IP137" s="13">
        <v>4</v>
      </c>
      <c r="IQ137" s="13">
        <v>1</v>
      </c>
      <c r="IR137" s="13"/>
      <c r="IS137" s="13">
        <v>2</v>
      </c>
      <c r="IT137" s="13">
        <v>2</v>
      </c>
      <c r="IU137" s="13">
        <v>2</v>
      </c>
      <c r="IV137" s="13">
        <v>1</v>
      </c>
      <c r="IW137" s="13">
        <v>1</v>
      </c>
      <c r="IX137" s="13">
        <v>1</v>
      </c>
      <c r="IY137" s="13"/>
      <c r="IZ137" s="13">
        <v>3</v>
      </c>
      <c r="JA137" s="13">
        <v>1</v>
      </c>
      <c r="JB137" s="13">
        <v>1</v>
      </c>
      <c r="JC137" s="13"/>
      <c r="JD137" s="13">
        <v>1</v>
      </c>
      <c r="JE137" s="13">
        <v>1</v>
      </c>
      <c r="JF137" s="13">
        <v>1</v>
      </c>
      <c r="JG137" s="13">
        <v>1</v>
      </c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57">
        <v>118</v>
      </c>
      <c r="JU137" s="13">
        <v>1</v>
      </c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>
        <v>1</v>
      </c>
      <c r="KJ137" s="13"/>
      <c r="KK137" s="13"/>
      <c r="KL137" s="13"/>
      <c r="KM137" s="13"/>
      <c r="KN137" s="13"/>
      <c r="KO137" s="13"/>
      <c r="KP137" s="13"/>
      <c r="KQ137" s="13"/>
      <c r="KR137" s="13"/>
      <c r="KS137" s="13">
        <v>1</v>
      </c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57">
        <v>3</v>
      </c>
      <c r="MV137" s="13">
        <v>184</v>
      </c>
    </row>
    <row r="138" spans="1:360">
      <c r="A138" s="8" t="s">
        <v>148</v>
      </c>
      <c r="B138" s="234">
        <f t="shared" si="280"/>
        <v>0</v>
      </c>
      <c r="C138" s="234">
        <f t="shared" si="281"/>
        <v>0</v>
      </c>
      <c r="D138" s="234">
        <f t="shared" si="282"/>
        <v>0</v>
      </c>
      <c r="E138" s="234">
        <f t="shared" si="283"/>
        <v>0</v>
      </c>
      <c r="F138" s="234">
        <f t="shared" si="284"/>
        <v>0</v>
      </c>
      <c r="G138" s="234">
        <f t="shared" si="285"/>
        <v>0</v>
      </c>
      <c r="H138" s="234">
        <f t="shared" si="286"/>
        <v>1</v>
      </c>
      <c r="I138" s="234">
        <f t="shared" si="287"/>
        <v>0</v>
      </c>
      <c r="J138" s="234">
        <f t="shared" si="288"/>
        <v>0</v>
      </c>
      <c r="K138" s="234">
        <f t="shared" si="289"/>
        <v>0</v>
      </c>
      <c r="L138" s="234">
        <f t="shared" si="290"/>
        <v>4</v>
      </c>
      <c r="M138" s="234">
        <f t="shared" si="291"/>
        <v>2</v>
      </c>
      <c r="N138" s="234">
        <f t="shared" si="292"/>
        <v>6</v>
      </c>
      <c r="O138" s="234">
        <f t="shared" si="293"/>
        <v>2</v>
      </c>
      <c r="P138" s="234">
        <f t="shared" si="294"/>
        <v>5</v>
      </c>
      <c r="Q138" s="234">
        <f t="shared" si="295"/>
        <v>3</v>
      </c>
      <c r="R138" s="234">
        <f t="shared" si="296"/>
        <v>7</v>
      </c>
      <c r="S138" s="234">
        <f t="shared" si="297"/>
        <v>2</v>
      </c>
      <c r="T138" s="234">
        <f t="shared" si="298"/>
        <v>1</v>
      </c>
      <c r="U138" s="234">
        <f t="shared" si="299"/>
        <v>3</v>
      </c>
      <c r="W138" s="596">
        <f t="shared" si="300"/>
        <v>0</v>
      </c>
      <c r="X138" s="596">
        <f t="shared" si="301"/>
        <v>0</v>
      </c>
      <c r="Y138" s="596">
        <f t="shared" si="302"/>
        <v>0</v>
      </c>
      <c r="Z138" s="596">
        <f t="shared" si="303"/>
        <v>0</v>
      </c>
      <c r="AA138" s="596">
        <f t="shared" si="304"/>
        <v>0</v>
      </c>
      <c r="AB138" s="596">
        <f t="shared" si="305"/>
        <v>0</v>
      </c>
      <c r="AC138" s="596">
        <f t="shared" si="306"/>
        <v>0</v>
      </c>
      <c r="AD138" s="596">
        <f t="shared" si="307"/>
        <v>0</v>
      </c>
      <c r="AE138" s="596">
        <f t="shared" si="308"/>
        <v>0</v>
      </c>
      <c r="AF138" s="596">
        <f t="shared" si="309"/>
        <v>0</v>
      </c>
      <c r="AG138" s="305"/>
      <c r="AH138" s="16" t="s">
        <v>214</v>
      </c>
      <c r="AI138" s="616">
        <f t="shared" si="249"/>
        <v>0</v>
      </c>
      <c r="AJ138" s="616">
        <f t="shared" si="250"/>
        <v>0</v>
      </c>
      <c r="AK138" s="616">
        <f t="shared" si="251"/>
        <v>0</v>
      </c>
      <c r="AL138" s="616">
        <f t="shared" si="252"/>
        <v>0</v>
      </c>
      <c r="AM138" s="616">
        <f t="shared" si="253"/>
        <v>1</v>
      </c>
      <c r="AN138" s="616">
        <f t="shared" si="254"/>
        <v>0</v>
      </c>
      <c r="AO138" s="616">
        <f t="shared" si="255"/>
        <v>0</v>
      </c>
      <c r="AP138" s="616">
        <f t="shared" si="256"/>
        <v>0</v>
      </c>
      <c r="AQ138" s="616">
        <f t="shared" si="257"/>
        <v>0</v>
      </c>
      <c r="AR138" s="616">
        <f t="shared" si="258"/>
        <v>1</v>
      </c>
      <c r="AS138" s="616">
        <f t="shared" si="259"/>
        <v>0</v>
      </c>
      <c r="AT138" s="616">
        <f t="shared" si="260"/>
        <v>1</v>
      </c>
      <c r="AU138" s="616">
        <f t="shared" si="261"/>
        <v>6</v>
      </c>
      <c r="AV138" s="616">
        <f t="shared" si="262"/>
        <v>0</v>
      </c>
      <c r="AW138" s="616">
        <f t="shared" si="263"/>
        <v>9</v>
      </c>
      <c r="AX138" s="616">
        <f t="shared" si="264"/>
        <v>5</v>
      </c>
      <c r="AY138" s="616">
        <f t="shared" si="265"/>
        <v>8</v>
      </c>
      <c r="AZ138" s="616">
        <f t="shared" si="266"/>
        <v>4</v>
      </c>
      <c r="BA138" s="616">
        <f t="shared" si="267"/>
        <v>2</v>
      </c>
      <c r="BB138" s="616">
        <f t="shared" si="268"/>
        <v>2</v>
      </c>
      <c r="BC138" s="616">
        <f t="shared" si="269"/>
        <v>4</v>
      </c>
      <c r="BD138" s="594">
        <f t="shared" si="270"/>
        <v>0</v>
      </c>
      <c r="BE138" s="594">
        <f t="shared" si="271"/>
        <v>0</v>
      </c>
      <c r="BF138" s="594">
        <f t="shared" si="272"/>
        <v>0</v>
      </c>
      <c r="BG138" s="594">
        <f t="shared" si="273"/>
        <v>0</v>
      </c>
      <c r="BH138" s="594">
        <f t="shared" si="274"/>
        <v>0</v>
      </c>
      <c r="BI138" s="594">
        <f t="shared" si="275"/>
        <v>0</v>
      </c>
      <c r="BJ138" s="594">
        <f t="shared" si="276"/>
        <v>2</v>
      </c>
      <c r="BK138" s="594">
        <f t="shared" si="277"/>
        <v>1</v>
      </c>
      <c r="BL138" s="594">
        <f t="shared" si="278"/>
        <v>0</v>
      </c>
      <c r="BM138" s="594">
        <f t="shared" si="279"/>
        <v>1</v>
      </c>
      <c r="BN138" s="305"/>
      <c r="BO138" s="305"/>
      <c r="BP138" s="16" t="s">
        <v>214</v>
      </c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>
        <v>1</v>
      </c>
      <c r="DJ138" s="13"/>
      <c r="DK138" s="13"/>
      <c r="DL138" s="13"/>
      <c r="DM138" s="13"/>
      <c r="DN138" s="13">
        <v>1</v>
      </c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>
        <v>3</v>
      </c>
      <c r="EJ138" s="13">
        <v>1</v>
      </c>
      <c r="EK138" s="13"/>
      <c r="EL138" s="13"/>
      <c r="EM138" s="13"/>
      <c r="EN138" s="13">
        <v>1</v>
      </c>
      <c r="EO138" s="13"/>
      <c r="EP138" s="13"/>
      <c r="EQ138" s="13">
        <v>1</v>
      </c>
      <c r="ER138" s="13"/>
      <c r="ES138" s="13"/>
      <c r="ET138" s="13"/>
      <c r="EU138" s="13">
        <v>1</v>
      </c>
      <c r="EV138" s="13"/>
      <c r="EW138" s="13">
        <v>1</v>
      </c>
      <c r="EX138" s="13">
        <v>1</v>
      </c>
      <c r="EY138" s="13"/>
      <c r="EZ138" s="13">
        <v>1</v>
      </c>
      <c r="FA138" s="13"/>
      <c r="FB138" s="13"/>
      <c r="FC138" s="13">
        <v>1</v>
      </c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57">
        <v>13</v>
      </c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>
        <v>1</v>
      </c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>
        <v>1</v>
      </c>
      <c r="IC138" s="13"/>
      <c r="ID138" s="13"/>
      <c r="IE138" s="13">
        <v>3</v>
      </c>
      <c r="IF138" s="13"/>
      <c r="IG138" s="13">
        <v>1</v>
      </c>
      <c r="IH138" s="13">
        <v>1</v>
      </c>
      <c r="II138" s="13"/>
      <c r="IJ138" s="13">
        <v>1</v>
      </c>
      <c r="IK138" s="13">
        <v>1</v>
      </c>
      <c r="IL138" s="13">
        <v>2</v>
      </c>
      <c r="IM138" s="13"/>
      <c r="IN138" s="13">
        <v>1</v>
      </c>
      <c r="IO138" s="13">
        <v>1</v>
      </c>
      <c r="IP138" s="13">
        <v>1</v>
      </c>
      <c r="IQ138" s="13"/>
      <c r="IR138" s="13"/>
      <c r="IS138" s="13">
        <v>2</v>
      </c>
      <c r="IT138" s="13">
        <v>1</v>
      </c>
      <c r="IU138" s="13">
        <v>2</v>
      </c>
      <c r="IV138" s="13"/>
      <c r="IW138" s="13">
        <v>1</v>
      </c>
      <c r="IX138" s="13">
        <v>1</v>
      </c>
      <c r="IY138" s="13">
        <v>1</v>
      </c>
      <c r="IZ138" s="13"/>
      <c r="JA138" s="13"/>
      <c r="JB138" s="13">
        <v>1</v>
      </c>
      <c r="JC138" s="13">
        <v>1</v>
      </c>
      <c r="JD138" s="13"/>
      <c r="JE138" s="13">
        <v>1</v>
      </c>
      <c r="JF138" s="13">
        <v>1</v>
      </c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57">
        <v>26</v>
      </c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>
        <v>1</v>
      </c>
      <c r="LF138" s="13"/>
      <c r="LG138" s="13"/>
      <c r="LH138" s="13"/>
      <c r="LI138" s="13"/>
      <c r="LJ138" s="13">
        <v>1</v>
      </c>
      <c r="LK138" s="13"/>
      <c r="LL138" s="13"/>
      <c r="LM138" s="13"/>
      <c r="LN138" s="13">
        <v>1</v>
      </c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>
        <v>1</v>
      </c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57">
        <v>4</v>
      </c>
      <c r="MV138" s="13">
        <v>43</v>
      </c>
    </row>
    <row r="139" spans="1:360">
      <c r="A139" s="8" t="s">
        <v>149</v>
      </c>
      <c r="B139" s="234">
        <f t="shared" si="280"/>
        <v>0</v>
      </c>
      <c r="C139" s="234">
        <f t="shared" si="281"/>
        <v>0</v>
      </c>
      <c r="D139" s="234">
        <f t="shared" si="282"/>
        <v>0</v>
      </c>
      <c r="E139" s="234">
        <f t="shared" si="283"/>
        <v>0</v>
      </c>
      <c r="F139" s="234">
        <f t="shared" si="284"/>
        <v>0</v>
      </c>
      <c r="G139" s="234">
        <f t="shared" si="285"/>
        <v>0</v>
      </c>
      <c r="H139" s="234">
        <f t="shared" si="286"/>
        <v>0</v>
      </c>
      <c r="I139" s="234">
        <f t="shared" si="287"/>
        <v>1</v>
      </c>
      <c r="J139" s="234">
        <f t="shared" si="288"/>
        <v>3</v>
      </c>
      <c r="K139" s="234">
        <f t="shared" si="289"/>
        <v>0</v>
      </c>
      <c r="L139" s="234">
        <f t="shared" si="290"/>
        <v>1</v>
      </c>
      <c r="M139" s="234">
        <f t="shared" si="291"/>
        <v>3</v>
      </c>
      <c r="N139" s="234">
        <f t="shared" si="292"/>
        <v>3</v>
      </c>
      <c r="O139" s="234">
        <f t="shared" si="293"/>
        <v>5</v>
      </c>
      <c r="P139" s="234">
        <f t="shared" si="294"/>
        <v>8</v>
      </c>
      <c r="Q139" s="234">
        <f t="shared" si="295"/>
        <v>3</v>
      </c>
      <c r="R139" s="234">
        <f t="shared" si="296"/>
        <v>3</v>
      </c>
      <c r="S139" s="234">
        <f t="shared" si="297"/>
        <v>0</v>
      </c>
      <c r="T139" s="234">
        <f t="shared" si="298"/>
        <v>2</v>
      </c>
      <c r="U139" s="234">
        <f t="shared" si="299"/>
        <v>1</v>
      </c>
      <c r="W139" s="596">
        <f t="shared" si="300"/>
        <v>0</v>
      </c>
      <c r="X139" s="596">
        <f t="shared" si="301"/>
        <v>0</v>
      </c>
      <c r="Y139" s="596">
        <f t="shared" si="302"/>
        <v>0</v>
      </c>
      <c r="Z139" s="596">
        <f t="shared" si="303"/>
        <v>0</v>
      </c>
      <c r="AA139" s="596">
        <f t="shared" si="304"/>
        <v>0</v>
      </c>
      <c r="AB139" s="596">
        <f t="shared" si="305"/>
        <v>0</v>
      </c>
      <c r="AC139" s="596">
        <f t="shared" si="306"/>
        <v>0</v>
      </c>
      <c r="AD139" s="596">
        <f t="shared" si="307"/>
        <v>0</v>
      </c>
      <c r="AE139" s="596">
        <f t="shared" si="308"/>
        <v>0</v>
      </c>
      <c r="AF139" s="596">
        <f t="shared" si="309"/>
        <v>0</v>
      </c>
      <c r="AG139" s="305"/>
      <c r="AH139" s="16" t="s">
        <v>145</v>
      </c>
      <c r="AI139" s="616">
        <f t="shared" si="249"/>
        <v>0</v>
      </c>
      <c r="AJ139" s="616">
        <f t="shared" si="250"/>
        <v>0</v>
      </c>
      <c r="AK139" s="616">
        <f t="shared" si="251"/>
        <v>0</v>
      </c>
      <c r="AL139" s="616">
        <f t="shared" si="252"/>
        <v>0</v>
      </c>
      <c r="AM139" s="616">
        <f t="shared" si="253"/>
        <v>0</v>
      </c>
      <c r="AN139" s="616">
        <f t="shared" si="254"/>
        <v>0</v>
      </c>
      <c r="AO139" s="616">
        <f t="shared" si="255"/>
        <v>0</v>
      </c>
      <c r="AP139" s="616">
        <f t="shared" si="256"/>
        <v>0</v>
      </c>
      <c r="AQ139" s="616">
        <f t="shared" si="257"/>
        <v>1</v>
      </c>
      <c r="AR139" s="616">
        <f t="shared" si="258"/>
        <v>1</v>
      </c>
      <c r="AS139" s="616">
        <f t="shared" si="259"/>
        <v>1</v>
      </c>
      <c r="AT139" s="616">
        <f t="shared" si="260"/>
        <v>2</v>
      </c>
      <c r="AU139" s="616">
        <f t="shared" si="261"/>
        <v>0</v>
      </c>
      <c r="AV139" s="616">
        <f t="shared" si="262"/>
        <v>0</v>
      </c>
      <c r="AW139" s="616">
        <f t="shared" si="263"/>
        <v>1</v>
      </c>
      <c r="AX139" s="616">
        <f t="shared" si="264"/>
        <v>0</v>
      </c>
      <c r="AY139" s="616">
        <f t="shared" si="265"/>
        <v>0</v>
      </c>
      <c r="AZ139" s="616">
        <f t="shared" si="266"/>
        <v>1</v>
      </c>
      <c r="BA139" s="616">
        <f t="shared" si="267"/>
        <v>1</v>
      </c>
      <c r="BB139" s="616">
        <f t="shared" si="268"/>
        <v>1</v>
      </c>
      <c r="BC139" s="616">
        <f t="shared" si="269"/>
        <v>2</v>
      </c>
      <c r="BD139" s="594">
        <f t="shared" si="270"/>
        <v>0</v>
      </c>
      <c r="BE139" s="594">
        <f t="shared" si="271"/>
        <v>0</v>
      </c>
      <c r="BF139" s="594">
        <f t="shared" si="272"/>
        <v>0</v>
      </c>
      <c r="BG139" s="594">
        <f t="shared" si="273"/>
        <v>0</v>
      </c>
      <c r="BH139" s="594">
        <f t="shared" si="274"/>
        <v>0</v>
      </c>
      <c r="BI139" s="594">
        <f t="shared" si="275"/>
        <v>1</v>
      </c>
      <c r="BJ139" s="594">
        <f t="shared" si="276"/>
        <v>0</v>
      </c>
      <c r="BK139" s="594">
        <f t="shared" si="277"/>
        <v>1</v>
      </c>
      <c r="BL139" s="594">
        <f t="shared" si="278"/>
        <v>0</v>
      </c>
      <c r="BM139" s="594">
        <f t="shared" si="279"/>
        <v>0</v>
      </c>
      <c r="BN139" s="305"/>
      <c r="BO139" s="305"/>
      <c r="BP139" s="16" t="s">
        <v>145</v>
      </c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>
        <v>1</v>
      </c>
      <c r="DG139" s="13"/>
      <c r="DH139" s="13"/>
      <c r="DI139" s="13"/>
      <c r="DJ139" s="13"/>
      <c r="DK139" s="13"/>
      <c r="DL139" s="13"/>
      <c r="DM139" s="13"/>
      <c r="DN139" s="13">
        <v>2</v>
      </c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>
        <v>1</v>
      </c>
      <c r="EU139" s="13"/>
      <c r="EV139" s="13"/>
      <c r="EW139" s="13"/>
      <c r="EX139" s="13"/>
      <c r="EY139" s="13"/>
      <c r="EZ139" s="13">
        <v>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57">
        <v>5</v>
      </c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>
        <v>1</v>
      </c>
      <c r="HO139" s="13"/>
      <c r="HP139" s="13"/>
      <c r="HQ139" s="13"/>
      <c r="HR139" s="13"/>
      <c r="HS139" s="13"/>
      <c r="HT139" s="13">
        <v>1</v>
      </c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>
        <v>1</v>
      </c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>
        <v>1</v>
      </c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57">
        <v>4</v>
      </c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>
        <v>1</v>
      </c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>
        <v>1</v>
      </c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57">
        <v>2</v>
      </c>
      <c r="MV139" s="13">
        <v>11</v>
      </c>
    </row>
    <row r="140" spans="1:360">
      <c r="A140" s="8" t="s">
        <v>150</v>
      </c>
      <c r="B140" s="234">
        <f t="shared" si="280"/>
        <v>1</v>
      </c>
      <c r="C140" s="234">
        <f t="shared" si="281"/>
        <v>0</v>
      </c>
      <c r="D140" s="234">
        <f t="shared" si="282"/>
        <v>0</v>
      </c>
      <c r="E140" s="234">
        <f t="shared" si="283"/>
        <v>0</v>
      </c>
      <c r="F140" s="234">
        <f t="shared" si="284"/>
        <v>0</v>
      </c>
      <c r="G140" s="234">
        <f t="shared" si="285"/>
        <v>0</v>
      </c>
      <c r="H140" s="234">
        <f t="shared" si="286"/>
        <v>0</v>
      </c>
      <c r="I140" s="234">
        <f t="shared" si="287"/>
        <v>0</v>
      </c>
      <c r="J140" s="234">
        <f t="shared" si="288"/>
        <v>1</v>
      </c>
      <c r="K140" s="234">
        <f t="shared" si="289"/>
        <v>0</v>
      </c>
      <c r="L140" s="234">
        <f t="shared" si="290"/>
        <v>2</v>
      </c>
      <c r="M140" s="234">
        <f t="shared" si="291"/>
        <v>2</v>
      </c>
      <c r="N140" s="234">
        <f t="shared" si="292"/>
        <v>8</v>
      </c>
      <c r="O140" s="234">
        <f t="shared" si="293"/>
        <v>1</v>
      </c>
      <c r="P140" s="234">
        <f t="shared" si="294"/>
        <v>14</v>
      </c>
      <c r="Q140" s="234">
        <f t="shared" si="295"/>
        <v>2</v>
      </c>
      <c r="R140" s="234">
        <f t="shared" si="296"/>
        <v>11</v>
      </c>
      <c r="S140" s="234">
        <f t="shared" si="297"/>
        <v>4</v>
      </c>
      <c r="T140" s="234">
        <f t="shared" si="298"/>
        <v>3</v>
      </c>
      <c r="U140" s="234">
        <f t="shared" si="299"/>
        <v>4</v>
      </c>
      <c r="W140" s="596">
        <f t="shared" si="300"/>
        <v>0</v>
      </c>
      <c r="X140" s="596">
        <f t="shared" si="301"/>
        <v>0</v>
      </c>
      <c r="Y140" s="596">
        <f t="shared" si="302"/>
        <v>0</v>
      </c>
      <c r="Z140" s="596">
        <f t="shared" si="303"/>
        <v>0</v>
      </c>
      <c r="AA140" s="596">
        <f t="shared" si="304"/>
        <v>0</v>
      </c>
      <c r="AB140" s="596">
        <f t="shared" si="305"/>
        <v>0</v>
      </c>
      <c r="AC140" s="596">
        <f t="shared" si="306"/>
        <v>0</v>
      </c>
      <c r="AD140" s="596">
        <f t="shared" si="307"/>
        <v>0</v>
      </c>
      <c r="AE140" s="596">
        <f t="shared" si="308"/>
        <v>0</v>
      </c>
      <c r="AF140" s="596">
        <f t="shared" si="309"/>
        <v>0</v>
      </c>
      <c r="AG140" s="305"/>
      <c r="AH140" s="16" t="s">
        <v>146</v>
      </c>
      <c r="AI140" s="616">
        <f t="shared" si="249"/>
        <v>2</v>
      </c>
      <c r="AJ140" s="616">
        <f t="shared" si="250"/>
        <v>4</v>
      </c>
      <c r="AK140" s="616">
        <f t="shared" si="251"/>
        <v>3</v>
      </c>
      <c r="AL140" s="616">
        <f t="shared" si="252"/>
        <v>3</v>
      </c>
      <c r="AM140" s="616">
        <f t="shared" si="253"/>
        <v>11</v>
      </c>
      <c r="AN140" s="616">
        <f t="shared" si="254"/>
        <v>4</v>
      </c>
      <c r="AO140" s="616">
        <f t="shared" si="255"/>
        <v>29</v>
      </c>
      <c r="AP140" s="616">
        <f t="shared" si="256"/>
        <v>24</v>
      </c>
      <c r="AQ140" s="616">
        <f t="shared" si="257"/>
        <v>82</v>
      </c>
      <c r="AR140" s="616">
        <f t="shared" si="258"/>
        <v>40</v>
      </c>
      <c r="AS140" s="616">
        <f t="shared" si="259"/>
        <v>190</v>
      </c>
      <c r="AT140" s="616">
        <f t="shared" si="260"/>
        <v>98</v>
      </c>
      <c r="AU140" s="616">
        <f t="shared" si="261"/>
        <v>348</v>
      </c>
      <c r="AV140" s="616">
        <f t="shared" si="262"/>
        <v>222</v>
      </c>
      <c r="AW140" s="616">
        <f t="shared" si="263"/>
        <v>369</v>
      </c>
      <c r="AX140" s="616">
        <f t="shared" si="264"/>
        <v>278</v>
      </c>
      <c r="AY140" s="616">
        <f t="shared" si="265"/>
        <v>246</v>
      </c>
      <c r="AZ140" s="616">
        <f t="shared" si="266"/>
        <v>261</v>
      </c>
      <c r="BA140" s="616">
        <f t="shared" si="267"/>
        <v>46</v>
      </c>
      <c r="BB140" s="616">
        <f t="shared" si="268"/>
        <v>113</v>
      </c>
      <c r="BC140" s="616">
        <f t="shared" si="269"/>
        <v>84</v>
      </c>
      <c r="BD140" s="594">
        <f t="shared" si="270"/>
        <v>1</v>
      </c>
      <c r="BE140" s="594">
        <f t="shared" si="271"/>
        <v>0</v>
      </c>
      <c r="BF140" s="594">
        <f t="shared" si="272"/>
        <v>1</v>
      </c>
      <c r="BG140" s="594">
        <f t="shared" si="273"/>
        <v>1</v>
      </c>
      <c r="BH140" s="594">
        <f t="shared" si="274"/>
        <v>3</v>
      </c>
      <c r="BI140" s="594">
        <f t="shared" si="275"/>
        <v>3</v>
      </c>
      <c r="BJ140" s="594">
        <f t="shared" si="276"/>
        <v>10</v>
      </c>
      <c r="BK140" s="594">
        <f t="shared" si="277"/>
        <v>6</v>
      </c>
      <c r="BL140" s="594">
        <f t="shared" si="278"/>
        <v>35</v>
      </c>
      <c r="BM140" s="594">
        <f t="shared" si="279"/>
        <v>24</v>
      </c>
      <c r="BN140" s="305"/>
      <c r="BO140" s="305"/>
      <c r="BP140" s="16" t="s">
        <v>146</v>
      </c>
      <c r="BQ140" s="13">
        <v>1</v>
      </c>
      <c r="BR140" s="13"/>
      <c r="BS140" s="13">
        <v>1</v>
      </c>
      <c r="BT140" s="13">
        <v>1</v>
      </c>
      <c r="BU140" s="13"/>
      <c r="BV140" s="13">
        <v>1</v>
      </c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>
        <v>3</v>
      </c>
      <c r="CH140" s="13"/>
      <c r="CI140" s="13">
        <v>1</v>
      </c>
      <c r="CJ140" s="13"/>
      <c r="CK140" s="13">
        <v>1</v>
      </c>
      <c r="CL140" s="13"/>
      <c r="CM140" s="13"/>
      <c r="CN140" s="13">
        <v>1</v>
      </c>
      <c r="CO140" s="13"/>
      <c r="CP140" s="13">
        <v>1</v>
      </c>
      <c r="CQ140" s="13"/>
      <c r="CR140" s="13">
        <v>5</v>
      </c>
      <c r="CS140" s="13">
        <v>1</v>
      </c>
      <c r="CT140" s="13">
        <v>3</v>
      </c>
      <c r="CU140" s="13">
        <v>2</v>
      </c>
      <c r="CV140" s="13"/>
      <c r="CW140" s="13">
        <v>2</v>
      </c>
      <c r="CX140" s="13">
        <v>1</v>
      </c>
      <c r="CY140" s="13">
        <v>3</v>
      </c>
      <c r="CZ140" s="13">
        <v>5</v>
      </c>
      <c r="DA140" s="13">
        <v>2</v>
      </c>
      <c r="DB140" s="13">
        <v>2</v>
      </c>
      <c r="DC140" s="13">
        <v>4</v>
      </c>
      <c r="DD140" s="13">
        <v>2</v>
      </c>
      <c r="DE140" s="13">
        <v>8</v>
      </c>
      <c r="DF140" s="13">
        <v>4</v>
      </c>
      <c r="DG140" s="13">
        <v>2</v>
      </c>
      <c r="DH140" s="13">
        <v>6</v>
      </c>
      <c r="DI140" s="13">
        <v>4</v>
      </c>
      <c r="DJ140" s="13">
        <v>2</v>
      </c>
      <c r="DK140" s="13">
        <v>6</v>
      </c>
      <c r="DL140" s="13">
        <v>7</v>
      </c>
      <c r="DM140" s="13">
        <v>5</v>
      </c>
      <c r="DN140" s="13">
        <v>9</v>
      </c>
      <c r="DO140" s="13">
        <v>3</v>
      </c>
      <c r="DP140" s="13">
        <v>11</v>
      </c>
      <c r="DQ140" s="13">
        <v>10</v>
      </c>
      <c r="DR140" s="13">
        <v>10</v>
      </c>
      <c r="DS140" s="13">
        <v>11</v>
      </c>
      <c r="DT140" s="13">
        <v>19</v>
      </c>
      <c r="DU140" s="13">
        <v>13</v>
      </c>
      <c r="DV140" s="13">
        <v>15</v>
      </c>
      <c r="DW140" s="13">
        <v>19</v>
      </c>
      <c r="DX140" s="13">
        <v>26</v>
      </c>
      <c r="DY140" s="13">
        <v>13</v>
      </c>
      <c r="DZ140" s="13">
        <v>14</v>
      </c>
      <c r="EA140" s="13">
        <v>15</v>
      </c>
      <c r="EB140" s="13">
        <v>29</v>
      </c>
      <c r="EC140" s="13">
        <v>27</v>
      </c>
      <c r="ED140" s="13">
        <v>30</v>
      </c>
      <c r="EE140" s="13">
        <v>34</v>
      </c>
      <c r="EF140" s="13">
        <v>29</v>
      </c>
      <c r="EG140" s="13">
        <v>26</v>
      </c>
      <c r="EH140" s="13">
        <v>28</v>
      </c>
      <c r="EI140" s="13">
        <v>13</v>
      </c>
      <c r="EJ140" s="13">
        <v>34</v>
      </c>
      <c r="EK140" s="13">
        <v>30</v>
      </c>
      <c r="EL140" s="13">
        <v>27</v>
      </c>
      <c r="EM140" s="13">
        <v>27</v>
      </c>
      <c r="EN140" s="13">
        <v>36</v>
      </c>
      <c r="EO140" s="13">
        <v>28</v>
      </c>
      <c r="EP140" s="13">
        <v>36</v>
      </c>
      <c r="EQ140" s="13">
        <v>31</v>
      </c>
      <c r="ER140" s="13">
        <v>27</v>
      </c>
      <c r="ES140" s="13">
        <v>25</v>
      </c>
      <c r="ET140" s="13">
        <v>28</v>
      </c>
      <c r="EU140" s="13">
        <v>13</v>
      </c>
      <c r="EV140" s="13">
        <v>29</v>
      </c>
      <c r="EW140" s="13">
        <v>33</v>
      </c>
      <c r="EX140" s="13">
        <v>16</v>
      </c>
      <c r="EY140" s="13">
        <v>23</v>
      </c>
      <c r="EZ140" s="13">
        <v>19</v>
      </c>
      <c r="FA140" s="13">
        <v>22</v>
      </c>
      <c r="FB140" s="13">
        <v>24</v>
      </c>
      <c r="FC140" s="13">
        <v>10</v>
      </c>
      <c r="FD140" s="13">
        <v>9</v>
      </c>
      <c r="FE140" s="13">
        <v>5</v>
      </c>
      <c r="FF140" s="13">
        <v>4</v>
      </c>
      <c r="FG140" s="13">
        <v>6</v>
      </c>
      <c r="FH140" s="13">
        <v>5</v>
      </c>
      <c r="FI140" s="13">
        <v>2</v>
      </c>
      <c r="FJ140" s="13">
        <v>4</v>
      </c>
      <c r="FK140" s="13"/>
      <c r="FL140" s="13">
        <v>1</v>
      </c>
      <c r="FM140" s="13">
        <v>2</v>
      </c>
      <c r="FN140" s="13"/>
      <c r="FO140" s="13"/>
      <c r="FP140" s="13"/>
      <c r="FQ140" s="13"/>
      <c r="FR140" s="13"/>
      <c r="FS140" s="57">
        <v>1047</v>
      </c>
      <c r="FT140" s="13"/>
      <c r="FU140" s="13">
        <v>2</v>
      </c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>
        <v>1</v>
      </c>
      <c r="GG140" s="13">
        <v>1</v>
      </c>
      <c r="GH140" s="13"/>
      <c r="GI140" s="13"/>
      <c r="GJ140" s="13">
        <v>1</v>
      </c>
      <c r="GK140" s="13"/>
      <c r="GL140" s="13">
        <v>1</v>
      </c>
      <c r="GM140" s="13">
        <v>1</v>
      </c>
      <c r="GN140" s="13">
        <v>1</v>
      </c>
      <c r="GO140" s="13">
        <v>1</v>
      </c>
      <c r="GP140" s="13">
        <v>1</v>
      </c>
      <c r="GQ140" s="13">
        <v>2</v>
      </c>
      <c r="GR140" s="13">
        <v>1</v>
      </c>
      <c r="GS140" s="13">
        <v>1</v>
      </c>
      <c r="GT140" s="13">
        <v>2</v>
      </c>
      <c r="GU140" s="13"/>
      <c r="GV140" s="13">
        <v>1</v>
      </c>
      <c r="GW140" s="13">
        <v>2</v>
      </c>
      <c r="GX140" s="13"/>
      <c r="GY140" s="13">
        <v>5</v>
      </c>
      <c r="GZ140" s="13">
        <v>4</v>
      </c>
      <c r="HA140" s="13">
        <v>2</v>
      </c>
      <c r="HB140" s="13">
        <v>3</v>
      </c>
      <c r="HC140" s="13">
        <v>3</v>
      </c>
      <c r="HD140" s="13">
        <v>4</v>
      </c>
      <c r="HE140" s="13">
        <v>5</v>
      </c>
      <c r="HF140" s="13">
        <v>4</v>
      </c>
      <c r="HG140" s="13">
        <v>6</v>
      </c>
      <c r="HH140" s="13">
        <v>8</v>
      </c>
      <c r="HI140" s="13">
        <v>8</v>
      </c>
      <c r="HJ140" s="13">
        <v>3</v>
      </c>
      <c r="HK140" s="13">
        <v>8</v>
      </c>
      <c r="HL140" s="13">
        <v>13</v>
      </c>
      <c r="HM140" s="13">
        <v>11</v>
      </c>
      <c r="HN140" s="13">
        <v>8</v>
      </c>
      <c r="HO140" s="13">
        <v>13</v>
      </c>
      <c r="HP140" s="13">
        <v>21</v>
      </c>
      <c r="HQ140" s="13">
        <v>14</v>
      </c>
      <c r="HR140" s="13">
        <v>14</v>
      </c>
      <c r="HS140" s="13">
        <v>18</v>
      </c>
      <c r="HT140" s="13">
        <v>24</v>
      </c>
      <c r="HU140" s="13">
        <v>18</v>
      </c>
      <c r="HV140" s="13">
        <v>20</v>
      </c>
      <c r="HW140" s="13">
        <v>21</v>
      </c>
      <c r="HX140" s="13">
        <v>24</v>
      </c>
      <c r="HY140" s="13">
        <v>16</v>
      </c>
      <c r="HZ140" s="13">
        <v>31</v>
      </c>
      <c r="IA140" s="13">
        <v>31</v>
      </c>
      <c r="IB140" s="13">
        <v>35</v>
      </c>
      <c r="IC140" s="13">
        <v>20</v>
      </c>
      <c r="ID140" s="13">
        <v>41</v>
      </c>
      <c r="IE140" s="13">
        <v>30</v>
      </c>
      <c r="IF140" s="13">
        <v>48</v>
      </c>
      <c r="IG140" s="13">
        <v>32</v>
      </c>
      <c r="IH140" s="13">
        <v>31</v>
      </c>
      <c r="II140" s="13">
        <v>49</v>
      </c>
      <c r="IJ140" s="13">
        <v>44</v>
      </c>
      <c r="IK140" s="13">
        <v>28</v>
      </c>
      <c r="IL140" s="13">
        <v>41</v>
      </c>
      <c r="IM140" s="13">
        <v>33</v>
      </c>
      <c r="IN140" s="13">
        <v>47</v>
      </c>
      <c r="IO140" s="13">
        <v>41</v>
      </c>
      <c r="IP140" s="13">
        <v>38</v>
      </c>
      <c r="IQ140" s="13">
        <v>32</v>
      </c>
      <c r="IR140" s="13">
        <v>31</v>
      </c>
      <c r="IS140" s="13">
        <v>34</v>
      </c>
      <c r="IT140" s="13">
        <v>30</v>
      </c>
      <c r="IU140" s="13">
        <v>31</v>
      </c>
      <c r="IV140" s="13">
        <v>33</v>
      </c>
      <c r="IW140" s="13">
        <v>28</v>
      </c>
      <c r="IX140" s="13">
        <v>27</v>
      </c>
      <c r="IY140" s="13">
        <v>28</v>
      </c>
      <c r="IZ140" s="13">
        <v>18</v>
      </c>
      <c r="JA140" s="13">
        <v>22</v>
      </c>
      <c r="JB140" s="13">
        <v>16</v>
      </c>
      <c r="JC140" s="13">
        <v>13</v>
      </c>
      <c r="JD140" s="13">
        <v>7</v>
      </c>
      <c r="JE140" s="13">
        <v>9</v>
      </c>
      <c r="JF140" s="13">
        <v>9</v>
      </c>
      <c r="JG140" s="13">
        <v>4</v>
      </c>
      <c r="JH140" s="13">
        <v>9</v>
      </c>
      <c r="JI140" s="13">
        <v>5</v>
      </c>
      <c r="JJ140" s="13">
        <v>2</v>
      </c>
      <c r="JK140" s="13"/>
      <c r="JL140" s="13"/>
      <c r="JM140" s="13">
        <v>1</v>
      </c>
      <c r="JN140" s="13"/>
      <c r="JO140" s="13"/>
      <c r="JP140" s="13"/>
      <c r="JQ140" s="13"/>
      <c r="JR140" s="13"/>
      <c r="JS140" s="13"/>
      <c r="JT140" s="57">
        <v>1326</v>
      </c>
      <c r="JU140" s="13">
        <v>1</v>
      </c>
      <c r="JV140" s="13"/>
      <c r="JW140" s="13"/>
      <c r="JX140" s="13">
        <v>1</v>
      </c>
      <c r="JY140" s="13"/>
      <c r="JZ140" s="13"/>
      <c r="KA140" s="13"/>
      <c r="KB140" s="13"/>
      <c r="KC140" s="13"/>
      <c r="KD140" s="13"/>
      <c r="KE140" s="13">
        <v>1</v>
      </c>
      <c r="KF140" s="13"/>
      <c r="KG140" s="13"/>
      <c r="KH140" s="13"/>
      <c r="KI140" s="13">
        <v>1</v>
      </c>
      <c r="KJ140" s="13"/>
      <c r="KK140" s="13"/>
      <c r="KL140" s="13">
        <v>1</v>
      </c>
      <c r="KM140" s="13">
        <v>1</v>
      </c>
      <c r="KN140" s="13"/>
      <c r="KO140" s="13"/>
      <c r="KP140" s="13"/>
      <c r="KQ140" s="13"/>
      <c r="KR140" s="13"/>
      <c r="KS140" s="13"/>
      <c r="KT140" s="13"/>
      <c r="KU140" s="13"/>
      <c r="KV140" s="13"/>
      <c r="KW140" s="13">
        <v>2</v>
      </c>
      <c r="KX140" s="13"/>
      <c r="KY140" s="13">
        <v>1</v>
      </c>
      <c r="KZ140" s="13"/>
      <c r="LA140" s="13">
        <v>1</v>
      </c>
      <c r="LB140" s="13"/>
      <c r="LC140" s="13">
        <v>1</v>
      </c>
      <c r="LD140" s="13">
        <v>2</v>
      </c>
      <c r="LE140" s="13"/>
      <c r="LF140" s="13">
        <v>1</v>
      </c>
      <c r="LG140" s="13"/>
      <c r="LH140" s="13">
        <v>1</v>
      </c>
      <c r="LI140" s="13">
        <v>2</v>
      </c>
      <c r="LJ140" s="13">
        <v>2</v>
      </c>
      <c r="LK140" s="13">
        <v>1</v>
      </c>
      <c r="LL140" s="13">
        <v>1</v>
      </c>
      <c r="LM140" s="13">
        <v>1</v>
      </c>
      <c r="LN140" s="13">
        <v>1</v>
      </c>
      <c r="LO140" s="13"/>
      <c r="LP140" s="13"/>
      <c r="LQ140" s="13">
        <v>1</v>
      </c>
      <c r="LR140" s="13"/>
      <c r="LS140" s="13">
        <v>1</v>
      </c>
      <c r="LT140" s="13"/>
      <c r="LU140" s="13">
        <v>5</v>
      </c>
      <c r="LV140" s="13"/>
      <c r="LW140" s="13">
        <v>6</v>
      </c>
      <c r="LX140" s="13">
        <v>2</v>
      </c>
      <c r="LY140" s="13">
        <v>4</v>
      </c>
      <c r="LZ140" s="13">
        <v>5</v>
      </c>
      <c r="MA140" s="13">
        <v>6</v>
      </c>
      <c r="MB140" s="13">
        <v>2</v>
      </c>
      <c r="MC140" s="13">
        <v>2</v>
      </c>
      <c r="MD140" s="13">
        <v>3</v>
      </c>
      <c r="ME140" s="13">
        <v>3</v>
      </c>
      <c r="MF140" s="13">
        <v>1</v>
      </c>
      <c r="MG140" s="13">
        <v>5</v>
      </c>
      <c r="MH140" s="13">
        <v>5</v>
      </c>
      <c r="MI140" s="13">
        <v>1</v>
      </c>
      <c r="MJ140" s="13">
        <v>4</v>
      </c>
      <c r="MK140" s="13">
        <v>1</v>
      </c>
      <c r="ML140" s="13">
        <v>2</v>
      </c>
      <c r="MM140" s="13">
        <v>1</v>
      </c>
      <c r="MN140" s="13"/>
      <c r="MO140" s="13"/>
      <c r="MP140" s="13">
        <v>1</v>
      </c>
      <c r="MQ140" s="13"/>
      <c r="MR140" s="13"/>
      <c r="MS140" s="13"/>
      <c r="MT140" s="13"/>
      <c r="MU140" s="57">
        <v>84</v>
      </c>
      <c r="MV140" s="13">
        <v>2457</v>
      </c>
    </row>
    <row r="141" spans="1:360">
      <c r="A141" s="8" t="s">
        <v>215</v>
      </c>
      <c r="B141" s="234">
        <f t="shared" si="280"/>
        <v>0</v>
      </c>
      <c r="C141" s="234">
        <f t="shared" si="281"/>
        <v>0</v>
      </c>
      <c r="D141" s="234">
        <f t="shared" si="282"/>
        <v>0</v>
      </c>
      <c r="E141" s="234">
        <f t="shared" si="283"/>
        <v>0</v>
      </c>
      <c r="F141" s="234">
        <f t="shared" si="284"/>
        <v>0</v>
      </c>
      <c r="G141" s="234">
        <f t="shared" si="285"/>
        <v>0</v>
      </c>
      <c r="H141" s="234">
        <f t="shared" si="286"/>
        <v>0</v>
      </c>
      <c r="I141" s="234">
        <f t="shared" si="287"/>
        <v>0</v>
      </c>
      <c r="J141" s="234">
        <f t="shared" si="288"/>
        <v>0</v>
      </c>
      <c r="K141" s="234">
        <f t="shared" si="289"/>
        <v>1</v>
      </c>
      <c r="L141" s="234">
        <f t="shared" si="290"/>
        <v>3</v>
      </c>
      <c r="M141" s="234">
        <f t="shared" si="291"/>
        <v>2</v>
      </c>
      <c r="N141" s="234">
        <f t="shared" si="292"/>
        <v>3</v>
      </c>
      <c r="O141" s="234">
        <f t="shared" si="293"/>
        <v>3</v>
      </c>
      <c r="P141" s="234">
        <f t="shared" si="294"/>
        <v>7</v>
      </c>
      <c r="Q141" s="234">
        <f t="shared" si="295"/>
        <v>2</v>
      </c>
      <c r="R141" s="234">
        <f t="shared" si="296"/>
        <v>4</v>
      </c>
      <c r="S141" s="234">
        <f t="shared" si="297"/>
        <v>5</v>
      </c>
      <c r="T141" s="234">
        <f t="shared" si="298"/>
        <v>1</v>
      </c>
      <c r="U141" s="234">
        <f t="shared" si="299"/>
        <v>6</v>
      </c>
      <c r="W141" s="596">
        <f t="shared" si="300"/>
        <v>0</v>
      </c>
      <c r="X141" s="596">
        <f t="shared" si="301"/>
        <v>0</v>
      </c>
      <c r="Y141" s="596">
        <f t="shared" si="302"/>
        <v>0</v>
      </c>
      <c r="Z141" s="596">
        <f t="shared" si="303"/>
        <v>0</v>
      </c>
      <c r="AA141" s="596">
        <f t="shared" si="304"/>
        <v>0</v>
      </c>
      <c r="AB141" s="596">
        <f t="shared" si="305"/>
        <v>0</v>
      </c>
      <c r="AC141" s="596">
        <f t="shared" si="306"/>
        <v>2</v>
      </c>
      <c r="AD141" s="596">
        <f t="shared" si="307"/>
        <v>0</v>
      </c>
      <c r="AE141" s="596">
        <f t="shared" si="308"/>
        <v>0</v>
      </c>
      <c r="AF141" s="596">
        <f t="shared" si="309"/>
        <v>0</v>
      </c>
      <c r="AG141" s="305"/>
      <c r="AH141" s="16" t="s">
        <v>147</v>
      </c>
      <c r="AI141" s="616">
        <f t="shared" si="249"/>
        <v>0</v>
      </c>
      <c r="AJ141" s="616">
        <f t="shared" si="250"/>
        <v>0</v>
      </c>
      <c r="AK141" s="616">
        <f t="shared" si="251"/>
        <v>0</v>
      </c>
      <c r="AL141" s="616">
        <f t="shared" si="252"/>
        <v>0</v>
      </c>
      <c r="AM141" s="616">
        <f t="shared" si="253"/>
        <v>0</v>
      </c>
      <c r="AN141" s="616">
        <f t="shared" si="254"/>
        <v>0</v>
      </c>
      <c r="AO141" s="616">
        <f t="shared" si="255"/>
        <v>3</v>
      </c>
      <c r="AP141" s="616">
        <f t="shared" si="256"/>
        <v>1</v>
      </c>
      <c r="AQ141" s="616">
        <f t="shared" si="257"/>
        <v>3</v>
      </c>
      <c r="AR141" s="616">
        <f t="shared" si="258"/>
        <v>2</v>
      </c>
      <c r="AS141" s="616">
        <f t="shared" si="259"/>
        <v>14</v>
      </c>
      <c r="AT141" s="616">
        <f t="shared" si="260"/>
        <v>2</v>
      </c>
      <c r="AU141" s="616">
        <f t="shared" si="261"/>
        <v>15</v>
      </c>
      <c r="AV141" s="616">
        <f t="shared" si="262"/>
        <v>7</v>
      </c>
      <c r="AW141" s="616">
        <f t="shared" si="263"/>
        <v>15</v>
      </c>
      <c r="AX141" s="616">
        <f t="shared" si="264"/>
        <v>4</v>
      </c>
      <c r="AY141" s="616">
        <f t="shared" si="265"/>
        <v>4</v>
      </c>
      <c r="AZ141" s="616">
        <f t="shared" si="266"/>
        <v>7</v>
      </c>
      <c r="BA141" s="616">
        <f t="shared" si="267"/>
        <v>2</v>
      </c>
      <c r="BB141" s="616">
        <f t="shared" si="268"/>
        <v>3</v>
      </c>
      <c r="BC141" s="616">
        <f t="shared" si="269"/>
        <v>0</v>
      </c>
      <c r="BD141" s="594">
        <f t="shared" si="270"/>
        <v>0</v>
      </c>
      <c r="BE141" s="594">
        <f t="shared" si="271"/>
        <v>0</v>
      </c>
      <c r="BF141" s="594">
        <f t="shared" si="272"/>
        <v>0</v>
      </c>
      <c r="BG141" s="594">
        <f t="shared" si="273"/>
        <v>0</v>
      </c>
      <c r="BH141" s="594">
        <f t="shared" si="274"/>
        <v>0</v>
      </c>
      <c r="BI141" s="594">
        <f t="shared" si="275"/>
        <v>0</v>
      </c>
      <c r="BJ141" s="594">
        <f t="shared" si="276"/>
        <v>0</v>
      </c>
      <c r="BK141" s="594">
        <f t="shared" si="277"/>
        <v>0</v>
      </c>
      <c r="BL141" s="594">
        <f t="shared" si="278"/>
        <v>0</v>
      </c>
      <c r="BM141" s="594">
        <f t="shared" si="279"/>
        <v>0</v>
      </c>
      <c r="BN141" s="305"/>
      <c r="BO141" s="305"/>
      <c r="BP141" s="16" t="s">
        <v>147</v>
      </c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>
        <v>1</v>
      </c>
      <c r="DB141" s="13"/>
      <c r="DC141" s="13"/>
      <c r="DD141" s="13"/>
      <c r="DE141" s="13"/>
      <c r="DF141" s="13"/>
      <c r="DG141" s="13"/>
      <c r="DH141" s="13"/>
      <c r="DI141" s="13"/>
      <c r="DJ141" s="13">
        <v>1</v>
      </c>
      <c r="DK141" s="13">
        <v>1</v>
      </c>
      <c r="DL141" s="13"/>
      <c r="DM141" s="13"/>
      <c r="DN141" s="13">
        <v>1</v>
      </c>
      <c r="DO141" s="13"/>
      <c r="DP141" s="13"/>
      <c r="DQ141" s="13"/>
      <c r="DR141" s="13"/>
      <c r="DS141" s="13">
        <v>1</v>
      </c>
      <c r="DT141" s="13"/>
      <c r="DU141" s="13"/>
      <c r="DV141" s="13">
        <v>1</v>
      </c>
      <c r="DW141" s="13"/>
      <c r="DX141" s="13">
        <v>2</v>
      </c>
      <c r="DY141" s="13">
        <v>1</v>
      </c>
      <c r="DZ141" s="13"/>
      <c r="EA141" s="13">
        <v>1</v>
      </c>
      <c r="EB141" s="13"/>
      <c r="EC141" s="13"/>
      <c r="ED141" s="13"/>
      <c r="EE141" s="13">
        <v>2</v>
      </c>
      <c r="EF141" s="13">
        <v>1</v>
      </c>
      <c r="EG141" s="13"/>
      <c r="EH141" s="13"/>
      <c r="EI141" s="13">
        <v>2</v>
      </c>
      <c r="EJ141" s="13"/>
      <c r="EK141" s="13">
        <v>1</v>
      </c>
      <c r="EL141" s="13"/>
      <c r="EM141" s="13"/>
      <c r="EN141" s="13"/>
      <c r="EO141" s="13"/>
      <c r="EP141" s="13"/>
      <c r="EQ141" s="13"/>
      <c r="ER141" s="13">
        <v>1</v>
      </c>
      <c r="ES141" s="13">
        <v>2</v>
      </c>
      <c r="ET141" s="13">
        <v>1</v>
      </c>
      <c r="EU141" s="13">
        <v>2</v>
      </c>
      <c r="EV141" s="13"/>
      <c r="EW141" s="13"/>
      <c r="EX141" s="13"/>
      <c r="EY141" s="13">
        <v>1</v>
      </c>
      <c r="EZ141" s="13">
        <v>1</v>
      </c>
      <c r="FA141" s="13"/>
      <c r="FB141" s="13"/>
      <c r="FC141" s="13"/>
      <c r="FD141" s="13">
        <v>1</v>
      </c>
      <c r="FE141" s="13"/>
      <c r="FF141" s="13"/>
      <c r="FG141" s="13"/>
      <c r="FH141" s="13">
        <v>1</v>
      </c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57">
        <v>26</v>
      </c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>
        <v>1</v>
      </c>
      <c r="GW141" s="13"/>
      <c r="GX141" s="13"/>
      <c r="GY141" s="13"/>
      <c r="GZ141" s="13"/>
      <c r="HA141" s="13"/>
      <c r="HB141" s="13">
        <v>1</v>
      </c>
      <c r="HC141" s="13">
        <v>1</v>
      </c>
      <c r="HD141" s="13"/>
      <c r="HE141" s="13"/>
      <c r="HF141" s="13"/>
      <c r="HG141" s="13"/>
      <c r="HH141" s="13"/>
      <c r="HI141" s="13">
        <v>1</v>
      </c>
      <c r="HJ141" s="13">
        <v>1</v>
      </c>
      <c r="HK141" s="13"/>
      <c r="HL141" s="13"/>
      <c r="HM141" s="13"/>
      <c r="HN141" s="13">
        <v>1</v>
      </c>
      <c r="HO141" s="13"/>
      <c r="HP141" s="13"/>
      <c r="HQ141" s="13"/>
      <c r="HR141" s="13">
        <v>2</v>
      </c>
      <c r="HS141" s="13">
        <v>1</v>
      </c>
      <c r="HT141" s="13"/>
      <c r="HU141" s="13">
        <v>1</v>
      </c>
      <c r="HV141" s="13">
        <v>1</v>
      </c>
      <c r="HW141" s="13">
        <v>2</v>
      </c>
      <c r="HX141" s="13">
        <v>2</v>
      </c>
      <c r="HY141" s="13">
        <v>5</v>
      </c>
      <c r="HZ141" s="13">
        <v>2</v>
      </c>
      <c r="IA141" s="13"/>
      <c r="IB141" s="13">
        <v>2</v>
      </c>
      <c r="IC141" s="13">
        <v>2</v>
      </c>
      <c r="ID141" s="13">
        <v>3</v>
      </c>
      <c r="IE141" s="13"/>
      <c r="IF141" s="13"/>
      <c r="IG141" s="13">
        <v>2</v>
      </c>
      <c r="IH141" s="13">
        <v>3</v>
      </c>
      <c r="II141" s="13">
        <v>1</v>
      </c>
      <c r="IJ141" s="13">
        <v>2</v>
      </c>
      <c r="IK141" s="13">
        <v>1</v>
      </c>
      <c r="IL141" s="13">
        <v>1</v>
      </c>
      <c r="IM141" s="13">
        <v>2</v>
      </c>
      <c r="IN141" s="13">
        <v>1</v>
      </c>
      <c r="IO141" s="13"/>
      <c r="IP141" s="13">
        <v>1</v>
      </c>
      <c r="IQ141" s="13">
        <v>2</v>
      </c>
      <c r="IR141" s="13">
        <v>2</v>
      </c>
      <c r="IS141" s="13">
        <v>3</v>
      </c>
      <c r="IT141" s="13">
        <v>1</v>
      </c>
      <c r="IU141" s="13"/>
      <c r="IV141" s="13"/>
      <c r="IW141" s="13">
        <v>1</v>
      </c>
      <c r="IX141" s="13"/>
      <c r="IY141" s="13"/>
      <c r="IZ141" s="13"/>
      <c r="JA141" s="13"/>
      <c r="JB141" s="13">
        <v>2</v>
      </c>
      <c r="JC141" s="13"/>
      <c r="JD141" s="13">
        <v>1</v>
      </c>
      <c r="JE141" s="13"/>
      <c r="JF141" s="13">
        <v>1</v>
      </c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57">
        <v>56</v>
      </c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57"/>
      <c r="MV141" s="13">
        <v>82</v>
      </c>
    </row>
    <row r="142" spans="1:360">
      <c r="A142" s="8" t="s">
        <v>152</v>
      </c>
      <c r="B142" s="234">
        <f t="shared" si="280"/>
        <v>0</v>
      </c>
      <c r="C142" s="234">
        <f t="shared" si="281"/>
        <v>0</v>
      </c>
      <c r="D142" s="234">
        <f t="shared" si="282"/>
        <v>0</v>
      </c>
      <c r="E142" s="234">
        <f t="shared" si="283"/>
        <v>0</v>
      </c>
      <c r="F142" s="234">
        <f t="shared" si="284"/>
        <v>0</v>
      </c>
      <c r="G142" s="234">
        <f t="shared" si="285"/>
        <v>0</v>
      </c>
      <c r="H142" s="234">
        <f t="shared" si="286"/>
        <v>0</v>
      </c>
      <c r="I142" s="234">
        <f t="shared" si="287"/>
        <v>1</v>
      </c>
      <c r="J142" s="234">
        <f t="shared" si="288"/>
        <v>2</v>
      </c>
      <c r="K142" s="234">
        <f t="shared" si="289"/>
        <v>1</v>
      </c>
      <c r="L142" s="234">
        <f t="shared" si="290"/>
        <v>3</v>
      </c>
      <c r="M142" s="234">
        <f t="shared" si="291"/>
        <v>1</v>
      </c>
      <c r="N142" s="234">
        <f t="shared" si="292"/>
        <v>9</v>
      </c>
      <c r="O142" s="234">
        <f t="shared" si="293"/>
        <v>4</v>
      </c>
      <c r="P142" s="234">
        <f t="shared" si="294"/>
        <v>11</v>
      </c>
      <c r="Q142" s="234">
        <f t="shared" si="295"/>
        <v>7</v>
      </c>
      <c r="R142" s="234">
        <f t="shared" si="296"/>
        <v>6</v>
      </c>
      <c r="S142" s="234">
        <f t="shared" si="297"/>
        <v>5</v>
      </c>
      <c r="T142" s="234">
        <f t="shared" si="298"/>
        <v>2</v>
      </c>
      <c r="U142" s="234">
        <f t="shared" si="299"/>
        <v>1</v>
      </c>
      <c r="W142" s="596">
        <f t="shared" si="300"/>
        <v>0</v>
      </c>
      <c r="X142" s="596">
        <f t="shared" si="301"/>
        <v>0</v>
      </c>
      <c r="Y142" s="596">
        <f t="shared" si="302"/>
        <v>0</v>
      </c>
      <c r="Z142" s="596">
        <f t="shared" si="303"/>
        <v>0</v>
      </c>
      <c r="AA142" s="596">
        <f t="shared" si="304"/>
        <v>0</v>
      </c>
      <c r="AB142" s="596">
        <f t="shared" si="305"/>
        <v>0</v>
      </c>
      <c r="AC142" s="596">
        <f t="shared" si="306"/>
        <v>0</v>
      </c>
      <c r="AD142" s="596">
        <f t="shared" si="307"/>
        <v>0</v>
      </c>
      <c r="AE142" s="596">
        <f t="shared" si="308"/>
        <v>0</v>
      </c>
      <c r="AF142" s="596">
        <f t="shared" si="309"/>
        <v>1</v>
      </c>
      <c r="AG142" s="305"/>
      <c r="AH142" s="16" t="s">
        <v>148</v>
      </c>
      <c r="AI142" s="616">
        <f t="shared" si="249"/>
        <v>0</v>
      </c>
      <c r="AJ142" s="616">
        <f t="shared" si="250"/>
        <v>0</v>
      </c>
      <c r="AK142" s="616">
        <f t="shared" si="251"/>
        <v>0</v>
      </c>
      <c r="AL142" s="616">
        <f t="shared" si="252"/>
        <v>0</v>
      </c>
      <c r="AM142" s="616">
        <f t="shared" si="253"/>
        <v>0</v>
      </c>
      <c r="AN142" s="616">
        <f t="shared" si="254"/>
        <v>0</v>
      </c>
      <c r="AO142" s="616">
        <f t="shared" si="255"/>
        <v>1</v>
      </c>
      <c r="AP142" s="616">
        <f t="shared" si="256"/>
        <v>0</v>
      </c>
      <c r="AQ142" s="616">
        <f t="shared" si="257"/>
        <v>0</v>
      </c>
      <c r="AR142" s="616">
        <f t="shared" si="258"/>
        <v>0</v>
      </c>
      <c r="AS142" s="616">
        <f t="shared" si="259"/>
        <v>4</v>
      </c>
      <c r="AT142" s="616">
        <f t="shared" si="260"/>
        <v>2</v>
      </c>
      <c r="AU142" s="616">
        <f t="shared" si="261"/>
        <v>6</v>
      </c>
      <c r="AV142" s="616">
        <f t="shared" si="262"/>
        <v>2</v>
      </c>
      <c r="AW142" s="616">
        <f t="shared" si="263"/>
        <v>5</v>
      </c>
      <c r="AX142" s="616">
        <f t="shared" si="264"/>
        <v>3</v>
      </c>
      <c r="AY142" s="616">
        <f t="shared" si="265"/>
        <v>7</v>
      </c>
      <c r="AZ142" s="616">
        <f t="shared" si="266"/>
        <v>2</v>
      </c>
      <c r="BA142" s="616">
        <f t="shared" si="267"/>
        <v>1</v>
      </c>
      <c r="BB142" s="616">
        <f t="shared" si="268"/>
        <v>3</v>
      </c>
      <c r="BC142" s="616">
        <f t="shared" si="269"/>
        <v>0</v>
      </c>
      <c r="BD142" s="594">
        <f t="shared" si="270"/>
        <v>0</v>
      </c>
      <c r="BE142" s="594">
        <f t="shared" si="271"/>
        <v>0</v>
      </c>
      <c r="BF142" s="594">
        <f t="shared" si="272"/>
        <v>0</v>
      </c>
      <c r="BG142" s="594">
        <f t="shared" si="273"/>
        <v>0</v>
      </c>
      <c r="BH142" s="594">
        <f t="shared" si="274"/>
        <v>0</v>
      </c>
      <c r="BI142" s="594">
        <f t="shared" si="275"/>
        <v>0</v>
      </c>
      <c r="BJ142" s="594">
        <f t="shared" si="276"/>
        <v>0</v>
      </c>
      <c r="BK142" s="594">
        <f t="shared" si="277"/>
        <v>0</v>
      </c>
      <c r="BL142" s="594">
        <f t="shared" si="278"/>
        <v>0</v>
      </c>
      <c r="BM142" s="594">
        <f t="shared" si="279"/>
        <v>0</v>
      </c>
      <c r="BN142" s="305"/>
      <c r="BO142" s="305"/>
      <c r="BP142" s="16" t="s">
        <v>148</v>
      </c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>
        <v>1</v>
      </c>
      <c r="DP142" s="13">
        <v>1</v>
      </c>
      <c r="DQ142" s="13"/>
      <c r="DR142" s="13"/>
      <c r="DS142" s="13"/>
      <c r="DT142" s="13"/>
      <c r="DU142" s="13"/>
      <c r="DV142" s="13"/>
      <c r="DW142" s="13"/>
      <c r="DX142" s="13"/>
      <c r="DY142" s="13">
        <v>1</v>
      </c>
      <c r="DZ142" s="13"/>
      <c r="EA142" s="13"/>
      <c r="EB142" s="13"/>
      <c r="EC142" s="13">
        <v>1</v>
      </c>
      <c r="ED142" s="13"/>
      <c r="EE142" s="13"/>
      <c r="EF142" s="13"/>
      <c r="EG142" s="13">
        <v>1</v>
      </c>
      <c r="EH142" s="13"/>
      <c r="EI142" s="13"/>
      <c r="EJ142" s="13"/>
      <c r="EK142" s="13">
        <v>1</v>
      </c>
      <c r="EL142" s="13">
        <v>1</v>
      </c>
      <c r="EM142" s="13"/>
      <c r="EN142" s="13"/>
      <c r="EO142" s="13"/>
      <c r="EP142" s="13"/>
      <c r="EQ142" s="13"/>
      <c r="ER142" s="13"/>
      <c r="ES142" s="13">
        <v>1</v>
      </c>
      <c r="ET142" s="13"/>
      <c r="EU142" s="13"/>
      <c r="EV142" s="13"/>
      <c r="EW142" s="13"/>
      <c r="EX142" s="13"/>
      <c r="EY142" s="13">
        <v>1</v>
      </c>
      <c r="EZ142" s="13">
        <v>1</v>
      </c>
      <c r="FA142" s="13"/>
      <c r="FB142" s="13"/>
      <c r="FC142" s="13"/>
      <c r="FD142" s="13">
        <v>1</v>
      </c>
      <c r="FE142" s="13">
        <v>1</v>
      </c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57">
        <v>12</v>
      </c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>
        <v>1</v>
      </c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>
        <v>1</v>
      </c>
      <c r="HQ142" s="13"/>
      <c r="HR142" s="13"/>
      <c r="HS142" s="13"/>
      <c r="HT142" s="13">
        <v>1</v>
      </c>
      <c r="HU142" s="13">
        <v>1</v>
      </c>
      <c r="HV142" s="13">
        <v>1</v>
      </c>
      <c r="HW142" s="13"/>
      <c r="HX142" s="13"/>
      <c r="HY142" s="13"/>
      <c r="HZ142" s="13"/>
      <c r="IA142" s="13"/>
      <c r="IB142" s="13"/>
      <c r="IC142" s="13">
        <v>1</v>
      </c>
      <c r="ID142" s="13">
        <v>1</v>
      </c>
      <c r="IE142" s="13">
        <v>1</v>
      </c>
      <c r="IF142" s="13">
        <v>1</v>
      </c>
      <c r="IG142" s="13">
        <v>1</v>
      </c>
      <c r="IH142" s="13"/>
      <c r="II142" s="13">
        <v>1</v>
      </c>
      <c r="IJ142" s="13"/>
      <c r="IK142" s="13">
        <v>1</v>
      </c>
      <c r="IL142" s="13"/>
      <c r="IM142" s="13"/>
      <c r="IN142" s="13">
        <v>1</v>
      </c>
      <c r="IO142" s="13"/>
      <c r="IP142" s="13">
        <v>1</v>
      </c>
      <c r="IQ142" s="13"/>
      <c r="IR142" s="13">
        <v>2</v>
      </c>
      <c r="IS142" s="13"/>
      <c r="IT142" s="13"/>
      <c r="IU142" s="13">
        <v>2</v>
      </c>
      <c r="IV142" s="13"/>
      <c r="IW142" s="13">
        <v>1</v>
      </c>
      <c r="IX142" s="13">
        <v>1</v>
      </c>
      <c r="IY142" s="13"/>
      <c r="IZ142" s="13"/>
      <c r="JA142" s="13">
        <v>2</v>
      </c>
      <c r="JB142" s="13"/>
      <c r="JC142" s="13">
        <v>1</v>
      </c>
      <c r="JD142" s="13"/>
      <c r="JE142" s="13"/>
      <c r="JF142" s="13"/>
      <c r="JG142" s="13"/>
      <c r="JH142" s="13"/>
      <c r="JI142" s="13"/>
      <c r="JJ142" s="13"/>
      <c r="JK142" s="13">
        <v>1</v>
      </c>
      <c r="JL142" s="13"/>
      <c r="JM142" s="13"/>
      <c r="JN142" s="13"/>
      <c r="JO142" s="13"/>
      <c r="JP142" s="13"/>
      <c r="JQ142" s="13"/>
      <c r="JR142" s="13"/>
      <c r="JS142" s="13"/>
      <c r="JT142" s="57">
        <v>24</v>
      </c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57"/>
      <c r="MV142" s="13">
        <v>36</v>
      </c>
    </row>
    <row r="143" spans="1:360">
      <c r="A143" s="8" t="s">
        <v>153</v>
      </c>
      <c r="B143" s="234">
        <f t="shared" si="280"/>
        <v>0</v>
      </c>
      <c r="C143" s="234">
        <f t="shared" si="281"/>
        <v>0</v>
      </c>
      <c r="D143" s="234">
        <f t="shared" si="282"/>
        <v>0</v>
      </c>
      <c r="E143" s="234">
        <f t="shared" si="283"/>
        <v>0</v>
      </c>
      <c r="F143" s="234">
        <f t="shared" si="284"/>
        <v>0</v>
      </c>
      <c r="G143" s="234">
        <f t="shared" si="285"/>
        <v>0</v>
      </c>
      <c r="H143" s="234">
        <f t="shared" si="286"/>
        <v>3</v>
      </c>
      <c r="I143" s="234">
        <f t="shared" si="287"/>
        <v>0</v>
      </c>
      <c r="J143" s="234">
        <f t="shared" si="288"/>
        <v>0</v>
      </c>
      <c r="K143" s="234">
        <f t="shared" si="289"/>
        <v>2</v>
      </c>
      <c r="L143" s="234">
        <f t="shared" si="290"/>
        <v>7</v>
      </c>
      <c r="M143" s="234">
        <f t="shared" si="291"/>
        <v>3</v>
      </c>
      <c r="N143" s="234">
        <f t="shared" si="292"/>
        <v>18</v>
      </c>
      <c r="O143" s="234">
        <f t="shared" si="293"/>
        <v>5</v>
      </c>
      <c r="P143" s="234">
        <f t="shared" si="294"/>
        <v>12</v>
      </c>
      <c r="Q143" s="234">
        <f t="shared" si="295"/>
        <v>11</v>
      </c>
      <c r="R143" s="234">
        <f t="shared" si="296"/>
        <v>14</v>
      </c>
      <c r="S143" s="234">
        <f t="shared" si="297"/>
        <v>14</v>
      </c>
      <c r="T143" s="234">
        <f t="shared" si="298"/>
        <v>3</v>
      </c>
      <c r="U143" s="234">
        <f t="shared" si="299"/>
        <v>7</v>
      </c>
      <c r="W143" s="596">
        <f t="shared" si="300"/>
        <v>0</v>
      </c>
      <c r="X143" s="596">
        <f t="shared" si="301"/>
        <v>0</v>
      </c>
      <c r="Y143" s="596">
        <f t="shared" si="302"/>
        <v>0</v>
      </c>
      <c r="Z143" s="596">
        <f t="shared" si="303"/>
        <v>0</v>
      </c>
      <c r="AA143" s="596">
        <f t="shared" si="304"/>
        <v>0</v>
      </c>
      <c r="AB143" s="596">
        <f t="shared" si="305"/>
        <v>0</v>
      </c>
      <c r="AC143" s="596">
        <f t="shared" si="306"/>
        <v>0</v>
      </c>
      <c r="AD143" s="596">
        <f t="shared" si="307"/>
        <v>0</v>
      </c>
      <c r="AE143" s="596">
        <f t="shared" si="308"/>
        <v>0</v>
      </c>
      <c r="AF143" s="596">
        <f t="shared" si="309"/>
        <v>2</v>
      </c>
      <c r="AG143" s="305"/>
      <c r="AH143" s="16" t="s">
        <v>149</v>
      </c>
      <c r="AI143" s="616">
        <f t="shared" si="249"/>
        <v>0</v>
      </c>
      <c r="AJ143" s="616">
        <f t="shared" si="250"/>
        <v>0</v>
      </c>
      <c r="AK143" s="616">
        <f t="shared" si="251"/>
        <v>0</v>
      </c>
      <c r="AL143" s="616">
        <f t="shared" si="252"/>
        <v>0</v>
      </c>
      <c r="AM143" s="616">
        <f t="shared" si="253"/>
        <v>0</v>
      </c>
      <c r="AN143" s="616">
        <f t="shared" si="254"/>
        <v>0</v>
      </c>
      <c r="AO143" s="616">
        <f t="shared" si="255"/>
        <v>0</v>
      </c>
      <c r="AP143" s="616">
        <f t="shared" si="256"/>
        <v>1</v>
      </c>
      <c r="AQ143" s="616">
        <f t="shared" si="257"/>
        <v>3</v>
      </c>
      <c r="AR143" s="616">
        <f t="shared" si="258"/>
        <v>0</v>
      </c>
      <c r="AS143" s="616">
        <f t="shared" si="259"/>
        <v>1</v>
      </c>
      <c r="AT143" s="616">
        <f t="shared" si="260"/>
        <v>3</v>
      </c>
      <c r="AU143" s="616">
        <f t="shared" si="261"/>
        <v>3</v>
      </c>
      <c r="AV143" s="616">
        <f t="shared" si="262"/>
        <v>5</v>
      </c>
      <c r="AW143" s="616">
        <f t="shared" si="263"/>
        <v>8</v>
      </c>
      <c r="AX143" s="616">
        <f t="shared" si="264"/>
        <v>3</v>
      </c>
      <c r="AY143" s="616">
        <f t="shared" si="265"/>
        <v>3</v>
      </c>
      <c r="AZ143" s="616">
        <f t="shared" si="266"/>
        <v>0</v>
      </c>
      <c r="BA143" s="616">
        <f t="shared" si="267"/>
        <v>2</v>
      </c>
      <c r="BB143" s="616">
        <f t="shared" si="268"/>
        <v>1</v>
      </c>
      <c r="BC143" s="616">
        <f t="shared" si="269"/>
        <v>0</v>
      </c>
      <c r="BD143" s="594">
        <f t="shared" si="270"/>
        <v>0</v>
      </c>
      <c r="BE143" s="594">
        <f t="shared" si="271"/>
        <v>0</v>
      </c>
      <c r="BF143" s="594">
        <f t="shared" si="272"/>
        <v>0</v>
      </c>
      <c r="BG143" s="594">
        <f t="shared" si="273"/>
        <v>0</v>
      </c>
      <c r="BH143" s="594">
        <f t="shared" si="274"/>
        <v>0</v>
      </c>
      <c r="BI143" s="594">
        <f t="shared" si="275"/>
        <v>0</v>
      </c>
      <c r="BJ143" s="594">
        <f t="shared" si="276"/>
        <v>0</v>
      </c>
      <c r="BK143" s="594">
        <f t="shared" si="277"/>
        <v>0</v>
      </c>
      <c r="BL143" s="594">
        <f t="shared" si="278"/>
        <v>0</v>
      </c>
      <c r="BM143" s="594">
        <f t="shared" si="279"/>
        <v>0</v>
      </c>
      <c r="BN143" s="305"/>
      <c r="BO143" s="305"/>
      <c r="BP143" s="16" t="s">
        <v>149</v>
      </c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>
        <v>1</v>
      </c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>
        <v>1</v>
      </c>
      <c r="DP143" s="13"/>
      <c r="DQ143" s="13"/>
      <c r="DR143" s="13"/>
      <c r="DS143" s="13"/>
      <c r="DT143" s="13">
        <v>2</v>
      </c>
      <c r="DU143" s="13"/>
      <c r="DV143" s="13">
        <v>1</v>
      </c>
      <c r="DW143" s="13"/>
      <c r="DX143" s="13"/>
      <c r="DY143" s="13"/>
      <c r="DZ143" s="13"/>
      <c r="EA143" s="13"/>
      <c r="EB143" s="13"/>
      <c r="EC143" s="13">
        <v>2</v>
      </c>
      <c r="ED143" s="13">
        <v>1</v>
      </c>
      <c r="EE143" s="13">
        <v>1</v>
      </c>
      <c r="EF143" s="13"/>
      <c r="EG143" s="13"/>
      <c r="EH143" s="13"/>
      <c r="EI143" s="13"/>
      <c r="EJ143" s="13"/>
      <c r="EK143" s="13">
        <v>1</v>
      </c>
      <c r="EL143" s="13"/>
      <c r="EM143" s="13">
        <v>2</v>
      </c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>
        <v>1</v>
      </c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57">
        <v>13</v>
      </c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>
        <v>2</v>
      </c>
      <c r="HL143" s="13"/>
      <c r="HM143" s="13"/>
      <c r="HN143" s="13"/>
      <c r="HO143" s="13">
        <v>1</v>
      </c>
      <c r="HP143" s="13"/>
      <c r="HQ143" s="13"/>
      <c r="HR143" s="13"/>
      <c r="HS143" s="13"/>
      <c r="HT143" s="13"/>
      <c r="HU143" s="13"/>
      <c r="HV143" s="13"/>
      <c r="HW143" s="13"/>
      <c r="HX143" s="13">
        <v>1</v>
      </c>
      <c r="HY143" s="13"/>
      <c r="HZ143" s="13"/>
      <c r="IA143" s="13"/>
      <c r="IB143" s="13"/>
      <c r="IC143" s="13">
        <v>1</v>
      </c>
      <c r="ID143" s="13">
        <v>1</v>
      </c>
      <c r="IE143" s="13">
        <v>1</v>
      </c>
      <c r="IF143" s="13"/>
      <c r="IG143" s="13"/>
      <c r="IH143" s="13"/>
      <c r="II143" s="13"/>
      <c r="IJ143" s="13">
        <v>1</v>
      </c>
      <c r="IK143" s="13">
        <v>1</v>
      </c>
      <c r="IL143" s="13">
        <v>1</v>
      </c>
      <c r="IM143" s="13"/>
      <c r="IN143" s="13">
        <v>2</v>
      </c>
      <c r="IO143" s="13">
        <v>2</v>
      </c>
      <c r="IP143" s="13"/>
      <c r="IQ143" s="13">
        <v>1</v>
      </c>
      <c r="IR143" s="13"/>
      <c r="IS143" s="13"/>
      <c r="IT143" s="13">
        <v>1</v>
      </c>
      <c r="IU143" s="13"/>
      <c r="IV143" s="13"/>
      <c r="IW143" s="13">
        <v>1</v>
      </c>
      <c r="IX143" s="13"/>
      <c r="IY143" s="13"/>
      <c r="IZ143" s="13"/>
      <c r="JA143" s="13"/>
      <c r="JB143" s="13"/>
      <c r="JC143" s="13">
        <v>1</v>
      </c>
      <c r="JD143" s="13"/>
      <c r="JE143" s="13">
        <v>1</v>
      </c>
      <c r="JF143" s="13"/>
      <c r="JG143" s="13"/>
      <c r="JH143" s="13"/>
      <c r="JI143" s="13">
        <v>1</v>
      </c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57">
        <v>20</v>
      </c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57"/>
      <c r="MV143" s="13">
        <v>33</v>
      </c>
    </row>
    <row r="144" spans="1:360">
      <c r="A144" s="8" t="s">
        <v>216</v>
      </c>
      <c r="B144" s="234">
        <f t="shared" si="280"/>
        <v>0</v>
      </c>
      <c r="C144" s="234">
        <f t="shared" si="281"/>
        <v>0</v>
      </c>
      <c r="D144" s="234">
        <f t="shared" si="282"/>
        <v>0</v>
      </c>
      <c r="E144" s="234">
        <f t="shared" si="283"/>
        <v>0</v>
      </c>
      <c r="F144" s="234">
        <f t="shared" si="284"/>
        <v>0</v>
      </c>
      <c r="G144" s="234">
        <f t="shared" si="285"/>
        <v>0</v>
      </c>
      <c r="H144" s="234">
        <f t="shared" si="286"/>
        <v>0</v>
      </c>
      <c r="I144" s="234">
        <f t="shared" si="287"/>
        <v>0</v>
      </c>
      <c r="J144" s="234">
        <f t="shared" si="288"/>
        <v>0</v>
      </c>
      <c r="K144" s="234">
        <f t="shared" si="289"/>
        <v>0</v>
      </c>
      <c r="L144" s="234">
        <f t="shared" si="290"/>
        <v>1</v>
      </c>
      <c r="M144" s="234">
        <f t="shared" si="291"/>
        <v>0</v>
      </c>
      <c r="N144" s="234">
        <f t="shared" si="292"/>
        <v>4</v>
      </c>
      <c r="O144" s="234">
        <f t="shared" si="293"/>
        <v>2</v>
      </c>
      <c r="P144" s="234">
        <f t="shared" si="294"/>
        <v>3</v>
      </c>
      <c r="Q144" s="234">
        <f t="shared" si="295"/>
        <v>1</v>
      </c>
      <c r="R144" s="234">
        <f t="shared" si="296"/>
        <v>1</v>
      </c>
      <c r="S144" s="234">
        <f t="shared" si="297"/>
        <v>1</v>
      </c>
      <c r="T144" s="234">
        <f t="shared" si="298"/>
        <v>2</v>
      </c>
      <c r="U144" s="234">
        <f t="shared" si="299"/>
        <v>2</v>
      </c>
      <c r="W144" s="596">
        <f t="shared" si="300"/>
        <v>0</v>
      </c>
      <c r="X144" s="596">
        <f t="shared" si="301"/>
        <v>0</v>
      </c>
      <c r="Y144" s="596">
        <f t="shared" si="302"/>
        <v>0</v>
      </c>
      <c r="Z144" s="596">
        <f t="shared" si="303"/>
        <v>0</v>
      </c>
      <c r="AA144" s="596">
        <f t="shared" si="304"/>
        <v>1</v>
      </c>
      <c r="AB144" s="596">
        <f t="shared" si="305"/>
        <v>0</v>
      </c>
      <c r="AC144" s="596">
        <f t="shared" si="306"/>
        <v>0</v>
      </c>
      <c r="AD144" s="596">
        <f t="shared" si="307"/>
        <v>0</v>
      </c>
      <c r="AE144" s="596">
        <f t="shared" si="308"/>
        <v>1</v>
      </c>
      <c r="AF144" s="596">
        <f t="shared" si="309"/>
        <v>0</v>
      </c>
      <c r="AG144" s="305"/>
      <c r="AH144" s="16" t="s">
        <v>150</v>
      </c>
      <c r="AI144" s="616">
        <f t="shared" si="249"/>
        <v>1</v>
      </c>
      <c r="AJ144" s="616">
        <f t="shared" si="250"/>
        <v>0</v>
      </c>
      <c r="AK144" s="616">
        <f t="shared" si="251"/>
        <v>0</v>
      </c>
      <c r="AL144" s="616">
        <f t="shared" si="252"/>
        <v>0</v>
      </c>
      <c r="AM144" s="616">
        <f t="shared" si="253"/>
        <v>0</v>
      </c>
      <c r="AN144" s="616">
        <f t="shared" si="254"/>
        <v>0</v>
      </c>
      <c r="AO144" s="616">
        <f t="shared" si="255"/>
        <v>0</v>
      </c>
      <c r="AP144" s="616">
        <f t="shared" si="256"/>
        <v>0</v>
      </c>
      <c r="AQ144" s="616">
        <f t="shared" si="257"/>
        <v>1</v>
      </c>
      <c r="AR144" s="616">
        <f t="shared" si="258"/>
        <v>0</v>
      </c>
      <c r="AS144" s="616">
        <f t="shared" si="259"/>
        <v>2</v>
      </c>
      <c r="AT144" s="616">
        <f t="shared" si="260"/>
        <v>2</v>
      </c>
      <c r="AU144" s="616">
        <f t="shared" si="261"/>
        <v>8</v>
      </c>
      <c r="AV144" s="616">
        <f t="shared" si="262"/>
        <v>1</v>
      </c>
      <c r="AW144" s="616">
        <f t="shared" si="263"/>
        <v>14</v>
      </c>
      <c r="AX144" s="616">
        <f t="shared" si="264"/>
        <v>2</v>
      </c>
      <c r="AY144" s="616">
        <f t="shared" si="265"/>
        <v>11</v>
      </c>
      <c r="AZ144" s="616">
        <f t="shared" si="266"/>
        <v>4</v>
      </c>
      <c r="BA144" s="616">
        <f t="shared" si="267"/>
        <v>3</v>
      </c>
      <c r="BB144" s="616">
        <f t="shared" si="268"/>
        <v>4</v>
      </c>
      <c r="BC144" s="616">
        <f t="shared" si="269"/>
        <v>0</v>
      </c>
      <c r="BD144" s="594">
        <f t="shared" si="270"/>
        <v>0</v>
      </c>
      <c r="BE144" s="594">
        <f t="shared" si="271"/>
        <v>0</v>
      </c>
      <c r="BF144" s="594">
        <f t="shared" si="272"/>
        <v>0</v>
      </c>
      <c r="BG144" s="594">
        <f t="shared" si="273"/>
        <v>0</v>
      </c>
      <c r="BH144" s="594">
        <f t="shared" si="274"/>
        <v>0</v>
      </c>
      <c r="BI144" s="594">
        <f t="shared" si="275"/>
        <v>0</v>
      </c>
      <c r="BJ144" s="594">
        <f t="shared" si="276"/>
        <v>0</v>
      </c>
      <c r="BK144" s="594">
        <f t="shared" si="277"/>
        <v>0</v>
      </c>
      <c r="BL144" s="594">
        <f t="shared" si="278"/>
        <v>0</v>
      </c>
      <c r="BM144" s="594">
        <f t="shared" si="279"/>
        <v>0</v>
      </c>
      <c r="BN144" s="305"/>
      <c r="BO144" s="305"/>
      <c r="BP144" s="16" t="s">
        <v>150</v>
      </c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>
        <v>1</v>
      </c>
      <c r="DR144" s="13"/>
      <c r="DS144" s="13"/>
      <c r="DT144" s="13">
        <v>1</v>
      </c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>
        <v>1</v>
      </c>
      <c r="EF144" s="13"/>
      <c r="EG144" s="13">
        <v>1</v>
      </c>
      <c r="EH144" s="13"/>
      <c r="EI144" s="13"/>
      <c r="EJ144" s="13"/>
      <c r="EK144" s="13"/>
      <c r="EL144" s="13"/>
      <c r="EM144" s="13"/>
      <c r="EN144" s="13">
        <v>1</v>
      </c>
      <c r="EO144" s="13"/>
      <c r="EP144" s="13"/>
      <c r="EQ144" s="13"/>
      <c r="ER144" s="13"/>
      <c r="ES144" s="13"/>
      <c r="ET144" s="13"/>
      <c r="EU144" s="13"/>
      <c r="EV144" s="13">
        <v>1</v>
      </c>
      <c r="EW144" s="13"/>
      <c r="EX144" s="13">
        <v>1</v>
      </c>
      <c r="EY144" s="13">
        <v>2</v>
      </c>
      <c r="EZ144" s="13">
        <v>1</v>
      </c>
      <c r="FA144" s="13">
        <v>2</v>
      </c>
      <c r="FB144" s="13"/>
      <c r="FC144" s="13">
        <v>1</v>
      </c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57">
        <v>13</v>
      </c>
      <c r="FT144" s="13"/>
      <c r="FU144" s="13"/>
      <c r="FV144" s="13"/>
      <c r="FW144" s="13"/>
      <c r="FX144" s="13"/>
      <c r="FY144" s="13"/>
      <c r="FZ144" s="13"/>
      <c r="GA144" s="13">
        <v>1</v>
      </c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>
        <v>1</v>
      </c>
      <c r="HP144" s="13"/>
      <c r="HQ144" s="13"/>
      <c r="HR144" s="13">
        <v>2</v>
      </c>
      <c r="HS144" s="13"/>
      <c r="HT144" s="13"/>
      <c r="HU144" s="13"/>
      <c r="HV144" s="13"/>
      <c r="HW144" s="13"/>
      <c r="HX144" s="13"/>
      <c r="HY144" s="13"/>
      <c r="HZ144" s="13">
        <v>1</v>
      </c>
      <c r="IA144" s="13"/>
      <c r="IB144" s="13"/>
      <c r="IC144" s="13">
        <v>2</v>
      </c>
      <c r="ID144" s="13"/>
      <c r="IE144" s="13">
        <v>1</v>
      </c>
      <c r="IF144" s="13"/>
      <c r="IG144" s="13">
        <v>2</v>
      </c>
      <c r="IH144" s="13"/>
      <c r="II144" s="13">
        <v>2</v>
      </c>
      <c r="IJ144" s="13"/>
      <c r="IK144" s="13">
        <v>1</v>
      </c>
      <c r="IL144" s="13">
        <v>2</v>
      </c>
      <c r="IM144" s="13">
        <v>2</v>
      </c>
      <c r="IN144" s="13">
        <v>2</v>
      </c>
      <c r="IO144" s="13">
        <v>3</v>
      </c>
      <c r="IP144" s="13"/>
      <c r="IQ144" s="13">
        <v>1</v>
      </c>
      <c r="IR144" s="13">
        <v>2</v>
      </c>
      <c r="IS144" s="13">
        <v>1</v>
      </c>
      <c r="IT144" s="13">
        <v>2</v>
      </c>
      <c r="IU144" s="13">
        <v>2</v>
      </c>
      <c r="IV144" s="13">
        <v>2</v>
      </c>
      <c r="IW144" s="13">
        <v>1</v>
      </c>
      <c r="IX144" s="13"/>
      <c r="IY144" s="13">
        <v>2</v>
      </c>
      <c r="IZ144" s="13"/>
      <c r="JA144" s="13"/>
      <c r="JB144" s="13">
        <v>1</v>
      </c>
      <c r="JC144" s="13">
        <v>1</v>
      </c>
      <c r="JD144" s="13"/>
      <c r="JE144" s="13">
        <v>3</v>
      </c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57">
        <v>40</v>
      </c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57"/>
      <c r="MV144" s="13">
        <v>53</v>
      </c>
    </row>
    <row r="145" spans="1:360">
      <c r="A145" s="8" t="s">
        <v>155</v>
      </c>
      <c r="B145" s="234">
        <f t="shared" si="280"/>
        <v>0</v>
      </c>
      <c r="C145" s="234">
        <f t="shared" si="281"/>
        <v>1</v>
      </c>
      <c r="D145" s="234">
        <f t="shared" si="282"/>
        <v>0</v>
      </c>
      <c r="E145" s="234">
        <f t="shared" si="283"/>
        <v>0</v>
      </c>
      <c r="F145" s="234">
        <f t="shared" si="284"/>
        <v>1</v>
      </c>
      <c r="G145" s="234">
        <f t="shared" si="285"/>
        <v>0</v>
      </c>
      <c r="H145" s="234">
        <f t="shared" si="286"/>
        <v>0</v>
      </c>
      <c r="I145" s="234">
        <f t="shared" si="287"/>
        <v>1</v>
      </c>
      <c r="J145" s="234">
        <f t="shared" si="288"/>
        <v>2</v>
      </c>
      <c r="K145" s="234">
        <f t="shared" si="289"/>
        <v>2</v>
      </c>
      <c r="L145" s="234">
        <f t="shared" si="290"/>
        <v>5</v>
      </c>
      <c r="M145" s="234">
        <f t="shared" si="291"/>
        <v>6</v>
      </c>
      <c r="N145" s="234">
        <f t="shared" si="292"/>
        <v>13</v>
      </c>
      <c r="O145" s="234">
        <f t="shared" si="293"/>
        <v>10</v>
      </c>
      <c r="P145" s="234">
        <f t="shared" si="294"/>
        <v>9</v>
      </c>
      <c r="Q145" s="234">
        <f t="shared" si="295"/>
        <v>9</v>
      </c>
      <c r="R145" s="234">
        <f t="shared" si="296"/>
        <v>11</v>
      </c>
      <c r="S145" s="234">
        <f t="shared" si="297"/>
        <v>14</v>
      </c>
      <c r="T145" s="234">
        <f t="shared" si="298"/>
        <v>5</v>
      </c>
      <c r="U145" s="234">
        <f t="shared" si="299"/>
        <v>12</v>
      </c>
      <c r="W145" s="596">
        <f t="shared" si="300"/>
        <v>0</v>
      </c>
      <c r="X145" s="596">
        <f t="shared" si="301"/>
        <v>0</v>
      </c>
      <c r="Y145" s="596">
        <f t="shared" si="302"/>
        <v>0</v>
      </c>
      <c r="Z145" s="596">
        <f t="shared" si="303"/>
        <v>0</v>
      </c>
      <c r="AA145" s="596">
        <f t="shared" si="304"/>
        <v>0</v>
      </c>
      <c r="AB145" s="596">
        <f t="shared" si="305"/>
        <v>0</v>
      </c>
      <c r="AC145" s="596">
        <f t="shared" si="306"/>
        <v>0</v>
      </c>
      <c r="AD145" s="596">
        <f t="shared" si="307"/>
        <v>0</v>
      </c>
      <c r="AE145" s="596">
        <f t="shared" si="308"/>
        <v>1</v>
      </c>
      <c r="AF145" s="596">
        <f t="shared" si="309"/>
        <v>1</v>
      </c>
      <c r="AG145" s="305"/>
      <c r="AH145" s="16" t="s">
        <v>215</v>
      </c>
      <c r="AI145" s="616">
        <f t="shared" si="249"/>
        <v>0</v>
      </c>
      <c r="AJ145" s="616">
        <f t="shared" si="250"/>
        <v>0</v>
      </c>
      <c r="AK145" s="616">
        <f t="shared" si="251"/>
        <v>0</v>
      </c>
      <c r="AL145" s="616">
        <f t="shared" si="252"/>
        <v>0</v>
      </c>
      <c r="AM145" s="616">
        <f t="shared" si="253"/>
        <v>0</v>
      </c>
      <c r="AN145" s="616">
        <f t="shared" si="254"/>
        <v>0</v>
      </c>
      <c r="AO145" s="616">
        <f t="shared" si="255"/>
        <v>0</v>
      </c>
      <c r="AP145" s="616">
        <f t="shared" si="256"/>
        <v>0</v>
      </c>
      <c r="AQ145" s="616">
        <f t="shared" si="257"/>
        <v>0</v>
      </c>
      <c r="AR145" s="616">
        <f t="shared" si="258"/>
        <v>1</v>
      </c>
      <c r="AS145" s="616">
        <f t="shared" si="259"/>
        <v>3</v>
      </c>
      <c r="AT145" s="616">
        <f t="shared" si="260"/>
        <v>2</v>
      </c>
      <c r="AU145" s="616">
        <f t="shared" si="261"/>
        <v>3</v>
      </c>
      <c r="AV145" s="616">
        <f t="shared" si="262"/>
        <v>3</v>
      </c>
      <c r="AW145" s="616">
        <f t="shared" si="263"/>
        <v>7</v>
      </c>
      <c r="AX145" s="616">
        <f t="shared" si="264"/>
        <v>2</v>
      </c>
      <c r="AY145" s="616">
        <f t="shared" si="265"/>
        <v>4</v>
      </c>
      <c r="AZ145" s="616">
        <f t="shared" si="266"/>
        <v>5</v>
      </c>
      <c r="BA145" s="616">
        <f t="shared" si="267"/>
        <v>1</v>
      </c>
      <c r="BB145" s="616">
        <f t="shared" si="268"/>
        <v>6</v>
      </c>
      <c r="BC145" s="616">
        <f t="shared" si="269"/>
        <v>2</v>
      </c>
      <c r="BD145" s="594">
        <f t="shared" si="270"/>
        <v>0</v>
      </c>
      <c r="BE145" s="594">
        <f t="shared" si="271"/>
        <v>0</v>
      </c>
      <c r="BF145" s="594">
        <f t="shared" si="272"/>
        <v>0</v>
      </c>
      <c r="BG145" s="594">
        <f t="shared" si="273"/>
        <v>0</v>
      </c>
      <c r="BH145" s="594">
        <f t="shared" si="274"/>
        <v>0</v>
      </c>
      <c r="BI145" s="594">
        <f t="shared" si="275"/>
        <v>0</v>
      </c>
      <c r="BJ145" s="594">
        <f t="shared" si="276"/>
        <v>2</v>
      </c>
      <c r="BK145" s="594">
        <f t="shared" si="277"/>
        <v>0</v>
      </c>
      <c r="BL145" s="594">
        <f t="shared" si="278"/>
        <v>0</v>
      </c>
      <c r="BM145" s="594">
        <f t="shared" si="279"/>
        <v>0</v>
      </c>
      <c r="BN145" s="305"/>
      <c r="BO145" s="305"/>
      <c r="BP145" s="16" t="s">
        <v>215</v>
      </c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>
        <v>1</v>
      </c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>
        <v>1</v>
      </c>
      <c r="DP145" s="13"/>
      <c r="DQ145" s="13"/>
      <c r="DR145" s="13"/>
      <c r="DS145" s="13"/>
      <c r="DT145" s="13">
        <v>1</v>
      </c>
      <c r="DU145" s="13"/>
      <c r="DV145" s="13"/>
      <c r="DW145" s="13"/>
      <c r="DX145" s="13"/>
      <c r="DY145" s="13">
        <v>1</v>
      </c>
      <c r="DZ145" s="13"/>
      <c r="EA145" s="13"/>
      <c r="EB145" s="13">
        <v>1</v>
      </c>
      <c r="EC145" s="13"/>
      <c r="ED145" s="13"/>
      <c r="EE145" s="13">
        <v>1</v>
      </c>
      <c r="EF145" s="13"/>
      <c r="EG145" s="13"/>
      <c r="EH145" s="13"/>
      <c r="EI145" s="13"/>
      <c r="EJ145" s="13"/>
      <c r="EK145" s="13">
        <v>2</v>
      </c>
      <c r="EL145" s="13"/>
      <c r="EM145" s="13"/>
      <c r="EN145" s="13"/>
      <c r="EO145" s="13"/>
      <c r="EP145" s="13"/>
      <c r="EQ145" s="13">
        <v>1</v>
      </c>
      <c r="ER145" s="13"/>
      <c r="ES145" s="13"/>
      <c r="ET145" s="13"/>
      <c r="EU145" s="13">
        <v>1</v>
      </c>
      <c r="EV145" s="13">
        <v>2</v>
      </c>
      <c r="EW145" s="13"/>
      <c r="EX145" s="13"/>
      <c r="EY145" s="13">
        <v>1</v>
      </c>
      <c r="EZ145" s="13"/>
      <c r="FA145" s="13">
        <v>1</v>
      </c>
      <c r="FB145" s="13"/>
      <c r="FC145" s="13"/>
      <c r="FD145" s="13">
        <v>2</v>
      </c>
      <c r="FE145" s="13">
        <v>1</v>
      </c>
      <c r="FF145" s="13">
        <v>1</v>
      </c>
      <c r="FG145" s="13">
        <v>1</v>
      </c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57">
        <v>19</v>
      </c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>
        <v>1</v>
      </c>
      <c r="HQ145" s="13"/>
      <c r="HR145" s="13"/>
      <c r="HS145" s="13"/>
      <c r="HT145" s="13"/>
      <c r="HU145" s="13"/>
      <c r="HV145" s="13"/>
      <c r="HW145" s="13"/>
      <c r="HX145" s="13"/>
      <c r="HY145" s="13">
        <v>2</v>
      </c>
      <c r="HZ145" s="13"/>
      <c r="IA145" s="13"/>
      <c r="IB145" s="13"/>
      <c r="IC145" s="13"/>
      <c r="ID145" s="13"/>
      <c r="IE145" s="13"/>
      <c r="IF145" s="13">
        <v>1</v>
      </c>
      <c r="IG145" s="13"/>
      <c r="IH145" s="13">
        <v>1</v>
      </c>
      <c r="II145" s="13">
        <v>1</v>
      </c>
      <c r="IJ145" s="13">
        <v>2</v>
      </c>
      <c r="IK145" s="13">
        <v>1</v>
      </c>
      <c r="IL145" s="13"/>
      <c r="IM145" s="13">
        <v>2</v>
      </c>
      <c r="IN145" s="13">
        <v>1</v>
      </c>
      <c r="IO145" s="13"/>
      <c r="IP145" s="13">
        <v>1</v>
      </c>
      <c r="IQ145" s="13"/>
      <c r="IR145" s="13"/>
      <c r="IS145" s="13"/>
      <c r="IT145" s="13">
        <v>1</v>
      </c>
      <c r="IU145" s="13"/>
      <c r="IV145" s="13"/>
      <c r="IW145" s="13">
        <v>1</v>
      </c>
      <c r="IX145" s="13"/>
      <c r="IY145" s="13">
        <v>2</v>
      </c>
      <c r="IZ145" s="13"/>
      <c r="JA145" s="13"/>
      <c r="JB145" s="13"/>
      <c r="JC145" s="13"/>
      <c r="JD145" s="13">
        <v>1</v>
      </c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57">
        <v>18</v>
      </c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>
        <v>1</v>
      </c>
      <c r="LI145" s="13"/>
      <c r="LJ145" s="13">
        <v>1</v>
      </c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57">
        <v>2</v>
      </c>
      <c r="MV145" s="13">
        <v>39</v>
      </c>
    </row>
    <row r="146" spans="1:360">
      <c r="A146" s="8" t="s">
        <v>217</v>
      </c>
      <c r="B146" s="234">
        <f t="shared" si="280"/>
        <v>0</v>
      </c>
      <c r="C146" s="234">
        <f t="shared" si="281"/>
        <v>0</v>
      </c>
      <c r="D146" s="234">
        <f t="shared" si="282"/>
        <v>0</v>
      </c>
      <c r="E146" s="234">
        <f t="shared" si="283"/>
        <v>0</v>
      </c>
      <c r="F146" s="234">
        <f t="shared" si="284"/>
        <v>0</v>
      </c>
      <c r="G146" s="234">
        <f t="shared" si="285"/>
        <v>1</v>
      </c>
      <c r="H146" s="234">
        <f t="shared" si="286"/>
        <v>0</v>
      </c>
      <c r="I146" s="234">
        <f t="shared" si="287"/>
        <v>0</v>
      </c>
      <c r="J146" s="234">
        <f t="shared" si="288"/>
        <v>1</v>
      </c>
      <c r="K146" s="234">
        <f t="shared" si="289"/>
        <v>4</v>
      </c>
      <c r="L146" s="234">
        <f t="shared" si="290"/>
        <v>12</v>
      </c>
      <c r="M146" s="234">
        <f t="shared" si="291"/>
        <v>3</v>
      </c>
      <c r="N146" s="234">
        <f t="shared" si="292"/>
        <v>14</v>
      </c>
      <c r="O146" s="234">
        <f t="shared" si="293"/>
        <v>7</v>
      </c>
      <c r="P146" s="234">
        <f t="shared" si="294"/>
        <v>12</v>
      </c>
      <c r="Q146" s="234">
        <f t="shared" si="295"/>
        <v>11</v>
      </c>
      <c r="R146" s="234">
        <f t="shared" si="296"/>
        <v>7</v>
      </c>
      <c r="S146" s="234">
        <f t="shared" si="297"/>
        <v>4</v>
      </c>
      <c r="T146" s="234">
        <f t="shared" si="298"/>
        <v>3</v>
      </c>
      <c r="U146" s="234">
        <f t="shared" si="299"/>
        <v>2</v>
      </c>
      <c r="W146" s="596">
        <f t="shared" si="300"/>
        <v>0</v>
      </c>
      <c r="X146" s="596">
        <f t="shared" si="301"/>
        <v>0</v>
      </c>
      <c r="Y146" s="596">
        <f t="shared" si="302"/>
        <v>0</v>
      </c>
      <c r="Z146" s="596">
        <f t="shared" si="303"/>
        <v>0</v>
      </c>
      <c r="AA146" s="596">
        <f t="shared" si="304"/>
        <v>0</v>
      </c>
      <c r="AB146" s="596">
        <f t="shared" si="305"/>
        <v>0</v>
      </c>
      <c r="AC146" s="596">
        <f t="shared" si="306"/>
        <v>0</v>
      </c>
      <c r="AD146" s="596">
        <f t="shared" si="307"/>
        <v>0</v>
      </c>
      <c r="AE146" s="596">
        <f t="shared" si="308"/>
        <v>1</v>
      </c>
      <c r="AF146" s="596">
        <f t="shared" si="309"/>
        <v>0</v>
      </c>
      <c r="AG146" s="305"/>
      <c r="AH146" s="16" t="s">
        <v>152</v>
      </c>
      <c r="AI146" s="616">
        <f t="shared" si="249"/>
        <v>0</v>
      </c>
      <c r="AJ146" s="616">
        <f t="shared" si="250"/>
        <v>0</v>
      </c>
      <c r="AK146" s="616">
        <f t="shared" si="251"/>
        <v>0</v>
      </c>
      <c r="AL146" s="616">
        <f t="shared" si="252"/>
        <v>0</v>
      </c>
      <c r="AM146" s="616">
        <f t="shared" si="253"/>
        <v>0</v>
      </c>
      <c r="AN146" s="616">
        <f t="shared" si="254"/>
        <v>0</v>
      </c>
      <c r="AO146" s="616">
        <f t="shared" si="255"/>
        <v>0</v>
      </c>
      <c r="AP146" s="616">
        <f t="shared" si="256"/>
        <v>1</v>
      </c>
      <c r="AQ146" s="616">
        <f t="shared" si="257"/>
        <v>2</v>
      </c>
      <c r="AR146" s="616">
        <f t="shared" si="258"/>
        <v>1</v>
      </c>
      <c r="AS146" s="616">
        <f t="shared" si="259"/>
        <v>3</v>
      </c>
      <c r="AT146" s="616">
        <f t="shared" si="260"/>
        <v>1</v>
      </c>
      <c r="AU146" s="616">
        <f t="shared" si="261"/>
        <v>9</v>
      </c>
      <c r="AV146" s="616">
        <f t="shared" si="262"/>
        <v>4</v>
      </c>
      <c r="AW146" s="616">
        <f t="shared" si="263"/>
        <v>11</v>
      </c>
      <c r="AX146" s="616">
        <f t="shared" si="264"/>
        <v>7</v>
      </c>
      <c r="AY146" s="616">
        <f t="shared" si="265"/>
        <v>6</v>
      </c>
      <c r="AZ146" s="616">
        <f t="shared" si="266"/>
        <v>5</v>
      </c>
      <c r="BA146" s="616">
        <f t="shared" si="267"/>
        <v>2</v>
      </c>
      <c r="BB146" s="616">
        <f t="shared" si="268"/>
        <v>1</v>
      </c>
      <c r="BC146" s="616">
        <f t="shared" si="269"/>
        <v>1</v>
      </c>
      <c r="BD146" s="594">
        <f t="shared" si="270"/>
        <v>0</v>
      </c>
      <c r="BE146" s="594">
        <f t="shared" si="271"/>
        <v>0</v>
      </c>
      <c r="BF146" s="594">
        <f t="shared" si="272"/>
        <v>0</v>
      </c>
      <c r="BG146" s="594">
        <f t="shared" si="273"/>
        <v>0</v>
      </c>
      <c r="BH146" s="594">
        <f t="shared" si="274"/>
        <v>0</v>
      </c>
      <c r="BI146" s="594">
        <f t="shared" si="275"/>
        <v>0</v>
      </c>
      <c r="BJ146" s="594">
        <f t="shared" si="276"/>
        <v>0</v>
      </c>
      <c r="BK146" s="594">
        <f t="shared" si="277"/>
        <v>0</v>
      </c>
      <c r="BL146" s="594">
        <f t="shared" si="278"/>
        <v>0</v>
      </c>
      <c r="BM146" s="594">
        <f t="shared" si="279"/>
        <v>1</v>
      </c>
      <c r="BN146" s="305"/>
      <c r="BO146" s="305"/>
      <c r="BP146" s="16" t="s">
        <v>152</v>
      </c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>
        <v>1</v>
      </c>
      <c r="CX146" s="13"/>
      <c r="CY146" s="13"/>
      <c r="CZ146" s="13"/>
      <c r="DA146" s="13"/>
      <c r="DB146" s="13"/>
      <c r="DC146" s="13">
        <v>1</v>
      </c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>
        <v>1</v>
      </c>
      <c r="DO146" s="13"/>
      <c r="DP146" s="13"/>
      <c r="DQ146" s="13"/>
      <c r="DR146" s="13"/>
      <c r="DS146" s="13"/>
      <c r="DT146" s="13"/>
      <c r="DU146" s="13"/>
      <c r="DV146" s="13"/>
      <c r="DW146" s="13"/>
      <c r="DX146" s="13">
        <v>1</v>
      </c>
      <c r="DY146" s="13"/>
      <c r="DZ146" s="13"/>
      <c r="EA146" s="13">
        <v>1</v>
      </c>
      <c r="EB146" s="13"/>
      <c r="EC146" s="13"/>
      <c r="ED146" s="13">
        <v>2</v>
      </c>
      <c r="EE146" s="13"/>
      <c r="EF146" s="13">
        <v>1</v>
      </c>
      <c r="EG146" s="13"/>
      <c r="EH146" s="13">
        <v>1</v>
      </c>
      <c r="EI146" s="13">
        <v>2</v>
      </c>
      <c r="EJ146" s="13"/>
      <c r="EK146" s="13">
        <v>2</v>
      </c>
      <c r="EL146" s="13"/>
      <c r="EM146" s="13">
        <v>1</v>
      </c>
      <c r="EN146" s="13"/>
      <c r="EO146" s="13"/>
      <c r="EP146" s="13">
        <v>2</v>
      </c>
      <c r="EQ146" s="13"/>
      <c r="ER146" s="13"/>
      <c r="ES146" s="13">
        <v>1</v>
      </c>
      <c r="ET146" s="13"/>
      <c r="EU146" s="13">
        <v>2</v>
      </c>
      <c r="EV146" s="13"/>
      <c r="EW146" s="13"/>
      <c r="EX146" s="13"/>
      <c r="EY146" s="13"/>
      <c r="EZ146" s="13"/>
      <c r="FA146" s="13">
        <v>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57">
        <v>20</v>
      </c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>
        <v>1</v>
      </c>
      <c r="HJ146" s="13"/>
      <c r="HK146" s="13"/>
      <c r="HL146" s="13"/>
      <c r="HM146" s="13">
        <v>1</v>
      </c>
      <c r="HN146" s="13"/>
      <c r="HO146" s="13"/>
      <c r="HP146" s="13"/>
      <c r="HQ146" s="13"/>
      <c r="HR146" s="13">
        <v>1</v>
      </c>
      <c r="HS146" s="13"/>
      <c r="HT146" s="13"/>
      <c r="HU146" s="13">
        <v>1</v>
      </c>
      <c r="HV146" s="13"/>
      <c r="HW146" s="13">
        <v>1</v>
      </c>
      <c r="HX146" s="13"/>
      <c r="HY146" s="13"/>
      <c r="HZ146" s="13">
        <v>1</v>
      </c>
      <c r="IA146" s="13">
        <v>1</v>
      </c>
      <c r="IB146" s="13">
        <v>1</v>
      </c>
      <c r="IC146" s="13">
        <v>3</v>
      </c>
      <c r="ID146" s="13"/>
      <c r="IE146" s="13"/>
      <c r="IF146" s="13"/>
      <c r="IG146" s="13">
        <v>1</v>
      </c>
      <c r="IH146" s="13"/>
      <c r="II146" s="13">
        <v>2</v>
      </c>
      <c r="IJ146" s="13">
        <v>1</v>
      </c>
      <c r="IK146" s="13">
        <v>1</v>
      </c>
      <c r="IL146" s="13">
        <v>2</v>
      </c>
      <c r="IM146" s="13">
        <v>1</v>
      </c>
      <c r="IN146" s="13"/>
      <c r="IO146" s="13">
        <v>2</v>
      </c>
      <c r="IP146" s="13">
        <v>3</v>
      </c>
      <c r="IQ146" s="13"/>
      <c r="IR146" s="13">
        <v>1</v>
      </c>
      <c r="IS146" s="13"/>
      <c r="IT146" s="13">
        <v>1</v>
      </c>
      <c r="IU146" s="13">
        <v>1</v>
      </c>
      <c r="IV146" s="13"/>
      <c r="IW146" s="13"/>
      <c r="IX146" s="13"/>
      <c r="IY146" s="13">
        <v>1</v>
      </c>
      <c r="IZ146" s="13">
        <v>1</v>
      </c>
      <c r="JA146" s="13">
        <v>1</v>
      </c>
      <c r="JB146" s="13">
        <v>1</v>
      </c>
      <c r="JC146" s="13"/>
      <c r="JD146" s="13">
        <v>1</v>
      </c>
      <c r="JE146" s="13"/>
      <c r="JF146" s="13"/>
      <c r="JG146" s="13"/>
      <c r="JH146" s="13"/>
      <c r="JI146" s="13"/>
      <c r="JJ146" s="13"/>
      <c r="JK146" s="13"/>
      <c r="JL146" s="13">
        <v>1</v>
      </c>
      <c r="JM146" s="13"/>
      <c r="JN146" s="13"/>
      <c r="JO146" s="13"/>
      <c r="JP146" s="13"/>
      <c r="JQ146" s="13"/>
      <c r="JR146" s="13"/>
      <c r="JS146" s="13"/>
      <c r="JT146" s="57">
        <v>33</v>
      </c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>
        <v>1</v>
      </c>
      <c r="MP146" s="13"/>
      <c r="MQ146" s="13"/>
      <c r="MR146" s="13"/>
      <c r="MS146" s="13"/>
      <c r="MT146" s="13"/>
      <c r="MU146" s="57">
        <v>1</v>
      </c>
      <c r="MV146" s="13">
        <v>54</v>
      </c>
    </row>
    <row r="147" spans="1:360">
      <c r="A147" s="8" t="s">
        <v>157</v>
      </c>
      <c r="B147" s="234">
        <f t="shared" si="280"/>
        <v>0</v>
      </c>
      <c r="C147" s="234">
        <f t="shared" si="281"/>
        <v>0</v>
      </c>
      <c r="D147" s="234">
        <f t="shared" si="282"/>
        <v>0</v>
      </c>
      <c r="E147" s="234">
        <f t="shared" si="283"/>
        <v>0</v>
      </c>
      <c r="F147" s="234">
        <f t="shared" si="284"/>
        <v>0</v>
      </c>
      <c r="G147" s="234">
        <f t="shared" si="285"/>
        <v>0</v>
      </c>
      <c r="H147" s="234">
        <f t="shared" si="286"/>
        <v>0</v>
      </c>
      <c r="I147" s="234">
        <f t="shared" si="287"/>
        <v>1</v>
      </c>
      <c r="J147" s="234">
        <f t="shared" si="288"/>
        <v>2</v>
      </c>
      <c r="K147" s="234">
        <f t="shared" si="289"/>
        <v>1</v>
      </c>
      <c r="L147" s="234">
        <f t="shared" si="290"/>
        <v>2</v>
      </c>
      <c r="M147" s="234">
        <f t="shared" si="291"/>
        <v>4</v>
      </c>
      <c r="N147" s="234">
        <f t="shared" si="292"/>
        <v>6</v>
      </c>
      <c r="O147" s="234">
        <f t="shared" si="293"/>
        <v>6</v>
      </c>
      <c r="P147" s="234">
        <f t="shared" si="294"/>
        <v>3</v>
      </c>
      <c r="Q147" s="234">
        <f t="shared" si="295"/>
        <v>4</v>
      </c>
      <c r="R147" s="234">
        <f t="shared" si="296"/>
        <v>2</v>
      </c>
      <c r="S147" s="234">
        <f t="shared" si="297"/>
        <v>5</v>
      </c>
      <c r="T147" s="234">
        <f t="shared" si="298"/>
        <v>2</v>
      </c>
      <c r="U147" s="234">
        <f t="shared" si="299"/>
        <v>3</v>
      </c>
      <c r="W147" s="596">
        <f t="shared" si="300"/>
        <v>0</v>
      </c>
      <c r="X147" s="596">
        <f t="shared" si="301"/>
        <v>0</v>
      </c>
      <c r="Y147" s="596">
        <f t="shared" si="302"/>
        <v>0</v>
      </c>
      <c r="Z147" s="596">
        <f t="shared" si="303"/>
        <v>0</v>
      </c>
      <c r="AA147" s="596">
        <f t="shared" si="304"/>
        <v>0</v>
      </c>
      <c r="AB147" s="596">
        <f t="shared" si="305"/>
        <v>0</v>
      </c>
      <c r="AC147" s="596">
        <f t="shared" si="306"/>
        <v>0</v>
      </c>
      <c r="AD147" s="596">
        <f t="shared" si="307"/>
        <v>0</v>
      </c>
      <c r="AE147" s="596">
        <f t="shared" si="308"/>
        <v>0</v>
      </c>
      <c r="AF147" s="596">
        <f t="shared" si="309"/>
        <v>0</v>
      </c>
      <c r="AG147" s="305"/>
      <c r="AH147" s="16" t="s">
        <v>153</v>
      </c>
      <c r="AI147" s="616">
        <f t="shared" si="249"/>
        <v>0</v>
      </c>
      <c r="AJ147" s="616">
        <f t="shared" si="250"/>
        <v>0</v>
      </c>
      <c r="AK147" s="616">
        <f t="shared" si="251"/>
        <v>0</v>
      </c>
      <c r="AL147" s="616">
        <f t="shared" si="252"/>
        <v>0</v>
      </c>
      <c r="AM147" s="616">
        <f t="shared" si="253"/>
        <v>0</v>
      </c>
      <c r="AN147" s="616">
        <f t="shared" si="254"/>
        <v>0</v>
      </c>
      <c r="AO147" s="616">
        <f t="shared" si="255"/>
        <v>3</v>
      </c>
      <c r="AP147" s="616">
        <f t="shared" si="256"/>
        <v>0</v>
      </c>
      <c r="AQ147" s="616">
        <f t="shared" si="257"/>
        <v>0</v>
      </c>
      <c r="AR147" s="616">
        <f t="shared" si="258"/>
        <v>2</v>
      </c>
      <c r="AS147" s="616">
        <f t="shared" si="259"/>
        <v>7</v>
      </c>
      <c r="AT147" s="616">
        <f t="shared" si="260"/>
        <v>3</v>
      </c>
      <c r="AU147" s="616">
        <f t="shared" si="261"/>
        <v>18</v>
      </c>
      <c r="AV147" s="616">
        <f t="shared" si="262"/>
        <v>5</v>
      </c>
      <c r="AW147" s="616">
        <f t="shared" si="263"/>
        <v>12</v>
      </c>
      <c r="AX147" s="616">
        <f t="shared" si="264"/>
        <v>11</v>
      </c>
      <c r="AY147" s="616">
        <f t="shared" si="265"/>
        <v>14</v>
      </c>
      <c r="AZ147" s="616">
        <f t="shared" si="266"/>
        <v>14</v>
      </c>
      <c r="BA147" s="616">
        <f t="shared" si="267"/>
        <v>3</v>
      </c>
      <c r="BB147" s="616">
        <f t="shared" si="268"/>
        <v>7</v>
      </c>
      <c r="BC147" s="616">
        <f t="shared" si="269"/>
        <v>2</v>
      </c>
      <c r="BD147" s="594">
        <f t="shared" si="270"/>
        <v>0</v>
      </c>
      <c r="BE147" s="594">
        <f t="shared" si="271"/>
        <v>0</v>
      </c>
      <c r="BF147" s="594">
        <f t="shared" si="272"/>
        <v>0</v>
      </c>
      <c r="BG147" s="594">
        <f t="shared" si="273"/>
        <v>0</v>
      </c>
      <c r="BH147" s="594">
        <f t="shared" si="274"/>
        <v>0</v>
      </c>
      <c r="BI147" s="594">
        <f t="shared" si="275"/>
        <v>0</v>
      </c>
      <c r="BJ147" s="594">
        <f t="shared" si="276"/>
        <v>0</v>
      </c>
      <c r="BK147" s="594">
        <f t="shared" si="277"/>
        <v>0</v>
      </c>
      <c r="BL147" s="594">
        <f t="shared" si="278"/>
        <v>0</v>
      </c>
      <c r="BM147" s="594">
        <f t="shared" si="279"/>
        <v>2</v>
      </c>
      <c r="BN147" s="305"/>
      <c r="BO147" s="305"/>
      <c r="BP147" s="16" t="s">
        <v>153</v>
      </c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>
        <v>1</v>
      </c>
      <c r="DJ147" s="13">
        <v>1</v>
      </c>
      <c r="DK147" s="13"/>
      <c r="DL147" s="13"/>
      <c r="DM147" s="13"/>
      <c r="DN147" s="13"/>
      <c r="DO147" s="13"/>
      <c r="DP147" s="13"/>
      <c r="DQ147" s="13"/>
      <c r="DR147" s="13"/>
      <c r="DS147" s="13">
        <v>2</v>
      </c>
      <c r="DT147" s="13">
        <v>1</v>
      </c>
      <c r="DU147" s="13"/>
      <c r="DV147" s="13">
        <v>1</v>
      </c>
      <c r="DW147" s="13">
        <v>1</v>
      </c>
      <c r="DX147" s="13"/>
      <c r="DY147" s="13">
        <v>2</v>
      </c>
      <c r="DZ147" s="13"/>
      <c r="EA147" s="13"/>
      <c r="EB147" s="13"/>
      <c r="EC147" s="13">
        <v>1</v>
      </c>
      <c r="ED147" s="13"/>
      <c r="EE147" s="13"/>
      <c r="EF147" s="13">
        <v>1</v>
      </c>
      <c r="EG147" s="13">
        <v>2</v>
      </c>
      <c r="EH147" s="13"/>
      <c r="EI147" s="13"/>
      <c r="EJ147" s="13">
        <v>1</v>
      </c>
      <c r="EK147" s="13"/>
      <c r="EL147" s="13">
        <v>1</v>
      </c>
      <c r="EM147" s="13">
        <v>1</v>
      </c>
      <c r="EN147" s="13">
        <v>2</v>
      </c>
      <c r="EO147" s="13">
        <v>3</v>
      </c>
      <c r="EP147" s="13"/>
      <c r="EQ147" s="13">
        <v>1</v>
      </c>
      <c r="ER147" s="13">
        <v>2</v>
      </c>
      <c r="ES147" s="13">
        <v>1</v>
      </c>
      <c r="ET147" s="13">
        <v>1</v>
      </c>
      <c r="EU147" s="13">
        <v>2</v>
      </c>
      <c r="EV147" s="13">
        <v>1</v>
      </c>
      <c r="EW147" s="13">
        <v>2</v>
      </c>
      <c r="EX147" s="13">
        <v>2</v>
      </c>
      <c r="EY147" s="13">
        <v>2</v>
      </c>
      <c r="EZ147" s="13">
        <v>1</v>
      </c>
      <c r="FA147" s="13">
        <v>3</v>
      </c>
      <c r="FB147" s="13"/>
      <c r="FC147" s="13">
        <v>1</v>
      </c>
      <c r="FD147" s="13"/>
      <c r="FE147" s="13"/>
      <c r="FF147" s="13">
        <v>1</v>
      </c>
      <c r="FG147" s="13"/>
      <c r="FH147" s="13">
        <v>1</v>
      </c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57">
        <v>42</v>
      </c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>
        <v>1</v>
      </c>
      <c r="HC147" s="13">
        <v>1</v>
      </c>
      <c r="HD147" s="13">
        <v>1</v>
      </c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>
        <v>2</v>
      </c>
      <c r="HQ147" s="13"/>
      <c r="HR147" s="13"/>
      <c r="HS147" s="13"/>
      <c r="HT147" s="13"/>
      <c r="HU147" s="13"/>
      <c r="HV147" s="13">
        <v>2</v>
      </c>
      <c r="HW147" s="13">
        <v>1</v>
      </c>
      <c r="HX147" s="13">
        <v>2</v>
      </c>
      <c r="HY147" s="13"/>
      <c r="HZ147" s="13"/>
      <c r="IA147" s="13">
        <v>2</v>
      </c>
      <c r="IB147" s="13">
        <v>3</v>
      </c>
      <c r="IC147" s="13">
        <v>3</v>
      </c>
      <c r="ID147" s="13">
        <v>2</v>
      </c>
      <c r="IE147" s="13">
        <v>2</v>
      </c>
      <c r="IF147" s="13">
        <v>1</v>
      </c>
      <c r="IG147" s="13">
        <v>1</v>
      </c>
      <c r="IH147" s="13">
        <v>3</v>
      </c>
      <c r="II147" s="13">
        <v>1</v>
      </c>
      <c r="IJ147" s="13">
        <v>2</v>
      </c>
      <c r="IK147" s="13">
        <v>1</v>
      </c>
      <c r="IL147" s="13">
        <v>1</v>
      </c>
      <c r="IM147" s="13"/>
      <c r="IN147" s="13">
        <v>2</v>
      </c>
      <c r="IO147" s="13"/>
      <c r="IP147" s="13">
        <v>1</v>
      </c>
      <c r="IQ147" s="13">
        <v>1</v>
      </c>
      <c r="IR147" s="13">
        <v>2</v>
      </c>
      <c r="IS147" s="13">
        <v>2</v>
      </c>
      <c r="IT147" s="13"/>
      <c r="IU147" s="13">
        <v>1</v>
      </c>
      <c r="IV147" s="13">
        <v>3</v>
      </c>
      <c r="IW147" s="13">
        <v>4</v>
      </c>
      <c r="IX147" s="13">
        <v>1</v>
      </c>
      <c r="IY147" s="13"/>
      <c r="IZ147" s="13">
        <v>2</v>
      </c>
      <c r="JA147" s="13">
        <v>2</v>
      </c>
      <c r="JB147" s="13"/>
      <c r="JC147" s="13">
        <v>1</v>
      </c>
      <c r="JD147" s="13">
        <v>1</v>
      </c>
      <c r="JE147" s="13"/>
      <c r="JF147" s="13">
        <v>1</v>
      </c>
      <c r="JG147" s="13">
        <v>1</v>
      </c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57">
        <v>57</v>
      </c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>
        <v>2</v>
      </c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57">
        <v>2</v>
      </c>
      <c r="MV147" s="13">
        <v>101</v>
      </c>
    </row>
    <row r="148" spans="1:360">
      <c r="A148" s="8" t="s">
        <v>158</v>
      </c>
      <c r="B148" s="234">
        <f t="shared" si="280"/>
        <v>0</v>
      </c>
      <c r="C148" s="234">
        <f t="shared" si="281"/>
        <v>0</v>
      </c>
      <c r="D148" s="234">
        <f t="shared" si="282"/>
        <v>0</v>
      </c>
      <c r="E148" s="234">
        <f t="shared" si="283"/>
        <v>0</v>
      </c>
      <c r="F148" s="234">
        <f t="shared" si="284"/>
        <v>0</v>
      </c>
      <c r="G148" s="234">
        <f t="shared" si="285"/>
        <v>0</v>
      </c>
      <c r="H148" s="234">
        <f t="shared" si="286"/>
        <v>0</v>
      </c>
      <c r="I148" s="234">
        <f t="shared" si="287"/>
        <v>0</v>
      </c>
      <c r="J148" s="234">
        <f t="shared" si="288"/>
        <v>2</v>
      </c>
      <c r="K148" s="234">
        <f t="shared" si="289"/>
        <v>0</v>
      </c>
      <c r="L148" s="234">
        <f t="shared" si="290"/>
        <v>0</v>
      </c>
      <c r="M148" s="234">
        <f t="shared" si="291"/>
        <v>3</v>
      </c>
      <c r="N148" s="234">
        <f t="shared" si="292"/>
        <v>6</v>
      </c>
      <c r="O148" s="234">
        <f t="shared" si="293"/>
        <v>1</v>
      </c>
      <c r="P148" s="234">
        <f t="shared" si="294"/>
        <v>4</v>
      </c>
      <c r="Q148" s="234">
        <f t="shared" si="295"/>
        <v>5</v>
      </c>
      <c r="R148" s="234">
        <f t="shared" si="296"/>
        <v>6</v>
      </c>
      <c r="S148" s="234">
        <f t="shared" si="297"/>
        <v>3</v>
      </c>
      <c r="T148" s="234">
        <f t="shared" si="298"/>
        <v>1</v>
      </c>
      <c r="U148" s="234">
        <f t="shared" si="299"/>
        <v>5</v>
      </c>
      <c r="W148" s="596">
        <f t="shared" si="300"/>
        <v>0</v>
      </c>
      <c r="X148" s="596">
        <f t="shared" si="301"/>
        <v>0</v>
      </c>
      <c r="Y148" s="596">
        <f t="shared" si="302"/>
        <v>0</v>
      </c>
      <c r="Z148" s="596">
        <f t="shared" si="303"/>
        <v>0</v>
      </c>
      <c r="AA148" s="596">
        <f t="shared" si="304"/>
        <v>0</v>
      </c>
      <c r="AB148" s="596">
        <f t="shared" si="305"/>
        <v>0</v>
      </c>
      <c r="AC148" s="596">
        <f t="shared" si="306"/>
        <v>0</v>
      </c>
      <c r="AD148" s="596">
        <f t="shared" si="307"/>
        <v>0</v>
      </c>
      <c r="AE148" s="596">
        <f t="shared" si="308"/>
        <v>0</v>
      </c>
      <c r="AF148" s="596">
        <f t="shared" si="309"/>
        <v>0</v>
      </c>
      <c r="AG148" s="305"/>
      <c r="AH148" s="16" t="s">
        <v>216</v>
      </c>
      <c r="AI148" s="616">
        <f t="shared" si="249"/>
        <v>0</v>
      </c>
      <c r="AJ148" s="616">
        <f t="shared" si="250"/>
        <v>0</v>
      </c>
      <c r="AK148" s="616">
        <f t="shared" si="251"/>
        <v>0</v>
      </c>
      <c r="AL148" s="616">
        <f t="shared" si="252"/>
        <v>0</v>
      </c>
      <c r="AM148" s="616">
        <f t="shared" si="253"/>
        <v>0</v>
      </c>
      <c r="AN148" s="616">
        <f t="shared" si="254"/>
        <v>0</v>
      </c>
      <c r="AO148" s="616">
        <f t="shared" si="255"/>
        <v>0</v>
      </c>
      <c r="AP148" s="616">
        <f t="shared" si="256"/>
        <v>0</v>
      </c>
      <c r="AQ148" s="616">
        <f t="shared" si="257"/>
        <v>0</v>
      </c>
      <c r="AR148" s="616">
        <f t="shared" si="258"/>
        <v>0</v>
      </c>
      <c r="AS148" s="616">
        <f t="shared" si="259"/>
        <v>1</v>
      </c>
      <c r="AT148" s="616">
        <f t="shared" si="260"/>
        <v>0</v>
      </c>
      <c r="AU148" s="616">
        <f t="shared" si="261"/>
        <v>4</v>
      </c>
      <c r="AV148" s="616">
        <f t="shared" si="262"/>
        <v>2</v>
      </c>
      <c r="AW148" s="616">
        <f t="shared" si="263"/>
        <v>3</v>
      </c>
      <c r="AX148" s="616">
        <f t="shared" si="264"/>
        <v>1</v>
      </c>
      <c r="AY148" s="616">
        <f t="shared" si="265"/>
        <v>1</v>
      </c>
      <c r="AZ148" s="616">
        <f t="shared" si="266"/>
        <v>1</v>
      </c>
      <c r="BA148" s="616">
        <f t="shared" si="267"/>
        <v>2</v>
      </c>
      <c r="BB148" s="616">
        <f t="shared" si="268"/>
        <v>2</v>
      </c>
      <c r="BC148" s="616">
        <f t="shared" si="269"/>
        <v>2</v>
      </c>
      <c r="BD148" s="594">
        <f t="shared" si="270"/>
        <v>0</v>
      </c>
      <c r="BE148" s="594">
        <f t="shared" si="271"/>
        <v>0</v>
      </c>
      <c r="BF148" s="594">
        <f t="shared" si="272"/>
        <v>0</v>
      </c>
      <c r="BG148" s="594">
        <f t="shared" si="273"/>
        <v>0</v>
      </c>
      <c r="BH148" s="594">
        <f t="shared" si="274"/>
        <v>1</v>
      </c>
      <c r="BI148" s="594">
        <f t="shared" si="275"/>
        <v>0</v>
      </c>
      <c r="BJ148" s="594">
        <f t="shared" si="276"/>
        <v>0</v>
      </c>
      <c r="BK148" s="594">
        <f t="shared" si="277"/>
        <v>0</v>
      </c>
      <c r="BL148" s="594">
        <f t="shared" si="278"/>
        <v>1</v>
      </c>
      <c r="BM148" s="594">
        <f t="shared" si="279"/>
        <v>0</v>
      </c>
      <c r="BN148" s="305"/>
      <c r="BO148" s="305"/>
      <c r="BP148" s="16" t="s">
        <v>216</v>
      </c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>
        <v>1</v>
      </c>
      <c r="EA148" s="13">
        <v>1</v>
      </c>
      <c r="EB148" s="13"/>
      <c r="EC148" s="13"/>
      <c r="ED148" s="13"/>
      <c r="EE148" s="13"/>
      <c r="EF148" s="13">
        <v>1</v>
      </c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>
        <v>1</v>
      </c>
      <c r="EV148" s="13"/>
      <c r="EW148" s="13"/>
      <c r="EX148" s="13"/>
      <c r="EY148" s="13"/>
      <c r="EZ148" s="13">
        <v>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1</v>
      </c>
      <c r="FK148" s="13"/>
      <c r="FL148" s="13"/>
      <c r="FM148" s="13"/>
      <c r="FN148" s="13"/>
      <c r="FO148" s="13"/>
      <c r="FP148" s="13"/>
      <c r="FQ148" s="13"/>
      <c r="FR148" s="13"/>
      <c r="FS148" s="57">
        <v>6</v>
      </c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>
        <v>1</v>
      </c>
      <c r="HV148" s="13"/>
      <c r="HW148" s="13"/>
      <c r="HX148" s="13"/>
      <c r="HY148" s="13"/>
      <c r="HZ148" s="13"/>
      <c r="IA148" s="13">
        <v>1</v>
      </c>
      <c r="IB148" s="13"/>
      <c r="IC148" s="13">
        <v>1</v>
      </c>
      <c r="ID148" s="13">
        <v>1</v>
      </c>
      <c r="IE148" s="13"/>
      <c r="IF148" s="13"/>
      <c r="IG148" s="13"/>
      <c r="IH148" s="13"/>
      <c r="II148" s="13">
        <v>1</v>
      </c>
      <c r="IJ148" s="13"/>
      <c r="IK148" s="13"/>
      <c r="IL148" s="13"/>
      <c r="IM148" s="13"/>
      <c r="IN148" s="13"/>
      <c r="IO148" s="13">
        <v>1</v>
      </c>
      <c r="IP148" s="13">
        <v>1</v>
      </c>
      <c r="IQ148" s="13"/>
      <c r="IR148" s="13"/>
      <c r="IS148" s="13">
        <v>1</v>
      </c>
      <c r="IT148" s="13"/>
      <c r="IU148" s="13"/>
      <c r="IV148" s="13"/>
      <c r="IW148" s="13"/>
      <c r="IX148" s="13"/>
      <c r="IY148" s="13"/>
      <c r="IZ148" s="13"/>
      <c r="JA148" s="13"/>
      <c r="JB148" s="13"/>
      <c r="JC148" s="13">
        <v>1</v>
      </c>
      <c r="JD148" s="13"/>
      <c r="JE148" s="13">
        <v>1</v>
      </c>
      <c r="JF148" s="13"/>
      <c r="JG148" s="13">
        <v>1</v>
      </c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57">
        <v>11</v>
      </c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>
        <v>1</v>
      </c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>
        <v>1</v>
      </c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57">
        <v>2</v>
      </c>
      <c r="MV148" s="13">
        <v>19</v>
      </c>
    </row>
    <row r="149" spans="1:360">
      <c r="A149" s="9" t="s">
        <v>159</v>
      </c>
      <c r="B149" s="234">
        <f t="shared" si="280"/>
        <v>0</v>
      </c>
      <c r="C149" s="234">
        <f t="shared" si="281"/>
        <v>0</v>
      </c>
      <c r="D149" s="234">
        <f t="shared" si="282"/>
        <v>1</v>
      </c>
      <c r="E149" s="234">
        <f t="shared" si="283"/>
        <v>1</v>
      </c>
      <c r="F149" s="234">
        <f t="shared" si="284"/>
        <v>1</v>
      </c>
      <c r="G149" s="234">
        <f t="shared" si="285"/>
        <v>2</v>
      </c>
      <c r="H149" s="234">
        <f t="shared" si="286"/>
        <v>9</v>
      </c>
      <c r="I149" s="234">
        <f t="shared" si="287"/>
        <v>7</v>
      </c>
      <c r="J149" s="234">
        <f t="shared" si="288"/>
        <v>37</v>
      </c>
      <c r="K149" s="234">
        <f t="shared" si="289"/>
        <v>9</v>
      </c>
      <c r="L149" s="234">
        <f t="shared" si="290"/>
        <v>47</v>
      </c>
      <c r="M149" s="234">
        <f t="shared" si="291"/>
        <v>26</v>
      </c>
      <c r="N149" s="234">
        <f t="shared" si="292"/>
        <v>100</v>
      </c>
      <c r="O149" s="234">
        <f t="shared" si="293"/>
        <v>64</v>
      </c>
      <c r="P149" s="234">
        <f t="shared" si="294"/>
        <v>101</v>
      </c>
      <c r="Q149" s="234">
        <f t="shared" si="295"/>
        <v>80</v>
      </c>
      <c r="R149" s="234">
        <f t="shared" si="296"/>
        <v>51</v>
      </c>
      <c r="S149" s="234">
        <f t="shared" si="297"/>
        <v>75</v>
      </c>
      <c r="T149" s="234">
        <f t="shared" si="298"/>
        <v>27</v>
      </c>
      <c r="U149" s="234">
        <f t="shared" si="299"/>
        <v>20</v>
      </c>
      <c r="W149" s="596">
        <f t="shared" si="300"/>
        <v>0</v>
      </c>
      <c r="X149" s="596">
        <f t="shared" si="301"/>
        <v>0</v>
      </c>
      <c r="Y149" s="596">
        <f t="shared" si="302"/>
        <v>0</v>
      </c>
      <c r="Z149" s="596">
        <f t="shared" si="303"/>
        <v>0</v>
      </c>
      <c r="AA149" s="596">
        <f t="shared" si="304"/>
        <v>0</v>
      </c>
      <c r="AB149" s="596">
        <f t="shared" si="305"/>
        <v>0</v>
      </c>
      <c r="AC149" s="596">
        <f t="shared" si="306"/>
        <v>0</v>
      </c>
      <c r="AD149" s="596">
        <f t="shared" si="307"/>
        <v>0</v>
      </c>
      <c r="AE149" s="596">
        <f t="shared" si="308"/>
        <v>7</v>
      </c>
      <c r="AF149" s="596">
        <f t="shared" si="309"/>
        <v>9</v>
      </c>
      <c r="AG149" s="305"/>
      <c r="AH149" s="16" t="s">
        <v>155</v>
      </c>
      <c r="AI149" s="616">
        <f t="shared" si="249"/>
        <v>0</v>
      </c>
      <c r="AJ149" s="616">
        <f t="shared" si="250"/>
        <v>1</v>
      </c>
      <c r="AK149" s="616">
        <f t="shared" si="251"/>
        <v>0</v>
      </c>
      <c r="AL149" s="616">
        <f t="shared" si="252"/>
        <v>0</v>
      </c>
      <c r="AM149" s="616">
        <f t="shared" si="253"/>
        <v>1</v>
      </c>
      <c r="AN149" s="616">
        <f t="shared" si="254"/>
        <v>0</v>
      </c>
      <c r="AO149" s="616">
        <f t="shared" si="255"/>
        <v>0</v>
      </c>
      <c r="AP149" s="616">
        <f t="shared" si="256"/>
        <v>1</v>
      </c>
      <c r="AQ149" s="616">
        <f t="shared" si="257"/>
        <v>2</v>
      </c>
      <c r="AR149" s="616">
        <f t="shared" si="258"/>
        <v>2</v>
      </c>
      <c r="AS149" s="616">
        <f t="shared" si="259"/>
        <v>5</v>
      </c>
      <c r="AT149" s="616">
        <f t="shared" si="260"/>
        <v>6</v>
      </c>
      <c r="AU149" s="616">
        <f t="shared" si="261"/>
        <v>13</v>
      </c>
      <c r="AV149" s="616">
        <f t="shared" si="262"/>
        <v>10</v>
      </c>
      <c r="AW149" s="616">
        <f t="shared" si="263"/>
        <v>9</v>
      </c>
      <c r="AX149" s="616">
        <f t="shared" si="264"/>
        <v>9</v>
      </c>
      <c r="AY149" s="616">
        <f t="shared" si="265"/>
        <v>11</v>
      </c>
      <c r="AZ149" s="616">
        <f t="shared" si="266"/>
        <v>14</v>
      </c>
      <c r="BA149" s="616">
        <f t="shared" si="267"/>
        <v>5</v>
      </c>
      <c r="BB149" s="616">
        <f t="shared" si="268"/>
        <v>12</v>
      </c>
      <c r="BC149" s="616">
        <f t="shared" si="269"/>
        <v>2</v>
      </c>
      <c r="BD149" s="594">
        <f t="shared" si="270"/>
        <v>0</v>
      </c>
      <c r="BE149" s="594">
        <f t="shared" si="271"/>
        <v>0</v>
      </c>
      <c r="BF149" s="594">
        <f t="shared" si="272"/>
        <v>0</v>
      </c>
      <c r="BG149" s="594">
        <f t="shared" si="273"/>
        <v>0</v>
      </c>
      <c r="BH149" s="594">
        <f t="shared" si="274"/>
        <v>0</v>
      </c>
      <c r="BI149" s="594">
        <f t="shared" si="275"/>
        <v>0</v>
      </c>
      <c r="BJ149" s="594">
        <f t="shared" si="276"/>
        <v>0</v>
      </c>
      <c r="BK149" s="594">
        <f t="shared" si="277"/>
        <v>0</v>
      </c>
      <c r="BL149" s="594">
        <f t="shared" si="278"/>
        <v>1</v>
      </c>
      <c r="BM149" s="594">
        <f t="shared" si="279"/>
        <v>1</v>
      </c>
      <c r="BN149" s="305"/>
      <c r="BO149" s="305"/>
      <c r="BP149" s="16" t="s">
        <v>155</v>
      </c>
      <c r="BQ149" s="13"/>
      <c r="BR149" s="13"/>
      <c r="BS149" s="13"/>
      <c r="BT149" s="13"/>
      <c r="BU149" s="13"/>
      <c r="BV149" s="13">
        <v>1</v>
      </c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>
        <v>1</v>
      </c>
      <c r="CV149" s="13"/>
      <c r="CW149" s="13"/>
      <c r="CX149" s="13"/>
      <c r="CY149" s="13"/>
      <c r="CZ149" s="13"/>
      <c r="DA149" s="13"/>
      <c r="DB149" s="13"/>
      <c r="DC149" s="13">
        <v>1</v>
      </c>
      <c r="DD149" s="13"/>
      <c r="DE149" s="13"/>
      <c r="DF149" s="13">
        <v>1</v>
      </c>
      <c r="DG149" s="13"/>
      <c r="DH149" s="13"/>
      <c r="DI149" s="13"/>
      <c r="DJ149" s="13"/>
      <c r="DK149" s="13"/>
      <c r="DL149" s="13"/>
      <c r="DM149" s="13"/>
      <c r="DN149" s="13"/>
      <c r="DO149" s="13">
        <v>1</v>
      </c>
      <c r="DP149" s="13"/>
      <c r="DQ149" s="13">
        <v>2</v>
      </c>
      <c r="DR149" s="13"/>
      <c r="DS149" s="13"/>
      <c r="DT149" s="13">
        <v>3</v>
      </c>
      <c r="DU149" s="13"/>
      <c r="DV149" s="13">
        <v>1</v>
      </c>
      <c r="DW149" s="13"/>
      <c r="DX149" s="13">
        <v>2</v>
      </c>
      <c r="DY149" s="13">
        <v>1</v>
      </c>
      <c r="DZ149" s="13">
        <v>2</v>
      </c>
      <c r="EA149" s="13"/>
      <c r="EB149" s="13">
        <v>1</v>
      </c>
      <c r="EC149" s="13">
        <v>2</v>
      </c>
      <c r="ED149" s="13">
        <v>1</v>
      </c>
      <c r="EE149" s="13"/>
      <c r="EF149" s="13"/>
      <c r="EG149" s="13">
        <v>1</v>
      </c>
      <c r="EH149" s="13">
        <v>1</v>
      </c>
      <c r="EI149" s="13"/>
      <c r="EJ149" s="13">
        <v>2</v>
      </c>
      <c r="EK149" s="13">
        <v>1</v>
      </c>
      <c r="EL149" s="13">
        <v>2</v>
      </c>
      <c r="EM149" s="13"/>
      <c r="EN149" s="13">
        <v>2</v>
      </c>
      <c r="EO149" s="13"/>
      <c r="EP149" s="13">
        <v>1</v>
      </c>
      <c r="EQ149" s="13">
        <v>2</v>
      </c>
      <c r="ER149" s="13">
        <v>2</v>
      </c>
      <c r="ES149" s="13">
        <v>1</v>
      </c>
      <c r="ET149" s="13">
        <v>2</v>
      </c>
      <c r="EU149" s="13">
        <v>1</v>
      </c>
      <c r="EV149" s="13"/>
      <c r="EW149" s="13">
        <v>3</v>
      </c>
      <c r="EX149" s="13">
        <v>1</v>
      </c>
      <c r="EY149" s="13">
        <v>1</v>
      </c>
      <c r="EZ149" s="13">
        <v>3</v>
      </c>
      <c r="FA149" s="13">
        <v>3</v>
      </c>
      <c r="FB149" s="13">
        <v>2</v>
      </c>
      <c r="FC149" s="13">
        <v>1</v>
      </c>
      <c r="FD149" s="13"/>
      <c r="FE149" s="13">
        <v>1</v>
      </c>
      <c r="FF149" s="13"/>
      <c r="FG149" s="13"/>
      <c r="FH149" s="13">
        <v>1</v>
      </c>
      <c r="FI149" s="13"/>
      <c r="FJ149" s="13">
        <v>1</v>
      </c>
      <c r="FK149" s="13"/>
      <c r="FL149" s="13"/>
      <c r="FM149" s="13"/>
      <c r="FN149" s="13"/>
      <c r="FO149" s="13"/>
      <c r="FP149" s="13"/>
      <c r="FQ149" s="13"/>
      <c r="FR149" s="13"/>
      <c r="FS149" s="57">
        <v>55</v>
      </c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>
        <v>1</v>
      </c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>
        <v>1</v>
      </c>
      <c r="HL149" s="13"/>
      <c r="HM149" s="13"/>
      <c r="HN149" s="13">
        <v>1</v>
      </c>
      <c r="HO149" s="13"/>
      <c r="HP149" s="13"/>
      <c r="HQ149" s="13"/>
      <c r="HR149" s="13"/>
      <c r="HS149" s="13">
        <v>1</v>
      </c>
      <c r="HT149" s="13"/>
      <c r="HU149" s="13">
        <v>2</v>
      </c>
      <c r="HV149" s="13"/>
      <c r="HW149" s="13">
        <v>1</v>
      </c>
      <c r="HX149" s="13"/>
      <c r="HY149" s="13">
        <v>1</v>
      </c>
      <c r="HZ149" s="13">
        <v>2</v>
      </c>
      <c r="IA149" s="13"/>
      <c r="IB149" s="13">
        <v>2</v>
      </c>
      <c r="IC149" s="13"/>
      <c r="ID149" s="13">
        <v>1</v>
      </c>
      <c r="IE149" s="13">
        <v>1</v>
      </c>
      <c r="IF149" s="13">
        <v>1</v>
      </c>
      <c r="IG149" s="13">
        <v>3</v>
      </c>
      <c r="IH149" s="13"/>
      <c r="II149" s="13">
        <v>3</v>
      </c>
      <c r="IJ149" s="13">
        <v>3</v>
      </c>
      <c r="IK149" s="13">
        <v>2</v>
      </c>
      <c r="IL149" s="13"/>
      <c r="IM149" s="13">
        <v>1</v>
      </c>
      <c r="IN149" s="13">
        <v>2</v>
      </c>
      <c r="IO149" s="13"/>
      <c r="IP149" s="13"/>
      <c r="IQ149" s="13"/>
      <c r="IR149" s="13"/>
      <c r="IS149" s="13">
        <v>1</v>
      </c>
      <c r="IT149" s="13">
        <v>2</v>
      </c>
      <c r="IU149" s="13">
        <v>1</v>
      </c>
      <c r="IV149" s="13"/>
      <c r="IW149" s="13"/>
      <c r="IX149" s="13">
        <v>3</v>
      </c>
      <c r="IY149" s="13"/>
      <c r="IZ149" s="13">
        <v>2</v>
      </c>
      <c r="JA149" s="13"/>
      <c r="JB149" s="13">
        <v>2</v>
      </c>
      <c r="JC149" s="13">
        <v>1</v>
      </c>
      <c r="JD149" s="13">
        <v>2</v>
      </c>
      <c r="JE149" s="13">
        <v>1</v>
      </c>
      <c r="JF149" s="13"/>
      <c r="JG149" s="13"/>
      <c r="JH149" s="13"/>
      <c r="JI149" s="13">
        <v>1</v>
      </c>
      <c r="JJ149" s="13"/>
      <c r="JK149" s="13"/>
      <c r="JL149" s="13">
        <v>1</v>
      </c>
      <c r="JM149" s="13"/>
      <c r="JN149" s="13"/>
      <c r="JO149" s="13"/>
      <c r="JP149" s="13"/>
      <c r="JQ149" s="13"/>
      <c r="JR149" s="13"/>
      <c r="JS149" s="13"/>
      <c r="JT149" s="57">
        <v>46</v>
      </c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>
        <v>1</v>
      </c>
      <c r="MA149" s="13"/>
      <c r="MB149" s="13"/>
      <c r="MC149" s="13"/>
      <c r="MD149" s="13"/>
      <c r="ME149" s="13"/>
      <c r="MF149" s="13"/>
      <c r="MG149" s="13">
        <v>1</v>
      </c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57">
        <v>2</v>
      </c>
      <c r="MV149" s="13">
        <v>103</v>
      </c>
    </row>
    <row r="150" spans="1:360">
      <c r="A150" s="9" t="s">
        <v>160</v>
      </c>
      <c r="B150" s="234">
        <f t="shared" si="280"/>
        <v>1</v>
      </c>
      <c r="C150" s="234">
        <f t="shared" si="281"/>
        <v>0</v>
      </c>
      <c r="D150" s="234">
        <f t="shared" si="282"/>
        <v>1</v>
      </c>
      <c r="E150" s="234">
        <f t="shared" si="283"/>
        <v>0</v>
      </c>
      <c r="F150" s="234">
        <f t="shared" si="284"/>
        <v>2</v>
      </c>
      <c r="G150" s="234">
        <f t="shared" si="285"/>
        <v>1</v>
      </c>
      <c r="H150" s="234">
        <f t="shared" si="286"/>
        <v>4</v>
      </c>
      <c r="I150" s="234">
        <f t="shared" si="287"/>
        <v>6</v>
      </c>
      <c r="J150" s="234">
        <f t="shared" si="288"/>
        <v>34</v>
      </c>
      <c r="K150" s="234">
        <f t="shared" si="289"/>
        <v>13</v>
      </c>
      <c r="L150" s="234">
        <f t="shared" si="290"/>
        <v>78</v>
      </c>
      <c r="M150" s="234">
        <f t="shared" si="291"/>
        <v>22</v>
      </c>
      <c r="N150" s="234">
        <f t="shared" si="292"/>
        <v>126</v>
      </c>
      <c r="O150" s="234">
        <f t="shared" si="293"/>
        <v>67</v>
      </c>
      <c r="P150" s="234">
        <f t="shared" si="294"/>
        <v>155</v>
      </c>
      <c r="Q150" s="234">
        <f t="shared" si="295"/>
        <v>98</v>
      </c>
      <c r="R150" s="234">
        <f t="shared" si="296"/>
        <v>141</v>
      </c>
      <c r="S150" s="234">
        <f t="shared" si="297"/>
        <v>129</v>
      </c>
      <c r="T150" s="234">
        <f t="shared" si="298"/>
        <v>43</v>
      </c>
      <c r="U150" s="234">
        <f t="shared" si="299"/>
        <v>84</v>
      </c>
      <c r="W150" s="596">
        <f t="shared" si="300"/>
        <v>0</v>
      </c>
      <c r="X150" s="596">
        <f t="shared" si="301"/>
        <v>0</v>
      </c>
      <c r="Y150" s="596">
        <f t="shared" si="302"/>
        <v>0</v>
      </c>
      <c r="Z150" s="596">
        <f t="shared" si="303"/>
        <v>1</v>
      </c>
      <c r="AA150" s="596">
        <f t="shared" si="304"/>
        <v>0</v>
      </c>
      <c r="AB150" s="596">
        <f t="shared" si="305"/>
        <v>1</v>
      </c>
      <c r="AC150" s="596">
        <f t="shared" si="306"/>
        <v>2</v>
      </c>
      <c r="AD150" s="596">
        <f t="shared" si="307"/>
        <v>4</v>
      </c>
      <c r="AE150" s="596">
        <f t="shared" si="308"/>
        <v>13</v>
      </c>
      <c r="AF150" s="596">
        <f t="shared" si="309"/>
        <v>16</v>
      </c>
      <c r="AG150" s="305"/>
      <c r="AH150" s="16" t="s">
        <v>217</v>
      </c>
      <c r="AI150" s="616">
        <f t="shared" si="249"/>
        <v>0</v>
      </c>
      <c r="AJ150" s="616">
        <f t="shared" si="250"/>
        <v>0</v>
      </c>
      <c r="AK150" s="616">
        <f t="shared" si="251"/>
        <v>0</v>
      </c>
      <c r="AL150" s="616">
        <f t="shared" si="252"/>
        <v>0</v>
      </c>
      <c r="AM150" s="616">
        <f t="shared" si="253"/>
        <v>0</v>
      </c>
      <c r="AN150" s="616">
        <f t="shared" si="254"/>
        <v>1</v>
      </c>
      <c r="AO150" s="616">
        <f t="shared" si="255"/>
        <v>0</v>
      </c>
      <c r="AP150" s="616">
        <f t="shared" si="256"/>
        <v>0</v>
      </c>
      <c r="AQ150" s="616">
        <f t="shared" si="257"/>
        <v>1</v>
      </c>
      <c r="AR150" s="616">
        <f t="shared" si="258"/>
        <v>4</v>
      </c>
      <c r="AS150" s="616">
        <f t="shared" si="259"/>
        <v>12</v>
      </c>
      <c r="AT150" s="616">
        <f t="shared" si="260"/>
        <v>3</v>
      </c>
      <c r="AU150" s="616">
        <f t="shared" si="261"/>
        <v>14</v>
      </c>
      <c r="AV150" s="616">
        <f t="shared" si="262"/>
        <v>7</v>
      </c>
      <c r="AW150" s="616">
        <f t="shared" si="263"/>
        <v>12</v>
      </c>
      <c r="AX150" s="616">
        <f t="shared" si="264"/>
        <v>11</v>
      </c>
      <c r="AY150" s="616">
        <f t="shared" si="265"/>
        <v>7</v>
      </c>
      <c r="AZ150" s="616">
        <f t="shared" si="266"/>
        <v>4</v>
      </c>
      <c r="BA150" s="616">
        <f t="shared" si="267"/>
        <v>3</v>
      </c>
      <c r="BB150" s="616">
        <f t="shared" si="268"/>
        <v>2</v>
      </c>
      <c r="BC150" s="616">
        <f t="shared" si="269"/>
        <v>1</v>
      </c>
      <c r="BD150" s="594">
        <f t="shared" si="270"/>
        <v>0</v>
      </c>
      <c r="BE150" s="594">
        <f t="shared" si="271"/>
        <v>0</v>
      </c>
      <c r="BF150" s="594">
        <f t="shared" si="272"/>
        <v>0</v>
      </c>
      <c r="BG150" s="594">
        <f t="shared" si="273"/>
        <v>0</v>
      </c>
      <c r="BH150" s="594">
        <f t="shared" si="274"/>
        <v>0</v>
      </c>
      <c r="BI150" s="594">
        <f t="shared" si="275"/>
        <v>0</v>
      </c>
      <c r="BJ150" s="594">
        <f t="shared" si="276"/>
        <v>0</v>
      </c>
      <c r="BK150" s="594">
        <f t="shared" si="277"/>
        <v>0</v>
      </c>
      <c r="BL150" s="594">
        <f t="shared" si="278"/>
        <v>1</v>
      </c>
      <c r="BM150" s="594">
        <f t="shared" si="279"/>
        <v>0</v>
      </c>
      <c r="BN150" s="305"/>
      <c r="BO150" s="305"/>
      <c r="BP150" s="16" t="s">
        <v>217</v>
      </c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>
        <v>1</v>
      </c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>
        <v>1</v>
      </c>
      <c r="DC150" s="13">
        <v>1</v>
      </c>
      <c r="DD150" s="13"/>
      <c r="DE150" s="13"/>
      <c r="DF150" s="13"/>
      <c r="DG150" s="13"/>
      <c r="DH150" s="13">
        <v>1</v>
      </c>
      <c r="DI150" s="13"/>
      <c r="DJ150" s="13">
        <v>1</v>
      </c>
      <c r="DK150" s="13"/>
      <c r="DL150" s="13"/>
      <c r="DM150" s="13"/>
      <c r="DN150" s="13"/>
      <c r="DO150" s="13"/>
      <c r="DP150" s="13">
        <v>1</v>
      </c>
      <c r="DQ150" s="13"/>
      <c r="DR150" s="13"/>
      <c r="DS150" s="13"/>
      <c r="DT150" s="13">
        <v>1</v>
      </c>
      <c r="DU150" s="13">
        <v>1</v>
      </c>
      <c r="DV150" s="13"/>
      <c r="DW150" s="13"/>
      <c r="DX150" s="13">
        <v>1</v>
      </c>
      <c r="DY150" s="13">
        <v>1</v>
      </c>
      <c r="DZ150" s="13">
        <v>1</v>
      </c>
      <c r="EA150" s="13">
        <v>1</v>
      </c>
      <c r="EB150" s="13"/>
      <c r="EC150" s="13"/>
      <c r="ED150" s="13"/>
      <c r="EE150" s="13">
        <v>3</v>
      </c>
      <c r="EF150" s="13"/>
      <c r="EG150" s="13"/>
      <c r="EH150" s="13">
        <v>3</v>
      </c>
      <c r="EI150" s="13">
        <v>1</v>
      </c>
      <c r="EJ150" s="13"/>
      <c r="EK150" s="13"/>
      <c r="EL150" s="13">
        <v>3</v>
      </c>
      <c r="EM150" s="13">
        <v>1</v>
      </c>
      <c r="EN150" s="13">
        <v>2</v>
      </c>
      <c r="EO150" s="13">
        <v>1</v>
      </c>
      <c r="EP150" s="13"/>
      <c r="EQ150" s="13"/>
      <c r="ER150" s="13"/>
      <c r="ES150" s="13"/>
      <c r="ET150" s="13">
        <v>1</v>
      </c>
      <c r="EU150" s="13">
        <v>1</v>
      </c>
      <c r="EV150" s="13">
        <v>1</v>
      </c>
      <c r="EW150" s="13"/>
      <c r="EX150" s="13"/>
      <c r="EY150" s="13">
        <v>1</v>
      </c>
      <c r="EZ150" s="13"/>
      <c r="FA150" s="13"/>
      <c r="FB150" s="13">
        <v>1</v>
      </c>
      <c r="FC150" s="13"/>
      <c r="FD150" s="13">
        <v>1</v>
      </c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57">
        <v>32</v>
      </c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>
        <v>1</v>
      </c>
      <c r="HP150" s="13"/>
      <c r="HQ150" s="13">
        <v>1</v>
      </c>
      <c r="HR150" s="13">
        <v>1</v>
      </c>
      <c r="HS150" s="13">
        <v>1</v>
      </c>
      <c r="HT150" s="13">
        <v>2</v>
      </c>
      <c r="HU150" s="13">
        <v>1</v>
      </c>
      <c r="HV150" s="13">
        <v>2</v>
      </c>
      <c r="HW150" s="13">
        <v>1</v>
      </c>
      <c r="HX150" s="13">
        <v>1</v>
      </c>
      <c r="HY150" s="13">
        <v>2</v>
      </c>
      <c r="HZ150" s="13">
        <v>2</v>
      </c>
      <c r="IA150" s="13"/>
      <c r="IB150" s="13">
        <v>1</v>
      </c>
      <c r="IC150" s="13">
        <v>1</v>
      </c>
      <c r="ID150" s="13">
        <v>1</v>
      </c>
      <c r="IE150" s="13">
        <v>1</v>
      </c>
      <c r="IF150" s="13">
        <v>3</v>
      </c>
      <c r="IG150" s="13">
        <v>3</v>
      </c>
      <c r="IH150" s="13"/>
      <c r="II150" s="13">
        <v>2</v>
      </c>
      <c r="IJ150" s="13">
        <v>2</v>
      </c>
      <c r="IK150" s="13">
        <v>2</v>
      </c>
      <c r="IL150" s="13">
        <v>2</v>
      </c>
      <c r="IM150" s="13">
        <v>1</v>
      </c>
      <c r="IN150" s="13"/>
      <c r="IO150" s="13"/>
      <c r="IP150" s="13">
        <v>2</v>
      </c>
      <c r="IQ150" s="13"/>
      <c r="IR150" s="13">
        <v>3</v>
      </c>
      <c r="IS150" s="13"/>
      <c r="IT150" s="13">
        <v>3</v>
      </c>
      <c r="IU150" s="13">
        <v>1</v>
      </c>
      <c r="IV150" s="13"/>
      <c r="IW150" s="13">
        <v>1</v>
      </c>
      <c r="IX150" s="13"/>
      <c r="IY150" s="13">
        <v>1</v>
      </c>
      <c r="IZ150" s="13">
        <v>1</v>
      </c>
      <c r="JA150" s="13"/>
      <c r="JB150" s="13"/>
      <c r="JC150" s="13"/>
      <c r="JD150" s="13">
        <v>1</v>
      </c>
      <c r="JE150" s="13"/>
      <c r="JF150" s="13"/>
      <c r="JG150" s="13"/>
      <c r="JH150" s="13"/>
      <c r="JI150" s="13">
        <v>1</v>
      </c>
      <c r="JJ150" s="13">
        <v>1</v>
      </c>
      <c r="JK150" s="13"/>
      <c r="JL150" s="13"/>
      <c r="JM150" s="13"/>
      <c r="JN150" s="13"/>
      <c r="JO150" s="13"/>
      <c r="JP150" s="13"/>
      <c r="JQ150" s="13"/>
      <c r="JR150" s="13"/>
      <c r="JS150" s="13"/>
      <c r="JT150" s="57">
        <v>49</v>
      </c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>
        <v>1</v>
      </c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57">
        <v>1</v>
      </c>
      <c r="MV150" s="13">
        <v>82</v>
      </c>
    </row>
    <row r="151" spans="1:360">
      <c r="A151" s="9" t="s">
        <v>161</v>
      </c>
      <c r="B151" s="234">
        <f t="shared" si="280"/>
        <v>0</v>
      </c>
      <c r="C151" s="234">
        <f t="shared" si="281"/>
        <v>0</v>
      </c>
      <c r="D151" s="234">
        <f t="shared" si="282"/>
        <v>1</v>
      </c>
      <c r="E151" s="234">
        <f t="shared" si="283"/>
        <v>0</v>
      </c>
      <c r="F151" s="234">
        <f t="shared" si="284"/>
        <v>8</v>
      </c>
      <c r="G151" s="234">
        <f t="shared" si="285"/>
        <v>7</v>
      </c>
      <c r="H151" s="234">
        <f t="shared" si="286"/>
        <v>17</v>
      </c>
      <c r="I151" s="234">
        <f t="shared" si="287"/>
        <v>11</v>
      </c>
      <c r="J151" s="234">
        <f t="shared" si="288"/>
        <v>36</v>
      </c>
      <c r="K151" s="234">
        <f t="shared" si="289"/>
        <v>24</v>
      </c>
      <c r="L151" s="234">
        <f t="shared" si="290"/>
        <v>81</v>
      </c>
      <c r="M151" s="234">
        <f t="shared" si="291"/>
        <v>45</v>
      </c>
      <c r="N151" s="234">
        <f t="shared" si="292"/>
        <v>147</v>
      </c>
      <c r="O151" s="234">
        <f t="shared" si="293"/>
        <v>68</v>
      </c>
      <c r="P151" s="234">
        <f t="shared" si="294"/>
        <v>143</v>
      </c>
      <c r="Q151" s="234">
        <f t="shared" si="295"/>
        <v>109</v>
      </c>
      <c r="R151" s="234">
        <f t="shared" si="296"/>
        <v>81</v>
      </c>
      <c r="S151" s="234">
        <f t="shared" si="297"/>
        <v>93</v>
      </c>
      <c r="T151" s="234">
        <f t="shared" si="298"/>
        <v>18</v>
      </c>
      <c r="U151" s="234">
        <f t="shared" si="299"/>
        <v>37</v>
      </c>
      <c r="W151" s="596">
        <f t="shared" si="300"/>
        <v>0</v>
      </c>
      <c r="X151" s="596">
        <f t="shared" si="301"/>
        <v>0</v>
      </c>
      <c r="Y151" s="596">
        <f t="shared" si="302"/>
        <v>0</v>
      </c>
      <c r="Z151" s="596">
        <f t="shared" si="303"/>
        <v>0</v>
      </c>
      <c r="AA151" s="596">
        <f t="shared" si="304"/>
        <v>0</v>
      </c>
      <c r="AB151" s="596">
        <f t="shared" si="305"/>
        <v>6</v>
      </c>
      <c r="AC151" s="596">
        <f t="shared" si="306"/>
        <v>1</v>
      </c>
      <c r="AD151" s="596">
        <f t="shared" si="307"/>
        <v>3</v>
      </c>
      <c r="AE151" s="596">
        <f t="shared" si="308"/>
        <v>5</v>
      </c>
      <c r="AF151" s="596">
        <f t="shared" si="309"/>
        <v>5</v>
      </c>
      <c r="AG151" s="305"/>
      <c r="AH151" s="16" t="s">
        <v>157</v>
      </c>
      <c r="AI151" s="616">
        <f t="shared" si="249"/>
        <v>0</v>
      </c>
      <c r="AJ151" s="616">
        <f t="shared" si="250"/>
        <v>0</v>
      </c>
      <c r="AK151" s="616">
        <f t="shared" si="251"/>
        <v>0</v>
      </c>
      <c r="AL151" s="616">
        <f t="shared" si="252"/>
        <v>0</v>
      </c>
      <c r="AM151" s="616">
        <f t="shared" si="253"/>
        <v>0</v>
      </c>
      <c r="AN151" s="616">
        <f t="shared" si="254"/>
        <v>0</v>
      </c>
      <c r="AO151" s="616">
        <f t="shared" si="255"/>
        <v>0</v>
      </c>
      <c r="AP151" s="616">
        <f t="shared" si="256"/>
        <v>1</v>
      </c>
      <c r="AQ151" s="616">
        <f t="shared" si="257"/>
        <v>2</v>
      </c>
      <c r="AR151" s="616">
        <f t="shared" si="258"/>
        <v>1</v>
      </c>
      <c r="AS151" s="616">
        <f t="shared" si="259"/>
        <v>2</v>
      </c>
      <c r="AT151" s="616">
        <f t="shared" si="260"/>
        <v>4</v>
      </c>
      <c r="AU151" s="616">
        <f t="shared" si="261"/>
        <v>6</v>
      </c>
      <c r="AV151" s="616">
        <f t="shared" si="262"/>
        <v>6</v>
      </c>
      <c r="AW151" s="616">
        <f t="shared" si="263"/>
        <v>3</v>
      </c>
      <c r="AX151" s="616">
        <f t="shared" si="264"/>
        <v>4</v>
      </c>
      <c r="AY151" s="616">
        <f t="shared" si="265"/>
        <v>2</v>
      </c>
      <c r="AZ151" s="616">
        <f t="shared" si="266"/>
        <v>5</v>
      </c>
      <c r="BA151" s="616">
        <f t="shared" si="267"/>
        <v>2</v>
      </c>
      <c r="BB151" s="616">
        <f t="shared" si="268"/>
        <v>3</v>
      </c>
      <c r="BC151" s="616">
        <f t="shared" si="269"/>
        <v>0</v>
      </c>
      <c r="BD151" s="594">
        <f t="shared" si="270"/>
        <v>0</v>
      </c>
      <c r="BE151" s="594">
        <f t="shared" si="271"/>
        <v>0</v>
      </c>
      <c r="BF151" s="594">
        <f t="shared" si="272"/>
        <v>0</v>
      </c>
      <c r="BG151" s="594">
        <f t="shared" si="273"/>
        <v>0</v>
      </c>
      <c r="BH151" s="594">
        <f t="shared" si="274"/>
        <v>0</v>
      </c>
      <c r="BI151" s="594">
        <f t="shared" si="275"/>
        <v>0</v>
      </c>
      <c r="BJ151" s="594">
        <f t="shared" si="276"/>
        <v>0</v>
      </c>
      <c r="BK151" s="594">
        <f t="shared" si="277"/>
        <v>0</v>
      </c>
      <c r="BL151" s="594">
        <f t="shared" si="278"/>
        <v>0</v>
      </c>
      <c r="BM151" s="594">
        <f t="shared" si="279"/>
        <v>0</v>
      </c>
      <c r="BN151" s="305"/>
      <c r="BO151" s="305"/>
      <c r="BP151" s="16" t="s">
        <v>157</v>
      </c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>
        <v>1</v>
      </c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>
        <v>1</v>
      </c>
      <c r="DL151" s="13">
        <v>1</v>
      </c>
      <c r="DM151" s="13"/>
      <c r="DN151" s="13"/>
      <c r="DO151" s="13">
        <v>1</v>
      </c>
      <c r="DP151" s="13"/>
      <c r="DQ151" s="13"/>
      <c r="DR151" s="13"/>
      <c r="DS151" s="13">
        <v>1</v>
      </c>
      <c r="DT151" s="13">
        <v>1</v>
      </c>
      <c r="DU151" s="13"/>
      <c r="DV151" s="13">
        <v>1</v>
      </c>
      <c r="DW151" s="13"/>
      <c r="DX151" s="13"/>
      <c r="DY151" s="13">
        <v>1</v>
      </c>
      <c r="DZ151" s="13">
        <v>1</v>
      </c>
      <c r="EA151" s="13">
        <v>1</v>
      </c>
      <c r="EB151" s="13"/>
      <c r="EC151" s="13"/>
      <c r="ED151" s="13">
        <v>2</v>
      </c>
      <c r="EE151" s="13"/>
      <c r="EF151" s="13"/>
      <c r="EG151" s="13">
        <v>1</v>
      </c>
      <c r="EH151" s="13"/>
      <c r="EI151" s="13"/>
      <c r="EJ151" s="13"/>
      <c r="EK151" s="13"/>
      <c r="EL151" s="13"/>
      <c r="EM151" s="13">
        <v>1</v>
      </c>
      <c r="EN151" s="13">
        <v>2</v>
      </c>
      <c r="EO151" s="13"/>
      <c r="EP151" s="13"/>
      <c r="EQ151" s="13"/>
      <c r="ER151" s="13"/>
      <c r="ES151" s="13"/>
      <c r="ET151" s="13">
        <v>3</v>
      </c>
      <c r="EU151" s="13">
        <v>1</v>
      </c>
      <c r="EV151" s="13"/>
      <c r="EW151" s="13"/>
      <c r="EX151" s="13">
        <v>1</v>
      </c>
      <c r="EY151" s="13"/>
      <c r="EZ151" s="13">
        <v>1</v>
      </c>
      <c r="FA151" s="13"/>
      <c r="FB151" s="13"/>
      <c r="FC151" s="13"/>
      <c r="FD151" s="13">
        <v>1</v>
      </c>
      <c r="FE151" s="13">
        <v>1</v>
      </c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57">
        <v>24</v>
      </c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/>
      <c r="HJ151" s="13"/>
      <c r="HK151" s="13"/>
      <c r="HL151" s="13"/>
      <c r="HM151" s="13"/>
      <c r="HN151" s="13"/>
      <c r="HO151" s="13"/>
      <c r="HP151" s="13"/>
      <c r="HQ151" s="13"/>
      <c r="HR151" s="13">
        <v>1</v>
      </c>
      <c r="HS151" s="13">
        <v>1</v>
      </c>
      <c r="HT151" s="13"/>
      <c r="HU151" s="13"/>
      <c r="HV151" s="13"/>
      <c r="HW151" s="13"/>
      <c r="HX151" s="13"/>
      <c r="HY151" s="13"/>
      <c r="HZ151" s="13"/>
      <c r="IA151" s="13">
        <v>2</v>
      </c>
      <c r="IB151" s="13"/>
      <c r="IC151" s="13">
        <v>2</v>
      </c>
      <c r="ID151" s="13"/>
      <c r="IE151" s="13"/>
      <c r="IF151" s="13">
        <v>1</v>
      </c>
      <c r="IG151" s="13"/>
      <c r="IH151" s="13">
        <v>1</v>
      </c>
      <c r="II151" s="13"/>
      <c r="IJ151" s="13"/>
      <c r="IK151" s="13"/>
      <c r="IL151" s="13">
        <v>1</v>
      </c>
      <c r="IM151" s="13"/>
      <c r="IN151" s="13"/>
      <c r="IO151" s="13"/>
      <c r="IP151" s="13"/>
      <c r="IQ151" s="13"/>
      <c r="IR151" s="13">
        <v>1</v>
      </c>
      <c r="IS151" s="13">
        <v>1</v>
      </c>
      <c r="IT151" s="13">
        <v>1</v>
      </c>
      <c r="IU151" s="13"/>
      <c r="IV151" s="13"/>
      <c r="IW151" s="13"/>
      <c r="IX151" s="13"/>
      <c r="IY151" s="13"/>
      <c r="IZ151" s="13"/>
      <c r="JA151" s="13"/>
      <c r="JB151" s="13"/>
      <c r="JC151" s="13">
        <v>1</v>
      </c>
      <c r="JD151" s="13"/>
      <c r="JE151" s="13">
        <v>1</v>
      </c>
      <c r="JF151" s="13"/>
      <c r="JG151" s="13"/>
      <c r="JH151" s="13"/>
      <c r="JI151" s="13"/>
      <c r="JJ151" s="13"/>
      <c r="JK151" s="13">
        <v>1</v>
      </c>
      <c r="JL151" s="13"/>
      <c r="JM151" s="13"/>
      <c r="JN151" s="13"/>
      <c r="JO151" s="13"/>
      <c r="JP151" s="13"/>
      <c r="JQ151" s="13"/>
      <c r="JR151" s="13"/>
      <c r="JS151" s="13"/>
      <c r="JT151" s="57">
        <v>17</v>
      </c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57"/>
      <c r="MV151" s="13">
        <v>41</v>
      </c>
    </row>
    <row r="152" spans="1:360">
      <c r="A152" s="8" t="s">
        <v>218</v>
      </c>
      <c r="B152" s="234">
        <f t="shared" si="280"/>
        <v>0</v>
      </c>
      <c r="C152" s="234">
        <f t="shared" si="281"/>
        <v>1</v>
      </c>
      <c r="D152" s="234">
        <f t="shared" si="282"/>
        <v>0</v>
      </c>
      <c r="E152" s="234">
        <f t="shared" si="283"/>
        <v>1</v>
      </c>
      <c r="F152" s="234">
        <f t="shared" si="284"/>
        <v>3</v>
      </c>
      <c r="G152" s="234">
        <f t="shared" si="285"/>
        <v>0</v>
      </c>
      <c r="H152" s="234">
        <f t="shared" si="286"/>
        <v>6</v>
      </c>
      <c r="I152" s="234">
        <f t="shared" si="287"/>
        <v>6</v>
      </c>
      <c r="J152" s="234">
        <f t="shared" si="288"/>
        <v>11</v>
      </c>
      <c r="K152" s="234">
        <f t="shared" si="289"/>
        <v>11</v>
      </c>
      <c r="L152" s="234">
        <f t="shared" si="290"/>
        <v>45</v>
      </c>
      <c r="M152" s="234">
        <f t="shared" si="291"/>
        <v>29</v>
      </c>
      <c r="N152" s="234">
        <f t="shared" si="292"/>
        <v>97</v>
      </c>
      <c r="O152" s="234">
        <f t="shared" si="293"/>
        <v>42</v>
      </c>
      <c r="P152" s="234">
        <f t="shared" si="294"/>
        <v>79</v>
      </c>
      <c r="Q152" s="234">
        <f t="shared" si="295"/>
        <v>51</v>
      </c>
      <c r="R152" s="234">
        <f t="shared" si="296"/>
        <v>52</v>
      </c>
      <c r="S152" s="234">
        <f t="shared" si="297"/>
        <v>34</v>
      </c>
      <c r="T152" s="234">
        <f t="shared" si="298"/>
        <v>6</v>
      </c>
      <c r="U152" s="234">
        <f t="shared" si="299"/>
        <v>22</v>
      </c>
      <c r="W152" s="596">
        <f t="shared" si="300"/>
        <v>0</v>
      </c>
      <c r="X152" s="596">
        <f t="shared" si="301"/>
        <v>0</v>
      </c>
      <c r="Y152" s="596">
        <f t="shared" si="302"/>
        <v>0</v>
      </c>
      <c r="Z152" s="596">
        <f t="shared" si="303"/>
        <v>0</v>
      </c>
      <c r="AA152" s="596">
        <f t="shared" si="304"/>
        <v>0</v>
      </c>
      <c r="AB152" s="596">
        <f t="shared" si="305"/>
        <v>0</v>
      </c>
      <c r="AC152" s="596">
        <f t="shared" si="306"/>
        <v>0</v>
      </c>
      <c r="AD152" s="596">
        <f t="shared" si="307"/>
        <v>0</v>
      </c>
      <c r="AE152" s="596">
        <f t="shared" si="308"/>
        <v>7</v>
      </c>
      <c r="AF152" s="596">
        <f t="shared" si="309"/>
        <v>2</v>
      </c>
      <c r="AG152" s="305"/>
      <c r="AH152" s="16" t="s">
        <v>158</v>
      </c>
      <c r="AI152" s="616">
        <f t="shared" si="249"/>
        <v>0</v>
      </c>
      <c r="AJ152" s="616">
        <f t="shared" si="250"/>
        <v>0</v>
      </c>
      <c r="AK152" s="616">
        <f t="shared" si="251"/>
        <v>0</v>
      </c>
      <c r="AL152" s="616">
        <f t="shared" si="252"/>
        <v>0</v>
      </c>
      <c r="AM152" s="616">
        <f t="shared" si="253"/>
        <v>0</v>
      </c>
      <c r="AN152" s="616">
        <f t="shared" si="254"/>
        <v>0</v>
      </c>
      <c r="AO152" s="616">
        <f t="shared" si="255"/>
        <v>0</v>
      </c>
      <c r="AP152" s="616">
        <f t="shared" si="256"/>
        <v>0</v>
      </c>
      <c r="AQ152" s="616">
        <f t="shared" si="257"/>
        <v>2</v>
      </c>
      <c r="AR152" s="616">
        <f t="shared" si="258"/>
        <v>0</v>
      </c>
      <c r="AS152" s="616">
        <f t="shared" si="259"/>
        <v>0</v>
      </c>
      <c r="AT152" s="616">
        <f t="shared" si="260"/>
        <v>3</v>
      </c>
      <c r="AU152" s="616">
        <f t="shared" si="261"/>
        <v>6</v>
      </c>
      <c r="AV152" s="616">
        <f t="shared" si="262"/>
        <v>1</v>
      </c>
      <c r="AW152" s="616">
        <f t="shared" si="263"/>
        <v>4</v>
      </c>
      <c r="AX152" s="616">
        <f t="shared" si="264"/>
        <v>5</v>
      </c>
      <c r="AY152" s="616">
        <f t="shared" si="265"/>
        <v>6</v>
      </c>
      <c r="AZ152" s="616">
        <f t="shared" si="266"/>
        <v>3</v>
      </c>
      <c r="BA152" s="616">
        <f t="shared" si="267"/>
        <v>1</v>
      </c>
      <c r="BB152" s="616">
        <f t="shared" si="268"/>
        <v>5</v>
      </c>
      <c r="BC152" s="616">
        <f t="shared" si="269"/>
        <v>0</v>
      </c>
      <c r="BD152" s="594">
        <f t="shared" si="270"/>
        <v>0</v>
      </c>
      <c r="BE152" s="594">
        <f t="shared" si="271"/>
        <v>0</v>
      </c>
      <c r="BF152" s="594">
        <f t="shared" si="272"/>
        <v>0</v>
      </c>
      <c r="BG152" s="594">
        <f t="shared" si="273"/>
        <v>0</v>
      </c>
      <c r="BH152" s="594">
        <f t="shared" si="274"/>
        <v>0</v>
      </c>
      <c r="BI152" s="594">
        <f t="shared" si="275"/>
        <v>0</v>
      </c>
      <c r="BJ152" s="594">
        <f t="shared" si="276"/>
        <v>0</v>
      </c>
      <c r="BK152" s="594">
        <f t="shared" si="277"/>
        <v>0</v>
      </c>
      <c r="BL152" s="594">
        <f t="shared" si="278"/>
        <v>0</v>
      </c>
      <c r="BM152" s="594">
        <f t="shared" si="279"/>
        <v>0</v>
      </c>
      <c r="BN152" s="305"/>
      <c r="BO152" s="305"/>
      <c r="BP152" s="16" t="s">
        <v>158</v>
      </c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>
        <v>1</v>
      </c>
      <c r="DP152" s="13"/>
      <c r="DQ152" s="13">
        <v>1</v>
      </c>
      <c r="DR152" s="13"/>
      <c r="DS152" s="13"/>
      <c r="DT152" s="13"/>
      <c r="DU152" s="13">
        <v>1</v>
      </c>
      <c r="DV152" s="13"/>
      <c r="DW152" s="13"/>
      <c r="DX152" s="13"/>
      <c r="DY152" s="13"/>
      <c r="DZ152" s="13"/>
      <c r="EA152" s="13"/>
      <c r="EB152" s="13"/>
      <c r="EC152" s="13"/>
      <c r="ED152" s="13"/>
      <c r="EE152" s="13">
        <v>1</v>
      </c>
      <c r="EF152" s="13"/>
      <c r="EG152" s="13">
        <v>1</v>
      </c>
      <c r="EH152" s="13"/>
      <c r="EI152" s="13"/>
      <c r="EJ152" s="13">
        <v>1</v>
      </c>
      <c r="EK152" s="13">
        <v>1</v>
      </c>
      <c r="EL152" s="13">
        <v>1</v>
      </c>
      <c r="EM152" s="13"/>
      <c r="EN152" s="13"/>
      <c r="EO152" s="13">
        <v>1</v>
      </c>
      <c r="EP152" s="13"/>
      <c r="EQ152" s="13"/>
      <c r="ER152" s="13"/>
      <c r="ES152" s="13"/>
      <c r="ET152" s="13"/>
      <c r="EU152" s="13">
        <v>1</v>
      </c>
      <c r="EV152" s="13">
        <v>1</v>
      </c>
      <c r="EW152" s="13"/>
      <c r="EX152" s="13">
        <v>1</v>
      </c>
      <c r="EY152" s="13"/>
      <c r="EZ152" s="13"/>
      <c r="FA152" s="13">
        <v>3</v>
      </c>
      <c r="FB152" s="13"/>
      <c r="FC152" s="13">
        <v>1</v>
      </c>
      <c r="FD152" s="13">
        <v>1</v>
      </c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57">
        <v>17</v>
      </c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>
        <v>1</v>
      </c>
      <c r="HN152" s="13"/>
      <c r="HO152" s="13">
        <v>1</v>
      </c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>
        <v>1</v>
      </c>
      <c r="IA152" s="13"/>
      <c r="IB152" s="13">
        <v>1</v>
      </c>
      <c r="IC152" s="13"/>
      <c r="ID152" s="13">
        <v>1</v>
      </c>
      <c r="IE152" s="13"/>
      <c r="IF152" s="13">
        <v>1</v>
      </c>
      <c r="IG152" s="13">
        <v>1</v>
      </c>
      <c r="IH152" s="13"/>
      <c r="II152" s="13">
        <v>1</v>
      </c>
      <c r="IJ152" s="13"/>
      <c r="IK152" s="13"/>
      <c r="IL152" s="13"/>
      <c r="IM152" s="13"/>
      <c r="IN152" s="13">
        <v>1</v>
      </c>
      <c r="IO152" s="13"/>
      <c r="IP152" s="13"/>
      <c r="IQ152" s="13"/>
      <c r="IR152" s="13">
        <v>1</v>
      </c>
      <c r="IS152" s="13">
        <v>2</v>
      </c>
      <c r="IT152" s="13"/>
      <c r="IU152" s="13">
        <v>1</v>
      </c>
      <c r="IV152" s="13">
        <v>2</v>
      </c>
      <c r="IW152" s="13"/>
      <c r="IX152" s="13">
        <v>3</v>
      </c>
      <c r="IY152" s="13"/>
      <c r="IZ152" s="13"/>
      <c r="JA152" s="13"/>
      <c r="JB152" s="13"/>
      <c r="JC152" s="13"/>
      <c r="JD152" s="13"/>
      <c r="JE152" s="13">
        <v>1</v>
      </c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57">
        <v>19</v>
      </c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57"/>
      <c r="MV152" s="13">
        <v>36</v>
      </c>
    </row>
    <row r="153" spans="1:360">
      <c r="A153" s="8" t="s">
        <v>163</v>
      </c>
      <c r="B153" s="234">
        <f t="shared" si="280"/>
        <v>0</v>
      </c>
      <c r="C153" s="234">
        <f t="shared" si="281"/>
        <v>0</v>
      </c>
      <c r="D153" s="234">
        <f t="shared" si="282"/>
        <v>0</v>
      </c>
      <c r="E153" s="234">
        <f t="shared" si="283"/>
        <v>0</v>
      </c>
      <c r="F153" s="234">
        <f t="shared" si="284"/>
        <v>1</v>
      </c>
      <c r="G153" s="234">
        <f t="shared" si="285"/>
        <v>0</v>
      </c>
      <c r="H153" s="234">
        <f t="shared" si="286"/>
        <v>3</v>
      </c>
      <c r="I153" s="234">
        <f t="shared" si="287"/>
        <v>5</v>
      </c>
      <c r="J153" s="234">
        <f t="shared" si="288"/>
        <v>13</v>
      </c>
      <c r="K153" s="234">
        <f t="shared" si="289"/>
        <v>5</v>
      </c>
      <c r="L153" s="234">
        <f t="shared" si="290"/>
        <v>22</v>
      </c>
      <c r="M153" s="234">
        <f t="shared" si="291"/>
        <v>5</v>
      </c>
      <c r="N153" s="234">
        <f t="shared" si="292"/>
        <v>31</v>
      </c>
      <c r="O153" s="234">
        <f t="shared" si="293"/>
        <v>15</v>
      </c>
      <c r="P153" s="234">
        <f t="shared" si="294"/>
        <v>28</v>
      </c>
      <c r="Q153" s="234">
        <f t="shared" si="295"/>
        <v>19</v>
      </c>
      <c r="R153" s="234">
        <f t="shared" si="296"/>
        <v>20</v>
      </c>
      <c r="S153" s="234">
        <f t="shared" si="297"/>
        <v>15</v>
      </c>
      <c r="T153" s="234">
        <f t="shared" si="298"/>
        <v>5</v>
      </c>
      <c r="U153" s="234">
        <f t="shared" si="299"/>
        <v>10</v>
      </c>
      <c r="W153" s="596">
        <f t="shared" si="300"/>
        <v>0</v>
      </c>
      <c r="X153" s="596">
        <f t="shared" si="301"/>
        <v>0</v>
      </c>
      <c r="Y153" s="596">
        <f t="shared" si="302"/>
        <v>0</v>
      </c>
      <c r="Z153" s="596">
        <f t="shared" si="303"/>
        <v>0</v>
      </c>
      <c r="AA153" s="596">
        <f t="shared" si="304"/>
        <v>0</v>
      </c>
      <c r="AB153" s="596">
        <f t="shared" si="305"/>
        <v>0</v>
      </c>
      <c r="AC153" s="596">
        <f t="shared" si="306"/>
        <v>1</v>
      </c>
      <c r="AD153" s="596">
        <f t="shared" si="307"/>
        <v>0</v>
      </c>
      <c r="AE153" s="596">
        <f t="shared" si="308"/>
        <v>4</v>
      </c>
      <c r="AF153" s="596">
        <f t="shared" si="309"/>
        <v>0</v>
      </c>
      <c r="AG153" s="305"/>
      <c r="AH153" s="16" t="s">
        <v>159</v>
      </c>
      <c r="AI153" s="616">
        <f t="shared" si="249"/>
        <v>0</v>
      </c>
      <c r="AJ153" s="616">
        <f t="shared" si="250"/>
        <v>0</v>
      </c>
      <c r="AK153" s="616">
        <f t="shared" si="251"/>
        <v>1</v>
      </c>
      <c r="AL153" s="616">
        <f t="shared" si="252"/>
        <v>1</v>
      </c>
      <c r="AM153" s="616">
        <f t="shared" si="253"/>
        <v>1</v>
      </c>
      <c r="AN153" s="616">
        <f t="shared" si="254"/>
        <v>2</v>
      </c>
      <c r="AO153" s="616">
        <f t="shared" si="255"/>
        <v>9</v>
      </c>
      <c r="AP153" s="616">
        <f t="shared" si="256"/>
        <v>7</v>
      </c>
      <c r="AQ153" s="616">
        <f t="shared" si="257"/>
        <v>37</v>
      </c>
      <c r="AR153" s="616">
        <f t="shared" si="258"/>
        <v>9</v>
      </c>
      <c r="AS153" s="616">
        <f t="shared" si="259"/>
        <v>47</v>
      </c>
      <c r="AT153" s="616">
        <f t="shared" si="260"/>
        <v>26</v>
      </c>
      <c r="AU153" s="616">
        <f t="shared" si="261"/>
        <v>100</v>
      </c>
      <c r="AV153" s="616">
        <f t="shared" si="262"/>
        <v>64</v>
      </c>
      <c r="AW153" s="616">
        <f t="shared" si="263"/>
        <v>101</v>
      </c>
      <c r="AX153" s="616">
        <f t="shared" si="264"/>
        <v>80</v>
      </c>
      <c r="AY153" s="616">
        <f t="shared" si="265"/>
        <v>51</v>
      </c>
      <c r="AZ153" s="616">
        <f t="shared" si="266"/>
        <v>75</v>
      </c>
      <c r="BA153" s="616">
        <f t="shared" si="267"/>
        <v>27</v>
      </c>
      <c r="BB153" s="616">
        <f t="shared" si="268"/>
        <v>20</v>
      </c>
      <c r="BC153" s="616">
        <f t="shared" si="269"/>
        <v>17</v>
      </c>
      <c r="BD153" s="594">
        <f t="shared" si="270"/>
        <v>0</v>
      </c>
      <c r="BE153" s="594">
        <f t="shared" si="271"/>
        <v>0</v>
      </c>
      <c r="BF153" s="594">
        <f t="shared" si="272"/>
        <v>0</v>
      </c>
      <c r="BG153" s="594">
        <f t="shared" si="273"/>
        <v>0</v>
      </c>
      <c r="BH153" s="594">
        <f t="shared" si="274"/>
        <v>0</v>
      </c>
      <c r="BI153" s="594">
        <f t="shared" si="275"/>
        <v>0</v>
      </c>
      <c r="BJ153" s="594">
        <f t="shared" si="276"/>
        <v>0</v>
      </c>
      <c r="BK153" s="594">
        <f t="shared" si="277"/>
        <v>0</v>
      </c>
      <c r="BL153" s="594">
        <f t="shared" si="278"/>
        <v>7</v>
      </c>
      <c r="BM153" s="594">
        <f t="shared" si="279"/>
        <v>9</v>
      </c>
      <c r="BN153" s="305"/>
      <c r="BO153" s="305"/>
      <c r="BP153" s="16" t="s">
        <v>159</v>
      </c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>
        <v>1</v>
      </c>
      <c r="CF153" s="13"/>
      <c r="CG153" s="13"/>
      <c r="CH153" s="13"/>
      <c r="CI153" s="13"/>
      <c r="CJ153" s="13"/>
      <c r="CK153" s="13"/>
      <c r="CL153" s="13"/>
      <c r="CM153" s="13"/>
      <c r="CN153" s="13">
        <v>1</v>
      </c>
      <c r="CO153" s="13"/>
      <c r="CP153" s="13">
        <v>1</v>
      </c>
      <c r="CQ153" s="13"/>
      <c r="CR153" s="13"/>
      <c r="CS153" s="13"/>
      <c r="CT153" s="13"/>
      <c r="CU153" s="13">
        <v>1</v>
      </c>
      <c r="CV153" s="13"/>
      <c r="CW153" s="13">
        <v>1</v>
      </c>
      <c r="CX153" s="13">
        <v>1</v>
      </c>
      <c r="CY153" s="13"/>
      <c r="CZ153" s="13">
        <v>3</v>
      </c>
      <c r="DA153" s="13">
        <v>1</v>
      </c>
      <c r="DB153" s="13"/>
      <c r="DC153" s="13"/>
      <c r="DD153" s="13"/>
      <c r="DE153" s="13">
        <v>1</v>
      </c>
      <c r="DF153" s="13">
        <v>1</v>
      </c>
      <c r="DG153" s="13">
        <v>2</v>
      </c>
      <c r="DH153" s="13">
        <v>1</v>
      </c>
      <c r="DI153" s="13"/>
      <c r="DJ153" s="13">
        <v>1</v>
      </c>
      <c r="DK153" s="13">
        <v>3</v>
      </c>
      <c r="DL153" s="13">
        <v>4</v>
      </c>
      <c r="DM153" s="13">
        <v>1</v>
      </c>
      <c r="DN153" s="13">
        <v>2</v>
      </c>
      <c r="DO153" s="13">
        <v>1</v>
      </c>
      <c r="DP153" s="13">
        <v>2</v>
      </c>
      <c r="DQ153" s="13">
        <v>1</v>
      </c>
      <c r="DR153" s="13">
        <v>5</v>
      </c>
      <c r="DS153" s="13">
        <v>5</v>
      </c>
      <c r="DT153" s="13">
        <v>2</v>
      </c>
      <c r="DU153" s="13">
        <v>3</v>
      </c>
      <c r="DV153" s="13">
        <v>2</v>
      </c>
      <c r="DW153" s="13">
        <v>2</v>
      </c>
      <c r="DX153" s="13">
        <v>11</v>
      </c>
      <c r="DY153" s="13">
        <v>3</v>
      </c>
      <c r="DZ153" s="13">
        <v>9</v>
      </c>
      <c r="EA153" s="13">
        <v>4</v>
      </c>
      <c r="EB153" s="13">
        <v>9</v>
      </c>
      <c r="EC153" s="13">
        <v>5</v>
      </c>
      <c r="ED153" s="13">
        <v>7</v>
      </c>
      <c r="EE153" s="13">
        <v>12</v>
      </c>
      <c r="EF153" s="13">
        <v>14</v>
      </c>
      <c r="EG153" s="13">
        <v>7</v>
      </c>
      <c r="EH153" s="13">
        <v>2</v>
      </c>
      <c r="EI153" s="13">
        <v>7</v>
      </c>
      <c r="EJ153" s="13">
        <v>8</v>
      </c>
      <c r="EK153" s="13">
        <v>8</v>
      </c>
      <c r="EL153" s="13">
        <v>7</v>
      </c>
      <c r="EM153" s="13">
        <v>8</v>
      </c>
      <c r="EN153" s="13">
        <v>8</v>
      </c>
      <c r="EO153" s="13">
        <v>11</v>
      </c>
      <c r="EP153" s="13">
        <v>10</v>
      </c>
      <c r="EQ153" s="13">
        <v>9</v>
      </c>
      <c r="ER153" s="13">
        <v>9</v>
      </c>
      <c r="ES153" s="13">
        <v>7</v>
      </c>
      <c r="ET153" s="13">
        <v>9</v>
      </c>
      <c r="EU153" s="13">
        <v>11</v>
      </c>
      <c r="EV153" s="13">
        <v>3</v>
      </c>
      <c r="EW153" s="13">
        <v>3</v>
      </c>
      <c r="EX153" s="13">
        <v>9</v>
      </c>
      <c r="EY153" s="13">
        <v>5</v>
      </c>
      <c r="EZ153" s="13">
        <v>2</v>
      </c>
      <c r="FA153" s="13">
        <v>5</v>
      </c>
      <c r="FB153" s="13">
        <v>5</v>
      </c>
      <c r="FC153" s="13">
        <v>5</v>
      </c>
      <c r="FD153" s="13">
        <v>2</v>
      </c>
      <c r="FE153" s="13"/>
      <c r="FF153" s="13"/>
      <c r="FG153" s="13">
        <v>1</v>
      </c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57">
        <v>284</v>
      </c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>
        <v>1</v>
      </c>
      <c r="GL153" s="13"/>
      <c r="GM153" s="13"/>
      <c r="GN153" s="13"/>
      <c r="GO153" s="13"/>
      <c r="GP153" s="13">
        <v>1</v>
      </c>
      <c r="GQ153" s="13"/>
      <c r="GR153" s="13"/>
      <c r="GS153" s="13"/>
      <c r="GT153" s="13"/>
      <c r="GU153" s="13"/>
      <c r="GV153" s="13"/>
      <c r="GW153" s="13"/>
      <c r="GX153" s="13">
        <v>1</v>
      </c>
      <c r="GY153" s="13">
        <v>1</v>
      </c>
      <c r="GZ153" s="13">
        <v>2</v>
      </c>
      <c r="HA153" s="13">
        <v>2</v>
      </c>
      <c r="HB153" s="13">
        <v>2</v>
      </c>
      <c r="HC153" s="13">
        <v>1</v>
      </c>
      <c r="HD153" s="13"/>
      <c r="HE153" s="13"/>
      <c r="HF153" s="13">
        <v>3</v>
      </c>
      <c r="HG153" s="13">
        <v>2</v>
      </c>
      <c r="HH153" s="13">
        <v>5</v>
      </c>
      <c r="HI153" s="13">
        <v>5</v>
      </c>
      <c r="HJ153" s="13">
        <v>4</v>
      </c>
      <c r="HK153" s="13">
        <v>3</v>
      </c>
      <c r="HL153" s="13">
        <v>4</v>
      </c>
      <c r="HM153" s="13">
        <v>1</v>
      </c>
      <c r="HN153" s="13">
        <v>7</v>
      </c>
      <c r="HO153" s="13">
        <v>3</v>
      </c>
      <c r="HP153" s="13">
        <v>4</v>
      </c>
      <c r="HQ153" s="13">
        <v>2</v>
      </c>
      <c r="HR153" s="13">
        <v>4</v>
      </c>
      <c r="HS153" s="13">
        <v>4</v>
      </c>
      <c r="HT153" s="13">
        <v>2</v>
      </c>
      <c r="HU153" s="13">
        <v>8</v>
      </c>
      <c r="HV153" s="13">
        <v>3</v>
      </c>
      <c r="HW153" s="13">
        <v>6</v>
      </c>
      <c r="HX153" s="13">
        <v>6</v>
      </c>
      <c r="HY153" s="13">
        <v>8</v>
      </c>
      <c r="HZ153" s="13">
        <v>10</v>
      </c>
      <c r="IA153" s="13">
        <v>6</v>
      </c>
      <c r="IB153" s="13">
        <v>7</v>
      </c>
      <c r="IC153" s="13">
        <v>11</v>
      </c>
      <c r="ID153" s="13">
        <v>12</v>
      </c>
      <c r="IE153" s="13">
        <v>12</v>
      </c>
      <c r="IF153" s="13">
        <v>11</v>
      </c>
      <c r="IG153" s="13">
        <v>11</v>
      </c>
      <c r="IH153" s="13">
        <v>13</v>
      </c>
      <c r="II153" s="13">
        <v>7</v>
      </c>
      <c r="IJ153" s="13">
        <v>10</v>
      </c>
      <c r="IK153" s="13">
        <v>12</v>
      </c>
      <c r="IL153" s="13">
        <v>11</v>
      </c>
      <c r="IM153" s="13">
        <v>10</v>
      </c>
      <c r="IN153" s="13">
        <v>9</v>
      </c>
      <c r="IO153" s="13">
        <v>9</v>
      </c>
      <c r="IP153" s="13">
        <v>5</v>
      </c>
      <c r="IQ153" s="13">
        <v>14</v>
      </c>
      <c r="IR153" s="13">
        <v>12</v>
      </c>
      <c r="IS153" s="13">
        <v>9</v>
      </c>
      <c r="IT153" s="13">
        <v>4</v>
      </c>
      <c r="IU153" s="13">
        <v>11</v>
      </c>
      <c r="IV153" s="13">
        <v>4</v>
      </c>
      <c r="IW153" s="13">
        <v>4</v>
      </c>
      <c r="IX153" s="13">
        <v>4</v>
      </c>
      <c r="IY153" s="13">
        <v>5</v>
      </c>
      <c r="IZ153" s="13">
        <v>6</v>
      </c>
      <c r="JA153" s="13">
        <v>6</v>
      </c>
      <c r="JB153" s="13">
        <v>1</v>
      </c>
      <c r="JC153" s="13">
        <v>6</v>
      </c>
      <c r="JD153" s="13">
        <v>3</v>
      </c>
      <c r="JE153" s="13">
        <v>5</v>
      </c>
      <c r="JF153" s="13">
        <v>6</v>
      </c>
      <c r="JG153" s="13">
        <v>1</v>
      </c>
      <c r="JH153" s="13">
        <v>2</v>
      </c>
      <c r="JI153" s="13">
        <v>2</v>
      </c>
      <c r="JJ153" s="13">
        <v>3</v>
      </c>
      <c r="JK153" s="13">
        <v>1</v>
      </c>
      <c r="JL153" s="13">
        <v>1</v>
      </c>
      <c r="JM153" s="13">
        <v>1</v>
      </c>
      <c r="JN153" s="13"/>
      <c r="JO153" s="13">
        <v>1</v>
      </c>
      <c r="JP153" s="13">
        <v>1</v>
      </c>
      <c r="JQ153" s="13"/>
      <c r="JR153" s="13"/>
      <c r="JS153" s="13"/>
      <c r="JT153" s="57">
        <v>374</v>
      </c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>
        <v>1</v>
      </c>
      <c r="LX153" s="13">
        <v>1</v>
      </c>
      <c r="LY153" s="13">
        <v>1</v>
      </c>
      <c r="LZ153" s="13">
        <v>2</v>
      </c>
      <c r="MA153" s="13"/>
      <c r="MB153" s="13"/>
      <c r="MC153" s="13"/>
      <c r="MD153" s="13">
        <v>2</v>
      </c>
      <c r="ME153" s="13">
        <v>3</v>
      </c>
      <c r="MF153" s="13">
        <v>2</v>
      </c>
      <c r="MG153" s="13">
        <v>1</v>
      </c>
      <c r="MH153" s="13">
        <v>1</v>
      </c>
      <c r="MI153" s="13"/>
      <c r="MJ153" s="13"/>
      <c r="MK153" s="13"/>
      <c r="ML153" s="13">
        <v>1</v>
      </c>
      <c r="MM153" s="13">
        <v>1</v>
      </c>
      <c r="MN153" s="13"/>
      <c r="MO153" s="13"/>
      <c r="MP153" s="13"/>
      <c r="MQ153" s="13"/>
      <c r="MR153" s="13"/>
      <c r="MS153" s="13"/>
      <c r="MT153" s="13">
        <v>1</v>
      </c>
      <c r="MU153" s="57">
        <v>17</v>
      </c>
      <c r="MV153" s="13">
        <v>675</v>
      </c>
    </row>
    <row r="154" spans="1:360">
      <c r="A154" s="9" t="s">
        <v>164</v>
      </c>
      <c r="B154" s="234">
        <f t="shared" si="280"/>
        <v>1</v>
      </c>
      <c r="C154" s="234">
        <f t="shared" si="281"/>
        <v>1</v>
      </c>
      <c r="D154" s="234">
        <f t="shared" si="282"/>
        <v>0</v>
      </c>
      <c r="E154" s="234">
        <f t="shared" si="283"/>
        <v>0</v>
      </c>
      <c r="F154" s="234">
        <f t="shared" si="284"/>
        <v>0</v>
      </c>
      <c r="G154" s="234">
        <f t="shared" si="285"/>
        <v>0</v>
      </c>
      <c r="H154" s="234">
        <f t="shared" si="286"/>
        <v>4</v>
      </c>
      <c r="I154" s="234">
        <f t="shared" si="287"/>
        <v>1</v>
      </c>
      <c r="J154" s="234">
        <f t="shared" si="288"/>
        <v>9</v>
      </c>
      <c r="K154" s="234">
        <f t="shared" si="289"/>
        <v>5</v>
      </c>
      <c r="L154" s="234">
        <f t="shared" si="290"/>
        <v>25</v>
      </c>
      <c r="M154" s="234">
        <f t="shared" si="291"/>
        <v>9</v>
      </c>
      <c r="N154" s="234">
        <f t="shared" si="292"/>
        <v>29</v>
      </c>
      <c r="O154" s="234">
        <f t="shared" si="293"/>
        <v>18</v>
      </c>
      <c r="P154" s="234">
        <f t="shared" si="294"/>
        <v>25</v>
      </c>
      <c r="Q154" s="234">
        <f t="shared" si="295"/>
        <v>21</v>
      </c>
      <c r="R154" s="234">
        <f t="shared" si="296"/>
        <v>15</v>
      </c>
      <c r="S154" s="234">
        <f t="shared" si="297"/>
        <v>12</v>
      </c>
      <c r="T154" s="234">
        <f t="shared" si="298"/>
        <v>2</v>
      </c>
      <c r="U154" s="234">
        <f t="shared" si="299"/>
        <v>5</v>
      </c>
      <c r="W154" s="596">
        <f t="shared" si="300"/>
        <v>1</v>
      </c>
      <c r="X154" s="596">
        <f t="shared" si="301"/>
        <v>0</v>
      </c>
      <c r="Y154" s="596">
        <f t="shared" si="302"/>
        <v>1</v>
      </c>
      <c r="Z154" s="596">
        <f t="shared" si="303"/>
        <v>0</v>
      </c>
      <c r="AA154" s="596">
        <f t="shared" si="304"/>
        <v>0</v>
      </c>
      <c r="AB154" s="596">
        <f t="shared" si="305"/>
        <v>0</v>
      </c>
      <c r="AC154" s="596">
        <f t="shared" si="306"/>
        <v>0</v>
      </c>
      <c r="AD154" s="596">
        <f t="shared" si="307"/>
        <v>0</v>
      </c>
      <c r="AE154" s="596">
        <f t="shared" si="308"/>
        <v>0</v>
      </c>
      <c r="AF154" s="596">
        <f t="shared" si="309"/>
        <v>0</v>
      </c>
      <c r="AG154" s="305"/>
      <c r="AH154" s="16" t="s">
        <v>160</v>
      </c>
      <c r="AI154" s="616">
        <f t="shared" si="249"/>
        <v>1</v>
      </c>
      <c r="AJ154" s="616">
        <f t="shared" si="250"/>
        <v>0</v>
      </c>
      <c r="AK154" s="616">
        <f t="shared" si="251"/>
        <v>1</v>
      </c>
      <c r="AL154" s="616">
        <f t="shared" si="252"/>
        <v>0</v>
      </c>
      <c r="AM154" s="616">
        <f t="shared" si="253"/>
        <v>2</v>
      </c>
      <c r="AN154" s="616">
        <f t="shared" si="254"/>
        <v>1</v>
      </c>
      <c r="AO154" s="616">
        <f t="shared" si="255"/>
        <v>4</v>
      </c>
      <c r="AP154" s="616">
        <f t="shared" si="256"/>
        <v>6</v>
      </c>
      <c r="AQ154" s="616">
        <f t="shared" si="257"/>
        <v>34</v>
      </c>
      <c r="AR154" s="616">
        <f t="shared" si="258"/>
        <v>13</v>
      </c>
      <c r="AS154" s="616">
        <f t="shared" si="259"/>
        <v>78</v>
      </c>
      <c r="AT154" s="616">
        <f t="shared" si="260"/>
        <v>22</v>
      </c>
      <c r="AU154" s="616">
        <f t="shared" si="261"/>
        <v>126</v>
      </c>
      <c r="AV154" s="616">
        <f t="shared" si="262"/>
        <v>67</v>
      </c>
      <c r="AW154" s="616">
        <f t="shared" si="263"/>
        <v>155</v>
      </c>
      <c r="AX154" s="616">
        <f t="shared" si="264"/>
        <v>98</v>
      </c>
      <c r="AY154" s="616">
        <f t="shared" si="265"/>
        <v>141</v>
      </c>
      <c r="AZ154" s="616">
        <f t="shared" si="266"/>
        <v>129</v>
      </c>
      <c r="BA154" s="616">
        <f t="shared" si="267"/>
        <v>43</v>
      </c>
      <c r="BB154" s="616">
        <f t="shared" si="268"/>
        <v>84</v>
      </c>
      <c r="BC154" s="616">
        <f t="shared" si="269"/>
        <v>37</v>
      </c>
      <c r="BD154" s="594">
        <f t="shared" si="270"/>
        <v>0</v>
      </c>
      <c r="BE154" s="594">
        <f t="shared" si="271"/>
        <v>0</v>
      </c>
      <c r="BF154" s="594">
        <f t="shared" si="272"/>
        <v>0</v>
      </c>
      <c r="BG154" s="594">
        <f t="shared" si="273"/>
        <v>1</v>
      </c>
      <c r="BH154" s="594">
        <f t="shared" si="274"/>
        <v>0</v>
      </c>
      <c r="BI154" s="594">
        <f t="shared" si="275"/>
        <v>1</v>
      </c>
      <c r="BJ154" s="594">
        <f t="shared" si="276"/>
        <v>2</v>
      </c>
      <c r="BK154" s="594">
        <f t="shared" si="277"/>
        <v>4</v>
      </c>
      <c r="BL154" s="594">
        <f t="shared" si="278"/>
        <v>13</v>
      </c>
      <c r="BM154" s="594">
        <f t="shared" si="279"/>
        <v>16</v>
      </c>
      <c r="BN154" s="305"/>
      <c r="BO154" s="305"/>
      <c r="BP154" s="16" t="s">
        <v>160</v>
      </c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>
        <v>1</v>
      </c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>
        <v>1</v>
      </c>
      <c r="CT154" s="13"/>
      <c r="CU154" s="13">
        <v>1</v>
      </c>
      <c r="CV154" s="13">
        <v>1</v>
      </c>
      <c r="CW154" s="13">
        <v>1</v>
      </c>
      <c r="CX154" s="13"/>
      <c r="CY154" s="13"/>
      <c r="CZ154" s="13"/>
      <c r="DA154" s="13">
        <v>2</v>
      </c>
      <c r="DB154" s="13">
        <v>1</v>
      </c>
      <c r="DC154" s="13"/>
      <c r="DD154" s="13">
        <v>1</v>
      </c>
      <c r="DE154" s="13">
        <v>2</v>
      </c>
      <c r="DF154" s="13">
        <v>2</v>
      </c>
      <c r="DG154" s="13"/>
      <c r="DH154" s="13">
        <v>3</v>
      </c>
      <c r="DI154" s="13">
        <v>2</v>
      </c>
      <c r="DJ154" s="13">
        <v>1</v>
      </c>
      <c r="DK154" s="13">
        <v>1</v>
      </c>
      <c r="DL154" s="13">
        <v>1</v>
      </c>
      <c r="DM154" s="13">
        <v>2</v>
      </c>
      <c r="DN154" s="13">
        <v>1</v>
      </c>
      <c r="DO154" s="13">
        <v>2</v>
      </c>
      <c r="DP154" s="13">
        <v>2</v>
      </c>
      <c r="DQ154" s="13">
        <v>1</v>
      </c>
      <c r="DR154" s="13">
        <v>2</v>
      </c>
      <c r="DS154" s="13">
        <v>3</v>
      </c>
      <c r="DT154" s="13">
        <v>6</v>
      </c>
      <c r="DU154" s="13">
        <v>2</v>
      </c>
      <c r="DV154" s="13">
        <v>3</v>
      </c>
      <c r="DW154" s="13">
        <v>4</v>
      </c>
      <c r="DX154" s="13">
        <v>6</v>
      </c>
      <c r="DY154" s="13">
        <v>10</v>
      </c>
      <c r="DZ154" s="13">
        <v>7</v>
      </c>
      <c r="EA154" s="13">
        <v>6</v>
      </c>
      <c r="EB154" s="13">
        <v>8</v>
      </c>
      <c r="EC154" s="13">
        <v>5</v>
      </c>
      <c r="ED154" s="13">
        <v>11</v>
      </c>
      <c r="EE154" s="13">
        <v>7</v>
      </c>
      <c r="EF154" s="13">
        <v>4</v>
      </c>
      <c r="EG154" s="13">
        <v>8</v>
      </c>
      <c r="EH154" s="13">
        <v>6</v>
      </c>
      <c r="EI154" s="13">
        <v>10</v>
      </c>
      <c r="EJ154" s="13">
        <v>14</v>
      </c>
      <c r="EK154" s="13">
        <v>10</v>
      </c>
      <c r="EL154" s="13">
        <v>11</v>
      </c>
      <c r="EM154" s="13">
        <v>11</v>
      </c>
      <c r="EN154" s="13">
        <v>9</v>
      </c>
      <c r="EO154" s="13">
        <v>15</v>
      </c>
      <c r="EP154" s="13">
        <v>4</v>
      </c>
      <c r="EQ154" s="13">
        <v>12</v>
      </c>
      <c r="ER154" s="13">
        <v>10</v>
      </c>
      <c r="ES154" s="13">
        <v>14</v>
      </c>
      <c r="ET154" s="13">
        <v>15</v>
      </c>
      <c r="EU154" s="13">
        <v>14</v>
      </c>
      <c r="EV154" s="13">
        <v>19</v>
      </c>
      <c r="EW154" s="13">
        <v>12</v>
      </c>
      <c r="EX154" s="13">
        <v>16</v>
      </c>
      <c r="EY154" s="13">
        <v>13</v>
      </c>
      <c r="EZ154" s="13">
        <v>17</v>
      </c>
      <c r="FA154" s="13">
        <v>9</v>
      </c>
      <c r="FB154" s="13">
        <v>7</v>
      </c>
      <c r="FC154" s="13">
        <v>13</v>
      </c>
      <c r="FD154" s="13">
        <v>7</v>
      </c>
      <c r="FE154" s="13">
        <v>10</v>
      </c>
      <c r="FF154" s="13">
        <v>10</v>
      </c>
      <c r="FG154" s="13">
        <v>2</v>
      </c>
      <c r="FH154" s="13">
        <v>4</v>
      </c>
      <c r="FI154" s="13">
        <v>1</v>
      </c>
      <c r="FJ154" s="13">
        <v>2</v>
      </c>
      <c r="FK154" s="13">
        <v>1</v>
      </c>
      <c r="FL154" s="13"/>
      <c r="FM154" s="13">
        <v>1</v>
      </c>
      <c r="FN154" s="13"/>
      <c r="FO154" s="13"/>
      <c r="FP154" s="13"/>
      <c r="FQ154" s="13"/>
      <c r="FR154" s="13"/>
      <c r="FS154" s="57">
        <v>420</v>
      </c>
      <c r="FT154" s="13"/>
      <c r="FU154" s="13"/>
      <c r="FV154" s="13"/>
      <c r="FW154" s="13"/>
      <c r="FX154" s="13">
        <v>1</v>
      </c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>
        <v>1</v>
      </c>
      <c r="GL154" s="13"/>
      <c r="GM154" s="13"/>
      <c r="GN154" s="13"/>
      <c r="GO154" s="13"/>
      <c r="GP154" s="13">
        <v>1</v>
      </c>
      <c r="GQ154" s="13"/>
      <c r="GR154" s="13"/>
      <c r="GS154" s="13"/>
      <c r="GT154" s="13">
        <v>1</v>
      </c>
      <c r="GU154" s="13"/>
      <c r="GV154" s="13"/>
      <c r="GW154" s="13">
        <v>1</v>
      </c>
      <c r="GX154" s="13"/>
      <c r="GY154" s="13"/>
      <c r="GZ154" s="13"/>
      <c r="HA154" s="13"/>
      <c r="HB154" s="13">
        <v>1</v>
      </c>
      <c r="HC154" s="13">
        <v>1</v>
      </c>
      <c r="HD154" s="13"/>
      <c r="HE154" s="13">
        <v>1</v>
      </c>
      <c r="HF154" s="13">
        <v>2</v>
      </c>
      <c r="HG154" s="13">
        <v>1</v>
      </c>
      <c r="HH154" s="13">
        <v>1</v>
      </c>
      <c r="HI154" s="13">
        <v>2</v>
      </c>
      <c r="HJ154" s="13">
        <v>6</v>
      </c>
      <c r="HK154" s="13">
        <v>3</v>
      </c>
      <c r="HL154" s="13">
        <v>1</v>
      </c>
      <c r="HM154" s="13">
        <v>6</v>
      </c>
      <c r="HN154" s="13">
        <v>6</v>
      </c>
      <c r="HO154" s="13">
        <v>6</v>
      </c>
      <c r="HP154" s="13">
        <v>8</v>
      </c>
      <c r="HQ154" s="13">
        <v>4</v>
      </c>
      <c r="HR154" s="13">
        <v>6</v>
      </c>
      <c r="HS154" s="13">
        <v>8</v>
      </c>
      <c r="HT154" s="13">
        <v>12</v>
      </c>
      <c r="HU154" s="13">
        <v>7</v>
      </c>
      <c r="HV154" s="13">
        <v>4</v>
      </c>
      <c r="HW154" s="13">
        <v>8</v>
      </c>
      <c r="HX154" s="13">
        <v>8</v>
      </c>
      <c r="HY154" s="13">
        <v>13</v>
      </c>
      <c r="HZ154" s="13">
        <v>5</v>
      </c>
      <c r="IA154" s="13">
        <v>6</v>
      </c>
      <c r="IB154" s="13">
        <v>16</v>
      </c>
      <c r="IC154" s="13">
        <v>8</v>
      </c>
      <c r="ID154" s="13">
        <v>16</v>
      </c>
      <c r="IE154" s="13">
        <v>16</v>
      </c>
      <c r="IF154" s="13">
        <v>15</v>
      </c>
      <c r="IG154" s="13">
        <v>14</v>
      </c>
      <c r="IH154" s="13">
        <v>14</v>
      </c>
      <c r="II154" s="13">
        <v>16</v>
      </c>
      <c r="IJ154" s="13">
        <v>10</v>
      </c>
      <c r="IK154" s="13">
        <v>17</v>
      </c>
      <c r="IL154" s="13">
        <v>14</v>
      </c>
      <c r="IM154" s="13">
        <v>19</v>
      </c>
      <c r="IN154" s="13">
        <v>18</v>
      </c>
      <c r="IO154" s="13">
        <v>10</v>
      </c>
      <c r="IP154" s="13">
        <v>14</v>
      </c>
      <c r="IQ154" s="13">
        <v>21</v>
      </c>
      <c r="IR154" s="13">
        <v>16</v>
      </c>
      <c r="IS154" s="13">
        <v>16</v>
      </c>
      <c r="IT154" s="13">
        <v>12</v>
      </c>
      <c r="IU154" s="13">
        <v>12</v>
      </c>
      <c r="IV154" s="13">
        <v>16</v>
      </c>
      <c r="IW154" s="13">
        <v>15</v>
      </c>
      <c r="IX154" s="13">
        <v>12</v>
      </c>
      <c r="IY154" s="13">
        <v>20</v>
      </c>
      <c r="IZ154" s="13">
        <v>16</v>
      </c>
      <c r="JA154" s="13">
        <v>9</v>
      </c>
      <c r="JB154" s="13">
        <v>13</v>
      </c>
      <c r="JC154" s="13">
        <v>16</v>
      </c>
      <c r="JD154" s="13">
        <v>11</v>
      </c>
      <c r="JE154" s="13">
        <v>4</v>
      </c>
      <c r="JF154" s="13">
        <v>10</v>
      </c>
      <c r="JG154" s="13">
        <v>5</v>
      </c>
      <c r="JH154" s="13">
        <v>2</v>
      </c>
      <c r="JI154" s="13">
        <v>5</v>
      </c>
      <c r="JJ154" s="13">
        <v>1</v>
      </c>
      <c r="JK154" s="13">
        <v>2</v>
      </c>
      <c r="JL154" s="13"/>
      <c r="JM154" s="13">
        <v>2</v>
      </c>
      <c r="JN154" s="13">
        <v>1</v>
      </c>
      <c r="JO154" s="13"/>
      <c r="JP154" s="13"/>
      <c r="JQ154" s="13"/>
      <c r="JR154" s="13"/>
      <c r="JS154" s="13"/>
      <c r="JT154" s="57">
        <v>585</v>
      </c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>
        <v>1</v>
      </c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>
        <v>1</v>
      </c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>
        <v>1</v>
      </c>
      <c r="LI154" s="13">
        <v>1</v>
      </c>
      <c r="LJ154" s="13"/>
      <c r="LK154" s="13"/>
      <c r="LL154" s="13"/>
      <c r="LM154" s="13"/>
      <c r="LN154" s="13">
        <v>1</v>
      </c>
      <c r="LO154" s="13">
        <v>1</v>
      </c>
      <c r="LP154" s="13"/>
      <c r="LQ154" s="13">
        <v>2</v>
      </c>
      <c r="LR154" s="13"/>
      <c r="LS154" s="13"/>
      <c r="LT154" s="13"/>
      <c r="LU154" s="13">
        <v>2</v>
      </c>
      <c r="LV154" s="13"/>
      <c r="LW154" s="13">
        <v>2</v>
      </c>
      <c r="LX154" s="13">
        <v>2</v>
      </c>
      <c r="LY154" s="13">
        <v>2</v>
      </c>
      <c r="LZ154" s="13"/>
      <c r="MA154" s="13"/>
      <c r="MB154" s="13"/>
      <c r="MC154" s="13">
        <v>1</v>
      </c>
      <c r="MD154" s="13">
        <v>4</v>
      </c>
      <c r="ME154" s="13"/>
      <c r="MF154" s="13">
        <v>2</v>
      </c>
      <c r="MG154" s="13">
        <v>2</v>
      </c>
      <c r="MH154" s="13">
        <v>2</v>
      </c>
      <c r="MI154" s="13">
        <v>2</v>
      </c>
      <c r="MJ154" s="13">
        <v>2</v>
      </c>
      <c r="MK154" s="13">
        <v>1</v>
      </c>
      <c r="ML154" s="13"/>
      <c r="MM154" s="13">
        <v>3</v>
      </c>
      <c r="MN154" s="13">
        <v>1</v>
      </c>
      <c r="MO154" s="13"/>
      <c r="MP154" s="13"/>
      <c r="MQ154" s="13">
        <v>1</v>
      </c>
      <c r="MR154" s="13"/>
      <c r="MS154" s="13"/>
      <c r="MT154" s="13"/>
      <c r="MU154" s="57">
        <v>37</v>
      </c>
      <c r="MV154" s="13">
        <v>1042</v>
      </c>
    </row>
    <row r="155" spans="1:360">
      <c r="A155" s="17" t="s">
        <v>270</v>
      </c>
      <c r="B155" s="234">
        <f t="shared" si="280"/>
        <v>0</v>
      </c>
      <c r="C155" s="234">
        <f t="shared" si="281"/>
        <v>0</v>
      </c>
      <c r="D155" s="234">
        <f t="shared" si="282"/>
        <v>0</v>
      </c>
      <c r="E155" s="234">
        <f t="shared" si="283"/>
        <v>0</v>
      </c>
      <c r="F155" s="234">
        <f t="shared" si="284"/>
        <v>3</v>
      </c>
      <c r="G155" s="234">
        <f t="shared" si="285"/>
        <v>2</v>
      </c>
      <c r="H155" s="234">
        <f t="shared" si="286"/>
        <v>7</v>
      </c>
      <c r="I155" s="234">
        <f t="shared" si="287"/>
        <v>4</v>
      </c>
      <c r="J155" s="234">
        <f t="shared" si="288"/>
        <v>6</v>
      </c>
      <c r="K155" s="234">
        <f t="shared" si="289"/>
        <v>4</v>
      </c>
      <c r="L155" s="234">
        <f t="shared" si="290"/>
        <v>16</v>
      </c>
      <c r="M155" s="234">
        <f t="shared" si="291"/>
        <v>7</v>
      </c>
      <c r="N155" s="234">
        <f t="shared" si="292"/>
        <v>34</v>
      </c>
      <c r="O155" s="234">
        <f t="shared" si="293"/>
        <v>8</v>
      </c>
      <c r="P155" s="234">
        <f t="shared" si="294"/>
        <v>27</v>
      </c>
      <c r="Q155" s="234">
        <f t="shared" si="295"/>
        <v>12</v>
      </c>
      <c r="R155" s="234">
        <f t="shared" si="296"/>
        <v>12</v>
      </c>
      <c r="S155" s="234">
        <f t="shared" si="297"/>
        <v>17</v>
      </c>
      <c r="T155" s="234">
        <f t="shared" si="298"/>
        <v>4</v>
      </c>
      <c r="U155" s="234">
        <f t="shared" si="299"/>
        <v>6</v>
      </c>
      <c r="W155" s="596">
        <f t="shared" si="300"/>
        <v>0</v>
      </c>
      <c r="X155" s="596">
        <f t="shared" si="301"/>
        <v>0</v>
      </c>
      <c r="Y155" s="596">
        <f t="shared" si="302"/>
        <v>0</v>
      </c>
      <c r="Z155" s="596">
        <f t="shared" si="303"/>
        <v>1</v>
      </c>
      <c r="AA155" s="596">
        <f t="shared" si="304"/>
        <v>1</v>
      </c>
      <c r="AB155" s="596">
        <f t="shared" si="305"/>
        <v>0</v>
      </c>
      <c r="AC155" s="596">
        <f t="shared" si="306"/>
        <v>0</v>
      </c>
      <c r="AD155" s="596">
        <f t="shared" si="307"/>
        <v>0</v>
      </c>
      <c r="AE155" s="596">
        <f t="shared" si="308"/>
        <v>1</v>
      </c>
      <c r="AF155" s="596">
        <f t="shared" si="309"/>
        <v>0</v>
      </c>
      <c r="AG155" s="305"/>
      <c r="AH155" s="16" t="s">
        <v>161</v>
      </c>
      <c r="AI155" s="616">
        <f t="shared" si="249"/>
        <v>0</v>
      </c>
      <c r="AJ155" s="616">
        <f t="shared" si="250"/>
        <v>0</v>
      </c>
      <c r="AK155" s="616">
        <f t="shared" si="251"/>
        <v>1</v>
      </c>
      <c r="AL155" s="616">
        <f t="shared" si="252"/>
        <v>0</v>
      </c>
      <c r="AM155" s="616">
        <f t="shared" si="253"/>
        <v>8</v>
      </c>
      <c r="AN155" s="616">
        <f t="shared" si="254"/>
        <v>7</v>
      </c>
      <c r="AO155" s="616">
        <f t="shared" si="255"/>
        <v>17</v>
      </c>
      <c r="AP155" s="616">
        <f t="shared" si="256"/>
        <v>11</v>
      </c>
      <c r="AQ155" s="616">
        <f t="shared" si="257"/>
        <v>36</v>
      </c>
      <c r="AR155" s="616">
        <f t="shared" si="258"/>
        <v>24</v>
      </c>
      <c r="AS155" s="616">
        <f t="shared" si="259"/>
        <v>81</v>
      </c>
      <c r="AT155" s="616">
        <f t="shared" si="260"/>
        <v>45</v>
      </c>
      <c r="AU155" s="616">
        <f t="shared" si="261"/>
        <v>147</v>
      </c>
      <c r="AV155" s="616">
        <f t="shared" si="262"/>
        <v>68</v>
      </c>
      <c r="AW155" s="616">
        <f t="shared" si="263"/>
        <v>143</v>
      </c>
      <c r="AX155" s="616">
        <f t="shared" si="264"/>
        <v>109</v>
      </c>
      <c r="AY155" s="616">
        <f t="shared" si="265"/>
        <v>81</v>
      </c>
      <c r="AZ155" s="616">
        <f t="shared" si="266"/>
        <v>93</v>
      </c>
      <c r="BA155" s="616">
        <f t="shared" si="267"/>
        <v>18</v>
      </c>
      <c r="BB155" s="616">
        <f t="shared" si="268"/>
        <v>37</v>
      </c>
      <c r="BC155" s="616">
        <f t="shared" si="269"/>
        <v>20</v>
      </c>
      <c r="BD155" s="594">
        <f t="shared" si="270"/>
        <v>0</v>
      </c>
      <c r="BE155" s="594">
        <f t="shared" si="271"/>
        <v>0</v>
      </c>
      <c r="BF155" s="594">
        <f t="shared" si="272"/>
        <v>0</v>
      </c>
      <c r="BG155" s="594">
        <f t="shared" si="273"/>
        <v>0</v>
      </c>
      <c r="BH155" s="594">
        <f t="shared" si="274"/>
        <v>0</v>
      </c>
      <c r="BI155" s="594">
        <f t="shared" si="275"/>
        <v>6</v>
      </c>
      <c r="BJ155" s="594">
        <f t="shared" si="276"/>
        <v>1</v>
      </c>
      <c r="BK155" s="594">
        <f t="shared" si="277"/>
        <v>3</v>
      </c>
      <c r="BL155" s="594">
        <f t="shared" si="278"/>
        <v>5</v>
      </c>
      <c r="BM155" s="594">
        <f t="shared" si="279"/>
        <v>5</v>
      </c>
      <c r="BN155" s="305"/>
      <c r="BO155" s="305"/>
      <c r="BP155" s="16" t="s">
        <v>161</v>
      </c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>
        <v>2</v>
      </c>
      <c r="CJ155" s="13">
        <v>1</v>
      </c>
      <c r="CK155" s="13"/>
      <c r="CL155" s="13">
        <v>1</v>
      </c>
      <c r="CM155" s="13"/>
      <c r="CN155" s="13"/>
      <c r="CO155" s="13">
        <v>1</v>
      </c>
      <c r="CP155" s="13">
        <v>1</v>
      </c>
      <c r="CQ155" s="13">
        <v>1</v>
      </c>
      <c r="CR155" s="13"/>
      <c r="CS155" s="13">
        <v>1</v>
      </c>
      <c r="CT155" s="13">
        <v>2</v>
      </c>
      <c r="CU155" s="13">
        <v>1</v>
      </c>
      <c r="CV155" s="13">
        <v>2</v>
      </c>
      <c r="CW155" s="13">
        <v>1</v>
      </c>
      <c r="CX155" s="13">
        <v>1</v>
      </c>
      <c r="CY155" s="13"/>
      <c r="CZ155" s="13">
        <v>2</v>
      </c>
      <c r="DA155" s="13">
        <v>1</v>
      </c>
      <c r="DB155" s="13"/>
      <c r="DC155" s="13">
        <v>2</v>
      </c>
      <c r="DD155" s="13"/>
      <c r="DE155" s="13"/>
      <c r="DF155" s="13">
        <v>5</v>
      </c>
      <c r="DG155" s="13">
        <v>1</v>
      </c>
      <c r="DH155" s="13">
        <v>2</v>
      </c>
      <c r="DI155" s="13">
        <v>7</v>
      </c>
      <c r="DJ155" s="13">
        <v>2</v>
      </c>
      <c r="DK155" s="13">
        <v>5</v>
      </c>
      <c r="DL155" s="13">
        <v>6</v>
      </c>
      <c r="DM155" s="13">
        <v>3</v>
      </c>
      <c r="DN155" s="13">
        <v>2</v>
      </c>
      <c r="DO155" s="13">
        <v>4</v>
      </c>
      <c r="DP155" s="13">
        <v>2</v>
      </c>
      <c r="DQ155" s="13">
        <v>3</v>
      </c>
      <c r="DR155" s="13">
        <v>11</v>
      </c>
      <c r="DS155" s="13">
        <v>5</v>
      </c>
      <c r="DT155" s="13">
        <v>6</v>
      </c>
      <c r="DU155" s="13">
        <v>3</v>
      </c>
      <c r="DV155" s="13">
        <v>5</v>
      </c>
      <c r="DW155" s="13">
        <v>7</v>
      </c>
      <c r="DX155" s="13">
        <v>7</v>
      </c>
      <c r="DY155" s="13">
        <v>8</v>
      </c>
      <c r="DZ155" s="13">
        <v>4</v>
      </c>
      <c r="EA155" s="13">
        <v>8</v>
      </c>
      <c r="EB155" s="13">
        <v>8</v>
      </c>
      <c r="EC155" s="13">
        <v>6</v>
      </c>
      <c r="ED155" s="13">
        <v>8</v>
      </c>
      <c r="EE155" s="13">
        <v>7</v>
      </c>
      <c r="EF155" s="13">
        <v>14</v>
      </c>
      <c r="EG155" s="13">
        <v>9</v>
      </c>
      <c r="EH155" s="13">
        <v>7</v>
      </c>
      <c r="EI155" s="13">
        <v>18</v>
      </c>
      <c r="EJ155" s="13">
        <v>12</v>
      </c>
      <c r="EK155" s="13">
        <v>8</v>
      </c>
      <c r="EL155" s="13">
        <v>15</v>
      </c>
      <c r="EM155" s="13">
        <v>7</v>
      </c>
      <c r="EN155" s="13">
        <v>10</v>
      </c>
      <c r="EO155" s="13">
        <v>9</v>
      </c>
      <c r="EP155" s="13">
        <v>5</v>
      </c>
      <c r="EQ155" s="13">
        <v>10</v>
      </c>
      <c r="ER155" s="13">
        <v>9</v>
      </c>
      <c r="ES155" s="13">
        <v>9</v>
      </c>
      <c r="ET155" s="13">
        <v>15</v>
      </c>
      <c r="EU155" s="13">
        <v>16</v>
      </c>
      <c r="EV155" s="13">
        <v>3</v>
      </c>
      <c r="EW155" s="13">
        <v>12</v>
      </c>
      <c r="EX155" s="13">
        <v>6</v>
      </c>
      <c r="EY155" s="13">
        <v>8</v>
      </c>
      <c r="EZ155" s="13">
        <v>6</v>
      </c>
      <c r="FA155" s="13">
        <v>5</v>
      </c>
      <c r="FB155" s="13">
        <v>7</v>
      </c>
      <c r="FC155" s="13">
        <v>7</v>
      </c>
      <c r="FD155" s="13">
        <v>3</v>
      </c>
      <c r="FE155" s="13">
        <v>1</v>
      </c>
      <c r="FF155" s="13">
        <v>3</v>
      </c>
      <c r="FG155" s="13">
        <v>3</v>
      </c>
      <c r="FH155" s="13">
        <v>1</v>
      </c>
      <c r="FI155" s="13"/>
      <c r="FJ155" s="13"/>
      <c r="FK155" s="13"/>
      <c r="FL155" s="13"/>
      <c r="FM155" s="13">
        <v>1</v>
      </c>
      <c r="FN155" s="13"/>
      <c r="FO155" s="13"/>
      <c r="FP155" s="13"/>
      <c r="FQ155" s="13"/>
      <c r="FR155" s="13"/>
      <c r="FS155" s="57">
        <v>394</v>
      </c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>
        <v>1</v>
      </c>
      <c r="GK155" s="13"/>
      <c r="GL155" s="13"/>
      <c r="GM155" s="13">
        <v>1</v>
      </c>
      <c r="GN155" s="13">
        <v>1</v>
      </c>
      <c r="GO155" s="13"/>
      <c r="GP155" s="13"/>
      <c r="GQ155" s="13"/>
      <c r="GR155" s="13">
        <v>1</v>
      </c>
      <c r="GS155" s="13"/>
      <c r="GT155" s="13">
        <v>2</v>
      </c>
      <c r="GU155" s="13">
        <v>3</v>
      </c>
      <c r="GV155" s="13"/>
      <c r="GW155" s="13"/>
      <c r="GX155" s="13">
        <v>1</v>
      </c>
      <c r="GY155" s="13">
        <v>1</v>
      </c>
      <c r="GZ155" s="13">
        <v>1</v>
      </c>
      <c r="HA155" s="13">
        <v>5</v>
      </c>
      <c r="HB155" s="13">
        <v>3</v>
      </c>
      <c r="HC155" s="13">
        <v>1</v>
      </c>
      <c r="HD155" s="13">
        <v>2</v>
      </c>
      <c r="HE155" s="13">
        <v>3</v>
      </c>
      <c r="HF155" s="13">
        <v>2</v>
      </c>
      <c r="HG155" s="13">
        <v>1</v>
      </c>
      <c r="HH155" s="13">
        <v>1</v>
      </c>
      <c r="HI155" s="13">
        <v>4</v>
      </c>
      <c r="HJ155" s="13">
        <v>5</v>
      </c>
      <c r="HK155" s="13">
        <v>3</v>
      </c>
      <c r="HL155" s="13">
        <v>3</v>
      </c>
      <c r="HM155" s="13">
        <v>4</v>
      </c>
      <c r="HN155" s="13">
        <v>7</v>
      </c>
      <c r="HO155" s="13">
        <v>6</v>
      </c>
      <c r="HP155" s="13">
        <v>10</v>
      </c>
      <c r="HQ155" s="13">
        <v>5</v>
      </c>
      <c r="HR155" s="13">
        <v>9</v>
      </c>
      <c r="HS155" s="13">
        <v>7</v>
      </c>
      <c r="HT155" s="13">
        <v>5</v>
      </c>
      <c r="HU155" s="13">
        <v>6</v>
      </c>
      <c r="HV155" s="13">
        <v>7</v>
      </c>
      <c r="HW155" s="13">
        <v>4</v>
      </c>
      <c r="HX155" s="13">
        <v>10</v>
      </c>
      <c r="HY155" s="13">
        <v>18</v>
      </c>
      <c r="HZ155" s="13">
        <v>13</v>
      </c>
      <c r="IA155" s="13">
        <v>10</v>
      </c>
      <c r="IB155" s="13">
        <v>17</v>
      </c>
      <c r="IC155" s="13">
        <v>16</v>
      </c>
      <c r="ID155" s="13">
        <v>20</v>
      </c>
      <c r="IE155" s="13">
        <v>13</v>
      </c>
      <c r="IF155" s="13">
        <v>13</v>
      </c>
      <c r="IG155" s="13">
        <v>18</v>
      </c>
      <c r="IH155" s="13">
        <v>9</v>
      </c>
      <c r="II155" s="13">
        <v>18</v>
      </c>
      <c r="IJ155" s="13">
        <v>16</v>
      </c>
      <c r="IK155" s="13">
        <v>12</v>
      </c>
      <c r="IL155" s="13">
        <v>8</v>
      </c>
      <c r="IM155" s="13">
        <v>18</v>
      </c>
      <c r="IN155" s="13">
        <v>18</v>
      </c>
      <c r="IO155" s="13">
        <v>15</v>
      </c>
      <c r="IP155" s="13">
        <v>14</v>
      </c>
      <c r="IQ155" s="13">
        <v>19</v>
      </c>
      <c r="IR155" s="13">
        <v>12</v>
      </c>
      <c r="IS155" s="13">
        <v>11</v>
      </c>
      <c r="IT155" s="13">
        <v>7</v>
      </c>
      <c r="IU155" s="13">
        <v>13</v>
      </c>
      <c r="IV155" s="13">
        <v>6</v>
      </c>
      <c r="IW155" s="13">
        <v>10</v>
      </c>
      <c r="IX155" s="13">
        <v>6</v>
      </c>
      <c r="IY155" s="13">
        <v>11</v>
      </c>
      <c r="IZ155" s="13">
        <v>9</v>
      </c>
      <c r="JA155" s="13">
        <v>9</v>
      </c>
      <c r="JB155" s="13">
        <v>1</v>
      </c>
      <c r="JC155" s="13">
        <v>9</v>
      </c>
      <c r="JD155" s="13">
        <v>6</v>
      </c>
      <c r="JE155" s="13">
        <v>1</v>
      </c>
      <c r="JF155" s="13">
        <v>3</v>
      </c>
      <c r="JG155" s="13">
        <v>1</v>
      </c>
      <c r="JH155" s="13">
        <v>2</v>
      </c>
      <c r="JI155" s="13">
        <v>2</v>
      </c>
      <c r="JJ155" s="13">
        <v>1</v>
      </c>
      <c r="JK155" s="13">
        <v>2</v>
      </c>
      <c r="JL155" s="13"/>
      <c r="JM155" s="13"/>
      <c r="JN155" s="13"/>
      <c r="JO155" s="13"/>
      <c r="JP155" s="13"/>
      <c r="JQ155" s="13"/>
      <c r="JR155" s="13"/>
      <c r="JS155" s="13"/>
      <c r="JT155" s="57">
        <v>532</v>
      </c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>
        <v>2</v>
      </c>
      <c r="KS155" s="13"/>
      <c r="KT155" s="13"/>
      <c r="KU155" s="13"/>
      <c r="KV155" s="13"/>
      <c r="KW155" s="13">
        <v>2</v>
      </c>
      <c r="KX155" s="13"/>
      <c r="KY155" s="13">
        <v>1</v>
      </c>
      <c r="KZ155" s="13">
        <v>1</v>
      </c>
      <c r="LA155" s="13"/>
      <c r="LB155" s="13"/>
      <c r="LC155" s="13"/>
      <c r="LD155" s="13"/>
      <c r="LE155" s="13"/>
      <c r="LF155" s="13"/>
      <c r="LG155" s="13"/>
      <c r="LH155" s="13">
        <v>1</v>
      </c>
      <c r="LI155" s="13"/>
      <c r="LJ155" s="13"/>
      <c r="LK155" s="13">
        <v>1</v>
      </c>
      <c r="LL155" s="13">
        <v>1</v>
      </c>
      <c r="LM155" s="13"/>
      <c r="LN155" s="13"/>
      <c r="LO155" s="13"/>
      <c r="LP155" s="13"/>
      <c r="LQ155" s="13"/>
      <c r="LR155" s="13"/>
      <c r="LS155" s="13">
        <v>1</v>
      </c>
      <c r="LT155" s="13"/>
      <c r="LU155" s="13"/>
      <c r="LV155" s="13">
        <v>1</v>
      </c>
      <c r="LW155" s="13">
        <v>1</v>
      </c>
      <c r="LX155" s="13"/>
      <c r="LY155" s="13"/>
      <c r="LZ155" s="13">
        <v>1</v>
      </c>
      <c r="MA155" s="13"/>
      <c r="MB155" s="13">
        <v>1</v>
      </c>
      <c r="MC155" s="13">
        <v>1</v>
      </c>
      <c r="MD155" s="13"/>
      <c r="ME155" s="13">
        <v>1</v>
      </c>
      <c r="MF155" s="13">
        <v>2</v>
      </c>
      <c r="MG155" s="13"/>
      <c r="MH155" s="13">
        <v>1</v>
      </c>
      <c r="MI155" s="13"/>
      <c r="MJ155" s="13"/>
      <c r="MK155" s="13"/>
      <c r="ML155" s="13">
        <v>1</v>
      </c>
      <c r="MM155" s="13"/>
      <c r="MN155" s="13"/>
      <c r="MO155" s="13"/>
      <c r="MP155" s="13"/>
      <c r="MQ155" s="13"/>
      <c r="MR155" s="13"/>
      <c r="MS155" s="13"/>
      <c r="MT155" s="13"/>
      <c r="MU155" s="57">
        <v>20</v>
      </c>
      <c r="MV155" s="13">
        <v>946</v>
      </c>
    </row>
    <row r="156" spans="1:360">
      <c r="A156" s="8" t="s">
        <v>165</v>
      </c>
      <c r="B156" s="234">
        <f t="shared" si="280"/>
        <v>0</v>
      </c>
      <c r="C156" s="234">
        <f t="shared" si="281"/>
        <v>0</v>
      </c>
      <c r="D156" s="234">
        <f t="shared" si="282"/>
        <v>0</v>
      </c>
      <c r="E156" s="234">
        <f t="shared" si="283"/>
        <v>0</v>
      </c>
      <c r="F156" s="234">
        <f t="shared" si="284"/>
        <v>0</v>
      </c>
      <c r="G156" s="234">
        <f t="shared" si="285"/>
        <v>0</v>
      </c>
      <c r="H156" s="234">
        <f t="shared" si="286"/>
        <v>1</v>
      </c>
      <c r="I156" s="234">
        <f t="shared" si="287"/>
        <v>0</v>
      </c>
      <c r="J156" s="234">
        <f t="shared" si="288"/>
        <v>0</v>
      </c>
      <c r="K156" s="234">
        <f t="shared" si="289"/>
        <v>0</v>
      </c>
      <c r="L156" s="234">
        <f t="shared" si="290"/>
        <v>4</v>
      </c>
      <c r="M156" s="234">
        <f t="shared" si="291"/>
        <v>1</v>
      </c>
      <c r="N156" s="234">
        <f t="shared" si="292"/>
        <v>2</v>
      </c>
      <c r="O156" s="234">
        <f t="shared" si="293"/>
        <v>3</v>
      </c>
      <c r="P156" s="234">
        <f t="shared" si="294"/>
        <v>5</v>
      </c>
      <c r="Q156" s="234">
        <f t="shared" si="295"/>
        <v>5</v>
      </c>
      <c r="R156" s="234">
        <f t="shared" si="296"/>
        <v>4</v>
      </c>
      <c r="S156" s="234">
        <f t="shared" si="297"/>
        <v>4</v>
      </c>
      <c r="T156" s="234">
        <f t="shared" si="298"/>
        <v>0</v>
      </c>
      <c r="U156" s="234">
        <f t="shared" si="299"/>
        <v>2</v>
      </c>
      <c r="W156" s="596">
        <f t="shared" si="300"/>
        <v>0</v>
      </c>
      <c r="X156" s="596">
        <f t="shared" si="301"/>
        <v>0</v>
      </c>
      <c r="Y156" s="596">
        <f t="shared" si="302"/>
        <v>0</v>
      </c>
      <c r="Z156" s="596">
        <f t="shared" si="303"/>
        <v>0</v>
      </c>
      <c r="AA156" s="596">
        <f t="shared" si="304"/>
        <v>0</v>
      </c>
      <c r="AB156" s="596">
        <f t="shared" si="305"/>
        <v>0</v>
      </c>
      <c r="AC156" s="596">
        <f t="shared" si="306"/>
        <v>0</v>
      </c>
      <c r="AD156" s="596">
        <f t="shared" si="307"/>
        <v>0</v>
      </c>
      <c r="AE156" s="596">
        <f t="shared" si="308"/>
        <v>1</v>
      </c>
      <c r="AF156" s="596">
        <f t="shared" si="309"/>
        <v>0</v>
      </c>
      <c r="AG156" s="305"/>
      <c r="AH156" s="16" t="s">
        <v>218</v>
      </c>
      <c r="AI156" s="616">
        <f t="shared" si="249"/>
        <v>0</v>
      </c>
      <c r="AJ156" s="616">
        <f t="shared" si="250"/>
        <v>1</v>
      </c>
      <c r="AK156" s="616">
        <f t="shared" si="251"/>
        <v>0</v>
      </c>
      <c r="AL156" s="616">
        <f t="shared" si="252"/>
        <v>1</v>
      </c>
      <c r="AM156" s="616">
        <f t="shared" si="253"/>
        <v>3</v>
      </c>
      <c r="AN156" s="616">
        <f t="shared" si="254"/>
        <v>0</v>
      </c>
      <c r="AO156" s="616">
        <f t="shared" si="255"/>
        <v>6</v>
      </c>
      <c r="AP156" s="616">
        <f t="shared" si="256"/>
        <v>6</v>
      </c>
      <c r="AQ156" s="616">
        <f t="shared" si="257"/>
        <v>11</v>
      </c>
      <c r="AR156" s="616">
        <f t="shared" si="258"/>
        <v>11</v>
      </c>
      <c r="AS156" s="616">
        <f t="shared" si="259"/>
        <v>45</v>
      </c>
      <c r="AT156" s="616">
        <f t="shared" si="260"/>
        <v>29</v>
      </c>
      <c r="AU156" s="616">
        <f t="shared" si="261"/>
        <v>97</v>
      </c>
      <c r="AV156" s="616">
        <f t="shared" si="262"/>
        <v>42</v>
      </c>
      <c r="AW156" s="616">
        <f t="shared" si="263"/>
        <v>79</v>
      </c>
      <c r="AX156" s="616">
        <f t="shared" si="264"/>
        <v>51</v>
      </c>
      <c r="AY156" s="616">
        <f t="shared" si="265"/>
        <v>52</v>
      </c>
      <c r="AZ156" s="616">
        <f t="shared" si="266"/>
        <v>34</v>
      </c>
      <c r="BA156" s="616">
        <f t="shared" si="267"/>
        <v>6</v>
      </c>
      <c r="BB156" s="616">
        <f t="shared" si="268"/>
        <v>22</v>
      </c>
      <c r="BC156" s="616">
        <f t="shared" si="269"/>
        <v>9</v>
      </c>
      <c r="BD156" s="594">
        <f t="shared" si="270"/>
        <v>0</v>
      </c>
      <c r="BE156" s="594">
        <f t="shared" si="271"/>
        <v>0</v>
      </c>
      <c r="BF156" s="594">
        <f t="shared" si="272"/>
        <v>0</v>
      </c>
      <c r="BG156" s="594">
        <f t="shared" si="273"/>
        <v>0</v>
      </c>
      <c r="BH156" s="594">
        <f t="shared" si="274"/>
        <v>0</v>
      </c>
      <c r="BI156" s="594">
        <f t="shared" si="275"/>
        <v>0</v>
      </c>
      <c r="BJ156" s="594">
        <f t="shared" si="276"/>
        <v>0</v>
      </c>
      <c r="BK156" s="594">
        <f t="shared" si="277"/>
        <v>0</v>
      </c>
      <c r="BL156" s="594">
        <f t="shared" si="278"/>
        <v>7</v>
      </c>
      <c r="BM156" s="594">
        <f t="shared" si="279"/>
        <v>2</v>
      </c>
      <c r="BN156" s="305"/>
      <c r="BO156" s="305"/>
      <c r="BP156" s="16" t="s">
        <v>218</v>
      </c>
      <c r="BQ156" s="13">
        <v>1</v>
      </c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>
        <v>1</v>
      </c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>
        <v>1</v>
      </c>
      <c r="CS156" s="13"/>
      <c r="CT156" s="13"/>
      <c r="CU156" s="13"/>
      <c r="CV156" s="13">
        <v>1</v>
      </c>
      <c r="CW156" s="13">
        <v>1</v>
      </c>
      <c r="CX156" s="13"/>
      <c r="CY156" s="13">
        <v>1</v>
      </c>
      <c r="CZ156" s="13">
        <v>1</v>
      </c>
      <c r="DA156" s="13">
        <v>1</v>
      </c>
      <c r="DB156" s="13">
        <v>1</v>
      </c>
      <c r="DC156" s="13">
        <v>1</v>
      </c>
      <c r="DD156" s="13"/>
      <c r="DE156" s="13"/>
      <c r="DF156" s="13">
        <v>1</v>
      </c>
      <c r="DG156" s="13"/>
      <c r="DH156" s="13">
        <v>2</v>
      </c>
      <c r="DI156" s="13">
        <v>4</v>
      </c>
      <c r="DJ156" s="13">
        <v>1</v>
      </c>
      <c r="DK156" s="13">
        <v>1</v>
      </c>
      <c r="DL156" s="13"/>
      <c r="DM156" s="13">
        <v>1</v>
      </c>
      <c r="DN156" s="13">
        <v>5</v>
      </c>
      <c r="DO156" s="13"/>
      <c r="DP156" s="13">
        <v>3</v>
      </c>
      <c r="DQ156" s="13">
        <v>2</v>
      </c>
      <c r="DR156" s="13">
        <v>4</v>
      </c>
      <c r="DS156" s="13">
        <v>5</v>
      </c>
      <c r="DT156" s="13">
        <v>3</v>
      </c>
      <c r="DU156" s="13">
        <v>6</v>
      </c>
      <c r="DV156" s="13">
        <v>4</v>
      </c>
      <c r="DW156" s="13">
        <v>1</v>
      </c>
      <c r="DX156" s="13">
        <v>6</v>
      </c>
      <c r="DY156" s="13">
        <v>5</v>
      </c>
      <c r="DZ156" s="13">
        <v>3</v>
      </c>
      <c r="EA156" s="13">
        <v>5</v>
      </c>
      <c r="EB156" s="13">
        <v>5</v>
      </c>
      <c r="EC156" s="13">
        <v>6</v>
      </c>
      <c r="ED156" s="13">
        <v>4</v>
      </c>
      <c r="EE156" s="13">
        <v>3</v>
      </c>
      <c r="EF156" s="13">
        <v>6</v>
      </c>
      <c r="EG156" s="13">
        <v>4</v>
      </c>
      <c r="EH156" s="13">
        <v>5</v>
      </c>
      <c r="EI156" s="13">
        <v>4</v>
      </c>
      <c r="EJ156" s="13">
        <v>2</v>
      </c>
      <c r="EK156" s="13">
        <v>6</v>
      </c>
      <c r="EL156" s="13">
        <v>6</v>
      </c>
      <c r="EM156" s="13">
        <v>6</v>
      </c>
      <c r="EN156" s="13">
        <v>5</v>
      </c>
      <c r="EO156" s="13">
        <v>7</v>
      </c>
      <c r="EP156" s="13">
        <v>4</v>
      </c>
      <c r="EQ156" s="13">
        <v>8</v>
      </c>
      <c r="ER156" s="13">
        <v>2</v>
      </c>
      <c r="ES156" s="13">
        <v>4</v>
      </c>
      <c r="ET156" s="13">
        <v>3</v>
      </c>
      <c r="EU156" s="13">
        <v>1</v>
      </c>
      <c r="EV156" s="13">
        <v>3</v>
      </c>
      <c r="EW156" s="13">
        <v>3</v>
      </c>
      <c r="EX156" s="13">
        <v>2</v>
      </c>
      <c r="EY156" s="13">
        <v>4</v>
      </c>
      <c r="EZ156" s="13">
        <v>8</v>
      </c>
      <c r="FA156" s="13">
        <v>7</v>
      </c>
      <c r="FB156" s="13">
        <v>3</v>
      </c>
      <c r="FC156" s="13">
        <v>2</v>
      </c>
      <c r="FD156" s="13">
        <v>1</v>
      </c>
      <c r="FE156" s="13"/>
      <c r="FF156" s="13"/>
      <c r="FG156" s="13"/>
      <c r="FH156" s="13"/>
      <c r="FI156" s="13"/>
      <c r="FJ156" s="13"/>
      <c r="FK156" s="13">
        <v>1</v>
      </c>
      <c r="FL156" s="13"/>
      <c r="FM156" s="13"/>
      <c r="FN156" s="13"/>
      <c r="FO156" s="13"/>
      <c r="FP156" s="13"/>
      <c r="FQ156" s="13"/>
      <c r="FR156" s="13"/>
      <c r="FS156" s="57">
        <v>197</v>
      </c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>
        <v>1</v>
      </c>
      <c r="GT156" s="13">
        <v>1</v>
      </c>
      <c r="GU156" s="13">
        <v>1</v>
      </c>
      <c r="GV156" s="13"/>
      <c r="GW156" s="13"/>
      <c r="GX156" s="13"/>
      <c r="GY156" s="13"/>
      <c r="GZ156" s="13">
        <v>1</v>
      </c>
      <c r="HA156" s="13">
        <v>1</v>
      </c>
      <c r="HB156" s="13">
        <v>1</v>
      </c>
      <c r="HC156" s="13"/>
      <c r="HD156" s="13"/>
      <c r="HE156" s="13">
        <v>3</v>
      </c>
      <c r="HF156" s="13">
        <v>1</v>
      </c>
      <c r="HG156" s="13"/>
      <c r="HH156" s="13">
        <v>2</v>
      </c>
      <c r="HI156" s="13">
        <v>1</v>
      </c>
      <c r="HJ156" s="13"/>
      <c r="HK156" s="13">
        <v>1</v>
      </c>
      <c r="HL156" s="13">
        <v>4</v>
      </c>
      <c r="HM156" s="13"/>
      <c r="HN156" s="13">
        <v>1</v>
      </c>
      <c r="HO156" s="13">
        <v>1</v>
      </c>
      <c r="HP156" s="13">
        <v>2</v>
      </c>
      <c r="HQ156" s="13">
        <v>6</v>
      </c>
      <c r="HR156" s="13">
        <v>4</v>
      </c>
      <c r="HS156" s="13">
        <v>6</v>
      </c>
      <c r="HT156" s="13">
        <v>5</v>
      </c>
      <c r="HU156" s="13">
        <v>6</v>
      </c>
      <c r="HV156" s="13">
        <v>5</v>
      </c>
      <c r="HW156" s="13">
        <v>5</v>
      </c>
      <c r="HX156" s="13">
        <v>5</v>
      </c>
      <c r="HY156" s="13">
        <v>1</v>
      </c>
      <c r="HZ156" s="13">
        <v>3</v>
      </c>
      <c r="IA156" s="13">
        <v>11</v>
      </c>
      <c r="IB156" s="13">
        <v>8</v>
      </c>
      <c r="IC156" s="13">
        <v>5</v>
      </c>
      <c r="ID156" s="13">
        <v>15</v>
      </c>
      <c r="IE156" s="13">
        <v>14</v>
      </c>
      <c r="IF156" s="13">
        <v>10</v>
      </c>
      <c r="IG156" s="13">
        <v>7</v>
      </c>
      <c r="IH156" s="13">
        <v>15</v>
      </c>
      <c r="II156" s="13">
        <v>9</v>
      </c>
      <c r="IJ156" s="13">
        <v>7</v>
      </c>
      <c r="IK156" s="13">
        <v>7</v>
      </c>
      <c r="IL156" s="13">
        <v>5</v>
      </c>
      <c r="IM156" s="13">
        <v>8</v>
      </c>
      <c r="IN156" s="13">
        <v>4</v>
      </c>
      <c r="IO156" s="13">
        <v>12</v>
      </c>
      <c r="IP156" s="13">
        <v>11</v>
      </c>
      <c r="IQ156" s="13">
        <v>5</v>
      </c>
      <c r="IR156" s="13">
        <v>11</v>
      </c>
      <c r="IS156" s="13">
        <v>9</v>
      </c>
      <c r="IT156" s="13">
        <v>9</v>
      </c>
      <c r="IU156" s="13">
        <v>4</v>
      </c>
      <c r="IV156" s="13">
        <v>3</v>
      </c>
      <c r="IW156" s="13">
        <v>7</v>
      </c>
      <c r="IX156" s="13">
        <v>7</v>
      </c>
      <c r="IY156" s="13">
        <v>5</v>
      </c>
      <c r="IZ156" s="13">
        <v>7</v>
      </c>
      <c r="JA156" s="13">
        <v>4</v>
      </c>
      <c r="JB156" s="13">
        <v>4</v>
      </c>
      <c r="JC156" s="13">
        <v>2</v>
      </c>
      <c r="JD156" s="13"/>
      <c r="JE156" s="13">
        <v>2</v>
      </c>
      <c r="JF156" s="13">
        <v>2</v>
      </c>
      <c r="JG156" s="13"/>
      <c r="JH156" s="13"/>
      <c r="JI156" s="13"/>
      <c r="JJ156" s="13">
        <v>2</v>
      </c>
      <c r="JK156" s="13"/>
      <c r="JL156" s="13"/>
      <c r="JM156" s="13"/>
      <c r="JN156" s="13"/>
      <c r="JO156" s="13"/>
      <c r="JP156" s="13"/>
      <c r="JQ156" s="13"/>
      <c r="JR156" s="13"/>
      <c r="JS156" s="13"/>
      <c r="JT156" s="57">
        <v>299</v>
      </c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>
        <v>1</v>
      </c>
      <c r="LX156" s="13">
        <v>4</v>
      </c>
      <c r="LY156" s="13"/>
      <c r="LZ156" s="13">
        <v>1</v>
      </c>
      <c r="MA156" s="13"/>
      <c r="MB156" s="13">
        <v>1</v>
      </c>
      <c r="MC156" s="13"/>
      <c r="MD156" s="13"/>
      <c r="ME156" s="13">
        <v>1</v>
      </c>
      <c r="MF156" s="13"/>
      <c r="MG156" s="13"/>
      <c r="MH156" s="13"/>
      <c r="MI156" s="13">
        <v>1</v>
      </c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57">
        <v>9</v>
      </c>
      <c r="MV156" s="13">
        <v>505</v>
      </c>
    </row>
    <row r="157" spans="1:360">
      <c r="A157" s="8" t="s">
        <v>166</v>
      </c>
      <c r="B157" s="234">
        <f t="shared" si="280"/>
        <v>0</v>
      </c>
      <c r="C157" s="234">
        <f t="shared" si="281"/>
        <v>0</v>
      </c>
      <c r="D157" s="234">
        <f t="shared" si="282"/>
        <v>0</v>
      </c>
      <c r="E157" s="234">
        <f t="shared" si="283"/>
        <v>0</v>
      </c>
      <c r="F157" s="234">
        <f t="shared" si="284"/>
        <v>0</v>
      </c>
      <c r="G157" s="234">
        <f t="shared" si="285"/>
        <v>0</v>
      </c>
      <c r="H157" s="234">
        <f t="shared" si="286"/>
        <v>0</v>
      </c>
      <c r="I157" s="234">
        <f t="shared" si="287"/>
        <v>2</v>
      </c>
      <c r="J157" s="234">
        <f t="shared" si="288"/>
        <v>3</v>
      </c>
      <c r="K157" s="234">
        <f t="shared" si="289"/>
        <v>7</v>
      </c>
      <c r="L157" s="234">
        <f t="shared" si="290"/>
        <v>23</v>
      </c>
      <c r="M157" s="234">
        <f t="shared" si="291"/>
        <v>7</v>
      </c>
      <c r="N157" s="234">
        <f t="shared" si="292"/>
        <v>45</v>
      </c>
      <c r="O157" s="234">
        <f t="shared" si="293"/>
        <v>19</v>
      </c>
      <c r="P157" s="234">
        <f t="shared" si="294"/>
        <v>63</v>
      </c>
      <c r="Q157" s="234">
        <f t="shared" si="295"/>
        <v>44</v>
      </c>
      <c r="R157" s="234">
        <f t="shared" si="296"/>
        <v>65</v>
      </c>
      <c r="S157" s="234">
        <f t="shared" si="297"/>
        <v>31</v>
      </c>
      <c r="T157" s="234">
        <f t="shared" si="298"/>
        <v>24</v>
      </c>
      <c r="U157" s="234">
        <f t="shared" si="299"/>
        <v>37</v>
      </c>
      <c r="W157" s="596">
        <f t="shared" si="300"/>
        <v>0</v>
      </c>
      <c r="X157" s="596">
        <f t="shared" si="301"/>
        <v>0</v>
      </c>
      <c r="Y157" s="596">
        <f t="shared" si="302"/>
        <v>0</v>
      </c>
      <c r="Z157" s="596">
        <f t="shared" si="303"/>
        <v>0</v>
      </c>
      <c r="AA157" s="596">
        <f t="shared" si="304"/>
        <v>0</v>
      </c>
      <c r="AB157" s="596">
        <f t="shared" si="305"/>
        <v>0</v>
      </c>
      <c r="AC157" s="596">
        <f t="shared" si="306"/>
        <v>0</v>
      </c>
      <c r="AD157" s="596">
        <f t="shared" si="307"/>
        <v>1</v>
      </c>
      <c r="AE157" s="596">
        <f t="shared" si="308"/>
        <v>3</v>
      </c>
      <c r="AF157" s="596">
        <f t="shared" si="309"/>
        <v>2</v>
      </c>
      <c r="AG157" s="305"/>
      <c r="AH157" s="16" t="s">
        <v>163</v>
      </c>
      <c r="AI157" s="616">
        <f t="shared" si="249"/>
        <v>0</v>
      </c>
      <c r="AJ157" s="616">
        <f t="shared" si="250"/>
        <v>0</v>
      </c>
      <c r="AK157" s="616">
        <f t="shared" si="251"/>
        <v>0</v>
      </c>
      <c r="AL157" s="616">
        <f t="shared" si="252"/>
        <v>0</v>
      </c>
      <c r="AM157" s="616">
        <f t="shared" si="253"/>
        <v>1</v>
      </c>
      <c r="AN157" s="616">
        <f t="shared" si="254"/>
        <v>0</v>
      </c>
      <c r="AO157" s="616">
        <f t="shared" si="255"/>
        <v>3</v>
      </c>
      <c r="AP157" s="616">
        <f t="shared" si="256"/>
        <v>5</v>
      </c>
      <c r="AQ157" s="616">
        <f t="shared" si="257"/>
        <v>13</v>
      </c>
      <c r="AR157" s="616">
        <f t="shared" si="258"/>
        <v>5</v>
      </c>
      <c r="AS157" s="616">
        <f t="shared" si="259"/>
        <v>22</v>
      </c>
      <c r="AT157" s="616">
        <f t="shared" si="260"/>
        <v>5</v>
      </c>
      <c r="AU157" s="616">
        <f t="shared" si="261"/>
        <v>31</v>
      </c>
      <c r="AV157" s="616">
        <f t="shared" si="262"/>
        <v>15</v>
      </c>
      <c r="AW157" s="616">
        <f t="shared" si="263"/>
        <v>28</v>
      </c>
      <c r="AX157" s="616">
        <f t="shared" si="264"/>
        <v>19</v>
      </c>
      <c r="AY157" s="616">
        <f t="shared" si="265"/>
        <v>20</v>
      </c>
      <c r="AZ157" s="616">
        <f t="shared" si="266"/>
        <v>15</v>
      </c>
      <c r="BA157" s="616">
        <f t="shared" si="267"/>
        <v>5</v>
      </c>
      <c r="BB157" s="616">
        <f t="shared" si="268"/>
        <v>10</v>
      </c>
      <c r="BC157" s="616">
        <f t="shared" si="269"/>
        <v>5</v>
      </c>
      <c r="BD157" s="594">
        <f t="shared" si="270"/>
        <v>0</v>
      </c>
      <c r="BE157" s="594">
        <f t="shared" si="271"/>
        <v>0</v>
      </c>
      <c r="BF157" s="594">
        <f t="shared" si="272"/>
        <v>0</v>
      </c>
      <c r="BG157" s="594">
        <f t="shared" si="273"/>
        <v>0</v>
      </c>
      <c r="BH157" s="594">
        <f t="shared" si="274"/>
        <v>0</v>
      </c>
      <c r="BI157" s="594">
        <f t="shared" si="275"/>
        <v>0</v>
      </c>
      <c r="BJ157" s="594">
        <f t="shared" si="276"/>
        <v>1</v>
      </c>
      <c r="BK157" s="594">
        <f t="shared" si="277"/>
        <v>0</v>
      </c>
      <c r="BL157" s="594">
        <f t="shared" si="278"/>
        <v>4</v>
      </c>
      <c r="BM157" s="594">
        <f t="shared" si="279"/>
        <v>0</v>
      </c>
      <c r="BN157" s="305"/>
      <c r="BO157" s="305"/>
      <c r="BP157" s="16" t="s">
        <v>163</v>
      </c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>
        <v>1</v>
      </c>
      <c r="CZ157" s="13">
        <v>1</v>
      </c>
      <c r="DA157" s="13">
        <v>3</v>
      </c>
      <c r="DB157" s="13">
        <v>1</v>
      </c>
      <c r="DC157" s="13"/>
      <c r="DD157" s="13"/>
      <c r="DE157" s="13"/>
      <c r="DF157" s="13"/>
      <c r="DG157" s="13">
        <v>1</v>
      </c>
      <c r="DH157" s="13">
        <v>1</v>
      </c>
      <c r="DI157" s="13"/>
      <c r="DJ157" s="13">
        <v>2</v>
      </c>
      <c r="DK157" s="13"/>
      <c r="DL157" s="13"/>
      <c r="DM157" s="13"/>
      <c r="DN157" s="13"/>
      <c r="DO157" s="13"/>
      <c r="DP157" s="13"/>
      <c r="DQ157" s="13"/>
      <c r="DR157" s="13"/>
      <c r="DS157" s="13"/>
      <c r="DT157" s="13">
        <v>3</v>
      </c>
      <c r="DU157" s="13">
        <v>2</v>
      </c>
      <c r="DV157" s="13"/>
      <c r="DW157" s="13">
        <v>2</v>
      </c>
      <c r="DX157" s="13">
        <v>1</v>
      </c>
      <c r="DY157" s="13">
        <v>4</v>
      </c>
      <c r="DZ157" s="13">
        <v>2</v>
      </c>
      <c r="EA157" s="13">
        <v>1</v>
      </c>
      <c r="EB157" s="13">
        <v>1</v>
      </c>
      <c r="EC157" s="13">
        <v>2</v>
      </c>
      <c r="ED157" s="13">
        <v>1</v>
      </c>
      <c r="EE157" s="13">
        <v>1</v>
      </c>
      <c r="EF157" s="13">
        <v>6</v>
      </c>
      <c r="EG157" s="13">
        <v>2</v>
      </c>
      <c r="EH157" s="13"/>
      <c r="EI157" s="13">
        <v>1</v>
      </c>
      <c r="EJ157" s="13">
        <v>2</v>
      </c>
      <c r="EK157" s="13">
        <v>1</v>
      </c>
      <c r="EL157" s="13">
        <v>3</v>
      </c>
      <c r="EM157" s="13">
        <v>2</v>
      </c>
      <c r="EN157" s="13"/>
      <c r="EO157" s="13">
        <v>2</v>
      </c>
      <c r="EP157" s="13">
        <v>1</v>
      </c>
      <c r="EQ157" s="13">
        <v>1</v>
      </c>
      <c r="ER157" s="13">
        <v>1</v>
      </c>
      <c r="ES157" s="13">
        <v>3</v>
      </c>
      <c r="ET157" s="13"/>
      <c r="EU157" s="13">
        <v>3</v>
      </c>
      <c r="EV157" s="13">
        <v>1</v>
      </c>
      <c r="EW157" s="13">
        <v>2</v>
      </c>
      <c r="EX157" s="13"/>
      <c r="EY157" s="13">
        <v>3</v>
      </c>
      <c r="EZ157" s="13">
        <v>3</v>
      </c>
      <c r="FA157" s="13"/>
      <c r="FB157" s="13"/>
      <c r="FC157" s="13">
        <v>2</v>
      </c>
      <c r="FD157" s="13"/>
      <c r="FE157" s="13">
        <v>1</v>
      </c>
      <c r="FF157" s="13">
        <v>2</v>
      </c>
      <c r="FG157" s="13">
        <v>1</v>
      </c>
      <c r="FH157" s="13">
        <v>1</v>
      </c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57">
        <v>74</v>
      </c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>
        <v>1</v>
      </c>
      <c r="GV157" s="13"/>
      <c r="GW157" s="13"/>
      <c r="GX157" s="13">
        <v>1</v>
      </c>
      <c r="GY157" s="13">
        <v>1</v>
      </c>
      <c r="GZ157" s="13"/>
      <c r="HA157" s="13"/>
      <c r="HB157" s="13">
        <v>1</v>
      </c>
      <c r="HC157" s="13"/>
      <c r="HD157" s="13"/>
      <c r="HE157" s="13"/>
      <c r="HF157" s="13"/>
      <c r="HG157" s="13">
        <v>1</v>
      </c>
      <c r="HH157" s="13">
        <v>1</v>
      </c>
      <c r="HI157" s="13">
        <v>1</v>
      </c>
      <c r="HJ157" s="13">
        <v>1</v>
      </c>
      <c r="HK157" s="13">
        <v>1</v>
      </c>
      <c r="HL157" s="13">
        <v>3</v>
      </c>
      <c r="HM157" s="13">
        <v>1</v>
      </c>
      <c r="HN157" s="13">
        <v>2</v>
      </c>
      <c r="HO157" s="13">
        <v>2</v>
      </c>
      <c r="HP157" s="13">
        <v>1</v>
      </c>
      <c r="HQ157" s="13">
        <v>2</v>
      </c>
      <c r="HR157" s="13">
        <v>5</v>
      </c>
      <c r="HS157" s="13">
        <v>2</v>
      </c>
      <c r="HT157" s="13"/>
      <c r="HU157" s="13">
        <v>3</v>
      </c>
      <c r="HV157" s="13">
        <v>3</v>
      </c>
      <c r="HW157" s="13">
        <v>2</v>
      </c>
      <c r="HX157" s="13">
        <v>2</v>
      </c>
      <c r="HY157" s="13">
        <v>2</v>
      </c>
      <c r="HZ157" s="13">
        <v>3</v>
      </c>
      <c r="IA157" s="13">
        <v>1</v>
      </c>
      <c r="IB157" s="13">
        <v>3</v>
      </c>
      <c r="IC157" s="13">
        <v>2</v>
      </c>
      <c r="ID157" s="13"/>
      <c r="IE157" s="13">
        <v>2</v>
      </c>
      <c r="IF157" s="13">
        <v>5</v>
      </c>
      <c r="IG157" s="13">
        <v>5</v>
      </c>
      <c r="IH157" s="13">
        <v>9</v>
      </c>
      <c r="II157" s="13">
        <v>1</v>
      </c>
      <c r="IJ157" s="13">
        <v>3</v>
      </c>
      <c r="IK157" s="13">
        <v>3</v>
      </c>
      <c r="IL157" s="13">
        <v>4</v>
      </c>
      <c r="IM157" s="13">
        <v>3</v>
      </c>
      <c r="IN157" s="13">
        <v>2</v>
      </c>
      <c r="IO157" s="13">
        <v>2</v>
      </c>
      <c r="IP157" s="13">
        <v>3</v>
      </c>
      <c r="IQ157" s="13">
        <v>4</v>
      </c>
      <c r="IR157" s="13">
        <v>4</v>
      </c>
      <c r="IS157" s="13"/>
      <c r="IT157" s="13">
        <v>2</v>
      </c>
      <c r="IU157" s="13">
        <v>3</v>
      </c>
      <c r="IV157" s="13">
        <v>3</v>
      </c>
      <c r="IW157" s="13"/>
      <c r="IX157" s="13">
        <v>2</v>
      </c>
      <c r="IY157" s="13">
        <v>2</v>
      </c>
      <c r="IZ157" s="13">
        <v>2</v>
      </c>
      <c r="JA157" s="13">
        <v>4</v>
      </c>
      <c r="JB157" s="13">
        <v>1</v>
      </c>
      <c r="JC157" s="13">
        <v>1</v>
      </c>
      <c r="JD157" s="13">
        <v>1</v>
      </c>
      <c r="JE157" s="13">
        <v>1</v>
      </c>
      <c r="JF157" s="13">
        <v>1</v>
      </c>
      <c r="JG157" s="13"/>
      <c r="JH157" s="13"/>
      <c r="JI157" s="13">
        <v>1</v>
      </c>
      <c r="JJ157" s="13">
        <v>1</v>
      </c>
      <c r="JK157" s="13"/>
      <c r="JL157" s="13"/>
      <c r="JM157" s="13"/>
      <c r="JN157" s="13"/>
      <c r="JO157" s="13"/>
      <c r="JP157" s="13"/>
      <c r="JQ157" s="13"/>
      <c r="JR157" s="13"/>
      <c r="JS157" s="13"/>
      <c r="JT157" s="57">
        <v>123</v>
      </c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>
        <v>1</v>
      </c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>
        <v>1</v>
      </c>
      <c r="LZ157" s="13">
        <v>1</v>
      </c>
      <c r="MA157" s="13"/>
      <c r="MB157" s="13">
        <v>1</v>
      </c>
      <c r="MC157" s="13"/>
      <c r="MD157" s="13">
        <v>1</v>
      </c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57">
        <v>5</v>
      </c>
      <c r="MV157" s="13">
        <v>202</v>
      </c>
    </row>
    <row r="158" spans="1:360">
      <c r="A158" s="8" t="s">
        <v>219</v>
      </c>
      <c r="B158" s="234">
        <f t="shared" si="280"/>
        <v>0</v>
      </c>
      <c r="C158" s="234">
        <f t="shared" si="281"/>
        <v>0</v>
      </c>
      <c r="D158" s="234">
        <f t="shared" si="282"/>
        <v>0</v>
      </c>
      <c r="E158" s="234">
        <f t="shared" si="283"/>
        <v>0</v>
      </c>
      <c r="F158" s="234">
        <f t="shared" si="284"/>
        <v>0</v>
      </c>
      <c r="G158" s="234">
        <f t="shared" si="285"/>
        <v>0</v>
      </c>
      <c r="H158" s="234">
        <f t="shared" si="286"/>
        <v>0</v>
      </c>
      <c r="I158" s="234">
        <f t="shared" si="287"/>
        <v>0</v>
      </c>
      <c r="J158" s="234">
        <f t="shared" si="288"/>
        <v>0</v>
      </c>
      <c r="K158" s="234">
        <f t="shared" si="289"/>
        <v>0</v>
      </c>
      <c r="L158" s="234">
        <f t="shared" si="290"/>
        <v>0</v>
      </c>
      <c r="M158" s="234">
        <f t="shared" si="291"/>
        <v>0</v>
      </c>
      <c r="N158" s="234">
        <f t="shared" si="292"/>
        <v>3</v>
      </c>
      <c r="O158" s="234">
        <f t="shared" si="293"/>
        <v>6</v>
      </c>
      <c r="P158" s="234">
        <f t="shared" si="294"/>
        <v>3</v>
      </c>
      <c r="Q158" s="234">
        <f t="shared" si="295"/>
        <v>1</v>
      </c>
      <c r="R158" s="234">
        <f t="shared" si="296"/>
        <v>2</v>
      </c>
      <c r="S158" s="234">
        <f t="shared" si="297"/>
        <v>6</v>
      </c>
      <c r="T158" s="234">
        <f t="shared" si="298"/>
        <v>0</v>
      </c>
      <c r="U158" s="234">
        <f t="shared" si="299"/>
        <v>3</v>
      </c>
      <c r="W158" s="596">
        <f t="shared" si="300"/>
        <v>0</v>
      </c>
      <c r="X158" s="596">
        <f t="shared" si="301"/>
        <v>0</v>
      </c>
      <c r="Y158" s="596">
        <f t="shared" si="302"/>
        <v>0</v>
      </c>
      <c r="Z158" s="596">
        <f t="shared" si="303"/>
        <v>0</v>
      </c>
      <c r="AA158" s="596">
        <f t="shared" si="304"/>
        <v>0</v>
      </c>
      <c r="AB158" s="596">
        <f t="shared" si="305"/>
        <v>0</v>
      </c>
      <c r="AC158" s="596">
        <f t="shared" si="306"/>
        <v>0</v>
      </c>
      <c r="AD158" s="596">
        <f t="shared" si="307"/>
        <v>0</v>
      </c>
      <c r="AE158" s="596">
        <f t="shared" si="308"/>
        <v>1</v>
      </c>
      <c r="AF158" s="596">
        <f t="shared" si="309"/>
        <v>0</v>
      </c>
      <c r="AG158" s="305"/>
      <c r="AH158" s="16" t="s">
        <v>164</v>
      </c>
      <c r="AI158" s="616">
        <f t="shared" si="249"/>
        <v>1</v>
      </c>
      <c r="AJ158" s="616">
        <f t="shared" si="250"/>
        <v>1</v>
      </c>
      <c r="AK158" s="616">
        <f t="shared" si="251"/>
        <v>0</v>
      </c>
      <c r="AL158" s="616">
        <f t="shared" si="252"/>
        <v>0</v>
      </c>
      <c r="AM158" s="616">
        <f t="shared" si="253"/>
        <v>0</v>
      </c>
      <c r="AN158" s="616">
        <f t="shared" si="254"/>
        <v>0</v>
      </c>
      <c r="AO158" s="616">
        <f t="shared" si="255"/>
        <v>4</v>
      </c>
      <c r="AP158" s="616">
        <f t="shared" si="256"/>
        <v>1</v>
      </c>
      <c r="AQ158" s="616">
        <f t="shared" si="257"/>
        <v>9</v>
      </c>
      <c r="AR158" s="616">
        <f t="shared" si="258"/>
        <v>5</v>
      </c>
      <c r="AS158" s="616">
        <f t="shared" si="259"/>
        <v>25</v>
      </c>
      <c r="AT158" s="616">
        <f t="shared" si="260"/>
        <v>9</v>
      </c>
      <c r="AU158" s="616">
        <f t="shared" si="261"/>
        <v>29</v>
      </c>
      <c r="AV158" s="616">
        <f t="shared" si="262"/>
        <v>18</v>
      </c>
      <c r="AW158" s="616">
        <f t="shared" si="263"/>
        <v>25</v>
      </c>
      <c r="AX158" s="616">
        <f t="shared" si="264"/>
        <v>21</v>
      </c>
      <c r="AY158" s="616">
        <f t="shared" si="265"/>
        <v>15</v>
      </c>
      <c r="AZ158" s="616">
        <f t="shared" si="266"/>
        <v>12</v>
      </c>
      <c r="BA158" s="616">
        <f t="shared" si="267"/>
        <v>2</v>
      </c>
      <c r="BB158" s="616">
        <f t="shared" si="268"/>
        <v>5</v>
      </c>
      <c r="BC158" s="616">
        <f t="shared" si="269"/>
        <v>2</v>
      </c>
      <c r="BD158" s="594">
        <f t="shared" si="270"/>
        <v>1</v>
      </c>
      <c r="BE158" s="594">
        <f t="shared" si="271"/>
        <v>0</v>
      </c>
      <c r="BF158" s="594">
        <f t="shared" si="272"/>
        <v>1</v>
      </c>
      <c r="BG158" s="594">
        <f t="shared" si="273"/>
        <v>0</v>
      </c>
      <c r="BH158" s="594">
        <f t="shared" si="274"/>
        <v>0</v>
      </c>
      <c r="BI158" s="594">
        <f t="shared" si="275"/>
        <v>0</v>
      </c>
      <c r="BJ158" s="594">
        <f t="shared" si="276"/>
        <v>0</v>
      </c>
      <c r="BK158" s="594">
        <f t="shared" si="277"/>
        <v>0</v>
      </c>
      <c r="BL158" s="594">
        <f t="shared" si="278"/>
        <v>0</v>
      </c>
      <c r="BM158" s="594">
        <f t="shared" si="279"/>
        <v>0</v>
      </c>
      <c r="BN158" s="305"/>
      <c r="BO158" s="305"/>
      <c r="BP158" s="16" t="s">
        <v>164</v>
      </c>
      <c r="BQ158" s="13"/>
      <c r="BR158" s="13"/>
      <c r="BS158" s="13"/>
      <c r="BT158" s="13"/>
      <c r="BU158" s="13"/>
      <c r="BV158" s="13"/>
      <c r="BW158" s="13"/>
      <c r="BX158" s="13">
        <v>1</v>
      </c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>
        <v>1</v>
      </c>
      <c r="DA158" s="13"/>
      <c r="DB158" s="13"/>
      <c r="DC158" s="13">
        <v>1</v>
      </c>
      <c r="DD158" s="13"/>
      <c r="DE158" s="13">
        <v>2</v>
      </c>
      <c r="DF158" s="13"/>
      <c r="DG158" s="13"/>
      <c r="DH158" s="13"/>
      <c r="DI158" s="13"/>
      <c r="DJ158" s="13">
        <v>2</v>
      </c>
      <c r="DK158" s="13"/>
      <c r="DL158" s="13">
        <v>1</v>
      </c>
      <c r="DM158" s="13">
        <v>2</v>
      </c>
      <c r="DN158" s="13">
        <v>1</v>
      </c>
      <c r="DO158" s="13">
        <v>1</v>
      </c>
      <c r="DP158" s="13">
        <v>1</v>
      </c>
      <c r="DQ158" s="13"/>
      <c r="DR158" s="13"/>
      <c r="DS158" s="13">
        <v>2</v>
      </c>
      <c r="DT158" s="13">
        <v>1</v>
      </c>
      <c r="DU158" s="13"/>
      <c r="DV158" s="13"/>
      <c r="DW158" s="13">
        <v>2</v>
      </c>
      <c r="DX158" s="13">
        <v>3</v>
      </c>
      <c r="DY158" s="13">
        <v>1</v>
      </c>
      <c r="DZ158" s="13"/>
      <c r="EA158" s="13">
        <v>3</v>
      </c>
      <c r="EB158" s="13">
        <v>3</v>
      </c>
      <c r="EC158" s="13">
        <v>1</v>
      </c>
      <c r="ED158" s="13"/>
      <c r="EE158" s="13">
        <v>5</v>
      </c>
      <c r="EF158" s="13">
        <v>3</v>
      </c>
      <c r="EG158" s="13">
        <v>2</v>
      </c>
      <c r="EH158" s="13">
        <v>3</v>
      </c>
      <c r="EI158" s="13">
        <v>4</v>
      </c>
      <c r="EJ158" s="13"/>
      <c r="EK158" s="13">
        <v>4</v>
      </c>
      <c r="EL158" s="13">
        <v>1</v>
      </c>
      <c r="EM158" s="13">
        <v>2</v>
      </c>
      <c r="EN158" s="13">
        <v>1</v>
      </c>
      <c r="EO158" s="13">
        <v>1</v>
      </c>
      <c r="EP158" s="13"/>
      <c r="EQ158" s="13"/>
      <c r="ER158" s="13">
        <v>2</v>
      </c>
      <c r="ES158" s="13">
        <v>2</v>
      </c>
      <c r="ET158" s="13">
        <v>1</v>
      </c>
      <c r="EU158" s="13">
        <v>2</v>
      </c>
      <c r="EV158" s="13">
        <v>3</v>
      </c>
      <c r="EW158" s="13"/>
      <c r="EX158" s="13">
        <v>1</v>
      </c>
      <c r="EY158" s="13">
        <v>1</v>
      </c>
      <c r="EZ158" s="13"/>
      <c r="FA158" s="13">
        <v>1</v>
      </c>
      <c r="FB158" s="13"/>
      <c r="FC158" s="13"/>
      <c r="FD158" s="13">
        <v>2</v>
      </c>
      <c r="FE158" s="13"/>
      <c r="FF158" s="13"/>
      <c r="FG158" s="13"/>
      <c r="FH158" s="13">
        <v>1</v>
      </c>
      <c r="FI158" s="13"/>
      <c r="FJ158" s="13"/>
      <c r="FK158" s="13">
        <v>1</v>
      </c>
      <c r="FL158" s="13"/>
      <c r="FM158" s="13"/>
      <c r="FN158" s="13"/>
      <c r="FO158" s="13"/>
      <c r="FP158" s="13"/>
      <c r="FQ158" s="13"/>
      <c r="FR158" s="13"/>
      <c r="FS158" s="57">
        <v>72</v>
      </c>
      <c r="FT158" s="13"/>
      <c r="FU158" s="13"/>
      <c r="FV158" s="13"/>
      <c r="FW158" s="13">
        <v>1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>
        <v>1</v>
      </c>
      <c r="HB158" s="13"/>
      <c r="HC158" s="13"/>
      <c r="HD158" s="13">
        <v>2</v>
      </c>
      <c r="HE158" s="13">
        <v>1</v>
      </c>
      <c r="HF158" s="13"/>
      <c r="HG158" s="13"/>
      <c r="HH158" s="13"/>
      <c r="HI158" s="13">
        <v>1</v>
      </c>
      <c r="HJ158" s="13"/>
      <c r="HK158" s="13"/>
      <c r="HL158" s="13">
        <v>1</v>
      </c>
      <c r="HM158" s="13">
        <v>1</v>
      </c>
      <c r="HN158" s="13">
        <v>5</v>
      </c>
      <c r="HO158" s="13">
        <v>1</v>
      </c>
      <c r="HP158" s="13">
        <v>4</v>
      </c>
      <c r="HQ158" s="13">
        <v>3</v>
      </c>
      <c r="HR158" s="13">
        <v>1</v>
      </c>
      <c r="HS158" s="13">
        <v>7</v>
      </c>
      <c r="HT158" s="13">
        <v>1</v>
      </c>
      <c r="HU158" s="13">
        <v>3</v>
      </c>
      <c r="HV158" s="13"/>
      <c r="HW158" s="13">
        <v>1</v>
      </c>
      <c r="HX158" s="13">
        <v>2</v>
      </c>
      <c r="HY158" s="13">
        <v>3</v>
      </c>
      <c r="HZ158" s="13">
        <v>3</v>
      </c>
      <c r="IA158" s="13">
        <v>1</v>
      </c>
      <c r="IB158" s="13">
        <v>1</v>
      </c>
      <c r="IC158" s="13">
        <v>1</v>
      </c>
      <c r="ID158" s="13">
        <v>4</v>
      </c>
      <c r="IE158" s="13">
        <v>4</v>
      </c>
      <c r="IF158" s="13">
        <v>3</v>
      </c>
      <c r="IG158" s="13">
        <v>5</v>
      </c>
      <c r="IH158" s="13">
        <v>5</v>
      </c>
      <c r="II158" s="13">
        <v>2</v>
      </c>
      <c r="IJ158" s="13">
        <v>2</v>
      </c>
      <c r="IK158" s="13">
        <v>1</v>
      </c>
      <c r="IL158" s="13">
        <v>6</v>
      </c>
      <c r="IM158" s="13">
        <v>3</v>
      </c>
      <c r="IN158" s="13">
        <v>4</v>
      </c>
      <c r="IO158" s="13">
        <v>1</v>
      </c>
      <c r="IP158" s="13">
        <v>3</v>
      </c>
      <c r="IQ158" s="13">
        <v>2</v>
      </c>
      <c r="IR158" s="13">
        <v>1</v>
      </c>
      <c r="IS158" s="13">
        <v>2</v>
      </c>
      <c r="IT158" s="13">
        <v>1</v>
      </c>
      <c r="IU158" s="13">
        <v>1</v>
      </c>
      <c r="IV158" s="13">
        <v>1</v>
      </c>
      <c r="IW158" s="13"/>
      <c r="IX158" s="13">
        <v>2</v>
      </c>
      <c r="IY158" s="13">
        <v>3</v>
      </c>
      <c r="IZ158" s="13">
        <v>1</v>
      </c>
      <c r="JA158" s="13">
        <v>3</v>
      </c>
      <c r="JB158" s="13">
        <v>2</v>
      </c>
      <c r="JC158" s="13">
        <v>1</v>
      </c>
      <c r="JD158" s="13"/>
      <c r="JE158" s="13"/>
      <c r="JF158" s="13"/>
      <c r="JG158" s="13"/>
      <c r="JH158" s="13"/>
      <c r="JI158" s="13">
        <v>1</v>
      </c>
      <c r="JJ158" s="13"/>
      <c r="JK158" s="13">
        <v>1</v>
      </c>
      <c r="JL158" s="13"/>
      <c r="JM158" s="13"/>
      <c r="JN158" s="13"/>
      <c r="JO158" s="13"/>
      <c r="JP158" s="13"/>
      <c r="JQ158" s="13"/>
      <c r="JR158" s="13"/>
      <c r="JS158" s="13"/>
      <c r="JT158" s="57">
        <v>110</v>
      </c>
      <c r="JU158" s="13">
        <v>1</v>
      </c>
      <c r="JV158" s="13"/>
      <c r="JW158" s="13"/>
      <c r="JX158" s="13"/>
      <c r="JY158" s="13"/>
      <c r="JZ158" s="13">
        <v>1</v>
      </c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57">
        <v>2</v>
      </c>
      <c r="MV158" s="13">
        <v>184</v>
      </c>
    </row>
    <row r="159" spans="1:360">
      <c r="A159" s="9" t="s">
        <v>168</v>
      </c>
      <c r="B159" s="234">
        <f t="shared" si="280"/>
        <v>1</v>
      </c>
      <c r="C159" s="234">
        <f t="shared" si="281"/>
        <v>0</v>
      </c>
      <c r="D159" s="234">
        <f t="shared" si="282"/>
        <v>0</v>
      </c>
      <c r="E159" s="234">
        <f t="shared" si="283"/>
        <v>2</v>
      </c>
      <c r="F159" s="234">
        <f t="shared" si="284"/>
        <v>2</v>
      </c>
      <c r="G159" s="234">
        <f t="shared" si="285"/>
        <v>2</v>
      </c>
      <c r="H159" s="234">
        <f t="shared" si="286"/>
        <v>14</v>
      </c>
      <c r="I159" s="234">
        <f t="shared" si="287"/>
        <v>3</v>
      </c>
      <c r="J159" s="234">
        <f t="shared" si="288"/>
        <v>35</v>
      </c>
      <c r="K159" s="234">
        <f t="shared" si="289"/>
        <v>26</v>
      </c>
      <c r="L159" s="234">
        <f t="shared" si="290"/>
        <v>96</v>
      </c>
      <c r="M159" s="234">
        <f t="shared" si="291"/>
        <v>56</v>
      </c>
      <c r="N159" s="234">
        <f t="shared" si="292"/>
        <v>169</v>
      </c>
      <c r="O159" s="234">
        <f t="shared" si="293"/>
        <v>98</v>
      </c>
      <c r="P159" s="234">
        <f t="shared" si="294"/>
        <v>194</v>
      </c>
      <c r="Q159" s="234">
        <f t="shared" si="295"/>
        <v>132</v>
      </c>
      <c r="R159" s="234">
        <f t="shared" si="296"/>
        <v>104</v>
      </c>
      <c r="S159" s="234">
        <f t="shared" si="297"/>
        <v>89</v>
      </c>
      <c r="T159" s="234">
        <f t="shared" si="298"/>
        <v>19</v>
      </c>
      <c r="U159" s="234">
        <f t="shared" si="299"/>
        <v>35</v>
      </c>
      <c r="W159" s="596">
        <f t="shared" si="300"/>
        <v>0</v>
      </c>
      <c r="X159" s="596">
        <f t="shared" si="301"/>
        <v>0</v>
      </c>
      <c r="Y159" s="596">
        <f t="shared" si="302"/>
        <v>0</v>
      </c>
      <c r="Z159" s="596">
        <f t="shared" si="303"/>
        <v>0</v>
      </c>
      <c r="AA159" s="596">
        <f t="shared" si="304"/>
        <v>0</v>
      </c>
      <c r="AB159" s="596">
        <f t="shared" si="305"/>
        <v>2</v>
      </c>
      <c r="AC159" s="596">
        <f t="shared" si="306"/>
        <v>1</v>
      </c>
      <c r="AD159" s="596">
        <f t="shared" si="307"/>
        <v>1</v>
      </c>
      <c r="AE159" s="596">
        <f t="shared" si="308"/>
        <v>8</v>
      </c>
      <c r="AF159" s="596">
        <f t="shared" si="309"/>
        <v>6</v>
      </c>
      <c r="AG159" s="305"/>
      <c r="AH159" s="16" t="s">
        <v>270</v>
      </c>
      <c r="AI159" s="616">
        <f t="shared" si="249"/>
        <v>0</v>
      </c>
      <c r="AJ159" s="616">
        <f t="shared" si="250"/>
        <v>0</v>
      </c>
      <c r="AK159" s="616">
        <f t="shared" si="251"/>
        <v>0</v>
      </c>
      <c r="AL159" s="616">
        <f t="shared" si="252"/>
        <v>0</v>
      </c>
      <c r="AM159" s="616">
        <f t="shared" si="253"/>
        <v>3</v>
      </c>
      <c r="AN159" s="616">
        <f t="shared" si="254"/>
        <v>2</v>
      </c>
      <c r="AO159" s="616">
        <f t="shared" si="255"/>
        <v>7</v>
      </c>
      <c r="AP159" s="616">
        <f t="shared" si="256"/>
        <v>4</v>
      </c>
      <c r="AQ159" s="616">
        <f t="shared" si="257"/>
        <v>6</v>
      </c>
      <c r="AR159" s="616">
        <f t="shared" si="258"/>
        <v>4</v>
      </c>
      <c r="AS159" s="616">
        <f t="shared" si="259"/>
        <v>16</v>
      </c>
      <c r="AT159" s="616">
        <f t="shared" si="260"/>
        <v>7</v>
      </c>
      <c r="AU159" s="616">
        <f t="shared" si="261"/>
        <v>34</v>
      </c>
      <c r="AV159" s="616">
        <f t="shared" si="262"/>
        <v>8</v>
      </c>
      <c r="AW159" s="616">
        <f t="shared" si="263"/>
        <v>27</v>
      </c>
      <c r="AX159" s="616">
        <f t="shared" si="264"/>
        <v>12</v>
      </c>
      <c r="AY159" s="616">
        <f t="shared" si="265"/>
        <v>12</v>
      </c>
      <c r="AZ159" s="616">
        <f t="shared" si="266"/>
        <v>17</v>
      </c>
      <c r="BA159" s="616">
        <f t="shared" si="267"/>
        <v>4</v>
      </c>
      <c r="BB159" s="616">
        <f t="shared" si="268"/>
        <v>6</v>
      </c>
      <c r="BC159" s="616">
        <f t="shared" si="269"/>
        <v>3</v>
      </c>
      <c r="BD159" s="594">
        <f t="shared" si="270"/>
        <v>0</v>
      </c>
      <c r="BE159" s="594">
        <f t="shared" si="271"/>
        <v>0</v>
      </c>
      <c r="BF159" s="594">
        <f t="shared" si="272"/>
        <v>0</v>
      </c>
      <c r="BG159" s="594">
        <f t="shared" si="273"/>
        <v>1</v>
      </c>
      <c r="BH159" s="594">
        <f t="shared" si="274"/>
        <v>1</v>
      </c>
      <c r="BI159" s="594">
        <f t="shared" si="275"/>
        <v>0</v>
      </c>
      <c r="BJ159" s="594">
        <f t="shared" si="276"/>
        <v>0</v>
      </c>
      <c r="BK159" s="594">
        <f t="shared" si="277"/>
        <v>0</v>
      </c>
      <c r="BL159" s="594">
        <f t="shared" si="278"/>
        <v>1</v>
      </c>
      <c r="BM159" s="594">
        <f t="shared" si="279"/>
        <v>0</v>
      </c>
      <c r="BN159" s="305"/>
      <c r="BO159" s="305"/>
      <c r="BP159" s="16" t="s">
        <v>283</v>
      </c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>
        <v>2</v>
      </c>
      <c r="CP159" s="13"/>
      <c r="CQ159" s="13"/>
      <c r="CR159" s="13"/>
      <c r="CS159" s="13"/>
      <c r="CT159" s="13">
        <v>1</v>
      </c>
      <c r="CU159" s="13"/>
      <c r="CV159" s="13">
        <v>1</v>
      </c>
      <c r="CW159" s="13"/>
      <c r="CX159" s="13"/>
      <c r="CY159" s="13">
        <v>1</v>
      </c>
      <c r="CZ159" s="13">
        <v>1</v>
      </c>
      <c r="DA159" s="13"/>
      <c r="DB159" s="13"/>
      <c r="DC159" s="13">
        <v>1</v>
      </c>
      <c r="DD159" s="13"/>
      <c r="DE159" s="13"/>
      <c r="DF159" s="13"/>
      <c r="DG159" s="13"/>
      <c r="DH159" s="13"/>
      <c r="DI159" s="13"/>
      <c r="DJ159" s="13">
        <v>2</v>
      </c>
      <c r="DK159" s="13">
        <v>1</v>
      </c>
      <c r="DL159" s="13">
        <v>1</v>
      </c>
      <c r="DM159" s="13"/>
      <c r="DN159" s="13">
        <v>1</v>
      </c>
      <c r="DO159" s="13">
        <v>2</v>
      </c>
      <c r="DP159" s="13">
        <v>1</v>
      </c>
      <c r="DQ159" s="13"/>
      <c r="DR159" s="13">
        <v>1</v>
      </c>
      <c r="DS159" s="13"/>
      <c r="DT159" s="13"/>
      <c r="DU159" s="13">
        <v>1</v>
      </c>
      <c r="DV159" s="13">
        <v>2</v>
      </c>
      <c r="DW159" s="13">
        <v>2</v>
      </c>
      <c r="DX159" s="13"/>
      <c r="DY159" s="13">
        <v>1</v>
      </c>
      <c r="DZ159" s="13"/>
      <c r="EA159" s="13">
        <v>1</v>
      </c>
      <c r="EB159" s="13"/>
      <c r="EC159" s="13">
        <v>1</v>
      </c>
      <c r="ED159" s="13">
        <v>1</v>
      </c>
      <c r="EE159" s="13"/>
      <c r="EF159" s="13"/>
      <c r="EG159" s="13"/>
      <c r="EH159" s="13">
        <v>2</v>
      </c>
      <c r="EI159" s="13">
        <v>2</v>
      </c>
      <c r="EJ159" s="13">
        <v>1</v>
      </c>
      <c r="EK159" s="13">
        <v>2</v>
      </c>
      <c r="EL159" s="13">
        <v>2</v>
      </c>
      <c r="EM159" s="13">
        <v>1</v>
      </c>
      <c r="EN159" s="13">
        <v>1</v>
      </c>
      <c r="EO159" s="13">
        <v>1</v>
      </c>
      <c r="EP159" s="13">
        <v>3</v>
      </c>
      <c r="EQ159" s="13">
        <v>1</v>
      </c>
      <c r="ER159" s="13"/>
      <c r="ES159" s="13"/>
      <c r="ET159" s="13">
        <v>4</v>
      </c>
      <c r="EU159" s="13">
        <v>1</v>
      </c>
      <c r="EV159" s="13">
        <v>2</v>
      </c>
      <c r="EW159" s="13"/>
      <c r="EX159" s="13">
        <v>3</v>
      </c>
      <c r="EY159" s="13">
        <v>3</v>
      </c>
      <c r="EZ159" s="13">
        <v>1</v>
      </c>
      <c r="FA159" s="13">
        <v>2</v>
      </c>
      <c r="FB159" s="13"/>
      <c r="FC159" s="13"/>
      <c r="FD159" s="13"/>
      <c r="FE159" s="13"/>
      <c r="FF159" s="13">
        <v>1</v>
      </c>
      <c r="FG159" s="13">
        <v>1</v>
      </c>
      <c r="FH159" s="13">
        <v>1</v>
      </c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57">
        <v>60</v>
      </c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>
        <v>1</v>
      </c>
      <c r="GR159" s="13"/>
      <c r="GS159" s="13">
        <v>2</v>
      </c>
      <c r="GT159" s="13"/>
      <c r="GU159" s="13"/>
      <c r="GV159" s="13"/>
      <c r="GW159" s="13">
        <v>1</v>
      </c>
      <c r="GX159" s="13">
        <v>1</v>
      </c>
      <c r="GY159" s="13"/>
      <c r="GZ159" s="13">
        <v>2</v>
      </c>
      <c r="HA159" s="13"/>
      <c r="HB159" s="13"/>
      <c r="HC159" s="13">
        <v>1</v>
      </c>
      <c r="HD159" s="13">
        <v>1</v>
      </c>
      <c r="HE159" s="13">
        <v>1</v>
      </c>
      <c r="HF159" s="13">
        <v>1</v>
      </c>
      <c r="HG159" s="13"/>
      <c r="HH159" s="13"/>
      <c r="HI159" s="13"/>
      <c r="HJ159" s="13">
        <v>1</v>
      </c>
      <c r="HK159" s="13"/>
      <c r="HL159" s="13">
        <v>1</v>
      </c>
      <c r="HM159" s="13">
        <v>1</v>
      </c>
      <c r="HN159" s="13">
        <v>2</v>
      </c>
      <c r="HO159" s="13"/>
      <c r="HP159" s="13"/>
      <c r="HQ159" s="13">
        <v>2</v>
      </c>
      <c r="HR159" s="13"/>
      <c r="HS159" s="13"/>
      <c r="HT159" s="13"/>
      <c r="HU159" s="13">
        <v>1</v>
      </c>
      <c r="HV159" s="13">
        <v>2</v>
      </c>
      <c r="HW159" s="13">
        <v>2</v>
      </c>
      <c r="HX159" s="13">
        <v>4</v>
      </c>
      <c r="HY159" s="13">
        <v>5</v>
      </c>
      <c r="HZ159" s="13">
        <v>2</v>
      </c>
      <c r="IA159" s="13">
        <v>3</v>
      </c>
      <c r="IB159" s="13">
        <v>2</v>
      </c>
      <c r="IC159" s="13">
        <v>4</v>
      </c>
      <c r="ID159" s="13">
        <v>5</v>
      </c>
      <c r="IE159" s="13">
        <v>5</v>
      </c>
      <c r="IF159" s="13">
        <v>3</v>
      </c>
      <c r="IG159" s="13">
        <v>3</v>
      </c>
      <c r="IH159" s="13">
        <v>4</v>
      </c>
      <c r="II159" s="13">
        <v>3</v>
      </c>
      <c r="IJ159" s="13">
        <v>2</v>
      </c>
      <c r="IK159" s="13">
        <v>5</v>
      </c>
      <c r="IL159" s="13">
        <v>2</v>
      </c>
      <c r="IM159" s="13">
        <v>4</v>
      </c>
      <c r="IN159" s="13">
        <v>1</v>
      </c>
      <c r="IO159" s="13">
        <v>3</v>
      </c>
      <c r="IP159" s="13">
        <v>4</v>
      </c>
      <c r="IQ159" s="13">
        <v>1</v>
      </c>
      <c r="IR159" s="13"/>
      <c r="IS159" s="13">
        <v>5</v>
      </c>
      <c r="IT159" s="13">
        <v>1</v>
      </c>
      <c r="IU159" s="13">
        <v>1</v>
      </c>
      <c r="IV159" s="13">
        <v>4</v>
      </c>
      <c r="IW159" s="13"/>
      <c r="IX159" s="13"/>
      <c r="IY159" s="13">
        <v>2</v>
      </c>
      <c r="IZ159" s="13">
        <v>2</v>
      </c>
      <c r="JA159" s="13">
        <v>1</v>
      </c>
      <c r="JB159" s="13">
        <v>1</v>
      </c>
      <c r="JC159" s="13"/>
      <c r="JD159" s="13">
        <v>1</v>
      </c>
      <c r="JE159" s="13">
        <v>1</v>
      </c>
      <c r="JF159" s="13"/>
      <c r="JG159" s="13"/>
      <c r="JH159" s="13"/>
      <c r="JI159" s="13"/>
      <c r="JJ159" s="13"/>
      <c r="JK159" s="13"/>
      <c r="JL159" s="13"/>
      <c r="JM159" s="13"/>
      <c r="JN159" s="13">
        <v>1</v>
      </c>
      <c r="JO159" s="13"/>
      <c r="JP159" s="13">
        <v>1</v>
      </c>
      <c r="JQ159" s="13"/>
      <c r="JR159" s="13"/>
      <c r="JS159" s="13"/>
      <c r="JT159" s="57">
        <v>109</v>
      </c>
      <c r="JU159" s="13"/>
      <c r="JV159" s="13"/>
      <c r="JW159" s="13"/>
      <c r="JX159" s="13"/>
      <c r="JY159" s="13"/>
      <c r="JZ159" s="13"/>
      <c r="KA159" s="13">
        <v>1</v>
      </c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>
        <v>1</v>
      </c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>
        <v>1</v>
      </c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57">
        <v>3</v>
      </c>
      <c r="MV159" s="13">
        <v>172</v>
      </c>
    </row>
    <row r="160" spans="1:360">
      <c r="A160" s="8" t="s">
        <v>169</v>
      </c>
      <c r="B160" s="234">
        <f t="shared" si="280"/>
        <v>0</v>
      </c>
      <c r="C160" s="234">
        <f t="shared" si="281"/>
        <v>0</v>
      </c>
      <c r="D160" s="234">
        <f t="shared" si="282"/>
        <v>0</v>
      </c>
      <c r="E160" s="234">
        <f t="shared" si="283"/>
        <v>0</v>
      </c>
      <c r="F160" s="234">
        <f t="shared" si="284"/>
        <v>0</v>
      </c>
      <c r="G160" s="234">
        <f t="shared" si="285"/>
        <v>0</v>
      </c>
      <c r="H160" s="234">
        <f t="shared" si="286"/>
        <v>0</v>
      </c>
      <c r="I160" s="234">
        <f t="shared" si="287"/>
        <v>0</v>
      </c>
      <c r="J160" s="234">
        <f t="shared" si="288"/>
        <v>0</v>
      </c>
      <c r="K160" s="234">
        <f t="shared" si="289"/>
        <v>0</v>
      </c>
      <c r="L160" s="234">
        <f t="shared" si="290"/>
        <v>0</v>
      </c>
      <c r="M160" s="234">
        <f t="shared" si="291"/>
        <v>0</v>
      </c>
      <c r="N160" s="234">
        <f t="shared" si="292"/>
        <v>0</v>
      </c>
      <c r="O160" s="234">
        <f t="shared" si="293"/>
        <v>0</v>
      </c>
      <c r="P160" s="234">
        <f t="shared" si="294"/>
        <v>0</v>
      </c>
      <c r="Q160" s="234">
        <f t="shared" si="295"/>
        <v>0</v>
      </c>
      <c r="R160" s="234">
        <f t="shared" si="296"/>
        <v>0</v>
      </c>
      <c r="S160" s="234">
        <f t="shared" si="297"/>
        <v>1</v>
      </c>
      <c r="T160" s="234">
        <f t="shared" si="298"/>
        <v>0</v>
      </c>
      <c r="U160" s="234">
        <f t="shared" si="299"/>
        <v>0</v>
      </c>
      <c r="W160" s="596">
        <f t="shared" si="300"/>
        <v>0</v>
      </c>
      <c r="X160" s="596">
        <f t="shared" si="301"/>
        <v>0</v>
      </c>
      <c r="Y160" s="596">
        <f t="shared" si="302"/>
        <v>0</v>
      </c>
      <c r="Z160" s="596">
        <f t="shared" si="303"/>
        <v>0</v>
      </c>
      <c r="AA160" s="596">
        <f t="shared" si="304"/>
        <v>0</v>
      </c>
      <c r="AB160" s="596">
        <f t="shared" si="305"/>
        <v>0</v>
      </c>
      <c r="AC160" s="596">
        <f t="shared" si="306"/>
        <v>0</v>
      </c>
      <c r="AD160" s="596">
        <f t="shared" si="307"/>
        <v>0</v>
      </c>
      <c r="AE160" s="596">
        <f t="shared" si="308"/>
        <v>0</v>
      </c>
      <c r="AF160" s="596">
        <f t="shared" si="309"/>
        <v>0</v>
      </c>
      <c r="AG160" s="305"/>
      <c r="AH160" s="16" t="s">
        <v>165</v>
      </c>
      <c r="AI160" s="616">
        <f t="shared" si="249"/>
        <v>0</v>
      </c>
      <c r="AJ160" s="616">
        <f t="shared" si="250"/>
        <v>0</v>
      </c>
      <c r="AK160" s="616">
        <f t="shared" si="251"/>
        <v>0</v>
      </c>
      <c r="AL160" s="616">
        <f t="shared" si="252"/>
        <v>0</v>
      </c>
      <c r="AM160" s="616">
        <f t="shared" si="253"/>
        <v>0</v>
      </c>
      <c r="AN160" s="616">
        <f t="shared" si="254"/>
        <v>0</v>
      </c>
      <c r="AO160" s="616">
        <f t="shared" si="255"/>
        <v>1</v>
      </c>
      <c r="AP160" s="616">
        <f t="shared" si="256"/>
        <v>0</v>
      </c>
      <c r="AQ160" s="616">
        <f t="shared" si="257"/>
        <v>0</v>
      </c>
      <c r="AR160" s="616">
        <f t="shared" si="258"/>
        <v>0</v>
      </c>
      <c r="AS160" s="616">
        <f t="shared" si="259"/>
        <v>4</v>
      </c>
      <c r="AT160" s="616">
        <f t="shared" si="260"/>
        <v>1</v>
      </c>
      <c r="AU160" s="616">
        <f t="shared" si="261"/>
        <v>2</v>
      </c>
      <c r="AV160" s="616">
        <f t="shared" si="262"/>
        <v>3</v>
      </c>
      <c r="AW160" s="616">
        <f t="shared" si="263"/>
        <v>5</v>
      </c>
      <c r="AX160" s="616">
        <f t="shared" si="264"/>
        <v>5</v>
      </c>
      <c r="AY160" s="616">
        <f t="shared" si="265"/>
        <v>4</v>
      </c>
      <c r="AZ160" s="616">
        <f t="shared" si="266"/>
        <v>4</v>
      </c>
      <c r="BA160" s="616">
        <f t="shared" si="267"/>
        <v>0</v>
      </c>
      <c r="BB160" s="616">
        <f t="shared" si="268"/>
        <v>2</v>
      </c>
      <c r="BC160" s="616">
        <f t="shared" si="269"/>
        <v>1</v>
      </c>
      <c r="BD160" s="594">
        <f t="shared" si="270"/>
        <v>0</v>
      </c>
      <c r="BE160" s="594">
        <f t="shared" si="271"/>
        <v>0</v>
      </c>
      <c r="BF160" s="594">
        <f t="shared" si="272"/>
        <v>0</v>
      </c>
      <c r="BG160" s="594">
        <f t="shared" si="273"/>
        <v>0</v>
      </c>
      <c r="BH160" s="594">
        <f t="shared" si="274"/>
        <v>0</v>
      </c>
      <c r="BI160" s="594">
        <f t="shared" si="275"/>
        <v>0</v>
      </c>
      <c r="BJ160" s="594">
        <f t="shared" si="276"/>
        <v>0</v>
      </c>
      <c r="BK160" s="594">
        <f t="shared" si="277"/>
        <v>0</v>
      </c>
      <c r="BL160" s="594">
        <f t="shared" si="278"/>
        <v>1</v>
      </c>
      <c r="BM160" s="594">
        <f t="shared" si="279"/>
        <v>0</v>
      </c>
      <c r="BN160" s="305"/>
      <c r="BO160" s="305"/>
      <c r="BP160" s="16" t="s">
        <v>165</v>
      </c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>
        <v>1</v>
      </c>
      <c r="DV160" s="13"/>
      <c r="DW160" s="13"/>
      <c r="DX160" s="13"/>
      <c r="DY160" s="13"/>
      <c r="DZ160" s="13"/>
      <c r="EA160" s="13"/>
      <c r="EB160" s="13">
        <v>1</v>
      </c>
      <c r="EC160" s="13"/>
      <c r="ED160" s="13">
        <v>1</v>
      </c>
      <c r="EE160" s="13">
        <v>1</v>
      </c>
      <c r="EF160" s="13"/>
      <c r="EG160" s="13">
        <v>2</v>
      </c>
      <c r="EH160" s="13">
        <v>1</v>
      </c>
      <c r="EI160" s="13"/>
      <c r="EJ160" s="13">
        <v>1</v>
      </c>
      <c r="EK160" s="13"/>
      <c r="EL160" s="13"/>
      <c r="EM160" s="13"/>
      <c r="EN160" s="13"/>
      <c r="EO160" s="13">
        <v>1</v>
      </c>
      <c r="EP160" s="13"/>
      <c r="EQ160" s="13">
        <v>1</v>
      </c>
      <c r="ER160" s="13"/>
      <c r="ES160" s="13"/>
      <c r="ET160" s="13">
        <v>1</v>
      </c>
      <c r="EU160" s="13"/>
      <c r="EV160" s="13">
        <v>1</v>
      </c>
      <c r="EW160" s="13"/>
      <c r="EX160" s="13">
        <v>1</v>
      </c>
      <c r="EY160" s="13"/>
      <c r="EZ160" s="13"/>
      <c r="FA160" s="13"/>
      <c r="FB160" s="13"/>
      <c r="FC160" s="13">
        <v>1</v>
      </c>
      <c r="FD160" s="13">
        <v>1</v>
      </c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57">
        <v>15</v>
      </c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>
        <v>1</v>
      </c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>
        <v>1</v>
      </c>
      <c r="HT160" s="13">
        <v>1</v>
      </c>
      <c r="HU160" s="13"/>
      <c r="HV160" s="13"/>
      <c r="HW160" s="13">
        <v>1</v>
      </c>
      <c r="HX160" s="13">
        <v>1</v>
      </c>
      <c r="HY160" s="13"/>
      <c r="HZ160" s="13"/>
      <c r="IA160" s="13"/>
      <c r="IB160" s="13"/>
      <c r="IC160" s="13"/>
      <c r="ID160" s="13"/>
      <c r="IE160" s="13">
        <v>1</v>
      </c>
      <c r="IF160" s="13"/>
      <c r="IG160" s="13">
        <v>1</v>
      </c>
      <c r="IH160" s="13"/>
      <c r="II160" s="13"/>
      <c r="IJ160" s="13">
        <v>1</v>
      </c>
      <c r="IK160" s="13">
        <v>2</v>
      </c>
      <c r="IL160" s="13"/>
      <c r="IM160" s="13"/>
      <c r="IN160" s="13"/>
      <c r="IO160" s="13"/>
      <c r="IP160" s="13">
        <v>1</v>
      </c>
      <c r="IQ160" s="13"/>
      <c r="IR160" s="13">
        <v>1</v>
      </c>
      <c r="IS160" s="13"/>
      <c r="IT160" s="13"/>
      <c r="IU160" s="13">
        <v>1</v>
      </c>
      <c r="IV160" s="13"/>
      <c r="IW160" s="13"/>
      <c r="IX160" s="13"/>
      <c r="IY160" s="13"/>
      <c r="IZ160" s="13">
        <v>1</v>
      </c>
      <c r="JA160" s="13">
        <v>1</v>
      </c>
      <c r="JB160" s="13">
        <v>1</v>
      </c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57">
        <v>16</v>
      </c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>
        <v>1</v>
      </c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57">
        <v>1</v>
      </c>
      <c r="MV160" s="13">
        <v>32</v>
      </c>
    </row>
    <row r="161" spans="1:360">
      <c r="A161" s="8" t="s">
        <v>170</v>
      </c>
      <c r="B161" s="234">
        <f t="shared" si="280"/>
        <v>0</v>
      </c>
      <c r="C161" s="234">
        <f t="shared" si="281"/>
        <v>0</v>
      </c>
      <c r="D161" s="234">
        <f t="shared" si="282"/>
        <v>0</v>
      </c>
      <c r="E161" s="234">
        <f t="shared" si="283"/>
        <v>0</v>
      </c>
      <c r="F161" s="234">
        <f t="shared" si="284"/>
        <v>0</v>
      </c>
      <c r="G161" s="234">
        <f t="shared" si="285"/>
        <v>0</v>
      </c>
      <c r="H161" s="234">
        <f t="shared" si="286"/>
        <v>0</v>
      </c>
      <c r="I161" s="234">
        <f t="shared" si="287"/>
        <v>0</v>
      </c>
      <c r="J161" s="234">
        <f t="shared" si="288"/>
        <v>0</v>
      </c>
      <c r="K161" s="234">
        <f t="shared" si="289"/>
        <v>0</v>
      </c>
      <c r="L161" s="234">
        <f t="shared" si="290"/>
        <v>1</v>
      </c>
      <c r="M161" s="234">
        <f t="shared" si="291"/>
        <v>0</v>
      </c>
      <c r="N161" s="234">
        <f t="shared" si="292"/>
        <v>6</v>
      </c>
      <c r="O161" s="234">
        <f t="shared" si="293"/>
        <v>4</v>
      </c>
      <c r="P161" s="234">
        <f t="shared" si="294"/>
        <v>6</v>
      </c>
      <c r="Q161" s="234">
        <f t="shared" si="295"/>
        <v>4</v>
      </c>
      <c r="R161" s="234">
        <f t="shared" si="296"/>
        <v>6</v>
      </c>
      <c r="S161" s="234">
        <f t="shared" si="297"/>
        <v>2</v>
      </c>
      <c r="T161" s="234">
        <f t="shared" si="298"/>
        <v>1</v>
      </c>
      <c r="U161" s="234">
        <f t="shared" si="299"/>
        <v>0</v>
      </c>
      <c r="W161" s="596">
        <f t="shared" si="300"/>
        <v>0</v>
      </c>
      <c r="X161" s="596">
        <f t="shared" si="301"/>
        <v>0</v>
      </c>
      <c r="Y161" s="596">
        <f t="shared" si="302"/>
        <v>0</v>
      </c>
      <c r="Z161" s="596">
        <f t="shared" si="303"/>
        <v>0</v>
      </c>
      <c r="AA161" s="596">
        <f t="shared" si="304"/>
        <v>0</v>
      </c>
      <c r="AB161" s="596">
        <f t="shared" si="305"/>
        <v>0</v>
      </c>
      <c r="AC161" s="596">
        <f t="shared" si="306"/>
        <v>0</v>
      </c>
      <c r="AD161" s="596">
        <f t="shared" si="307"/>
        <v>0</v>
      </c>
      <c r="AE161" s="596">
        <f t="shared" si="308"/>
        <v>0</v>
      </c>
      <c r="AF161" s="596">
        <f t="shared" si="309"/>
        <v>0</v>
      </c>
      <c r="AG161" s="305"/>
      <c r="AH161" s="16" t="s">
        <v>166</v>
      </c>
      <c r="AI161" s="616">
        <f t="shared" si="249"/>
        <v>0</v>
      </c>
      <c r="AJ161" s="616">
        <f t="shared" si="250"/>
        <v>0</v>
      </c>
      <c r="AK161" s="616">
        <f t="shared" si="251"/>
        <v>0</v>
      </c>
      <c r="AL161" s="616">
        <f t="shared" si="252"/>
        <v>0</v>
      </c>
      <c r="AM161" s="616">
        <f t="shared" si="253"/>
        <v>0</v>
      </c>
      <c r="AN161" s="616">
        <f t="shared" si="254"/>
        <v>0</v>
      </c>
      <c r="AO161" s="616">
        <f t="shared" si="255"/>
        <v>0</v>
      </c>
      <c r="AP161" s="616">
        <f t="shared" si="256"/>
        <v>2</v>
      </c>
      <c r="AQ161" s="616">
        <f t="shared" si="257"/>
        <v>3</v>
      </c>
      <c r="AR161" s="616">
        <f t="shared" si="258"/>
        <v>7</v>
      </c>
      <c r="AS161" s="616">
        <f t="shared" si="259"/>
        <v>23</v>
      </c>
      <c r="AT161" s="616">
        <f t="shared" si="260"/>
        <v>7</v>
      </c>
      <c r="AU161" s="616">
        <f t="shared" si="261"/>
        <v>45</v>
      </c>
      <c r="AV161" s="616">
        <f t="shared" si="262"/>
        <v>19</v>
      </c>
      <c r="AW161" s="616">
        <f t="shared" si="263"/>
        <v>63</v>
      </c>
      <c r="AX161" s="616">
        <f t="shared" si="264"/>
        <v>44</v>
      </c>
      <c r="AY161" s="616">
        <f t="shared" si="265"/>
        <v>65</v>
      </c>
      <c r="AZ161" s="616">
        <f t="shared" si="266"/>
        <v>31</v>
      </c>
      <c r="BA161" s="616">
        <f t="shared" si="267"/>
        <v>24</v>
      </c>
      <c r="BB161" s="616">
        <f t="shared" si="268"/>
        <v>37</v>
      </c>
      <c r="BC161" s="616">
        <f t="shared" si="269"/>
        <v>6</v>
      </c>
      <c r="BD161" s="594">
        <f t="shared" si="270"/>
        <v>0</v>
      </c>
      <c r="BE161" s="594">
        <f t="shared" si="271"/>
        <v>0</v>
      </c>
      <c r="BF161" s="594">
        <f t="shared" si="272"/>
        <v>0</v>
      </c>
      <c r="BG161" s="594">
        <f t="shared" si="273"/>
        <v>0</v>
      </c>
      <c r="BH161" s="594">
        <f t="shared" si="274"/>
        <v>0</v>
      </c>
      <c r="BI161" s="594">
        <f t="shared" si="275"/>
        <v>0</v>
      </c>
      <c r="BJ161" s="594">
        <f t="shared" si="276"/>
        <v>0</v>
      </c>
      <c r="BK161" s="594">
        <f t="shared" si="277"/>
        <v>1</v>
      </c>
      <c r="BL161" s="594">
        <f t="shared" si="278"/>
        <v>3</v>
      </c>
      <c r="BM161" s="594">
        <f t="shared" si="279"/>
        <v>2</v>
      </c>
      <c r="BN161" s="305"/>
      <c r="BO161" s="305"/>
      <c r="BP161" s="16" t="s">
        <v>166</v>
      </c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>
        <v>1</v>
      </c>
      <c r="CT161" s="13"/>
      <c r="CU161" s="13"/>
      <c r="CV161" s="13"/>
      <c r="CW161" s="13"/>
      <c r="CX161" s="13"/>
      <c r="CY161" s="13">
        <v>1</v>
      </c>
      <c r="CZ161" s="13"/>
      <c r="DA161" s="13"/>
      <c r="DB161" s="13"/>
      <c r="DC161" s="13"/>
      <c r="DD161" s="13">
        <v>1</v>
      </c>
      <c r="DE161" s="13">
        <v>1</v>
      </c>
      <c r="DF161" s="13"/>
      <c r="DG161" s="13"/>
      <c r="DH161" s="13">
        <v>1</v>
      </c>
      <c r="DI161" s="13">
        <v>2</v>
      </c>
      <c r="DJ161" s="13">
        <v>1</v>
      </c>
      <c r="DK161" s="13">
        <v>1</v>
      </c>
      <c r="DL161" s="13">
        <v>1</v>
      </c>
      <c r="DM161" s="13">
        <v>1</v>
      </c>
      <c r="DN161" s="13">
        <v>1</v>
      </c>
      <c r="DO161" s="13">
        <v>1</v>
      </c>
      <c r="DP161" s="13"/>
      <c r="DQ161" s="13"/>
      <c r="DR161" s="13"/>
      <c r="DS161" s="13">
        <v>1</v>
      </c>
      <c r="DT161" s="13"/>
      <c r="DU161" s="13">
        <v>2</v>
      </c>
      <c r="DV161" s="13"/>
      <c r="DW161" s="13">
        <v>1</v>
      </c>
      <c r="DX161" s="13">
        <v>2</v>
      </c>
      <c r="DY161" s="13">
        <v>3</v>
      </c>
      <c r="DZ161" s="13">
        <v>2</v>
      </c>
      <c r="EA161" s="13">
        <v>5</v>
      </c>
      <c r="EB161" s="13"/>
      <c r="EC161" s="13"/>
      <c r="ED161" s="13">
        <v>2</v>
      </c>
      <c r="EE161" s="13">
        <v>4</v>
      </c>
      <c r="EF161" s="13">
        <v>4</v>
      </c>
      <c r="EG161" s="13">
        <v>2</v>
      </c>
      <c r="EH161" s="13">
        <v>5</v>
      </c>
      <c r="EI161" s="13">
        <v>4</v>
      </c>
      <c r="EJ161" s="13">
        <v>3</v>
      </c>
      <c r="EK161" s="13">
        <v>5</v>
      </c>
      <c r="EL161" s="13">
        <v>4</v>
      </c>
      <c r="EM161" s="13">
        <v>3</v>
      </c>
      <c r="EN161" s="13">
        <v>9</v>
      </c>
      <c r="EO161" s="13">
        <v>5</v>
      </c>
      <c r="EP161" s="13">
        <v>2</v>
      </c>
      <c r="EQ161" s="13"/>
      <c r="ER161" s="13">
        <v>3</v>
      </c>
      <c r="ES161" s="13">
        <v>4</v>
      </c>
      <c r="ET161" s="13">
        <v>2</v>
      </c>
      <c r="EU161" s="13">
        <v>7</v>
      </c>
      <c r="EV161" s="13">
        <v>4</v>
      </c>
      <c r="EW161" s="13">
        <v>3</v>
      </c>
      <c r="EX161" s="13">
        <v>5</v>
      </c>
      <c r="EY161" s="13">
        <v>1</v>
      </c>
      <c r="EZ161" s="13">
        <v>6</v>
      </c>
      <c r="FA161" s="13">
        <v>8</v>
      </c>
      <c r="FB161" s="13">
        <v>7</v>
      </c>
      <c r="FC161" s="13">
        <v>7</v>
      </c>
      <c r="FD161" s="13">
        <v>1</v>
      </c>
      <c r="FE161" s="13">
        <v>3</v>
      </c>
      <c r="FF161" s="13">
        <v>1</v>
      </c>
      <c r="FG161" s="13"/>
      <c r="FH161" s="13">
        <v>1</v>
      </c>
      <c r="FI161" s="13">
        <v>3</v>
      </c>
      <c r="FJ161" s="13"/>
      <c r="FK161" s="13"/>
      <c r="FL161" s="13"/>
      <c r="FM161" s="13"/>
      <c r="FN161" s="13"/>
      <c r="FO161" s="13"/>
      <c r="FP161" s="13"/>
      <c r="FQ161" s="13"/>
      <c r="FR161" s="13"/>
      <c r="FS161" s="57">
        <v>147</v>
      </c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>
        <v>2</v>
      </c>
      <c r="HM161" s="13"/>
      <c r="HN161" s="13"/>
      <c r="HO161" s="13">
        <v>1</v>
      </c>
      <c r="HP161" s="13"/>
      <c r="HQ161" s="13">
        <v>2</v>
      </c>
      <c r="HR161" s="13">
        <v>2</v>
      </c>
      <c r="HS161" s="13">
        <v>2</v>
      </c>
      <c r="HT161" s="13">
        <v>3</v>
      </c>
      <c r="HU161" s="13">
        <v>2</v>
      </c>
      <c r="HV161" s="13">
        <v>1</v>
      </c>
      <c r="HW161" s="13">
        <v>5</v>
      </c>
      <c r="HX161" s="13">
        <v>4</v>
      </c>
      <c r="HY161" s="13">
        <v>2</v>
      </c>
      <c r="HZ161" s="13">
        <v>1</v>
      </c>
      <c r="IA161" s="13">
        <v>7</v>
      </c>
      <c r="IB161" s="13">
        <v>5</v>
      </c>
      <c r="IC161" s="13">
        <v>10</v>
      </c>
      <c r="ID161" s="13">
        <v>4</v>
      </c>
      <c r="IE161" s="13">
        <v>7</v>
      </c>
      <c r="IF161" s="13">
        <v>1</v>
      </c>
      <c r="IG161" s="13">
        <v>2</v>
      </c>
      <c r="IH161" s="13">
        <v>3</v>
      </c>
      <c r="II161" s="13">
        <v>5</v>
      </c>
      <c r="IJ161" s="13">
        <v>6</v>
      </c>
      <c r="IK161" s="13">
        <v>5</v>
      </c>
      <c r="IL161" s="13">
        <v>6</v>
      </c>
      <c r="IM161" s="13">
        <v>2</v>
      </c>
      <c r="IN161" s="13">
        <v>7</v>
      </c>
      <c r="IO161" s="13">
        <v>6</v>
      </c>
      <c r="IP161" s="13">
        <v>10</v>
      </c>
      <c r="IQ161" s="13">
        <v>11</v>
      </c>
      <c r="IR161" s="13">
        <v>5</v>
      </c>
      <c r="IS161" s="13">
        <v>5</v>
      </c>
      <c r="IT161" s="13">
        <v>6</v>
      </c>
      <c r="IU161" s="13">
        <v>6</v>
      </c>
      <c r="IV161" s="13">
        <v>5</v>
      </c>
      <c r="IW161" s="13">
        <v>5</v>
      </c>
      <c r="IX161" s="13">
        <v>7</v>
      </c>
      <c r="IY161" s="13">
        <v>7</v>
      </c>
      <c r="IZ161" s="13">
        <v>6</v>
      </c>
      <c r="JA161" s="13">
        <v>10</v>
      </c>
      <c r="JB161" s="13">
        <v>6</v>
      </c>
      <c r="JC161" s="13">
        <v>7</v>
      </c>
      <c r="JD161" s="13">
        <v>5</v>
      </c>
      <c r="JE161" s="13">
        <v>3</v>
      </c>
      <c r="JF161" s="13">
        <v>4</v>
      </c>
      <c r="JG161" s="13">
        <v>4</v>
      </c>
      <c r="JH161" s="13">
        <v>2</v>
      </c>
      <c r="JI161" s="13">
        <v>1</v>
      </c>
      <c r="JJ161" s="13">
        <v>2</v>
      </c>
      <c r="JK161" s="13">
        <v>1</v>
      </c>
      <c r="JL161" s="13">
        <v>1</v>
      </c>
      <c r="JM161" s="13">
        <v>1</v>
      </c>
      <c r="JN161" s="13"/>
      <c r="JO161" s="13"/>
      <c r="JP161" s="13"/>
      <c r="JQ161" s="13"/>
      <c r="JR161" s="13"/>
      <c r="JS161" s="13"/>
      <c r="JT161" s="57">
        <v>223</v>
      </c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>
        <v>1</v>
      </c>
      <c r="LQ161" s="13"/>
      <c r="LR161" s="13"/>
      <c r="LS161" s="13"/>
      <c r="LT161" s="13"/>
      <c r="LU161" s="13"/>
      <c r="LV161" s="13"/>
      <c r="LW161" s="13"/>
      <c r="LX161" s="13">
        <v>1</v>
      </c>
      <c r="LY161" s="13"/>
      <c r="LZ161" s="13">
        <v>1</v>
      </c>
      <c r="MA161" s="13">
        <v>1</v>
      </c>
      <c r="MB161" s="13"/>
      <c r="MC161" s="13"/>
      <c r="MD161" s="13"/>
      <c r="ME161" s="13"/>
      <c r="MF161" s="13"/>
      <c r="MG161" s="13"/>
      <c r="MH161" s="13">
        <v>1</v>
      </c>
      <c r="MI161" s="13"/>
      <c r="MJ161" s="13">
        <v>1</v>
      </c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57">
        <v>6</v>
      </c>
      <c r="MV161" s="13">
        <v>376</v>
      </c>
    </row>
    <row r="162" spans="1:360">
      <c r="A162" s="8" t="s">
        <v>171</v>
      </c>
      <c r="B162" s="234">
        <f t="shared" si="280"/>
        <v>0</v>
      </c>
      <c r="C162" s="234">
        <f t="shared" si="281"/>
        <v>0</v>
      </c>
      <c r="D162" s="234">
        <f t="shared" si="282"/>
        <v>1</v>
      </c>
      <c r="E162" s="234">
        <f t="shared" si="283"/>
        <v>0</v>
      </c>
      <c r="F162" s="234">
        <f t="shared" si="284"/>
        <v>1</v>
      </c>
      <c r="G162" s="234">
        <f t="shared" si="285"/>
        <v>0</v>
      </c>
      <c r="H162" s="234">
        <f t="shared" si="286"/>
        <v>0</v>
      </c>
      <c r="I162" s="234">
        <f t="shared" si="287"/>
        <v>3</v>
      </c>
      <c r="J162" s="234">
        <f t="shared" si="288"/>
        <v>5</v>
      </c>
      <c r="K162" s="234">
        <f t="shared" si="289"/>
        <v>0</v>
      </c>
      <c r="L162" s="234">
        <f t="shared" si="290"/>
        <v>14</v>
      </c>
      <c r="M162" s="234">
        <f t="shared" si="291"/>
        <v>2</v>
      </c>
      <c r="N162" s="234">
        <f t="shared" si="292"/>
        <v>19</v>
      </c>
      <c r="O162" s="234">
        <f t="shared" si="293"/>
        <v>7</v>
      </c>
      <c r="P162" s="234">
        <f t="shared" si="294"/>
        <v>17</v>
      </c>
      <c r="Q162" s="234">
        <f t="shared" si="295"/>
        <v>13</v>
      </c>
      <c r="R162" s="234">
        <f t="shared" si="296"/>
        <v>24</v>
      </c>
      <c r="S162" s="234">
        <f t="shared" si="297"/>
        <v>26</v>
      </c>
      <c r="T162" s="234">
        <f t="shared" si="298"/>
        <v>2</v>
      </c>
      <c r="U162" s="234">
        <f t="shared" si="299"/>
        <v>4</v>
      </c>
      <c r="W162" s="596">
        <f t="shared" si="300"/>
        <v>0</v>
      </c>
      <c r="X162" s="596">
        <f t="shared" si="301"/>
        <v>0</v>
      </c>
      <c r="Y162" s="596">
        <f t="shared" si="302"/>
        <v>0</v>
      </c>
      <c r="Z162" s="596">
        <f t="shared" si="303"/>
        <v>0</v>
      </c>
      <c r="AA162" s="596">
        <f t="shared" si="304"/>
        <v>0</v>
      </c>
      <c r="AB162" s="596">
        <f t="shared" si="305"/>
        <v>0</v>
      </c>
      <c r="AC162" s="596">
        <f t="shared" si="306"/>
        <v>1</v>
      </c>
      <c r="AD162" s="596">
        <f t="shared" si="307"/>
        <v>0</v>
      </c>
      <c r="AE162" s="596">
        <f t="shared" si="308"/>
        <v>8</v>
      </c>
      <c r="AF162" s="596">
        <f t="shared" si="309"/>
        <v>2</v>
      </c>
      <c r="AG162" s="305"/>
      <c r="AH162" s="16" t="s">
        <v>219</v>
      </c>
      <c r="AI162" s="616">
        <f t="shared" si="249"/>
        <v>0</v>
      </c>
      <c r="AJ162" s="616">
        <f t="shared" si="250"/>
        <v>0</v>
      </c>
      <c r="AK162" s="616">
        <f t="shared" si="251"/>
        <v>0</v>
      </c>
      <c r="AL162" s="616">
        <f t="shared" si="252"/>
        <v>0</v>
      </c>
      <c r="AM162" s="616">
        <f t="shared" si="253"/>
        <v>0</v>
      </c>
      <c r="AN162" s="616">
        <f t="shared" si="254"/>
        <v>0</v>
      </c>
      <c r="AO162" s="616">
        <f t="shared" si="255"/>
        <v>0</v>
      </c>
      <c r="AP162" s="616">
        <f t="shared" si="256"/>
        <v>0</v>
      </c>
      <c r="AQ162" s="616">
        <f t="shared" si="257"/>
        <v>0</v>
      </c>
      <c r="AR162" s="616">
        <f t="shared" si="258"/>
        <v>0</v>
      </c>
      <c r="AS162" s="616">
        <f t="shared" si="259"/>
        <v>0</v>
      </c>
      <c r="AT162" s="616">
        <f t="shared" si="260"/>
        <v>0</v>
      </c>
      <c r="AU162" s="616">
        <f t="shared" si="261"/>
        <v>3</v>
      </c>
      <c r="AV162" s="616">
        <f t="shared" si="262"/>
        <v>6</v>
      </c>
      <c r="AW162" s="616">
        <f t="shared" si="263"/>
        <v>3</v>
      </c>
      <c r="AX162" s="616">
        <f t="shared" si="264"/>
        <v>1</v>
      </c>
      <c r="AY162" s="616">
        <f t="shared" si="265"/>
        <v>2</v>
      </c>
      <c r="AZ162" s="616">
        <f t="shared" si="266"/>
        <v>6</v>
      </c>
      <c r="BA162" s="616">
        <f t="shared" si="267"/>
        <v>0</v>
      </c>
      <c r="BB162" s="616">
        <f t="shared" si="268"/>
        <v>3</v>
      </c>
      <c r="BC162" s="616">
        <f t="shared" si="269"/>
        <v>1</v>
      </c>
      <c r="BD162" s="594">
        <f t="shared" si="270"/>
        <v>0</v>
      </c>
      <c r="BE162" s="594">
        <f t="shared" si="271"/>
        <v>0</v>
      </c>
      <c r="BF162" s="594">
        <f t="shared" si="272"/>
        <v>0</v>
      </c>
      <c r="BG162" s="594">
        <f t="shared" si="273"/>
        <v>0</v>
      </c>
      <c r="BH162" s="594">
        <f t="shared" si="274"/>
        <v>0</v>
      </c>
      <c r="BI162" s="594">
        <f t="shared" si="275"/>
        <v>0</v>
      </c>
      <c r="BJ162" s="594">
        <f t="shared" si="276"/>
        <v>0</v>
      </c>
      <c r="BK162" s="594">
        <f t="shared" si="277"/>
        <v>0</v>
      </c>
      <c r="BL162" s="594">
        <f t="shared" si="278"/>
        <v>1</v>
      </c>
      <c r="BM162" s="594">
        <f t="shared" si="279"/>
        <v>0</v>
      </c>
      <c r="BN162" s="305"/>
      <c r="BO162" s="305"/>
      <c r="BP162" s="16" t="s">
        <v>219</v>
      </c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>
        <v>1</v>
      </c>
      <c r="DW162" s="13"/>
      <c r="DX162" s="13"/>
      <c r="DY162" s="13"/>
      <c r="DZ162" s="13"/>
      <c r="EA162" s="13">
        <v>1</v>
      </c>
      <c r="EB162" s="13"/>
      <c r="EC162" s="13">
        <v>1</v>
      </c>
      <c r="ED162" s="13">
        <v>2</v>
      </c>
      <c r="EE162" s="13">
        <v>1</v>
      </c>
      <c r="EF162" s="13"/>
      <c r="EG162" s="13"/>
      <c r="EH162" s="13"/>
      <c r="EI162" s="13"/>
      <c r="EJ162" s="13">
        <v>1</v>
      </c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>
        <v>1</v>
      </c>
      <c r="EV162" s="13"/>
      <c r="EW162" s="13">
        <v>2</v>
      </c>
      <c r="EX162" s="13">
        <v>1</v>
      </c>
      <c r="EY162" s="13">
        <v>2</v>
      </c>
      <c r="EZ162" s="13"/>
      <c r="FA162" s="13"/>
      <c r="FB162" s="13"/>
      <c r="FC162" s="13"/>
      <c r="FD162" s="13">
        <v>2</v>
      </c>
      <c r="FE162" s="13"/>
      <c r="FF162" s="13"/>
      <c r="FG162" s="13"/>
      <c r="FH162" s="13">
        <v>1</v>
      </c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57">
        <v>16</v>
      </c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>
        <v>1</v>
      </c>
      <c r="IA162" s="13"/>
      <c r="IB162" s="13">
        <v>1</v>
      </c>
      <c r="IC162" s="13"/>
      <c r="ID162" s="13"/>
      <c r="IE162" s="13"/>
      <c r="IF162" s="13"/>
      <c r="IG162" s="13">
        <v>1</v>
      </c>
      <c r="IH162" s="13"/>
      <c r="II162" s="13"/>
      <c r="IJ162" s="13"/>
      <c r="IK162" s="13"/>
      <c r="IL162" s="13">
        <v>1</v>
      </c>
      <c r="IM162" s="13"/>
      <c r="IN162" s="13">
        <v>1</v>
      </c>
      <c r="IO162" s="13"/>
      <c r="IP162" s="13"/>
      <c r="IQ162" s="13"/>
      <c r="IR162" s="13">
        <v>1</v>
      </c>
      <c r="IS162" s="13"/>
      <c r="IT162" s="13"/>
      <c r="IU162" s="13"/>
      <c r="IV162" s="13"/>
      <c r="IW162" s="13">
        <v>1</v>
      </c>
      <c r="IX162" s="13"/>
      <c r="IY162" s="13"/>
      <c r="IZ162" s="13"/>
      <c r="JA162" s="13">
        <v>1</v>
      </c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57">
        <v>8</v>
      </c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>
        <v>1</v>
      </c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57">
        <v>1</v>
      </c>
      <c r="MV162" s="13">
        <v>25</v>
      </c>
    </row>
    <row r="163" spans="1:360">
      <c r="A163" s="8" t="s">
        <v>172</v>
      </c>
      <c r="B163" s="234">
        <f t="shared" ref="B163:B170" si="310">VLOOKUP(A163,$AH:$BB,2,FALSE)</f>
        <v>0</v>
      </c>
      <c r="C163" s="234">
        <f t="shared" ref="C163:C170" si="311">VLOOKUP(A163,$AH:$BB,3,FALSE)</f>
        <v>0</v>
      </c>
      <c r="D163" s="234">
        <f t="shared" ref="D163:D170" si="312">VLOOKUP(A163,$AH:$BB,4,FALSE)</f>
        <v>0</v>
      </c>
      <c r="E163" s="234">
        <f t="shared" ref="E163:E170" si="313">VLOOKUP(A163,$AH:$BB,5,FALSE)</f>
        <v>0</v>
      </c>
      <c r="F163" s="234">
        <f t="shared" ref="F163:F170" si="314">VLOOKUP(A163,$AH:$BB,6,FALSE)</f>
        <v>0</v>
      </c>
      <c r="G163" s="234">
        <f t="shared" ref="G163:G170" si="315">VLOOKUP(A163,$AH:$BB,7,FALSE)</f>
        <v>0</v>
      </c>
      <c r="H163" s="234">
        <f t="shared" ref="H163:H170" si="316">VLOOKUP(A163,$AH:$BB,8,FALSE)</f>
        <v>1</v>
      </c>
      <c r="I163" s="234">
        <f t="shared" ref="I163:I170" si="317">VLOOKUP(A163,$AH:$BB,9,FALSE)</f>
        <v>1</v>
      </c>
      <c r="J163" s="234">
        <f t="shared" ref="J163:J170" si="318">VLOOKUP(A163,$AH:$BB,10,FALSE)</f>
        <v>3</v>
      </c>
      <c r="K163" s="234">
        <f t="shared" ref="K163:K170" si="319">VLOOKUP(A163,$AH:$BB,11,FALSE)</f>
        <v>2</v>
      </c>
      <c r="L163" s="234">
        <f t="shared" ref="L163:L170" si="320">VLOOKUP(A163,$AH:$BB,12,FALSE)</f>
        <v>13</v>
      </c>
      <c r="M163" s="234">
        <f t="shared" ref="M163:M170" si="321">VLOOKUP(A163,$AH:$BB,13,FALSE)</f>
        <v>7</v>
      </c>
      <c r="N163" s="234">
        <f t="shared" ref="N163:N170" si="322">VLOOKUP(A163,$AH:$BB,14,FALSE)</f>
        <v>11</v>
      </c>
      <c r="O163" s="234">
        <f t="shared" ref="O163:O170" si="323">VLOOKUP(A163,$AH:$BB,15,FALSE)</f>
        <v>13</v>
      </c>
      <c r="P163" s="234">
        <f t="shared" ref="P163:P170" si="324">VLOOKUP(A163,$AH:$BB,16,FALSE)</f>
        <v>22</v>
      </c>
      <c r="Q163" s="234">
        <f t="shared" ref="Q163:Q170" si="325">VLOOKUP(A163,$AH:$BB,17,FALSE)</f>
        <v>13</v>
      </c>
      <c r="R163" s="234">
        <f t="shared" ref="R163:R170" si="326">VLOOKUP(A163,$AH:$BB,18,FALSE)</f>
        <v>19</v>
      </c>
      <c r="S163" s="234">
        <f t="shared" ref="S163:S170" si="327">VLOOKUP(A163,$AH:$BB,19,FALSE)</f>
        <v>21</v>
      </c>
      <c r="T163" s="234">
        <f t="shared" ref="T163:T170" si="328">VLOOKUP(A163,$AH:$BB,20,FALSE)</f>
        <v>6</v>
      </c>
      <c r="U163" s="234">
        <f t="shared" ref="U163:U170" si="329">VLOOKUP(A163,$AH:$BB,21,FALSE)</f>
        <v>11</v>
      </c>
      <c r="W163" s="596">
        <f t="shared" ref="W163:W170" si="330">VLOOKUP(A163,$AH$2:$BM$1048576,23,FALSE)</f>
        <v>0</v>
      </c>
      <c r="X163" s="596">
        <f t="shared" ref="X163:X170" si="331">VLOOKUP(A163,$AH$2:$BM$1048576,24,FALSE)</f>
        <v>0</v>
      </c>
      <c r="Y163" s="596">
        <f t="shared" ref="Y163:Y170" si="332">VLOOKUP(A163,$AH$2:$BM$1048576,25,FALSE)</f>
        <v>0</v>
      </c>
      <c r="Z163" s="596">
        <f t="shared" ref="Z163:Z170" si="333">VLOOKUP(A163,$AH$2:$BM$1048576,26,FALSE)</f>
        <v>0</v>
      </c>
      <c r="AA163" s="596">
        <f t="shared" ref="AA163:AA170" si="334">VLOOKUP(A163,$AH$2:$BM$1048576,27,FALSE)</f>
        <v>1</v>
      </c>
      <c r="AB163" s="596">
        <f t="shared" ref="AB163:AB170" si="335">VLOOKUP(A163,$AH$2:$BM$1048576,28,FALSE)</f>
        <v>0</v>
      </c>
      <c r="AC163" s="596">
        <f t="shared" ref="AC163:AC170" si="336">VLOOKUP(A163,$AH$2:$BM$1048576,29,FALSE)</f>
        <v>0</v>
      </c>
      <c r="AD163" s="596">
        <f t="shared" ref="AD163:AD170" si="337">VLOOKUP(A163,$AH$2:$BM$1048576,30,FALSE)</f>
        <v>2</v>
      </c>
      <c r="AE163" s="596">
        <f t="shared" ref="AE163:AE170" si="338">VLOOKUP(A163,$AH$2:$BM$1048576,31,FALSE)</f>
        <v>2</v>
      </c>
      <c r="AF163" s="596">
        <f t="shared" ref="AF163:AF170" si="339">VLOOKUP(A163,$AH$2:$BM$1048576,32,FALSE)</f>
        <v>1</v>
      </c>
      <c r="AG163" s="305"/>
      <c r="AH163" s="16" t="s">
        <v>168</v>
      </c>
      <c r="AI163" s="616">
        <f t="shared" si="249"/>
        <v>1</v>
      </c>
      <c r="AJ163" s="616">
        <f t="shared" si="250"/>
        <v>0</v>
      </c>
      <c r="AK163" s="616">
        <f t="shared" si="251"/>
        <v>0</v>
      </c>
      <c r="AL163" s="616">
        <f t="shared" si="252"/>
        <v>2</v>
      </c>
      <c r="AM163" s="616">
        <f t="shared" si="253"/>
        <v>2</v>
      </c>
      <c r="AN163" s="616">
        <f t="shared" si="254"/>
        <v>2</v>
      </c>
      <c r="AO163" s="616">
        <f t="shared" si="255"/>
        <v>14</v>
      </c>
      <c r="AP163" s="616">
        <f t="shared" si="256"/>
        <v>3</v>
      </c>
      <c r="AQ163" s="616">
        <f t="shared" si="257"/>
        <v>35</v>
      </c>
      <c r="AR163" s="616">
        <f t="shared" si="258"/>
        <v>26</v>
      </c>
      <c r="AS163" s="616">
        <f t="shared" si="259"/>
        <v>96</v>
      </c>
      <c r="AT163" s="616">
        <f t="shared" si="260"/>
        <v>56</v>
      </c>
      <c r="AU163" s="616">
        <f t="shared" si="261"/>
        <v>169</v>
      </c>
      <c r="AV163" s="616">
        <f t="shared" si="262"/>
        <v>98</v>
      </c>
      <c r="AW163" s="616">
        <f t="shared" si="263"/>
        <v>194</v>
      </c>
      <c r="AX163" s="616">
        <f t="shared" si="264"/>
        <v>132</v>
      </c>
      <c r="AY163" s="616">
        <f t="shared" si="265"/>
        <v>104</v>
      </c>
      <c r="AZ163" s="616">
        <f t="shared" si="266"/>
        <v>89</v>
      </c>
      <c r="BA163" s="616">
        <f t="shared" si="267"/>
        <v>19</v>
      </c>
      <c r="BB163" s="616">
        <f t="shared" si="268"/>
        <v>35</v>
      </c>
      <c r="BC163" s="616">
        <f t="shared" si="269"/>
        <v>18</v>
      </c>
      <c r="BD163" s="594">
        <f t="shared" si="270"/>
        <v>0</v>
      </c>
      <c r="BE163" s="594">
        <f t="shared" si="271"/>
        <v>0</v>
      </c>
      <c r="BF163" s="594">
        <f t="shared" si="272"/>
        <v>0</v>
      </c>
      <c r="BG163" s="594">
        <f t="shared" si="273"/>
        <v>0</v>
      </c>
      <c r="BH163" s="594">
        <f t="shared" si="274"/>
        <v>0</v>
      </c>
      <c r="BI163" s="594">
        <f t="shared" si="275"/>
        <v>2</v>
      </c>
      <c r="BJ163" s="594">
        <f t="shared" si="276"/>
        <v>1</v>
      </c>
      <c r="BK163" s="594">
        <f t="shared" si="277"/>
        <v>1</v>
      </c>
      <c r="BL163" s="594">
        <f t="shared" si="278"/>
        <v>8</v>
      </c>
      <c r="BM163" s="594">
        <f t="shared" si="279"/>
        <v>6</v>
      </c>
      <c r="BN163" s="305"/>
      <c r="BO163" s="305"/>
      <c r="BP163" s="16" t="s">
        <v>168</v>
      </c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>
        <v>1</v>
      </c>
      <c r="CE163" s="13"/>
      <c r="CF163" s="13"/>
      <c r="CG163" s="13">
        <v>1</v>
      </c>
      <c r="CH163" s="13"/>
      <c r="CI163" s="13"/>
      <c r="CJ163" s="13"/>
      <c r="CK163" s="13"/>
      <c r="CL163" s="13"/>
      <c r="CM163" s="13"/>
      <c r="CN163" s="13">
        <v>2</v>
      </c>
      <c r="CO163" s="13"/>
      <c r="CP163" s="13"/>
      <c r="CQ163" s="13"/>
      <c r="CR163" s="13"/>
      <c r="CS163" s="13"/>
      <c r="CT163" s="13">
        <v>1</v>
      </c>
      <c r="CU163" s="13">
        <v>1</v>
      </c>
      <c r="CV163" s="13"/>
      <c r="CW163" s="13"/>
      <c r="CX163" s="13"/>
      <c r="CY163" s="13"/>
      <c r="CZ163" s="13">
        <v>1</v>
      </c>
      <c r="DA163" s="13"/>
      <c r="DB163" s="13">
        <v>1</v>
      </c>
      <c r="DC163" s="13">
        <v>1</v>
      </c>
      <c r="DD163" s="13">
        <v>3</v>
      </c>
      <c r="DE163" s="13">
        <v>3</v>
      </c>
      <c r="DF163" s="13">
        <v>2</v>
      </c>
      <c r="DG163" s="13"/>
      <c r="DH163" s="13">
        <v>4</v>
      </c>
      <c r="DI163" s="13">
        <v>6</v>
      </c>
      <c r="DJ163" s="13">
        <v>3</v>
      </c>
      <c r="DK163" s="13">
        <v>3</v>
      </c>
      <c r="DL163" s="13">
        <v>6</v>
      </c>
      <c r="DM163" s="13">
        <v>2</v>
      </c>
      <c r="DN163" s="13">
        <v>4</v>
      </c>
      <c r="DO163" s="13">
        <v>7</v>
      </c>
      <c r="DP163" s="13">
        <v>6</v>
      </c>
      <c r="DQ163" s="13">
        <v>10</v>
      </c>
      <c r="DR163" s="13">
        <v>4</v>
      </c>
      <c r="DS163" s="13">
        <v>6</v>
      </c>
      <c r="DT163" s="13">
        <v>8</v>
      </c>
      <c r="DU163" s="13">
        <v>3</v>
      </c>
      <c r="DV163" s="13">
        <v>4</v>
      </c>
      <c r="DW163" s="13">
        <v>9</v>
      </c>
      <c r="DX163" s="13">
        <v>10</v>
      </c>
      <c r="DY163" s="13">
        <v>8</v>
      </c>
      <c r="DZ163" s="13">
        <v>9</v>
      </c>
      <c r="EA163" s="13">
        <v>9</v>
      </c>
      <c r="EB163" s="13">
        <v>10</v>
      </c>
      <c r="EC163" s="13">
        <v>16</v>
      </c>
      <c r="ED163" s="13">
        <v>10</v>
      </c>
      <c r="EE163" s="13">
        <v>13</v>
      </c>
      <c r="EF163" s="13">
        <v>16</v>
      </c>
      <c r="EG163" s="13">
        <v>14</v>
      </c>
      <c r="EH163" s="13">
        <v>14</v>
      </c>
      <c r="EI163" s="13">
        <v>13</v>
      </c>
      <c r="EJ163" s="13">
        <v>15</v>
      </c>
      <c r="EK163" s="13">
        <v>13</v>
      </c>
      <c r="EL163" s="13">
        <v>13</v>
      </c>
      <c r="EM163" s="13">
        <v>13</v>
      </c>
      <c r="EN163" s="13">
        <v>9</v>
      </c>
      <c r="EO163" s="13">
        <v>12</v>
      </c>
      <c r="EP163" s="13">
        <v>9</v>
      </c>
      <c r="EQ163" s="13">
        <v>15</v>
      </c>
      <c r="ER163" s="13">
        <v>11</v>
      </c>
      <c r="ES163" s="13">
        <v>7</v>
      </c>
      <c r="ET163" s="13">
        <v>8</v>
      </c>
      <c r="EU163" s="13">
        <v>5</v>
      </c>
      <c r="EV163" s="13">
        <v>6</v>
      </c>
      <c r="EW163" s="13">
        <v>14</v>
      </c>
      <c r="EX163" s="13">
        <v>8</v>
      </c>
      <c r="EY163" s="13">
        <v>6</v>
      </c>
      <c r="EZ163" s="13">
        <v>7</v>
      </c>
      <c r="FA163" s="13">
        <v>10</v>
      </c>
      <c r="FB163" s="13">
        <v>4</v>
      </c>
      <c r="FC163" s="13">
        <v>3</v>
      </c>
      <c r="FD163" s="13">
        <v>4</v>
      </c>
      <c r="FE163" s="13">
        <v>1</v>
      </c>
      <c r="FF163" s="13">
        <v>4</v>
      </c>
      <c r="FG163" s="13">
        <v>1</v>
      </c>
      <c r="FH163" s="13">
        <v>1</v>
      </c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57">
        <v>443</v>
      </c>
      <c r="FT163" s="13"/>
      <c r="FU163" s="13"/>
      <c r="FV163" s="13"/>
      <c r="FW163" s="13"/>
      <c r="FX163" s="13"/>
      <c r="FY163" s="13"/>
      <c r="FZ163" s="13">
        <v>1</v>
      </c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>
        <v>1</v>
      </c>
      <c r="GU163" s="13">
        <v>1</v>
      </c>
      <c r="GV163" s="13"/>
      <c r="GW163" s="13">
        <v>3</v>
      </c>
      <c r="GX163" s="13">
        <v>2</v>
      </c>
      <c r="GY163" s="13"/>
      <c r="GZ163" s="13"/>
      <c r="HA163" s="13">
        <v>2</v>
      </c>
      <c r="HB163" s="13">
        <v>2</v>
      </c>
      <c r="HC163" s="13">
        <v>1</v>
      </c>
      <c r="HD163" s="13"/>
      <c r="HE163" s="13">
        <v>4</v>
      </c>
      <c r="HF163" s="13">
        <v>2</v>
      </c>
      <c r="HG163" s="13">
        <v>3</v>
      </c>
      <c r="HH163" s="13">
        <v>5</v>
      </c>
      <c r="HI163" s="13">
        <v>5</v>
      </c>
      <c r="HJ163" s="13">
        <v>3</v>
      </c>
      <c r="HK163" s="13">
        <v>3</v>
      </c>
      <c r="HL163" s="13">
        <v>1</v>
      </c>
      <c r="HM163" s="13">
        <v>4</v>
      </c>
      <c r="HN163" s="13">
        <v>3</v>
      </c>
      <c r="HO163" s="13">
        <v>6</v>
      </c>
      <c r="HP163" s="13">
        <v>10</v>
      </c>
      <c r="HQ163" s="13">
        <v>9</v>
      </c>
      <c r="HR163" s="13">
        <v>3</v>
      </c>
      <c r="HS163" s="13">
        <v>9</v>
      </c>
      <c r="HT163" s="13">
        <v>11</v>
      </c>
      <c r="HU163" s="13">
        <v>16</v>
      </c>
      <c r="HV163" s="13">
        <v>4</v>
      </c>
      <c r="HW163" s="13">
        <v>10</v>
      </c>
      <c r="HX163" s="13">
        <v>12</v>
      </c>
      <c r="HY163" s="13">
        <v>12</v>
      </c>
      <c r="HZ163" s="13">
        <v>14</v>
      </c>
      <c r="IA163" s="13">
        <v>12</v>
      </c>
      <c r="IB163" s="13">
        <v>14</v>
      </c>
      <c r="IC163" s="13">
        <v>14</v>
      </c>
      <c r="ID163" s="13">
        <v>18</v>
      </c>
      <c r="IE163" s="13">
        <v>22</v>
      </c>
      <c r="IF163" s="13">
        <v>17</v>
      </c>
      <c r="IG163" s="13">
        <v>18</v>
      </c>
      <c r="IH163" s="13">
        <v>21</v>
      </c>
      <c r="II163" s="13">
        <v>19</v>
      </c>
      <c r="IJ163" s="13">
        <v>23</v>
      </c>
      <c r="IK163" s="13">
        <v>16</v>
      </c>
      <c r="IL163" s="13">
        <v>19</v>
      </c>
      <c r="IM163" s="13">
        <v>18</v>
      </c>
      <c r="IN163" s="13">
        <v>28</v>
      </c>
      <c r="IO163" s="13">
        <v>15</v>
      </c>
      <c r="IP163" s="13">
        <v>16</v>
      </c>
      <c r="IQ163" s="13">
        <v>22</v>
      </c>
      <c r="IR163" s="13">
        <v>18</v>
      </c>
      <c r="IS163" s="13">
        <v>19</v>
      </c>
      <c r="IT163" s="13">
        <v>12</v>
      </c>
      <c r="IU163" s="13">
        <v>22</v>
      </c>
      <c r="IV163" s="13">
        <v>21</v>
      </c>
      <c r="IW163" s="13">
        <v>8</v>
      </c>
      <c r="IX163" s="13">
        <v>8</v>
      </c>
      <c r="IY163" s="13">
        <v>9</v>
      </c>
      <c r="IZ163" s="13">
        <v>4</v>
      </c>
      <c r="JA163" s="13">
        <v>6</v>
      </c>
      <c r="JB163" s="13">
        <v>6</v>
      </c>
      <c r="JC163" s="13">
        <v>8</v>
      </c>
      <c r="JD163" s="13">
        <v>6</v>
      </c>
      <c r="JE163" s="13">
        <v>3</v>
      </c>
      <c r="JF163" s="13">
        <v>3</v>
      </c>
      <c r="JG163" s="13"/>
      <c r="JH163" s="13">
        <v>3</v>
      </c>
      <c r="JI163" s="13">
        <v>2</v>
      </c>
      <c r="JJ163" s="13"/>
      <c r="JK163" s="13">
        <v>1</v>
      </c>
      <c r="JL163" s="13"/>
      <c r="JM163" s="13"/>
      <c r="JN163" s="13">
        <v>1</v>
      </c>
      <c r="JO163" s="13"/>
      <c r="JP163" s="13"/>
      <c r="JQ163" s="13"/>
      <c r="JR163" s="13"/>
      <c r="JS163" s="13"/>
      <c r="JT163" s="57">
        <v>634</v>
      </c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>
        <v>1</v>
      </c>
      <c r="KT163" s="13"/>
      <c r="KU163" s="13"/>
      <c r="KV163" s="13"/>
      <c r="KW163" s="13"/>
      <c r="KX163" s="13"/>
      <c r="KY163" s="13"/>
      <c r="KZ163" s="13">
        <v>1</v>
      </c>
      <c r="LA163" s="13"/>
      <c r="LB163" s="13"/>
      <c r="LC163" s="13"/>
      <c r="LD163" s="13"/>
      <c r="LE163" s="13"/>
      <c r="LF163" s="13"/>
      <c r="LG163" s="13"/>
      <c r="LH163" s="13">
        <v>1</v>
      </c>
      <c r="LI163" s="13"/>
      <c r="LJ163" s="13"/>
      <c r="LK163" s="13"/>
      <c r="LL163" s="13"/>
      <c r="LM163" s="13"/>
      <c r="LN163" s="13"/>
      <c r="LO163" s="13">
        <v>1</v>
      </c>
      <c r="LP163" s="13"/>
      <c r="LQ163" s="13"/>
      <c r="LR163" s="13"/>
      <c r="LS163" s="13"/>
      <c r="LT163" s="13"/>
      <c r="LU163" s="13"/>
      <c r="LV163" s="13"/>
      <c r="LW163" s="13">
        <v>2</v>
      </c>
      <c r="LX163" s="13"/>
      <c r="LY163" s="13">
        <v>1</v>
      </c>
      <c r="LZ163" s="13">
        <v>2</v>
      </c>
      <c r="MA163" s="13"/>
      <c r="MB163" s="13">
        <v>1</v>
      </c>
      <c r="MC163" s="13">
        <v>1</v>
      </c>
      <c r="MD163" s="13">
        <v>1</v>
      </c>
      <c r="ME163" s="13">
        <v>1</v>
      </c>
      <c r="MF163" s="13"/>
      <c r="MG163" s="13">
        <v>1</v>
      </c>
      <c r="MH163" s="13">
        <v>4</v>
      </c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57">
        <v>18</v>
      </c>
      <c r="MV163" s="13">
        <v>1095</v>
      </c>
    </row>
    <row r="164" spans="1:360">
      <c r="A164" s="9" t="s">
        <v>173</v>
      </c>
      <c r="B164" s="234">
        <f t="shared" si="310"/>
        <v>1</v>
      </c>
      <c r="C164" s="234">
        <f t="shared" si="311"/>
        <v>0</v>
      </c>
      <c r="D164" s="234">
        <f t="shared" si="312"/>
        <v>0</v>
      </c>
      <c r="E164" s="234">
        <f t="shared" si="313"/>
        <v>0</v>
      </c>
      <c r="F164" s="234">
        <f t="shared" si="314"/>
        <v>3</v>
      </c>
      <c r="G164" s="234">
        <f t="shared" si="315"/>
        <v>0</v>
      </c>
      <c r="H164" s="234">
        <f t="shared" si="316"/>
        <v>10</v>
      </c>
      <c r="I164" s="234">
        <f t="shared" si="317"/>
        <v>7</v>
      </c>
      <c r="J164" s="234">
        <f t="shared" si="318"/>
        <v>28</v>
      </c>
      <c r="K164" s="234">
        <f t="shared" si="319"/>
        <v>21</v>
      </c>
      <c r="L164" s="234">
        <f t="shared" si="320"/>
        <v>97</v>
      </c>
      <c r="M164" s="234">
        <f t="shared" si="321"/>
        <v>43</v>
      </c>
      <c r="N164" s="234">
        <f t="shared" si="322"/>
        <v>177</v>
      </c>
      <c r="O164" s="234">
        <f t="shared" si="323"/>
        <v>112</v>
      </c>
      <c r="P164" s="234">
        <f t="shared" si="324"/>
        <v>212</v>
      </c>
      <c r="Q164" s="234">
        <f t="shared" si="325"/>
        <v>149</v>
      </c>
      <c r="R164" s="234">
        <f t="shared" si="326"/>
        <v>145</v>
      </c>
      <c r="S164" s="234">
        <f t="shared" si="327"/>
        <v>165</v>
      </c>
      <c r="T164" s="234">
        <f t="shared" si="328"/>
        <v>36</v>
      </c>
      <c r="U164" s="234">
        <f t="shared" si="329"/>
        <v>97</v>
      </c>
      <c r="W164" s="596">
        <f t="shared" si="330"/>
        <v>0</v>
      </c>
      <c r="X164" s="596">
        <f t="shared" si="331"/>
        <v>0</v>
      </c>
      <c r="Y164" s="596">
        <f t="shared" si="332"/>
        <v>0</v>
      </c>
      <c r="Z164" s="596">
        <f t="shared" si="333"/>
        <v>1</v>
      </c>
      <c r="AA164" s="596">
        <f t="shared" si="334"/>
        <v>0</v>
      </c>
      <c r="AB164" s="596">
        <f t="shared" si="335"/>
        <v>1</v>
      </c>
      <c r="AC164" s="596">
        <f t="shared" si="336"/>
        <v>4</v>
      </c>
      <c r="AD164" s="596">
        <f t="shared" si="337"/>
        <v>6</v>
      </c>
      <c r="AE164" s="596">
        <f t="shared" si="338"/>
        <v>17</v>
      </c>
      <c r="AF164" s="596">
        <f t="shared" si="339"/>
        <v>15</v>
      </c>
      <c r="AG164" s="305"/>
      <c r="AH164" s="16" t="s">
        <v>169</v>
      </c>
      <c r="AI164" s="616">
        <f t="shared" si="249"/>
        <v>0</v>
      </c>
      <c r="AJ164" s="616">
        <f t="shared" si="250"/>
        <v>0</v>
      </c>
      <c r="AK164" s="616">
        <f t="shared" si="251"/>
        <v>0</v>
      </c>
      <c r="AL164" s="616">
        <f t="shared" si="252"/>
        <v>0</v>
      </c>
      <c r="AM164" s="616">
        <f t="shared" si="253"/>
        <v>0</v>
      </c>
      <c r="AN164" s="616">
        <f t="shared" si="254"/>
        <v>0</v>
      </c>
      <c r="AO164" s="616">
        <f t="shared" si="255"/>
        <v>0</v>
      </c>
      <c r="AP164" s="616">
        <f t="shared" si="256"/>
        <v>0</v>
      </c>
      <c r="AQ164" s="616">
        <f t="shared" si="257"/>
        <v>0</v>
      </c>
      <c r="AR164" s="616">
        <f t="shared" si="258"/>
        <v>0</v>
      </c>
      <c r="AS164" s="616">
        <f t="shared" si="259"/>
        <v>0</v>
      </c>
      <c r="AT164" s="616">
        <f t="shared" si="260"/>
        <v>0</v>
      </c>
      <c r="AU164" s="616">
        <f t="shared" si="261"/>
        <v>0</v>
      </c>
      <c r="AV164" s="616">
        <f t="shared" si="262"/>
        <v>0</v>
      </c>
      <c r="AW164" s="616">
        <f t="shared" si="263"/>
        <v>0</v>
      </c>
      <c r="AX164" s="616">
        <f t="shared" si="264"/>
        <v>0</v>
      </c>
      <c r="AY164" s="616">
        <f t="shared" si="265"/>
        <v>0</v>
      </c>
      <c r="AZ164" s="616">
        <f t="shared" si="266"/>
        <v>1</v>
      </c>
      <c r="BA164" s="616">
        <f t="shared" si="267"/>
        <v>0</v>
      </c>
      <c r="BB164" s="616">
        <f t="shared" si="268"/>
        <v>0</v>
      </c>
      <c r="BC164" s="616">
        <f t="shared" si="269"/>
        <v>0</v>
      </c>
      <c r="BD164" s="594">
        <f t="shared" si="270"/>
        <v>0</v>
      </c>
      <c r="BE164" s="594">
        <f t="shared" si="271"/>
        <v>0</v>
      </c>
      <c r="BF164" s="594">
        <f t="shared" si="272"/>
        <v>0</v>
      </c>
      <c r="BG164" s="594">
        <f t="shared" si="273"/>
        <v>0</v>
      </c>
      <c r="BH164" s="594">
        <f t="shared" si="274"/>
        <v>0</v>
      </c>
      <c r="BI164" s="594">
        <f t="shared" si="275"/>
        <v>0</v>
      </c>
      <c r="BJ164" s="594">
        <f t="shared" si="276"/>
        <v>0</v>
      </c>
      <c r="BK164" s="594">
        <f t="shared" si="277"/>
        <v>0</v>
      </c>
      <c r="BL164" s="594">
        <f t="shared" si="278"/>
        <v>0</v>
      </c>
      <c r="BM164" s="594">
        <f t="shared" si="279"/>
        <v>0</v>
      </c>
      <c r="BN164" s="305"/>
      <c r="BO164" s="305"/>
      <c r="BP164" s="16" t="s">
        <v>169</v>
      </c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>
        <v>1</v>
      </c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57">
        <v>1</v>
      </c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57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57"/>
      <c r="MV164" s="13">
        <v>1</v>
      </c>
    </row>
    <row r="165" spans="1:360">
      <c r="A165" s="8" t="s">
        <v>174</v>
      </c>
      <c r="B165" s="234">
        <f t="shared" si="310"/>
        <v>0</v>
      </c>
      <c r="C165" s="234">
        <f t="shared" si="311"/>
        <v>0</v>
      </c>
      <c r="D165" s="234">
        <f t="shared" si="312"/>
        <v>0</v>
      </c>
      <c r="E165" s="234">
        <f t="shared" si="313"/>
        <v>0</v>
      </c>
      <c r="F165" s="234">
        <f t="shared" si="314"/>
        <v>0</v>
      </c>
      <c r="G165" s="234">
        <f t="shared" si="315"/>
        <v>0</v>
      </c>
      <c r="H165" s="234">
        <f t="shared" si="316"/>
        <v>1</v>
      </c>
      <c r="I165" s="234">
        <f t="shared" si="317"/>
        <v>0</v>
      </c>
      <c r="J165" s="234">
        <f t="shared" si="318"/>
        <v>0</v>
      </c>
      <c r="K165" s="234">
        <f t="shared" si="319"/>
        <v>0</v>
      </c>
      <c r="L165" s="234">
        <f t="shared" si="320"/>
        <v>1</v>
      </c>
      <c r="M165" s="234">
        <f t="shared" si="321"/>
        <v>1</v>
      </c>
      <c r="N165" s="234">
        <f t="shared" si="322"/>
        <v>2</v>
      </c>
      <c r="O165" s="234">
        <f t="shared" si="323"/>
        <v>2</v>
      </c>
      <c r="P165" s="234">
        <f t="shared" si="324"/>
        <v>2</v>
      </c>
      <c r="Q165" s="234">
        <f t="shared" si="325"/>
        <v>2</v>
      </c>
      <c r="R165" s="234">
        <f t="shared" si="326"/>
        <v>1</v>
      </c>
      <c r="S165" s="234">
        <f t="shared" si="327"/>
        <v>1</v>
      </c>
      <c r="T165" s="234">
        <f t="shared" si="328"/>
        <v>0</v>
      </c>
      <c r="U165" s="234">
        <f t="shared" si="329"/>
        <v>0</v>
      </c>
      <c r="W165" s="596">
        <f t="shared" si="330"/>
        <v>0</v>
      </c>
      <c r="X165" s="596">
        <f t="shared" si="331"/>
        <v>0</v>
      </c>
      <c r="Y165" s="596">
        <f t="shared" si="332"/>
        <v>0</v>
      </c>
      <c r="Z165" s="596">
        <f t="shared" si="333"/>
        <v>0</v>
      </c>
      <c r="AA165" s="596">
        <f t="shared" si="334"/>
        <v>0</v>
      </c>
      <c r="AB165" s="596">
        <f t="shared" si="335"/>
        <v>0</v>
      </c>
      <c r="AC165" s="596">
        <f t="shared" si="336"/>
        <v>0</v>
      </c>
      <c r="AD165" s="596">
        <f t="shared" si="337"/>
        <v>0</v>
      </c>
      <c r="AE165" s="596">
        <f t="shared" si="338"/>
        <v>0</v>
      </c>
      <c r="AF165" s="596">
        <f t="shared" si="339"/>
        <v>0</v>
      </c>
      <c r="AG165" s="305"/>
      <c r="AH165" s="16" t="s">
        <v>170</v>
      </c>
      <c r="AI165" s="616">
        <f t="shared" si="249"/>
        <v>0</v>
      </c>
      <c r="AJ165" s="616">
        <f t="shared" si="250"/>
        <v>0</v>
      </c>
      <c r="AK165" s="616">
        <f t="shared" si="251"/>
        <v>0</v>
      </c>
      <c r="AL165" s="616">
        <f t="shared" si="252"/>
        <v>0</v>
      </c>
      <c r="AM165" s="616">
        <f t="shared" si="253"/>
        <v>0</v>
      </c>
      <c r="AN165" s="616">
        <f t="shared" si="254"/>
        <v>0</v>
      </c>
      <c r="AO165" s="616">
        <f t="shared" si="255"/>
        <v>0</v>
      </c>
      <c r="AP165" s="616">
        <f t="shared" si="256"/>
        <v>0</v>
      </c>
      <c r="AQ165" s="616">
        <f t="shared" si="257"/>
        <v>0</v>
      </c>
      <c r="AR165" s="616">
        <f t="shared" si="258"/>
        <v>0</v>
      </c>
      <c r="AS165" s="616">
        <f t="shared" si="259"/>
        <v>1</v>
      </c>
      <c r="AT165" s="616">
        <f t="shared" si="260"/>
        <v>0</v>
      </c>
      <c r="AU165" s="616">
        <f t="shared" si="261"/>
        <v>6</v>
      </c>
      <c r="AV165" s="616">
        <f t="shared" si="262"/>
        <v>4</v>
      </c>
      <c r="AW165" s="616">
        <f t="shared" si="263"/>
        <v>6</v>
      </c>
      <c r="AX165" s="616">
        <f t="shared" si="264"/>
        <v>4</v>
      </c>
      <c r="AY165" s="616">
        <f t="shared" si="265"/>
        <v>6</v>
      </c>
      <c r="AZ165" s="616">
        <f t="shared" si="266"/>
        <v>2</v>
      </c>
      <c r="BA165" s="616">
        <f t="shared" si="267"/>
        <v>1</v>
      </c>
      <c r="BB165" s="616">
        <f t="shared" si="268"/>
        <v>0</v>
      </c>
      <c r="BC165" s="616">
        <f t="shared" si="269"/>
        <v>0</v>
      </c>
      <c r="BD165" s="594">
        <f t="shared" si="270"/>
        <v>0</v>
      </c>
      <c r="BE165" s="594">
        <f t="shared" si="271"/>
        <v>0</v>
      </c>
      <c r="BF165" s="594">
        <f t="shared" si="272"/>
        <v>0</v>
      </c>
      <c r="BG165" s="594">
        <f t="shared" si="273"/>
        <v>0</v>
      </c>
      <c r="BH165" s="594">
        <f t="shared" si="274"/>
        <v>0</v>
      </c>
      <c r="BI165" s="594">
        <f t="shared" si="275"/>
        <v>0</v>
      </c>
      <c r="BJ165" s="594">
        <f t="shared" si="276"/>
        <v>0</v>
      </c>
      <c r="BK165" s="594">
        <f t="shared" si="277"/>
        <v>0</v>
      </c>
      <c r="BL165" s="594">
        <f t="shared" si="278"/>
        <v>0</v>
      </c>
      <c r="BM165" s="594">
        <f t="shared" si="279"/>
        <v>0</v>
      </c>
      <c r="BN165" s="305"/>
      <c r="BO165" s="305"/>
      <c r="BP165" s="16" t="s">
        <v>170</v>
      </c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>
        <v>1</v>
      </c>
      <c r="DX165" s="13"/>
      <c r="DY165" s="13">
        <v>2</v>
      </c>
      <c r="DZ165" s="13">
        <v>1</v>
      </c>
      <c r="EA165" s="13"/>
      <c r="EB165" s="13"/>
      <c r="EC165" s="13"/>
      <c r="ED165" s="13"/>
      <c r="EE165" s="13"/>
      <c r="EF165" s="13"/>
      <c r="EG165" s="13"/>
      <c r="EH165" s="13"/>
      <c r="EI165" s="13">
        <v>1</v>
      </c>
      <c r="EJ165" s="13"/>
      <c r="EK165" s="13"/>
      <c r="EL165" s="13">
        <v>1</v>
      </c>
      <c r="EM165" s="13"/>
      <c r="EN165" s="13"/>
      <c r="EO165" s="13">
        <v>2</v>
      </c>
      <c r="EP165" s="13"/>
      <c r="EQ165" s="13"/>
      <c r="ER165" s="13"/>
      <c r="ES165" s="13"/>
      <c r="ET165" s="13"/>
      <c r="EU165" s="13"/>
      <c r="EV165" s="13">
        <v>1</v>
      </c>
      <c r="EW165" s="13"/>
      <c r="EX165" s="13"/>
      <c r="EY165" s="13">
        <v>1</v>
      </c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57">
        <v>10</v>
      </c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>
        <v>1</v>
      </c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>
        <v>1</v>
      </c>
      <c r="IB165" s="13">
        <v>1</v>
      </c>
      <c r="IC165" s="13">
        <v>1</v>
      </c>
      <c r="ID165" s="13"/>
      <c r="IE165" s="13">
        <v>2</v>
      </c>
      <c r="IF165" s="13"/>
      <c r="IG165" s="13"/>
      <c r="IH165" s="13">
        <v>1</v>
      </c>
      <c r="II165" s="13"/>
      <c r="IJ165" s="13"/>
      <c r="IK165" s="13"/>
      <c r="IL165" s="13"/>
      <c r="IM165" s="13"/>
      <c r="IN165" s="13">
        <v>1</v>
      </c>
      <c r="IO165" s="13">
        <v>2</v>
      </c>
      <c r="IP165" s="13"/>
      <c r="IQ165" s="13"/>
      <c r="IR165" s="13">
        <v>2</v>
      </c>
      <c r="IS165" s="13">
        <v>1</v>
      </c>
      <c r="IT165" s="13">
        <v>1</v>
      </c>
      <c r="IU165" s="13">
        <v>1</v>
      </c>
      <c r="IV165" s="13">
        <v>1</v>
      </c>
      <c r="IW165" s="13">
        <v>2</v>
      </c>
      <c r="IX165" s="13"/>
      <c r="IY165" s="13"/>
      <c r="IZ165" s="13">
        <v>1</v>
      </c>
      <c r="JA165" s="13"/>
      <c r="JB165" s="13"/>
      <c r="JC165" s="13"/>
      <c r="JD165" s="13"/>
      <c r="JE165" s="13"/>
      <c r="JF165" s="13"/>
      <c r="JG165" s="13"/>
      <c r="JH165" s="13"/>
      <c r="JI165" s="13"/>
      <c r="JJ165" s="13">
        <v>1</v>
      </c>
      <c r="JK165" s="13"/>
      <c r="JL165" s="13"/>
      <c r="JM165" s="13"/>
      <c r="JN165" s="13"/>
      <c r="JO165" s="13"/>
      <c r="JP165" s="13"/>
      <c r="JQ165" s="13"/>
      <c r="JR165" s="13"/>
      <c r="JS165" s="13"/>
      <c r="JT165" s="57">
        <v>20</v>
      </c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57"/>
      <c r="MV165" s="13">
        <v>30</v>
      </c>
    </row>
    <row r="166" spans="1:360">
      <c r="A166" s="9" t="s">
        <v>220</v>
      </c>
      <c r="B166" s="234">
        <f t="shared" si="310"/>
        <v>0</v>
      </c>
      <c r="C166" s="234">
        <f t="shared" si="311"/>
        <v>0</v>
      </c>
      <c r="D166" s="234">
        <f t="shared" si="312"/>
        <v>0</v>
      </c>
      <c r="E166" s="234">
        <f t="shared" si="313"/>
        <v>0</v>
      </c>
      <c r="F166" s="234">
        <f t="shared" si="314"/>
        <v>4</v>
      </c>
      <c r="G166" s="234">
        <f t="shared" si="315"/>
        <v>1</v>
      </c>
      <c r="H166" s="234">
        <f t="shared" si="316"/>
        <v>5</v>
      </c>
      <c r="I166" s="234">
        <f t="shared" si="317"/>
        <v>2</v>
      </c>
      <c r="J166" s="234">
        <f t="shared" si="318"/>
        <v>21</v>
      </c>
      <c r="K166" s="234">
        <f t="shared" si="319"/>
        <v>5</v>
      </c>
      <c r="L166" s="234">
        <f t="shared" si="320"/>
        <v>55</v>
      </c>
      <c r="M166" s="234">
        <f t="shared" si="321"/>
        <v>19</v>
      </c>
      <c r="N166" s="234">
        <f t="shared" si="322"/>
        <v>89</v>
      </c>
      <c r="O166" s="234">
        <f t="shared" si="323"/>
        <v>50</v>
      </c>
      <c r="P166" s="234">
        <f t="shared" si="324"/>
        <v>167</v>
      </c>
      <c r="Q166" s="234">
        <f t="shared" si="325"/>
        <v>85</v>
      </c>
      <c r="R166" s="234">
        <f t="shared" si="326"/>
        <v>117</v>
      </c>
      <c r="S166" s="234">
        <f t="shared" si="327"/>
        <v>121</v>
      </c>
      <c r="T166" s="234">
        <f t="shared" si="328"/>
        <v>52</v>
      </c>
      <c r="U166" s="234">
        <f t="shared" si="329"/>
        <v>92</v>
      </c>
      <c r="W166" s="596">
        <f t="shared" si="330"/>
        <v>0</v>
      </c>
      <c r="X166" s="596">
        <f t="shared" si="331"/>
        <v>0</v>
      </c>
      <c r="Y166" s="596">
        <f t="shared" si="332"/>
        <v>0</v>
      </c>
      <c r="Z166" s="596">
        <f t="shared" si="333"/>
        <v>0</v>
      </c>
      <c r="AA166" s="596">
        <f t="shared" si="334"/>
        <v>0</v>
      </c>
      <c r="AB166" s="596">
        <f t="shared" si="335"/>
        <v>0</v>
      </c>
      <c r="AC166" s="596">
        <f t="shared" si="336"/>
        <v>0</v>
      </c>
      <c r="AD166" s="596">
        <f t="shared" si="337"/>
        <v>2</v>
      </c>
      <c r="AE166" s="596">
        <f t="shared" si="338"/>
        <v>15</v>
      </c>
      <c r="AF166" s="596">
        <f t="shared" si="339"/>
        <v>16</v>
      </c>
      <c r="AG166" s="305"/>
      <c r="AH166" s="16" t="s">
        <v>171</v>
      </c>
      <c r="AI166" s="616">
        <f t="shared" ref="AI166:AI173" si="340">SUM(FT166:GB166)</f>
        <v>0</v>
      </c>
      <c r="AJ166" s="616">
        <f t="shared" ref="AJ166:AJ173" si="341">SUM(BQ166:BY166)</f>
        <v>0</v>
      </c>
      <c r="AK166" s="616">
        <f t="shared" ref="AK166:AK173" si="342">SUM(GC166:GK166)</f>
        <v>1</v>
      </c>
      <c r="AL166" s="616">
        <f t="shared" ref="AL166:AL173" si="343">SUM(BZ166:CG166)</f>
        <v>0</v>
      </c>
      <c r="AM166" s="616">
        <f t="shared" ref="AM166:AM173" si="344">SUM(GL166:GU166)</f>
        <v>1</v>
      </c>
      <c r="AN166" s="616">
        <f t="shared" ref="AN166:AN173" si="345">SUM(CH166:CQ166)</f>
        <v>0</v>
      </c>
      <c r="AO166" s="616">
        <f t="shared" ref="AO166:AO173" si="346">SUM(GV166:HE166)</f>
        <v>0</v>
      </c>
      <c r="AP166" s="616">
        <f t="shared" ref="AP166:AP173" si="347">SUM(CR166:DA166)</f>
        <v>3</v>
      </c>
      <c r="AQ166" s="616">
        <f t="shared" ref="AQ166:AQ173" si="348">SUM(HF166:HO166)</f>
        <v>5</v>
      </c>
      <c r="AR166" s="616">
        <f t="shared" ref="AR166:AR173" si="349">SUM(DB166:DK166)</f>
        <v>0</v>
      </c>
      <c r="AS166" s="616">
        <f t="shared" ref="AS166:AS173" si="350">SUM(HP166:HY166)</f>
        <v>14</v>
      </c>
      <c r="AT166" s="616">
        <f t="shared" ref="AT166:AT173" si="351">SUM(DL166:DU166)</f>
        <v>2</v>
      </c>
      <c r="AU166" s="616">
        <f t="shared" ref="AU166:AU173" si="352">SUM(HZ166:II166)</f>
        <v>19</v>
      </c>
      <c r="AV166" s="616">
        <f t="shared" ref="AV166:AV173" si="353">SUM(DV166:EE166)</f>
        <v>7</v>
      </c>
      <c r="AW166" s="616">
        <f t="shared" ref="AW166:AW173" si="354">SUM(IJ166:IS166)</f>
        <v>17</v>
      </c>
      <c r="AX166" s="616">
        <f t="shared" ref="AX166:AX173" si="355">SUM(EF166:EO166)</f>
        <v>13</v>
      </c>
      <c r="AY166" s="616">
        <f t="shared" ref="AY166:AY173" si="356">SUM(IT166:JC166)</f>
        <v>24</v>
      </c>
      <c r="AZ166" s="616">
        <f t="shared" ref="AZ166:AZ173" si="357">SUM(EP166:EY166)</f>
        <v>26</v>
      </c>
      <c r="BA166" s="616">
        <f t="shared" ref="BA166:BA173" si="358">SUM(JD166:JS166)</f>
        <v>2</v>
      </c>
      <c r="BB166" s="616">
        <f t="shared" ref="BB166:BB173" si="359">SUM(EZ166:FQ166)</f>
        <v>4</v>
      </c>
      <c r="BC166" s="616">
        <f t="shared" ref="BC166:BC173" si="360">+MU166+FR166</f>
        <v>11</v>
      </c>
      <c r="BD166" s="594">
        <f t="shared" ref="BD166:BD173" si="361">SUM(JU166:JV166)</f>
        <v>0</v>
      </c>
      <c r="BE166" s="594">
        <f t="shared" ref="BE166:BE173" si="362">SUM(JW166)</f>
        <v>0</v>
      </c>
      <c r="BF166" s="594">
        <f t="shared" ref="BF166:BF173" si="363">SUM(JX166:JZ166)</f>
        <v>0</v>
      </c>
      <c r="BG166" s="594">
        <f t="shared" ref="BG166:BG173" si="364">SUM(KA166:KG166)</f>
        <v>0</v>
      </c>
      <c r="BH166" s="594">
        <f t="shared" ref="BH166:BH173" si="365">SUM(KH166:KP166)</f>
        <v>0</v>
      </c>
      <c r="BI166" s="594">
        <f t="shared" ref="BI166:BI173" si="366">SUM(KQ166:KZ166)</f>
        <v>0</v>
      </c>
      <c r="BJ166" s="594">
        <f t="shared" ref="BJ166:BJ173" si="367">SUM(LA166:LJ166)</f>
        <v>1</v>
      </c>
      <c r="BK166" s="594">
        <f t="shared" ref="BK166:BK173" si="368">SUM(LK166:LT166)</f>
        <v>0</v>
      </c>
      <c r="BL166" s="594">
        <f t="shared" ref="BL166:BL173" si="369">SUM(LU166:MD166)</f>
        <v>8</v>
      </c>
      <c r="BM166" s="594">
        <f t="shared" ref="BM166:BM173" si="370">SUM(ME166:MS166)</f>
        <v>2</v>
      </c>
      <c r="BN166" s="305"/>
      <c r="BO166" s="305"/>
      <c r="BP166" s="16" t="s">
        <v>171</v>
      </c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>
        <v>1</v>
      </c>
      <c r="CT166" s="13"/>
      <c r="CU166" s="13"/>
      <c r="CV166" s="13"/>
      <c r="CW166" s="13">
        <v>1</v>
      </c>
      <c r="CX166" s="13"/>
      <c r="CY166" s="13"/>
      <c r="CZ166" s="13"/>
      <c r="DA166" s="13">
        <v>1</v>
      </c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>
        <v>1</v>
      </c>
      <c r="DM166" s="13"/>
      <c r="DN166" s="13"/>
      <c r="DO166" s="13">
        <v>1</v>
      </c>
      <c r="DP166" s="13"/>
      <c r="DQ166" s="13"/>
      <c r="DR166" s="13"/>
      <c r="DS166" s="13"/>
      <c r="DT166" s="13"/>
      <c r="DU166" s="13"/>
      <c r="DV166" s="13"/>
      <c r="DW166" s="13"/>
      <c r="DX166" s="13">
        <v>1</v>
      </c>
      <c r="DY166" s="13">
        <v>1</v>
      </c>
      <c r="DZ166" s="13">
        <v>1</v>
      </c>
      <c r="EA166" s="13">
        <v>1</v>
      </c>
      <c r="EB166" s="13">
        <v>2</v>
      </c>
      <c r="EC166" s="13"/>
      <c r="ED166" s="13"/>
      <c r="EE166" s="13">
        <v>1</v>
      </c>
      <c r="EF166" s="13">
        <v>2</v>
      </c>
      <c r="EG166" s="13">
        <v>1</v>
      </c>
      <c r="EH166" s="13"/>
      <c r="EI166" s="13">
        <v>1</v>
      </c>
      <c r="EJ166" s="13">
        <v>1</v>
      </c>
      <c r="EK166" s="13">
        <v>4</v>
      </c>
      <c r="EL166" s="13"/>
      <c r="EM166" s="13">
        <v>2</v>
      </c>
      <c r="EN166" s="13"/>
      <c r="EO166" s="13">
        <v>2</v>
      </c>
      <c r="EP166" s="13">
        <v>2</v>
      </c>
      <c r="EQ166" s="13">
        <v>4</v>
      </c>
      <c r="ER166" s="13">
        <v>1</v>
      </c>
      <c r="ES166" s="13">
        <v>2</v>
      </c>
      <c r="ET166" s="13">
        <v>2</v>
      </c>
      <c r="EU166" s="13">
        <v>4</v>
      </c>
      <c r="EV166" s="13">
        <v>1</v>
      </c>
      <c r="EW166" s="13">
        <v>2</v>
      </c>
      <c r="EX166" s="13">
        <v>6</v>
      </c>
      <c r="EY166" s="13">
        <v>2</v>
      </c>
      <c r="EZ166" s="13">
        <v>3</v>
      </c>
      <c r="FA166" s="13">
        <v>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57">
        <v>55</v>
      </c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>
        <v>1</v>
      </c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>
        <v>1</v>
      </c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>
        <v>1</v>
      </c>
      <c r="HI166" s="13"/>
      <c r="HJ166" s="13"/>
      <c r="HK166" s="13"/>
      <c r="HL166" s="13">
        <v>1</v>
      </c>
      <c r="HM166" s="13">
        <v>2</v>
      </c>
      <c r="HN166" s="13"/>
      <c r="HO166" s="13">
        <v>1</v>
      </c>
      <c r="HP166" s="13"/>
      <c r="HQ166" s="13"/>
      <c r="HR166" s="13">
        <v>3</v>
      </c>
      <c r="HS166" s="13">
        <v>1</v>
      </c>
      <c r="HT166" s="13">
        <v>2</v>
      </c>
      <c r="HU166" s="13">
        <v>3</v>
      </c>
      <c r="HV166" s="13">
        <v>2</v>
      </c>
      <c r="HW166" s="13">
        <v>2</v>
      </c>
      <c r="HX166" s="13">
        <v>1</v>
      </c>
      <c r="HY166" s="13"/>
      <c r="HZ166" s="13"/>
      <c r="IA166" s="13">
        <v>3</v>
      </c>
      <c r="IB166" s="13">
        <v>3</v>
      </c>
      <c r="IC166" s="13">
        <v>4</v>
      </c>
      <c r="ID166" s="13"/>
      <c r="IE166" s="13"/>
      <c r="IF166" s="13">
        <v>2</v>
      </c>
      <c r="IG166" s="13">
        <v>5</v>
      </c>
      <c r="IH166" s="13">
        <v>1</v>
      </c>
      <c r="II166" s="13">
        <v>1</v>
      </c>
      <c r="IJ166" s="13">
        <v>1</v>
      </c>
      <c r="IK166" s="13"/>
      <c r="IL166" s="13"/>
      <c r="IM166" s="13">
        <v>4</v>
      </c>
      <c r="IN166" s="13">
        <v>3</v>
      </c>
      <c r="IO166" s="13">
        <v>2</v>
      </c>
      <c r="IP166" s="13">
        <v>2</v>
      </c>
      <c r="IQ166" s="13">
        <v>2</v>
      </c>
      <c r="IR166" s="13">
        <v>2</v>
      </c>
      <c r="IS166" s="13">
        <v>1</v>
      </c>
      <c r="IT166" s="13">
        <v>6</v>
      </c>
      <c r="IU166" s="13">
        <v>2</v>
      </c>
      <c r="IV166" s="13">
        <v>1</v>
      </c>
      <c r="IW166" s="13">
        <v>5</v>
      </c>
      <c r="IX166" s="13">
        <v>4</v>
      </c>
      <c r="IY166" s="13">
        <v>3</v>
      </c>
      <c r="IZ166" s="13">
        <v>1</v>
      </c>
      <c r="JA166" s="13"/>
      <c r="JB166" s="13">
        <v>1</v>
      </c>
      <c r="JC166" s="13">
        <v>1</v>
      </c>
      <c r="JD166" s="13">
        <v>1</v>
      </c>
      <c r="JE166" s="13"/>
      <c r="JF166" s="13"/>
      <c r="JG166" s="13"/>
      <c r="JH166" s="13">
        <v>1</v>
      </c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57">
        <v>83</v>
      </c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>
        <v>1</v>
      </c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>
        <v>2</v>
      </c>
      <c r="LV166" s="13">
        <v>1</v>
      </c>
      <c r="LW166" s="13">
        <v>1</v>
      </c>
      <c r="LX166" s="13"/>
      <c r="LY166" s="13"/>
      <c r="LZ166" s="13">
        <v>2</v>
      </c>
      <c r="MA166" s="13"/>
      <c r="MB166" s="13">
        <v>1</v>
      </c>
      <c r="MC166" s="13"/>
      <c r="MD166" s="13">
        <v>1</v>
      </c>
      <c r="ME166" s="13"/>
      <c r="MF166" s="13">
        <v>1</v>
      </c>
      <c r="MG166" s="13"/>
      <c r="MH166" s="13"/>
      <c r="MI166" s="13"/>
      <c r="MJ166" s="13"/>
      <c r="MK166" s="13"/>
      <c r="ML166" s="13"/>
      <c r="MM166" s="13"/>
      <c r="MN166" s="13">
        <v>1</v>
      </c>
      <c r="MO166" s="13"/>
      <c r="MP166" s="13"/>
      <c r="MQ166" s="13"/>
      <c r="MR166" s="13"/>
      <c r="MS166" s="13"/>
      <c r="MT166" s="13"/>
      <c r="MU166" s="57">
        <v>11</v>
      </c>
      <c r="MV166" s="13">
        <v>149</v>
      </c>
    </row>
    <row r="167" spans="1:360">
      <c r="A167" s="8" t="s">
        <v>176</v>
      </c>
      <c r="B167" s="234">
        <f t="shared" si="310"/>
        <v>0</v>
      </c>
      <c r="C167" s="234">
        <f t="shared" si="311"/>
        <v>0</v>
      </c>
      <c r="D167" s="234">
        <f t="shared" si="312"/>
        <v>0</v>
      </c>
      <c r="E167" s="234">
        <f t="shared" si="313"/>
        <v>0</v>
      </c>
      <c r="F167" s="234">
        <f t="shared" si="314"/>
        <v>0</v>
      </c>
      <c r="G167" s="234">
        <f t="shared" si="315"/>
        <v>1</v>
      </c>
      <c r="H167" s="234">
        <f t="shared" si="316"/>
        <v>2</v>
      </c>
      <c r="I167" s="234">
        <f t="shared" si="317"/>
        <v>2</v>
      </c>
      <c r="J167" s="234">
        <f t="shared" si="318"/>
        <v>3</v>
      </c>
      <c r="K167" s="234">
        <f t="shared" si="319"/>
        <v>2</v>
      </c>
      <c r="L167" s="234">
        <f t="shared" si="320"/>
        <v>1</v>
      </c>
      <c r="M167" s="234">
        <f t="shared" si="321"/>
        <v>3</v>
      </c>
      <c r="N167" s="234">
        <f t="shared" si="322"/>
        <v>10</v>
      </c>
      <c r="O167" s="234">
        <f t="shared" si="323"/>
        <v>9</v>
      </c>
      <c r="P167" s="234">
        <f t="shared" si="324"/>
        <v>9</v>
      </c>
      <c r="Q167" s="234">
        <f t="shared" si="325"/>
        <v>6</v>
      </c>
      <c r="R167" s="234">
        <f t="shared" si="326"/>
        <v>5</v>
      </c>
      <c r="S167" s="234">
        <f t="shared" si="327"/>
        <v>6</v>
      </c>
      <c r="T167" s="234">
        <f t="shared" si="328"/>
        <v>0</v>
      </c>
      <c r="U167" s="234">
        <f t="shared" si="329"/>
        <v>3</v>
      </c>
      <c r="W167" s="596">
        <f t="shared" si="330"/>
        <v>0</v>
      </c>
      <c r="X167" s="596">
        <f t="shared" si="331"/>
        <v>0</v>
      </c>
      <c r="Y167" s="596">
        <f t="shared" si="332"/>
        <v>0</v>
      </c>
      <c r="Z167" s="596">
        <f t="shared" si="333"/>
        <v>0</v>
      </c>
      <c r="AA167" s="596">
        <f t="shared" si="334"/>
        <v>0</v>
      </c>
      <c r="AB167" s="596">
        <f t="shared" si="335"/>
        <v>0</v>
      </c>
      <c r="AC167" s="596">
        <f t="shared" si="336"/>
        <v>0</v>
      </c>
      <c r="AD167" s="596">
        <f t="shared" si="337"/>
        <v>0</v>
      </c>
      <c r="AE167" s="596">
        <f t="shared" si="338"/>
        <v>0</v>
      </c>
      <c r="AF167" s="596">
        <f t="shared" si="339"/>
        <v>0</v>
      </c>
      <c r="AG167" s="305"/>
      <c r="AH167" s="16" t="s">
        <v>172</v>
      </c>
      <c r="AI167" s="616">
        <f t="shared" si="340"/>
        <v>0</v>
      </c>
      <c r="AJ167" s="616">
        <f t="shared" si="341"/>
        <v>0</v>
      </c>
      <c r="AK167" s="616">
        <f t="shared" si="342"/>
        <v>0</v>
      </c>
      <c r="AL167" s="616">
        <f t="shared" si="343"/>
        <v>0</v>
      </c>
      <c r="AM167" s="616">
        <f t="shared" si="344"/>
        <v>0</v>
      </c>
      <c r="AN167" s="616">
        <f t="shared" si="345"/>
        <v>0</v>
      </c>
      <c r="AO167" s="616">
        <f t="shared" si="346"/>
        <v>1</v>
      </c>
      <c r="AP167" s="616">
        <f t="shared" si="347"/>
        <v>1</v>
      </c>
      <c r="AQ167" s="616">
        <f t="shared" si="348"/>
        <v>3</v>
      </c>
      <c r="AR167" s="616">
        <f t="shared" si="349"/>
        <v>2</v>
      </c>
      <c r="AS167" s="616">
        <f t="shared" si="350"/>
        <v>13</v>
      </c>
      <c r="AT167" s="616">
        <f t="shared" si="351"/>
        <v>7</v>
      </c>
      <c r="AU167" s="616">
        <f t="shared" si="352"/>
        <v>11</v>
      </c>
      <c r="AV167" s="616">
        <f t="shared" si="353"/>
        <v>13</v>
      </c>
      <c r="AW167" s="616">
        <f t="shared" si="354"/>
        <v>22</v>
      </c>
      <c r="AX167" s="616">
        <f t="shared" si="355"/>
        <v>13</v>
      </c>
      <c r="AY167" s="616">
        <f t="shared" si="356"/>
        <v>19</v>
      </c>
      <c r="AZ167" s="616">
        <f t="shared" si="357"/>
        <v>21</v>
      </c>
      <c r="BA167" s="616">
        <f t="shared" si="358"/>
        <v>6</v>
      </c>
      <c r="BB167" s="616">
        <f t="shared" si="359"/>
        <v>11</v>
      </c>
      <c r="BC167" s="616">
        <f t="shared" si="360"/>
        <v>6</v>
      </c>
      <c r="BD167" s="594">
        <f t="shared" si="361"/>
        <v>0</v>
      </c>
      <c r="BE167" s="594">
        <f t="shared" si="362"/>
        <v>0</v>
      </c>
      <c r="BF167" s="594">
        <f t="shared" si="363"/>
        <v>0</v>
      </c>
      <c r="BG167" s="594">
        <f t="shared" si="364"/>
        <v>0</v>
      </c>
      <c r="BH167" s="594">
        <f t="shared" si="365"/>
        <v>1</v>
      </c>
      <c r="BI167" s="594">
        <f t="shared" si="366"/>
        <v>0</v>
      </c>
      <c r="BJ167" s="594">
        <f t="shared" si="367"/>
        <v>0</v>
      </c>
      <c r="BK167" s="594">
        <f t="shared" si="368"/>
        <v>2</v>
      </c>
      <c r="BL167" s="594">
        <f t="shared" si="369"/>
        <v>2</v>
      </c>
      <c r="BM167" s="594">
        <f t="shared" si="370"/>
        <v>1</v>
      </c>
      <c r="BN167" s="305"/>
      <c r="BO167" s="305"/>
      <c r="BP167" s="16" t="s">
        <v>172</v>
      </c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>
        <v>1</v>
      </c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>
        <v>1</v>
      </c>
      <c r="DG167" s="13"/>
      <c r="DH167" s="13"/>
      <c r="DI167" s="13"/>
      <c r="DJ167" s="13">
        <v>1</v>
      </c>
      <c r="DK167" s="13"/>
      <c r="DL167" s="13"/>
      <c r="DM167" s="13"/>
      <c r="DN167" s="13">
        <v>2</v>
      </c>
      <c r="DO167" s="13">
        <v>1</v>
      </c>
      <c r="DP167" s="13"/>
      <c r="DQ167" s="13">
        <v>1</v>
      </c>
      <c r="DR167" s="13">
        <v>1</v>
      </c>
      <c r="DS167" s="13"/>
      <c r="DT167" s="13"/>
      <c r="DU167" s="13">
        <v>2</v>
      </c>
      <c r="DV167" s="13">
        <v>1</v>
      </c>
      <c r="DW167" s="13"/>
      <c r="DX167" s="13">
        <v>1</v>
      </c>
      <c r="DY167" s="13">
        <v>1</v>
      </c>
      <c r="DZ167" s="13">
        <v>4</v>
      </c>
      <c r="EA167" s="13">
        <v>1</v>
      </c>
      <c r="EB167" s="13"/>
      <c r="EC167" s="13">
        <v>3</v>
      </c>
      <c r="ED167" s="13">
        <v>1</v>
      </c>
      <c r="EE167" s="13">
        <v>1</v>
      </c>
      <c r="EF167" s="13"/>
      <c r="EG167" s="13">
        <v>1</v>
      </c>
      <c r="EH167" s="13">
        <v>1</v>
      </c>
      <c r="EI167" s="13">
        <v>1</v>
      </c>
      <c r="EJ167" s="13">
        <v>1</v>
      </c>
      <c r="EK167" s="13">
        <v>3</v>
      </c>
      <c r="EL167" s="13">
        <v>2</v>
      </c>
      <c r="EM167" s="13">
        <v>1</v>
      </c>
      <c r="EN167" s="13">
        <v>1</v>
      </c>
      <c r="EO167" s="13">
        <v>2</v>
      </c>
      <c r="EP167" s="13">
        <v>2</v>
      </c>
      <c r="EQ167" s="13">
        <v>2</v>
      </c>
      <c r="ER167" s="13">
        <v>1</v>
      </c>
      <c r="ES167" s="13">
        <v>3</v>
      </c>
      <c r="ET167" s="13"/>
      <c r="EU167" s="13">
        <v>2</v>
      </c>
      <c r="EV167" s="13">
        <v>5</v>
      </c>
      <c r="EW167" s="13">
        <v>2</v>
      </c>
      <c r="EX167" s="13">
        <v>2</v>
      </c>
      <c r="EY167" s="13">
        <v>2</v>
      </c>
      <c r="EZ167" s="13">
        <v>4</v>
      </c>
      <c r="FA167" s="13">
        <v>2</v>
      </c>
      <c r="FB167" s="13"/>
      <c r="FC167" s="13"/>
      <c r="FD167" s="13">
        <v>2</v>
      </c>
      <c r="FE167" s="13"/>
      <c r="FF167" s="13"/>
      <c r="FG167" s="13">
        <v>1</v>
      </c>
      <c r="FH167" s="13"/>
      <c r="FI167" s="13">
        <v>1</v>
      </c>
      <c r="FJ167" s="13"/>
      <c r="FK167" s="13"/>
      <c r="FL167" s="13">
        <v>1</v>
      </c>
      <c r="FM167" s="13"/>
      <c r="FN167" s="13"/>
      <c r="FO167" s="13"/>
      <c r="FP167" s="13"/>
      <c r="FQ167" s="13"/>
      <c r="FR167" s="13"/>
      <c r="FS167" s="57">
        <v>68</v>
      </c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>
        <v>1</v>
      </c>
      <c r="HE167" s="13"/>
      <c r="HF167" s="13"/>
      <c r="HG167" s="13"/>
      <c r="HH167" s="13">
        <v>1</v>
      </c>
      <c r="HI167" s="13"/>
      <c r="HJ167" s="13"/>
      <c r="HK167" s="13">
        <v>1</v>
      </c>
      <c r="HL167" s="13"/>
      <c r="HM167" s="13">
        <v>1</v>
      </c>
      <c r="HN167" s="13"/>
      <c r="HO167" s="13"/>
      <c r="HP167" s="13">
        <v>2</v>
      </c>
      <c r="HQ167" s="13"/>
      <c r="HR167" s="13">
        <v>1</v>
      </c>
      <c r="HS167" s="13">
        <v>3</v>
      </c>
      <c r="HT167" s="13"/>
      <c r="HU167" s="13"/>
      <c r="HV167" s="13">
        <v>2</v>
      </c>
      <c r="HW167" s="13">
        <v>3</v>
      </c>
      <c r="HX167" s="13">
        <v>1</v>
      </c>
      <c r="HY167" s="13">
        <v>1</v>
      </c>
      <c r="HZ167" s="13">
        <v>1</v>
      </c>
      <c r="IA167" s="13"/>
      <c r="IB167" s="13">
        <v>1</v>
      </c>
      <c r="IC167" s="13">
        <v>2</v>
      </c>
      <c r="ID167" s="13"/>
      <c r="IE167" s="13">
        <v>2</v>
      </c>
      <c r="IF167" s="13"/>
      <c r="IG167" s="13">
        <v>2</v>
      </c>
      <c r="IH167" s="13">
        <v>2</v>
      </c>
      <c r="II167" s="13">
        <v>1</v>
      </c>
      <c r="IJ167" s="13">
        <v>1</v>
      </c>
      <c r="IK167" s="13">
        <v>1</v>
      </c>
      <c r="IL167" s="13">
        <v>5</v>
      </c>
      <c r="IM167" s="13"/>
      <c r="IN167" s="13">
        <v>2</v>
      </c>
      <c r="IO167" s="13">
        <v>1</v>
      </c>
      <c r="IP167" s="13">
        <v>4</v>
      </c>
      <c r="IQ167" s="13">
        <v>3</v>
      </c>
      <c r="IR167" s="13"/>
      <c r="IS167" s="13">
        <v>5</v>
      </c>
      <c r="IT167" s="13">
        <v>1</v>
      </c>
      <c r="IU167" s="13"/>
      <c r="IV167" s="13">
        <v>1</v>
      </c>
      <c r="IW167" s="13"/>
      <c r="IX167" s="13">
        <v>3</v>
      </c>
      <c r="IY167" s="13">
        <v>4</v>
      </c>
      <c r="IZ167" s="13">
        <v>5</v>
      </c>
      <c r="JA167" s="13">
        <v>2</v>
      </c>
      <c r="JB167" s="13">
        <v>2</v>
      </c>
      <c r="JC167" s="13">
        <v>1</v>
      </c>
      <c r="JD167" s="13">
        <v>1</v>
      </c>
      <c r="JE167" s="13"/>
      <c r="JF167" s="13">
        <v>2</v>
      </c>
      <c r="JG167" s="13"/>
      <c r="JH167" s="13">
        <v>3</v>
      </c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57">
        <v>75</v>
      </c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>
        <v>1</v>
      </c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>
        <v>1</v>
      </c>
      <c r="LN167" s="13"/>
      <c r="LO167" s="13"/>
      <c r="LP167" s="13"/>
      <c r="LQ167" s="13">
        <v>1</v>
      </c>
      <c r="LR167" s="13"/>
      <c r="LS167" s="13"/>
      <c r="LT167" s="13"/>
      <c r="LU167" s="13"/>
      <c r="LV167" s="13"/>
      <c r="LW167" s="13"/>
      <c r="LX167" s="13">
        <v>1</v>
      </c>
      <c r="LY167" s="13"/>
      <c r="LZ167" s="13"/>
      <c r="MA167" s="13"/>
      <c r="MB167" s="13"/>
      <c r="MC167" s="13"/>
      <c r="MD167" s="13">
        <v>1</v>
      </c>
      <c r="ME167" s="13">
        <v>1</v>
      </c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57">
        <v>6</v>
      </c>
      <c r="MV167" s="13">
        <v>149</v>
      </c>
    </row>
    <row r="168" spans="1:360">
      <c r="A168" s="8" t="s">
        <v>177</v>
      </c>
      <c r="B168" s="234">
        <f t="shared" si="310"/>
        <v>0</v>
      </c>
      <c r="C168" s="234">
        <f t="shared" si="311"/>
        <v>0</v>
      </c>
      <c r="D168" s="234">
        <f t="shared" si="312"/>
        <v>0</v>
      </c>
      <c r="E168" s="234">
        <f t="shared" si="313"/>
        <v>0</v>
      </c>
      <c r="F168" s="234">
        <f t="shared" si="314"/>
        <v>0</v>
      </c>
      <c r="G168" s="234">
        <f t="shared" si="315"/>
        <v>0</v>
      </c>
      <c r="H168" s="234">
        <f t="shared" si="316"/>
        <v>0</v>
      </c>
      <c r="I168" s="234">
        <f t="shared" si="317"/>
        <v>0</v>
      </c>
      <c r="J168" s="234">
        <f t="shared" si="318"/>
        <v>4</v>
      </c>
      <c r="K168" s="234">
        <f t="shared" si="319"/>
        <v>1</v>
      </c>
      <c r="L168" s="234">
        <f t="shared" si="320"/>
        <v>2</v>
      </c>
      <c r="M168" s="234">
        <f t="shared" si="321"/>
        <v>1</v>
      </c>
      <c r="N168" s="234">
        <f t="shared" si="322"/>
        <v>3</v>
      </c>
      <c r="O168" s="234">
        <f t="shared" si="323"/>
        <v>2</v>
      </c>
      <c r="P168" s="234">
        <f t="shared" si="324"/>
        <v>13</v>
      </c>
      <c r="Q168" s="234">
        <f t="shared" si="325"/>
        <v>3</v>
      </c>
      <c r="R168" s="234">
        <f t="shared" si="326"/>
        <v>4</v>
      </c>
      <c r="S168" s="234">
        <f t="shared" si="327"/>
        <v>6</v>
      </c>
      <c r="T168" s="234">
        <f t="shared" si="328"/>
        <v>5</v>
      </c>
      <c r="U168" s="234">
        <f t="shared" si="329"/>
        <v>2</v>
      </c>
      <c r="W168" s="596">
        <f t="shared" si="330"/>
        <v>0</v>
      </c>
      <c r="X168" s="596">
        <f t="shared" si="331"/>
        <v>0</v>
      </c>
      <c r="Y168" s="596">
        <f t="shared" si="332"/>
        <v>0</v>
      </c>
      <c r="Z168" s="596">
        <f t="shared" si="333"/>
        <v>0</v>
      </c>
      <c r="AA168" s="596">
        <f t="shared" si="334"/>
        <v>0</v>
      </c>
      <c r="AB168" s="596">
        <f t="shared" si="335"/>
        <v>0</v>
      </c>
      <c r="AC168" s="596">
        <f t="shared" si="336"/>
        <v>0</v>
      </c>
      <c r="AD168" s="596">
        <f t="shared" si="337"/>
        <v>0</v>
      </c>
      <c r="AE168" s="596">
        <f t="shared" si="338"/>
        <v>0</v>
      </c>
      <c r="AF168" s="596">
        <f t="shared" si="339"/>
        <v>0</v>
      </c>
      <c r="AG168" s="305"/>
      <c r="AH168" s="16" t="s">
        <v>173</v>
      </c>
      <c r="AI168" s="616">
        <f t="shared" si="340"/>
        <v>1</v>
      </c>
      <c r="AJ168" s="616">
        <f t="shared" si="341"/>
        <v>0</v>
      </c>
      <c r="AK168" s="616">
        <f t="shared" si="342"/>
        <v>0</v>
      </c>
      <c r="AL168" s="616">
        <f t="shared" si="343"/>
        <v>0</v>
      </c>
      <c r="AM168" s="616">
        <f t="shared" si="344"/>
        <v>3</v>
      </c>
      <c r="AN168" s="616">
        <f t="shared" si="345"/>
        <v>0</v>
      </c>
      <c r="AO168" s="616">
        <f t="shared" si="346"/>
        <v>10</v>
      </c>
      <c r="AP168" s="616">
        <f t="shared" si="347"/>
        <v>7</v>
      </c>
      <c r="AQ168" s="616">
        <f t="shared" si="348"/>
        <v>28</v>
      </c>
      <c r="AR168" s="616">
        <f t="shared" si="349"/>
        <v>21</v>
      </c>
      <c r="AS168" s="616">
        <f t="shared" si="350"/>
        <v>97</v>
      </c>
      <c r="AT168" s="616">
        <f t="shared" si="351"/>
        <v>43</v>
      </c>
      <c r="AU168" s="616">
        <f t="shared" si="352"/>
        <v>177</v>
      </c>
      <c r="AV168" s="616">
        <f t="shared" si="353"/>
        <v>112</v>
      </c>
      <c r="AW168" s="616">
        <f t="shared" si="354"/>
        <v>212</v>
      </c>
      <c r="AX168" s="616">
        <f t="shared" si="355"/>
        <v>149</v>
      </c>
      <c r="AY168" s="616">
        <f t="shared" si="356"/>
        <v>145</v>
      </c>
      <c r="AZ168" s="616">
        <f t="shared" si="357"/>
        <v>165</v>
      </c>
      <c r="BA168" s="616">
        <f t="shared" si="358"/>
        <v>36</v>
      </c>
      <c r="BB168" s="616">
        <f t="shared" si="359"/>
        <v>97</v>
      </c>
      <c r="BC168" s="616">
        <f t="shared" si="360"/>
        <v>44</v>
      </c>
      <c r="BD168" s="594">
        <f t="shared" si="361"/>
        <v>0</v>
      </c>
      <c r="BE168" s="594">
        <f t="shared" si="362"/>
        <v>0</v>
      </c>
      <c r="BF168" s="594">
        <f t="shared" si="363"/>
        <v>0</v>
      </c>
      <c r="BG168" s="594">
        <f t="shared" si="364"/>
        <v>1</v>
      </c>
      <c r="BH168" s="594">
        <f t="shared" si="365"/>
        <v>0</v>
      </c>
      <c r="BI168" s="594">
        <f t="shared" si="366"/>
        <v>1</v>
      </c>
      <c r="BJ168" s="594">
        <f t="shared" si="367"/>
        <v>4</v>
      </c>
      <c r="BK168" s="594">
        <f t="shared" si="368"/>
        <v>6</v>
      </c>
      <c r="BL168" s="594">
        <f t="shared" si="369"/>
        <v>17</v>
      </c>
      <c r="BM168" s="594">
        <f t="shared" si="370"/>
        <v>15</v>
      </c>
      <c r="BN168" s="305"/>
      <c r="BO168" s="305"/>
      <c r="BP168" s="16" t="s">
        <v>173</v>
      </c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>
        <v>1</v>
      </c>
      <c r="CS168" s="13">
        <v>1</v>
      </c>
      <c r="CT168" s="13">
        <v>1</v>
      </c>
      <c r="CU168" s="13"/>
      <c r="CV168" s="13">
        <v>1</v>
      </c>
      <c r="CW168" s="13"/>
      <c r="CX168" s="13"/>
      <c r="CY168" s="13">
        <v>2</v>
      </c>
      <c r="CZ168" s="13"/>
      <c r="DA168" s="13">
        <v>1</v>
      </c>
      <c r="DB168" s="13">
        <v>1</v>
      </c>
      <c r="DC168" s="13">
        <v>2</v>
      </c>
      <c r="DD168" s="13">
        <v>2</v>
      </c>
      <c r="DE168" s="13">
        <v>2</v>
      </c>
      <c r="DF168" s="13">
        <v>2</v>
      </c>
      <c r="DG168" s="13">
        <v>2</v>
      </c>
      <c r="DH168" s="13">
        <v>2</v>
      </c>
      <c r="DI168" s="13">
        <v>3</v>
      </c>
      <c r="DJ168" s="13">
        <v>1</v>
      </c>
      <c r="DK168" s="13">
        <v>4</v>
      </c>
      <c r="DL168" s="13">
        <v>4</v>
      </c>
      <c r="DM168" s="13">
        <v>4</v>
      </c>
      <c r="DN168" s="13">
        <v>2</v>
      </c>
      <c r="DO168" s="13">
        <v>3</v>
      </c>
      <c r="DP168" s="13">
        <v>6</v>
      </c>
      <c r="DQ168" s="13">
        <v>1</v>
      </c>
      <c r="DR168" s="13">
        <v>4</v>
      </c>
      <c r="DS168" s="13">
        <v>9</v>
      </c>
      <c r="DT168" s="13">
        <v>5</v>
      </c>
      <c r="DU168" s="13">
        <v>5</v>
      </c>
      <c r="DV168" s="13">
        <v>7</v>
      </c>
      <c r="DW168" s="13">
        <v>6</v>
      </c>
      <c r="DX168" s="13">
        <v>3</v>
      </c>
      <c r="DY168" s="13">
        <v>8</v>
      </c>
      <c r="DZ168" s="13">
        <v>13</v>
      </c>
      <c r="EA168" s="13">
        <v>10</v>
      </c>
      <c r="EB168" s="13">
        <v>19</v>
      </c>
      <c r="EC168" s="13">
        <v>17</v>
      </c>
      <c r="ED168" s="13">
        <v>14</v>
      </c>
      <c r="EE168" s="13">
        <v>15</v>
      </c>
      <c r="EF168" s="13">
        <v>13</v>
      </c>
      <c r="EG168" s="13">
        <v>12</v>
      </c>
      <c r="EH168" s="13">
        <v>12</v>
      </c>
      <c r="EI168" s="13">
        <v>14</v>
      </c>
      <c r="EJ168" s="13">
        <v>12</v>
      </c>
      <c r="EK168" s="13">
        <v>13</v>
      </c>
      <c r="EL168" s="13">
        <v>20</v>
      </c>
      <c r="EM168" s="13">
        <v>22</v>
      </c>
      <c r="EN168" s="13">
        <v>16</v>
      </c>
      <c r="EO168" s="13">
        <v>15</v>
      </c>
      <c r="EP168" s="13">
        <v>20</v>
      </c>
      <c r="EQ168" s="13">
        <v>9</v>
      </c>
      <c r="ER168" s="13">
        <v>14</v>
      </c>
      <c r="ES168" s="13">
        <v>14</v>
      </c>
      <c r="ET168" s="13">
        <v>17</v>
      </c>
      <c r="EU168" s="13">
        <v>11</v>
      </c>
      <c r="EV168" s="13">
        <v>20</v>
      </c>
      <c r="EW168" s="13">
        <v>20</v>
      </c>
      <c r="EX168" s="13">
        <v>16</v>
      </c>
      <c r="EY168" s="13">
        <v>24</v>
      </c>
      <c r="EZ168" s="13">
        <v>13</v>
      </c>
      <c r="FA168" s="13">
        <v>9</v>
      </c>
      <c r="FB168" s="13">
        <v>17</v>
      </c>
      <c r="FC168" s="13">
        <v>18</v>
      </c>
      <c r="FD168" s="13">
        <v>10</v>
      </c>
      <c r="FE168" s="13">
        <v>9</v>
      </c>
      <c r="FF168" s="13">
        <v>9</v>
      </c>
      <c r="FG168" s="13">
        <v>1</v>
      </c>
      <c r="FH168" s="13">
        <v>3</v>
      </c>
      <c r="FI168" s="13">
        <v>4</v>
      </c>
      <c r="FJ168" s="13">
        <v>2</v>
      </c>
      <c r="FK168" s="13"/>
      <c r="FL168" s="13"/>
      <c r="FM168" s="13"/>
      <c r="FN168" s="13">
        <v>1</v>
      </c>
      <c r="FO168" s="13"/>
      <c r="FP168" s="13"/>
      <c r="FQ168" s="13">
        <v>1</v>
      </c>
      <c r="FR168" s="13"/>
      <c r="FS168" s="57">
        <v>594</v>
      </c>
      <c r="FT168" s="13"/>
      <c r="FU168" s="13"/>
      <c r="FV168" s="13">
        <v>1</v>
      </c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>
        <v>2</v>
      </c>
      <c r="GP168" s="13"/>
      <c r="GQ168" s="13"/>
      <c r="GR168" s="13"/>
      <c r="GS168" s="13"/>
      <c r="GT168" s="13">
        <v>1</v>
      </c>
      <c r="GU168" s="13"/>
      <c r="GV168" s="13">
        <v>3</v>
      </c>
      <c r="GW168" s="13"/>
      <c r="GX168" s="13"/>
      <c r="GY168" s="13"/>
      <c r="GZ168" s="13">
        <v>2</v>
      </c>
      <c r="HA168" s="13"/>
      <c r="HB168" s="13">
        <v>1</v>
      </c>
      <c r="HC168" s="13">
        <v>1</v>
      </c>
      <c r="HD168" s="13">
        <v>1</v>
      </c>
      <c r="HE168" s="13">
        <v>2</v>
      </c>
      <c r="HF168" s="13"/>
      <c r="HG168" s="13">
        <v>1</v>
      </c>
      <c r="HH168" s="13">
        <v>2</v>
      </c>
      <c r="HI168" s="13">
        <v>3</v>
      </c>
      <c r="HJ168" s="13">
        <v>2</v>
      </c>
      <c r="HK168" s="13">
        <v>2</v>
      </c>
      <c r="HL168" s="13">
        <v>4</v>
      </c>
      <c r="HM168" s="13">
        <v>7</v>
      </c>
      <c r="HN168" s="13">
        <v>4</v>
      </c>
      <c r="HO168" s="13">
        <v>3</v>
      </c>
      <c r="HP168" s="13">
        <v>6</v>
      </c>
      <c r="HQ168" s="13">
        <v>10</v>
      </c>
      <c r="HR168" s="13">
        <v>10</v>
      </c>
      <c r="HS168" s="13">
        <v>3</v>
      </c>
      <c r="HT168" s="13">
        <v>7</v>
      </c>
      <c r="HU168" s="13">
        <v>8</v>
      </c>
      <c r="HV168" s="13">
        <v>14</v>
      </c>
      <c r="HW168" s="13">
        <v>7</v>
      </c>
      <c r="HX168" s="13">
        <v>17</v>
      </c>
      <c r="HY168" s="13">
        <v>15</v>
      </c>
      <c r="HZ168" s="13">
        <v>6</v>
      </c>
      <c r="IA168" s="13">
        <v>17</v>
      </c>
      <c r="IB168" s="13">
        <v>17</v>
      </c>
      <c r="IC168" s="13">
        <v>22</v>
      </c>
      <c r="ID168" s="13">
        <v>19</v>
      </c>
      <c r="IE168" s="13">
        <v>16</v>
      </c>
      <c r="IF168" s="13">
        <v>16</v>
      </c>
      <c r="IG168" s="13">
        <v>18</v>
      </c>
      <c r="IH168" s="13">
        <v>23</v>
      </c>
      <c r="II168" s="13">
        <v>23</v>
      </c>
      <c r="IJ168" s="13">
        <v>18</v>
      </c>
      <c r="IK168" s="13">
        <v>18</v>
      </c>
      <c r="IL168" s="13">
        <v>21</v>
      </c>
      <c r="IM168" s="13">
        <v>31</v>
      </c>
      <c r="IN168" s="13">
        <v>16</v>
      </c>
      <c r="IO168" s="13">
        <v>17</v>
      </c>
      <c r="IP168" s="13">
        <v>30</v>
      </c>
      <c r="IQ168" s="13">
        <v>20</v>
      </c>
      <c r="IR168" s="13">
        <v>28</v>
      </c>
      <c r="IS168" s="13">
        <v>13</v>
      </c>
      <c r="IT168" s="13">
        <v>23</v>
      </c>
      <c r="IU168" s="13">
        <v>19</v>
      </c>
      <c r="IV168" s="13">
        <v>9</v>
      </c>
      <c r="IW168" s="13">
        <v>10</v>
      </c>
      <c r="IX168" s="13">
        <v>13</v>
      </c>
      <c r="IY168" s="13">
        <v>9</v>
      </c>
      <c r="IZ168" s="13">
        <v>14</v>
      </c>
      <c r="JA168" s="13">
        <v>15</v>
      </c>
      <c r="JB168" s="13">
        <v>17</v>
      </c>
      <c r="JC168" s="13">
        <v>16</v>
      </c>
      <c r="JD168" s="13">
        <v>8</v>
      </c>
      <c r="JE168" s="13">
        <v>10</v>
      </c>
      <c r="JF168" s="13">
        <v>8</v>
      </c>
      <c r="JG168" s="13">
        <v>4</v>
      </c>
      <c r="JH168" s="13"/>
      <c r="JI168" s="13">
        <v>2</v>
      </c>
      <c r="JJ168" s="13"/>
      <c r="JK168" s="13"/>
      <c r="JL168" s="13">
        <v>1</v>
      </c>
      <c r="JM168" s="13">
        <v>1</v>
      </c>
      <c r="JN168" s="13">
        <v>1</v>
      </c>
      <c r="JO168" s="13"/>
      <c r="JP168" s="13"/>
      <c r="JQ168" s="13"/>
      <c r="JR168" s="13">
        <v>1</v>
      </c>
      <c r="JS168" s="13"/>
      <c r="JT168" s="57">
        <v>709</v>
      </c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>
        <v>1</v>
      </c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>
        <v>1</v>
      </c>
      <c r="KZ168" s="13"/>
      <c r="LA168" s="13">
        <v>1</v>
      </c>
      <c r="LB168" s="13"/>
      <c r="LC168" s="13">
        <v>1</v>
      </c>
      <c r="LD168" s="13">
        <v>1</v>
      </c>
      <c r="LE168" s="13">
        <v>1</v>
      </c>
      <c r="LF168" s="13"/>
      <c r="LG168" s="13"/>
      <c r="LH168" s="13"/>
      <c r="LI168" s="13"/>
      <c r="LJ168" s="13"/>
      <c r="LK168" s="13"/>
      <c r="LL168" s="13"/>
      <c r="LM168" s="13">
        <v>1</v>
      </c>
      <c r="LN168" s="13">
        <v>1</v>
      </c>
      <c r="LO168" s="13"/>
      <c r="LP168" s="13">
        <v>2</v>
      </c>
      <c r="LQ168" s="13">
        <v>1</v>
      </c>
      <c r="LR168" s="13"/>
      <c r="LS168" s="13"/>
      <c r="LT168" s="13">
        <v>1</v>
      </c>
      <c r="LU168" s="13">
        <v>4</v>
      </c>
      <c r="LV168" s="13">
        <v>1</v>
      </c>
      <c r="LW168" s="13"/>
      <c r="LX168" s="13">
        <v>1</v>
      </c>
      <c r="LY168" s="13">
        <v>2</v>
      </c>
      <c r="LZ168" s="13">
        <v>3</v>
      </c>
      <c r="MA168" s="13">
        <v>1</v>
      </c>
      <c r="MB168" s="13">
        <v>2</v>
      </c>
      <c r="MC168" s="13">
        <v>2</v>
      </c>
      <c r="MD168" s="13">
        <v>1</v>
      </c>
      <c r="ME168" s="13"/>
      <c r="MF168" s="13">
        <v>4</v>
      </c>
      <c r="MG168" s="13">
        <v>3</v>
      </c>
      <c r="MH168" s="13">
        <v>1</v>
      </c>
      <c r="MI168" s="13">
        <v>2</v>
      </c>
      <c r="MJ168" s="13">
        <v>1</v>
      </c>
      <c r="MK168" s="13"/>
      <c r="ML168" s="13"/>
      <c r="MM168" s="13">
        <v>1</v>
      </c>
      <c r="MN168" s="13"/>
      <c r="MO168" s="13">
        <v>1</v>
      </c>
      <c r="MP168" s="13"/>
      <c r="MQ168" s="13">
        <v>2</v>
      </c>
      <c r="MR168" s="13"/>
      <c r="MS168" s="13"/>
      <c r="MT168" s="13"/>
      <c r="MU168" s="57">
        <v>44</v>
      </c>
      <c r="MV168" s="13">
        <v>1347</v>
      </c>
    </row>
    <row r="169" spans="1:360">
      <c r="A169" s="9" t="s">
        <v>221</v>
      </c>
      <c r="B169" s="234">
        <f t="shared" si="310"/>
        <v>0</v>
      </c>
      <c r="C169" s="234">
        <f t="shared" si="311"/>
        <v>0</v>
      </c>
      <c r="D169" s="234">
        <f t="shared" si="312"/>
        <v>1</v>
      </c>
      <c r="E169" s="234">
        <f t="shared" si="313"/>
        <v>0</v>
      </c>
      <c r="F169" s="234">
        <f t="shared" si="314"/>
        <v>1</v>
      </c>
      <c r="G169" s="234">
        <f t="shared" si="315"/>
        <v>3</v>
      </c>
      <c r="H169" s="234">
        <f t="shared" si="316"/>
        <v>7</v>
      </c>
      <c r="I169" s="234">
        <f t="shared" si="317"/>
        <v>3</v>
      </c>
      <c r="J169" s="234">
        <f t="shared" si="318"/>
        <v>17</v>
      </c>
      <c r="K169" s="234">
        <f t="shared" si="319"/>
        <v>9</v>
      </c>
      <c r="L169" s="234">
        <f t="shared" si="320"/>
        <v>33</v>
      </c>
      <c r="M169" s="234">
        <f t="shared" si="321"/>
        <v>10</v>
      </c>
      <c r="N169" s="234">
        <f t="shared" si="322"/>
        <v>52</v>
      </c>
      <c r="O169" s="234">
        <f t="shared" si="323"/>
        <v>31</v>
      </c>
      <c r="P169" s="234">
        <f t="shared" si="324"/>
        <v>55</v>
      </c>
      <c r="Q169" s="234">
        <f t="shared" si="325"/>
        <v>41</v>
      </c>
      <c r="R169" s="234">
        <f t="shared" si="326"/>
        <v>34</v>
      </c>
      <c r="S169" s="234">
        <f t="shared" si="327"/>
        <v>43</v>
      </c>
      <c r="T169" s="234">
        <f t="shared" si="328"/>
        <v>6</v>
      </c>
      <c r="U169" s="234">
        <f t="shared" si="329"/>
        <v>10</v>
      </c>
      <c r="W169" s="596">
        <f t="shared" si="330"/>
        <v>0</v>
      </c>
      <c r="X169" s="596">
        <f t="shared" si="331"/>
        <v>0</v>
      </c>
      <c r="Y169" s="596">
        <f t="shared" si="332"/>
        <v>0</v>
      </c>
      <c r="Z169" s="596">
        <f t="shared" si="333"/>
        <v>0</v>
      </c>
      <c r="AA169" s="596">
        <f t="shared" si="334"/>
        <v>1</v>
      </c>
      <c r="AB169" s="596">
        <f t="shared" si="335"/>
        <v>1</v>
      </c>
      <c r="AC169" s="596">
        <f t="shared" si="336"/>
        <v>0</v>
      </c>
      <c r="AD169" s="596">
        <f t="shared" si="337"/>
        <v>0</v>
      </c>
      <c r="AE169" s="596">
        <f t="shared" si="338"/>
        <v>3</v>
      </c>
      <c r="AF169" s="596">
        <f t="shared" si="339"/>
        <v>3</v>
      </c>
      <c r="AG169" s="305"/>
      <c r="AH169" s="16" t="s">
        <v>174</v>
      </c>
      <c r="AI169" s="616">
        <f t="shared" si="340"/>
        <v>0</v>
      </c>
      <c r="AJ169" s="616">
        <f t="shared" si="341"/>
        <v>0</v>
      </c>
      <c r="AK169" s="616">
        <f t="shared" si="342"/>
        <v>0</v>
      </c>
      <c r="AL169" s="616">
        <f t="shared" si="343"/>
        <v>0</v>
      </c>
      <c r="AM169" s="616">
        <f t="shared" si="344"/>
        <v>0</v>
      </c>
      <c r="AN169" s="616">
        <f t="shared" si="345"/>
        <v>0</v>
      </c>
      <c r="AO169" s="616">
        <f t="shared" si="346"/>
        <v>1</v>
      </c>
      <c r="AP169" s="616">
        <f t="shared" si="347"/>
        <v>0</v>
      </c>
      <c r="AQ169" s="616">
        <f t="shared" si="348"/>
        <v>0</v>
      </c>
      <c r="AR169" s="616">
        <f t="shared" si="349"/>
        <v>0</v>
      </c>
      <c r="AS169" s="616">
        <f t="shared" si="350"/>
        <v>1</v>
      </c>
      <c r="AT169" s="616">
        <f t="shared" si="351"/>
        <v>1</v>
      </c>
      <c r="AU169" s="616">
        <f t="shared" si="352"/>
        <v>2</v>
      </c>
      <c r="AV169" s="616">
        <f t="shared" si="353"/>
        <v>2</v>
      </c>
      <c r="AW169" s="616">
        <f t="shared" si="354"/>
        <v>2</v>
      </c>
      <c r="AX169" s="616">
        <f t="shared" si="355"/>
        <v>2</v>
      </c>
      <c r="AY169" s="616">
        <f t="shared" si="356"/>
        <v>1</v>
      </c>
      <c r="AZ169" s="616">
        <f t="shared" si="357"/>
        <v>1</v>
      </c>
      <c r="BA169" s="616">
        <f t="shared" si="358"/>
        <v>0</v>
      </c>
      <c r="BB169" s="616">
        <f t="shared" si="359"/>
        <v>0</v>
      </c>
      <c r="BC169" s="616">
        <f t="shared" si="360"/>
        <v>0</v>
      </c>
      <c r="BD169" s="594">
        <f t="shared" si="361"/>
        <v>0</v>
      </c>
      <c r="BE169" s="594">
        <f t="shared" si="362"/>
        <v>0</v>
      </c>
      <c r="BF169" s="594">
        <f t="shared" si="363"/>
        <v>0</v>
      </c>
      <c r="BG169" s="594">
        <f t="shared" si="364"/>
        <v>0</v>
      </c>
      <c r="BH169" s="594">
        <f t="shared" si="365"/>
        <v>0</v>
      </c>
      <c r="BI169" s="594">
        <f t="shared" si="366"/>
        <v>0</v>
      </c>
      <c r="BJ169" s="594">
        <f t="shared" si="367"/>
        <v>0</v>
      </c>
      <c r="BK169" s="594">
        <f t="shared" si="368"/>
        <v>0</v>
      </c>
      <c r="BL169" s="594">
        <f t="shared" si="369"/>
        <v>0</v>
      </c>
      <c r="BM169" s="594">
        <f t="shared" si="370"/>
        <v>0</v>
      </c>
      <c r="BN169" s="305"/>
      <c r="BO169" s="305"/>
      <c r="BP169" s="16" t="s">
        <v>174</v>
      </c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>
        <v>1</v>
      </c>
      <c r="DS169" s="13"/>
      <c r="DT169" s="13"/>
      <c r="DU169" s="13"/>
      <c r="DV169" s="13"/>
      <c r="DW169" s="13"/>
      <c r="DX169" s="13"/>
      <c r="DY169" s="13"/>
      <c r="DZ169" s="13"/>
      <c r="EA169" s="13">
        <v>1</v>
      </c>
      <c r="EB169" s="13"/>
      <c r="EC169" s="13"/>
      <c r="ED169" s="13">
        <v>1</v>
      </c>
      <c r="EE169" s="13"/>
      <c r="EF169" s="13"/>
      <c r="EG169" s="13"/>
      <c r="EH169" s="13"/>
      <c r="EI169" s="13"/>
      <c r="EJ169" s="13"/>
      <c r="EK169" s="13">
        <v>2</v>
      </c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>
        <v>1</v>
      </c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57">
        <v>6</v>
      </c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>
        <v>1</v>
      </c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>
        <v>1</v>
      </c>
      <c r="HS169" s="13"/>
      <c r="HT169" s="13"/>
      <c r="HU169" s="13"/>
      <c r="HV169" s="13"/>
      <c r="HW169" s="13"/>
      <c r="HX169" s="13"/>
      <c r="HY169" s="13"/>
      <c r="HZ169" s="13"/>
      <c r="IA169" s="13"/>
      <c r="IB169" s="13">
        <v>1</v>
      </c>
      <c r="IC169" s="13"/>
      <c r="ID169" s="13"/>
      <c r="IE169" s="13"/>
      <c r="IF169" s="13"/>
      <c r="IG169" s="13"/>
      <c r="IH169" s="13">
        <v>1</v>
      </c>
      <c r="II169" s="13"/>
      <c r="IJ169" s="13"/>
      <c r="IK169" s="13"/>
      <c r="IL169" s="13"/>
      <c r="IM169" s="13"/>
      <c r="IN169" s="13"/>
      <c r="IO169" s="13"/>
      <c r="IP169" s="13"/>
      <c r="IQ169" s="13">
        <v>1</v>
      </c>
      <c r="IR169" s="13">
        <v>1</v>
      </c>
      <c r="IS169" s="13"/>
      <c r="IT169" s="13"/>
      <c r="IU169" s="13"/>
      <c r="IV169" s="13"/>
      <c r="IW169" s="13"/>
      <c r="IX169" s="13"/>
      <c r="IY169" s="13">
        <v>1</v>
      </c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57">
        <v>7</v>
      </c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57"/>
      <c r="MV169" s="13">
        <v>13</v>
      </c>
    </row>
    <row r="170" spans="1:360">
      <c r="A170" s="8" t="s">
        <v>282</v>
      </c>
      <c r="B170" s="234">
        <f t="shared" si="310"/>
        <v>0</v>
      </c>
      <c r="C170" s="234">
        <f t="shared" si="311"/>
        <v>0</v>
      </c>
      <c r="D170" s="234">
        <f t="shared" si="312"/>
        <v>0</v>
      </c>
      <c r="E170" s="234">
        <f t="shared" si="313"/>
        <v>0</v>
      </c>
      <c r="F170" s="234">
        <f t="shared" si="314"/>
        <v>1</v>
      </c>
      <c r="G170" s="234">
        <f t="shared" si="315"/>
        <v>0</v>
      </c>
      <c r="H170" s="234">
        <f t="shared" si="316"/>
        <v>0</v>
      </c>
      <c r="I170" s="234">
        <f t="shared" si="317"/>
        <v>0</v>
      </c>
      <c r="J170" s="234">
        <f t="shared" si="318"/>
        <v>0</v>
      </c>
      <c r="K170" s="234">
        <f t="shared" si="319"/>
        <v>0</v>
      </c>
      <c r="L170" s="234">
        <f t="shared" si="320"/>
        <v>1</v>
      </c>
      <c r="M170" s="234">
        <f t="shared" si="321"/>
        <v>3</v>
      </c>
      <c r="N170" s="234">
        <f t="shared" si="322"/>
        <v>1</v>
      </c>
      <c r="O170" s="234">
        <f t="shared" si="323"/>
        <v>2</v>
      </c>
      <c r="P170" s="234">
        <f t="shared" si="324"/>
        <v>2</v>
      </c>
      <c r="Q170" s="234">
        <f t="shared" si="325"/>
        <v>2</v>
      </c>
      <c r="R170" s="234">
        <f t="shared" si="326"/>
        <v>3</v>
      </c>
      <c r="S170" s="234">
        <f t="shared" si="327"/>
        <v>2</v>
      </c>
      <c r="T170" s="234">
        <f t="shared" si="328"/>
        <v>1</v>
      </c>
      <c r="U170" s="234">
        <f t="shared" si="329"/>
        <v>1</v>
      </c>
      <c r="W170" s="596">
        <f t="shared" si="330"/>
        <v>0</v>
      </c>
      <c r="X170" s="596">
        <f t="shared" si="331"/>
        <v>0</v>
      </c>
      <c r="Y170" s="596">
        <f t="shared" si="332"/>
        <v>0</v>
      </c>
      <c r="Z170" s="596">
        <f t="shared" si="333"/>
        <v>0</v>
      </c>
      <c r="AA170" s="596">
        <f t="shared" si="334"/>
        <v>0</v>
      </c>
      <c r="AB170" s="596">
        <f t="shared" si="335"/>
        <v>0</v>
      </c>
      <c r="AC170" s="596">
        <f t="shared" si="336"/>
        <v>0</v>
      </c>
      <c r="AD170" s="596">
        <f t="shared" si="337"/>
        <v>0</v>
      </c>
      <c r="AE170" s="596">
        <f t="shared" si="338"/>
        <v>0</v>
      </c>
      <c r="AF170" s="596">
        <f t="shared" si="339"/>
        <v>0</v>
      </c>
      <c r="AG170" s="305"/>
      <c r="AH170" s="16" t="s">
        <v>220</v>
      </c>
      <c r="AI170" s="616">
        <f t="shared" si="340"/>
        <v>0</v>
      </c>
      <c r="AJ170" s="616">
        <f t="shared" si="341"/>
        <v>0</v>
      </c>
      <c r="AK170" s="616">
        <f t="shared" si="342"/>
        <v>0</v>
      </c>
      <c r="AL170" s="616">
        <f t="shared" si="343"/>
        <v>0</v>
      </c>
      <c r="AM170" s="616">
        <f t="shared" si="344"/>
        <v>4</v>
      </c>
      <c r="AN170" s="616">
        <f t="shared" si="345"/>
        <v>1</v>
      </c>
      <c r="AO170" s="616">
        <f t="shared" si="346"/>
        <v>5</v>
      </c>
      <c r="AP170" s="616">
        <f t="shared" si="347"/>
        <v>2</v>
      </c>
      <c r="AQ170" s="616">
        <f t="shared" si="348"/>
        <v>21</v>
      </c>
      <c r="AR170" s="616">
        <f t="shared" si="349"/>
        <v>5</v>
      </c>
      <c r="AS170" s="616">
        <f t="shared" si="350"/>
        <v>55</v>
      </c>
      <c r="AT170" s="616">
        <f t="shared" si="351"/>
        <v>19</v>
      </c>
      <c r="AU170" s="616">
        <f t="shared" si="352"/>
        <v>89</v>
      </c>
      <c r="AV170" s="616">
        <f t="shared" si="353"/>
        <v>50</v>
      </c>
      <c r="AW170" s="616">
        <f t="shared" si="354"/>
        <v>167</v>
      </c>
      <c r="AX170" s="616">
        <f t="shared" si="355"/>
        <v>85</v>
      </c>
      <c r="AY170" s="616">
        <f t="shared" si="356"/>
        <v>117</v>
      </c>
      <c r="AZ170" s="616">
        <f t="shared" si="357"/>
        <v>121</v>
      </c>
      <c r="BA170" s="616">
        <f t="shared" si="358"/>
        <v>52</v>
      </c>
      <c r="BB170" s="616">
        <f t="shared" si="359"/>
        <v>92</v>
      </c>
      <c r="BC170" s="616">
        <f t="shared" si="360"/>
        <v>33</v>
      </c>
      <c r="BD170" s="594">
        <f t="shared" si="361"/>
        <v>0</v>
      </c>
      <c r="BE170" s="594">
        <f t="shared" si="362"/>
        <v>0</v>
      </c>
      <c r="BF170" s="594">
        <f t="shared" si="363"/>
        <v>0</v>
      </c>
      <c r="BG170" s="594">
        <f t="shared" si="364"/>
        <v>0</v>
      </c>
      <c r="BH170" s="594">
        <f t="shared" si="365"/>
        <v>0</v>
      </c>
      <c r="BI170" s="594">
        <f t="shared" si="366"/>
        <v>0</v>
      </c>
      <c r="BJ170" s="594">
        <f t="shared" si="367"/>
        <v>0</v>
      </c>
      <c r="BK170" s="594">
        <f t="shared" si="368"/>
        <v>2</v>
      </c>
      <c r="BL170" s="594">
        <f t="shared" si="369"/>
        <v>15</v>
      </c>
      <c r="BM170" s="594">
        <f t="shared" si="370"/>
        <v>16</v>
      </c>
      <c r="BN170" s="305"/>
      <c r="BO170" s="305"/>
      <c r="BP170" s="16" t="s">
        <v>220</v>
      </c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>
        <v>1</v>
      </c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>
        <v>1</v>
      </c>
      <c r="CY170" s="13"/>
      <c r="CZ170" s="13"/>
      <c r="DA170" s="13">
        <v>1</v>
      </c>
      <c r="DB170" s="13"/>
      <c r="DC170" s="13">
        <v>1</v>
      </c>
      <c r="DD170" s="13"/>
      <c r="DE170" s="13"/>
      <c r="DF170" s="13">
        <v>1</v>
      </c>
      <c r="DG170" s="13"/>
      <c r="DH170" s="13">
        <v>2</v>
      </c>
      <c r="DI170" s="13">
        <v>1</v>
      </c>
      <c r="DJ170" s="13"/>
      <c r="DK170" s="13"/>
      <c r="DL170" s="13">
        <v>1</v>
      </c>
      <c r="DM170" s="13">
        <v>2</v>
      </c>
      <c r="DN170" s="13">
        <v>1</v>
      </c>
      <c r="DO170" s="13">
        <v>2</v>
      </c>
      <c r="DP170" s="13">
        <v>4</v>
      </c>
      <c r="DQ170" s="13">
        <v>2</v>
      </c>
      <c r="DR170" s="13">
        <v>2</v>
      </c>
      <c r="DS170" s="13">
        <v>2</v>
      </c>
      <c r="DT170" s="13">
        <v>1</v>
      </c>
      <c r="DU170" s="13">
        <v>2</v>
      </c>
      <c r="DV170" s="13">
        <v>3</v>
      </c>
      <c r="DW170" s="13">
        <v>3</v>
      </c>
      <c r="DX170" s="13">
        <v>2</v>
      </c>
      <c r="DY170" s="13">
        <v>4</v>
      </c>
      <c r="DZ170" s="13">
        <v>5</v>
      </c>
      <c r="EA170" s="13">
        <v>3</v>
      </c>
      <c r="EB170" s="13">
        <v>7</v>
      </c>
      <c r="EC170" s="13">
        <v>6</v>
      </c>
      <c r="ED170" s="13">
        <v>15</v>
      </c>
      <c r="EE170" s="13">
        <v>2</v>
      </c>
      <c r="EF170" s="13">
        <v>7</v>
      </c>
      <c r="EG170" s="13">
        <v>12</v>
      </c>
      <c r="EH170" s="13">
        <v>10</v>
      </c>
      <c r="EI170" s="13">
        <v>7</v>
      </c>
      <c r="EJ170" s="13">
        <v>8</v>
      </c>
      <c r="EK170" s="13">
        <v>4</v>
      </c>
      <c r="EL170" s="13">
        <v>8</v>
      </c>
      <c r="EM170" s="13">
        <v>12</v>
      </c>
      <c r="EN170" s="13">
        <v>11</v>
      </c>
      <c r="EO170" s="13">
        <v>6</v>
      </c>
      <c r="EP170" s="13">
        <v>12</v>
      </c>
      <c r="EQ170" s="13">
        <v>7</v>
      </c>
      <c r="ER170" s="13">
        <v>12</v>
      </c>
      <c r="ES170" s="13">
        <v>13</v>
      </c>
      <c r="ET170" s="13">
        <v>9</v>
      </c>
      <c r="EU170" s="13">
        <v>15</v>
      </c>
      <c r="EV170" s="13">
        <v>7</v>
      </c>
      <c r="EW170" s="13">
        <v>22</v>
      </c>
      <c r="EX170" s="13">
        <v>9</v>
      </c>
      <c r="EY170" s="13">
        <v>15</v>
      </c>
      <c r="EZ170" s="13">
        <v>19</v>
      </c>
      <c r="FA170" s="13">
        <v>10</v>
      </c>
      <c r="FB170" s="13">
        <v>10</v>
      </c>
      <c r="FC170" s="13">
        <v>14</v>
      </c>
      <c r="FD170" s="13">
        <v>12</v>
      </c>
      <c r="FE170" s="13">
        <v>8</v>
      </c>
      <c r="FF170" s="13">
        <v>4</v>
      </c>
      <c r="FG170" s="13">
        <v>6</v>
      </c>
      <c r="FH170" s="13">
        <v>3</v>
      </c>
      <c r="FI170" s="13">
        <v>2</v>
      </c>
      <c r="FJ170" s="13">
        <v>1</v>
      </c>
      <c r="FK170" s="13">
        <v>2</v>
      </c>
      <c r="FL170" s="13">
        <v>1</v>
      </c>
      <c r="FM170" s="13"/>
      <c r="FN170" s="13"/>
      <c r="FO170" s="13"/>
      <c r="FP170" s="13"/>
      <c r="FQ170" s="13"/>
      <c r="FR170" s="13"/>
      <c r="FS170" s="57">
        <v>375</v>
      </c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>
        <v>1</v>
      </c>
      <c r="GO170" s="13"/>
      <c r="GP170" s="13"/>
      <c r="GQ170" s="13">
        <v>1</v>
      </c>
      <c r="GR170" s="13">
        <v>2</v>
      </c>
      <c r="GS170" s="13"/>
      <c r="GT170" s="13"/>
      <c r="GU170" s="13"/>
      <c r="GV170" s="13"/>
      <c r="GW170" s="13"/>
      <c r="GX170" s="13"/>
      <c r="GY170" s="13"/>
      <c r="GZ170" s="13"/>
      <c r="HA170" s="13">
        <v>2</v>
      </c>
      <c r="HB170" s="13"/>
      <c r="HC170" s="13">
        <v>1</v>
      </c>
      <c r="HD170" s="13">
        <v>1</v>
      </c>
      <c r="HE170" s="13">
        <v>1</v>
      </c>
      <c r="HF170" s="13">
        <v>4</v>
      </c>
      <c r="HG170" s="13">
        <v>2</v>
      </c>
      <c r="HH170" s="13"/>
      <c r="HI170" s="13"/>
      <c r="HJ170" s="13">
        <v>1</v>
      </c>
      <c r="HK170" s="13">
        <v>4</v>
      </c>
      <c r="HL170" s="13">
        <v>2</v>
      </c>
      <c r="HM170" s="13">
        <v>3</v>
      </c>
      <c r="HN170" s="13">
        <v>2</v>
      </c>
      <c r="HO170" s="13">
        <v>3</v>
      </c>
      <c r="HP170" s="13">
        <v>4</v>
      </c>
      <c r="HQ170" s="13">
        <v>4</v>
      </c>
      <c r="HR170" s="13">
        <v>5</v>
      </c>
      <c r="HS170" s="13">
        <v>3</v>
      </c>
      <c r="HT170" s="13">
        <v>2</v>
      </c>
      <c r="HU170" s="13">
        <v>5</v>
      </c>
      <c r="HV170" s="13">
        <v>8</v>
      </c>
      <c r="HW170" s="13">
        <v>7</v>
      </c>
      <c r="HX170" s="13">
        <v>8</v>
      </c>
      <c r="HY170" s="13">
        <v>9</v>
      </c>
      <c r="HZ170" s="13">
        <v>6</v>
      </c>
      <c r="IA170" s="13">
        <v>11</v>
      </c>
      <c r="IB170" s="13">
        <v>12</v>
      </c>
      <c r="IC170" s="13">
        <v>7</v>
      </c>
      <c r="ID170" s="13">
        <v>8</v>
      </c>
      <c r="IE170" s="13">
        <v>5</v>
      </c>
      <c r="IF170" s="13">
        <v>8</v>
      </c>
      <c r="IG170" s="13">
        <v>9</v>
      </c>
      <c r="IH170" s="13">
        <v>12</v>
      </c>
      <c r="II170" s="13">
        <v>11</v>
      </c>
      <c r="IJ170" s="13">
        <v>12</v>
      </c>
      <c r="IK170" s="13">
        <v>15</v>
      </c>
      <c r="IL170" s="13">
        <v>16</v>
      </c>
      <c r="IM170" s="13">
        <v>16</v>
      </c>
      <c r="IN170" s="13">
        <v>13</v>
      </c>
      <c r="IO170" s="13">
        <v>18</v>
      </c>
      <c r="IP170" s="13">
        <v>15</v>
      </c>
      <c r="IQ170" s="13">
        <v>22</v>
      </c>
      <c r="IR170" s="13">
        <v>23</v>
      </c>
      <c r="IS170" s="13">
        <v>17</v>
      </c>
      <c r="IT170" s="13">
        <v>18</v>
      </c>
      <c r="IU170" s="13">
        <v>15</v>
      </c>
      <c r="IV170" s="13">
        <v>16</v>
      </c>
      <c r="IW170" s="13">
        <v>8</v>
      </c>
      <c r="IX170" s="13">
        <v>12</v>
      </c>
      <c r="IY170" s="13">
        <v>14</v>
      </c>
      <c r="IZ170" s="13">
        <v>14</v>
      </c>
      <c r="JA170" s="13">
        <v>6</v>
      </c>
      <c r="JB170" s="13">
        <v>8</v>
      </c>
      <c r="JC170" s="13">
        <v>6</v>
      </c>
      <c r="JD170" s="13">
        <v>9</v>
      </c>
      <c r="JE170" s="13">
        <v>9</v>
      </c>
      <c r="JF170" s="13">
        <v>9</v>
      </c>
      <c r="JG170" s="13">
        <v>7</v>
      </c>
      <c r="JH170" s="13">
        <v>4</v>
      </c>
      <c r="JI170" s="13">
        <v>4</v>
      </c>
      <c r="JJ170" s="13">
        <v>2</v>
      </c>
      <c r="JK170" s="13">
        <v>3</v>
      </c>
      <c r="JL170" s="13">
        <v>3</v>
      </c>
      <c r="JM170" s="13">
        <v>1</v>
      </c>
      <c r="JN170" s="13"/>
      <c r="JO170" s="13"/>
      <c r="JP170" s="13">
        <v>1</v>
      </c>
      <c r="JQ170" s="13"/>
      <c r="JR170" s="13"/>
      <c r="JS170" s="13"/>
      <c r="JT170" s="57">
        <v>510</v>
      </c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>
        <v>1</v>
      </c>
      <c r="LQ170" s="13">
        <v>1</v>
      </c>
      <c r="LR170" s="13"/>
      <c r="LS170" s="13"/>
      <c r="LT170" s="13"/>
      <c r="LU170" s="13"/>
      <c r="LV170" s="13">
        <v>1</v>
      </c>
      <c r="LW170" s="13">
        <v>3</v>
      </c>
      <c r="LX170" s="13"/>
      <c r="LY170" s="13">
        <v>1</v>
      </c>
      <c r="LZ170" s="13">
        <v>1</v>
      </c>
      <c r="MA170" s="13">
        <v>2</v>
      </c>
      <c r="MB170" s="13"/>
      <c r="MC170" s="13"/>
      <c r="MD170" s="13">
        <v>7</v>
      </c>
      <c r="ME170" s="13">
        <v>2</v>
      </c>
      <c r="MF170" s="13">
        <v>2</v>
      </c>
      <c r="MG170" s="13">
        <v>3</v>
      </c>
      <c r="MH170" s="13">
        <v>2</v>
      </c>
      <c r="MI170" s="13">
        <v>2</v>
      </c>
      <c r="MJ170" s="13">
        <v>3</v>
      </c>
      <c r="MK170" s="13">
        <v>2</v>
      </c>
      <c r="ML170" s="13"/>
      <c r="MM170" s="13"/>
      <c r="MN170" s="13"/>
      <c r="MO170" s="13"/>
      <c r="MP170" s="13"/>
      <c r="MQ170" s="13"/>
      <c r="MR170" s="13"/>
      <c r="MS170" s="13"/>
      <c r="MT170" s="13"/>
      <c r="MU170" s="57">
        <v>33</v>
      </c>
      <c r="MV170" s="13">
        <v>918</v>
      </c>
    </row>
    <row r="171" spans="1:360" s="236" customFormat="1" ht="24.6">
      <c r="A171" s="239">
        <v>0.2</v>
      </c>
      <c r="B171" s="240" t="s">
        <v>285</v>
      </c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79"/>
      <c r="AH171" s="16" t="s">
        <v>176</v>
      </c>
      <c r="AI171" s="616">
        <f t="shared" si="340"/>
        <v>0</v>
      </c>
      <c r="AJ171" s="616">
        <f t="shared" si="341"/>
        <v>0</v>
      </c>
      <c r="AK171" s="616">
        <f t="shared" si="342"/>
        <v>0</v>
      </c>
      <c r="AL171" s="616">
        <f t="shared" si="343"/>
        <v>0</v>
      </c>
      <c r="AM171" s="616">
        <f t="shared" si="344"/>
        <v>0</v>
      </c>
      <c r="AN171" s="616">
        <f t="shared" si="345"/>
        <v>1</v>
      </c>
      <c r="AO171" s="616">
        <f t="shared" si="346"/>
        <v>2</v>
      </c>
      <c r="AP171" s="616">
        <f t="shared" si="347"/>
        <v>2</v>
      </c>
      <c r="AQ171" s="616">
        <f t="shared" si="348"/>
        <v>3</v>
      </c>
      <c r="AR171" s="616">
        <f t="shared" si="349"/>
        <v>2</v>
      </c>
      <c r="AS171" s="616">
        <f t="shared" si="350"/>
        <v>1</v>
      </c>
      <c r="AT171" s="616">
        <f t="shared" si="351"/>
        <v>3</v>
      </c>
      <c r="AU171" s="616">
        <f t="shared" si="352"/>
        <v>10</v>
      </c>
      <c r="AV171" s="616">
        <f t="shared" si="353"/>
        <v>9</v>
      </c>
      <c r="AW171" s="616">
        <f t="shared" si="354"/>
        <v>9</v>
      </c>
      <c r="AX171" s="616">
        <f t="shared" si="355"/>
        <v>6</v>
      </c>
      <c r="AY171" s="616">
        <f t="shared" si="356"/>
        <v>5</v>
      </c>
      <c r="AZ171" s="616">
        <f t="shared" si="357"/>
        <v>6</v>
      </c>
      <c r="BA171" s="616">
        <f t="shared" si="358"/>
        <v>0</v>
      </c>
      <c r="BB171" s="616">
        <f t="shared" si="359"/>
        <v>3</v>
      </c>
      <c r="BC171" s="616">
        <f t="shared" si="360"/>
        <v>0</v>
      </c>
      <c r="BD171" s="594">
        <f t="shared" si="361"/>
        <v>0</v>
      </c>
      <c r="BE171" s="594">
        <f t="shared" si="362"/>
        <v>0</v>
      </c>
      <c r="BF171" s="594">
        <f t="shared" si="363"/>
        <v>0</v>
      </c>
      <c r="BG171" s="594">
        <f t="shared" si="364"/>
        <v>0</v>
      </c>
      <c r="BH171" s="594">
        <f t="shared" si="365"/>
        <v>0</v>
      </c>
      <c r="BI171" s="594">
        <f t="shared" si="366"/>
        <v>0</v>
      </c>
      <c r="BJ171" s="594">
        <f t="shared" si="367"/>
        <v>0</v>
      </c>
      <c r="BK171" s="594">
        <f t="shared" si="368"/>
        <v>0</v>
      </c>
      <c r="BL171" s="594">
        <f t="shared" si="369"/>
        <v>0</v>
      </c>
      <c r="BM171" s="594">
        <f t="shared" si="370"/>
        <v>0</v>
      </c>
      <c r="BN171" s="305"/>
      <c r="BO171" s="305"/>
      <c r="BP171" s="16" t="s">
        <v>176</v>
      </c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>
        <v>1</v>
      </c>
      <c r="CQ171" s="13"/>
      <c r="CR171" s="13"/>
      <c r="CS171" s="13"/>
      <c r="CT171" s="13"/>
      <c r="CU171" s="13">
        <v>1</v>
      </c>
      <c r="CV171" s="13"/>
      <c r="CW171" s="13"/>
      <c r="CX171" s="13"/>
      <c r="CY171" s="13">
        <v>1</v>
      </c>
      <c r="CZ171" s="13"/>
      <c r="DA171" s="13"/>
      <c r="DB171" s="13"/>
      <c r="DC171" s="13"/>
      <c r="DD171" s="13"/>
      <c r="DE171" s="13"/>
      <c r="DF171" s="13"/>
      <c r="DG171" s="13">
        <v>1</v>
      </c>
      <c r="DH171" s="13">
        <v>1</v>
      </c>
      <c r="DI171" s="13"/>
      <c r="DJ171" s="13"/>
      <c r="DK171" s="13"/>
      <c r="DL171" s="13"/>
      <c r="DM171" s="13"/>
      <c r="DN171" s="13"/>
      <c r="DO171" s="13"/>
      <c r="DP171" s="13">
        <v>1</v>
      </c>
      <c r="DQ171" s="13">
        <v>2</v>
      </c>
      <c r="DR171" s="13"/>
      <c r="DS171" s="13"/>
      <c r="DT171" s="13"/>
      <c r="DU171" s="13"/>
      <c r="DV171" s="13"/>
      <c r="DW171" s="13">
        <v>1</v>
      </c>
      <c r="DX171" s="13">
        <v>1</v>
      </c>
      <c r="DY171" s="13"/>
      <c r="DZ171" s="13"/>
      <c r="EA171" s="13">
        <v>3</v>
      </c>
      <c r="EB171" s="13">
        <v>2</v>
      </c>
      <c r="EC171" s="13"/>
      <c r="ED171" s="13">
        <v>2</v>
      </c>
      <c r="EE171" s="13"/>
      <c r="EF171" s="13"/>
      <c r="EG171" s="13"/>
      <c r="EH171" s="13">
        <v>1</v>
      </c>
      <c r="EI171" s="13"/>
      <c r="EJ171" s="13">
        <v>1</v>
      </c>
      <c r="EK171" s="13">
        <v>1</v>
      </c>
      <c r="EL171" s="13"/>
      <c r="EM171" s="13">
        <v>1</v>
      </c>
      <c r="EN171" s="13"/>
      <c r="EO171" s="13">
        <v>2</v>
      </c>
      <c r="EP171" s="13"/>
      <c r="EQ171" s="13"/>
      <c r="ER171" s="13">
        <v>1</v>
      </c>
      <c r="ES171" s="13">
        <v>1</v>
      </c>
      <c r="ET171" s="13"/>
      <c r="EU171" s="13">
        <v>1</v>
      </c>
      <c r="EV171" s="13">
        <v>1</v>
      </c>
      <c r="EW171" s="13">
        <v>1</v>
      </c>
      <c r="EX171" s="13"/>
      <c r="EY171" s="13">
        <v>1</v>
      </c>
      <c r="EZ171" s="13"/>
      <c r="FA171" s="13"/>
      <c r="FB171" s="13"/>
      <c r="FC171" s="13">
        <v>2</v>
      </c>
      <c r="FD171" s="13"/>
      <c r="FE171" s="13"/>
      <c r="FF171" s="13">
        <v>1</v>
      </c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57">
        <v>32</v>
      </c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>
        <v>1</v>
      </c>
      <c r="HE171" s="13">
        <v>1</v>
      </c>
      <c r="HF171" s="13"/>
      <c r="HG171" s="13"/>
      <c r="HH171" s="13">
        <v>1</v>
      </c>
      <c r="HI171" s="13">
        <v>1</v>
      </c>
      <c r="HJ171" s="13"/>
      <c r="HK171" s="13"/>
      <c r="HL171" s="13"/>
      <c r="HM171" s="13">
        <v>1</v>
      </c>
      <c r="HN171" s="13"/>
      <c r="HO171" s="13"/>
      <c r="HP171" s="13"/>
      <c r="HQ171" s="13"/>
      <c r="HR171" s="13"/>
      <c r="HS171" s="13"/>
      <c r="HT171" s="13">
        <v>1</v>
      </c>
      <c r="HU171" s="13"/>
      <c r="HV171" s="13"/>
      <c r="HW171" s="13"/>
      <c r="HX171" s="13"/>
      <c r="HY171" s="13"/>
      <c r="HZ171" s="13">
        <v>1</v>
      </c>
      <c r="IA171" s="13"/>
      <c r="IB171" s="13">
        <v>1</v>
      </c>
      <c r="IC171" s="13">
        <v>1</v>
      </c>
      <c r="ID171" s="13"/>
      <c r="IE171" s="13">
        <v>2</v>
      </c>
      <c r="IF171" s="13">
        <v>1</v>
      </c>
      <c r="IG171" s="13">
        <v>2</v>
      </c>
      <c r="IH171" s="13"/>
      <c r="II171" s="13">
        <v>2</v>
      </c>
      <c r="IJ171" s="13">
        <v>1</v>
      </c>
      <c r="IK171" s="13">
        <v>1</v>
      </c>
      <c r="IL171" s="13"/>
      <c r="IM171" s="13">
        <v>2</v>
      </c>
      <c r="IN171" s="13"/>
      <c r="IO171" s="13"/>
      <c r="IP171" s="13">
        <v>2</v>
      </c>
      <c r="IQ171" s="13">
        <v>3</v>
      </c>
      <c r="IR171" s="13"/>
      <c r="IS171" s="13"/>
      <c r="IT171" s="13">
        <v>1</v>
      </c>
      <c r="IU171" s="13">
        <v>1</v>
      </c>
      <c r="IV171" s="13">
        <v>1</v>
      </c>
      <c r="IW171" s="13"/>
      <c r="IX171" s="13"/>
      <c r="IY171" s="13">
        <v>1</v>
      </c>
      <c r="IZ171" s="13"/>
      <c r="JA171" s="13">
        <v>1</v>
      </c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57">
        <v>30</v>
      </c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57"/>
      <c r="MV171" s="13">
        <v>62</v>
      </c>
    </row>
    <row r="172" spans="1:360">
      <c r="A172" s="5" t="s">
        <v>179</v>
      </c>
      <c r="B172" s="241">
        <f t="shared" ref="B172:U172" si="371">+B12*(1+$A$171)</f>
        <v>2.4</v>
      </c>
      <c r="C172" s="241">
        <f t="shared" si="371"/>
        <v>2.4</v>
      </c>
      <c r="D172" s="241">
        <f t="shared" si="371"/>
        <v>1.2</v>
      </c>
      <c r="E172" s="241">
        <f t="shared" si="371"/>
        <v>1.2</v>
      </c>
      <c r="F172" s="241">
        <f t="shared" si="371"/>
        <v>30</v>
      </c>
      <c r="G172" s="241">
        <f t="shared" si="371"/>
        <v>25.2</v>
      </c>
      <c r="H172" s="241">
        <f t="shared" si="371"/>
        <v>87.6</v>
      </c>
      <c r="I172" s="241">
        <f t="shared" si="371"/>
        <v>52.8</v>
      </c>
      <c r="J172" s="241">
        <f t="shared" si="371"/>
        <v>255.6</v>
      </c>
      <c r="K172" s="241">
        <f t="shared" si="371"/>
        <v>157.19999999999999</v>
      </c>
      <c r="L172" s="241">
        <f t="shared" si="371"/>
        <v>529.19999999999993</v>
      </c>
      <c r="M172" s="241">
        <f t="shared" si="371"/>
        <v>309.59999999999997</v>
      </c>
      <c r="N172" s="241">
        <f t="shared" si="371"/>
        <v>966</v>
      </c>
      <c r="O172" s="241">
        <f t="shared" si="371"/>
        <v>562.79999999999995</v>
      </c>
      <c r="P172" s="241">
        <f t="shared" si="371"/>
        <v>1279.2</v>
      </c>
      <c r="Q172" s="241">
        <f t="shared" si="371"/>
        <v>722.4</v>
      </c>
      <c r="R172" s="241">
        <f t="shared" si="371"/>
        <v>729.6</v>
      </c>
      <c r="S172" s="241">
        <f t="shared" si="371"/>
        <v>726</v>
      </c>
      <c r="T172" s="241">
        <f t="shared" si="371"/>
        <v>153.6</v>
      </c>
      <c r="U172" s="241">
        <f t="shared" si="371"/>
        <v>303.59999999999997</v>
      </c>
      <c r="AH172" s="16" t="s">
        <v>177</v>
      </c>
      <c r="AI172" s="616">
        <f t="shared" si="340"/>
        <v>0</v>
      </c>
      <c r="AJ172" s="616">
        <f t="shared" si="341"/>
        <v>0</v>
      </c>
      <c r="AK172" s="616">
        <f t="shared" si="342"/>
        <v>0</v>
      </c>
      <c r="AL172" s="616">
        <f t="shared" si="343"/>
        <v>0</v>
      </c>
      <c r="AM172" s="616">
        <f t="shared" si="344"/>
        <v>0</v>
      </c>
      <c r="AN172" s="616">
        <f t="shared" si="345"/>
        <v>0</v>
      </c>
      <c r="AO172" s="616">
        <f t="shared" si="346"/>
        <v>0</v>
      </c>
      <c r="AP172" s="616">
        <f t="shared" si="347"/>
        <v>0</v>
      </c>
      <c r="AQ172" s="616">
        <f t="shared" si="348"/>
        <v>4</v>
      </c>
      <c r="AR172" s="616">
        <f t="shared" si="349"/>
        <v>1</v>
      </c>
      <c r="AS172" s="616">
        <f t="shared" si="350"/>
        <v>2</v>
      </c>
      <c r="AT172" s="616">
        <f t="shared" si="351"/>
        <v>1</v>
      </c>
      <c r="AU172" s="616">
        <f t="shared" si="352"/>
        <v>3</v>
      </c>
      <c r="AV172" s="616">
        <f t="shared" si="353"/>
        <v>2</v>
      </c>
      <c r="AW172" s="616">
        <f t="shared" si="354"/>
        <v>13</v>
      </c>
      <c r="AX172" s="616">
        <f t="shared" si="355"/>
        <v>3</v>
      </c>
      <c r="AY172" s="616">
        <f t="shared" si="356"/>
        <v>4</v>
      </c>
      <c r="AZ172" s="616">
        <f t="shared" si="357"/>
        <v>6</v>
      </c>
      <c r="BA172" s="616">
        <f t="shared" si="358"/>
        <v>5</v>
      </c>
      <c r="BB172" s="616">
        <f t="shared" si="359"/>
        <v>2</v>
      </c>
      <c r="BC172" s="616">
        <f t="shared" si="360"/>
        <v>0</v>
      </c>
      <c r="BD172" s="594">
        <f t="shared" si="361"/>
        <v>0</v>
      </c>
      <c r="BE172" s="594">
        <f t="shared" si="362"/>
        <v>0</v>
      </c>
      <c r="BF172" s="594">
        <f t="shared" si="363"/>
        <v>0</v>
      </c>
      <c r="BG172" s="594">
        <f t="shared" si="364"/>
        <v>0</v>
      </c>
      <c r="BH172" s="594">
        <f t="shared" si="365"/>
        <v>0</v>
      </c>
      <c r="BI172" s="594">
        <f t="shared" si="366"/>
        <v>0</v>
      </c>
      <c r="BJ172" s="594">
        <f t="shared" si="367"/>
        <v>0</v>
      </c>
      <c r="BK172" s="594">
        <f t="shared" si="368"/>
        <v>0</v>
      </c>
      <c r="BL172" s="594">
        <f t="shared" si="369"/>
        <v>0</v>
      </c>
      <c r="BM172" s="594">
        <f t="shared" si="370"/>
        <v>0</v>
      </c>
      <c r="BN172" s="305"/>
      <c r="BO172" s="305"/>
      <c r="BP172" s="16" t="s">
        <v>177</v>
      </c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>
        <v>1</v>
      </c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>
        <v>1</v>
      </c>
      <c r="DT172" s="13"/>
      <c r="DU172" s="13"/>
      <c r="DV172" s="13"/>
      <c r="DW172" s="13"/>
      <c r="DX172" s="13"/>
      <c r="DY172" s="13"/>
      <c r="DZ172" s="13"/>
      <c r="EA172" s="13"/>
      <c r="EB172" s="13"/>
      <c r="EC172" s="13">
        <v>1</v>
      </c>
      <c r="ED172" s="13"/>
      <c r="EE172" s="13">
        <v>1</v>
      </c>
      <c r="EF172" s="13">
        <v>1</v>
      </c>
      <c r="EG172" s="13"/>
      <c r="EH172" s="13">
        <v>1</v>
      </c>
      <c r="EI172" s="13">
        <v>1</v>
      </c>
      <c r="EJ172" s="13"/>
      <c r="EK172" s="13"/>
      <c r="EL172" s="13"/>
      <c r="EM172" s="13"/>
      <c r="EN172" s="13"/>
      <c r="EO172" s="13"/>
      <c r="EP172" s="13">
        <v>1</v>
      </c>
      <c r="EQ172" s="13">
        <v>1</v>
      </c>
      <c r="ER172" s="13"/>
      <c r="ES172" s="13"/>
      <c r="ET172" s="13">
        <v>1</v>
      </c>
      <c r="EU172" s="13">
        <v>2</v>
      </c>
      <c r="EV172" s="13"/>
      <c r="EW172" s="13"/>
      <c r="EX172" s="13"/>
      <c r="EY172" s="13">
        <v>1</v>
      </c>
      <c r="EZ172" s="13">
        <v>1</v>
      </c>
      <c r="FA172" s="13"/>
      <c r="FB172" s="13"/>
      <c r="FC172" s="13"/>
      <c r="FD172" s="13">
        <v>1</v>
      </c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57">
        <v>15</v>
      </c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>
        <v>1</v>
      </c>
      <c r="HM172" s="13"/>
      <c r="HN172" s="13">
        <v>2</v>
      </c>
      <c r="HO172" s="13">
        <v>1</v>
      </c>
      <c r="HP172" s="13"/>
      <c r="HQ172" s="13"/>
      <c r="HR172" s="13"/>
      <c r="HS172" s="13"/>
      <c r="HT172" s="13"/>
      <c r="HU172" s="13"/>
      <c r="HV172" s="13"/>
      <c r="HW172" s="13">
        <v>2</v>
      </c>
      <c r="HX172" s="13"/>
      <c r="HY172" s="13"/>
      <c r="HZ172" s="13"/>
      <c r="IA172" s="13"/>
      <c r="IB172" s="13"/>
      <c r="IC172" s="13">
        <v>1</v>
      </c>
      <c r="ID172" s="13">
        <v>2</v>
      </c>
      <c r="IE172" s="13"/>
      <c r="IF172" s="13"/>
      <c r="IG172" s="13"/>
      <c r="IH172" s="13"/>
      <c r="II172" s="13"/>
      <c r="IJ172" s="13">
        <v>2</v>
      </c>
      <c r="IK172" s="13">
        <v>1</v>
      </c>
      <c r="IL172" s="13">
        <v>1</v>
      </c>
      <c r="IM172" s="13"/>
      <c r="IN172" s="13">
        <v>2</v>
      </c>
      <c r="IO172" s="13">
        <v>1</v>
      </c>
      <c r="IP172" s="13">
        <v>1</v>
      </c>
      <c r="IQ172" s="13">
        <v>3</v>
      </c>
      <c r="IR172" s="13">
        <v>2</v>
      </c>
      <c r="IS172" s="13"/>
      <c r="IT172" s="13"/>
      <c r="IU172" s="13">
        <v>1</v>
      </c>
      <c r="IV172" s="13">
        <v>1</v>
      </c>
      <c r="IW172" s="13">
        <v>1</v>
      </c>
      <c r="IX172" s="13">
        <v>1</v>
      </c>
      <c r="IY172" s="13"/>
      <c r="IZ172" s="13"/>
      <c r="JA172" s="13"/>
      <c r="JB172" s="13"/>
      <c r="JC172" s="13"/>
      <c r="JD172" s="13">
        <v>2</v>
      </c>
      <c r="JE172" s="13"/>
      <c r="JF172" s="13"/>
      <c r="JG172" s="13">
        <v>1</v>
      </c>
      <c r="JH172" s="13">
        <v>1</v>
      </c>
      <c r="JI172" s="13"/>
      <c r="JJ172" s="13"/>
      <c r="JK172" s="13">
        <v>1</v>
      </c>
      <c r="JL172" s="13"/>
      <c r="JM172" s="13"/>
      <c r="JN172" s="13"/>
      <c r="JO172" s="13"/>
      <c r="JP172" s="13"/>
      <c r="JQ172" s="13"/>
      <c r="JR172" s="13"/>
      <c r="JS172" s="13"/>
      <c r="JT172" s="57">
        <v>31</v>
      </c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57"/>
      <c r="MV172" s="13">
        <v>46</v>
      </c>
    </row>
    <row r="173" spans="1:360">
      <c r="A173" s="5" t="s">
        <v>25</v>
      </c>
      <c r="B173" s="241">
        <f t="shared" ref="B173:U173" si="372">+B13*(1+$A$171)</f>
        <v>0</v>
      </c>
      <c r="C173" s="241">
        <f t="shared" si="372"/>
        <v>0</v>
      </c>
      <c r="D173" s="241">
        <f t="shared" si="372"/>
        <v>0</v>
      </c>
      <c r="E173" s="241">
        <f t="shared" si="372"/>
        <v>0</v>
      </c>
      <c r="F173" s="241">
        <f t="shared" si="372"/>
        <v>4.8</v>
      </c>
      <c r="G173" s="241">
        <f t="shared" si="372"/>
        <v>6</v>
      </c>
      <c r="H173" s="241">
        <f t="shared" si="372"/>
        <v>3.5999999999999996</v>
      </c>
      <c r="I173" s="241">
        <f t="shared" si="372"/>
        <v>9.6</v>
      </c>
      <c r="J173" s="241">
        <f t="shared" si="372"/>
        <v>34.799999999999997</v>
      </c>
      <c r="K173" s="241">
        <f t="shared" si="372"/>
        <v>21.599999999999998</v>
      </c>
      <c r="L173" s="241">
        <f t="shared" si="372"/>
        <v>58.8</v>
      </c>
      <c r="M173" s="241">
        <f t="shared" si="372"/>
        <v>30</v>
      </c>
      <c r="N173" s="241">
        <f t="shared" si="372"/>
        <v>52.8</v>
      </c>
      <c r="O173" s="241">
        <f t="shared" si="372"/>
        <v>40.799999999999997</v>
      </c>
      <c r="P173" s="241">
        <f t="shared" si="372"/>
        <v>61.199999999999996</v>
      </c>
      <c r="Q173" s="241">
        <f t="shared" si="372"/>
        <v>40.799999999999997</v>
      </c>
      <c r="R173" s="241">
        <f t="shared" si="372"/>
        <v>36</v>
      </c>
      <c r="S173" s="241">
        <f t="shared" si="372"/>
        <v>36</v>
      </c>
      <c r="T173" s="241">
        <f t="shared" si="372"/>
        <v>15.6</v>
      </c>
      <c r="U173" s="241">
        <f t="shared" si="372"/>
        <v>16.8</v>
      </c>
      <c r="AH173" s="16" t="s">
        <v>221</v>
      </c>
      <c r="AI173" s="616">
        <f t="shared" si="340"/>
        <v>0</v>
      </c>
      <c r="AJ173" s="616">
        <f t="shared" si="341"/>
        <v>0</v>
      </c>
      <c r="AK173" s="616">
        <f t="shared" si="342"/>
        <v>1</v>
      </c>
      <c r="AL173" s="616">
        <f t="shared" si="343"/>
        <v>0</v>
      </c>
      <c r="AM173" s="616">
        <f t="shared" si="344"/>
        <v>1</v>
      </c>
      <c r="AN173" s="616">
        <f t="shared" si="345"/>
        <v>3</v>
      </c>
      <c r="AO173" s="616">
        <f t="shared" si="346"/>
        <v>7</v>
      </c>
      <c r="AP173" s="616">
        <f t="shared" si="347"/>
        <v>3</v>
      </c>
      <c r="AQ173" s="616">
        <f t="shared" si="348"/>
        <v>17</v>
      </c>
      <c r="AR173" s="616">
        <f t="shared" si="349"/>
        <v>9</v>
      </c>
      <c r="AS173" s="616">
        <f t="shared" si="350"/>
        <v>33</v>
      </c>
      <c r="AT173" s="616">
        <f t="shared" si="351"/>
        <v>10</v>
      </c>
      <c r="AU173" s="616">
        <f t="shared" si="352"/>
        <v>52</v>
      </c>
      <c r="AV173" s="616">
        <f t="shared" si="353"/>
        <v>31</v>
      </c>
      <c r="AW173" s="616">
        <f t="shared" si="354"/>
        <v>55</v>
      </c>
      <c r="AX173" s="616">
        <f t="shared" si="355"/>
        <v>41</v>
      </c>
      <c r="AY173" s="616">
        <f t="shared" si="356"/>
        <v>34</v>
      </c>
      <c r="AZ173" s="616">
        <f t="shared" si="357"/>
        <v>43</v>
      </c>
      <c r="BA173" s="616">
        <f t="shared" si="358"/>
        <v>6</v>
      </c>
      <c r="BB173" s="616">
        <f t="shared" si="359"/>
        <v>10</v>
      </c>
      <c r="BC173" s="616">
        <f t="shared" si="360"/>
        <v>8</v>
      </c>
      <c r="BD173" s="594">
        <f t="shared" si="361"/>
        <v>0</v>
      </c>
      <c r="BE173" s="594">
        <f t="shared" si="362"/>
        <v>0</v>
      </c>
      <c r="BF173" s="594">
        <f t="shared" si="363"/>
        <v>0</v>
      </c>
      <c r="BG173" s="594">
        <f t="shared" si="364"/>
        <v>0</v>
      </c>
      <c r="BH173" s="594">
        <f t="shared" si="365"/>
        <v>1</v>
      </c>
      <c r="BI173" s="594">
        <f t="shared" si="366"/>
        <v>1</v>
      </c>
      <c r="BJ173" s="594">
        <f t="shared" si="367"/>
        <v>0</v>
      </c>
      <c r="BK173" s="594">
        <f t="shared" si="368"/>
        <v>0</v>
      </c>
      <c r="BL173" s="594">
        <f t="shared" si="369"/>
        <v>3</v>
      </c>
      <c r="BM173" s="594">
        <f t="shared" si="370"/>
        <v>3</v>
      </c>
      <c r="BN173" s="305"/>
      <c r="BO173" s="305"/>
      <c r="BP173" s="16" t="s">
        <v>221</v>
      </c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>
        <v>1</v>
      </c>
      <c r="CK173" s="13"/>
      <c r="CL173" s="13"/>
      <c r="CM173" s="13"/>
      <c r="CN173" s="13"/>
      <c r="CO173" s="13"/>
      <c r="CP173" s="13">
        <v>1</v>
      </c>
      <c r="CQ173" s="13">
        <v>1</v>
      </c>
      <c r="CR173" s="13"/>
      <c r="CS173" s="13"/>
      <c r="CT173" s="13"/>
      <c r="CU173" s="13"/>
      <c r="CV173" s="13"/>
      <c r="CW173" s="13"/>
      <c r="CX173" s="13">
        <v>1</v>
      </c>
      <c r="CY173" s="13">
        <v>1</v>
      </c>
      <c r="CZ173" s="13">
        <v>1</v>
      </c>
      <c r="DA173" s="13"/>
      <c r="DB173" s="13"/>
      <c r="DC173" s="13"/>
      <c r="DD173" s="13">
        <v>1</v>
      </c>
      <c r="DE173" s="13">
        <v>2</v>
      </c>
      <c r="DF173" s="13"/>
      <c r="DG173" s="13"/>
      <c r="DH173" s="13">
        <v>2</v>
      </c>
      <c r="DI173" s="13">
        <v>1</v>
      </c>
      <c r="DJ173" s="13">
        <v>1</v>
      </c>
      <c r="DK173" s="13">
        <v>2</v>
      </c>
      <c r="DL173" s="13">
        <v>1</v>
      </c>
      <c r="DM173" s="13">
        <v>1</v>
      </c>
      <c r="DN173" s="13">
        <v>2</v>
      </c>
      <c r="DO173" s="13">
        <v>1</v>
      </c>
      <c r="DP173" s="13"/>
      <c r="DQ173" s="13">
        <v>2</v>
      </c>
      <c r="DR173" s="13">
        <v>1</v>
      </c>
      <c r="DS173" s="13">
        <v>1</v>
      </c>
      <c r="DT173" s="13">
        <v>1</v>
      </c>
      <c r="DU173" s="13"/>
      <c r="DV173" s="13">
        <v>2</v>
      </c>
      <c r="DW173" s="13">
        <v>3</v>
      </c>
      <c r="DX173" s="13">
        <v>6</v>
      </c>
      <c r="DY173" s="13">
        <v>1</v>
      </c>
      <c r="DZ173" s="13">
        <v>6</v>
      </c>
      <c r="EA173" s="13">
        <v>4</v>
      </c>
      <c r="EB173" s="13">
        <v>1</v>
      </c>
      <c r="EC173" s="13">
        <v>5</v>
      </c>
      <c r="ED173" s="13">
        <v>1</v>
      </c>
      <c r="EE173" s="13">
        <v>2</v>
      </c>
      <c r="EF173" s="13">
        <v>9</v>
      </c>
      <c r="EG173" s="13">
        <v>2</v>
      </c>
      <c r="EH173" s="13">
        <v>2</v>
      </c>
      <c r="EI173" s="13">
        <v>3</v>
      </c>
      <c r="EJ173" s="13">
        <v>2</v>
      </c>
      <c r="EK173" s="13">
        <v>4</v>
      </c>
      <c r="EL173" s="13">
        <v>4</v>
      </c>
      <c r="EM173" s="13">
        <v>3</v>
      </c>
      <c r="EN173" s="13">
        <v>8</v>
      </c>
      <c r="EO173" s="13">
        <v>4</v>
      </c>
      <c r="EP173" s="13">
        <v>4</v>
      </c>
      <c r="EQ173" s="13">
        <v>6</v>
      </c>
      <c r="ER173" s="13">
        <v>6</v>
      </c>
      <c r="ES173" s="13">
        <v>2</v>
      </c>
      <c r="ET173" s="13">
        <v>3</v>
      </c>
      <c r="EU173" s="13">
        <v>1</v>
      </c>
      <c r="EV173" s="13">
        <v>6</v>
      </c>
      <c r="EW173" s="13">
        <v>5</v>
      </c>
      <c r="EX173" s="13">
        <v>6</v>
      </c>
      <c r="EY173" s="13">
        <v>4</v>
      </c>
      <c r="EZ173" s="13"/>
      <c r="FA173" s="13">
        <v>1</v>
      </c>
      <c r="FB173" s="13"/>
      <c r="FC173" s="13">
        <v>1</v>
      </c>
      <c r="FD173" s="13">
        <v>3</v>
      </c>
      <c r="FE173" s="13">
        <v>1</v>
      </c>
      <c r="FF173" s="13"/>
      <c r="FG173" s="13">
        <v>2</v>
      </c>
      <c r="FH173" s="13"/>
      <c r="FI173" s="13"/>
      <c r="FJ173" s="13">
        <v>1</v>
      </c>
      <c r="FK173" s="13"/>
      <c r="FL173" s="13">
        <v>1</v>
      </c>
      <c r="FM173" s="13"/>
      <c r="FN173" s="13"/>
      <c r="FO173" s="13"/>
      <c r="FP173" s="13"/>
      <c r="FQ173" s="13"/>
      <c r="FR173" s="13"/>
      <c r="FS173" s="57">
        <v>150</v>
      </c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>
        <v>1</v>
      </c>
      <c r="GK173" s="13"/>
      <c r="GL173" s="13"/>
      <c r="GM173" s="13"/>
      <c r="GN173" s="13"/>
      <c r="GO173" s="13"/>
      <c r="GP173" s="13"/>
      <c r="GQ173" s="13">
        <v>1</v>
      </c>
      <c r="GR173" s="13"/>
      <c r="GS173" s="13"/>
      <c r="GT173" s="13"/>
      <c r="GU173" s="13"/>
      <c r="GV173" s="13"/>
      <c r="GW173" s="13"/>
      <c r="GX173" s="13"/>
      <c r="GY173" s="13">
        <v>1</v>
      </c>
      <c r="GZ173" s="13"/>
      <c r="HA173" s="13">
        <v>1</v>
      </c>
      <c r="HB173" s="13"/>
      <c r="HC173" s="13">
        <v>3</v>
      </c>
      <c r="HD173" s="13">
        <v>1</v>
      </c>
      <c r="HE173" s="13">
        <v>1</v>
      </c>
      <c r="HF173" s="13">
        <v>3</v>
      </c>
      <c r="HG173" s="13"/>
      <c r="HH173" s="13">
        <v>1</v>
      </c>
      <c r="HI173" s="13">
        <v>4</v>
      </c>
      <c r="HJ173" s="13">
        <v>1</v>
      </c>
      <c r="HK173" s="13">
        <v>3</v>
      </c>
      <c r="HL173" s="13">
        <v>1</v>
      </c>
      <c r="HM173" s="13">
        <v>2</v>
      </c>
      <c r="HN173" s="13">
        <v>1</v>
      </c>
      <c r="HO173" s="13">
        <v>1</v>
      </c>
      <c r="HP173" s="13">
        <v>2</v>
      </c>
      <c r="HQ173" s="13">
        <v>1</v>
      </c>
      <c r="HR173" s="13">
        <v>2</v>
      </c>
      <c r="HS173" s="13">
        <v>1</v>
      </c>
      <c r="HT173" s="13">
        <v>10</v>
      </c>
      <c r="HU173" s="13">
        <v>3</v>
      </c>
      <c r="HV173" s="13">
        <v>3</v>
      </c>
      <c r="HW173" s="13">
        <v>1</v>
      </c>
      <c r="HX173" s="13">
        <v>3</v>
      </c>
      <c r="HY173" s="13">
        <v>7</v>
      </c>
      <c r="HZ173" s="13">
        <v>6</v>
      </c>
      <c r="IA173" s="13">
        <v>4</v>
      </c>
      <c r="IB173" s="13">
        <v>3</v>
      </c>
      <c r="IC173" s="13">
        <v>6</v>
      </c>
      <c r="ID173" s="13">
        <v>6</v>
      </c>
      <c r="IE173" s="13">
        <v>4</v>
      </c>
      <c r="IF173" s="13">
        <v>2</v>
      </c>
      <c r="IG173" s="13">
        <v>7</v>
      </c>
      <c r="IH173" s="13">
        <v>6</v>
      </c>
      <c r="II173" s="13">
        <v>8</v>
      </c>
      <c r="IJ173" s="13">
        <v>7</v>
      </c>
      <c r="IK173" s="13">
        <v>7</v>
      </c>
      <c r="IL173" s="13">
        <v>5</v>
      </c>
      <c r="IM173" s="13">
        <v>7</v>
      </c>
      <c r="IN173" s="13">
        <v>7</v>
      </c>
      <c r="IO173" s="13">
        <v>5</v>
      </c>
      <c r="IP173" s="13">
        <v>6</v>
      </c>
      <c r="IQ173" s="13">
        <v>3</v>
      </c>
      <c r="IR173" s="13">
        <v>1</v>
      </c>
      <c r="IS173" s="13">
        <v>7</v>
      </c>
      <c r="IT173" s="13">
        <v>5</v>
      </c>
      <c r="IU173" s="13">
        <v>4</v>
      </c>
      <c r="IV173" s="13">
        <v>4</v>
      </c>
      <c r="IW173" s="13">
        <v>3</v>
      </c>
      <c r="IX173" s="13">
        <v>3</v>
      </c>
      <c r="IY173" s="13">
        <v>3</v>
      </c>
      <c r="IZ173" s="13">
        <v>4</v>
      </c>
      <c r="JA173" s="13">
        <v>4</v>
      </c>
      <c r="JB173" s="13">
        <v>3</v>
      </c>
      <c r="JC173" s="13">
        <v>1</v>
      </c>
      <c r="JD173" s="13">
        <v>3</v>
      </c>
      <c r="JE173" s="13">
        <v>1</v>
      </c>
      <c r="JF173" s="13"/>
      <c r="JG173" s="13"/>
      <c r="JH173" s="13"/>
      <c r="JI173" s="13"/>
      <c r="JJ173" s="13"/>
      <c r="JK173" s="13"/>
      <c r="JL173" s="13"/>
      <c r="JM173" s="13">
        <v>1</v>
      </c>
      <c r="JN173" s="13">
        <v>1</v>
      </c>
      <c r="JO173" s="13"/>
      <c r="JP173" s="13"/>
      <c r="JQ173" s="13"/>
      <c r="JR173" s="13"/>
      <c r="JS173" s="13"/>
      <c r="JT173" s="57">
        <v>206</v>
      </c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>
        <v>1</v>
      </c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>
        <v>1</v>
      </c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>
        <v>1</v>
      </c>
      <c r="MD173" s="13">
        <v>2</v>
      </c>
      <c r="ME173" s="13"/>
      <c r="MF173" s="13"/>
      <c r="MG173" s="13">
        <v>1</v>
      </c>
      <c r="MH173" s="13"/>
      <c r="MI173" s="13"/>
      <c r="MJ173" s="13"/>
      <c r="MK173" s="13">
        <v>1</v>
      </c>
      <c r="ML173" s="13"/>
      <c r="MM173" s="13">
        <v>1</v>
      </c>
      <c r="MN173" s="13"/>
      <c r="MO173" s="13"/>
      <c r="MP173" s="13"/>
      <c r="MQ173" s="13"/>
      <c r="MR173" s="13"/>
      <c r="MS173" s="13"/>
      <c r="MT173" s="13"/>
      <c r="MU173" s="57">
        <v>8</v>
      </c>
      <c r="MV173" s="13">
        <v>364</v>
      </c>
    </row>
    <row r="174" spans="1:360">
      <c r="A174" s="5" t="s">
        <v>26</v>
      </c>
      <c r="B174" s="241">
        <f t="shared" ref="B174:U174" si="373">+B14*(1+$A$171)</f>
        <v>1.2</v>
      </c>
      <c r="C174" s="241">
        <f t="shared" si="373"/>
        <v>0</v>
      </c>
      <c r="D174" s="241">
        <f t="shared" si="373"/>
        <v>1.2</v>
      </c>
      <c r="E174" s="241">
        <f t="shared" si="373"/>
        <v>3.5999999999999996</v>
      </c>
      <c r="F174" s="241">
        <f t="shared" si="373"/>
        <v>10.799999999999999</v>
      </c>
      <c r="G174" s="241">
        <f t="shared" si="373"/>
        <v>15.6</v>
      </c>
      <c r="H174" s="241">
        <f t="shared" si="373"/>
        <v>45.6</v>
      </c>
      <c r="I174" s="241">
        <f t="shared" si="373"/>
        <v>44.4</v>
      </c>
      <c r="J174" s="241">
        <f t="shared" si="373"/>
        <v>124.8</v>
      </c>
      <c r="K174" s="241">
        <f t="shared" si="373"/>
        <v>85.2</v>
      </c>
      <c r="L174" s="241">
        <f t="shared" si="373"/>
        <v>250.79999999999998</v>
      </c>
      <c r="M174" s="241">
        <f t="shared" si="373"/>
        <v>164.4</v>
      </c>
      <c r="N174" s="241">
        <f t="shared" si="373"/>
        <v>375.59999999999997</v>
      </c>
      <c r="O174" s="241">
        <f t="shared" si="373"/>
        <v>212.4</v>
      </c>
      <c r="P174" s="241">
        <f t="shared" si="373"/>
        <v>297.59999999999997</v>
      </c>
      <c r="Q174" s="241">
        <f t="shared" si="373"/>
        <v>208.79999999999998</v>
      </c>
      <c r="R174" s="241">
        <f t="shared" si="373"/>
        <v>157.19999999999999</v>
      </c>
      <c r="S174" s="241">
        <f t="shared" si="373"/>
        <v>132</v>
      </c>
      <c r="T174" s="241">
        <f t="shared" si="373"/>
        <v>45.6</v>
      </c>
      <c r="U174" s="241">
        <f t="shared" si="373"/>
        <v>37.199999999999996</v>
      </c>
      <c r="MF174" s="236"/>
      <c r="MG174" s="236"/>
      <c r="MH174" s="236"/>
      <c r="MI174" s="236"/>
      <c r="MJ174" s="236"/>
      <c r="MK174" s="236"/>
      <c r="ML174" s="236"/>
      <c r="MM174" s="236"/>
      <c r="MN174" s="236"/>
    </row>
    <row r="175" spans="1:360">
      <c r="A175" s="5" t="s">
        <v>27</v>
      </c>
      <c r="B175" s="241">
        <f t="shared" ref="B175:U175" si="374">+B15*(1+$A$171)</f>
        <v>0</v>
      </c>
      <c r="C175" s="241">
        <f t="shared" si="374"/>
        <v>0</v>
      </c>
      <c r="D175" s="241">
        <f t="shared" si="374"/>
        <v>1.2</v>
      </c>
      <c r="E175" s="241">
        <f t="shared" si="374"/>
        <v>0</v>
      </c>
      <c r="F175" s="241">
        <f t="shared" si="374"/>
        <v>2.4</v>
      </c>
      <c r="G175" s="241">
        <f t="shared" si="374"/>
        <v>3.5999999999999996</v>
      </c>
      <c r="H175" s="241">
        <f t="shared" si="374"/>
        <v>20.399999999999999</v>
      </c>
      <c r="I175" s="241">
        <f t="shared" si="374"/>
        <v>15.6</v>
      </c>
      <c r="J175" s="241">
        <f t="shared" si="374"/>
        <v>42</v>
      </c>
      <c r="K175" s="241">
        <f t="shared" si="374"/>
        <v>34.799999999999997</v>
      </c>
      <c r="L175" s="241">
        <f t="shared" si="374"/>
        <v>109.2</v>
      </c>
      <c r="M175" s="241">
        <f t="shared" si="374"/>
        <v>55.199999999999996</v>
      </c>
      <c r="N175" s="241">
        <f t="shared" si="374"/>
        <v>240</v>
      </c>
      <c r="O175" s="241">
        <f t="shared" si="374"/>
        <v>120</v>
      </c>
      <c r="P175" s="241">
        <f t="shared" si="374"/>
        <v>243.6</v>
      </c>
      <c r="Q175" s="241">
        <f t="shared" si="374"/>
        <v>160.79999999999998</v>
      </c>
      <c r="R175" s="241">
        <f t="shared" si="374"/>
        <v>186</v>
      </c>
      <c r="S175" s="241">
        <f t="shared" si="374"/>
        <v>151.19999999999999</v>
      </c>
      <c r="T175" s="241">
        <f t="shared" si="374"/>
        <v>50.4</v>
      </c>
      <c r="U175" s="241">
        <f t="shared" si="374"/>
        <v>80.399999999999991</v>
      </c>
    </row>
    <row r="176" spans="1:360">
      <c r="A176" s="5" t="s">
        <v>28</v>
      </c>
      <c r="B176" s="241">
        <f t="shared" ref="B176:U176" si="375">+B16*(1+$A$171)</f>
        <v>0</v>
      </c>
      <c r="C176" s="241">
        <f t="shared" si="375"/>
        <v>0</v>
      </c>
      <c r="D176" s="241">
        <f t="shared" si="375"/>
        <v>0</v>
      </c>
      <c r="E176" s="241">
        <f t="shared" si="375"/>
        <v>0</v>
      </c>
      <c r="F176" s="241">
        <f t="shared" si="375"/>
        <v>4.8</v>
      </c>
      <c r="G176" s="241">
        <f t="shared" si="375"/>
        <v>2.4</v>
      </c>
      <c r="H176" s="241">
        <f t="shared" si="375"/>
        <v>15.6</v>
      </c>
      <c r="I176" s="241">
        <f t="shared" si="375"/>
        <v>10.799999999999999</v>
      </c>
      <c r="J176" s="241">
        <f t="shared" si="375"/>
        <v>49.199999999999996</v>
      </c>
      <c r="K176" s="241">
        <f t="shared" si="375"/>
        <v>21.599999999999998</v>
      </c>
      <c r="L176" s="241">
        <f t="shared" si="375"/>
        <v>103.2</v>
      </c>
      <c r="M176" s="241">
        <f t="shared" si="375"/>
        <v>54</v>
      </c>
      <c r="N176" s="241">
        <f t="shared" si="375"/>
        <v>151.19999999999999</v>
      </c>
      <c r="O176" s="241">
        <f t="shared" si="375"/>
        <v>82.8</v>
      </c>
      <c r="P176" s="241">
        <f t="shared" si="375"/>
        <v>163.19999999999999</v>
      </c>
      <c r="Q176" s="241">
        <f t="shared" si="375"/>
        <v>84</v>
      </c>
      <c r="R176" s="241">
        <f t="shared" si="375"/>
        <v>87.6</v>
      </c>
      <c r="S176" s="241">
        <f t="shared" si="375"/>
        <v>99.6</v>
      </c>
      <c r="T176" s="241">
        <f t="shared" si="375"/>
        <v>18</v>
      </c>
      <c r="U176" s="241">
        <f t="shared" si="375"/>
        <v>28.799999999999997</v>
      </c>
    </row>
    <row r="177" spans="1:21">
      <c r="A177" s="5" t="s">
        <v>180</v>
      </c>
      <c r="B177" s="241">
        <f t="shared" ref="B177:U177" si="376">+B17*(1+$A$171)</f>
        <v>0</v>
      </c>
      <c r="C177" s="241">
        <f t="shared" si="376"/>
        <v>1.2</v>
      </c>
      <c r="D177" s="241">
        <f t="shared" si="376"/>
        <v>3.5999999999999996</v>
      </c>
      <c r="E177" s="241">
        <f t="shared" si="376"/>
        <v>1.2</v>
      </c>
      <c r="F177" s="241">
        <f t="shared" si="376"/>
        <v>7.1999999999999993</v>
      </c>
      <c r="G177" s="241">
        <f t="shared" si="376"/>
        <v>7.1999999999999993</v>
      </c>
      <c r="H177" s="241">
        <f t="shared" si="376"/>
        <v>22.8</v>
      </c>
      <c r="I177" s="241">
        <f t="shared" si="376"/>
        <v>22.8</v>
      </c>
      <c r="J177" s="241">
        <f t="shared" si="376"/>
        <v>86.399999999999991</v>
      </c>
      <c r="K177" s="241">
        <f t="shared" si="376"/>
        <v>45.6</v>
      </c>
      <c r="L177" s="241">
        <f t="shared" si="376"/>
        <v>194.4</v>
      </c>
      <c r="M177" s="241">
        <f t="shared" si="376"/>
        <v>111.6</v>
      </c>
      <c r="N177" s="241">
        <f t="shared" si="376"/>
        <v>393.59999999999997</v>
      </c>
      <c r="O177" s="241">
        <f t="shared" si="376"/>
        <v>189.6</v>
      </c>
      <c r="P177" s="241">
        <f t="shared" si="376"/>
        <v>430.8</v>
      </c>
      <c r="Q177" s="241">
        <f t="shared" si="376"/>
        <v>283.2</v>
      </c>
      <c r="R177" s="241">
        <f t="shared" si="376"/>
        <v>236.39999999999998</v>
      </c>
      <c r="S177" s="241">
        <f t="shared" si="376"/>
        <v>232.79999999999998</v>
      </c>
      <c r="T177" s="241">
        <f t="shared" si="376"/>
        <v>43.199999999999996</v>
      </c>
      <c r="U177" s="241">
        <f t="shared" si="376"/>
        <v>96</v>
      </c>
    </row>
    <row r="178" spans="1:21">
      <c r="A178" s="5" t="s">
        <v>30</v>
      </c>
      <c r="B178" s="241">
        <f t="shared" ref="B178:U178" si="377">+B18*(1+$A$171)</f>
        <v>0</v>
      </c>
      <c r="C178" s="241">
        <f t="shared" si="377"/>
        <v>0</v>
      </c>
      <c r="D178" s="241">
        <f t="shared" si="377"/>
        <v>0</v>
      </c>
      <c r="E178" s="241">
        <f t="shared" si="377"/>
        <v>1.2</v>
      </c>
      <c r="F178" s="241">
        <f t="shared" si="377"/>
        <v>12</v>
      </c>
      <c r="G178" s="241">
        <f t="shared" si="377"/>
        <v>6</v>
      </c>
      <c r="H178" s="241">
        <f t="shared" si="377"/>
        <v>48</v>
      </c>
      <c r="I178" s="241">
        <f t="shared" si="377"/>
        <v>25.2</v>
      </c>
      <c r="J178" s="241">
        <f t="shared" si="377"/>
        <v>109.2</v>
      </c>
      <c r="K178" s="241">
        <f t="shared" si="377"/>
        <v>62.4</v>
      </c>
      <c r="L178" s="241">
        <f t="shared" si="377"/>
        <v>158.4</v>
      </c>
      <c r="M178" s="241">
        <f t="shared" si="377"/>
        <v>103.2</v>
      </c>
      <c r="N178" s="241">
        <f t="shared" si="377"/>
        <v>180</v>
      </c>
      <c r="O178" s="241">
        <f t="shared" si="377"/>
        <v>86.399999999999991</v>
      </c>
      <c r="P178" s="241">
        <f t="shared" si="377"/>
        <v>114</v>
      </c>
      <c r="Q178" s="241">
        <f t="shared" si="377"/>
        <v>62.4</v>
      </c>
      <c r="R178" s="241">
        <f t="shared" si="377"/>
        <v>51.6</v>
      </c>
      <c r="S178" s="241">
        <f t="shared" si="377"/>
        <v>50.4</v>
      </c>
      <c r="T178" s="241">
        <f t="shared" si="377"/>
        <v>9.6</v>
      </c>
      <c r="U178" s="241">
        <f t="shared" si="377"/>
        <v>13.2</v>
      </c>
    </row>
    <row r="179" spans="1:21">
      <c r="A179" s="5" t="s">
        <v>31</v>
      </c>
      <c r="B179" s="241">
        <f t="shared" ref="B179:U179" si="378">+B19*(1+$A$171)</f>
        <v>0</v>
      </c>
      <c r="C179" s="241">
        <f t="shared" si="378"/>
        <v>2.4</v>
      </c>
      <c r="D179" s="241">
        <f t="shared" si="378"/>
        <v>1.2</v>
      </c>
      <c r="E179" s="241">
        <f t="shared" si="378"/>
        <v>1.2</v>
      </c>
      <c r="F179" s="241">
        <f t="shared" si="378"/>
        <v>0</v>
      </c>
      <c r="G179" s="241">
        <f t="shared" si="378"/>
        <v>4.8</v>
      </c>
      <c r="H179" s="241">
        <f t="shared" si="378"/>
        <v>26.4</v>
      </c>
      <c r="I179" s="241">
        <f t="shared" si="378"/>
        <v>14.399999999999999</v>
      </c>
      <c r="J179" s="241">
        <f t="shared" si="378"/>
        <v>67.2</v>
      </c>
      <c r="K179" s="241">
        <f t="shared" si="378"/>
        <v>27.599999999999998</v>
      </c>
      <c r="L179" s="241">
        <f t="shared" si="378"/>
        <v>171.6</v>
      </c>
      <c r="M179" s="241">
        <f t="shared" si="378"/>
        <v>79.2</v>
      </c>
      <c r="N179" s="241">
        <f t="shared" si="378"/>
        <v>270</v>
      </c>
      <c r="O179" s="241">
        <f t="shared" si="378"/>
        <v>139.19999999999999</v>
      </c>
      <c r="P179" s="241">
        <f t="shared" si="378"/>
        <v>247.2</v>
      </c>
      <c r="Q179" s="241">
        <f t="shared" si="378"/>
        <v>145.19999999999999</v>
      </c>
      <c r="R179" s="241">
        <f t="shared" si="378"/>
        <v>141.6</v>
      </c>
      <c r="S179" s="241">
        <f t="shared" si="378"/>
        <v>100.8</v>
      </c>
      <c r="T179" s="241">
        <f t="shared" si="378"/>
        <v>22.8</v>
      </c>
      <c r="U179" s="241">
        <f t="shared" si="378"/>
        <v>27.599999999999998</v>
      </c>
    </row>
    <row r="180" spans="1:21">
      <c r="A180" s="5" t="s">
        <v>32</v>
      </c>
      <c r="B180" s="241">
        <f t="shared" ref="B180:U180" si="379">+B20*(1+$A$171)</f>
        <v>0</v>
      </c>
      <c r="C180" s="241">
        <f t="shared" si="379"/>
        <v>0</v>
      </c>
      <c r="D180" s="241">
        <f t="shared" si="379"/>
        <v>0</v>
      </c>
      <c r="E180" s="241">
        <f t="shared" si="379"/>
        <v>0</v>
      </c>
      <c r="F180" s="241">
        <f t="shared" si="379"/>
        <v>3.5999999999999996</v>
      </c>
      <c r="G180" s="241">
        <f t="shared" si="379"/>
        <v>8.4</v>
      </c>
      <c r="H180" s="241">
        <f t="shared" si="379"/>
        <v>9.6</v>
      </c>
      <c r="I180" s="241">
        <f t="shared" si="379"/>
        <v>10.799999999999999</v>
      </c>
      <c r="J180" s="241">
        <f t="shared" si="379"/>
        <v>36</v>
      </c>
      <c r="K180" s="241">
        <f t="shared" si="379"/>
        <v>19.2</v>
      </c>
      <c r="L180" s="241">
        <f t="shared" si="379"/>
        <v>64.8</v>
      </c>
      <c r="M180" s="241">
        <f t="shared" si="379"/>
        <v>39.6</v>
      </c>
      <c r="N180" s="241">
        <f t="shared" si="379"/>
        <v>134.4</v>
      </c>
      <c r="O180" s="241">
        <f t="shared" si="379"/>
        <v>67.2</v>
      </c>
      <c r="P180" s="241">
        <f t="shared" si="379"/>
        <v>177.6</v>
      </c>
      <c r="Q180" s="241">
        <f t="shared" si="379"/>
        <v>98.399999999999991</v>
      </c>
      <c r="R180" s="241">
        <f t="shared" si="379"/>
        <v>106.8</v>
      </c>
      <c r="S180" s="241">
        <f t="shared" si="379"/>
        <v>97.2</v>
      </c>
      <c r="T180" s="241">
        <f t="shared" si="379"/>
        <v>33.6</v>
      </c>
      <c r="U180" s="241">
        <f t="shared" si="379"/>
        <v>28.799999999999997</v>
      </c>
    </row>
    <row r="181" spans="1:21">
      <c r="A181" s="5" t="s">
        <v>33</v>
      </c>
      <c r="B181" s="241">
        <f t="shared" ref="B181:U181" si="380">+B21*(1+$A$171)</f>
        <v>0</v>
      </c>
      <c r="C181" s="241">
        <f t="shared" si="380"/>
        <v>0</v>
      </c>
      <c r="D181" s="241">
        <f t="shared" si="380"/>
        <v>2.4</v>
      </c>
      <c r="E181" s="241">
        <f t="shared" si="380"/>
        <v>1.2</v>
      </c>
      <c r="F181" s="241">
        <f t="shared" si="380"/>
        <v>10.799999999999999</v>
      </c>
      <c r="G181" s="241">
        <f t="shared" si="380"/>
        <v>6</v>
      </c>
      <c r="H181" s="241">
        <f t="shared" si="380"/>
        <v>21.599999999999998</v>
      </c>
      <c r="I181" s="241">
        <f t="shared" si="380"/>
        <v>9.6</v>
      </c>
      <c r="J181" s="241">
        <f t="shared" si="380"/>
        <v>50.4</v>
      </c>
      <c r="K181" s="241">
        <f t="shared" si="380"/>
        <v>26.4</v>
      </c>
      <c r="L181" s="241">
        <f t="shared" si="380"/>
        <v>85.2</v>
      </c>
      <c r="M181" s="241">
        <f t="shared" si="380"/>
        <v>50.4</v>
      </c>
      <c r="N181" s="241">
        <f t="shared" si="380"/>
        <v>116.39999999999999</v>
      </c>
      <c r="O181" s="241">
        <f t="shared" si="380"/>
        <v>73.2</v>
      </c>
      <c r="P181" s="241">
        <f t="shared" si="380"/>
        <v>152.4</v>
      </c>
      <c r="Q181" s="241">
        <f t="shared" si="380"/>
        <v>63.599999999999994</v>
      </c>
      <c r="R181" s="241">
        <f t="shared" si="380"/>
        <v>78</v>
      </c>
      <c r="S181" s="241">
        <f t="shared" si="380"/>
        <v>72</v>
      </c>
      <c r="T181" s="241">
        <f t="shared" si="380"/>
        <v>12</v>
      </c>
      <c r="U181" s="241">
        <f t="shared" si="380"/>
        <v>19.2</v>
      </c>
    </row>
    <row r="182" spans="1:21">
      <c r="A182" s="5" t="s">
        <v>34</v>
      </c>
      <c r="B182" s="241">
        <f t="shared" ref="B182:U182" si="381">+B22*(1+$A$171)</f>
        <v>6</v>
      </c>
      <c r="C182" s="241">
        <f t="shared" si="381"/>
        <v>2.4</v>
      </c>
      <c r="D182" s="241">
        <f t="shared" si="381"/>
        <v>2.4</v>
      </c>
      <c r="E182" s="241">
        <f t="shared" si="381"/>
        <v>4.8</v>
      </c>
      <c r="F182" s="241">
        <f t="shared" si="381"/>
        <v>10.799999999999999</v>
      </c>
      <c r="G182" s="241">
        <f t="shared" si="381"/>
        <v>14.399999999999999</v>
      </c>
      <c r="H182" s="241">
        <f t="shared" si="381"/>
        <v>50.4</v>
      </c>
      <c r="I182" s="241">
        <f t="shared" si="381"/>
        <v>25.2</v>
      </c>
      <c r="J182" s="241">
        <f t="shared" si="381"/>
        <v>141.6</v>
      </c>
      <c r="K182" s="241">
        <f t="shared" si="381"/>
        <v>75.599999999999994</v>
      </c>
      <c r="L182" s="241">
        <f t="shared" si="381"/>
        <v>340.8</v>
      </c>
      <c r="M182" s="241">
        <f t="shared" si="381"/>
        <v>194.4</v>
      </c>
      <c r="N182" s="241">
        <f t="shared" si="381"/>
        <v>636</v>
      </c>
      <c r="O182" s="241">
        <f t="shared" si="381"/>
        <v>391.2</v>
      </c>
      <c r="P182" s="241">
        <f t="shared" si="381"/>
        <v>726</v>
      </c>
      <c r="Q182" s="241">
        <f t="shared" si="381"/>
        <v>472.79999999999995</v>
      </c>
      <c r="R182" s="241">
        <f t="shared" si="381"/>
        <v>511.2</v>
      </c>
      <c r="S182" s="241">
        <f t="shared" si="381"/>
        <v>450</v>
      </c>
      <c r="T182" s="241">
        <f t="shared" si="381"/>
        <v>105.6</v>
      </c>
      <c r="U182" s="241">
        <f t="shared" si="381"/>
        <v>151.19999999999999</v>
      </c>
    </row>
    <row r="183" spans="1:21">
      <c r="A183" s="5" t="s">
        <v>35</v>
      </c>
      <c r="B183" s="241">
        <f t="shared" ref="B183:U183" si="382">+B23*(1+$A$171)</f>
        <v>0</v>
      </c>
      <c r="C183" s="241">
        <f t="shared" si="382"/>
        <v>0</v>
      </c>
      <c r="D183" s="241">
        <f t="shared" si="382"/>
        <v>0</v>
      </c>
      <c r="E183" s="241">
        <f t="shared" si="382"/>
        <v>1.2</v>
      </c>
      <c r="F183" s="241">
        <f t="shared" si="382"/>
        <v>1.2</v>
      </c>
      <c r="G183" s="241">
        <f t="shared" si="382"/>
        <v>7.1999999999999993</v>
      </c>
      <c r="H183" s="241">
        <f t="shared" si="382"/>
        <v>12</v>
      </c>
      <c r="I183" s="241">
        <f t="shared" si="382"/>
        <v>10.799999999999999</v>
      </c>
      <c r="J183" s="241">
        <f t="shared" si="382"/>
        <v>31.2</v>
      </c>
      <c r="K183" s="241">
        <f t="shared" si="382"/>
        <v>24</v>
      </c>
      <c r="L183" s="241">
        <f t="shared" si="382"/>
        <v>56.4</v>
      </c>
      <c r="M183" s="241">
        <f t="shared" si="382"/>
        <v>36</v>
      </c>
      <c r="N183" s="241">
        <f t="shared" si="382"/>
        <v>105.6</v>
      </c>
      <c r="O183" s="241">
        <f t="shared" si="382"/>
        <v>45.6</v>
      </c>
      <c r="P183" s="241">
        <f t="shared" si="382"/>
        <v>80.399999999999991</v>
      </c>
      <c r="Q183" s="241">
        <f t="shared" si="382"/>
        <v>46.8</v>
      </c>
      <c r="R183" s="241">
        <f t="shared" si="382"/>
        <v>61.199999999999996</v>
      </c>
      <c r="S183" s="241">
        <f t="shared" si="382"/>
        <v>31.2</v>
      </c>
      <c r="T183" s="241">
        <f t="shared" si="382"/>
        <v>19.2</v>
      </c>
      <c r="U183" s="241">
        <f t="shared" si="382"/>
        <v>10.799999999999999</v>
      </c>
    </row>
    <row r="184" spans="1:21">
      <c r="A184" s="5" t="s">
        <v>181</v>
      </c>
      <c r="B184" s="241">
        <f t="shared" ref="B184:U184" si="383">+B24*(1+$A$171)</f>
        <v>0</v>
      </c>
      <c r="C184" s="241">
        <f t="shared" si="383"/>
        <v>1.2</v>
      </c>
      <c r="D184" s="241">
        <f t="shared" si="383"/>
        <v>1.2</v>
      </c>
      <c r="E184" s="241">
        <f t="shared" si="383"/>
        <v>0</v>
      </c>
      <c r="F184" s="241">
        <f t="shared" si="383"/>
        <v>10.799999999999999</v>
      </c>
      <c r="G184" s="241">
        <f t="shared" si="383"/>
        <v>1.2</v>
      </c>
      <c r="H184" s="241">
        <f t="shared" si="383"/>
        <v>34.799999999999997</v>
      </c>
      <c r="I184" s="241">
        <f t="shared" si="383"/>
        <v>13.2</v>
      </c>
      <c r="J184" s="241">
        <f t="shared" si="383"/>
        <v>98.399999999999991</v>
      </c>
      <c r="K184" s="241">
        <f t="shared" si="383"/>
        <v>48</v>
      </c>
      <c r="L184" s="241">
        <f t="shared" si="383"/>
        <v>231.6</v>
      </c>
      <c r="M184" s="241">
        <f t="shared" si="383"/>
        <v>133.19999999999999</v>
      </c>
      <c r="N184" s="241">
        <f t="shared" si="383"/>
        <v>427.2</v>
      </c>
      <c r="O184" s="241">
        <f t="shared" si="383"/>
        <v>224.4</v>
      </c>
      <c r="P184" s="241">
        <f t="shared" si="383"/>
        <v>391.2</v>
      </c>
      <c r="Q184" s="241">
        <f t="shared" si="383"/>
        <v>212.4</v>
      </c>
      <c r="R184" s="241">
        <f t="shared" si="383"/>
        <v>220.79999999999998</v>
      </c>
      <c r="S184" s="241">
        <f t="shared" si="383"/>
        <v>189.6</v>
      </c>
      <c r="T184" s="241">
        <f t="shared" si="383"/>
        <v>52.8</v>
      </c>
      <c r="U184" s="241">
        <f t="shared" si="383"/>
        <v>49.199999999999996</v>
      </c>
    </row>
    <row r="185" spans="1:21">
      <c r="A185" s="5" t="s">
        <v>182</v>
      </c>
      <c r="B185" s="241">
        <f t="shared" ref="B185:U185" si="384">+B25*(1+$A$171)</f>
        <v>1.2</v>
      </c>
      <c r="C185" s="241">
        <f t="shared" si="384"/>
        <v>1.2</v>
      </c>
      <c r="D185" s="241">
        <f t="shared" si="384"/>
        <v>0</v>
      </c>
      <c r="E185" s="241">
        <f t="shared" si="384"/>
        <v>2.4</v>
      </c>
      <c r="F185" s="241">
        <f t="shared" si="384"/>
        <v>2.4</v>
      </c>
      <c r="G185" s="241">
        <f t="shared" si="384"/>
        <v>9.6</v>
      </c>
      <c r="H185" s="241">
        <f t="shared" si="384"/>
        <v>33.6</v>
      </c>
      <c r="I185" s="241">
        <f t="shared" si="384"/>
        <v>31.2</v>
      </c>
      <c r="J185" s="241">
        <f t="shared" si="384"/>
        <v>79.2</v>
      </c>
      <c r="K185" s="241">
        <f t="shared" si="384"/>
        <v>50.4</v>
      </c>
      <c r="L185" s="241">
        <f t="shared" si="384"/>
        <v>200.4</v>
      </c>
      <c r="M185" s="241">
        <f t="shared" si="384"/>
        <v>126</v>
      </c>
      <c r="N185" s="241">
        <f t="shared" si="384"/>
        <v>390</v>
      </c>
      <c r="O185" s="241">
        <f t="shared" si="384"/>
        <v>184.79999999999998</v>
      </c>
      <c r="P185" s="241">
        <f t="shared" si="384"/>
        <v>420</v>
      </c>
      <c r="Q185" s="241">
        <f t="shared" si="384"/>
        <v>252</v>
      </c>
      <c r="R185" s="241">
        <f t="shared" si="384"/>
        <v>256.8</v>
      </c>
      <c r="S185" s="241">
        <f t="shared" si="384"/>
        <v>231.6</v>
      </c>
      <c r="T185" s="241">
        <f t="shared" si="384"/>
        <v>45.6</v>
      </c>
      <c r="U185" s="241">
        <f t="shared" si="384"/>
        <v>82.8</v>
      </c>
    </row>
    <row r="186" spans="1:21">
      <c r="A186" s="5" t="s">
        <v>38</v>
      </c>
      <c r="B186" s="241">
        <f t="shared" ref="B186:U186" si="385">+B26*(1+$A$171)</f>
        <v>7.1999999999999993</v>
      </c>
      <c r="C186" s="241">
        <f t="shared" si="385"/>
        <v>3.5999999999999996</v>
      </c>
      <c r="D186" s="241">
        <f t="shared" si="385"/>
        <v>1.2</v>
      </c>
      <c r="E186" s="241">
        <f t="shared" si="385"/>
        <v>2.4</v>
      </c>
      <c r="F186" s="241">
        <f t="shared" si="385"/>
        <v>12</v>
      </c>
      <c r="G186" s="241">
        <f t="shared" si="385"/>
        <v>15.6</v>
      </c>
      <c r="H186" s="241">
        <f t="shared" si="385"/>
        <v>34.799999999999997</v>
      </c>
      <c r="I186" s="241">
        <f t="shared" si="385"/>
        <v>21.599999999999998</v>
      </c>
      <c r="J186" s="241">
        <f t="shared" si="385"/>
        <v>104.39999999999999</v>
      </c>
      <c r="K186" s="241">
        <f t="shared" si="385"/>
        <v>54</v>
      </c>
      <c r="L186" s="241">
        <f t="shared" si="385"/>
        <v>219.6</v>
      </c>
      <c r="M186" s="241">
        <f t="shared" si="385"/>
        <v>114</v>
      </c>
      <c r="N186" s="241">
        <f t="shared" si="385"/>
        <v>372</v>
      </c>
      <c r="O186" s="241">
        <f t="shared" si="385"/>
        <v>214.79999999999998</v>
      </c>
      <c r="P186" s="241">
        <f t="shared" si="385"/>
        <v>376.8</v>
      </c>
      <c r="Q186" s="241">
        <f t="shared" si="385"/>
        <v>207.6</v>
      </c>
      <c r="R186" s="241">
        <f t="shared" si="385"/>
        <v>228</v>
      </c>
      <c r="S186" s="241">
        <f t="shared" si="385"/>
        <v>193.2</v>
      </c>
      <c r="T186" s="241">
        <f t="shared" si="385"/>
        <v>40.799999999999997</v>
      </c>
      <c r="U186" s="241">
        <f t="shared" si="385"/>
        <v>51.6</v>
      </c>
    </row>
    <row r="187" spans="1:21">
      <c r="A187" s="5" t="s">
        <v>39</v>
      </c>
      <c r="B187" s="241">
        <f t="shared" ref="B187:U187" si="386">+B27*(1+$A$171)</f>
        <v>0</v>
      </c>
      <c r="C187" s="241">
        <f t="shared" si="386"/>
        <v>0</v>
      </c>
      <c r="D187" s="241">
        <f t="shared" si="386"/>
        <v>0</v>
      </c>
      <c r="E187" s="241">
        <f t="shared" si="386"/>
        <v>0</v>
      </c>
      <c r="F187" s="241">
        <f t="shared" si="386"/>
        <v>6</v>
      </c>
      <c r="G187" s="241">
        <f t="shared" si="386"/>
        <v>2.4</v>
      </c>
      <c r="H187" s="241">
        <f t="shared" si="386"/>
        <v>18</v>
      </c>
      <c r="I187" s="241">
        <f t="shared" si="386"/>
        <v>10.799999999999999</v>
      </c>
      <c r="J187" s="241">
        <f t="shared" si="386"/>
        <v>45.6</v>
      </c>
      <c r="K187" s="241">
        <f t="shared" si="386"/>
        <v>26.4</v>
      </c>
      <c r="L187" s="241">
        <f t="shared" si="386"/>
        <v>97.2</v>
      </c>
      <c r="M187" s="241">
        <f t="shared" si="386"/>
        <v>48</v>
      </c>
      <c r="N187" s="241">
        <f t="shared" si="386"/>
        <v>147.6</v>
      </c>
      <c r="O187" s="241">
        <f t="shared" si="386"/>
        <v>87.6</v>
      </c>
      <c r="P187" s="241">
        <f t="shared" si="386"/>
        <v>169.2</v>
      </c>
      <c r="Q187" s="241">
        <f t="shared" si="386"/>
        <v>129.6</v>
      </c>
      <c r="R187" s="241">
        <f t="shared" si="386"/>
        <v>103.2</v>
      </c>
      <c r="S187" s="241">
        <f t="shared" si="386"/>
        <v>110.39999999999999</v>
      </c>
      <c r="T187" s="241">
        <f t="shared" si="386"/>
        <v>20.399999999999999</v>
      </c>
      <c r="U187" s="241">
        <f t="shared" si="386"/>
        <v>36</v>
      </c>
    </row>
    <row r="188" spans="1:21">
      <c r="A188" s="5" t="s">
        <v>40</v>
      </c>
      <c r="B188" s="241">
        <f t="shared" ref="B188:U188" si="387">+B28*(1+$A$171)</f>
        <v>0</v>
      </c>
      <c r="C188" s="241">
        <f t="shared" si="387"/>
        <v>1.2</v>
      </c>
      <c r="D188" s="241">
        <f t="shared" si="387"/>
        <v>0</v>
      </c>
      <c r="E188" s="241">
        <f t="shared" si="387"/>
        <v>1.2</v>
      </c>
      <c r="F188" s="241">
        <f t="shared" si="387"/>
        <v>9.6</v>
      </c>
      <c r="G188" s="241">
        <f t="shared" si="387"/>
        <v>6</v>
      </c>
      <c r="H188" s="241">
        <f t="shared" si="387"/>
        <v>14.399999999999999</v>
      </c>
      <c r="I188" s="241">
        <f t="shared" si="387"/>
        <v>10.799999999999999</v>
      </c>
      <c r="J188" s="241">
        <f t="shared" si="387"/>
        <v>54</v>
      </c>
      <c r="K188" s="241">
        <f t="shared" si="387"/>
        <v>36</v>
      </c>
      <c r="L188" s="241">
        <f t="shared" si="387"/>
        <v>154.79999999999998</v>
      </c>
      <c r="M188" s="241">
        <f t="shared" si="387"/>
        <v>64.8</v>
      </c>
      <c r="N188" s="241">
        <f t="shared" si="387"/>
        <v>224.4</v>
      </c>
      <c r="O188" s="241">
        <f t="shared" si="387"/>
        <v>106.8</v>
      </c>
      <c r="P188" s="241">
        <f t="shared" si="387"/>
        <v>228</v>
      </c>
      <c r="Q188" s="241">
        <f t="shared" si="387"/>
        <v>135.6</v>
      </c>
      <c r="R188" s="241">
        <f t="shared" si="387"/>
        <v>126</v>
      </c>
      <c r="S188" s="241">
        <f t="shared" si="387"/>
        <v>122.39999999999999</v>
      </c>
      <c r="T188" s="241">
        <f t="shared" si="387"/>
        <v>24</v>
      </c>
      <c r="U188" s="241">
        <f t="shared" si="387"/>
        <v>38.4</v>
      </c>
    </row>
    <row r="189" spans="1:21">
      <c r="A189" s="5" t="s">
        <v>41</v>
      </c>
      <c r="B189" s="241">
        <f t="shared" ref="B189:U189" si="388">+B29*(1+$A$171)</f>
        <v>1.2</v>
      </c>
      <c r="C189" s="241">
        <f t="shared" si="388"/>
        <v>0</v>
      </c>
      <c r="D189" s="241">
        <f t="shared" si="388"/>
        <v>1.2</v>
      </c>
      <c r="E189" s="241">
        <f t="shared" si="388"/>
        <v>3.5999999999999996</v>
      </c>
      <c r="F189" s="241">
        <f t="shared" si="388"/>
        <v>8.4</v>
      </c>
      <c r="G189" s="241">
        <f t="shared" si="388"/>
        <v>4.8</v>
      </c>
      <c r="H189" s="241">
        <f t="shared" si="388"/>
        <v>22.8</v>
      </c>
      <c r="I189" s="241">
        <f t="shared" si="388"/>
        <v>8.4</v>
      </c>
      <c r="J189" s="241">
        <f t="shared" si="388"/>
        <v>63.599999999999994</v>
      </c>
      <c r="K189" s="241">
        <f t="shared" si="388"/>
        <v>24</v>
      </c>
      <c r="L189" s="241">
        <f t="shared" si="388"/>
        <v>138</v>
      </c>
      <c r="M189" s="241">
        <f t="shared" si="388"/>
        <v>51.6</v>
      </c>
      <c r="N189" s="241">
        <f t="shared" si="388"/>
        <v>186</v>
      </c>
      <c r="O189" s="241">
        <f t="shared" si="388"/>
        <v>93.6</v>
      </c>
      <c r="P189" s="241">
        <f t="shared" si="388"/>
        <v>181.2</v>
      </c>
      <c r="Q189" s="241">
        <f t="shared" si="388"/>
        <v>103.2</v>
      </c>
      <c r="R189" s="241">
        <f t="shared" si="388"/>
        <v>90</v>
      </c>
      <c r="S189" s="241">
        <f t="shared" si="388"/>
        <v>66</v>
      </c>
      <c r="T189" s="241">
        <f t="shared" si="388"/>
        <v>18</v>
      </c>
      <c r="U189" s="241">
        <f t="shared" si="388"/>
        <v>25.2</v>
      </c>
    </row>
    <row r="190" spans="1:21">
      <c r="A190" s="5" t="s">
        <v>42</v>
      </c>
      <c r="B190" s="241">
        <f t="shared" ref="B190:U190" si="389">+B30*(1+$A$171)</f>
        <v>2.4</v>
      </c>
      <c r="C190" s="241">
        <f t="shared" si="389"/>
        <v>4.8</v>
      </c>
      <c r="D190" s="241">
        <f t="shared" si="389"/>
        <v>4.8</v>
      </c>
      <c r="E190" s="241">
        <f t="shared" si="389"/>
        <v>7.1999999999999993</v>
      </c>
      <c r="F190" s="241">
        <f t="shared" si="389"/>
        <v>19.2</v>
      </c>
      <c r="G190" s="241">
        <f t="shared" si="389"/>
        <v>27.599999999999998</v>
      </c>
      <c r="H190" s="241">
        <f t="shared" si="389"/>
        <v>90</v>
      </c>
      <c r="I190" s="241">
        <f t="shared" si="389"/>
        <v>73.2</v>
      </c>
      <c r="J190" s="241">
        <f t="shared" si="389"/>
        <v>297.59999999999997</v>
      </c>
      <c r="K190" s="241">
        <f t="shared" si="389"/>
        <v>195.6</v>
      </c>
      <c r="L190" s="241">
        <f t="shared" si="389"/>
        <v>678</v>
      </c>
      <c r="M190" s="241">
        <f t="shared" si="389"/>
        <v>369.59999999999997</v>
      </c>
      <c r="N190" s="241">
        <f t="shared" si="389"/>
        <v>1263.5999999999999</v>
      </c>
      <c r="O190" s="241">
        <f t="shared" si="389"/>
        <v>714</v>
      </c>
      <c r="P190" s="241">
        <f t="shared" si="389"/>
        <v>1330.8</v>
      </c>
      <c r="Q190" s="241">
        <f t="shared" si="389"/>
        <v>936</v>
      </c>
      <c r="R190" s="241">
        <f t="shared" si="389"/>
        <v>952.8</v>
      </c>
      <c r="S190" s="241">
        <f t="shared" si="389"/>
        <v>972</v>
      </c>
      <c r="T190" s="241">
        <f t="shared" si="389"/>
        <v>194.4</v>
      </c>
      <c r="U190" s="241">
        <f t="shared" si="389"/>
        <v>483.59999999999997</v>
      </c>
    </row>
    <row r="191" spans="1:21">
      <c r="A191" s="5" t="s">
        <v>43</v>
      </c>
      <c r="B191" s="241">
        <f t="shared" ref="B191:U191" si="390">+B31*(1+$A$171)</f>
        <v>1.2</v>
      </c>
      <c r="C191" s="241">
        <f t="shared" si="390"/>
        <v>1.2</v>
      </c>
      <c r="D191" s="241">
        <f t="shared" si="390"/>
        <v>0</v>
      </c>
      <c r="E191" s="241">
        <f t="shared" si="390"/>
        <v>1.2</v>
      </c>
      <c r="F191" s="241">
        <f t="shared" si="390"/>
        <v>1.2</v>
      </c>
      <c r="G191" s="241">
        <f t="shared" si="390"/>
        <v>10.799999999999999</v>
      </c>
      <c r="H191" s="241">
        <f t="shared" si="390"/>
        <v>24</v>
      </c>
      <c r="I191" s="241">
        <f t="shared" si="390"/>
        <v>16.8</v>
      </c>
      <c r="J191" s="241">
        <f t="shared" si="390"/>
        <v>82.8</v>
      </c>
      <c r="K191" s="241">
        <f t="shared" si="390"/>
        <v>54</v>
      </c>
      <c r="L191" s="241">
        <f t="shared" si="390"/>
        <v>130.79999999999998</v>
      </c>
      <c r="M191" s="241">
        <f t="shared" si="390"/>
        <v>88.8</v>
      </c>
      <c r="N191" s="241">
        <f t="shared" si="390"/>
        <v>171.6</v>
      </c>
      <c r="O191" s="241">
        <f t="shared" si="390"/>
        <v>80.399999999999991</v>
      </c>
      <c r="P191" s="241">
        <f t="shared" si="390"/>
        <v>153.6</v>
      </c>
      <c r="Q191" s="241">
        <f t="shared" si="390"/>
        <v>76.8</v>
      </c>
      <c r="R191" s="241">
        <f t="shared" si="390"/>
        <v>85.2</v>
      </c>
      <c r="S191" s="241">
        <f t="shared" si="390"/>
        <v>73.2</v>
      </c>
      <c r="T191" s="241">
        <f t="shared" si="390"/>
        <v>16.8</v>
      </c>
      <c r="U191" s="241">
        <f t="shared" si="390"/>
        <v>44.4</v>
      </c>
    </row>
    <row r="192" spans="1:21">
      <c r="A192" s="5" t="s">
        <v>44</v>
      </c>
      <c r="B192" s="241">
        <f t="shared" ref="B192:U192" si="391">+B32*(1+$A$171)</f>
        <v>0</v>
      </c>
      <c r="C192" s="241">
        <f t="shared" si="391"/>
        <v>0</v>
      </c>
      <c r="D192" s="241">
        <f t="shared" si="391"/>
        <v>0</v>
      </c>
      <c r="E192" s="241">
        <f t="shared" si="391"/>
        <v>1.2</v>
      </c>
      <c r="F192" s="241">
        <f t="shared" si="391"/>
        <v>2.4</v>
      </c>
      <c r="G192" s="241">
        <f t="shared" si="391"/>
        <v>1.2</v>
      </c>
      <c r="H192" s="241">
        <f t="shared" si="391"/>
        <v>4.8</v>
      </c>
      <c r="I192" s="241">
        <f t="shared" si="391"/>
        <v>4.8</v>
      </c>
      <c r="J192" s="241">
        <f t="shared" si="391"/>
        <v>18</v>
      </c>
      <c r="K192" s="241">
        <f t="shared" si="391"/>
        <v>4.8</v>
      </c>
      <c r="L192" s="241">
        <f t="shared" si="391"/>
        <v>69.599999999999994</v>
      </c>
      <c r="M192" s="241">
        <f t="shared" si="391"/>
        <v>21.599999999999998</v>
      </c>
      <c r="N192" s="241">
        <f t="shared" si="391"/>
        <v>114</v>
      </c>
      <c r="O192" s="241">
        <f t="shared" si="391"/>
        <v>46.8</v>
      </c>
      <c r="P192" s="241">
        <f t="shared" si="391"/>
        <v>102</v>
      </c>
      <c r="Q192" s="241">
        <f t="shared" si="391"/>
        <v>49.199999999999996</v>
      </c>
      <c r="R192" s="241">
        <f t="shared" si="391"/>
        <v>45.6</v>
      </c>
      <c r="S192" s="241">
        <f t="shared" si="391"/>
        <v>44.4</v>
      </c>
      <c r="T192" s="241">
        <f t="shared" si="391"/>
        <v>9.6</v>
      </c>
      <c r="U192" s="241">
        <f t="shared" si="391"/>
        <v>10.799999999999999</v>
      </c>
    </row>
    <row r="193" spans="1:239">
      <c r="A193" s="5" t="s">
        <v>183</v>
      </c>
      <c r="B193" s="241">
        <f t="shared" ref="B193:U193" si="392">+B33*(1+$A$171)</f>
        <v>0</v>
      </c>
      <c r="C193" s="241">
        <f t="shared" si="392"/>
        <v>3.5999999999999996</v>
      </c>
      <c r="D193" s="241">
        <f t="shared" si="392"/>
        <v>4.8</v>
      </c>
      <c r="E193" s="241">
        <f t="shared" si="392"/>
        <v>3.5999999999999996</v>
      </c>
      <c r="F193" s="241">
        <f t="shared" si="392"/>
        <v>22.8</v>
      </c>
      <c r="G193" s="241">
        <f t="shared" si="392"/>
        <v>18</v>
      </c>
      <c r="H193" s="241">
        <f t="shared" si="392"/>
        <v>60</v>
      </c>
      <c r="I193" s="241">
        <f t="shared" si="392"/>
        <v>33.6</v>
      </c>
      <c r="J193" s="241">
        <f t="shared" si="392"/>
        <v>174</v>
      </c>
      <c r="K193" s="241">
        <f t="shared" si="392"/>
        <v>69.599999999999994</v>
      </c>
      <c r="L193" s="241">
        <f t="shared" si="392"/>
        <v>337.2</v>
      </c>
      <c r="M193" s="241">
        <f t="shared" si="392"/>
        <v>166.79999999999998</v>
      </c>
      <c r="N193" s="241">
        <f t="shared" si="392"/>
        <v>538.79999999999995</v>
      </c>
      <c r="O193" s="241">
        <f t="shared" si="392"/>
        <v>289.2</v>
      </c>
      <c r="P193" s="241">
        <f t="shared" si="392"/>
        <v>442.8</v>
      </c>
      <c r="Q193" s="241">
        <f t="shared" si="392"/>
        <v>270</v>
      </c>
      <c r="R193" s="241">
        <f t="shared" si="392"/>
        <v>206.4</v>
      </c>
      <c r="S193" s="241">
        <f t="shared" si="392"/>
        <v>192</v>
      </c>
      <c r="T193" s="241">
        <f t="shared" si="392"/>
        <v>38.4</v>
      </c>
      <c r="U193" s="241">
        <f t="shared" si="392"/>
        <v>40.799999999999997</v>
      </c>
    </row>
    <row r="194" spans="1:239">
      <c r="A194" s="14" t="s">
        <v>269</v>
      </c>
      <c r="B194" s="241">
        <f t="shared" ref="B194:U194" si="393">+B34*(1+$A$171)</f>
        <v>0</v>
      </c>
      <c r="C194" s="241">
        <f t="shared" si="393"/>
        <v>0</v>
      </c>
      <c r="D194" s="241">
        <f t="shared" si="393"/>
        <v>0</v>
      </c>
      <c r="E194" s="241">
        <f t="shared" si="393"/>
        <v>0</v>
      </c>
      <c r="F194" s="241">
        <f t="shared" si="393"/>
        <v>0</v>
      </c>
      <c r="G194" s="241">
        <f t="shared" si="393"/>
        <v>0</v>
      </c>
      <c r="H194" s="241">
        <f t="shared" si="393"/>
        <v>0</v>
      </c>
      <c r="I194" s="241">
        <f t="shared" si="393"/>
        <v>0</v>
      </c>
      <c r="J194" s="241">
        <f t="shared" si="393"/>
        <v>0</v>
      </c>
      <c r="K194" s="241">
        <f t="shared" si="393"/>
        <v>0</v>
      </c>
      <c r="L194" s="241">
        <f t="shared" si="393"/>
        <v>0</v>
      </c>
      <c r="M194" s="241">
        <f t="shared" si="393"/>
        <v>0</v>
      </c>
      <c r="N194" s="241">
        <f t="shared" si="393"/>
        <v>0</v>
      </c>
      <c r="O194" s="241">
        <f t="shared" si="393"/>
        <v>0</v>
      </c>
      <c r="P194" s="241">
        <f t="shared" si="393"/>
        <v>0</v>
      </c>
      <c r="Q194" s="241">
        <f t="shared" si="393"/>
        <v>0</v>
      </c>
      <c r="R194" s="241">
        <f t="shared" si="393"/>
        <v>0</v>
      </c>
      <c r="S194" s="241">
        <f t="shared" si="393"/>
        <v>0</v>
      </c>
      <c r="T194" s="241">
        <f t="shared" si="393"/>
        <v>0</v>
      </c>
      <c r="U194" s="241">
        <f t="shared" si="393"/>
        <v>0</v>
      </c>
    </row>
    <row r="196" spans="1:239" ht="24.6" hidden="1">
      <c r="A196" s="239">
        <v>0.3</v>
      </c>
      <c r="B196" s="240" t="s">
        <v>285</v>
      </c>
    </row>
    <row r="197" spans="1:239" hidden="1">
      <c r="A197" s="5" t="s">
        <v>179</v>
      </c>
      <c r="B197" s="241">
        <f t="shared" ref="B197:U197" si="394">+B12*(1+$A$196)</f>
        <v>2.6</v>
      </c>
      <c r="C197" s="241">
        <f t="shared" si="394"/>
        <v>2.6</v>
      </c>
      <c r="D197" s="241">
        <f t="shared" si="394"/>
        <v>1.3</v>
      </c>
      <c r="E197" s="241">
        <f t="shared" si="394"/>
        <v>1.3</v>
      </c>
      <c r="F197" s="241">
        <f t="shared" si="394"/>
        <v>32.5</v>
      </c>
      <c r="G197" s="241">
        <f t="shared" si="394"/>
        <v>27.3</v>
      </c>
      <c r="H197" s="241">
        <f t="shared" si="394"/>
        <v>94.9</v>
      </c>
      <c r="I197" s="241">
        <f t="shared" si="394"/>
        <v>57.2</v>
      </c>
      <c r="J197" s="241">
        <f t="shared" si="394"/>
        <v>276.90000000000003</v>
      </c>
      <c r="K197" s="241">
        <f t="shared" si="394"/>
        <v>170.3</v>
      </c>
      <c r="L197" s="241">
        <f t="shared" si="394"/>
        <v>573.30000000000007</v>
      </c>
      <c r="M197" s="241">
        <f t="shared" si="394"/>
        <v>335.40000000000003</v>
      </c>
      <c r="N197" s="241">
        <f t="shared" si="394"/>
        <v>1046.5</v>
      </c>
      <c r="O197" s="241">
        <f t="shared" si="394"/>
        <v>609.70000000000005</v>
      </c>
      <c r="P197" s="241">
        <f t="shared" si="394"/>
        <v>1385.8</v>
      </c>
      <c r="Q197" s="241">
        <f t="shared" si="394"/>
        <v>782.6</v>
      </c>
      <c r="R197" s="241">
        <f t="shared" si="394"/>
        <v>790.4</v>
      </c>
      <c r="S197" s="241">
        <f t="shared" si="394"/>
        <v>786.5</v>
      </c>
      <c r="T197" s="241">
        <f t="shared" si="394"/>
        <v>166.4</v>
      </c>
      <c r="U197" s="241">
        <f t="shared" si="394"/>
        <v>328.90000000000003</v>
      </c>
    </row>
    <row r="198" spans="1:239" hidden="1">
      <c r="A198" s="5" t="s">
        <v>25</v>
      </c>
      <c r="B198" s="241">
        <f t="shared" ref="B198:U198" si="395">+B13*(1+$A$196)</f>
        <v>0</v>
      </c>
      <c r="C198" s="241">
        <f t="shared" si="395"/>
        <v>0</v>
      </c>
      <c r="D198" s="241">
        <f t="shared" si="395"/>
        <v>0</v>
      </c>
      <c r="E198" s="241">
        <f t="shared" si="395"/>
        <v>0</v>
      </c>
      <c r="F198" s="241">
        <f t="shared" si="395"/>
        <v>5.2</v>
      </c>
      <c r="G198" s="241">
        <f t="shared" si="395"/>
        <v>6.5</v>
      </c>
      <c r="H198" s="241">
        <f t="shared" si="395"/>
        <v>3.9000000000000004</v>
      </c>
      <c r="I198" s="241">
        <f t="shared" si="395"/>
        <v>10.4</v>
      </c>
      <c r="J198" s="241">
        <f t="shared" si="395"/>
        <v>37.700000000000003</v>
      </c>
      <c r="K198" s="241">
        <f t="shared" si="395"/>
        <v>23.400000000000002</v>
      </c>
      <c r="L198" s="241">
        <f t="shared" si="395"/>
        <v>63.7</v>
      </c>
      <c r="M198" s="241">
        <f t="shared" si="395"/>
        <v>32.5</v>
      </c>
      <c r="N198" s="241">
        <f t="shared" si="395"/>
        <v>57.2</v>
      </c>
      <c r="O198" s="241">
        <f t="shared" si="395"/>
        <v>44.2</v>
      </c>
      <c r="P198" s="241">
        <f t="shared" si="395"/>
        <v>66.3</v>
      </c>
      <c r="Q198" s="241">
        <f t="shared" si="395"/>
        <v>44.2</v>
      </c>
      <c r="R198" s="241">
        <f t="shared" si="395"/>
        <v>39</v>
      </c>
      <c r="S198" s="241">
        <f t="shared" si="395"/>
        <v>39</v>
      </c>
      <c r="T198" s="241">
        <f t="shared" si="395"/>
        <v>16.900000000000002</v>
      </c>
      <c r="U198" s="241">
        <f t="shared" si="395"/>
        <v>18.2</v>
      </c>
      <c r="IE198" s="93"/>
    </row>
    <row r="199" spans="1:239" hidden="1">
      <c r="A199" s="5" t="s">
        <v>26</v>
      </c>
      <c r="B199" s="241">
        <f t="shared" ref="B199:U199" si="396">+B14*(1+$A$196)</f>
        <v>1.3</v>
      </c>
      <c r="C199" s="241">
        <f t="shared" si="396"/>
        <v>0</v>
      </c>
      <c r="D199" s="241">
        <f t="shared" si="396"/>
        <v>1.3</v>
      </c>
      <c r="E199" s="241">
        <f t="shared" si="396"/>
        <v>3.9000000000000004</v>
      </c>
      <c r="F199" s="241">
        <f t="shared" si="396"/>
        <v>11.700000000000001</v>
      </c>
      <c r="G199" s="241">
        <f t="shared" si="396"/>
        <v>16.900000000000002</v>
      </c>
      <c r="H199" s="241">
        <f t="shared" si="396"/>
        <v>49.4</v>
      </c>
      <c r="I199" s="241">
        <f t="shared" si="396"/>
        <v>48.1</v>
      </c>
      <c r="J199" s="241">
        <f t="shared" si="396"/>
        <v>135.20000000000002</v>
      </c>
      <c r="K199" s="241">
        <f t="shared" si="396"/>
        <v>92.3</v>
      </c>
      <c r="L199" s="241">
        <f t="shared" si="396"/>
        <v>271.7</v>
      </c>
      <c r="M199" s="241">
        <f t="shared" si="396"/>
        <v>178.1</v>
      </c>
      <c r="N199" s="241">
        <f t="shared" si="396"/>
        <v>406.90000000000003</v>
      </c>
      <c r="O199" s="241">
        <f t="shared" si="396"/>
        <v>230.1</v>
      </c>
      <c r="P199" s="241">
        <f t="shared" si="396"/>
        <v>322.40000000000003</v>
      </c>
      <c r="Q199" s="241">
        <f t="shared" si="396"/>
        <v>226.20000000000002</v>
      </c>
      <c r="R199" s="241">
        <f t="shared" si="396"/>
        <v>170.3</v>
      </c>
      <c r="S199" s="241">
        <f t="shared" si="396"/>
        <v>143</v>
      </c>
      <c r="T199" s="241">
        <f t="shared" si="396"/>
        <v>49.4</v>
      </c>
      <c r="U199" s="241">
        <f t="shared" si="396"/>
        <v>40.300000000000004</v>
      </c>
      <c r="IE199" s="93"/>
    </row>
    <row r="200" spans="1:239" hidden="1">
      <c r="A200" s="5" t="s">
        <v>27</v>
      </c>
      <c r="B200" s="241">
        <f t="shared" ref="B200:U200" si="397">+B15*(1+$A$196)</f>
        <v>0</v>
      </c>
      <c r="C200" s="241">
        <f t="shared" si="397"/>
        <v>0</v>
      </c>
      <c r="D200" s="241">
        <f t="shared" si="397"/>
        <v>1.3</v>
      </c>
      <c r="E200" s="241">
        <f t="shared" si="397"/>
        <v>0</v>
      </c>
      <c r="F200" s="241">
        <f t="shared" si="397"/>
        <v>2.6</v>
      </c>
      <c r="G200" s="241">
        <f t="shared" si="397"/>
        <v>3.9000000000000004</v>
      </c>
      <c r="H200" s="241">
        <f t="shared" si="397"/>
        <v>22.1</v>
      </c>
      <c r="I200" s="241">
        <f t="shared" si="397"/>
        <v>16.900000000000002</v>
      </c>
      <c r="J200" s="241">
        <f t="shared" si="397"/>
        <v>45.5</v>
      </c>
      <c r="K200" s="241">
        <f t="shared" si="397"/>
        <v>37.700000000000003</v>
      </c>
      <c r="L200" s="241">
        <f t="shared" si="397"/>
        <v>118.3</v>
      </c>
      <c r="M200" s="241">
        <f t="shared" si="397"/>
        <v>59.800000000000004</v>
      </c>
      <c r="N200" s="241">
        <f t="shared" si="397"/>
        <v>260</v>
      </c>
      <c r="O200" s="241">
        <f t="shared" si="397"/>
        <v>130</v>
      </c>
      <c r="P200" s="241">
        <f t="shared" si="397"/>
        <v>263.90000000000003</v>
      </c>
      <c r="Q200" s="241">
        <f t="shared" si="397"/>
        <v>174.20000000000002</v>
      </c>
      <c r="R200" s="241">
        <f t="shared" si="397"/>
        <v>201.5</v>
      </c>
      <c r="S200" s="241">
        <f t="shared" si="397"/>
        <v>163.80000000000001</v>
      </c>
      <c r="T200" s="241">
        <f t="shared" si="397"/>
        <v>54.6</v>
      </c>
      <c r="U200" s="241">
        <f t="shared" si="397"/>
        <v>87.100000000000009</v>
      </c>
      <c r="IE200" s="93"/>
    </row>
    <row r="201" spans="1:239" hidden="1">
      <c r="A201" s="5" t="s">
        <v>28</v>
      </c>
      <c r="B201" s="241">
        <f t="shared" ref="B201:U201" si="398">+B16*(1+$A$196)</f>
        <v>0</v>
      </c>
      <c r="C201" s="241">
        <f t="shared" si="398"/>
        <v>0</v>
      </c>
      <c r="D201" s="241">
        <f t="shared" si="398"/>
        <v>0</v>
      </c>
      <c r="E201" s="241">
        <f t="shared" si="398"/>
        <v>0</v>
      </c>
      <c r="F201" s="241">
        <f t="shared" si="398"/>
        <v>5.2</v>
      </c>
      <c r="G201" s="241">
        <f t="shared" si="398"/>
        <v>2.6</v>
      </c>
      <c r="H201" s="241">
        <f t="shared" si="398"/>
        <v>16.900000000000002</v>
      </c>
      <c r="I201" s="241">
        <f t="shared" si="398"/>
        <v>11.700000000000001</v>
      </c>
      <c r="J201" s="241">
        <f t="shared" si="398"/>
        <v>53.300000000000004</v>
      </c>
      <c r="K201" s="241">
        <f t="shared" si="398"/>
        <v>23.400000000000002</v>
      </c>
      <c r="L201" s="241">
        <f t="shared" si="398"/>
        <v>111.8</v>
      </c>
      <c r="M201" s="241">
        <f t="shared" si="398"/>
        <v>58.5</v>
      </c>
      <c r="N201" s="241">
        <f t="shared" si="398"/>
        <v>163.80000000000001</v>
      </c>
      <c r="O201" s="241">
        <f t="shared" si="398"/>
        <v>89.7</v>
      </c>
      <c r="P201" s="241">
        <f t="shared" si="398"/>
        <v>176.8</v>
      </c>
      <c r="Q201" s="241">
        <f t="shared" si="398"/>
        <v>91</v>
      </c>
      <c r="R201" s="241">
        <f t="shared" si="398"/>
        <v>94.9</v>
      </c>
      <c r="S201" s="241">
        <f t="shared" si="398"/>
        <v>107.9</v>
      </c>
      <c r="T201" s="241">
        <f t="shared" si="398"/>
        <v>19.5</v>
      </c>
      <c r="U201" s="241">
        <f t="shared" si="398"/>
        <v>31.200000000000003</v>
      </c>
      <c r="IE201" s="93"/>
    </row>
    <row r="202" spans="1:239" hidden="1">
      <c r="A202" s="5" t="s">
        <v>180</v>
      </c>
      <c r="B202" s="241">
        <f t="shared" ref="B202:U202" si="399">+B17*(1+$A$196)</f>
        <v>0</v>
      </c>
      <c r="C202" s="241">
        <f t="shared" si="399"/>
        <v>1.3</v>
      </c>
      <c r="D202" s="241">
        <f t="shared" si="399"/>
        <v>3.9000000000000004</v>
      </c>
      <c r="E202" s="241">
        <f t="shared" si="399"/>
        <v>1.3</v>
      </c>
      <c r="F202" s="241">
        <f t="shared" si="399"/>
        <v>7.8000000000000007</v>
      </c>
      <c r="G202" s="241">
        <f t="shared" si="399"/>
        <v>7.8000000000000007</v>
      </c>
      <c r="H202" s="241">
        <f t="shared" si="399"/>
        <v>24.7</v>
      </c>
      <c r="I202" s="241">
        <f t="shared" si="399"/>
        <v>24.7</v>
      </c>
      <c r="J202" s="241">
        <f t="shared" si="399"/>
        <v>93.600000000000009</v>
      </c>
      <c r="K202" s="241">
        <f t="shared" si="399"/>
        <v>49.4</v>
      </c>
      <c r="L202" s="241">
        <f t="shared" si="399"/>
        <v>210.6</v>
      </c>
      <c r="M202" s="241">
        <f t="shared" si="399"/>
        <v>120.9</v>
      </c>
      <c r="N202" s="241">
        <f t="shared" si="399"/>
        <v>426.40000000000003</v>
      </c>
      <c r="O202" s="241">
        <f t="shared" si="399"/>
        <v>205.4</v>
      </c>
      <c r="P202" s="241">
        <f t="shared" si="399"/>
        <v>466.7</v>
      </c>
      <c r="Q202" s="241">
        <f t="shared" si="399"/>
        <v>306.8</v>
      </c>
      <c r="R202" s="241">
        <f t="shared" si="399"/>
        <v>256.10000000000002</v>
      </c>
      <c r="S202" s="241">
        <f t="shared" si="399"/>
        <v>252.20000000000002</v>
      </c>
      <c r="T202" s="241">
        <f t="shared" si="399"/>
        <v>46.800000000000004</v>
      </c>
      <c r="U202" s="241">
        <f t="shared" si="399"/>
        <v>104</v>
      </c>
      <c r="IE202" s="93"/>
    </row>
    <row r="203" spans="1:239" hidden="1">
      <c r="A203" s="5" t="s">
        <v>30</v>
      </c>
      <c r="B203" s="241">
        <f t="shared" ref="B203:U203" si="400">+B18*(1+$A$196)</f>
        <v>0</v>
      </c>
      <c r="C203" s="241">
        <f t="shared" si="400"/>
        <v>0</v>
      </c>
      <c r="D203" s="241">
        <f t="shared" si="400"/>
        <v>0</v>
      </c>
      <c r="E203" s="241">
        <f t="shared" si="400"/>
        <v>1.3</v>
      </c>
      <c r="F203" s="241">
        <f t="shared" si="400"/>
        <v>13</v>
      </c>
      <c r="G203" s="241">
        <f t="shared" si="400"/>
        <v>6.5</v>
      </c>
      <c r="H203" s="241">
        <f t="shared" si="400"/>
        <v>52</v>
      </c>
      <c r="I203" s="241">
        <f t="shared" si="400"/>
        <v>27.3</v>
      </c>
      <c r="J203" s="241">
        <f t="shared" si="400"/>
        <v>118.3</v>
      </c>
      <c r="K203" s="241">
        <f t="shared" si="400"/>
        <v>67.600000000000009</v>
      </c>
      <c r="L203" s="241">
        <f t="shared" si="400"/>
        <v>171.6</v>
      </c>
      <c r="M203" s="241">
        <f t="shared" si="400"/>
        <v>111.8</v>
      </c>
      <c r="N203" s="241">
        <f t="shared" si="400"/>
        <v>195</v>
      </c>
      <c r="O203" s="241">
        <f t="shared" si="400"/>
        <v>93.600000000000009</v>
      </c>
      <c r="P203" s="241">
        <f t="shared" si="400"/>
        <v>123.5</v>
      </c>
      <c r="Q203" s="241">
        <f t="shared" si="400"/>
        <v>67.600000000000009</v>
      </c>
      <c r="R203" s="241">
        <f t="shared" si="400"/>
        <v>55.9</v>
      </c>
      <c r="S203" s="241">
        <f t="shared" si="400"/>
        <v>54.6</v>
      </c>
      <c r="T203" s="241">
        <f t="shared" si="400"/>
        <v>10.4</v>
      </c>
      <c r="U203" s="241">
        <f t="shared" si="400"/>
        <v>14.3</v>
      </c>
      <c r="IE203" s="93"/>
    </row>
    <row r="204" spans="1:239" hidden="1">
      <c r="A204" s="5" t="s">
        <v>31</v>
      </c>
      <c r="B204" s="241">
        <f t="shared" ref="B204:U204" si="401">+B19*(1+$A$196)</f>
        <v>0</v>
      </c>
      <c r="C204" s="241">
        <f t="shared" si="401"/>
        <v>2.6</v>
      </c>
      <c r="D204" s="241">
        <f t="shared" si="401"/>
        <v>1.3</v>
      </c>
      <c r="E204" s="241">
        <f t="shared" si="401"/>
        <v>1.3</v>
      </c>
      <c r="F204" s="241">
        <f t="shared" si="401"/>
        <v>0</v>
      </c>
      <c r="G204" s="241">
        <f t="shared" si="401"/>
        <v>5.2</v>
      </c>
      <c r="H204" s="241">
        <f t="shared" si="401"/>
        <v>28.6</v>
      </c>
      <c r="I204" s="241">
        <f t="shared" si="401"/>
        <v>15.600000000000001</v>
      </c>
      <c r="J204" s="241">
        <f t="shared" si="401"/>
        <v>72.8</v>
      </c>
      <c r="K204" s="241">
        <f t="shared" si="401"/>
        <v>29.900000000000002</v>
      </c>
      <c r="L204" s="241">
        <f t="shared" si="401"/>
        <v>185.9</v>
      </c>
      <c r="M204" s="241">
        <f t="shared" si="401"/>
        <v>85.8</v>
      </c>
      <c r="N204" s="241">
        <f t="shared" si="401"/>
        <v>292.5</v>
      </c>
      <c r="O204" s="241">
        <f t="shared" si="401"/>
        <v>150.80000000000001</v>
      </c>
      <c r="P204" s="241">
        <f t="shared" si="401"/>
        <v>267.8</v>
      </c>
      <c r="Q204" s="241">
        <f t="shared" si="401"/>
        <v>157.30000000000001</v>
      </c>
      <c r="R204" s="241">
        <f t="shared" si="401"/>
        <v>153.4</v>
      </c>
      <c r="S204" s="241">
        <f t="shared" si="401"/>
        <v>109.2</v>
      </c>
      <c r="T204" s="241">
        <f t="shared" si="401"/>
        <v>24.7</v>
      </c>
      <c r="U204" s="241">
        <f t="shared" si="401"/>
        <v>29.900000000000002</v>
      </c>
      <c r="IE204" s="93"/>
    </row>
    <row r="205" spans="1:239" hidden="1">
      <c r="A205" s="5" t="s">
        <v>32</v>
      </c>
      <c r="B205" s="241">
        <f t="shared" ref="B205:U205" si="402">+B20*(1+$A$196)</f>
        <v>0</v>
      </c>
      <c r="C205" s="241">
        <f t="shared" si="402"/>
        <v>0</v>
      </c>
      <c r="D205" s="241">
        <f t="shared" si="402"/>
        <v>0</v>
      </c>
      <c r="E205" s="241">
        <f t="shared" si="402"/>
        <v>0</v>
      </c>
      <c r="F205" s="241">
        <f t="shared" si="402"/>
        <v>3.9000000000000004</v>
      </c>
      <c r="G205" s="241">
        <f t="shared" si="402"/>
        <v>9.1</v>
      </c>
      <c r="H205" s="241">
        <f t="shared" si="402"/>
        <v>10.4</v>
      </c>
      <c r="I205" s="241">
        <f t="shared" si="402"/>
        <v>11.700000000000001</v>
      </c>
      <c r="J205" s="241">
        <f t="shared" si="402"/>
        <v>39</v>
      </c>
      <c r="K205" s="241">
        <f t="shared" si="402"/>
        <v>20.8</v>
      </c>
      <c r="L205" s="241">
        <f t="shared" si="402"/>
        <v>70.2</v>
      </c>
      <c r="M205" s="241">
        <f t="shared" si="402"/>
        <v>42.9</v>
      </c>
      <c r="N205" s="241">
        <f t="shared" si="402"/>
        <v>145.6</v>
      </c>
      <c r="O205" s="241">
        <f t="shared" si="402"/>
        <v>72.8</v>
      </c>
      <c r="P205" s="241">
        <f t="shared" si="402"/>
        <v>192.4</v>
      </c>
      <c r="Q205" s="241">
        <f t="shared" si="402"/>
        <v>106.60000000000001</v>
      </c>
      <c r="R205" s="241">
        <f t="shared" si="402"/>
        <v>115.7</v>
      </c>
      <c r="S205" s="241">
        <f t="shared" si="402"/>
        <v>105.3</v>
      </c>
      <c r="T205" s="241">
        <f t="shared" si="402"/>
        <v>36.4</v>
      </c>
      <c r="U205" s="241">
        <f t="shared" si="402"/>
        <v>31.200000000000003</v>
      </c>
      <c r="IE205" s="93"/>
    </row>
    <row r="206" spans="1:239" hidden="1">
      <c r="A206" s="5" t="s">
        <v>33</v>
      </c>
      <c r="B206" s="241">
        <f t="shared" ref="B206:U206" si="403">+B21*(1+$A$196)</f>
        <v>0</v>
      </c>
      <c r="C206" s="241">
        <f t="shared" si="403"/>
        <v>0</v>
      </c>
      <c r="D206" s="241">
        <f t="shared" si="403"/>
        <v>2.6</v>
      </c>
      <c r="E206" s="241">
        <f t="shared" si="403"/>
        <v>1.3</v>
      </c>
      <c r="F206" s="241">
        <f t="shared" si="403"/>
        <v>11.700000000000001</v>
      </c>
      <c r="G206" s="241">
        <f t="shared" si="403"/>
        <v>6.5</v>
      </c>
      <c r="H206" s="241">
        <f t="shared" si="403"/>
        <v>23.400000000000002</v>
      </c>
      <c r="I206" s="241">
        <f t="shared" si="403"/>
        <v>10.4</v>
      </c>
      <c r="J206" s="241">
        <f t="shared" si="403"/>
        <v>54.6</v>
      </c>
      <c r="K206" s="241">
        <f t="shared" si="403"/>
        <v>28.6</v>
      </c>
      <c r="L206" s="241">
        <f t="shared" si="403"/>
        <v>92.3</v>
      </c>
      <c r="M206" s="241">
        <f t="shared" si="403"/>
        <v>54.6</v>
      </c>
      <c r="N206" s="241">
        <f t="shared" si="403"/>
        <v>126.10000000000001</v>
      </c>
      <c r="O206" s="241">
        <f t="shared" si="403"/>
        <v>79.3</v>
      </c>
      <c r="P206" s="241">
        <f t="shared" si="403"/>
        <v>165.1</v>
      </c>
      <c r="Q206" s="241">
        <f t="shared" si="403"/>
        <v>68.900000000000006</v>
      </c>
      <c r="R206" s="241">
        <f t="shared" si="403"/>
        <v>84.5</v>
      </c>
      <c r="S206" s="241">
        <f t="shared" si="403"/>
        <v>78</v>
      </c>
      <c r="T206" s="241">
        <f t="shared" si="403"/>
        <v>13</v>
      </c>
      <c r="U206" s="241">
        <f t="shared" si="403"/>
        <v>20.8</v>
      </c>
      <c r="IE206" s="93"/>
    </row>
    <row r="207" spans="1:239" hidden="1">
      <c r="A207" s="5" t="s">
        <v>34</v>
      </c>
      <c r="B207" s="241">
        <f t="shared" ref="B207:U207" si="404">+B22*(1+$A$196)</f>
        <v>6.5</v>
      </c>
      <c r="C207" s="241">
        <f t="shared" si="404"/>
        <v>2.6</v>
      </c>
      <c r="D207" s="241">
        <f t="shared" si="404"/>
        <v>2.6</v>
      </c>
      <c r="E207" s="241">
        <f t="shared" si="404"/>
        <v>5.2</v>
      </c>
      <c r="F207" s="241">
        <f t="shared" si="404"/>
        <v>11.700000000000001</v>
      </c>
      <c r="G207" s="241">
        <f t="shared" si="404"/>
        <v>15.600000000000001</v>
      </c>
      <c r="H207" s="241">
        <f t="shared" si="404"/>
        <v>54.6</v>
      </c>
      <c r="I207" s="241">
        <f t="shared" si="404"/>
        <v>27.3</v>
      </c>
      <c r="J207" s="241">
        <f t="shared" si="404"/>
        <v>153.4</v>
      </c>
      <c r="K207" s="241">
        <f t="shared" si="404"/>
        <v>81.900000000000006</v>
      </c>
      <c r="L207" s="241">
        <f t="shared" si="404"/>
        <v>369.2</v>
      </c>
      <c r="M207" s="241">
        <f t="shared" si="404"/>
        <v>210.6</v>
      </c>
      <c r="N207" s="241">
        <f t="shared" si="404"/>
        <v>689</v>
      </c>
      <c r="O207" s="241">
        <f t="shared" si="404"/>
        <v>423.8</v>
      </c>
      <c r="P207" s="241">
        <f t="shared" si="404"/>
        <v>786.5</v>
      </c>
      <c r="Q207" s="241">
        <f t="shared" si="404"/>
        <v>512.20000000000005</v>
      </c>
      <c r="R207" s="241">
        <f t="shared" si="404"/>
        <v>553.80000000000007</v>
      </c>
      <c r="S207" s="241">
        <f t="shared" si="404"/>
        <v>487.5</v>
      </c>
      <c r="T207" s="241">
        <f t="shared" si="404"/>
        <v>114.4</v>
      </c>
      <c r="U207" s="241">
        <f t="shared" si="404"/>
        <v>163.80000000000001</v>
      </c>
      <c r="IE207" s="93"/>
    </row>
    <row r="208" spans="1:239" hidden="1">
      <c r="A208" s="5" t="s">
        <v>35</v>
      </c>
      <c r="B208" s="241">
        <f t="shared" ref="B208:U208" si="405">+B23*(1+$A$196)</f>
        <v>0</v>
      </c>
      <c r="C208" s="241">
        <f t="shared" si="405"/>
        <v>0</v>
      </c>
      <c r="D208" s="241">
        <f t="shared" si="405"/>
        <v>0</v>
      </c>
      <c r="E208" s="241">
        <f t="shared" si="405"/>
        <v>1.3</v>
      </c>
      <c r="F208" s="241">
        <f t="shared" si="405"/>
        <v>1.3</v>
      </c>
      <c r="G208" s="241">
        <f t="shared" si="405"/>
        <v>7.8000000000000007</v>
      </c>
      <c r="H208" s="241">
        <f t="shared" si="405"/>
        <v>13</v>
      </c>
      <c r="I208" s="241">
        <f t="shared" si="405"/>
        <v>11.700000000000001</v>
      </c>
      <c r="J208" s="241">
        <f t="shared" si="405"/>
        <v>33.800000000000004</v>
      </c>
      <c r="K208" s="241">
        <f t="shared" si="405"/>
        <v>26</v>
      </c>
      <c r="L208" s="241">
        <f t="shared" si="405"/>
        <v>61.1</v>
      </c>
      <c r="M208" s="241">
        <f t="shared" si="405"/>
        <v>39</v>
      </c>
      <c r="N208" s="241">
        <f t="shared" si="405"/>
        <v>114.4</v>
      </c>
      <c r="O208" s="241">
        <f t="shared" si="405"/>
        <v>49.4</v>
      </c>
      <c r="P208" s="241">
        <f t="shared" si="405"/>
        <v>87.100000000000009</v>
      </c>
      <c r="Q208" s="241">
        <f t="shared" si="405"/>
        <v>50.7</v>
      </c>
      <c r="R208" s="241">
        <f t="shared" si="405"/>
        <v>66.3</v>
      </c>
      <c r="S208" s="241">
        <f t="shared" si="405"/>
        <v>33.800000000000004</v>
      </c>
      <c r="T208" s="241">
        <f t="shared" si="405"/>
        <v>20.8</v>
      </c>
      <c r="U208" s="241">
        <f t="shared" si="405"/>
        <v>11.700000000000001</v>
      </c>
      <c r="IE208" s="93"/>
    </row>
    <row r="209" spans="1:247" hidden="1">
      <c r="A209" s="5" t="s">
        <v>181</v>
      </c>
      <c r="B209" s="241">
        <f t="shared" ref="B209:U209" si="406">+B24*(1+$A$196)</f>
        <v>0</v>
      </c>
      <c r="C209" s="241">
        <f t="shared" si="406"/>
        <v>1.3</v>
      </c>
      <c r="D209" s="241">
        <f t="shared" si="406"/>
        <v>1.3</v>
      </c>
      <c r="E209" s="241">
        <f t="shared" si="406"/>
        <v>0</v>
      </c>
      <c r="F209" s="241">
        <f t="shared" si="406"/>
        <v>11.700000000000001</v>
      </c>
      <c r="G209" s="241">
        <f t="shared" si="406"/>
        <v>1.3</v>
      </c>
      <c r="H209" s="241">
        <f t="shared" si="406"/>
        <v>37.700000000000003</v>
      </c>
      <c r="I209" s="241">
        <f t="shared" si="406"/>
        <v>14.3</v>
      </c>
      <c r="J209" s="241">
        <f t="shared" si="406"/>
        <v>106.60000000000001</v>
      </c>
      <c r="K209" s="241">
        <f t="shared" si="406"/>
        <v>52</v>
      </c>
      <c r="L209" s="241">
        <f t="shared" si="406"/>
        <v>250.9</v>
      </c>
      <c r="M209" s="241">
        <f t="shared" si="406"/>
        <v>144.30000000000001</v>
      </c>
      <c r="N209" s="241">
        <f t="shared" si="406"/>
        <v>462.8</v>
      </c>
      <c r="O209" s="241">
        <f t="shared" si="406"/>
        <v>243.1</v>
      </c>
      <c r="P209" s="241">
        <f t="shared" si="406"/>
        <v>423.8</v>
      </c>
      <c r="Q209" s="241">
        <f t="shared" si="406"/>
        <v>230.1</v>
      </c>
      <c r="R209" s="241">
        <f t="shared" si="406"/>
        <v>239.20000000000002</v>
      </c>
      <c r="S209" s="241">
        <f t="shared" si="406"/>
        <v>205.4</v>
      </c>
      <c r="T209" s="241">
        <f t="shared" si="406"/>
        <v>57.2</v>
      </c>
      <c r="U209" s="241">
        <f t="shared" si="406"/>
        <v>53.300000000000004</v>
      </c>
      <c r="IE209" s="93"/>
    </row>
    <row r="210" spans="1:247" hidden="1">
      <c r="A210" s="5" t="s">
        <v>182</v>
      </c>
      <c r="B210" s="241">
        <f t="shared" ref="B210:U210" si="407">+B25*(1+$A$196)</f>
        <v>1.3</v>
      </c>
      <c r="C210" s="241">
        <f t="shared" si="407"/>
        <v>1.3</v>
      </c>
      <c r="D210" s="241">
        <f t="shared" si="407"/>
        <v>0</v>
      </c>
      <c r="E210" s="241">
        <f t="shared" si="407"/>
        <v>2.6</v>
      </c>
      <c r="F210" s="241">
        <f t="shared" si="407"/>
        <v>2.6</v>
      </c>
      <c r="G210" s="241">
        <f t="shared" si="407"/>
        <v>10.4</v>
      </c>
      <c r="H210" s="241">
        <f t="shared" si="407"/>
        <v>36.4</v>
      </c>
      <c r="I210" s="241">
        <f t="shared" si="407"/>
        <v>33.800000000000004</v>
      </c>
      <c r="J210" s="241">
        <f t="shared" si="407"/>
        <v>85.8</v>
      </c>
      <c r="K210" s="241">
        <f t="shared" si="407"/>
        <v>54.6</v>
      </c>
      <c r="L210" s="241">
        <f t="shared" si="407"/>
        <v>217.1</v>
      </c>
      <c r="M210" s="241">
        <f t="shared" si="407"/>
        <v>136.5</v>
      </c>
      <c r="N210" s="241">
        <f t="shared" si="407"/>
        <v>422.5</v>
      </c>
      <c r="O210" s="241">
        <f t="shared" si="407"/>
        <v>200.20000000000002</v>
      </c>
      <c r="P210" s="241">
        <f t="shared" si="407"/>
        <v>455</v>
      </c>
      <c r="Q210" s="241">
        <f t="shared" si="407"/>
        <v>273</v>
      </c>
      <c r="R210" s="241">
        <f t="shared" si="407"/>
        <v>278.2</v>
      </c>
      <c r="S210" s="241">
        <f t="shared" si="407"/>
        <v>250.9</v>
      </c>
      <c r="T210" s="241">
        <f t="shared" si="407"/>
        <v>49.4</v>
      </c>
      <c r="U210" s="241">
        <f t="shared" si="407"/>
        <v>89.7</v>
      </c>
      <c r="IE210" s="93"/>
    </row>
    <row r="211" spans="1:247" hidden="1">
      <c r="A211" s="5" t="s">
        <v>38</v>
      </c>
      <c r="B211" s="241">
        <f t="shared" ref="B211:U211" si="408">+B26*(1+$A$196)</f>
        <v>7.8000000000000007</v>
      </c>
      <c r="C211" s="241">
        <f t="shared" si="408"/>
        <v>3.9000000000000004</v>
      </c>
      <c r="D211" s="241">
        <f t="shared" si="408"/>
        <v>1.3</v>
      </c>
      <c r="E211" s="241">
        <f t="shared" si="408"/>
        <v>2.6</v>
      </c>
      <c r="F211" s="241">
        <f t="shared" si="408"/>
        <v>13</v>
      </c>
      <c r="G211" s="241">
        <f t="shared" si="408"/>
        <v>16.900000000000002</v>
      </c>
      <c r="H211" s="241">
        <f t="shared" si="408"/>
        <v>37.700000000000003</v>
      </c>
      <c r="I211" s="241">
        <f t="shared" si="408"/>
        <v>23.400000000000002</v>
      </c>
      <c r="J211" s="241">
        <f t="shared" si="408"/>
        <v>113.10000000000001</v>
      </c>
      <c r="K211" s="241">
        <f t="shared" si="408"/>
        <v>58.5</v>
      </c>
      <c r="L211" s="241">
        <f t="shared" si="408"/>
        <v>237.9</v>
      </c>
      <c r="M211" s="241">
        <f t="shared" si="408"/>
        <v>123.5</v>
      </c>
      <c r="N211" s="241">
        <f t="shared" si="408"/>
        <v>403</v>
      </c>
      <c r="O211" s="241">
        <f t="shared" si="408"/>
        <v>232.70000000000002</v>
      </c>
      <c r="P211" s="241">
        <f t="shared" si="408"/>
        <v>408.2</v>
      </c>
      <c r="Q211" s="241">
        <f t="shared" si="408"/>
        <v>224.9</v>
      </c>
      <c r="R211" s="241">
        <f t="shared" si="408"/>
        <v>247</v>
      </c>
      <c r="S211" s="241">
        <f t="shared" si="408"/>
        <v>209.3</v>
      </c>
      <c r="T211" s="241">
        <f t="shared" si="408"/>
        <v>44.2</v>
      </c>
      <c r="U211" s="241">
        <f t="shared" si="408"/>
        <v>55.9</v>
      </c>
      <c r="IE211" s="93"/>
    </row>
    <row r="212" spans="1:247" hidden="1">
      <c r="A212" s="5" t="s">
        <v>39</v>
      </c>
      <c r="B212" s="241">
        <f t="shared" ref="B212:U212" si="409">+B27*(1+$A$196)</f>
        <v>0</v>
      </c>
      <c r="C212" s="241">
        <f t="shared" si="409"/>
        <v>0</v>
      </c>
      <c r="D212" s="241">
        <f t="shared" si="409"/>
        <v>0</v>
      </c>
      <c r="E212" s="241">
        <f t="shared" si="409"/>
        <v>0</v>
      </c>
      <c r="F212" s="241">
        <f t="shared" si="409"/>
        <v>6.5</v>
      </c>
      <c r="G212" s="241">
        <f t="shared" si="409"/>
        <v>2.6</v>
      </c>
      <c r="H212" s="241">
        <f t="shared" si="409"/>
        <v>19.5</v>
      </c>
      <c r="I212" s="241">
        <f t="shared" si="409"/>
        <v>11.700000000000001</v>
      </c>
      <c r="J212" s="241">
        <f t="shared" si="409"/>
        <v>49.4</v>
      </c>
      <c r="K212" s="241">
        <f t="shared" si="409"/>
        <v>28.6</v>
      </c>
      <c r="L212" s="241">
        <f t="shared" si="409"/>
        <v>105.3</v>
      </c>
      <c r="M212" s="241">
        <f t="shared" si="409"/>
        <v>52</v>
      </c>
      <c r="N212" s="241">
        <f t="shared" si="409"/>
        <v>159.9</v>
      </c>
      <c r="O212" s="241">
        <f t="shared" si="409"/>
        <v>94.9</v>
      </c>
      <c r="P212" s="241">
        <f t="shared" si="409"/>
        <v>183.3</v>
      </c>
      <c r="Q212" s="241">
        <f t="shared" si="409"/>
        <v>140.4</v>
      </c>
      <c r="R212" s="241">
        <f t="shared" si="409"/>
        <v>111.8</v>
      </c>
      <c r="S212" s="241">
        <f t="shared" si="409"/>
        <v>119.60000000000001</v>
      </c>
      <c r="T212" s="241">
        <f t="shared" si="409"/>
        <v>22.1</v>
      </c>
      <c r="U212" s="241">
        <f t="shared" si="409"/>
        <v>39</v>
      </c>
      <c r="IE212" s="93"/>
    </row>
    <row r="213" spans="1:247" hidden="1">
      <c r="A213" s="5" t="s">
        <v>40</v>
      </c>
      <c r="B213" s="241">
        <f t="shared" ref="B213:U213" si="410">+B28*(1+$A$196)</f>
        <v>0</v>
      </c>
      <c r="C213" s="241">
        <f t="shared" si="410"/>
        <v>1.3</v>
      </c>
      <c r="D213" s="241">
        <f t="shared" si="410"/>
        <v>0</v>
      </c>
      <c r="E213" s="241">
        <f t="shared" si="410"/>
        <v>1.3</v>
      </c>
      <c r="F213" s="241">
        <f t="shared" si="410"/>
        <v>10.4</v>
      </c>
      <c r="G213" s="241">
        <f t="shared" si="410"/>
        <v>6.5</v>
      </c>
      <c r="H213" s="241">
        <f t="shared" si="410"/>
        <v>15.600000000000001</v>
      </c>
      <c r="I213" s="241">
        <f t="shared" si="410"/>
        <v>11.700000000000001</v>
      </c>
      <c r="J213" s="241">
        <f t="shared" si="410"/>
        <v>58.5</v>
      </c>
      <c r="K213" s="241">
        <f t="shared" si="410"/>
        <v>39</v>
      </c>
      <c r="L213" s="241">
        <f t="shared" si="410"/>
        <v>167.70000000000002</v>
      </c>
      <c r="M213" s="241">
        <f t="shared" si="410"/>
        <v>70.2</v>
      </c>
      <c r="N213" s="241">
        <f t="shared" si="410"/>
        <v>243.1</v>
      </c>
      <c r="O213" s="241">
        <f t="shared" si="410"/>
        <v>115.7</v>
      </c>
      <c r="P213" s="241">
        <f t="shared" si="410"/>
        <v>247</v>
      </c>
      <c r="Q213" s="241">
        <f t="shared" si="410"/>
        <v>146.9</v>
      </c>
      <c r="R213" s="241">
        <f t="shared" si="410"/>
        <v>136.5</v>
      </c>
      <c r="S213" s="241">
        <f t="shared" si="410"/>
        <v>132.6</v>
      </c>
      <c r="T213" s="241">
        <f t="shared" si="410"/>
        <v>26</v>
      </c>
      <c r="U213" s="241">
        <f t="shared" si="410"/>
        <v>41.6</v>
      </c>
      <c r="IE213" s="93"/>
    </row>
    <row r="214" spans="1:247" hidden="1">
      <c r="A214" s="5" t="s">
        <v>41</v>
      </c>
      <c r="B214" s="241">
        <f t="shared" ref="B214:U214" si="411">+B29*(1+$A$196)</f>
        <v>1.3</v>
      </c>
      <c r="C214" s="241">
        <f t="shared" si="411"/>
        <v>0</v>
      </c>
      <c r="D214" s="241">
        <f t="shared" si="411"/>
        <v>1.3</v>
      </c>
      <c r="E214" s="241">
        <f t="shared" si="411"/>
        <v>3.9000000000000004</v>
      </c>
      <c r="F214" s="241">
        <f t="shared" si="411"/>
        <v>9.1</v>
      </c>
      <c r="G214" s="241">
        <f t="shared" si="411"/>
        <v>5.2</v>
      </c>
      <c r="H214" s="241">
        <f t="shared" si="411"/>
        <v>24.7</v>
      </c>
      <c r="I214" s="241">
        <f t="shared" si="411"/>
        <v>9.1</v>
      </c>
      <c r="J214" s="241">
        <f t="shared" si="411"/>
        <v>68.900000000000006</v>
      </c>
      <c r="K214" s="241">
        <f t="shared" si="411"/>
        <v>26</v>
      </c>
      <c r="L214" s="241">
        <f t="shared" si="411"/>
        <v>149.5</v>
      </c>
      <c r="M214" s="241">
        <f t="shared" si="411"/>
        <v>55.9</v>
      </c>
      <c r="N214" s="241">
        <f t="shared" si="411"/>
        <v>201.5</v>
      </c>
      <c r="O214" s="241">
        <f t="shared" si="411"/>
        <v>101.4</v>
      </c>
      <c r="P214" s="241">
        <f t="shared" si="411"/>
        <v>196.3</v>
      </c>
      <c r="Q214" s="241">
        <f t="shared" si="411"/>
        <v>111.8</v>
      </c>
      <c r="R214" s="241">
        <f t="shared" si="411"/>
        <v>97.5</v>
      </c>
      <c r="S214" s="241">
        <f t="shared" si="411"/>
        <v>71.5</v>
      </c>
      <c r="T214" s="241">
        <f t="shared" si="411"/>
        <v>19.5</v>
      </c>
      <c r="U214" s="241">
        <f t="shared" si="411"/>
        <v>27.3</v>
      </c>
      <c r="IE214" s="93"/>
    </row>
    <row r="215" spans="1:247" hidden="1">
      <c r="A215" s="5" t="s">
        <v>42</v>
      </c>
      <c r="B215" s="241">
        <f t="shared" ref="B215:U215" si="412">+B30*(1+$A$196)</f>
        <v>2.6</v>
      </c>
      <c r="C215" s="241">
        <f t="shared" si="412"/>
        <v>5.2</v>
      </c>
      <c r="D215" s="241">
        <f t="shared" si="412"/>
        <v>5.2</v>
      </c>
      <c r="E215" s="241">
        <f t="shared" si="412"/>
        <v>7.8000000000000007</v>
      </c>
      <c r="F215" s="241">
        <f t="shared" si="412"/>
        <v>20.8</v>
      </c>
      <c r="G215" s="241">
        <f t="shared" si="412"/>
        <v>29.900000000000002</v>
      </c>
      <c r="H215" s="241">
        <f t="shared" si="412"/>
        <v>97.5</v>
      </c>
      <c r="I215" s="241">
        <f t="shared" si="412"/>
        <v>79.3</v>
      </c>
      <c r="J215" s="241">
        <f t="shared" si="412"/>
        <v>322.40000000000003</v>
      </c>
      <c r="K215" s="241">
        <f t="shared" si="412"/>
        <v>211.9</v>
      </c>
      <c r="L215" s="241">
        <f t="shared" si="412"/>
        <v>734.5</v>
      </c>
      <c r="M215" s="241">
        <f t="shared" si="412"/>
        <v>400.40000000000003</v>
      </c>
      <c r="N215" s="241">
        <f t="shared" si="412"/>
        <v>1368.9</v>
      </c>
      <c r="O215" s="241">
        <f t="shared" si="412"/>
        <v>773.5</v>
      </c>
      <c r="P215" s="241">
        <f t="shared" si="412"/>
        <v>1441.7</v>
      </c>
      <c r="Q215" s="241">
        <f t="shared" si="412"/>
        <v>1014</v>
      </c>
      <c r="R215" s="241">
        <f t="shared" si="412"/>
        <v>1032.2</v>
      </c>
      <c r="S215" s="241">
        <f t="shared" si="412"/>
        <v>1053</v>
      </c>
      <c r="T215" s="241">
        <f t="shared" si="412"/>
        <v>210.6</v>
      </c>
      <c r="U215" s="241">
        <f t="shared" si="412"/>
        <v>523.9</v>
      </c>
      <c r="IE215" s="93"/>
    </row>
    <row r="216" spans="1:247" hidden="1">
      <c r="A216" s="5" t="s">
        <v>43</v>
      </c>
      <c r="B216" s="241">
        <f t="shared" ref="B216:U216" si="413">+B31*(1+$A$196)</f>
        <v>1.3</v>
      </c>
      <c r="C216" s="241">
        <f t="shared" si="413"/>
        <v>1.3</v>
      </c>
      <c r="D216" s="241">
        <f t="shared" si="413"/>
        <v>0</v>
      </c>
      <c r="E216" s="241">
        <f t="shared" si="413"/>
        <v>1.3</v>
      </c>
      <c r="F216" s="241">
        <f t="shared" si="413"/>
        <v>1.3</v>
      </c>
      <c r="G216" s="241">
        <f t="shared" si="413"/>
        <v>11.700000000000001</v>
      </c>
      <c r="H216" s="241">
        <f t="shared" si="413"/>
        <v>26</v>
      </c>
      <c r="I216" s="241">
        <f t="shared" si="413"/>
        <v>18.2</v>
      </c>
      <c r="J216" s="241">
        <f t="shared" si="413"/>
        <v>89.7</v>
      </c>
      <c r="K216" s="241">
        <f t="shared" si="413"/>
        <v>58.5</v>
      </c>
      <c r="L216" s="241">
        <f t="shared" si="413"/>
        <v>141.70000000000002</v>
      </c>
      <c r="M216" s="241">
        <f t="shared" si="413"/>
        <v>96.2</v>
      </c>
      <c r="N216" s="241">
        <f t="shared" si="413"/>
        <v>185.9</v>
      </c>
      <c r="O216" s="241">
        <f t="shared" si="413"/>
        <v>87.100000000000009</v>
      </c>
      <c r="P216" s="241">
        <f t="shared" si="413"/>
        <v>166.4</v>
      </c>
      <c r="Q216" s="241">
        <f t="shared" si="413"/>
        <v>83.2</v>
      </c>
      <c r="R216" s="241">
        <f t="shared" si="413"/>
        <v>92.3</v>
      </c>
      <c r="S216" s="241">
        <f t="shared" si="413"/>
        <v>79.3</v>
      </c>
      <c r="T216" s="241">
        <f t="shared" si="413"/>
        <v>18.2</v>
      </c>
      <c r="U216" s="241">
        <f t="shared" si="413"/>
        <v>48.1</v>
      </c>
      <c r="IE216" s="93"/>
    </row>
    <row r="217" spans="1:247" hidden="1">
      <c r="A217" s="5" t="s">
        <v>44</v>
      </c>
      <c r="B217" s="241">
        <f t="shared" ref="B217:U217" si="414">+B32*(1+$A$196)</f>
        <v>0</v>
      </c>
      <c r="C217" s="241">
        <f t="shared" si="414"/>
        <v>0</v>
      </c>
      <c r="D217" s="241">
        <f t="shared" si="414"/>
        <v>0</v>
      </c>
      <c r="E217" s="241">
        <f t="shared" si="414"/>
        <v>1.3</v>
      </c>
      <c r="F217" s="241">
        <f t="shared" si="414"/>
        <v>2.6</v>
      </c>
      <c r="G217" s="241">
        <f t="shared" si="414"/>
        <v>1.3</v>
      </c>
      <c r="H217" s="241">
        <f t="shared" si="414"/>
        <v>5.2</v>
      </c>
      <c r="I217" s="241">
        <f t="shared" si="414"/>
        <v>5.2</v>
      </c>
      <c r="J217" s="241">
        <f t="shared" si="414"/>
        <v>19.5</v>
      </c>
      <c r="K217" s="241">
        <f t="shared" si="414"/>
        <v>5.2</v>
      </c>
      <c r="L217" s="241">
        <f t="shared" si="414"/>
        <v>75.400000000000006</v>
      </c>
      <c r="M217" s="241">
        <f t="shared" si="414"/>
        <v>23.400000000000002</v>
      </c>
      <c r="N217" s="241">
        <f t="shared" si="414"/>
        <v>123.5</v>
      </c>
      <c r="O217" s="241">
        <f t="shared" si="414"/>
        <v>50.7</v>
      </c>
      <c r="P217" s="241">
        <f t="shared" si="414"/>
        <v>110.5</v>
      </c>
      <c r="Q217" s="241">
        <f t="shared" si="414"/>
        <v>53.300000000000004</v>
      </c>
      <c r="R217" s="241">
        <f t="shared" si="414"/>
        <v>49.4</v>
      </c>
      <c r="S217" s="241">
        <f t="shared" si="414"/>
        <v>48.1</v>
      </c>
      <c r="T217" s="241">
        <f t="shared" si="414"/>
        <v>10.4</v>
      </c>
      <c r="U217" s="241">
        <f t="shared" si="414"/>
        <v>11.700000000000001</v>
      </c>
      <c r="IE217" s="93"/>
    </row>
    <row r="218" spans="1:247" hidden="1">
      <c r="A218" s="5" t="s">
        <v>183</v>
      </c>
      <c r="B218" s="241">
        <f t="shared" ref="B218:U218" si="415">+B33*(1+$A$196)</f>
        <v>0</v>
      </c>
      <c r="C218" s="241">
        <f t="shared" si="415"/>
        <v>3.9000000000000004</v>
      </c>
      <c r="D218" s="241">
        <f t="shared" si="415"/>
        <v>5.2</v>
      </c>
      <c r="E218" s="241">
        <f t="shared" si="415"/>
        <v>3.9000000000000004</v>
      </c>
      <c r="F218" s="241">
        <f t="shared" si="415"/>
        <v>24.7</v>
      </c>
      <c r="G218" s="241">
        <f t="shared" si="415"/>
        <v>19.5</v>
      </c>
      <c r="H218" s="241">
        <f t="shared" si="415"/>
        <v>65</v>
      </c>
      <c r="I218" s="241">
        <f t="shared" si="415"/>
        <v>36.4</v>
      </c>
      <c r="J218" s="241">
        <f t="shared" si="415"/>
        <v>188.5</v>
      </c>
      <c r="K218" s="241">
        <f t="shared" si="415"/>
        <v>75.400000000000006</v>
      </c>
      <c r="L218" s="241">
        <f t="shared" si="415"/>
        <v>365.3</v>
      </c>
      <c r="M218" s="241">
        <f t="shared" si="415"/>
        <v>180.70000000000002</v>
      </c>
      <c r="N218" s="241">
        <f t="shared" si="415"/>
        <v>583.70000000000005</v>
      </c>
      <c r="O218" s="241">
        <f t="shared" si="415"/>
        <v>313.3</v>
      </c>
      <c r="P218" s="241">
        <f t="shared" si="415"/>
        <v>479.7</v>
      </c>
      <c r="Q218" s="241">
        <f t="shared" si="415"/>
        <v>292.5</v>
      </c>
      <c r="R218" s="241">
        <f t="shared" si="415"/>
        <v>223.6</v>
      </c>
      <c r="S218" s="241">
        <f t="shared" si="415"/>
        <v>208</v>
      </c>
      <c r="T218" s="241">
        <f t="shared" si="415"/>
        <v>41.6</v>
      </c>
      <c r="U218" s="241">
        <f t="shared" si="415"/>
        <v>44.2</v>
      </c>
      <c r="IE218" s="93"/>
    </row>
    <row r="219" spans="1:247" hidden="1">
      <c r="A219" s="14" t="s">
        <v>269</v>
      </c>
      <c r="B219" s="241">
        <f t="shared" ref="B219:U219" si="416">+B34*(1+$A$196)</f>
        <v>0</v>
      </c>
      <c r="C219" s="241">
        <f t="shared" si="416"/>
        <v>0</v>
      </c>
      <c r="D219" s="241">
        <f t="shared" si="416"/>
        <v>0</v>
      </c>
      <c r="E219" s="241">
        <f t="shared" si="416"/>
        <v>0</v>
      </c>
      <c r="F219" s="241">
        <f t="shared" si="416"/>
        <v>0</v>
      </c>
      <c r="G219" s="241">
        <f t="shared" si="416"/>
        <v>0</v>
      </c>
      <c r="H219" s="241">
        <f t="shared" si="416"/>
        <v>0</v>
      </c>
      <c r="I219" s="241">
        <f t="shared" si="416"/>
        <v>0</v>
      </c>
      <c r="J219" s="241">
        <f t="shared" si="416"/>
        <v>0</v>
      </c>
      <c r="K219" s="241">
        <f t="shared" si="416"/>
        <v>0</v>
      </c>
      <c r="L219" s="241">
        <f t="shared" si="416"/>
        <v>0</v>
      </c>
      <c r="M219" s="241">
        <f t="shared" si="416"/>
        <v>0</v>
      </c>
      <c r="N219" s="241">
        <f t="shared" si="416"/>
        <v>0</v>
      </c>
      <c r="O219" s="241">
        <f t="shared" si="416"/>
        <v>0</v>
      </c>
      <c r="P219" s="241">
        <f t="shared" si="416"/>
        <v>0</v>
      </c>
      <c r="Q219" s="241">
        <f t="shared" si="416"/>
        <v>0</v>
      </c>
      <c r="R219" s="241">
        <f t="shared" si="416"/>
        <v>0</v>
      </c>
      <c r="S219" s="241">
        <f t="shared" si="416"/>
        <v>0</v>
      </c>
      <c r="T219" s="241">
        <f t="shared" si="416"/>
        <v>0</v>
      </c>
      <c r="U219" s="241">
        <f t="shared" si="416"/>
        <v>0</v>
      </c>
      <c r="IE219" s="93"/>
    </row>
    <row r="220" spans="1:247" ht="14.4">
      <c r="A220" s="4" t="s">
        <v>23</v>
      </c>
      <c r="B220" s="209">
        <f>SUM(B172:B193)</f>
        <v>22.799999999999997</v>
      </c>
      <c r="C220" s="209">
        <f t="shared" ref="C220:U220" si="417">SUM(C172:C193)</f>
        <v>25.199999999999996</v>
      </c>
      <c r="D220" s="209">
        <f t="shared" si="417"/>
        <v>26.4</v>
      </c>
      <c r="E220" s="209">
        <f t="shared" si="417"/>
        <v>38.4</v>
      </c>
      <c r="F220" s="209">
        <f t="shared" si="417"/>
        <v>193.19999999999996</v>
      </c>
      <c r="G220" s="209">
        <f t="shared" si="417"/>
        <v>204</v>
      </c>
      <c r="H220" s="209">
        <f t="shared" si="417"/>
        <v>700.8</v>
      </c>
      <c r="I220" s="209">
        <f t="shared" si="417"/>
        <v>476.40000000000003</v>
      </c>
      <c r="J220" s="209">
        <f t="shared" si="417"/>
        <v>2046</v>
      </c>
      <c r="K220" s="209">
        <f t="shared" si="417"/>
        <v>1163.9999999999998</v>
      </c>
      <c r="L220" s="209">
        <f t="shared" si="417"/>
        <v>4380</v>
      </c>
      <c r="M220" s="209">
        <f t="shared" si="417"/>
        <v>2412.0000000000005</v>
      </c>
      <c r="N220" s="209">
        <f t="shared" si="417"/>
        <v>7456.8</v>
      </c>
      <c r="O220" s="209">
        <f t="shared" si="417"/>
        <v>4053.6000000000004</v>
      </c>
      <c r="P220" s="209">
        <f t="shared" si="417"/>
        <v>7768.8</v>
      </c>
      <c r="Q220" s="209">
        <f t="shared" si="417"/>
        <v>4761.6000000000004</v>
      </c>
      <c r="R220" s="209">
        <f>SUM(R172:R193)</f>
        <v>4697.9999999999991</v>
      </c>
      <c r="S220" s="209">
        <f t="shared" si="417"/>
        <v>4373.9999999999991</v>
      </c>
      <c r="T220" s="209">
        <f t="shared" si="417"/>
        <v>989.99999999999989</v>
      </c>
      <c r="U220" s="209">
        <f t="shared" si="417"/>
        <v>1676.3999999999999</v>
      </c>
      <c r="IE220" s="93"/>
    </row>
    <row r="221" spans="1:247" ht="14.4">
      <c r="A221" s="306" t="s">
        <v>295</v>
      </c>
      <c r="B221" s="209">
        <f>+B8+B222</f>
        <v>26</v>
      </c>
      <c r="C221" s="209">
        <f>+C8+C222</f>
        <v>26</v>
      </c>
      <c r="D221" s="209">
        <f t="shared" ref="D221:T221" si="418">+D8+D222</f>
        <v>37</v>
      </c>
      <c r="E221" s="209">
        <f t="shared" si="418"/>
        <v>33</v>
      </c>
      <c r="F221" s="209">
        <f t="shared" si="418"/>
        <v>170</v>
      </c>
      <c r="G221" s="209">
        <f t="shared" si="418"/>
        <v>137</v>
      </c>
      <c r="H221" s="209">
        <f t="shared" si="418"/>
        <v>539</v>
      </c>
      <c r="I221" s="209">
        <f t="shared" si="418"/>
        <v>335</v>
      </c>
      <c r="J221" s="209">
        <f t="shared" si="418"/>
        <v>1574</v>
      </c>
      <c r="K221" s="209">
        <f t="shared" si="418"/>
        <v>835</v>
      </c>
      <c r="L221" s="209">
        <f t="shared" si="418"/>
        <v>3491</v>
      </c>
      <c r="M221" s="209">
        <f t="shared" si="418"/>
        <v>1780</v>
      </c>
      <c r="N221" s="209">
        <f t="shared" si="418"/>
        <v>6230</v>
      </c>
      <c r="O221" s="209">
        <f t="shared" si="418"/>
        <v>3540</v>
      </c>
      <c r="P221" s="209">
        <f t="shared" si="418"/>
        <v>7046</v>
      </c>
      <c r="Q221" s="209">
        <f t="shared" si="418"/>
        <v>4943</v>
      </c>
      <c r="R221" s="209">
        <f t="shared" si="418"/>
        <v>4670</v>
      </c>
      <c r="S221" s="209">
        <f t="shared" si="418"/>
        <v>5016</v>
      </c>
      <c r="T221" s="209">
        <f t="shared" si="418"/>
        <v>1281</v>
      </c>
      <c r="U221" s="209">
        <f>+U8+U222</f>
        <v>2676</v>
      </c>
      <c r="V221" s="93"/>
      <c r="AG221" s="93"/>
      <c r="IE221" s="93"/>
    </row>
    <row r="222" spans="1:247">
      <c r="A222" s="305" t="s">
        <v>291</v>
      </c>
      <c r="B222" s="37">
        <f t="shared" ref="B222:U222" si="419">+AI226</f>
        <v>2</v>
      </c>
      <c r="C222" s="37">
        <f t="shared" si="419"/>
        <v>4</v>
      </c>
      <c r="D222" s="37">
        <f t="shared" si="419"/>
        <v>1</v>
      </c>
      <c r="E222" s="37">
        <f t="shared" si="419"/>
        <v>2</v>
      </c>
      <c r="F222" s="37">
        <f t="shared" si="419"/>
        <v>17</v>
      </c>
      <c r="G222" s="37">
        <f t="shared" si="419"/>
        <v>16</v>
      </c>
      <c r="H222" s="37">
        <f t="shared" si="419"/>
        <v>57</v>
      </c>
      <c r="I222" s="37">
        <f t="shared" si="419"/>
        <v>21</v>
      </c>
      <c r="J222" s="37">
        <f t="shared" si="419"/>
        <v>122</v>
      </c>
      <c r="K222" s="37">
        <f t="shared" si="419"/>
        <v>71</v>
      </c>
      <c r="L222" s="37">
        <f t="shared" si="419"/>
        <v>310</v>
      </c>
      <c r="M222" s="37">
        <f t="shared" si="419"/>
        <v>126</v>
      </c>
      <c r="N222" s="37">
        <f t="shared" si="419"/>
        <v>685</v>
      </c>
      <c r="O222" s="37">
        <f t="shared" si="419"/>
        <v>254</v>
      </c>
      <c r="P222" s="37">
        <f t="shared" si="419"/>
        <v>909</v>
      </c>
      <c r="Q222" s="37">
        <f t="shared" si="419"/>
        <v>613</v>
      </c>
      <c r="R222" s="37">
        <f t="shared" si="419"/>
        <v>940</v>
      </c>
      <c r="S222" s="37">
        <f t="shared" si="419"/>
        <v>1039</v>
      </c>
      <c r="T222" s="37">
        <f t="shared" si="419"/>
        <v>379</v>
      </c>
      <c r="U222" s="37">
        <f t="shared" si="419"/>
        <v>825</v>
      </c>
      <c r="V222" s="93"/>
      <c r="AG222" s="93"/>
      <c r="IE222" s="93"/>
    </row>
    <row r="223" spans="1:247" ht="13.8" thickBot="1">
      <c r="V223" s="93"/>
      <c r="AG223" s="93"/>
      <c r="IE223" s="93"/>
    </row>
    <row r="224" spans="1:247" ht="13.8">
      <c r="A224" s="314" t="s">
        <v>296</v>
      </c>
      <c r="B224" s="37">
        <f t="shared" ref="B224:U224" si="420">+AI227</f>
        <v>0</v>
      </c>
      <c r="C224" s="37">
        <f t="shared" si="420"/>
        <v>0</v>
      </c>
      <c r="D224" s="37">
        <f t="shared" si="420"/>
        <v>1</v>
      </c>
      <c r="E224" s="37">
        <f t="shared" si="420"/>
        <v>1</v>
      </c>
      <c r="F224" s="37">
        <f t="shared" si="420"/>
        <v>1</v>
      </c>
      <c r="G224" s="37">
        <f t="shared" si="420"/>
        <v>1</v>
      </c>
      <c r="H224" s="37">
        <f t="shared" si="420"/>
        <v>4</v>
      </c>
      <c r="I224" s="37">
        <f t="shared" si="420"/>
        <v>1</v>
      </c>
      <c r="J224" s="37">
        <f t="shared" si="420"/>
        <v>11</v>
      </c>
      <c r="K224" s="37">
        <f t="shared" si="420"/>
        <v>14</v>
      </c>
      <c r="L224" s="37">
        <f t="shared" si="420"/>
        <v>24</v>
      </c>
      <c r="M224" s="37">
        <f t="shared" si="420"/>
        <v>13</v>
      </c>
      <c r="N224" s="37">
        <f t="shared" si="420"/>
        <v>55</v>
      </c>
      <c r="O224" s="37">
        <f t="shared" si="420"/>
        <v>23</v>
      </c>
      <c r="P224" s="37">
        <f t="shared" si="420"/>
        <v>69</v>
      </c>
      <c r="Q224" s="37">
        <f t="shared" si="420"/>
        <v>48</v>
      </c>
      <c r="R224" s="37">
        <f t="shared" si="420"/>
        <v>74</v>
      </c>
      <c r="S224" s="37">
        <f t="shared" si="420"/>
        <v>65</v>
      </c>
      <c r="T224" s="37">
        <f t="shared" si="420"/>
        <v>24</v>
      </c>
      <c r="U224" s="37">
        <f t="shared" si="420"/>
        <v>36</v>
      </c>
      <c r="AH224" s="54"/>
      <c r="AI224" s="43" t="s">
        <v>16</v>
      </c>
      <c r="AJ224" s="40" t="s">
        <v>16</v>
      </c>
      <c r="AK224" s="41" t="s">
        <v>7</v>
      </c>
      <c r="AL224" s="41" t="s">
        <v>7</v>
      </c>
      <c r="AM224" s="40" t="s">
        <v>8</v>
      </c>
      <c r="AN224" s="40" t="s">
        <v>8</v>
      </c>
      <c r="AO224" s="40" t="s">
        <v>9</v>
      </c>
      <c r="AP224" s="40" t="s">
        <v>9</v>
      </c>
      <c r="AQ224" s="40" t="s">
        <v>10</v>
      </c>
      <c r="AR224" s="40" t="s">
        <v>10</v>
      </c>
      <c r="AS224" s="40" t="s">
        <v>11</v>
      </c>
      <c r="AT224" s="40" t="s">
        <v>11</v>
      </c>
      <c r="AU224" s="40" t="s">
        <v>12</v>
      </c>
      <c r="AV224" s="40" t="s">
        <v>12</v>
      </c>
      <c r="AW224" s="40" t="s">
        <v>13</v>
      </c>
      <c r="AX224" s="40" t="s">
        <v>13</v>
      </c>
      <c r="AY224" s="40" t="s">
        <v>14</v>
      </c>
      <c r="AZ224" s="40" t="s">
        <v>14</v>
      </c>
      <c r="BA224" s="40" t="s">
        <v>15</v>
      </c>
      <c r="BB224" s="44" t="s">
        <v>15</v>
      </c>
      <c r="BC224" s="36" t="s">
        <v>284</v>
      </c>
      <c r="BN224" s="36"/>
      <c r="BO224" s="36"/>
      <c r="BP224" s="54"/>
      <c r="BQ224" s="54" t="s">
        <v>286</v>
      </c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5" t="s">
        <v>287</v>
      </c>
      <c r="FC224" s="54" t="s">
        <v>288</v>
      </c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5" t="s">
        <v>289</v>
      </c>
      <c r="IM224" s="54" t="s">
        <v>273</v>
      </c>
    </row>
    <row r="225" spans="1:247" ht="14.4" thickBot="1">
      <c r="A225" s="315" t="s">
        <v>297</v>
      </c>
      <c r="B225" s="37">
        <f t="shared" ref="B225:K232" si="421">+AI234</f>
        <v>0</v>
      </c>
      <c r="C225" s="37">
        <f t="shared" si="421"/>
        <v>1</v>
      </c>
      <c r="D225" s="37">
        <f t="shared" si="421"/>
        <v>0</v>
      </c>
      <c r="E225" s="37">
        <f t="shared" si="421"/>
        <v>0</v>
      </c>
      <c r="F225" s="37">
        <f t="shared" si="421"/>
        <v>1</v>
      </c>
      <c r="G225" s="37">
        <f t="shared" si="421"/>
        <v>1</v>
      </c>
      <c r="H225" s="37">
        <f t="shared" si="421"/>
        <v>1</v>
      </c>
      <c r="I225" s="37">
        <f t="shared" si="421"/>
        <v>2</v>
      </c>
      <c r="J225" s="37">
        <f t="shared" si="421"/>
        <v>6</v>
      </c>
      <c r="K225" s="37">
        <f t="shared" si="421"/>
        <v>3</v>
      </c>
      <c r="L225" s="37">
        <f t="shared" ref="L225:U232" si="422">+AS234</f>
        <v>7</v>
      </c>
      <c r="M225" s="37">
        <f t="shared" si="422"/>
        <v>2</v>
      </c>
      <c r="N225" s="37">
        <f t="shared" si="422"/>
        <v>25</v>
      </c>
      <c r="O225" s="37">
        <f t="shared" si="422"/>
        <v>1</v>
      </c>
      <c r="P225" s="37">
        <f t="shared" si="422"/>
        <v>51</v>
      </c>
      <c r="Q225" s="37">
        <f t="shared" si="422"/>
        <v>35</v>
      </c>
      <c r="R225" s="37">
        <f t="shared" si="422"/>
        <v>64</v>
      </c>
      <c r="S225" s="37">
        <f t="shared" si="422"/>
        <v>54</v>
      </c>
      <c r="T225" s="37">
        <f t="shared" si="422"/>
        <v>32</v>
      </c>
      <c r="U225" s="37">
        <f t="shared" si="422"/>
        <v>70</v>
      </c>
      <c r="AH225" s="18" t="s">
        <v>184</v>
      </c>
      <c r="AI225" s="70" t="s">
        <v>264</v>
      </c>
      <c r="AJ225" s="50" t="s">
        <v>265</v>
      </c>
      <c r="AK225" s="50" t="s">
        <v>264</v>
      </c>
      <c r="AL225" s="50" t="s">
        <v>265</v>
      </c>
      <c r="AM225" s="50" t="s">
        <v>264</v>
      </c>
      <c r="AN225" s="50" t="s">
        <v>265</v>
      </c>
      <c r="AO225" s="50" t="s">
        <v>264</v>
      </c>
      <c r="AP225" s="50" t="s">
        <v>265</v>
      </c>
      <c r="AQ225" s="50" t="s">
        <v>264</v>
      </c>
      <c r="AR225" s="50" t="s">
        <v>265</v>
      </c>
      <c r="AS225" s="50" t="s">
        <v>264</v>
      </c>
      <c r="AT225" s="50" t="s">
        <v>265</v>
      </c>
      <c r="AU225" s="50" t="s">
        <v>264</v>
      </c>
      <c r="AV225" s="50" t="s">
        <v>265</v>
      </c>
      <c r="AW225" s="50" t="s">
        <v>264</v>
      </c>
      <c r="AX225" s="50" t="s">
        <v>265</v>
      </c>
      <c r="AY225" s="50" t="s">
        <v>264</v>
      </c>
      <c r="AZ225" s="50" t="s">
        <v>265</v>
      </c>
      <c r="BA225" s="50" t="s">
        <v>264</v>
      </c>
      <c r="BB225" s="51" t="s">
        <v>265</v>
      </c>
      <c r="BC225" s="36" t="s">
        <v>268</v>
      </c>
      <c r="BN225" s="36"/>
      <c r="BO225" s="36"/>
      <c r="BP225" s="18" t="s">
        <v>184</v>
      </c>
      <c r="BQ225" s="18">
        <v>0</v>
      </c>
      <c r="BR225" s="18">
        <v>1</v>
      </c>
      <c r="BS225" s="18">
        <v>3</v>
      </c>
      <c r="BT225" s="18">
        <v>7</v>
      </c>
      <c r="BU225" s="18">
        <v>14</v>
      </c>
      <c r="BV225" s="18">
        <v>19</v>
      </c>
      <c r="BW225" s="18">
        <v>21</v>
      </c>
      <c r="BX225" s="18">
        <v>22</v>
      </c>
      <c r="BY225" s="18">
        <v>24</v>
      </c>
      <c r="BZ225" s="18">
        <v>25</v>
      </c>
      <c r="CA225" s="18">
        <v>26</v>
      </c>
      <c r="CB225" s="18">
        <v>27</v>
      </c>
      <c r="CC225" s="18">
        <v>28</v>
      </c>
      <c r="CD225" s="18">
        <v>30</v>
      </c>
      <c r="CE225" s="18">
        <v>32</v>
      </c>
      <c r="CF225" s="18">
        <v>34</v>
      </c>
      <c r="CG225" s="18">
        <v>35</v>
      </c>
      <c r="CH225" s="18">
        <v>36</v>
      </c>
      <c r="CI225" s="18">
        <v>37</v>
      </c>
      <c r="CJ225" s="18">
        <v>38</v>
      </c>
      <c r="CK225" s="18">
        <v>39</v>
      </c>
      <c r="CL225" s="18">
        <v>40</v>
      </c>
      <c r="CM225" s="18">
        <v>41</v>
      </c>
      <c r="CN225" s="18">
        <v>42</v>
      </c>
      <c r="CO225" s="18">
        <v>43</v>
      </c>
      <c r="CP225" s="18">
        <v>44</v>
      </c>
      <c r="CQ225" s="18">
        <v>45</v>
      </c>
      <c r="CR225" s="18">
        <v>46</v>
      </c>
      <c r="CS225" s="18">
        <v>47</v>
      </c>
      <c r="CT225" s="18">
        <v>48</v>
      </c>
      <c r="CU225" s="18">
        <v>49</v>
      </c>
      <c r="CV225" s="18">
        <v>50</v>
      </c>
      <c r="CW225" s="18">
        <v>51</v>
      </c>
      <c r="CX225" s="18">
        <v>52</v>
      </c>
      <c r="CY225" s="18">
        <v>53</v>
      </c>
      <c r="CZ225" s="18">
        <v>54</v>
      </c>
      <c r="DA225" s="18">
        <v>55</v>
      </c>
      <c r="DB225" s="18">
        <v>56</v>
      </c>
      <c r="DC225" s="18">
        <v>57</v>
      </c>
      <c r="DD225" s="18">
        <v>58</v>
      </c>
      <c r="DE225" s="18">
        <v>59</v>
      </c>
      <c r="DF225" s="18">
        <v>60</v>
      </c>
      <c r="DG225" s="18">
        <v>61</v>
      </c>
      <c r="DH225" s="18">
        <v>62</v>
      </c>
      <c r="DI225" s="18">
        <v>63</v>
      </c>
      <c r="DJ225" s="18">
        <v>64</v>
      </c>
      <c r="DK225" s="18">
        <v>65</v>
      </c>
      <c r="DL225" s="18">
        <v>66</v>
      </c>
      <c r="DM225" s="18">
        <v>67</v>
      </c>
      <c r="DN225" s="18">
        <v>68</v>
      </c>
      <c r="DO225" s="18">
        <v>69</v>
      </c>
      <c r="DP225" s="18">
        <v>70</v>
      </c>
      <c r="DQ225" s="18">
        <v>71</v>
      </c>
      <c r="DR225" s="18">
        <v>72</v>
      </c>
      <c r="DS225" s="18">
        <v>73</v>
      </c>
      <c r="DT225" s="18">
        <v>74</v>
      </c>
      <c r="DU225" s="18">
        <v>75</v>
      </c>
      <c r="DV225" s="18">
        <v>76</v>
      </c>
      <c r="DW225" s="18">
        <v>77</v>
      </c>
      <c r="DX225" s="18">
        <v>78</v>
      </c>
      <c r="DY225" s="18">
        <v>79</v>
      </c>
      <c r="DZ225" s="18">
        <v>80</v>
      </c>
      <c r="EA225" s="18">
        <v>81</v>
      </c>
      <c r="EB225" s="18">
        <v>82</v>
      </c>
      <c r="EC225" s="18">
        <v>83</v>
      </c>
      <c r="ED225" s="18">
        <v>84</v>
      </c>
      <c r="EE225" s="18">
        <v>85</v>
      </c>
      <c r="EF225" s="18">
        <v>86</v>
      </c>
      <c r="EG225" s="18">
        <v>87</v>
      </c>
      <c r="EH225" s="18">
        <v>88</v>
      </c>
      <c r="EI225" s="18">
        <v>89</v>
      </c>
      <c r="EJ225" s="18">
        <v>90</v>
      </c>
      <c r="EK225" s="18">
        <v>91</v>
      </c>
      <c r="EL225" s="18">
        <v>92</v>
      </c>
      <c r="EM225" s="18">
        <v>93</v>
      </c>
      <c r="EN225" s="18">
        <v>94</v>
      </c>
      <c r="EO225" s="18">
        <v>95</v>
      </c>
      <c r="EP225" s="18">
        <v>96</v>
      </c>
      <c r="EQ225" s="18">
        <v>97</v>
      </c>
      <c r="ER225" s="18">
        <v>98</v>
      </c>
      <c r="ES225" s="18">
        <v>99</v>
      </c>
      <c r="ET225" s="18">
        <v>100</v>
      </c>
      <c r="EU225" s="18">
        <v>101</v>
      </c>
      <c r="EV225" s="18">
        <v>102</v>
      </c>
      <c r="EW225" s="18">
        <v>103</v>
      </c>
      <c r="EX225" s="18">
        <v>104</v>
      </c>
      <c r="EY225" s="18">
        <v>105</v>
      </c>
      <c r="EZ225" s="18">
        <v>107</v>
      </c>
      <c r="FA225" s="18" t="s">
        <v>290</v>
      </c>
      <c r="FB225" s="56"/>
      <c r="FC225" s="18">
        <v>0</v>
      </c>
      <c r="FD225" s="18">
        <v>1</v>
      </c>
      <c r="FE225" s="18">
        <v>18</v>
      </c>
      <c r="FF225" s="18">
        <v>22</v>
      </c>
      <c r="FG225" s="18">
        <v>23</v>
      </c>
      <c r="FH225" s="18">
        <v>25</v>
      </c>
      <c r="FI225" s="18">
        <v>26</v>
      </c>
      <c r="FJ225" s="18">
        <v>27</v>
      </c>
      <c r="FK225" s="18">
        <v>28</v>
      </c>
      <c r="FL225" s="18">
        <v>29</v>
      </c>
      <c r="FM225" s="18">
        <v>30</v>
      </c>
      <c r="FN225" s="18">
        <v>31</v>
      </c>
      <c r="FO225" s="18">
        <v>32</v>
      </c>
      <c r="FP225" s="18">
        <v>33</v>
      </c>
      <c r="FQ225" s="18">
        <v>34</v>
      </c>
      <c r="FR225" s="18">
        <v>35</v>
      </c>
      <c r="FS225" s="18">
        <v>36</v>
      </c>
      <c r="FT225" s="18">
        <v>37</v>
      </c>
      <c r="FU225" s="18">
        <v>38</v>
      </c>
      <c r="FV225" s="18">
        <v>39</v>
      </c>
      <c r="FW225" s="18">
        <v>40</v>
      </c>
      <c r="FX225" s="18">
        <v>41</v>
      </c>
      <c r="FY225" s="18">
        <v>42</v>
      </c>
      <c r="FZ225" s="18">
        <v>43</v>
      </c>
      <c r="GA225" s="18">
        <v>44</v>
      </c>
      <c r="GB225" s="18">
        <v>45</v>
      </c>
      <c r="GC225" s="18">
        <v>46</v>
      </c>
      <c r="GD225" s="18">
        <v>47</v>
      </c>
      <c r="GE225" s="18">
        <v>48</v>
      </c>
      <c r="GF225" s="18">
        <v>49</v>
      </c>
      <c r="GG225" s="18">
        <v>50</v>
      </c>
      <c r="GH225" s="18">
        <v>51</v>
      </c>
      <c r="GI225" s="18">
        <v>52</v>
      </c>
      <c r="GJ225" s="18">
        <v>53</v>
      </c>
      <c r="GK225" s="18">
        <v>54</v>
      </c>
      <c r="GL225" s="18">
        <v>55</v>
      </c>
      <c r="GM225" s="18">
        <v>56</v>
      </c>
      <c r="GN225" s="18">
        <v>57</v>
      </c>
      <c r="GO225" s="18">
        <v>58</v>
      </c>
      <c r="GP225" s="18">
        <v>59</v>
      </c>
      <c r="GQ225" s="18">
        <v>60</v>
      </c>
      <c r="GR225" s="18">
        <v>61</v>
      </c>
      <c r="GS225" s="18">
        <v>62</v>
      </c>
      <c r="GT225" s="18">
        <v>63</v>
      </c>
      <c r="GU225" s="18">
        <v>64</v>
      </c>
      <c r="GV225" s="18">
        <v>65</v>
      </c>
      <c r="GW225" s="18">
        <v>66</v>
      </c>
      <c r="GX225" s="18">
        <v>67</v>
      </c>
      <c r="GY225" s="18">
        <v>68</v>
      </c>
      <c r="GZ225" s="18">
        <v>69</v>
      </c>
      <c r="HA225" s="18">
        <v>70</v>
      </c>
      <c r="HB225" s="18">
        <v>71</v>
      </c>
      <c r="HC225" s="18">
        <v>72</v>
      </c>
      <c r="HD225" s="18">
        <v>73</v>
      </c>
      <c r="HE225" s="18">
        <v>74</v>
      </c>
      <c r="HF225" s="18">
        <v>75</v>
      </c>
      <c r="HG225" s="18">
        <v>76</v>
      </c>
      <c r="HH225" s="18">
        <v>77</v>
      </c>
      <c r="HI225" s="18">
        <v>78</v>
      </c>
      <c r="HJ225" s="18">
        <v>79</v>
      </c>
      <c r="HK225" s="18">
        <v>80</v>
      </c>
      <c r="HL225" s="18">
        <v>81</v>
      </c>
      <c r="HM225" s="18">
        <v>82</v>
      </c>
      <c r="HN225" s="18">
        <v>83</v>
      </c>
      <c r="HO225" s="18">
        <v>84</v>
      </c>
      <c r="HP225" s="18">
        <v>85</v>
      </c>
      <c r="HQ225" s="18">
        <v>86</v>
      </c>
      <c r="HR225" s="18">
        <v>87</v>
      </c>
      <c r="HS225" s="18">
        <v>88</v>
      </c>
      <c r="HT225" s="18">
        <v>89</v>
      </c>
      <c r="HU225" s="18">
        <v>90</v>
      </c>
      <c r="HV225" s="18">
        <v>91</v>
      </c>
      <c r="HW225" s="18">
        <v>92</v>
      </c>
      <c r="HX225" s="18">
        <v>93</v>
      </c>
      <c r="HY225" s="18">
        <v>94</v>
      </c>
      <c r="HZ225" s="18">
        <v>95</v>
      </c>
      <c r="IA225" s="18">
        <v>96</v>
      </c>
      <c r="IB225" s="18">
        <v>97</v>
      </c>
      <c r="IC225" s="18">
        <v>98</v>
      </c>
      <c r="ID225" s="18">
        <v>99</v>
      </c>
      <c r="IE225" s="18">
        <v>100</v>
      </c>
      <c r="IF225" s="18">
        <v>101</v>
      </c>
      <c r="IG225" s="18">
        <v>102</v>
      </c>
      <c r="IH225" s="18">
        <v>103</v>
      </c>
      <c r="II225" s="18">
        <v>104</v>
      </c>
      <c r="IJ225" s="18">
        <v>121</v>
      </c>
      <c r="IK225" s="18" t="s">
        <v>290</v>
      </c>
      <c r="IL225" s="56"/>
      <c r="IM225" s="18"/>
    </row>
    <row r="226" spans="1:247" ht="13.8">
      <c r="A226" s="315" t="s">
        <v>298</v>
      </c>
      <c r="B226" s="37">
        <f t="shared" si="421"/>
        <v>0</v>
      </c>
      <c r="C226" s="37">
        <f t="shared" si="421"/>
        <v>0</v>
      </c>
      <c r="D226" s="37">
        <f t="shared" si="421"/>
        <v>0</v>
      </c>
      <c r="E226" s="37">
        <f t="shared" si="421"/>
        <v>0</v>
      </c>
      <c r="F226" s="37">
        <f t="shared" si="421"/>
        <v>0</v>
      </c>
      <c r="G226" s="37">
        <f t="shared" si="421"/>
        <v>4</v>
      </c>
      <c r="H226" s="37">
        <f t="shared" si="421"/>
        <v>4</v>
      </c>
      <c r="I226" s="37">
        <f t="shared" si="421"/>
        <v>3</v>
      </c>
      <c r="J226" s="37">
        <f t="shared" si="421"/>
        <v>10</v>
      </c>
      <c r="K226" s="37">
        <f t="shared" si="421"/>
        <v>5</v>
      </c>
      <c r="L226" s="37">
        <f t="shared" si="422"/>
        <v>30</v>
      </c>
      <c r="M226" s="37">
        <f t="shared" si="422"/>
        <v>10</v>
      </c>
      <c r="N226" s="37">
        <f t="shared" si="422"/>
        <v>62</v>
      </c>
      <c r="O226" s="37">
        <f t="shared" si="422"/>
        <v>22</v>
      </c>
      <c r="P226" s="37">
        <f t="shared" si="422"/>
        <v>88</v>
      </c>
      <c r="Q226" s="37">
        <f t="shared" si="422"/>
        <v>50</v>
      </c>
      <c r="R226" s="37">
        <f t="shared" si="422"/>
        <v>56</v>
      </c>
      <c r="S226" s="37">
        <f t="shared" si="422"/>
        <v>85</v>
      </c>
      <c r="T226" s="37">
        <f t="shared" si="422"/>
        <v>32</v>
      </c>
      <c r="U226" s="37">
        <f t="shared" si="422"/>
        <v>58</v>
      </c>
      <c r="AH226" s="320" t="s">
        <v>19</v>
      </c>
      <c r="AI226" s="327">
        <f>SUM(FC226:FD226)</f>
        <v>2</v>
      </c>
      <c r="AJ226" s="327">
        <f>SUM(BQ226:BT226)</f>
        <v>4</v>
      </c>
      <c r="AK226" s="327">
        <f>SUM(FE226)</f>
        <v>1</v>
      </c>
      <c r="AL226" s="327">
        <f>SUM(BU226:BV226)</f>
        <v>2</v>
      </c>
      <c r="AM226" s="327">
        <f>SUM(FF226:FL226)</f>
        <v>17</v>
      </c>
      <c r="AN226" s="327">
        <f>SUM(BW226:CC226)</f>
        <v>16</v>
      </c>
      <c r="AO226" s="327">
        <f>SUM(FM226:FV226)</f>
        <v>57</v>
      </c>
      <c r="AP226" s="327">
        <f>SUM(CD226:CK226)</f>
        <v>21</v>
      </c>
      <c r="AQ226" s="327">
        <f>SUM(FW226:GF226)</f>
        <v>122</v>
      </c>
      <c r="AR226" s="327">
        <f>SUM(CL226:CU226)</f>
        <v>71</v>
      </c>
      <c r="AS226" s="327">
        <f>SUM(GG226:GP226)</f>
        <v>310</v>
      </c>
      <c r="AT226" s="327">
        <f>SUM(CV226:DE226)</f>
        <v>126</v>
      </c>
      <c r="AU226" s="327">
        <f>SUM(GQ226:GZ226)</f>
        <v>685</v>
      </c>
      <c r="AV226" s="327">
        <f>SUM(DF226:DO226)</f>
        <v>254</v>
      </c>
      <c r="AW226" s="327">
        <f>SUM(HA226:HJ226)</f>
        <v>909</v>
      </c>
      <c r="AX226" s="327">
        <f>SUM(DP226:DY226)</f>
        <v>613</v>
      </c>
      <c r="AY226" s="327">
        <f>SUM(HK226:HT226)</f>
        <v>940</v>
      </c>
      <c r="AZ226" s="327">
        <f>SUM(DZ226:EI226)</f>
        <v>1039</v>
      </c>
      <c r="BA226" s="327">
        <f>SUM(HU226:IJ226)</f>
        <v>379</v>
      </c>
      <c r="BB226" s="327">
        <f>SUM(EJ226:EZ226)</f>
        <v>825</v>
      </c>
      <c r="BC226" s="327">
        <f>+FA226+IK226</f>
        <v>5</v>
      </c>
      <c r="BP226" s="320" t="s">
        <v>19</v>
      </c>
      <c r="BQ226" s="321">
        <v>1</v>
      </c>
      <c r="BR226" s="321">
        <v>1</v>
      </c>
      <c r="BS226" s="321">
        <v>1</v>
      </c>
      <c r="BT226" s="321">
        <v>1</v>
      </c>
      <c r="BU226" s="321">
        <v>1</v>
      </c>
      <c r="BV226" s="321">
        <v>1</v>
      </c>
      <c r="BW226" s="321">
        <v>1</v>
      </c>
      <c r="BX226" s="321">
        <v>2</v>
      </c>
      <c r="BY226" s="321">
        <v>2</v>
      </c>
      <c r="BZ226" s="321">
        <v>1</v>
      </c>
      <c r="CA226" s="321">
        <v>2</v>
      </c>
      <c r="CB226" s="321">
        <v>2</v>
      </c>
      <c r="CC226" s="321">
        <v>6</v>
      </c>
      <c r="CD226" s="321">
        <v>3</v>
      </c>
      <c r="CE226" s="321">
        <v>1</v>
      </c>
      <c r="CF226" s="321">
        <v>1</v>
      </c>
      <c r="CG226" s="321">
        <v>3</v>
      </c>
      <c r="CH226" s="321">
        <v>1</v>
      </c>
      <c r="CI226" s="321">
        <v>2</v>
      </c>
      <c r="CJ226" s="321">
        <v>5</v>
      </c>
      <c r="CK226" s="321">
        <v>5</v>
      </c>
      <c r="CL226" s="321">
        <v>5</v>
      </c>
      <c r="CM226" s="321">
        <v>5</v>
      </c>
      <c r="CN226" s="321">
        <v>3</v>
      </c>
      <c r="CO226" s="321">
        <v>10</v>
      </c>
      <c r="CP226" s="321">
        <v>6</v>
      </c>
      <c r="CQ226" s="321">
        <v>10</v>
      </c>
      <c r="CR226" s="321">
        <v>6</v>
      </c>
      <c r="CS226" s="321">
        <v>5</v>
      </c>
      <c r="CT226" s="321">
        <v>10</v>
      </c>
      <c r="CU226" s="321">
        <v>11</v>
      </c>
      <c r="CV226" s="321">
        <v>15</v>
      </c>
      <c r="CW226" s="321">
        <v>8</v>
      </c>
      <c r="CX226" s="321">
        <v>13</v>
      </c>
      <c r="CY226" s="321">
        <v>10</v>
      </c>
      <c r="CZ226" s="321">
        <v>8</v>
      </c>
      <c r="DA226" s="321">
        <v>16</v>
      </c>
      <c r="DB226" s="321">
        <v>11</v>
      </c>
      <c r="DC226" s="321">
        <v>8</v>
      </c>
      <c r="DD226" s="321">
        <v>23</v>
      </c>
      <c r="DE226" s="321">
        <v>14</v>
      </c>
      <c r="DF226" s="321">
        <v>21</v>
      </c>
      <c r="DG226" s="321">
        <v>20</v>
      </c>
      <c r="DH226" s="321">
        <v>23</v>
      </c>
      <c r="DI226" s="321">
        <v>18</v>
      </c>
      <c r="DJ226" s="321">
        <v>23</v>
      </c>
      <c r="DK226" s="321">
        <v>22</v>
      </c>
      <c r="DL226" s="321">
        <v>20</v>
      </c>
      <c r="DM226" s="321">
        <v>34</v>
      </c>
      <c r="DN226" s="321">
        <v>27</v>
      </c>
      <c r="DO226" s="321">
        <v>46</v>
      </c>
      <c r="DP226" s="321">
        <v>49</v>
      </c>
      <c r="DQ226" s="321">
        <v>53</v>
      </c>
      <c r="DR226" s="321">
        <v>49</v>
      </c>
      <c r="DS226" s="321">
        <v>57</v>
      </c>
      <c r="DT226" s="321">
        <v>48</v>
      </c>
      <c r="DU226" s="321">
        <v>63</v>
      </c>
      <c r="DV226" s="321">
        <v>71</v>
      </c>
      <c r="DW226" s="321">
        <v>62</v>
      </c>
      <c r="DX226" s="321">
        <v>89</v>
      </c>
      <c r="DY226" s="321">
        <v>72</v>
      </c>
      <c r="DZ226" s="321">
        <v>99</v>
      </c>
      <c r="EA226" s="321">
        <v>87</v>
      </c>
      <c r="EB226" s="321">
        <v>87</v>
      </c>
      <c r="EC226" s="321">
        <v>91</v>
      </c>
      <c r="ED226" s="321">
        <v>106</v>
      </c>
      <c r="EE226" s="321">
        <v>114</v>
      </c>
      <c r="EF226" s="321">
        <v>105</v>
      </c>
      <c r="EG226" s="321">
        <v>111</v>
      </c>
      <c r="EH226" s="321">
        <v>103</v>
      </c>
      <c r="EI226" s="321">
        <v>136</v>
      </c>
      <c r="EJ226" s="321">
        <v>107</v>
      </c>
      <c r="EK226" s="321">
        <v>113</v>
      </c>
      <c r="EL226" s="321">
        <v>119</v>
      </c>
      <c r="EM226" s="321">
        <v>106</v>
      </c>
      <c r="EN226" s="321">
        <v>85</v>
      </c>
      <c r="EO226" s="321">
        <v>72</v>
      </c>
      <c r="EP226" s="321">
        <v>58</v>
      </c>
      <c r="EQ226" s="321">
        <v>50</v>
      </c>
      <c r="ER226" s="321">
        <v>40</v>
      </c>
      <c r="ES226" s="321">
        <v>24</v>
      </c>
      <c r="ET226" s="321">
        <v>17</v>
      </c>
      <c r="EU226" s="321">
        <v>18</v>
      </c>
      <c r="EV226" s="321">
        <v>6</v>
      </c>
      <c r="EW226" s="321">
        <v>3</v>
      </c>
      <c r="EX226" s="321">
        <v>4</v>
      </c>
      <c r="EY226" s="321">
        <v>2</v>
      </c>
      <c r="EZ226" s="321">
        <v>1</v>
      </c>
      <c r="FA226" s="321">
        <v>3</v>
      </c>
      <c r="FB226" s="322">
        <v>2974</v>
      </c>
      <c r="FC226" s="321">
        <v>1</v>
      </c>
      <c r="FD226" s="321">
        <v>1</v>
      </c>
      <c r="FE226" s="321">
        <v>1</v>
      </c>
      <c r="FF226" s="321">
        <v>1</v>
      </c>
      <c r="FG226" s="321">
        <v>1</v>
      </c>
      <c r="FH226" s="321">
        <v>2</v>
      </c>
      <c r="FI226" s="321">
        <v>3</v>
      </c>
      <c r="FJ226" s="321">
        <v>5</v>
      </c>
      <c r="FK226" s="321">
        <v>4</v>
      </c>
      <c r="FL226" s="321">
        <v>1</v>
      </c>
      <c r="FM226" s="321">
        <v>4</v>
      </c>
      <c r="FN226" s="321">
        <v>5</v>
      </c>
      <c r="FO226" s="321">
        <v>9</v>
      </c>
      <c r="FP226" s="321">
        <v>5</v>
      </c>
      <c r="FQ226" s="321">
        <v>5</v>
      </c>
      <c r="FR226" s="321">
        <v>1</v>
      </c>
      <c r="FS226" s="321">
        <v>9</v>
      </c>
      <c r="FT226" s="321">
        <v>5</v>
      </c>
      <c r="FU226" s="321">
        <v>11</v>
      </c>
      <c r="FV226" s="321">
        <v>3</v>
      </c>
      <c r="FW226" s="321">
        <v>4</v>
      </c>
      <c r="FX226" s="321">
        <v>10</v>
      </c>
      <c r="FY226" s="321">
        <v>3</v>
      </c>
      <c r="FZ226" s="321">
        <v>9</v>
      </c>
      <c r="GA226" s="321">
        <v>9</v>
      </c>
      <c r="GB226" s="321">
        <v>13</v>
      </c>
      <c r="GC226" s="321">
        <v>13</v>
      </c>
      <c r="GD226" s="321">
        <v>16</v>
      </c>
      <c r="GE226" s="321">
        <v>24</v>
      </c>
      <c r="GF226" s="321">
        <v>21</v>
      </c>
      <c r="GG226" s="321">
        <v>24</v>
      </c>
      <c r="GH226" s="321">
        <v>21</v>
      </c>
      <c r="GI226" s="321">
        <v>26</v>
      </c>
      <c r="GJ226" s="321">
        <v>32</v>
      </c>
      <c r="GK226" s="321">
        <v>27</v>
      </c>
      <c r="GL226" s="321">
        <v>39</v>
      </c>
      <c r="GM226" s="321">
        <v>37</v>
      </c>
      <c r="GN226" s="321">
        <v>28</v>
      </c>
      <c r="GO226" s="321">
        <v>41</v>
      </c>
      <c r="GP226" s="321">
        <v>35</v>
      </c>
      <c r="GQ226" s="321">
        <v>42</v>
      </c>
      <c r="GR226" s="321">
        <v>48</v>
      </c>
      <c r="GS226" s="321">
        <v>72</v>
      </c>
      <c r="GT226" s="321">
        <v>59</v>
      </c>
      <c r="GU226" s="321">
        <v>68</v>
      </c>
      <c r="GV226" s="321">
        <v>73</v>
      </c>
      <c r="GW226" s="321">
        <v>89</v>
      </c>
      <c r="GX226" s="321">
        <v>68</v>
      </c>
      <c r="GY226" s="321">
        <v>79</v>
      </c>
      <c r="GZ226" s="321">
        <v>87</v>
      </c>
      <c r="HA226" s="321">
        <v>72</v>
      </c>
      <c r="HB226" s="321">
        <v>87</v>
      </c>
      <c r="HC226" s="321">
        <v>97</v>
      </c>
      <c r="HD226" s="321">
        <v>86</v>
      </c>
      <c r="HE226" s="321">
        <v>93</v>
      </c>
      <c r="HF226" s="321">
        <v>82</v>
      </c>
      <c r="HG226" s="321">
        <v>94</v>
      </c>
      <c r="HH226" s="321">
        <v>103</v>
      </c>
      <c r="HI226" s="321">
        <v>102</v>
      </c>
      <c r="HJ226" s="321">
        <v>93</v>
      </c>
      <c r="HK226" s="321">
        <v>101</v>
      </c>
      <c r="HL226" s="321">
        <v>92</v>
      </c>
      <c r="HM226" s="321">
        <v>80</v>
      </c>
      <c r="HN226" s="321">
        <v>102</v>
      </c>
      <c r="HO226" s="321">
        <v>82</v>
      </c>
      <c r="HP226" s="321">
        <v>103</v>
      </c>
      <c r="HQ226" s="321">
        <v>90</v>
      </c>
      <c r="HR226" s="321">
        <v>106</v>
      </c>
      <c r="HS226" s="321">
        <v>94</v>
      </c>
      <c r="HT226" s="321">
        <v>90</v>
      </c>
      <c r="HU226" s="321">
        <v>79</v>
      </c>
      <c r="HV226" s="321">
        <v>72</v>
      </c>
      <c r="HW226" s="321">
        <v>59</v>
      </c>
      <c r="HX226" s="321">
        <v>50</v>
      </c>
      <c r="HY226" s="321">
        <v>26</v>
      </c>
      <c r="HZ226" s="321">
        <v>26</v>
      </c>
      <c r="IA226" s="321">
        <v>22</v>
      </c>
      <c r="IB226" s="321">
        <v>15</v>
      </c>
      <c r="IC226" s="321">
        <v>8</v>
      </c>
      <c r="ID226" s="321">
        <v>7</v>
      </c>
      <c r="IE226" s="321">
        <v>5</v>
      </c>
      <c r="IF226" s="321">
        <v>2</v>
      </c>
      <c r="IG226" s="321">
        <v>4</v>
      </c>
      <c r="IH226" s="321">
        <v>2</v>
      </c>
      <c r="II226" s="321">
        <v>1</v>
      </c>
      <c r="IJ226" s="321">
        <v>1</v>
      </c>
      <c r="IK226" s="321">
        <v>2</v>
      </c>
      <c r="IL226" s="322">
        <v>3424</v>
      </c>
      <c r="IM226" s="321">
        <v>6398</v>
      </c>
    </row>
    <row r="227" spans="1:247">
      <c r="A227" s="315" t="s">
        <v>299</v>
      </c>
      <c r="B227" s="37">
        <f t="shared" si="421"/>
        <v>0</v>
      </c>
      <c r="C227" s="37">
        <f t="shared" si="421"/>
        <v>1</v>
      </c>
      <c r="D227" s="37">
        <f t="shared" si="421"/>
        <v>0</v>
      </c>
      <c r="E227" s="37">
        <f t="shared" si="421"/>
        <v>0</v>
      </c>
      <c r="F227" s="37">
        <f t="shared" si="421"/>
        <v>3</v>
      </c>
      <c r="G227" s="37">
        <f t="shared" si="421"/>
        <v>5</v>
      </c>
      <c r="H227" s="37">
        <f t="shared" si="421"/>
        <v>12</v>
      </c>
      <c r="I227" s="37">
        <f t="shared" si="421"/>
        <v>2</v>
      </c>
      <c r="J227" s="37">
        <f t="shared" si="421"/>
        <v>20</v>
      </c>
      <c r="K227" s="37">
        <f t="shared" si="421"/>
        <v>7</v>
      </c>
      <c r="L227" s="37">
        <f t="shared" si="422"/>
        <v>36</v>
      </c>
      <c r="M227" s="37">
        <f t="shared" si="422"/>
        <v>17</v>
      </c>
      <c r="N227" s="37">
        <f t="shared" si="422"/>
        <v>82</v>
      </c>
      <c r="O227" s="37">
        <f t="shared" si="422"/>
        <v>47</v>
      </c>
      <c r="P227" s="37">
        <f t="shared" si="422"/>
        <v>64</v>
      </c>
      <c r="Q227" s="37">
        <f t="shared" si="422"/>
        <v>56</v>
      </c>
      <c r="R227" s="37">
        <f t="shared" si="422"/>
        <v>66</v>
      </c>
      <c r="S227" s="37">
        <f t="shared" si="422"/>
        <v>51</v>
      </c>
      <c r="T227" s="37">
        <f t="shared" si="422"/>
        <v>23</v>
      </c>
      <c r="U227" s="37">
        <f t="shared" si="422"/>
        <v>30</v>
      </c>
      <c r="AH227" s="16" t="s">
        <v>311</v>
      </c>
      <c r="AI227" s="541">
        <f t="shared" ref="AI227:AI242" si="423">SUM(FC227:FD227)</f>
        <v>0</v>
      </c>
      <c r="AJ227" s="541">
        <f t="shared" ref="AJ227:AJ242" si="424">SUM(BQ227:BT227)</f>
        <v>0</v>
      </c>
      <c r="AK227" s="541">
        <f t="shared" ref="AK227:AK242" si="425">SUM(FE227)</f>
        <v>1</v>
      </c>
      <c r="AL227" s="541">
        <f t="shared" ref="AL227:AL242" si="426">SUM(BU227:BV227)</f>
        <v>1</v>
      </c>
      <c r="AM227" s="541">
        <f t="shared" ref="AM227:AM242" si="427">SUM(FF227:FL227)</f>
        <v>1</v>
      </c>
      <c r="AN227" s="541">
        <f t="shared" ref="AN227:AN242" si="428">SUM(BW227:CC227)</f>
        <v>1</v>
      </c>
      <c r="AO227" s="541">
        <f t="shared" ref="AO227:AO242" si="429">SUM(FM227:FV227)</f>
        <v>4</v>
      </c>
      <c r="AP227" s="541">
        <f t="shared" ref="AP227:AP242" si="430">SUM(CD227:CK227)</f>
        <v>1</v>
      </c>
      <c r="AQ227" s="541">
        <f t="shared" ref="AQ227:AQ242" si="431">SUM(FW227:GF227)</f>
        <v>11</v>
      </c>
      <c r="AR227" s="541">
        <f t="shared" ref="AR227:AR242" si="432">SUM(CL227:CU227)</f>
        <v>14</v>
      </c>
      <c r="AS227" s="541">
        <f t="shared" ref="AS227:AS242" si="433">SUM(GG227:GP227)</f>
        <v>24</v>
      </c>
      <c r="AT227" s="541">
        <f t="shared" ref="AT227:AT242" si="434">SUM(CV227:DE227)</f>
        <v>13</v>
      </c>
      <c r="AU227" s="541">
        <f t="shared" ref="AU227:AU242" si="435">SUM(GQ227:GZ227)</f>
        <v>55</v>
      </c>
      <c r="AV227" s="541">
        <f t="shared" ref="AV227:AV242" si="436">SUM(DF227:DO227)</f>
        <v>23</v>
      </c>
      <c r="AW227" s="541">
        <f t="shared" ref="AW227:AW242" si="437">SUM(HA227:HJ227)</f>
        <v>69</v>
      </c>
      <c r="AX227" s="541">
        <f t="shared" ref="AX227:AX242" si="438">SUM(DP227:DY227)</f>
        <v>48</v>
      </c>
      <c r="AY227" s="541">
        <f t="shared" ref="AY227:AY242" si="439">SUM(HK227:HT227)</f>
        <v>74</v>
      </c>
      <c r="AZ227" s="541">
        <f t="shared" ref="AZ227:AZ242" si="440">SUM(DZ227:EI227)</f>
        <v>65</v>
      </c>
      <c r="BA227" s="541">
        <f t="shared" ref="BA227:BA242" si="441">SUM(HU227:IJ227)</f>
        <v>24</v>
      </c>
      <c r="BB227" s="541">
        <f t="shared" ref="BB227:BB242" si="442">SUM(EJ227:EZ227)</f>
        <v>36</v>
      </c>
      <c r="BC227" s="541">
        <f t="shared" ref="BC227:BC242" si="443">+FA227+IK227</f>
        <v>0</v>
      </c>
      <c r="BP227" s="16" t="s">
        <v>311</v>
      </c>
      <c r="BQ227" s="13"/>
      <c r="BR227" s="13"/>
      <c r="BS227" s="13"/>
      <c r="BT227" s="13"/>
      <c r="BU227" s="13"/>
      <c r="BV227" s="13">
        <v>1</v>
      </c>
      <c r="BW227" s="13"/>
      <c r="BX227" s="13"/>
      <c r="BY227" s="13"/>
      <c r="BZ227" s="13"/>
      <c r="CA227" s="13"/>
      <c r="CB227" s="13">
        <v>1</v>
      </c>
      <c r="CC227" s="13"/>
      <c r="CD227" s="13"/>
      <c r="CE227" s="13"/>
      <c r="CF227" s="13">
        <v>1</v>
      </c>
      <c r="CG227" s="13"/>
      <c r="CH227" s="13"/>
      <c r="CI227" s="13"/>
      <c r="CJ227" s="13"/>
      <c r="CK227" s="13"/>
      <c r="CL227" s="13">
        <v>1</v>
      </c>
      <c r="CM227" s="13">
        <v>1</v>
      </c>
      <c r="CN227" s="13"/>
      <c r="CO227" s="13">
        <v>2</v>
      </c>
      <c r="CP227" s="13">
        <v>2</v>
      </c>
      <c r="CQ227" s="13">
        <v>2</v>
      </c>
      <c r="CR227" s="13">
        <v>2</v>
      </c>
      <c r="CS227" s="13">
        <v>1</v>
      </c>
      <c r="CT227" s="13">
        <v>1</v>
      </c>
      <c r="CU227" s="13">
        <v>2</v>
      </c>
      <c r="CV227" s="13">
        <v>2</v>
      </c>
      <c r="CW227" s="13"/>
      <c r="CX227" s="13"/>
      <c r="CY227" s="13">
        <v>2</v>
      </c>
      <c r="CZ227" s="13">
        <v>2</v>
      </c>
      <c r="DA227" s="13"/>
      <c r="DB227" s="13">
        <v>2</v>
      </c>
      <c r="DC227" s="13"/>
      <c r="DD227" s="13">
        <v>2</v>
      </c>
      <c r="DE227" s="13">
        <v>3</v>
      </c>
      <c r="DF227" s="13"/>
      <c r="DG227" s="13">
        <v>2</v>
      </c>
      <c r="DH227" s="13">
        <v>3</v>
      </c>
      <c r="DI227" s="13"/>
      <c r="DJ227" s="13">
        <v>2</v>
      </c>
      <c r="DK227" s="13">
        <v>2</v>
      </c>
      <c r="DL227" s="13">
        <v>1</v>
      </c>
      <c r="DM227" s="13">
        <v>6</v>
      </c>
      <c r="DN227" s="13">
        <v>4</v>
      </c>
      <c r="DO227" s="13">
        <v>3</v>
      </c>
      <c r="DP227" s="13">
        <v>3</v>
      </c>
      <c r="DQ227" s="13">
        <v>4</v>
      </c>
      <c r="DR227" s="13">
        <v>3</v>
      </c>
      <c r="DS227" s="13">
        <v>2</v>
      </c>
      <c r="DT227" s="13">
        <v>4</v>
      </c>
      <c r="DU227" s="13">
        <v>5</v>
      </c>
      <c r="DV227" s="13">
        <v>5</v>
      </c>
      <c r="DW227" s="13">
        <v>7</v>
      </c>
      <c r="DX227" s="13">
        <v>9</v>
      </c>
      <c r="DY227" s="13">
        <v>6</v>
      </c>
      <c r="DZ227" s="13">
        <v>8</v>
      </c>
      <c r="EA227" s="13">
        <v>4</v>
      </c>
      <c r="EB227" s="13">
        <v>8</v>
      </c>
      <c r="EC227" s="13">
        <v>5</v>
      </c>
      <c r="ED227" s="13">
        <v>10</v>
      </c>
      <c r="EE227" s="13">
        <v>7</v>
      </c>
      <c r="EF227" s="13">
        <v>5</v>
      </c>
      <c r="EG227" s="13">
        <v>5</v>
      </c>
      <c r="EH227" s="13">
        <v>7</v>
      </c>
      <c r="EI227" s="13">
        <v>6</v>
      </c>
      <c r="EJ227" s="13">
        <v>5</v>
      </c>
      <c r="EK227" s="13">
        <v>3</v>
      </c>
      <c r="EL227" s="13">
        <v>6</v>
      </c>
      <c r="EM227" s="13">
        <v>5</v>
      </c>
      <c r="EN227" s="13">
        <v>5</v>
      </c>
      <c r="EO227" s="13">
        <v>2</v>
      </c>
      <c r="EP227" s="13">
        <v>1</v>
      </c>
      <c r="EQ227" s="13">
        <v>2</v>
      </c>
      <c r="ER227" s="13">
        <v>4</v>
      </c>
      <c r="ES227" s="13">
        <v>1</v>
      </c>
      <c r="ET227" s="13"/>
      <c r="EU227" s="13">
        <v>2</v>
      </c>
      <c r="EV227" s="13"/>
      <c r="EW227" s="13"/>
      <c r="EX227" s="13"/>
      <c r="EY227" s="13"/>
      <c r="EZ227" s="13"/>
      <c r="FA227" s="13"/>
      <c r="FB227" s="57">
        <v>202</v>
      </c>
      <c r="FC227" s="13"/>
      <c r="FD227" s="13"/>
      <c r="FE227" s="13">
        <v>1</v>
      </c>
      <c r="FF227" s="13"/>
      <c r="FG227" s="13"/>
      <c r="FH227" s="13"/>
      <c r="FI227" s="13"/>
      <c r="FJ227" s="13">
        <v>1</v>
      </c>
      <c r="FK227" s="13"/>
      <c r="FL227" s="13"/>
      <c r="FM227" s="13"/>
      <c r="FN227" s="13"/>
      <c r="FO227" s="13"/>
      <c r="FP227" s="13">
        <v>1</v>
      </c>
      <c r="FQ227" s="13"/>
      <c r="FR227" s="13"/>
      <c r="FS227" s="13">
        <v>1</v>
      </c>
      <c r="FT227" s="13">
        <v>1</v>
      </c>
      <c r="FU227" s="13">
        <v>1</v>
      </c>
      <c r="FV227" s="13"/>
      <c r="FW227" s="13">
        <v>1</v>
      </c>
      <c r="FX227" s="13">
        <v>2</v>
      </c>
      <c r="FY227" s="13"/>
      <c r="FZ227" s="13">
        <v>2</v>
      </c>
      <c r="GA227" s="13">
        <v>2</v>
      </c>
      <c r="GB227" s="13">
        <v>1</v>
      </c>
      <c r="GC227" s="13"/>
      <c r="GD227" s="13">
        <v>2</v>
      </c>
      <c r="GE227" s="13">
        <v>1</v>
      </c>
      <c r="GF227" s="13"/>
      <c r="GG227" s="13">
        <v>1</v>
      </c>
      <c r="GH227" s="13">
        <v>3</v>
      </c>
      <c r="GI227" s="13">
        <v>1</v>
      </c>
      <c r="GJ227" s="13">
        <v>4</v>
      </c>
      <c r="GK227" s="13">
        <v>4</v>
      </c>
      <c r="GL227" s="13"/>
      <c r="GM227" s="13">
        <v>3</v>
      </c>
      <c r="GN227" s="13">
        <v>1</v>
      </c>
      <c r="GO227" s="13">
        <v>6</v>
      </c>
      <c r="GP227" s="13">
        <v>1</v>
      </c>
      <c r="GQ227" s="13">
        <v>3</v>
      </c>
      <c r="GR227" s="13">
        <v>5</v>
      </c>
      <c r="GS227" s="13">
        <v>6</v>
      </c>
      <c r="GT227" s="13">
        <v>1</v>
      </c>
      <c r="GU227" s="13">
        <v>5</v>
      </c>
      <c r="GV227" s="13">
        <v>7</v>
      </c>
      <c r="GW227" s="13">
        <v>6</v>
      </c>
      <c r="GX227" s="13">
        <v>6</v>
      </c>
      <c r="GY227" s="13">
        <v>5</v>
      </c>
      <c r="GZ227" s="13">
        <v>11</v>
      </c>
      <c r="HA227" s="13">
        <v>6</v>
      </c>
      <c r="HB227" s="13">
        <v>6</v>
      </c>
      <c r="HC227" s="13">
        <v>5</v>
      </c>
      <c r="HD227" s="13">
        <v>11</v>
      </c>
      <c r="HE227" s="13">
        <v>11</v>
      </c>
      <c r="HF227" s="13">
        <v>4</v>
      </c>
      <c r="HG227" s="13">
        <v>6</v>
      </c>
      <c r="HH227" s="13">
        <v>5</v>
      </c>
      <c r="HI227" s="13">
        <v>10</v>
      </c>
      <c r="HJ227" s="13">
        <v>5</v>
      </c>
      <c r="HK227" s="13">
        <v>6</v>
      </c>
      <c r="HL227" s="13">
        <v>12</v>
      </c>
      <c r="HM227" s="13">
        <v>6</v>
      </c>
      <c r="HN227" s="13">
        <v>9</v>
      </c>
      <c r="HO227" s="13">
        <v>9</v>
      </c>
      <c r="HP227" s="13">
        <v>9</v>
      </c>
      <c r="HQ227" s="13">
        <v>7</v>
      </c>
      <c r="HR227" s="13">
        <v>8</v>
      </c>
      <c r="HS227" s="13">
        <v>4</v>
      </c>
      <c r="HT227" s="13">
        <v>4</v>
      </c>
      <c r="HU227" s="13">
        <v>4</v>
      </c>
      <c r="HV227" s="13">
        <v>5</v>
      </c>
      <c r="HW227" s="13">
        <v>6</v>
      </c>
      <c r="HX227" s="13">
        <v>1</v>
      </c>
      <c r="HY227" s="13">
        <v>2</v>
      </c>
      <c r="HZ227" s="13">
        <v>2</v>
      </c>
      <c r="IA227" s="13">
        <v>2</v>
      </c>
      <c r="IB227" s="13">
        <v>2</v>
      </c>
      <c r="IC227" s="13"/>
      <c r="ID227" s="13"/>
      <c r="IE227" s="13"/>
      <c r="IF227" s="13"/>
      <c r="IG227" s="13"/>
      <c r="IH227" s="13"/>
      <c r="II227" s="13"/>
      <c r="IJ227" s="13"/>
      <c r="IK227" s="13"/>
      <c r="IL227" s="57">
        <v>263</v>
      </c>
      <c r="IM227" s="13">
        <v>465</v>
      </c>
    </row>
    <row r="228" spans="1:247">
      <c r="A228" s="315" t="s">
        <v>300</v>
      </c>
      <c r="B228" s="37">
        <f t="shared" si="421"/>
        <v>0</v>
      </c>
      <c r="C228" s="37">
        <f t="shared" si="421"/>
        <v>0</v>
      </c>
      <c r="D228" s="37">
        <f t="shared" si="421"/>
        <v>0</v>
      </c>
      <c r="E228" s="37">
        <f t="shared" si="421"/>
        <v>0</v>
      </c>
      <c r="F228" s="37">
        <f t="shared" si="421"/>
        <v>0</v>
      </c>
      <c r="G228" s="37">
        <f t="shared" si="421"/>
        <v>1</v>
      </c>
      <c r="H228" s="37">
        <f t="shared" si="421"/>
        <v>5</v>
      </c>
      <c r="I228" s="37">
        <f t="shared" si="421"/>
        <v>2</v>
      </c>
      <c r="J228" s="37">
        <f t="shared" si="421"/>
        <v>5</v>
      </c>
      <c r="K228" s="37">
        <f t="shared" si="421"/>
        <v>2</v>
      </c>
      <c r="L228" s="37">
        <f t="shared" si="422"/>
        <v>17</v>
      </c>
      <c r="M228" s="37">
        <f t="shared" si="422"/>
        <v>10</v>
      </c>
      <c r="N228" s="37">
        <f t="shared" si="422"/>
        <v>43</v>
      </c>
      <c r="O228" s="37">
        <f t="shared" si="422"/>
        <v>11</v>
      </c>
      <c r="P228" s="37">
        <f t="shared" si="422"/>
        <v>47</v>
      </c>
      <c r="Q228" s="37">
        <f t="shared" si="422"/>
        <v>45</v>
      </c>
      <c r="R228" s="37">
        <f t="shared" si="422"/>
        <v>72</v>
      </c>
      <c r="S228" s="37">
        <f t="shared" si="422"/>
        <v>67</v>
      </c>
      <c r="T228" s="37">
        <f t="shared" si="422"/>
        <v>16</v>
      </c>
      <c r="U228" s="37">
        <f t="shared" si="422"/>
        <v>52</v>
      </c>
      <c r="AH228" s="16" t="s">
        <v>312</v>
      </c>
      <c r="AI228" s="541">
        <f t="shared" si="423"/>
        <v>0</v>
      </c>
      <c r="AJ228" s="541">
        <f t="shared" si="424"/>
        <v>1</v>
      </c>
      <c r="AK228" s="541">
        <f t="shared" si="425"/>
        <v>0</v>
      </c>
      <c r="AL228" s="541">
        <f t="shared" si="426"/>
        <v>0</v>
      </c>
      <c r="AM228" s="541">
        <f t="shared" si="427"/>
        <v>1</v>
      </c>
      <c r="AN228" s="541">
        <f t="shared" si="428"/>
        <v>0</v>
      </c>
      <c r="AO228" s="541">
        <f t="shared" si="429"/>
        <v>3</v>
      </c>
      <c r="AP228" s="541">
        <f t="shared" si="430"/>
        <v>0</v>
      </c>
      <c r="AQ228" s="541">
        <f t="shared" si="431"/>
        <v>3</v>
      </c>
      <c r="AR228" s="541">
        <f t="shared" si="432"/>
        <v>1</v>
      </c>
      <c r="AS228" s="541">
        <f t="shared" si="433"/>
        <v>13</v>
      </c>
      <c r="AT228" s="541">
        <f t="shared" si="434"/>
        <v>5</v>
      </c>
      <c r="AU228" s="541">
        <f t="shared" si="435"/>
        <v>39</v>
      </c>
      <c r="AV228" s="541">
        <f t="shared" si="436"/>
        <v>15</v>
      </c>
      <c r="AW228" s="541">
        <f t="shared" si="437"/>
        <v>48</v>
      </c>
      <c r="AX228" s="541">
        <f t="shared" si="438"/>
        <v>33</v>
      </c>
      <c r="AY228" s="541">
        <f t="shared" si="439"/>
        <v>44</v>
      </c>
      <c r="AZ228" s="541">
        <f t="shared" si="440"/>
        <v>73</v>
      </c>
      <c r="BA228" s="541">
        <f t="shared" si="441"/>
        <v>15</v>
      </c>
      <c r="BB228" s="541">
        <f t="shared" si="442"/>
        <v>51</v>
      </c>
      <c r="BC228" s="541">
        <f t="shared" si="443"/>
        <v>0</v>
      </c>
      <c r="BP228" s="16" t="s">
        <v>312</v>
      </c>
      <c r="BQ228" s="13">
        <v>1</v>
      </c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>
        <v>1</v>
      </c>
      <c r="CP228" s="13"/>
      <c r="CQ228" s="13"/>
      <c r="CR228" s="13"/>
      <c r="CS228" s="13"/>
      <c r="CT228" s="13"/>
      <c r="CU228" s="13"/>
      <c r="CV228" s="13">
        <v>2</v>
      </c>
      <c r="CW228" s="13">
        <v>1</v>
      </c>
      <c r="CX228" s="13"/>
      <c r="CY228" s="13"/>
      <c r="CZ228" s="13"/>
      <c r="DA228" s="13">
        <v>1</v>
      </c>
      <c r="DB228" s="13"/>
      <c r="DC228" s="13"/>
      <c r="DD228" s="13">
        <v>1</v>
      </c>
      <c r="DE228" s="13"/>
      <c r="DF228" s="13">
        <v>1</v>
      </c>
      <c r="DG228" s="13"/>
      <c r="DH228" s="13">
        <v>1</v>
      </c>
      <c r="DI228" s="13">
        <v>2</v>
      </c>
      <c r="DJ228" s="13">
        <v>4</v>
      </c>
      <c r="DK228" s="13"/>
      <c r="DL228" s="13"/>
      <c r="DM228" s="13">
        <v>3</v>
      </c>
      <c r="DN228" s="13"/>
      <c r="DO228" s="13">
        <v>4</v>
      </c>
      <c r="DP228" s="13">
        <v>2</v>
      </c>
      <c r="DQ228" s="13">
        <v>2</v>
      </c>
      <c r="DR228" s="13">
        <v>3</v>
      </c>
      <c r="DS228" s="13">
        <v>4</v>
      </c>
      <c r="DT228" s="13">
        <v>2</v>
      </c>
      <c r="DU228" s="13">
        <v>2</v>
      </c>
      <c r="DV228" s="13">
        <v>7</v>
      </c>
      <c r="DW228" s="13">
        <v>1</v>
      </c>
      <c r="DX228" s="13">
        <v>4</v>
      </c>
      <c r="DY228" s="13">
        <v>6</v>
      </c>
      <c r="DZ228" s="13">
        <v>6</v>
      </c>
      <c r="EA228" s="13">
        <v>3</v>
      </c>
      <c r="EB228" s="13">
        <v>13</v>
      </c>
      <c r="EC228" s="13">
        <v>3</v>
      </c>
      <c r="ED228" s="13">
        <v>6</v>
      </c>
      <c r="EE228" s="13">
        <v>8</v>
      </c>
      <c r="EF228" s="13">
        <v>10</v>
      </c>
      <c r="EG228" s="13">
        <v>7</v>
      </c>
      <c r="EH228" s="13">
        <v>9</v>
      </c>
      <c r="EI228" s="13">
        <v>8</v>
      </c>
      <c r="EJ228" s="13">
        <v>5</v>
      </c>
      <c r="EK228" s="13">
        <v>8</v>
      </c>
      <c r="EL228" s="13">
        <v>8</v>
      </c>
      <c r="EM228" s="13">
        <v>11</v>
      </c>
      <c r="EN228" s="13">
        <v>4</v>
      </c>
      <c r="EO228" s="13">
        <v>5</v>
      </c>
      <c r="EP228" s="13">
        <v>2</v>
      </c>
      <c r="EQ228" s="13">
        <v>1</v>
      </c>
      <c r="ER228" s="13">
        <v>1</v>
      </c>
      <c r="ES228" s="13">
        <v>2</v>
      </c>
      <c r="ET228" s="13">
        <v>3</v>
      </c>
      <c r="EU228" s="13"/>
      <c r="EV228" s="13"/>
      <c r="EW228" s="13">
        <v>1</v>
      </c>
      <c r="EX228" s="13"/>
      <c r="EY228" s="13"/>
      <c r="EZ228" s="13"/>
      <c r="FA228" s="13"/>
      <c r="FB228" s="57">
        <v>179</v>
      </c>
      <c r="FC228" s="13"/>
      <c r="FD228" s="13"/>
      <c r="FE228" s="13"/>
      <c r="FF228" s="13"/>
      <c r="FG228" s="13"/>
      <c r="FH228" s="13">
        <v>1</v>
      </c>
      <c r="FI228" s="13"/>
      <c r="FJ228" s="13"/>
      <c r="FK228" s="13"/>
      <c r="FL228" s="13"/>
      <c r="FM228" s="13"/>
      <c r="FN228" s="13"/>
      <c r="FO228" s="13"/>
      <c r="FP228" s="13">
        <v>1</v>
      </c>
      <c r="FQ228" s="13"/>
      <c r="FR228" s="13"/>
      <c r="FS228" s="13"/>
      <c r="FT228" s="13">
        <v>1</v>
      </c>
      <c r="FU228" s="13">
        <v>1</v>
      </c>
      <c r="FV228" s="13"/>
      <c r="FW228" s="13"/>
      <c r="FX228" s="13">
        <v>1</v>
      </c>
      <c r="FY228" s="13"/>
      <c r="FZ228" s="13"/>
      <c r="GA228" s="13"/>
      <c r="GB228" s="13"/>
      <c r="GC228" s="13">
        <v>1</v>
      </c>
      <c r="GD228" s="13"/>
      <c r="GE228" s="13">
        <v>1</v>
      </c>
      <c r="GF228" s="13"/>
      <c r="GG228" s="13"/>
      <c r="GH228" s="13">
        <v>3</v>
      </c>
      <c r="GI228" s="13"/>
      <c r="GJ228" s="13">
        <v>1</v>
      </c>
      <c r="GK228" s="13">
        <v>1</v>
      </c>
      <c r="GL228" s="13">
        <v>4</v>
      </c>
      <c r="GM228" s="13">
        <v>1</v>
      </c>
      <c r="GN228" s="13">
        <v>2</v>
      </c>
      <c r="GO228" s="13">
        <v>1</v>
      </c>
      <c r="GP228" s="13"/>
      <c r="GQ228" s="13">
        <v>2</v>
      </c>
      <c r="GR228" s="13">
        <v>4</v>
      </c>
      <c r="GS228" s="13"/>
      <c r="GT228" s="13">
        <v>2</v>
      </c>
      <c r="GU228" s="13">
        <v>5</v>
      </c>
      <c r="GV228" s="13">
        <v>4</v>
      </c>
      <c r="GW228" s="13">
        <v>4</v>
      </c>
      <c r="GX228" s="13">
        <v>3</v>
      </c>
      <c r="GY228" s="13">
        <v>7</v>
      </c>
      <c r="GZ228" s="13">
        <v>8</v>
      </c>
      <c r="HA228" s="13">
        <v>7</v>
      </c>
      <c r="HB228" s="13">
        <v>4</v>
      </c>
      <c r="HC228" s="13">
        <v>9</v>
      </c>
      <c r="HD228" s="13">
        <v>4</v>
      </c>
      <c r="HE228" s="13">
        <v>2</v>
      </c>
      <c r="HF228" s="13">
        <v>2</v>
      </c>
      <c r="HG228" s="13">
        <v>8</v>
      </c>
      <c r="HH228" s="13">
        <v>1</v>
      </c>
      <c r="HI228" s="13">
        <v>7</v>
      </c>
      <c r="HJ228" s="13">
        <v>4</v>
      </c>
      <c r="HK228" s="13">
        <v>7</v>
      </c>
      <c r="HL228" s="13">
        <v>2</v>
      </c>
      <c r="HM228" s="13">
        <v>6</v>
      </c>
      <c r="HN228" s="13">
        <v>5</v>
      </c>
      <c r="HO228" s="13">
        <v>7</v>
      </c>
      <c r="HP228" s="13">
        <v>4</v>
      </c>
      <c r="HQ228" s="13">
        <v>3</v>
      </c>
      <c r="HR228" s="13">
        <v>3</v>
      </c>
      <c r="HS228" s="13">
        <v>6</v>
      </c>
      <c r="HT228" s="13">
        <v>1</v>
      </c>
      <c r="HU228" s="13">
        <v>6</v>
      </c>
      <c r="HV228" s="13">
        <v>2</v>
      </c>
      <c r="HW228" s="13">
        <v>2</v>
      </c>
      <c r="HX228" s="13">
        <v>3</v>
      </c>
      <c r="HY228" s="13">
        <v>1</v>
      </c>
      <c r="HZ228" s="13"/>
      <c r="IA228" s="13"/>
      <c r="IB228" s="13"/>
      <c r="IC228" s="13"/>
      <c r="ID228" s="13"/>
      <c r="IE228" s="13"/>
      <c r="IF228" s="13"/>
      <c r="IG228" s="13"/>
      <c r="IH228" s="13">
        <v>1</v>
      </c>
      <c r="II228" s="13"/>
      <c r="IJ228" s="13"/>
      <c r="IK228" s="13"/>
      <c r="IL228" s="57">
        <v>166</v>
      </c>
      <c r="IM228" s="13">
        <v>345</v>
      </c>
    </row>
    <row r="229" spans="1:247">
      <c r="A229" s="315" t="s">
        <v>301</v>
      </c>
      <c r="B229" s="37">
        <f t="shared" si="421"/>
        <v>0</v>
      </c>
      <c r="C229" s="37">
        <f t="shared" si="421"/>
        <v>0</v>
      </c>
      <c r="D229" s="37">
        <f t="shared" si="421"/>
        <v>0</v>
      </c>
      <c r="E229" s="37">
        <f t="shared" si="421"/>
        <v>1</v>
      </c>
      <c r="F229" s="37">
        <f t="shared" si="421"/>
        <v>1</v>
      </c>
      <c r="G229" s="37">
        <f t="shared" si="421"/>
        <v>0</v>
      </c>
      <c r="H229" s="37">
        <f t="shared" si="421"/>
        <v>1</v>
      </c>
      <c r="I229" s="37">
        <f t="shared" si="421"/>
        <v>0</v>
      </c>
      <c r="J229" s="37">
        <f t="shared" si="421"/>
        <v>3</v>
      </c>
      <c r="K229" s="37">
        <f t="shared" si="421"/>
        <v>4</v>
      </c>
      <c r="L229" s="37">
        <f t="shared" si="422"/>
        <v>10</v>
      </c>
      <c r="M229" s="37">
        <f t="shared" si="422"/>
        <v>1</v>
      </c>
      <c r="N229" s="37">
        <f t="shared" si="422"/>
        <v>31</v>
      </c>
      <c r="O229" s="37">
        <f t="shared" si="422"/>
        <v>5</v>
      </c>
      <c r="P229" s="37">
        <f t="shared" si="422"/>
        <v>43</v>
      </c>
      <c r="Q229" s="37">
        <f t="shared" si="422"/>
        <v>37</v>
      </c>
      <c r="R229" s="37">
        <f t="shared" si="422"/>
        <v>53</v>
      </c>
      <c r="S229" s="37">
        <f t="shared" si="422"/>
        <v>73</v>
      </c>
      <c r="T229" s="37">
        <f t="shared" si="422"/>
        <v>17</v>
      </c>
      <c r="U229" s="37">
        <f t="shared" si="422"/>
        <v>44</v>
      </c>
      <c r="AH229" s="16" t="s">
        <v>313</v>
      </c>
      <c r="AI229" s="541">
        <f t="shared" si="423"/>
        <v>0</v>
      </c>
      <c r="AJ229" s="541">
        <f t="shared" si="424"/>
        <v>0</v>
      </c>
      <c r="AK229" s="541">
        <f t="shared" si="425"/>
        <v>0</v>
      </c>
      <c r="AL229" s="541">
        <f t="shared" si="426"/>
        <v>0</v>
      </c>
      <c r="AM229" s="541">
        <f t="shared" si="427"/>
        <v>0</v>
      </c>
      <c r="AN229" s="541">
        <f t="shared" si="428"/>
        <v>0</v>
      </c>
      <c r="AO229" s="541">
        <f t="shared" si="429"/>
        <v>1</v>
      </c>
      <c r="AP229" s="541">
        <f t="shared" si="430"/>
        <v>0</v>
      </c>
      <c r="AQ229" s="541">
        <f t="shared" si="431"/>
        <v>4</v>
      </c>
      <c r="AR229" s="541">
        <f t="shared" si="432"/>
        <v>4</v>
      </c>
      <c r="AS229" s="541">
        <f t="shared" si="433"/>
        <v>13</v>
      </c>
      <c r="AT229" s="541">
        <f t="shared" si="434"/>
        <v>4</v>
      </c>
      <c r="AU229" s="541">
        <f t="shared" si="435"/>
        <v>27</v>
      </c>
      <c r="AV229" s="541">
        <f t="shared" si="436"/>
        <v>9</v>
      </c>
      <c r="AW229" s="541">
        <f t="shared" si="437"/>
        <v>58</v>
      </c>
      <c r="AX229" s="541">
        <f t="shared" si="438"/>
        <v>26</v>
      </c>
      <c r="AY229" s="541">
        <f t="shared" si="439"/>
        <v>56</v>
      </c>
      <c r="AZ229" s="541">
        <f t="shared" si="440"/>
        <v>76</v>
      </c>
      <c r="BA229" s="541">
        <f t="shared" si="441"/>
        <v>26</v>
      </c>
      <c r="BB229" s="541">
        <f t="shared" si="442"/>
        <v>51</v>
      </c>
      <c r="BC229" s="541">
        <f t="shared" si="443"/>
        <v>0</v>
      </c>
      <c r="BP229" s="16" t="s">
        <v>313</v>
      </c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>
        <v>1</v>
      </c>
      <c r="CN229" s="13">
        <v>1</v>
      </c>
      <c r="CO229" s="13"/>
      <c r="CP229" s="13"/>
      <c r="CQ229" s="13">
        <v>1</v>
      </c>
      <c r="CR229" s="13">
        <v>1</v>
      </c>
      <c r="CS229" s="13"/>
      <c r="CT229" s="13"/>
      <c r="CU229" s="13"/>
      <c r="CV229" s="13"/>
      <c r="CW229" s="13"/>
      <c r="CX229" s="13">
        <v>1</v>
      </c>
      <c r="CY229" s="13"/>
      <c r="CZ229" s="13">
        <v>1</v>
      </c>
      <c r="DA229" s="13">
        <v>1</v>
      </c>
      <c r="DB229" s="13"/>
      <c r="DC229" s="13"/>
      <c r="DD229" s="13">
        <v>1</v>
      </c>
      <c r="DE229" s="13"/>
      <c r="DF229" s="13">
        <v>1</v>
      </c>
      <c r="DG229" s="13">
        <v>1</v>
      </c>
      <c r="DH229" s="13">
        <v>1</v>
      </c>
      <c r="DI229" s="13">
        <v>1</v>
      </c>
      <c r="DJ229" s="13">
        <v>1</v>
      </c>
      <c r="DK229" s="13">
        <v>1</v>
      </c>
      <c r="DL229" s="13">
        <v>1</v>
      </c>
      <c r="DM229" s="13"/>
      <c r="DN229" s="13"/>
      <c r="DO229" s="13">
        <v>2</v>
      </c>
      <c r="DP229" s="13">
        <v>6</v>
      </c>
      <c r="DQ229" s="13">
        <v>2</v>
      </c>
      <c r="DR229" s="13"/>
      <c r="DS229" s="13">
        <v>1</v>
      </c>
      <c r="DT229" s="13">
        <v>1</v>
      </c>
      <c r="DU229" s="13">
        <v>2</v>
      </c>
      <c r="DV229" s="13">
        <v>3</v>
      </c>
      <c r="DW229" s="13">
        <v>4</v>
      </c>
      <c r="DX229" s="13">
        <v>2</v>
      </c>
      <c r="DY229" s="13">
        <v>5</v>
      </c>
      <c r="DZ229" s="13">
        <v>5</v>
      </c>
      <c r="EA229" s="13">
        <v>8</v>
      </c>
      <c r="EB229" s="13">
        <v>3</v>
      </c>
      <c r="EC229" s="13">
        <v>6</v>
      </c>
      <c r="ED229" s="13">
        <v>5</v>
      </c>
      <c r="EE229" s="13">
        <v>9</v>
      </c>
      <c r="EF229" s="13">
        <v>10</v>
      </c>
      <c r="EG229" s="13">
        <v>9</v>
      </c>
      <c r="EH229" s="13">
        <v>7</v>
      </c>
      <c r="EI229" s="13">
        <v>14</v>
      </c>
      <c r="EJ229" s="13">
        <v>5</v>
      </c>
      <c r="EK229" s="13">
        <v>10</v>
      </c>
      <c r="EL229" s="13">
        <v>4</v>
      </c>
      <c r="EM229" s="13">
        <v>6</v>
      </c>
      <c r="EN229" s="13">
        <v>2</v>
      </c>
      <c r="EO229" s="13">
        <v>5</v>
      </c>
      <c r="EP229" s="13">
        <v>7</v>
      </c>
      <c r="EQ229" s="13">
        <v>5</v>
      </c>
      <c r="ER229" s="13">
        <v>2</v>
      </c>
      <c r="ES229" s="13">
        <v>1</v>
      </c>
      <c r="ET229" s="13">
        <v>2</v>
      </c>
      <c r="EU229" s="13">
        <v>2</v>
      </c>
      <c r="EV229" s="13"/>
      <c r="EW229" s="13"/>
      <c r="EX229" s="13"/>
      <c r="EY229" s="13"/>
      <c r="EZ229" s="13"/>
      <c r="FA229" s="13"/>
      <c r="FB229" s="57">
        <v>170</v>
      </c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>
        <v>1</v>
      </c>
      <c r="FO229" s="13"/>
      <c r="FP229" s="13"/>
      <c r="FQ229" s="13"/>
      <c r="FR229" s="13"/>
      <c r="FS229" s="13"/>
      <c r="FT229" s="13"/>
      <c r="FU229" s="13"/>
      <c r="FV229" s="13"/>
      <c r="FW229" s="13"/>
      <c r="FX229" s="13">
        <v>1</v>
      </c>
      <c r="FY229" s="13"/>
      <c r="FZ229" s="13"/>
      <c r="GA229" s="13"/>
      <c r="GB229" s="13">
        <v>1</v>
      </c>
      <c r="GC229" s="13"/>
      <c r="GD229" s="13"/>
      <c r="GE229" s="13"/>
      <c r="GF229" s="13">
        <v>2</v>
      </c>
      <c r="GG229" s="13">
        <v>2</v>
      </c>
      <c r="GH229" s="13">
        <v>1</v>
      </c>
      <c r="GI229" s="13"/>
      <c r="GJ229" s="13"/>
      <c r="GK229" s="13">
        <v>2</v>
      </c>
      <c r="GL229" s="13">
        <v>4</v>
      </c>
      <c r="GM229" s="13">
        <v>1</v>
      </c>
      <c r="GN229" s="13">
        <v>2</v>
      </c>
      <c r="GO229" s="13"/>
      <c r="GP229" s="13">
        <v>1</v>
      </c>
      <c r="GQ229" s="13"/>
      <c r="GR229" s="13">
        <v>3</v>
      </c>
      <c r="GS229" s="13">
        <v>6</v>
      </c>
      <c r="GT229" s="13"/>
      <c r="GU229" s="13">
        <v>1</v>
      </c>
      <c r="GV229" s="13">
        <v>3</v>
      </c>
      <c r="GW229" s="13">
        <v>2</v>
      </c>
      <c r="GX229" s="13">
        <v>5</v>
      </c>
      <c r="GY229" s="13">
        <v>3</v>
      </c>
      <c r="GZ229" s="13">
        <v>4</v>
      </c>
      <c r="HA229" s="13">
        <v>3</v>
      </c>
      <c r="HB229" s="13">
        <v>5</v>
      </c>
      <c r="HC229" s="13">
        <v>4</v>
      </c>
      <c r="HD229" s="13">
        <v>5</v>
      </c>
      <c r="HE229" s="13">
        <v>7</v>
      </c>
      <c r="HF229" s="13">
        <v>4</v>
      </c>
      <c r="HG229" s="13">
        <v>8</v>
      </c>
      <c r="HH229" s="13">
        <v>10</v>
      </c>
      <c r="HI229" s="13">
        <v>4</v>
      </c>
      <c r="HJ229" s="13">
        <v>8</v>
      </c>
      <c r="HK229" s="13">
        <v>7</v>
      </c>
      <c r="HL229" s="13">
        <v>4</v>
      </c>
      <c r="HM229" s="13">
        <v>6</v>
      </c>
      <c r="HN229" s="13">
        <v>1</v>
      </c>
      <c r="HO229" s="13">
        <v>8</v>
      </c>
      <c r="HP229" s="13">
        <v>6</v>
      </c>
      <c r="HQ229" s="13">
        <v>7</v>
      </c>
      <c r="HR229" s="13">
        <v>5</v>
      </c>
      <c r="HS229" s="13">
        <v>4</v>
      </c>
      <c r="HT229" s="13">
        <v>8</v>
      </c>
      <c r="HU229" s="13">
        <v>8</v>
      </c>
      <c r="HV229" s="13">
        <v>6</v>
      </c>
      <c r="HW229" s="13">
        <v>3</v>
      </c>
      <c r="HX229" s="13">
        <v>4</v>
      </c>
      <c r="HY229" s="13">
        <v>1</v>
      </c>
      <c r="HZ229" s="13">
        <v>2</v>
      </c>
      <c r="IA229" s="13">
        <v>2</v>
      </c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57">
        <v>185</v>
      </c>
      <c r="IM229" s="13">
        <v>355</v>
      </c>
    </row>
    <row r="230" spans="1:247">
      <c r="A230" s="315" t="s">
        <v>302</v>
      </c>
      <c r="B230" s="37">
        <f t="shared" si="421"/>
        <v>1</v>
      </c>
      <c r="C230" s="37">
        <f t="shared" si="421"/>
        <v>0</v>
      </c>
      <c r="D230" s="37">
        <f t="shared" si="421"/>
        <v>0</v>
      </c>
      <c r="E230" s="37">
        <f t="shared" si="421"/>
        <v>0</v>
      </c>
      <c r="F230" s="37">
        <f t="shared" si="421"/>
        <v>3</v>
      </c>
      <c r="G230" s="37">
        <f t="shared" si="421"/>
        <v>0</v>
      </c>
      <c r="H230" s="37">
        <f t="shared" si="421"/>
        <v>10</v>
      </c>
      <c r="I230" s="37">
        <f t="shared" si="421"/>
        <v>4</v>
      </c>
      <c r="J230" s="37">
        <f t="shared" si="421"/>
        <v>12</v>
      </c>
      <c r="K230" s="37">
        <f t="shared" si="421"/>
        <v>9</v>
      </c>
      <c r="L230" s="37">
        <f t="shared" si="422"/>
        <v>48</v>
      </c>
      <c r="M230" s="37">
        <f t="shared" si="422"/>
        <v>12</v>
      </c>
      <c r="N230" s="37">
        <f t="shared" si="422"/>
        <v>61</v>
      </c>
      <c r="O230" s="37">
        <f t="shared" si="422"/>
        <v>19</v>
      </c>
      <c r="P230" s="37">
        <f t="shared" si="422"/>
        <v>88</v>
      </c>
      <c r="Q230" s="37">
        <f t="shared" si="422"/>
        <v>57</v>
      </c>
      <c r="R230" s="37">
        <f t="shared" si="422"/>
        <v>56</v>
      </c>
      <c r="S230" s="37">
        <f t="shared" si="422"/>
        <v>85</v>
      </c>
      <c r="T230" s="37">
        <f t="shared" si="422"/>
        <v>29</v>
      </c>
      <c r="U230" s="37">
        <f t="shared" si="422"/>
        <v>63</v>
      </c>
      <c r="AH230" s="16" t="s">
        <v>314</v>
      </c>
      <c r="AI230" s="541">
        <f t="shared" si="423"/>
        <v>0</v>
      </c>
      <c r="AJ230" s="541">
        <f t="shared" si="424"/>
        <v>0</v>
      </c>
      <c r="AK230" s="541">
        <f t="shared" si="425"/>
        <v>0</v>
      </c>
      <c r="AL230" s="541">
        <f t="shared" si="426"/>
        <v>0</v>
      </c>
      <c r="AM230" s="541">
        <f t="shared" si="427"/>
        <v>0</v>
      </c>
      <c r="AN230" s="541">
        <f t="shared" si="428"/>
        <v>0</v>
      </c>
      <c r="AO230" s="541">
        <f t="shared" si="429"/>
        <v>2</v>
      </c>
      <c r="AP230" s="541">
        <f t="shared" si="430"/>
        <v>0</v>
      </c>
      <c r="AQ230" s="541">
        <f t="shared" si="431"/>
        <v>4</v>
      </c>
      <c r="AR230" s="541">
        <f t="shared" si="432"/>
        <v>1</v>
      </c>
      <c r="AS230" s="541">
        <f t="shared" si="433"/>
        <v>13</v>
      </c>
      <c r="AT230" s="541">
        <f t="shared" si="434"/>
        <v>3</v>
      </c>
      <c r="AU230" s="541">
        <f t="shared" si="435"/>
        <v>27</v>
      </c>
      <c r="AV230" s="541">
        <f t="shared" si="436"/>
        <v>15</v>
      </c>
      <c r="AW230" s="541">
        <f t="shared" si="437"/>
        <v>55</v>
      </c>
      <c r="AX230" s="541">
        <f t="shared" si="438"/>
        <v>27</v>
      </c>
      <c r="AY230" s="541">
        <f t="shared" si="439"/>
        <v>54</v>
      </c>
      <c r="AZ230" s="541">
        <f t="shared" si="440"/>
        <v>55</v>
      </c>
      <c r="BA230" s="541">
        <f t="shared" si="441"/>
        <v>17</v>
      </c>
      <c r="BB230" s="541">
        <f t="shared" si="442"/>
        <v>67</v>
      </c>
      <c r="BC230" s="541">
        <f t="shared" si="443"/>
        <v>0</v>
      </c>
      <c r="BP230" s="16" t="s">
        <v>314</v>
      </c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>
        <v>1</v>
      </c>
      <c r="CU230" s="13"/>
      <c r="CV230" s="13"/>
      <c r="CW230" s="13">
        <v>1</v>
      </c>
      <c r="CX230" s="13"/>
      <c r="CY230" s="13">
        <v>1</v>
      </c>
      <c r="CZ230" s="13"/>
      <c r="DA230" s="13">
        <v>1</v>
      </c>
      <c r="DB230" s="13"/>
      <c r="DC230" s="13"/>
      <c r="DD230" s="13"/>
      <c r="DE230" s="13"/>
      <c r="DF230" s="13">
        <v>2</v>
      </c>
      <c r="DG230" s="13">
        <v>1</v>
      </c>
      <c r="DH230" s="13">
        <v>3</v>
      </c>
      <c r="DI230" s="13">
        <v>1</v>
      </c>
      <c r="DJ230" s="13"/>
      <c r="DK230" s="13">
        <v>1</v>
      </c>
      <c r="DL230" s="13">
        <v>1</v>
      </c>
      <c r="DM230" s="13">
        <v>3</v>
      </c>
      <c r="DN230" s="13">
        <v>2</v>
      </c>
      <c r="DO230" s="13">
        <v>1</v>
      </c>
      <c r="DP230" s="13">
        <v>3</v>
      </c>
      <c r="DQ230" s="13">
        <v>2</v>
      </c>
      <c r="DR230" s="13">
        <v>2</v>
      </c>
      <c r="DS230" s="13">
        <v>2</v>
      </c>
      <c r="DT230" s="13">
        <v>4</v>
      </c>
      <c r="DU230" s="13">
        <v>2</v>
      </c>
      <c r="DV230" s="13">
        <v>6</v>
      </c>
      <c r="DW230" s="13">
        <v>4</v>
      </c>
      <c r="DX230" s="13">
        <v>1</v>
      </c>
      <c r="DY230" s="13">
        <v>1</v>
      </c>
      <c r="DZ230" s="13">
        <v>7</v>
      </c>
      <c r="EA230" s="13">
        <v>5</v>
      </c>
      <c r="EB230" s="13">
        <v>5</v>
      </c>
      <c r="EC230" s="13">
        <v>4</v>
      </c>
      <c r="ED230" s="13">
        <v>3</v>
      </c>
      <c r="EE230" s="13">
        <v>4</v>
      </c>
      <c r="EF230" s="13">
        <v>5</v>
      </c>
      <c r="EG230" s="13">
        <v>10</v>
      </c>
      <c r="EH230" s="13">
        <v>3</v>
      </c>
      <c r="EI230" s="13">
        <v>9</v>
      </c>
      <c r="EJ230" s="13">
        <v>11</v>
      </c>
      <c r="EK230" s="13">
        <v>5</v>
      </c>
      <c r="EL230" s="13">
        <v>8</v>
      </c>
      <c r="EM230" s="13">
        <v>10</v>
      </c>
      <c r="EN230" s="13">
        <v>8</v>
      </c>
      <c r="EO230" s="13">
        <v>6</v>
      </c>
      <c r="EP230" s="13">
        <v>5</v>
      </c>
      <c r="EQ230" s="13">
        <v>1</v>
      </c>
      <c r="ER230" s="13">
        <v>5</v>
      </c>
      <c r="ES230" s="13">
        <v>2</v>
      </c>
      <c r="ET230" s="13">
        <v>1</v>
      </c>
      <c r="EU230" s="13">
        <v>3</v>
      </c>
      <c r="EV230" s="13">
        <v>2</v>
      </c>
      <c r="EW230" s="13"/>
      <c r="EX230" s="13"/>
      <c r="EY230" s="13"/>
      <c r="EZ230" s="13"/>
      <c r="FA230" s="13"/>
      <c r="FB230" s="57">
        <v>168</v>
      </c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>
        <v>1</v>
      </c>
      <c r="FP230" s="13"/>
      <c r="FQ230" s="13"/>
      <c r="FR230" s="13"/>
      <c r="FS230" s="13"/>
      <c r="FT230" s="13"/>
      <c r="FU230" s="13">
        <v>1</v>
      </c>
      <c r="FV230" s="13"/>
      <c r="FW230" s="13"/>
      <c r="FX230" s="13">
        <v>1</v>
      </c>
      <c r="FY230" s="13"/>
      <c r="FZ230" s="13"/>
      <c r="GA230" s="13"/>
      <c r="GB230" s="13"/>
      <c r="GC230" s="13">
        <v>2</v>
      </c>
      <c r="GD230" s="13"/>
      <c r="GE230" s="13">
        <v>1</v>
      </c>
      <c r="GF230" s="13"/>
      <c r="GG230" s="13"/>
      <c r="GH230" s="13"/>
      <c r="GI230" s="13">
        <v>1</v>
      </c>
      <c r="GJ230" s="13"/>
      <c r="GK230" s="13">
        <v>3</v>
      </c>
      <c r="GL230" s="13">
        <v>1</v>
      </c>
      <c r="GM230" s="13">
        <v>2</v>
      </c>
      <c r="GN230" s="13">
        <v>1</v>
      </c>
      <c r="GO230" s="13">
        <v>1</v>
      </c>
      <c r="GP230" s="13">
        <v>4</v>
      </c>
      <c r="GQ230" s="13">
        <v>3</v>
      </c>
      <c r="GR230" s="13">
        <v>2</v>
      </c>
      <c r="GS230" s="13">
        <v>1</v>
      </c>
      <c r="GT230" s="13">
        <v>1</v>
      </c>
      <c r="GU230" s="13">
        <v>5</v>
      </c>
      <c r="GV230" s="13">
        <v>3</v>
      </c>
      <c r="GW230" s="13">
        <v>1</v>
      </c>
      <c r="GX230" s="13">
        <v>2</v>
      </c>
      <c r="GY230" s="13">
        <v>4</v>
      </c>
      <c r="GZ230" s="13">
        <v>5</v>
      </c>
      <c r="HA230" s="13">
        <v>2</v>
      </c>
      <c r="HB230" s="13">
        <v>4</v>
      </c>
      <c r="HC230" s="13">
        <v>9</v>
      </c>
      <c r="HD230" s="13">
        <v>8</v>
      </c>
      <c r="HE230" s="13">
        <v>2</v>
      </c>
      <c r="HF230" s="13">
        <v>3</v>
      </c>
      <c r="HG230" s="13">
        <v>11</v>
      </c>
      <c r="HH230" s="13">
        <v>7</v>
      </c>
      <c r="HI230" s="13">
        <v>5</v>
      </c>
      <c r="HJ230" s="13">
        <v>4</v>
      </c>
      <c r="HK230" s="13">
        <v>8</v>
      </c>
      <c r="HL230" s="13">
        <v>6</v>
      </c>
      <c r="HM230" s="13">
        <v>6</v>
      </c>
      <c r="HN230" s="13">
        <v>7</v>
      </c>
      <c r="HO230" s="13">
        <v>5</v>
      </c>
      <c r="HP230" s="13">
        <v>2</v>
      </c>
      <c r="HQ230" s="13">
        <v>4</v>
      </c>
      <c r="HR230" s="13">
        <v>5</v>
      </c>
      <c r="HS230" s="13">
        <v>7</v>
      </c>
      <c r="HT230" s="13">
        <v>4</v>
      </c>
      <c r="HU230" s="13">
        <v>3</v>
      </c>
      <c r="HV230" s="13">
        <v>3</v>
      </c>
      <c r="HW230" s="13">
        <v>4</v>
      </c>
      <c r="HX230" s="13">
        <v>1</v>
      </c>
      <c r="HY230" s="13">
        <v>1</v>
      </c>
      <c r="HZ230" s="13">
        <v>2</v>
      </c>
      <c r="IA230" s="13">
        <v>1</v>
      </c>
      <c r="IB230" s="13">
        <v>1</v>
      </c>
      <c r="IC230" s="13">
        <v>1</v>
      </c>
      <c r="ID230" s="13"/>
      <c r="IE230" s="13"/>
      <c r="IF230" s="13"/>
      <c r="IG230" s="13"/>
      <c r="IH230" s="13"/>
      <c r="II230" s="13"/>
      <c r="IJ230" s="13"/>
      <c r="IK230" s="13"/>
      <c r="IL230" s="57">
        <v>172</v>
      </c>
      <c r="IM230" s="13">
        <v>340</v>
      </c>
    </row>
    <row r="231" spans="1:247">
      <c r="A231" s="315" t="s">
        <v>303</v>
      </c>
      <c r="B231" s="37">
        <f t="shared" si="421"/>
        <v>0</v>
      </c>
      <c r="C231" s="37">
        <f t="shared" si="421"/>
        <v>1</v>
      </c>
      <c r="D231" s="37">
        <f t="shared" si="421"/>
        <v>0</v>
      </c>
      <c r="E231" s="37">
        <f t="shared" si="421"/>
        <v>0</v>
      </c>
      <c r="F231" s="37">
        <f t="shared" si="421"/>
        <v>2</v>
      </c>
      <c r="G231" s="37">
        <f t="shared" si="421"/>
        <v>1</v>
      </c>
      <c r="H231" s="37">
        <f t="shared" si="421"/>
        <v>4</v>
      </c>
      <c r="I231" s="37">
        <f t="shared" si="421"/>
        <v>0</v>
      </c>
      <c r="J231" s="37">
        <f t="shared" si="421"/>
        <v>20</v>
      </c>
      <c r="K231" s="37">
        <f t="shared" si="421"/>
        <v>6</v>
      </c>
      <c r="L231" s="37">
        <f t="shared" si="422"/>
        <v>27</v>
      </c>
      <c r="M231" s="37">
        <f t="shared" si="422"/>
        <v>21</v>
      </c>
      <c r="N231" s="37">
        <f t="shared" si="422"/>
        <v>67</v>
      </c>
      <c r="O231" s="37">
        <f t="shared" si="422"/>
        <v>26</v>
      </c>
      <c r="P231" s="37">
        <f t="shared" si="422"/>
        <v>59</v>
      </c>
      <c r="Q231" s="37">
        <f t="shared" si="422"/>
        <v>31</v>
      </c>
      <c r="R231" s="37">
        <f t="shared" si="422"/>
        <v>44</v>
      </c>
      <c r="S231" s="37">
        <f t="shared" si="422"/>
        <v>38</v>
      </c>
      <c r="T231" s="37">
        <f t="shared" si="422"/>
        <v>14</v>
      </c>
      <c r="U231" s="37">
        <f t="shared" si="422"/>
        <v>17</v>
      </c>
      <c r="AH231" s="16" t="s">
        <v>315</v>
      </c>
      <c r="AI231" s="541">
        <f t="shared" si="423"/>
        <v>0</v>
      </c>
      <c r="AJ231" s="541">
        <f t="shared" si="424"/>
        <v>0</v>
      </c>
      <c r="AK231" s="541">
        <f t="shared" si="425"/>
        <v>0</v>
      </c>
      <c r="AL231" s="541">
        <f t="shared" si="426"/>
        <v>0</v>
      </c>
      <c r="AM231" s="541">
        <f t="shared" si="427"/>
        <v>0</v>
      </c>
      <c r="AN231" s="541">
        <f t="shared" si="428"/>
        <v>0</v>
      </c>
      <c r="AO231" s="541">
        <f t="shared" si="429"/>
        <v>2</v>
      </c>
      <c r="AP231" s="541">
        <f t="shared" si="430"/>
        <v>0</v>
      </c>
      <c r="AQ231" s="541">
        <f t="shared" si="431"/>
        <v>1</v>
      </c>
      <c r="AR231" s="541">
        <f t="shared" si="432"/>
        <v>0</v>
      </c>
      <c r="AS231" s="541">
        <f t="shared" si="433"/>
        <v>13</v>
      </c>
      <c r="AT231" s="541">
        <f t="shared" si="434"/>
        <v>5</v>
      </c>
      <c r="AU231" s="541">
        <f t="shared" si="435"/>
        <v>25</v>
      </c>
      <c r="AV231" s="541">
        <f t="shared" si="436"/>
        <v>11</v>
      </c>
      <c r="AW231" s="541">
        <f t="shared" si="437"/>
        <v>39</v>
      </c>
      <c r="AX231" s="541">
        <f t="shared" si="438"/>
        <v>36</v>
      </c>
      <c r="AY231" s="541">
        <f t="shared" si="439"/>
        <v>79</v>
      </c>
      <c r="AZ231" s="541">
        <f t="shared" si="440"/>
        <v>73</v>
      </c>
      <c r="BA231" s="541">
        <f t="shared" si="441"/>
        <v>33</v>
      </c>
      <c r="BB231" s="541">
        <f t="shared" si="442"/>
        <v>71</v>
      </c>
      <c r="BC231" s="541">
        <f t="shared" si="443"/>
        <v>0</v>
      </c>
      <c r="BP231" s="16" t="s">
        <v>315</v>
      </c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>
        <v>1</v>
      </c>
      <c r="CW231" s="13">
        <v>1</v>
      </c>
      <c r="CX231" s="13"/>
      <c r="CY231" s="13"/>
      <c r="CZ231" s="13"/>
      <c r="DA231" s="13">
        <v>1</v>
      </c>
      <c r="DB231" s="13">
        <v>1</v>
      </c>
      <c r="DC231" s="13"/>
      <c r="DD231" s="13"/>
      <c r="DE231" s="13">
        <v>1</v>
      </c>
      <c r="DF231" s="13">
        <v>2</v>
      </c>
      <c r="DG231" s="13">
        <v>1</v>
      </c>
      <c r="DH231" s="13"/>
      <c r="DI231" s="13"/>
      <c r="DJ231" s="13"/>
      <c r="DK231" s="13">
        <v>2</v>
      </c>
      <c r="DL231" s="13">
        <v>2</v>
      </c>
      <c r="DM231" s="13"/>
      <c r="DN231" s="13">
        <v>1</v>
      </c>
      <c r="DO231" s="13">
        <v>3</v>
      </c>
      <c r="DP231" s="13">
        <v>1</v>
      </c>
      <c r="DQ231" s="13">
        <v>4</v>
      </c>
      <c r="DR231" s="13">
        <v>4</v>
      </c>
      <c r="DS231" s="13">
        <v>4</v>
      </c>
      <c r="DT231" s="13">
        <v>4</v>
      </c>
      <c r="DU231" s="13">
        <v>3</v>
      </c>
      <c r="DV231" s="13">
        <v>3</v>
      </c>
      <c r="DW231" s="13">
        <v>3</v>
      </c>
      <c r="DX231" s="13">
        <v>5</v>
      </c>
      <c r="DY231" s="13">
        <v>5</v>
      </c>
      <c r="DZ231" s="13">
        <v>4</v>
      </c>
      <c r="EA231" s="13">
        <v>6</v>
      </c>
      <c r="EB231" s="13">
        <v>5</v>
      </c>
      <c r="EC231" s="13">
        <v>5</v>
      </c>
      <c r="ED231" s="13">
        <v>9</v>
      </c>
      <c r="EE231" s="13">
        <v>6</v>
      </c>
      <c r="EF231" s="13">
        <v>7</v>
      </c>
      <c r="EG231" s="13">
        <v>10</v>
      </c>
      <c r="EH231" s="13">
        <v>9</v>
      </c>
      <c r="EI231" s="13">
        <v>12</v>
      </c>
      <c r="EJ231" s="13">
        <v>5</v>
      </c>
      <c r="EK231" s="13">
        <v>8</v>
      </c>
      <c r="EL231" s="13">
        <v>12</v>
      </c>
      <c r="EM231" s="13">
        <v>11</v>
      </c>
      <c r="EN231" s="13">
        <v>8</v>
      </c>
      <c r="EO231" s="13">
        <v>7</v>
      </c>
      <c r="EP231" s="13">
        <v>5</v>
      </c>
      <c r="EQ231" s="13">
        <v>4</v>
      </c>
      <c r="ER231" s="13">
        <v>2</v>
      </c>
      <c r="ES231" s="13">
        <v>4</v>
      </c>
      <c r="ET231" s="13">
        <v>2</v>
      </c>
      <c r="EU231" s="13">
        <v>2</v>
      </c>
      <c r="EV231" s="13"/>
      <c r="EW231" s="13"/>
      <c r="EX231" s="13">
        <v>1</v>
      </c>
      <c r="EY231" s="13"/>
      <c r="EZ231" s="13"/>
      <c r="FA231" s="13"/>
      <c r="FB231" s="57">
        <v>196</v>
      </c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>
        <v>2</v>
      </c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>
        <v>1</v>
      </c>
      <c r="GG231" s="13">
        <v>1</v>
      </c>
      <c r="GH231" s="13">
        <v>1</v>
      </c>
      <c r="GI231" s="13">
        <v>1</v>
      </c>
      <c r="GJ231" s="13">
        <v>2</v>
      </c>
      <c r="GK231" s="13"/>
      <c r="GL231" s="13">
        <v>3</v>
      </c>
      <c r="GM231" s="13">
        <v>1</v>
      </c>
      <c r="GN231" s="13">
        <v>2</v>
      </c>
      <c r="GO231" s="13">
        <v>1</v>
      </c>
      <c r="GP231" s="13">
        <v>1</v>
      </c>
      <c r="GQ231" s="13"/>
      <c r="GR231" s="13"/>
      <c r="GS231" s="13">
        <v>2</v>
      </c>
      <c r="GT231" s="13">
        <v>2</v>
      </c>
      <c r="GU231" s="13">
        <v>3</v>
      </c>
      <c r="GV231" s="13">
        <v>1</v>
      </c>
      <c r="GW231" s="13">
        <v>7</v>
      </c>
      <c r="GX231" s="13">
        <v>4</v>
      </c>
      <c r="GY231" s="13"/>
      <c r="GZ231" s="13">
        <v>6</v>
      </c>
      <c r="HA231" s="13">
        <v>3</v>
      </c>
      <c r="HB231" s="13">
        <v>3</v>
      </c>
      <c r="HC231" s="13">
        <v>2</v>
      </c>
      <c r="HD231" s="13">
        <v>1</v>
      </c>
      <c r="HE231" s="13">
        <v>4</v>
      </c>
      <c r="HF231" s="13">
        <v>5</v>
      </c>
      <c r="HG231" s="13">
        <v>5</v>
      </c>
      <c r="HH231" s="13">
        <v>6</v>
      </c>
      <c r="HI231" s="13">
        <v>5</v>
      </c>
      <c r="HJ231" s="13">
        <v>5</v>
      </c>
      <c r="HK231" s="13">
        <v>11</v>
      </c>
      <c r="HL231" s="13">
        <v>5</v>
      </c>
      <c r="HM231" s="13">
        <v>6</v>
      </c>
      <c r="HN231" s="13">
        <v>9</v>
      </c>
      <c r="HO231" s="13">
        <v>4</v>
      </c>
      <c r="HP231" s="13">
        <v>4</v>
      </c>
      <c r="HQ231" s="13">
        <v>9</v>
      </c>
      <c r="HR231" s="13">
        <v>9</v>
      </c>
      <c r="HS231" s="13">
        <v>11</v>
      </c>
      <c r="HT231" s="13">
        <v>11</v>
      </c>
      <c r="HU231" s="13">
        <v>8</v>
      </c>
      <c r="HV231" s="13">
        <v>4</v>
      </c>
      <c r="HW231" s="13">
        <v>2</v>
      </c>
      <c r="HX231" s="13">
        <v>5</v>
      </c>
      <c r="HY231" s="13">
        <v>2</v>
      </c>
      <c r="HZ231" s="13">
        <v>4</v>
      </c>
      <c r="IA231" s="13">
        <v>1</v>
      </c>
      <c r="IB231" s="13">
        <v>2</v>
      </c>
      <c r="IC231" s="13">
        <v>1</v>
      </c>
      <c r="ID231" s="13">
        <v>3</v>
      </c>
      <c r="IE231" s="13">
        <v>1</v>
      </c>
      <c r="IF231" s="13"/>
      <c r="IG231" s="13"/>
      <c r="IH231" s="13"/>
      <c r="II231" s="13"/>
      <c r="IJ231" s="13"/>
      <c r="IK231" s="13"/>
      <c r="IL231" s="57">
        <v>192</v>
      </c>
      <c r="IM231" s="13">
        <v>388</v>
      </c>
    </row>
    <row r="232" spans="1:247">
      <c r="A232" s="315" t="s">
        <v>304</v>
      </c>
      <c r="B232" s="37">
        <f t="shared" si="421"/>
        <v>0</v>
      </c>
      <c r="C232" s="37">
        <f t="shared" si="421"/>
        <v>0</v>
      </c>
      <c r="D232" s="37">
        <f t="shared" si="421"/>
        <v>0</v>
      </c>
      <c r="E232" s="37">
        <f t="shared" si="421"/>
        <v>0</v>
      </c>
      <c r="F232" s="37">
        <f t="shared" si="421"/>
        <v>3</v>
      </c>
      <c r="G232" s="37">
        <f t="shared" si="421"/>
        <v>1</v>
      </c>
      <c r="H232" s="37">
        <f t="shared" si="421"/>
        <v>2</v>
      </c>
      <c r="I232" s="37">
        <f t="shared" si="421"/>
        <v>3</v>
      </c>
      <c r="J232" s="37">
        <f t="shared" si="421"/>
        <v>7</v>
      </c>
      <c r="K232" s="37">
        <f t="shared" si="421"/>
        <v>6</v>
      </c>
      <c r="L232" s="37">
        <f t="shared" si="422"/>
        <v>23</v>
      </c>
      <c r="M232" s="37">
        <f t="shared" si="422"/>
        <v>7</v>
      </c>
      <c r="N232" s="37">
        <f t="shared" si="422"/>
        <v>45</v>
      </c>
      <c r="O232" s="37">
        <f t="shared" si="422"/>
        <v>15</v>
      </c>
      <c r="P232" s="37">
        <f t="shared" si="422"/>
        <v>61</v>
      </c>
      <c r="Q232" s="37">
        <f t="shared" si="422"/>
        <v>30</v>
      </c>
      <c r="R232" s="37">
        <f t="shared" si="422"/>
        <v>49</v>
      </c>
      <c r="S232" s="37">
        <f t="shared" si="422"/>
        <v>55</v>
      </c>
      <c r="T232" s="37">
        <f t="shared" si="422"/>
        <v>16</v>
      </c>
      <c r="U232" s="37">
        <f t="shared" si="422"/>
        <v>28</v>
      </c>
      <c r="AH232" s="16" t="s">
        <v>316</v>
      </c>
      <c r="AI232" s="541">
        <f t="shared" si="423"/>
        <v>0</v>
      </c>
      <c r="AJ232" s="541">
        <f t="shared" si="424"/>
        <v>0</v>
      </c>
      <c r="AK232" s="541">
        <f t="shared" si="425"/>
        <v>0</v>
      </c>
      <c r="AL232" s="541">
        <f t="shared" si="426"/>
        <v>0</v>
      </c>
      <c r="AM232" s="541">
        <f t="shared" si="427"/>
        <v>1</v>
      </c>
      <c r="AN232" s="541">
        <f t="shared" si="428"/>
        <v>1</v>
      </c>
      <c r="AO232" s="541">
        <f t="shared" si="429"/>
        <v>1</v>
      </c>
      <c r="AP232" s="541">
        <f t="shared" si="430"/>
        <v>1</v>
      </c>
      <c r="AQ232" s="541">
        <f t="shared" si="431"/>
        <v>6</v>
      </c>
      <c r="AR232" s="541">
        <f t="shared" si="432"/>
        <v>1</v>
      </c>
      <c r="AS232" s="541">
        <f t="shared" si="433"/>
        <v>13</v>
      </c>
      <c r="AT232" s="541">
        <f t="shared" si="434"/>
        <v>7</v>
      </c>
      <c r="AU232" s="541">
        <f t="shared" si="435"/>
        <v>42</v>
      </c>
      <c r="AV232" s="541">
        <f t="shared" si="436"/>
        <v>10</v>
      </c>
      <c r="AW232" s="541">
        <f t="shared" si="437"/>
        <v>45</v>
      </c>
      <c r="AX232" s="541">
        <f t="shared" si="438"/>
        <v>39</v>
      </c>
      <c r="AY232" s="541">
        <f t="shared" si="439"/>
        <v>81</v>
      </c>
      <c r="AZ232" s="541">
        <f t="shared" si="440"/>
        <v>70</v>
      </c>
      <c r="BA232" s="541">
        <f t="shared" si="441"/>
        <v>35</v>
      </c>
      <c r="BB232" s="541">
        <f t="shared" si="442"/>
        <v>83</v>
      </c>
      <c r="BC232" s="541">
        <f t="shared" si="443"/>
        <v>1</v>
      </c>
      <c r="BP232" s="16" t="s">
        <v>316</v>
      </c>
      <c r="BQ232" s="13"/>
      <c r="BR232" s="13"/>
      <c r="BS232" s="13"/>
      <c r="BT232" s="13"/>
      <c r="BU232" s="13"/>
      <c r="BV232" s="13"/>
      <c r="BW232" s="13"/>
      <c r="BX232" s="13">
        <v>1</v>
      </c>
      <c r="BY232" s="13"/>
      <c r="BZ232" s="13"/>
      <c r="CA232" s="13"/>
      <c r="CB232" s="13"/>
      <c r="CC232" s="13"/>
      <c r="CD232" s="13"/>
      <c r="CE232" s="13"/>
      <c r="CF232" s="13"/>
      <c r="CG232" s="13"/>
      <c r="CH232" s="13">
        <v>1</v>
      </c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>
        <v>1</v>
      </c>
      <c r="CU232" s="13"/>
      <c r="CV232" s="13"/>
      <c r="CW232" s="13"/>
      <c r="CX232" s="13">
        <v>2</v>
      </c>
      <c r="CY232" s="13"/>
      <c r="CZ232" s="13"/>
      <c r="DA232" s="13">
        <v>2</v>
      </c>
      <c r="DB232" s="13"/>
      <c r="DC232" s="13">
        <v>1</v>
      </c>
      <c r="DD232" s="13">
        <v>1</v>
      </c>
      <c r="DE232" s="13">
        <v>1</v>
      </c>
      <c r="DF232" s="13"/>
      <c r="DG232" s="13"/>
      <c r="DH232" s="13">
        <v>1</v>
      </c>
      <c r="DI232" s="13">
        <v>1</v>
      </c>
      <c r="DJ232" s="13"/>
      <c r="DK232" s="13">
        <v>2</v>
      </c>
      <c r="DL232" s="13"/>
      <c r="DM232" s="13">
        <v>2</v>
      </c>
      <c r="DN232" s="13">
        <v>1</v>
      </c>
      <c r="DO232" s="13">
        <v>3</v>
      </c>
      <c r="DP232" s="13">
        <v>1</v>
      </c>
      <c r="DQ232" s="13">
        <v>3</v>
      </c>
      <c r="DR232" s="13">
        <v>1</v>
      </c>
      <c r="DS232" s="13">
        <v>3</v>
      </c>
      <c r="DT232" s="13">
        <v>3</v>
      </c>
      <c r="DU232" s="13">
        <v>3</v>
      </c>
      <c r="DV232" s="13">
        <v>5</v>
      </c>
      <c r="DW232" s="13">
        <v>3</v>
      </c>
      <c r="DX232" s="13">
        <v>8</v>
      </c>
      <c r="DY232" s="13">
        <v>9</v>
      </c>
      <c r="DZ232" s="13">
        <v>7</v>
      </c>
      <c r="EA232" s="13">
        <v>4</v>
      </c>
      <c r="EB232" s="13">
        <v>5</v>
      </c>
      <c r="EC232" s="13">
        <v>9</v>
      </c>
      <c r="ED232" s="13">
        <v>3</v>
      </c>
      <c r="EE232" s="13">
        <v>7</v>
      </c>
      <c r="EF232" s="13">
        <v>10</v>
      </c>
      <c r="EG232" s="13">
        <v>8</v>
      </c>
      <c r="EH232" s="13">
        <v>8</v>
      </c>
      <c r="EI232" s="13">
        <v>9</v>
      </c>
      <c r="EJ232" s="13">
        <v>14</v>
      </c>
      <c r="EK232" s="13">
        <v>13</v>
      </c>
      <c r="EL232" s="13">
        <v>10</v>
      </c>
      <c r="EM232" s="13">
        <v>12</v>
      </c>
      <c r="EN232" s="13">
        <v>6</v>
      </c>
      <c r="EO232" s="13">
        <v>10</v>
      </c>
      <c r="EP232" s="13">
        <v>5</v>
      </c>
      <c r="EQ232" s="13">
        <v>4</v>
      </c>
      <c r="ER232" s="13">
        <v>5</v>
      </c>
      <c r="ES232" s="13">
        <v>1</v>
      </c>
      <c r="ET232" s="13">
        <v>2</v>
      </c>
      <c r="EU232" s="13"/>
      <c r="EV232" s="13"/>
      <c r="EW232" s="13"/>
      <c r="EX232" s="13">
        <v>1</v>
      </c>
      <c r="EY232" s="13"/>
      <c r="EZ232" s="13"/>
      <c r="FA232" s="13">
        <v>1</v>
      </c>
      <c r="FB232" s="57">
        <v>213</v>
      </c>
      <c r="FC232" s="13"/>
      <c r="FD232" s="13"/>
      <c r="FE232" s="13"/>
      <c r="FF232" s="13"/>
      <c r="FG232" s="13"/>
      <c r="FH232" s="13"/>
      <c r="FI232" s="13">
        <v>1</v>
      </c>
      <c r="FJ232" s="13"/>
      <c r="FK232" s="13"/>
      <c r="FL232" s="13"/>
      <c r="FM232" s="13"/>
      <c r="FN232" s="13"/>
      <c r="FO232" s="13"/>
      <c r="FP232" s="13">
        <v>1</v>
      </c>
      <c r="FQ232" s="13"/>
      <c r="FR232" s="13"/>
      <c r="FS232" s="13"/>
      <c r="FT232" s="13"/>
      <c r="FU232" s="13"/>
      <c r="FV232" s="13"/>
      <c r="FW232" s="13"/>
      <c r="FX232" s="13">
        <v>1</v>
      </c>
      <c r="FY232" s="13"/>
      <c r="FZ232" s="13"/>
      <c r="GA232" s="13"/>
      <c r="GB232" s="13">
        <v>2</v>
      </c>
      <c r="GC232" s="13"/>
      <c r="GD232" s="13"/>
      <c r="GE232" s="13">
        <v>1</v>
      </c>
      <c r="GF232" s="13">
        <v>2</v>
      </c>
      <c r="GG232" s="13"/>
      <c r="GH232" s="13">
        <v>1</v>
      </c>
      <c r="GI232" s="13">
        <v>1</v>
      </c>
      <c r="GJ232" s="13">
        <v>2</v>
      </c>
      <c r="GK232" s="13">
        <v>2</v>
      </c>
      <c r="GL232" s="13">
        <v>3</v>
      </c>
      <c r="GM232" s="13">
        <v>1</v>
      </c>
      <c r="GN232" s="13">
        <v>2</v>
      </c>
      <c r="GO232" s="13"/>
      <c r="GP232" s="13">
        <v>1</v>
      </c>
      <c r="GQ232" s="13">
        <v>3</v>
      </c>
      <c r="GR232" s="13">
        <v>2</v>
      </c>
      <c r="GS232" s="13">
        <v>4</v>
      </c>
      <c r="GT232" s="13">
        <v>3</v>
      </c>
      <c r="GU232" s="13"/>
      <c r="GV232" s="13">
        <v>7</v>
      </c>
      <c r="GW232" s="13">
        <v>6</v>
      </c>
      <c r="GX232" s="13">
        <v>5</v>
      </c>
      <c r="GY232" s="13">
        <v>7</v>
      </c>
      <c r="GZ232" s="13">
        <v>5</v>
      </c>
      <c r="HA232" s="13">
        <v>2</v>
      </c>
      <c r="HB232" s="13">
        <v>3</v>
      </c>
      <c r="HC232" s="13">
        <v>4</v>
      </c>
      <c r="HD232" s="13"/>
      <c r="HE232" s="13">
        <v>8</v>
      </c>
      <c r="HF232" s="13">
        <v>5</v>
      </c>
      <c r="HG232" s="13">
        <v>5</v>
      </c>
      <c r="HH232" s="13">
        <v>5</v>
      </c>
      <c r="HI232" s="13">
        <v>5</v>
      </c>
      <c r="HJ232" s="13">
        <v>8</v>
      </c>
      <c r="HK232" s="13">
        <v>13</v>
      </c>
      <c r="HL232" s="13">
        <v>7</v>
      </c>
      <c r="HM232" s="13">
        <v>1</v>
      </c>
      <c r="HN232" s="13">
        <v>8</v>
      </c>
      <c r="HO232" s="13">
        <v>4</v>
      </c>
      <c r="HP232" s="13">
        <v>8</v>
      </c>
      <c r="HQ232" s="13">
        <v>9</v>
      </c>
      <c r="HR232" s="13">
        <v>12</v>
      </c>
      <c r="HS232" s="13">
        <v>8</v>
      </c>
      <c r="HT232" s="13">
        <v>11</v>
      </c>
      <c r="HU232" s="13">
        <v>5</v>
      </c>
      <c r="HV232" s="13">
        <v>8</v>
      </c>
      <c r="HW232" s="13">
        <v>7</v>
      </c>
      <c r="HX232" s="13">
        <v>4</v>
      </c>
      <c r="HY232" s="13">
        <v>2</v>
      </c>
      <c r="HZ232" s="13"/>
      <c r="IA232" s="13">
        <v>4</v>
      </c>
      <c r="IB232" s="13">
        <v>2</v>
      </c>
      <c r="IC232" s="13"/>
      <c r="ID232" s="13">
        <v>1</v>
      </c>
      <c r="IE232" s="13">
        <v>2</v>
      </c>
      <c r="IF232" s="13"/>
      <c r="IG232" s="13"/>
      <c r="IH232" s="13"/>
      <c r="II232" s="13"/>
      <c r="IJ232" s="13"/>
      <c r="IK232" s="13"/>
      <c r="IL232" s="57">
        <v>224</v>
      </c>
      <c r="IM232" s="13">
        <v>437</v>
      </c>
    </row>
    <row r="233" spans="1:247">
      <c r="A233" s="315" t="s">
        <v>305</v>
      </c>
      <c r="B233" s="37">
        <f t="shared" ref="B233:K238" si="444">+AI228</f>
        <v>0</v>
      </c>
      <c r="C233" s="37">
        <f t="shared" si="444"/>
        <v>1</v>
      </c>
      <c r="D233" s="37">
        <f t="shared" si="444"/>
        <v>0</v>
      </c>
      <c r="E233" s="37">
        <f t="shared" si="444"/>
        <v>0</v>
      </c>
      <c r="F233" s="37">
        <f t="shared" si="444"/>
        <v>1</v>
      </c>
      <c r="G233" s="37">
        <f t="shared" si="444"/>
        <v>0</v>
      </c>
      <c r="H233" s="37">
        <f t="shared" si="444"/>
        <v>3</v>
      </c>
      <c r="I233" s="37">
        <f t="shared" si="444"/>
        <v>0</v>
      </c>
      <c r="J233" s="37">
        <f t="shared" si="444"/>
        <v>3</v>
      </c>
      <c r="K233" s="37">
        <f t="shared" si="444"/>
        <v>1</v>
      </c>
      <c r="L233" s="37">
        <f t="shared" ref="L233:U238" si="445">+AS228</f>
        <v>13</v>
      </c>
      <c r="M233" s="37">
        <f t="shared" si="445"/>
        <v>5</v>
      </c>
      <c r="N233" s="37">
        <f t="shared" si="445"/>
        <v>39</v>
      </c>
      <c r="O233" s="37">
        <f t="shared" si="445"/>
        <v>15</v>
      </c>
      <c r="P233" s="37">
        <f t="shared" si="445"/>
        <v>48</v>
      </c>
      <c r="Q233" s="37">
        <f t="shared" si="445"/>
        <v>33</v>
      </c>
      <c r="R233" s="37">
        <f t="shared" si="445"/>
        <v>44</v>
      </c>
      <c r="S233" s="37">
        <f t="shared" si="445"/>
        <v>73</v>
      </c>
      <c r="T233" s="37">
        <f t="shared" si="445"/>
        <v>15</v>
      </c>
      <c r="U233" s="37">
        <f t="shared" si="445"/>
        <v>51</v>
      </c>
      <c r="AH233" s="16" t="s">
        <v>317</v>
      </c>
      <c r="AI233" s="541">
        <f t="shared" si="423"/>
        <v>0</v>
      </c>
      <c r="AJ233" s="541">
        <f t="shared" si="424"/>
        <v>0</v>
      </c>
      <c r="AK233" s="541">
        <f t="shared" si="425"/>
        <v>0</v>
      </c>
      <c r="AL233" s="541">
        <f t="shared" si="426"/>
        <v>0</v>
      </c>
      <c r="AM233" s="541">
        <f t="shared" si="427"/>
        <v>1</v>
      </c>
      <c r="AN233" s="541">
        <f t="shared" si="428"/>
        <v>0</v>
      </c>
      <c r="AO233" s="541">
        <f t="shared" si="429"/>
        <v>3</v>
      </c>
      <c r="AP233" s="541">
        <f t="shared" si="430"/>
        <v>2</v>
      </c>
      <c r="AQ233" s="541">
        <f t="shared" si="431"/>
        <v>4</v>
      </c>
      <c r="AR233" s="541">
        <f t="shared" si="432"/>
        <v>7</v>
      </c>
      <c r="AS233" s="541">
        <f t="shared" si="433"/>
        <v>11</v>
      </c>
      <c r="AT233" s="541">
        <f t="shared" si="434"/>
        <v>4</v>
      </c>
      <c r="AU233" s="541">
        <f t="shared" si="435"/>
        <v>38</v>
      </c>
      <c r="AV233" s="541">
        <f t="shared" si="436"/>
        <v>16</v>
      </c>
      <c r="AW233" s="541">
        <f t="shared" si="437"/>
        <v>56</v>
      </c>
      <c r="AX233" s="541">
        <f t="shared" si="438"/>
        <v>37</v>
      </c>
      <c r="AY233" s="541">
        <f t="shared" si="439"/>
        <v>51</v>
      </c>
      <c r="AZ233" s="541">
        <f t="shared" si="440"/>
        <v>61</v>
      </c>
      <c r="BA233" s="541">
        <f t="shared" si="441"/>
        <v>33</v>
      </c>
      <c r="BB233" s="541">
        <f t="shared" si="442"/>
        <v>41</v>
      </c>
      <c r="BC233" s="541">
        <f t="shared" si="443"/>
        <v>0</v>
      </c>
      <c r="BP233" s="16" t="s">
        <v>317</v>
      </c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>
        <v>1</v>
      </c>
      <c r="CH233" s="13"/>
      <c r="CI233" s="13"/>
      <c r="CJ233" s="13"/>
      <c r="CK233" s="13">
        <v>1</v>
      </c>
      <c r="CL233" s="13"/>
      <c r="CM233" s="13"/>
      <c r="CN233" s="13"/>
      <c r="CO233" s="13">
        <v>2</v>
      </c>
      <c r="CP233" s="13"/>
      <c r="CQ233" s="13"/>
      <c r="CR233" s="13"/>
      <c r="CS233" s="13">
        <v>1</v>
      </c>
      <c r="CT233" s="13">
        <v>1</v>
      </c>
      <c r="CU233" s="13">
        <v>3</v>
      </c>
      <c r="CV233" s="13"/>
      <c r="CW233" s="13"/>
      <c r="CX233" s="13">
        <v>1</v>
      </c>
      <c r="CY233" s="13"/>
      <c r="CZ233" s="13">
        <v>1</v>
      </c>
      <c r="DA233" s="13">
        <v>1</v>
      </c>
      <c r="DB233" s="13">
        <v>1</v>
      </c>
      <c r="DC233" s="13"/>
      <c r="DD233" s="13"/>
      <c r="DE233" s="13"/>
      <c r="DF233" s="13">
        <v>1</v>
      </c>
      <c r="DG233" s="13">
        <v>1</v>
      </c>
      <c r="DH233" s="13">
        <v>1</v>
      </c>
      <c r="DI233" s="13">
        <v>2</v>
      </c>
      <c r="DJ233" s="13">
        <v>4</v>
      </c>
      <c r="DK233" s="13">
        <v>1</v>
      </c>
      <c r="DL233" s="13"/>
      <c r="DM233" s="13">
        <v>2</v>
      </c>
      <c r="DN233" s="13">
        <v>1</v>
      </c>
      <c r="DO233" s="13">
        <v>3</v>
      </c>
      <c r="DP233" s="13">
        <v>2</v>
      </c>
      <c r="DQ233" s="13">
        <v>1</v>
      </c>
      <c r="DR233" s="13">
        <v>3</v>
      </c>
      <c r="DS233" s="13">
        <v>4</v>
      </c>
      <c r="DT233" s="13">
        <v>6</v>
      </c>
      <c r="DU233" s="13">
        <v>7</v>
      </c>
      <c r="DV233" s="13">
        <v>1</v>
      </c>
      <c r="DW233" s="13">
        <v>7</v>
      </c>
      <c r="DX233" s="13">
        <v>2</v>
      </c>
      <c r="DY233" s="13">
        <v>4</v>
      </c>
      <c r="DZ233" s="13">
        <v>8</v>
      </c>
      <c r="EA233" s="13">
        <v>5</v>
      </c>
      <c r="EB233" s="13">
        <v>5</v>
      </c>
      <c r="EC233" s="13">
        <v>5</v>
      </c>
      <c r="ED233" s="13">
        <v>9</v>
      </c>
      <c r="EE233" s="13">
        <v>3</v>
      </c>
      <c r="EF233" s="13">
        <v>6</v>
      </c>
      <c r="EG233" s="13">
        <v>5</v>
      </c>
      <c r="EH233" s="13">
        <v>6</v>
      </c>
      <c r="EI233" s="13">
        <v>9</v>
      </c>
      <c r="EJ233" s="13">
        <v>4</v>
      </c>
      <c r="EK233" s="13">
        <v>3</v>
      </c>
      <c r="EL233" s="13">
        <v>9</v>
      </c>
      <c r="EM233" s="13">
        <v>7</v>
      </c>
      <c r="EN233" s="13">
        <v>2</v>
      </c>
      <c r="EO233" s="13">
        <v>2</v>
      </c>
      <c r="EP233" s="13">
        <v>4</v>
      </c>
      <c r="EQ233" s="13">
        <v>4</v>
      </c>
      <c r="ER233" s="13">
        <v>3</v>
      </c>
      <c r="ES233" s="13">
        <v>1</v>
      </c>
      <c r="ET233" s="13"/>
      <c r="EU233" s="13">
        <v>1</v>
      </c>
      <c r="EV233" s="13"/>
      <c r="EW233" s="13">
        <v>1</v>
      </c>
      <c r="EX233" s="13"/>
      <c r="EY233" s="13"/>
      <c r="EZ233" s="13"/>
      <c r="FA233" s="13"/>
      <c r="FB233" s="57">
        <v>168</v>
      </c>
      <c r="FC233" s="13"/>
      <c r="FD233" s="13"/>
      <c r="FE233" s="13"/>
      <c r="FF233" s="13"/>
      <c r="FG233" s="13"/>
      <c r="FH233" s="13"/>
      <c r="FI233" s="13"/>
      <c r="FJ233" s="13"/>
      <c r="FK233" s="13"/>
      <c r="FL233" s="13">
        <v>1</v>
      </c>
      <c r="FM233" s="13"/>
      <c r="FN233" s="13"/>
      <c r="FO233" s="13">
        <v>1</v>
      </c>
      <c r="FP233" s="13"/>
      <c r="FQ233" s="13"/>
      <c r="FR233" s="13"/>
      <c r="FS233" s="13">
        <v>2</v>
      </c>
      <c r="FT233" s="13"/>
      <c r="FU233" s="13"/>
      <c r="FV233" s="13"/>
      <c r="FW233" s="13"/>
      <c r="FX233" s="13"/>
      <c r="FY233" s="13"/>
      <c r="FZ233" s="13"/>
      <c r="GA233" s="13">
        <v>1</v>
      </c>
      <c r="GB233" s="13"/>
      <c r="GC233" s="13">
        <v>2</v>
      </c>
      <c r="GD233" s="13">
        <v>1</v>
      </c>
      <c r="GE233" s="13"/>
      <c r="GF233" s="13"/>
      <c r="GG233" s="13"/>
      <c r="GH233" s="13"/>
      <c r="GI233" s="13">
        <v>2</v>
      </c>
      <c r="GJ233" s="13">
        <v>1</v>
      </c>
      <c r="GK233" s="13">
        <v>2</v>
      </c>
      <c r="GL233" s="13">
        <v>2</v>
      </c>
      <c r="GM233" s="13">
        <v>1</v>
      </c>
      <c r="GN233" s="13"/>
      <c r="GO233" s="13">
        <v>1</v>
      </c>
      <c r="GP233" s="13">
        <v>2</v>
      </c>
      <c r="GQ233" s="13">
        <v>2</v>
      </c>
      <c r="GR233" s="13">
        <v>1</v>
      </c>
      <c r="GS233" s="13">
        <v>3</v>
      </c>
      <c r="GT233" s="13">
        <v>2</v>
      </c>
      <c r="GU233" s="13">
        <v>5</v>
      </c>
      <c r="GV233" s="13">
        <v>4</v>
      </c>
      <c r="GW233" s="13">
        <v>9</v>
      </c>
      <c r="GX233" s="13">
        <v>1</v>
      </c>
      <c r="GY233" s="13">
        <v>5</v>
      </c>
      <c r="GZ233" s="13">
        <v>6</v>
      </c>
      <c r="HA233" s="13">
        <v>4</v>
      </c>
      <c r="HB233" s="13">
        <v>6</v>
      </c>
      <c r="HC233" s="13">
        <v>3</v>
      </c>
      <c r="HD233" s="13">
        <v>5</v>
      </c>
      <c r="HE233" s="13">
        <v>8</v>
      </c>
      <c r="HF233" s="13">
        <v>6</v>
      </c>
      <c r="HG233" s="13">
        <v>6</v>
      </c>
      <c r="HH233" s="13">
        <v>7</v>
      </c>
      <c r="HI233" s="13">
        <v>7</v>
      </c>
      <c r="HJ233" s="13">
        <v>4</v>
      </c>
      <c r="HK233" s="13">
        <v>2</v>
      </c>
      <c r="HL233" s="13">
        <v>4</v>
      </c>
      <c r="HM233" s="13">
        <v>5</v>
      </c>
      <c r="HN233" s="13">
        <v>8</v>
      </c>
      <c r="HO233" s="13">
        <v>4</v>
      </c>
      <c r="HP233" s="13">
        <v>12</v>
      </c>
      <c r="HQ233" s="13">
        <v>8</v>
      </c>
      <c r="HR233" s="13">
        <v>1</v>
      </c>
      <c r="HS233" s="13">
        <v>4</v>
      </c>
      <c r="HT233" s="13">
        <v>3</v>
      </c>
      <c r="HU233" s="13">
        <v>4</v>
      </c>
      <c r="HV233" s="13">
        <v>13</v>
      </c>
      <c r="HW233" s="13">
        <v>4</v>
      </c>
      <c r="HX233" s="13">
        <v>1</v>
      </c>
      <c r="HY233" s="13">
        <v>2</v>
      </c>
      <c r="HZ233" s="13">
        <v>3</v>
      </c>
      <c r="IA233" s="13">
        <v>1</v>
      </c>
      <c r="IB233" s="13">
        <v>2</v>
      </c>
      <c r="IC233" s="13">
        <v>1</v>
      </c>
      <c r="ID233" s="13">
        <v>1</v>
      </c>
      <c r="IE233" s="13"/>
      <c r="IF233" s="13"/>
      <c r="IG233" s="13"/>
      <c r="IH233" s="13">
        <v>1</v>
      </c>
      <c r="II233" s="13"/>
      <c r="IJ233" s="13"/>
      <c r="IK233" s="13"/>
      <c r="IL233" s="57">
        <v>197</v>
      </c>
      <c r="IM233" s="13">
        <v>365</v>
      </c>
    </row>
    <row r="234" spans="1:247">
      <c r="A234" s="315" t="s">
        <v>306</v>
      </c>
      <c r="B234" s="37">
        <f t="shared" si="444"/>
        <v>0</v>
      </c>
      <c r="C234" s="37">
        <f t="shared" si="444"/>
        <v>0</v>
      </c>
      <c r="D234" s="37">
        <f t="shared" si="444"/>
        <v>0</v>
      </c>
      <c r="E234" s="37">
        <f t="shared" si="444"/>
        <v>0</v>
      </c>
      <c r="F234" s="37">
        <f t="shared" si="444"/>
        <v>0</v>
      </c>
      <c r="G234" s="37">
        <f t="shared" si="444"/>
        <v>0</v>
      </c>
      <c r="H234" s="37">
        <f t="shared" si="444"/>
        <v>1</v>
      </c>
      <c r="I234" s="37">
        <f t="shared" si="444"/>
        <v>0</v>
      </c>
      <c r="J234" s="37">
        <f t="shared" si="444"/>
        <v>4</v>
      </c>
      <c r="K234" s="37">
        <f t="shared" si="444"/>
        <v>4</v>
      </c>
      <c r="L234" s="37">
        <f t="shared" si="445"/>
        <v>13</v>
      </c>
      <c r="M234" s="37">
        <f t="shared" si="445"/>
        <v>4</v>
      </c>
      <c r="N234" s="37">
        <f t="shared" si="445"/>
        <v>27</v>
      </c>
      <c r="O234" s="37">
        <f t="shared" si="445"/>
        <v>9</v>
      </c>
      <c r="P234" s="37">
        <f t="shared" si="445"/>
        <v>58</v>
      </c>
      <c r="Q234" s="37">
        <f t="shared" si="445"/>
        <v>26</v>
      </c>
      <c r="R234" s="37">
        <f t="shared" si="445"/>
        <v>56</v>
      </c>
      <c r="S234" s="37">
        <f t="shared" si="445"/>
        <v>76</v>
      </c>
      <c r="T234" s="37">
        <f t="shared" si="445"/>
        <v>26</v>
      </c>
      <c r="U234" s="37">
        <f t="shared" si="445"/>
        <v>51</v>
      </c>
      <c r="AH234" s="16" t="s">
        <v>318</v>
      </c>
      <c r="AI234" s="541">
        <f t="shared" si="423"/>
        <v>0</v>
      </c>
      <c r="AJ234" s="541">
        <f t="shared" si="424"/>
        <v>1</v>
      </c>
      <c r="AK234" s="541">
        <f t="shared" si="425"/>
        <v>0</v>
      </c>
      <c r="AL234" s="541">
        <f t="shared" si="426"/>
        <v>0</v>
      </c>
      <c r="AM234" s="541">
        <f t="shared" si="427"/>
        <v>1</v>
      </c>
      <c r="AN234" s="541">
        <f t="shared" si="428"/>
        <v>1</v>
      </c>
      <c r="AO234" s="541">
        <f t="shared" si="429"/>
        <v>1</v>
      </c>
      <c r="AP234" s="541">
        <f t="shared" si="430"/>
        <v>2</v>
      </c>
      <c r="AQ234" s="541">
        <f t="shared" si="431"/>
        <v>6</v>
      </c>
      <c r="AR234" s="541">
        <f t="shared" si="432"/>
        <v>3</v>
      </c>
      <c r="AS234" s="541">
        <f t="shared" si="433"/>
        <v>7</v>
      </c>
      <c r="AT234" s="541">
        <f t="shared" si="434"/>
        <v>2</v>
      </c>
      <c r="AU234" s="541">
        <f t="shared" si="435"/>
        <v>25</v>
      </c>
      <c r="AV234" s="541">
        <f t="shared" si="436"/>
        <v>1</v>
      </c>
      <c r="AW234" s="541">
        <f t="shared" si="437"/>
        <v>51</v>
      </c>
      <c r="AX234" s="541">
        <f t="shared" si="438"/>
        <v>35</v>
      </c>
      <c r="AY234" s="541">
        <f t="shared" si="439"/>
        <v>64</v>
      </c>
      <c r="AZ234" s="541">
        <f t="shared" si="440"/>
        <v>54</v>
      </c>
      <c r="BA234" s="541">
        <f t="shared" si="441"/>
        <v>32</v>
      </c>
      <c r="BB234" s="541">
        <f t="shared" si="442"/>
        <v>70</v>
      </c>
      <c r="BC234" s="541">
        <f t="shared" si="443"/>
        <v>0</v>
      </c>
      <c r="BP234" s="16" t="s">
        <v>318</v>
      </c>
      <c r="BQ234" s="13"/>
      <c r="BR234" s="13"/>
      <c r="BS234" s="13">
        <v>1</v>
      </c>
      <c r="BT234" s="13"/>
      <c r="BU234" s="13"/>
      <c r="BV234" s="13"/>
      <c r="BW234" s="13"/>
      <c r="BX234" s="13"/>
      <c r="BY234" s="13"/>
      <c r="BZ234" s="13"/>
      <c r="CA234" s="13"/>
      <c r="CB234" s="13"/>
      <c r="CC234" s="13">
        <v>1</v>
      </c>
      <c r="CD234" s="13"/>
      <c r="CE234" s="13">
        <v>1</v>
      </c>
      <c r="CF234" s="13"/>
      <c r="CG234" s="13"/>
      <c r="CH234" s="13"/>
      <c r="CI234" s="13">
        <v>1</v>
      </c>
      <c r="CJ234" s="13"/>
      <c r="CK234" s="13"/>
      <c r="CL234" s="13"/>
      <c r="CM234" s="13"/>
      <c r="CN234" s="13"/>
      <c r="CO234" s="13">
        <v>1</v>
      </c>
      <c r="CP234" s="13"/>
      <c r="CQ234" s="13">
        <v>1</v>
      </c>
      <c r="CR234" s="13"/>
      <c r="CS234" s="13"/>
      <c r="CT234" s="13"/>
      <c r="CU234" s="13">
        <v>1</v>
      </c>
      <c r="CV234" s="13"/>
      <c r="CW234" s="13"/>
      <c r="CX234" s="13">
        <v>1</v>
      </c>
      <c r="CY234" s="13"/>
      <c r="CZ234" s="13"/>
      <c r="DA234" s="13"/>
      <c r="DB234" s="13">
        <v>1</v>
      </c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>
        <v>1</v>
      </c>
      <c r="DP234" s="13">
        <v>2</v>
      </c>
      <c r="DQ234" s="13">
        <v>4</v>
      </c>
      <c r="DR234" s="13">
        <v>3</v>
      </c>
      <c r="DS234" s="13">
        <v>5</v>
      </c>
      <c r="DT234" s="13">
        <v>2</v>
      </c>
      <c r="DU234" s="13">
        <v>2</v>
      </c>
      <c r="DV234" s="13">
        <v>4</v>
      </c>
      <c r="DW234" s="13">
        <v>6</v>
      </c>
      <c r="DX234" s="13">
        <v>5</v>
      </c>
      <c r="DY234" s="13">
        <v>2</v>
      </c>
      <c r="DZ234" s="13">
        <v>6</v>
      </c>
      <c r="EA234" s="13">
        <v>2</v>
      </c>
      <c r="EB234" s="13">
        <v>4</v>
      </c>
      <c r="EC234" s="13">
        <v>6</v>
      </c>
      <c r="ED234" s="13">
        <v>12</v>
      </c>
      <c r="EE234" s="13">
        <v>7</v>
      </c>
      <c r="EF234" s="13">
        <v>2</v>
      </c>
      <c r="EG234" s="13">
        <v>4</v>
      </c>
      <c r="EH234" s="13">
        <v>2</v>
      </c>
      <c r="EI234" s="13">
        <v>9</v>
      </c>
      <c r="EJ234" s="13">
        <v>6</v>
      </c>
      <c r="EK234" s="13">
        <v>10</v>
      </c>
      <c r="EL234" s="13">
        <v>11</v>
      </c>
      <c r="EM234" s="13">
        <v>9</v>
      </c>
      <c r="EN234" s="13">
        <v>5</v>
      </c>
      <c r="EO234" s="13">
        <v>6</v>
      </c>
      <c r="EP234" s="13">
        <v>6</v>
      </c>
      <c r="EQ234" s="13">
        <v>7</v>
      </c>
      <c r="ER234" s="13">
        <v>1</v>
      </c>
      <c r="ES234" s="13">
        <v>3</v>
      </c>
      <c r="ET234" s="13"/>
      <c r="EU234" s="13">
        <v>2</v>
      </c>
      <c r="EV234" s="13">
        <v>1</v>
      </c>
      <c r="EW234" s="13">
        <v>1</v>
      </c>
      <c r="EX234" s="13">
        <v>2</v>
      </c>
      <c r="EY234" s="13"/>
      <c r="EZ234" s="13"/>
      <c r="FA234" s="13"/>
      <c r="FB234" s="57">
        <v>169</v>
      </c>
      <c r="FC234" s="13"/>
      <c r="FD234" s="13"/>
      <c r="FE234" s="13"/>
      <c r="FF234" s="13"/>
      <c r="FG234" s="13"/>
      <c r="FH234" s="13"/>
      <c r="FI234" s="13"/>
      <c r="FJ234" s="13"/>
      <c r="FK234" s="13">
        <v>1</v>
      </c>
      <c r="FL234" s="13"/>
      <c r="FM234" s="13"/>
      <c r="FN234" s="13"/>
      <c r="FO234" s="13"/>
      <c r="FP234" s="13"/>
      <c r="FQ234" s="13"/>
      <c r="FR234" s="13"/>
      <c r="FS234" s="13">
        <v>1</v>
      </c>
      <c r="FT234" s="13"/>
      <c r="FU234" s="13"/>
      <c r="FV234" s="13"/>
      <c r="FW234" s="13"/>
      <c r="FX234" s="13">
        <v>1</v>
      </c>
      <c r="FY234" s="13"/>
      <c r="FZ234" s="13"/>
      <c r="GA234" s="13"/>
      <c r="GB234" s="13">
        <v>1</v>
      </c>
      <c r="GC234" s="13">
        <v>2</v>
      </c>
      <c r="GD234" s="13">
        <v>2</v>
      </c>
      <c r="GE234" s="13"/>
      <c r="GF234" s="13"/>
      <c r="GG234" s="13">
        <v>1</v>
      </c>
      <c r="GH234" s="13"/>
      <c r="GI234" s="13"/>
      <c r="GJ234" s="13">
        <v>1</v>
      </c>
      <c r="GK234" s="13"/>
      <c r="GL234" s="13">
        <v>1</v>
      </c>
      <c r="GM234" s="13">
        <v>1</v>
      </c>
      <c r="GN234" s="13"/>
      <c r="GO234" s="13">
        <v>1</v>
      </c>
      <c r="GP234" s="13">
        <v>2</v>
      </c>
      <c r="GQ234" s="13"/>
      <c r="GR234" s="13">
        <v>4</v>
      </c>
      <c r="GS234" s="13">
        <v>2</v>
      </c>
      <c r="GT234" s="13">
        <v>4</v>
      </c>
      <c r="GU234" s="13"/>
      <c r="GV234" s="13">
        <v>3</v>
      </c>
      <c r="GW234" s="13">
        <v>6</v>
      </c>
      <c r="GX234" s="13">
        <v>2</v>
      </c>
      <c r="GY234" s="13">
        <v>3</v>
      </c>
      <c r="GZ234" s="13">
        <v>1</v>
      </c>
      <c r="HA234" s="13">
        <v>2</v>
      </c>
      <c r="HB234" s="13">
        <v>5</v>
      </c>
      <c r="HC234" s="13">
        <v>5</v>
      </c>
      <c r="HD234" s="13">
        <v>4</v>
      </c>
      <c r="HE234" s="13">
        <v>8</v>
      </c>
      <c r="HF234" s="13">
        <v>5</v>
      </c>
      <c r="HG234" s="13">
        <v>5</v>
      </c>
      <c r="HH234" s="13">
        <v>7</v>
      </c>
      <c r="HI234" s="13">
        <v>6</v>
      </c>
      <c r="HJ234" s="13">
        <v>4</v>
      </c>
      <c r="HK234" s="13">
        <v>3</v>
      </c>
      <c r="HL234" s="13">
        <v>7</v>
      </c>
      <c r="HM234" s="13">
        <v>4</v>
      </c>
      <c r="HN234" s="13">
        <v>7</v>
      </c>
      <c r="HO234" s="13">
        <v>6</v>
      </c>
      <c r="HP234" s="13">
        <v>7</v>
      </c>
      <c r="HQ234" s="13">
        <v>7</v>
      </c>
      <c r="HR234" s="13">
        <v>7</v>
      </c>
      <c r="HS234" s="13">
        <v>7</v>
      </c>
      <c r="HT234" s="13">
        <v>9</v>
      </c>
      <c r="HU234" s="13">
        <v>5</v>
      </c>
      <c r="HV234" s="13">
        <v>3</v>
      </c>
      <c r="HW234" s="13">
        <v>6</v>
      </c>
      <c r="HX234" s="13">
        <v>5</v>
      </c>
      <c r="HY234" s="13">
        <v>3</v>
      </c>
      <c r="HZ234" s="13">
        <v>1</v>
      </c>
      <c r="IA234" s="13">
        <v>3</v>
      </c>
      <c r="IB234" s="13"/>
      <c r="IC234" s="13">
        <v>1</v>
      </c>
      <c r="ID234" s="13">
        <v>1</v>
      </c>
      <c r="IE234" s="13">
        <v>1</v>
      </c>
      <c r="IF234" s="13">
        <v>1</v>
      </c>
      <c r="IG234" s="13">
        <v>2</v>
      </c>
      <c r="IH234" s="13"/>
      <c r="II234" s="13"/>
      <c r="IJ234" s="13"/>
      <c r="IK234" s="13"/>
      <c r="IL234" s="57">
        <v>187</v>
      </c>
      <c r="IM234" s="13">
        <v>356</v>
      </c>
    </row>
    <row r="235" spans="1:247">
      <c r="A235" s="315" t="s">
        <v>307</v>
      </c>
      <c r="B235" s="37">
        <f t="shared" si="444"/>
        <v>0</v>
      </c>
      <c r="C235" s="37">
        <f t="shared" si="444"/>
        <v>0</v>
      </c>
      <c r="D235" s="37">
        <f t="shared" si="444"/>
        <v>0</v>
      </c>
      <c r="E235" s="37">
        <f t="shared" si="444"/>
        <v>0</v>
      </c>
      <c r="F235" s="37">
        <f t="shared" si="444"/>
        <v>0</v>
      </c>
      <c r="G235" s="37">
        <f t="shared" si="444"/>
        <v>0</v>
      </c>
      <c r="H235" s="37">
        <f t="shared" si="444"/>
        <v>2</v>
      </c>
      <c r="I235" s="37">
        <f t="shared" si="444"/>
        <v>0</v>
      </c>
      <c r="J235" s="37">
        <f t="shared" si="444"/>
        <v>4</v>
      </c>
      <c r="K235" s="37">
        <f t="shared" si="444"/>
        <v>1</v>
      </c>
      <c r="L235" s="37">
        <f t="shared" si="445"/>
        <v>13</v>
      </c>
      <c r="M235" s="37">
        <f t="shared" si="445"/>
        <v>3</v>
      </c>
      <c r="N235" s="37">
        <f t="shared" si="445"/>
        <v>27</v>
      </c>
      <c r="O235" s="37">
        <f t="shared" si="445"/>
        <v>15</v>
      </c>
      <c r="P235" s="37">
        <f t="shared" si="445"/>
        <v>55</v>
      </c>
      <c r="Q235" s="37">
        <f t="shared" si="445"/>
        <v>27</v>
      </c>
      <c r="R235" s="37">
        <f t="shared" si="445"/>
        <v>54</v>
      </c>
      <c r="S235" s="37">
        <f t="shared" si="445"/>
        <v>55</v>
      </c>
      <c r="T235" s="37">
        <f t="shared" si="445"/>
        <v>17</v>
      </c>
      <c r="U235" s="37">
        <f t="shared" si="445"/>
        <v>67</v>
      </c>
      <c r="AH235" s="16" t="s">
        <v>319</v>
      </c>
      <c r="AI235" s="541">
        <f t="shared" si="423"/>
        <v>0</v>
      </c>
      <c r="AJ235" s="541">
        <f t="shared" si="424"/>
        <v>0</v>
      </c>
      <c r="AK235" s="541">
        <f t="shared" si="425"/>
        <v>0</v>
      </c>
      <c r="AL235" s="541">
        <f t="shared" si="426"/>
        <v>0</v>
      </c>
      <c r="AM235" s="541">
        <f t="shared" si="427"/>
        <v>0</v>
      </c>
      <c r="AN235" s="541">
        <f t="shared" si="428"/>
        <v>4</v>
      </c>
      <c r="AO235" s="541">
        <f t="shared" si="429"/>
        <v>4</v>
      </c>
      <c r="AP235" s="541">
        <f t="shared" si="430"/>
        <v>3</v>
      </c>
      <c r="AQ235" s="541">
        <f t="shared" si="431"/>
        <v>10</v>
      </c>
      <c r="AR235" s="541">
        <f t="shared" si="432"/>
        <v>5</v>
      </c>
      <c r="AS235" s="541">
        <f t="shared" si="433"/>
        <v>30</v>
      </c>
      <c r="AT235" s="541">
        <f t="shared" si="434"/>
        <v>10</v>
      </c>
      <c r="AU235" s="541">
        <f t="shared" si="435"/>
        <v>62</v>
      </c>
      <c r="AV235" s="541">
        <f t="shared" si="436"/>
        <v>22</v>
      </c>
      <c r="AW235" s="541">
        <f t="shared" si="437"/>
        <v>88</v>
      </c>
      <c r="AX235" s="541">
        <f t="shared" si="438"/>
        <v>50</v>
      </c>
      <c r="AY235" s="541">
        <f t="shared" si="439"/>
        <v>56</v>
      </c>
      <c r="AZ235" s="541">
        <f t="shared" si="440"/>
        <v>85</v>
      </c>
      <c r="BA235" s="541">
        <f t="shared" si="441"/>
        <v>32</v>
      </c>
      <c r="BB235" s="541">
        <f t="shared" si="442"/>
        <v>58</v>
      </c>
      <c r="BC235" s="541">
        <f t="shared" si="443"/>
        <v>1</v>
      </c>
      <c r="BP235" s="16" t="s">
        <v>319</v>
      </c>
      <c r="BQ235" s="13"/>
      <c r="BR235" s="13"/>
      <c r="BS235" s="13"/>
      <c r="BT235" s="13"/>
      <c r="BU235" s="13"/>
      <c r="BV235" s="13"/>
      <c r="BW235" s="13"/>
      <c r="BX235" s="13"/>
      <c r="BY235" s="13"/>
      <c r="BZ235" s="13">
        <v>1</v>
      </c>
      <c r="CA235" s="13">
        <v>1</v>
      </c>
      <c r="CB235" s="13"/>
      <c r="CC235" s="13">
        <v>2</v>
      </c>
      <c r="CD235" s="13">
        <v>1</v>
      </c>
      <c r="CE235" s="13"/>
      <c r="CF235" s="13"/>
      <c r="CG235" s="13">
        <v>1</v>
      </c>
      <c r="CH235" s="13"/>
      <c r="CI235" s="13"/>
      <c r="CJ235" s="13">
        <v>1</v>
      </c>
      <c r="CK235" s="13"/>
      <c r="CL235" s="13"/>
      <c r="CM235" s="13"/>
      <c r="CN235" s="13"/>
      <c r="CO235" s="13">
        <v>1</v>
      </c>
      <c r="CP235" s="13"/>
      <c r="CQ235" s="13">
        <v>3</v>
      </c>
      <c r="CR235" s="13"/>
      <c r="CS235" s="13"/>
      <c r="CT235" s="13">
        <v>1</v>
      </c>
      <c r="CU235" s="13"/>
      <c r="CV235" s="13"/>
      <c r="CW235" s="13"/>
      <c r="CX235" s="13">
        <v>2</v>
      </c>
      <c r="CY235" s="13">
        <v>1</v>
      </c>
      <c r="CZ235" s="13">
        <v>1</v>
      </c>
      <c r="DA235" s="13">
        <v>1</v>
      </c>
      <c r="DB235" s="13"/>
      <c r="DC235" s="13">
        <v>1</v>
      </c>
      <c r="DD235" s="13">
        <v>2</v>
      </c>
      <c r="DE235" s="13">
        <v>2</v>
      </c>
      <c r="DF235" s="13">
        <v>2</v>
      </c>
      <c r="DG235" s="13">
        <v>2</v>
      </c>
      <c r="DH235" s="13">
        <v>2</v>
      </c>
      <c r="DI235" s="13">
        <v>1</v>
      </c>
      <c r="DJ235" s="13">
        <v>1</v>
      </c>
      <c r="DK235" s="13">
        <v>3</v>
      </c>
      <c r="DL235" s="13">
        <v>1</v>
      </c>
      <c r="DM235" s="13">
        <v>3</v>
      </c>
      <c r="DN235" s="13">
        <v>5</v>
      </c>
      <c r="DO235" s="13">
        <v>2</v>
      </c>
      <c r="DP235" s="13">
        <v>4</v>
      </c>
      <c r="DQ235" s="13">
        <v>5</v>
      </c>
      <c r="DR235" s="13">
        <v>4</v>
      </c>
      <c r="DS235" s="13">
        <v>5</v>
      </c>
      <c r="DT235" s="13">
        <v>4</v>
      </c>
      <c r="DU235" s="13">
        <v>3</v>
      </c>
      <c r="DV235" s="13">
        <v>8</v>
      </c>
      <c r="DW235" s="13">
        <v>4</v>
      </c>
      <c r="DX235" s="13">
        <v>6</v>
      </c>
      <c r="DY235" s="13">
        <v>7</v>
      </c>
      <c r="DZ235" s="13">
        <v>10</v>
      </c>
      <c r="EA235" s="13">
        <v>10</v>
      </c>
      <c r="EB235" s="13">
        <v>5</v>
      </c>
      <c r="EC235" s="13">
        <v>8</v>
      </c>
      <c r="ED235" s="13">
        <v>1</v>
      </c>
      <c r="EE235" s="13">
        <v>15</v>
      </c>
      <c r="EF235" s="13">
        <v>6</v>
      </c>
      <c r="EG235" s="13">
        <v>12</v>
      </c>
      <c r="EH235" s="13">
        <v>8</v>
      </c>
      <c r="EI235" s="13">
        <v>10</v>
      </c>
      <c r="EJ235" s="13">
        <v>11</v>
      </c>
      <c r="EK235" s="13">
        <v>6</v>
      </c>
      <c r="EL235" s="13">
        <v>9</v>
      </c>
      <c r="EM235" s="13">
        <v>8</v>
      </c>
      <c r="EN235" s="13">
        <v>9</v>
      </c>
      <c r="EO235" s="13">
        <v>5</v>
      </c>
      <c r="EP235" s="13">
        <v>2</v>
      </c>
      <c r="EQ235" s="13">
        <v>3</v>
      </c>
      <c r="ER235" s="13">
        <v>2</v>
      </c>
      <c r="ES235" s="13"/>
      <c r="ET235" s="13">
        <v>2</v>
      </c>
      <c r="EU235" s="13">
        <v>1</v>
      </c>
      <c r="EV235" s="13"/>
      <c r="EW235" s="13"/>
      <c r="EX235" s="13"/>
      <c r="EY235" s="13"/>
      <c r="EZ235" s="13"/>
      <c r="FA235" s="13">
        <v>1</v>
      </c>
      <c r="FB235" s="57">
        <v>238</v>
      </c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>
        <v>1</v>
      </c>
      <c r="FN235" s="13"/>
      <c r="FO235" s="13">
        <v>1</v>
      </c>
      <c r="FP235" s="13"/>
      <c r="FQ235" s="13"/>
      <c r="FR235" s="13"/>
      <c r="FS235" s="13">
        <v>1</v>
      </c>
      <c r="FT235" s="13"/>
      <c r="FU235" s="13">
        <v>1</v>
      </c>
      <c r="FV235" s="13"/>
      <c r="FW235" s="13"/>
      <c r="FX235" s="13">
        <v>1</v>
      </c>
      <c r="FY235" s="13"/>
      <c r="FZ235" s="13">
        <v>1</v>
      </c>
      <c r="GA235" s="13"/>
      <c r="GB235" s="13">
        <v>1</v>
      </c>
      <c r="GC235" s="13">
        <v>1</v>
      </c>
      <c r="GD235" s="13">
        <v>2</v>
      </c>
      <c r="GE235" s="13"/>
      <c r="GF235" s="13">
        <v>4</v>
      </c>
      <c r="GG235" s="13">
        <v>3</v>
      </c>
      <c r="GH235" s="13">
        <v>1</v>
      </c>
      <c r="GI235" s="13">
        <v>2</v>
      </c>
      <c r="GJ235" s="13">
        <v>3</v>
      </c>
      <c r="GK235" s="13">
        <v>4</v>
      </c>
      <c r="GL235" s="13">
        <v>1</v>
      </c>
      <c r="GM235" s="13">
        <v>6</v>
      </c>
      <c r="GN235" s="13"/>
      <c r="GO235" s="13">
        <v>6</v>
      </c>
      <c r="GP235" s="13">
        <v>4</v>
      </c>
      <c r="GQ235" s="13">
        <v>3</v>
      </c>
      <c r="GR235" s="13">
        <v>4</v>
      </c>
      <c r="GS235" s="13">
        <v>10</v>
      </c>
      <c r="GT235" s="13">
        <v>10</v>
      </c>
      <c r="GU235" s="13">
        <v>2</v>
      </c>
      <c r="GV235" s="13">
        <v>8</v>
      </c>
      <c r="GW235" s="13">
        <v>5</v>
      </c>
      <c r="GX235" s="13">
        <v>8</v>
      </c>
      <c r="GY235" s="13">
        <v>10</v>
      </c>
      <c r="GZ235" s="13">
        <v>2</v>
      </c>
      <c r="HA235" s="13">
        <v>7</v>
      </c>
      <c r="HB235" s="13">
        <v>4</v>
      </c>
      <c r="HC235" s="13">
        <v>14</v>
      </c>
      <c r="HD235" s="13">
        <v>6</v>
      </c>
      <c r="HE235" s="13">
        <v>6</v>
      </c>
      <c r="HF235" s="13">
        <v>11</v>
      </c>
      <c r="HG235" s="13">
        <v>8</v>
      </c>
      <c r="HH235" s="13">
        <v>10</v>
      </c>
      <c r="HI235" s="13">
        <v>9</v>
      </c>
      <c r="HJ235" s="13">
        <v>13</v>
      </c>
      <c r="HK235" s="13">
        <v>6</v>
      </c>
      <c r="HL235" s="13">
        <v>5</v>
      </c>
      <c r="HM235" s="13">
        <v>5</v>
      </c>
      <c r="HN235" s="13">
        <v>7</v>
      </c>
      <c r="HO235" s="13">
        <v>4</v>
      </c>
      <c r="HP235" s="13">
        <v>7</v>
      </c>
      <c r="HQ235" s="13">
        <v>1</v>
      </c>
      <c r="HR235" s="13">
        <v>11</v>
      </c>
      <c r="HS235" s="13">
        <v>7</v>
      </c>
      <c r="HT235" s="13">
        <v>3</v>
      </c>
      <c r="HU235" s="13">
        <v>3</v>
      </c>
      <c r="HV235" s="13">
        <v>7</v>
      </c>
      <c r="HW235" s="13">
        <v>5</v>
      </c>
      <c r="HX235" s="13">
        <v>9</v>
      </c>
      <c r="HY235" s="13">
        <v>3</v>
      </c>
      <c r="HZ235" s="13">
        <v>2</v>
      </c>
      <c r="IA235" s="13">
        <v>2</v>
      </c>
      <c r="IB235" s="13">
        <v>1</v>
      </c>
      <c r="IC235" s="13"/>
      <c r="ID235" s="13"/>
      <c r="IE235" s="13"/>
      <c r="IF235" s="13"/>
      <c r="IG235" s="13"/>
      <c r="IH235" s="13"/>
      <c r="II235" s="13"/>
      <c r="IJ235" s="13"/>
      <c r="IK235" s="13"/>
      <c r="IL235" s="57">
        <v>282</v>
      </c>
      <c r="IM235" s="13">
        <v>520</v>
      </c>
    </row>
    <row r="236" spans="1:247">
      <c r="A236" s="315" t="s">
        <v>308</v>
      </c>
      <c r="B236" s="37">
        <f t="shared" si="444"/>
        <v>0</v>
      </c>
      <c r="C236" s="37">
        <f t="shared" si="444"/>
        <v>0</v>
      </c>
      <c r="D236" s="37">
        <f t="shared" si="444"/>
        <v>0</v>
      </c>
      <c r="E236" s="37">
        <f t="shared" si="444"/>
        <v>0</v>
      </c>
      <c r="F236" s="37">
        <f t="shared" si="444"/>
        <v>0</v>
      </c>
      <c r="G236" s="37">
        <f t="shared" si="444"/>
        <v>0</v>
      </c>
      <c r="H236" s="37">
        <f t="shared" si="444"/>
        <v>2</v>
      </c>
      <c r="I236" s="37">
        <f t="shared" si="444"/>
        <v>0</v>
      </c>
      <c r="J236" s="37">
        <f t="shared" si="444"/>
        <v>1</v>
      </c>
      <c r="K236" s="37">
        <f t="shared" si="444"/>
        <v>0</v>
      </c>
      <c r="L236" s="37">
        <f t="shared" si="445"/>
        <v>13</v>
      </c>
      <c r="M236" s="37">
        <f t="shared" si="445"/>
        <v>5</v>
      </c>
      <c r="N236" s="37">
        <f t="shared" si="445"/>
        <v>25</v>
      </c>
      <c r="O236" s="37">
        <f t="shared" si="445"/>
        <v>11</v>
      </c>
      <c r="P236" s="37">
        <f t="shared" si="445"/>
        <v>39</v>
      </c>
      <c r="Q236" s="37">
        <f t="shared" si="445"/>
        <v>36</v>
      </c>
      <c r="R236" s="37">
        <f t="shared" si="445"/>
        <v>79</v>
      </c>
      <c r="S236" s="37">
        <f t="shared" si="445"/>
        <v>73</v>
      </c>
      <c r="T236" s="37">
        <f t="shared" si="445"/>
        <v>33</v>
      </c>
      <c r="U236" s="37">
        <f t="shared" si="445"/>
        <v>71</v>
      </c>
      <c r="AH236" s="16" t="s">
        <v>320</v>
      </c>
      <c r="AI236" s="541">
        <f t="shared" si="423"/>
        <v>0</v>
      </c>
      <c r="AJ236" s="541">
        <f t="shared" si="424"/>
        <v>1</v>
      </c>
      <c r="AK236" s="541">
        <f t="shared" si="425"/>
        <v>0</v>
      </c>
      <c r="AL236" s="541">
        <f t="shared" si="426"/>
        <v>0</v>
      </c>
      <c r="AM236" s="541">
        <f t="shared" si="427"/>
        <v>3</v>
      </c>
      <c r="AN236" s="541">
        <f t="shared" si="428"/>
        <v>5</v>
      </c>
      <c r="AO236" s="541">
        <f t="shared" si="429"/>
        <v>12</v>
      </c>
      <c r="AP236" s="541">
        <f t="shared" si="430"/>
        <v>2</v>
      </c>
      <c r="AQ236" s="541">
        <f t="shared" si="431"/>
        <v>20</v>
      </c>
      <c r="AR236" s="541">
        <f t="shared" si="432"/>
        <v>7</v>
      </c>
      <c r="AS236" s="541">
        <f t="shared" si="433"/>
        <v>36</v>
      </c>
      <c r="AT236" s="541">
        <f t="shared" si="434"/>
        <v>17</v>
      </c>
      <c r="AU236" s="541">
        <f t="shared" si="435"/>
        <v>82</v>
      </c>
      <c r="AV236" s="541">
        <f t="shared" si="436"/>
        <v>47</v>
      </c>
      <c r="AW236" s="541">
        <f t="shared" si="437"/>
        <v>64</v>
      </c>
      <c r="AX236" s="541">
        <f t="shared" si="438"/>
        <v>56</v>
      </c>
      <c r="AY236" s="541">
        <f t="shared" si="439"/>
        <v>66</v>
      </c>
      <c r="AZ236" s="541">
        <f t="shared" si="440"/>
        <v>51</v>
      </c>
      <c r="BA236" s="541">
        <f t="shared" si="441"/>
        <v>23</v>
      </c>
      <c r="BB236" s="541">
        <f t="shared" si="442"/>
        <v>30</v>
      </c>
      <c r="BC236" s="541">
        <f t="shared" si="443"/>
        <v>1</v>
      </c>
      <c r="BP236" s="16" t="s">
        <v>320</v>
      </c>
      <c r="BQ236" s="13"/>
      <c r="BR236" s="13">
        <v>1</v>
      </c>
      <c r="BS236" s="13"/>
      <c r="BT236" s="13"/>
      <c r="BU236" s="13"/>
      <c r="BV236" s="13"/>
      <c r="BW236" s="13">
        <v>1</v>
      </c>
      <c r="BX236" s="13">
        <v>1</v>
      </c>
      <c r="BY236" s="13">
        <v>1</v>
      </c>
      <c r="BZ236" s="13"/>
      <c r="CA236" s="13"/>
      <c r="CB236" s="13">
        <v>1</v>
      </c>
      <c r="CC236" s="13">
        <v>1</v>
      </c>
      <c r="CD236" s="13"/>
      <c r="CE236" s="13"/>
      <c r="CF236" s="13"/>
      <c r="CG236" s="13"/>
      <c r="CH236" s="13"/>
      <c r="CI236" s="13"/>
      <c r="CJ236" s="13">
        <v>1</v>
      </c>
      <c r="CK236" s="13">
        <v>1</v>
      </c>
      <c r="CL236" s="13"/>
      <c r="CM236" s="13">
        <v>1</v>
      </c>
      <c r="CN236" s="13"/>
      <c r="CO236" s="13"/>
      <c r="CP236" s="13">
        <v>2</v>
      </c>
      <c r="CQ236" s="13">
        <v>1</v>
      </c>
      <c r="CR236" s="13"/>
      <c r="CS236" s="13"/>
      <c r="CT236" s="13">
        <v>2</v>
      </c>
      <c r="CU236" s="13">
        <v>1</v>
      </c>
      <c r="CV236" s="13">
        <v>2</v>
      </c>
      <c r="CW236" s="13">
        <v>1</v>
      </c>
      <c r="CX236" s="13">
        <v>3</v>
      </c>
      <c r="CY236" s="13">
        <v>2</v>
      </c>
      <c r="CZ236" s="13"/>
      <c r="DA236" s="13">
        <v>3</v>
      </c>
      <c r="DB236" s="13">
        <v>1</v>
      </c>
      <c r="DC236" s="13">
        <v>2</v>
      </c>
      <c r="DD236" s="13">
        <v>1</v>
      </c>
      <c r="DE236" s="13">
        <v>2</v>
      </c>
      <c r="DF236" s="13">
        <v>3</v>
      </c>
      <c r="DG236" s="13">
        <v>6</v>
      </c>
      <c r="DH236" s="13">
        <v>6</v>
      </c>
      <c r="DI236" s="13">
        <v>3</v>
      </c>
      <c r="DJ236" s="13">
        <v>3</v>
      </c>
      <c r="DK236" s="13">
        <v>7</v>
      </c>
      <c r="DL236" s="13">
        <v>6</v>
      </c>
      <c r="DM236" s="13">
        <v>4</v>
      </c>
      <c r="DN236" s="13">
        <v>2</v>
      </c>
      <c r="DO236" s="13">
        <v>7</v>
      </c>
      <c r="DP236" s="13">
        <v>5</v>
      </c>
      <c r="DQ236" s="13">
        <v>4</v>
      </c>
      <c r="DR236" s="13">
        <v>4</v>
      </c>
      <c r="DS236" s="13">
        <v>5</v>
      </c>
      <c r="DT236" s="13">
        <v>1</v>
      </c>
      <c r="DU236" s="13">
        <v>10</v>
      </c>
      <c r="DV236" s="13">
        <v>8</v>
      </c>
      <c r="DW236" s="13">
        <v>2</v>
      </c>
      <c r="DX236" s="13">
        <v>12</v>
      </c>
      <c r="DY236" s="13">
        <v>5</v>
      </c>
      <c r="DZ236" s="13">
        <v>3</v>
      </c>
      <c r="EA236" s="13">
        <v>5</v>
      </c>
      <c r="EB236" s="13">
        <v>1</v>
      </c>
      <c r="EC236" s="13">
        <v>4</v>
      </c>
      <c r="ED236" s="13">
        <v>7</v>
      </c>
      <c r="EE236" s="13">
        <v>9</v>
      </c>
      <c r="EF236" s="13">
        <v>7</v>
      </c>
      <c r="EG236" s="13">
        <v>5</v>
      </c>
      <c r="EH236" s="13">
        <v>3</v>
      </c>
      <c r="EI236" s="13">
        <v>7</v>
      </c>
      <c r="EJ236" s="13">
        <v>5</v>
      </c>
      <c r="EK236" s="13">
        <v>1</v>
      </c>
      <c r="EL236" s="13">
        <v>6</v>
      </c>
      <c r="EM236" s="13">
        <v>3</v>
      </c>
      <c r="EN236" s="13">
        <v>6</v>
      </c>
      <c r="EO236" s="13">
        <v>3</v>
      </c>
      <c r="EP236" s="13">
        <v>2</v>
      </c>
      <c r="EQ236" s="13">
        <v>1</v>
      </c>
      <c r="ER236" s="13">
        <v>2</v>
      </c>
      <c r="ES236" s="13">
        <v>1</v>
      </c>
      <c r="ET236" s="13"/>
      <c r="EU236" s="13"/>
      <c r="EV236" s="13"/>
      <c r="EW236" s="13"/>
      <c r="EX236" s="13"/>
      <c r="EY236" s="13"/>
      <c r="EZ236" s="13"/>
      <c r="FA236" s="13"/>
      <c r="FB236" s="57">
        <v>216</v>
      </c>
      <c r="FC236" s="13"/>
      <c r="FD236" s="13"/>
      <c r="FE236" s="13"/>
      <c r="FF236" s="13">
        <v>1</v>
      </c>
      <c r="FG236" s="13"/>
      <c r="FH236" s="13"/>
      <c r="FI236" s="13">
        <v>1</v>
      </c>
      <c r="FJ236" s="13"/>
      <c r="FK236" s="13">
        <v>1</v>
      </c>
      <c r="FL236" s="13"/>
      <c r="FM236" s="13">
        <v>1</v>
      </c>
      <c r="FN236" s="13">
        <v>3</v>
      </c>
      <c r="FO236" s="13">
        <v>1</v>
      </c>
      <c r="FP236" s="13">
        <v>1</v>
      </c>
      <c r="FQ236" s="13">
        <v>3</v>
      </c>
      <c r="FR236" s="13">
        <v>1</v>
      </c>
      <c r="FS236" s="13">
        <v>1</v>
      </c>
      <c r="FT236" s="13"/>
      <c r="FU236" s="13">
        <v>1</v>
      </c>
      <c r="FV236" s="13"/>
      <c r="FW236" s="13">
        <v>1</v>
      </c>
      <c r="FX236" s="13">
        <v>2</v>
      </c>
      <c r="FY236" s="13">
        <v>1</v>
      </c>
      <c r="FZ236" s="13"/>
      <c r="GA236" s="13">
        <v>2</v>
      </c>
      <c r="GB236" s="13">
        <v>1</v>
      </c>
      <c r="GC236" s="13">
        <v>3</v>
      </c>
      <c r="GD236" s="13">
        <v>2</v>
      </c>
      <c r="GE236" s="13">
        <v>6</v>
      </c>
      <c r="GF236" s="13">
        <v>2</v>
      </c>
      <c r="GG236" s="13">
        <v>1</v>
      </c>
      <c r="GH236" s="13">
        <v>3</v>
      </c>
      <c r="GI236" s="13">
        <v>9</v>
      </c>
      <c r="GJ236" s="13">
        <v>3</v>
      </c>
      <c r="GK236" s="13">
        <v>1</v>
      </c>
      <c r="GL236" s="13">
        <v>3</v>
      </c>
      <c r="GM236" s="13">
        <v>5</v>
      </c>
      <c r="GN236" s="13">
        <v>5</v>
      </c>
      <c r="GO236" s="13">
        <v>2</v>
      </c>
      <c r="GP236" s="13">
        <v>4</v>
      </c>
      <c r="GQ236" s="13">
        <v>5</v>
      </c>
      <c r="GR236" s="13">
        <v>7</v>
      </c>
      <c r="GS236" s="13">
        <v>9</v>
      </c>
      <c r="GT236" s="13">
        <v>5</v>
      </c>
      <c r="GU236" s="13">
        <v>12</v>
      </c>
      <c r="GV236" s="13">
        <v>4</v>
      </c>
      <c r="GW236" s="13">
        <v>9</v>
      </c>
      <c r="GX236" s="13">
        <v>9</v>
      </c>
      <c r="GY236" s="13">
        <v>12</v>
      </c>
      <c r="GZ236" s="13">
        <v>10</v>
      </c>
      <c r="HA236" s="13">
        <v>3</v>
      </c>
      <c r="HB236" s="13">
        <v>8</v>
      </c>
      <c r="HC236" s="13">
        <v>5</v>
      </c>
      <c r="HD236" s="13">
        <v>12</v>
      </c>
      <c r="HE236" s="13">
        <v>5</v>
      </c>
      <c r="HF236" s="13">
        <v>6</v>
      </c>
      <c r="HG236" s="13">
        <v>4</v>
      </c>
      <c r="HH236" s="13">
        <v>6</v>
      </c>
      <c r="HI236" s="13">
        <v>6</v>
      </c>
      <c r="HJ236" s="13">
        <v>9</v>
      </c>
      <c r="HK236" s="13">
        <v>5</v>
      </c>
      <c r="HL236" s="13">
        <v>10</v>
      </c>
      <c r="HM236" s="13">
        <v>6</v>
      </c>
      <c r="HN236" s="13">
        <v>2</v>
      </c>
      <c r="HO236" s="13">
        <v>10</v>
      </c>
      <c r="HP236" s="13">
        <v>6</v>
      </c>
      <c r="HQ236" s="13">
        <v>6</v>
      </c>
      <c r="HR236" s="13">
        <v>5</v>
      </c>
      <c r="HS236" s="13">
        <v>11</v>
      </c>
      <c r="HT236" s="13">
        <v>5</v>
      </c>
      <c r="HU236" s="13">
        <v>5</v>
      </c>
      <c r="HV236" s="13">
        <v>1</v>
      </c>
      <c r="HW236" s="13">
        <v>4</v>
      </c>
      <c r="HX236" s="13">
        <v>4</v>
      </c>
      <c r="HY236" s="13">
        <v>3</v>
      </c>
      <c r="HZ236" s="13">
        <v>3</v>
      </c>
      <c r="IA236" s="13">
        <v>1</v>
      </c>
      <c r="IB236" s="13">
        <v>1</v>
      </c>
      <c r="IC236" s="13">
        <v>1</v>
      </c>
      <c r="ID236" s="13"/>
      <c r="IE236" s="13"/>
      <c r="IF236" s="13"/>
      <c r="IG236" s="13"/>
      <c r="IH236" s="13"/>
      <c r="II236" s="13"/>
      <c r="IJ236" s="13"/>
      <c r="IK236" s="13">
        <v>1</v>
      </c>
      <c r="IL236" s="57">
        <v>307</v>
      </c>
      <c r="IM236" s="13">
        <v>523</v>
      </c>
    </row>
    <row r="237" spans="1:247">
      <c r="A237" s="315" t="s">
        <v>309</v>
      </c>
      <c r="B237" s="37">
        <f t="shared" si="444"/>
        <v>0</v>
      </c>
      <c r="C237" s="37">
        <f t="shared" si="444"/>
        <v>0</v>
      </c>
      <c r="D237" s="37">
        <f t="shared" si="444"/>
        <v>0</v>
      </c>
      <c r="E237" s="37">
        <f t="shared" si="444"/>
        <v>0</v>
      </c>
      <c r="F237" s="37">
        <f t="shared" si="444"/>
        <v>1</v>
      </c>
      <c r="G237" s="37">
        <f t="shared" si="444"/>
        <v>1</v>
      </c>
      <c r="H237" s="37">
        <f t="shared" si="444"/>
        <v>1</v>
      </c>
      <c r="I237" s="37">
        <f t="shared" si="444"/>
        <v>1</v>
      </c>
      <c r="J237" s="37">
        <f t="shared" si="444"/>
        <v>6</v>
      </c>
      <c r="K237" s="37">
        <f t="shared" si="444"/>
        <v>1</v>
      </c>
      <c r="L237" s="37">
        <f t="shared" si="445"/>
        <v>13</v>
      </c>
      <c r="M237" s="37">
        <f t="shared" si="445"/>
        <v>7</v>
      </c>
      <c r="N237" s="37">
        <f t="shared" si="445"/>
        <v>42</v>
      </c>
      <c r="O237" s="37">
        <f t="shared" si="445"/>
        <v>10</v>
      </c>
      <c r="P237" s="37">
        <f t="shared" si="445"/>
        <v>45</v>
      </c>
      <c r="Q237" s="37">
        <f t="shared" si="445"/>
        <v>39</v>
      </c>
      <c r="R237" s="37">
        <f t="shared" si="445"/>
        <v>81</v>
      </c>
      <c r="S237" s="37">
        <f t="shared" si="445"/>
        <v>70</v>
      </c>
      <c r="T237" s="37">
        <f t="shared" si="445"/>
        <v>35</v>
      </c>
      <c r="U237" s="37">
        <f t="shared" si="445"/>
        <v>83</v>
      </c>
      <c r="AH237" s="16" t="s">
        <v>321</v>
      </c>
      <c r="AI237" s="541">
        <f t="shared" si="423"/>
        <v>0</v>
      </c>
      <c r="AJ237" s="541">
        <f t="shared" si="424"/>
        <v>0</v>
      </c>
      <c r="AK237" s="541">
        <f t="shared" si="425"/>
        <v>0</v>
      </c>
      <c r="AL237" s="541">
        <f t="shared" si="426"/>
        <v>0</v>
      </c>
      <c r="AM237" s="541">
        <f t="shared" si="427"/>
        <v>0</v>
      </c>
      <c r="AN237" s="541">
        <f t="shared" si="428"/>
        <v>1</v>
      </c>
      <c r="AO237" s="541">
        <f t="shared" si="429"/>
        <v>5</v>
      </c>
      <c r="AP237" s="541">
        <f t="shared" si="430"/>
        <v>2</v>
      </c>
      <c r="AQ237" s="541">
        <f t="shared" si="431"/>
        <v>5</v>
      </c>
      <c r="AR237" s="541">
        <f t="shared" si="432"/>
        <v>2</v>
      </c>
      <c r="AS237" s="541">
        <f t="shared" si="433"/>
        <v>17</v>
      </c>
      <c r="AT237" s="541">
        <f t="shared" si="434"/>
        <v>10</v>
      </c>
      <c r="AU237" s="541">
        <f t="shared" si="435"/>
        <v>43</v>
      </c>
      <c r="AV237" s="541">
        <f t="shared" si="436"/>
        <v>11</v>
      </c>
      <c r="AW237" s="541">
        <f t="shared" si="437"/>
        <v>47</v>
      </c>
      <c r="AX237" s="541">
        <f t="shared" si="438"/>
        <v>45</v>
      </c>
      <c r="AY237" s="541">
        <f t="shared" si="439"/>
        <v>72</v>
      </c>
      <c r="AZ237" s="541">
        <f t="shared" si="440"/>
        <v>67</v>
      </c>
      <c r="BA237" s="541">
        <f t="shared" si="441"/>
        <v>16</v>
      </c>
      <c r="BB237" s="541">
        <f t="shared" si="442"/>
        <v>52</v>
      </c>
      <c r="BC237" s="541">
        <f t="shared" si="443"/>
        <v>0</v>
      </c>
      <c r="BP237" s="16" t="s">
        <v>321</v>
      </c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>
        <v>1</v>
      </c>
      <c r="CB237" s="13"/>
      <c r="CC237" s="13"/>
      <c r="CD237" s="13"/>
      <c r="CE237" s="13"/>
      <c r="CF237" s="13"/>
      <c r="CG237" s="13">
        <v>1</v>
      </c>
      <c r="CH237" s="13"/>
      <c r="CI237" s="13">
        <v>1</v>
      </c>
      <c r="CJ237" s="13"/>
      <c r="CK237" s="13"/>
      <c r="CL237" s="13"/>
      <c r="CM237" s="13"/>
      <c r="CN237" s="13"/>
      <c r="CO237" s="13">
        <v>1</v>
      </c>
      <c r="CP237" s="13"/>
      <c r="CQ237" s="13"/>
      <c r="CR237" s="13">
        <v>1</v>
      </c>
      <c r="CS237" s="13"/>
      <c r="CT237" s="13"/>
      <c r="CU237" s="13"/>
      <c r="CV237" s="13">
        <v>2</v>
      </c>
      <c r="CW237" s="13"/>
      <c r="CX237" s="13"/>
      <c r="CY237" s="13">
        <v>1</v>
      </c>
      <c r="CZ237" s="13"/>
      <c r="DA237" s="13">
        <v>2</v>
      </c>
      <c r="DB237" s="13">
        <v>1</v>
      </c>
      <c r="DC237" s="13">
        <v>1</v>
      </c>
      <c r="DD237" s="13">
        <v>2</v>
      </c>
      <c r="DE237" s="13">
        <v>1</v>
      </c>
      <c r="DF237" s="13">
        <v>1</v>
      </c>
      <c r="DG237" s="13">
        <v>1</v>
      </c>
      <c r="DH237" s="13">
        <v>1</v>
      </c>
      <c r="DI237" s="13">
        <v>1</v>
      </c>
      <c r="DJ237" s="13"/>
      <c r="DK237" s="13"/>
      <c r="DL237" s="13"/>
      <c r="DM237" s="13"/>
      <c r="DN237" s="13">
        <v>3</v>
      </c>
      <c r="DO237" s="13">
        <v>4</v>
      </c>
      <c r="DP237" s="13">
        <v>4</v>
      </c>
      <c r="DQ237" s="13">
        <v>5</v>
      </c>
      <c r="DR237" s="13">
        <v>4</v>
      </c>
      <c r="DS237" s="13">
        <v>6</v>
      </c>
      <c r="DT237" s="13"/>
      <c r="DU237" s="13">
        <v>6</v>
      </c>
      <c r="DV237" s="13">
        <v>4</v>
      </c>
      <c r="DW237" s="13">
        <v>3</v>
      </c>
      <c r="DX237" s="13">
        <v>10</v>
      </c>
      <c r="DY237" s="13">
        <v>3</v>
      </c>
      <c r="DZ237" s="13">
        <v>5</v>
      </c>
      <c r="EA237" s="13">
        <v>7</v>
      </c>
      <c r="EB237" s="13">
        <v>5</v>
      </c>
      <c r="EC237" s="13">
        <v>6</v>
      </c>
      <c r="ED237" s="13">
        <v>9</v>
      </c>
      <c r="EE237" s="13">
        <v>6</v>
      </c>
      <c r="EF237" s="13">
        <v>10</v>
      </c>
      <c r="EG237" s="13">
        <v>7</v>
      </c>
      <c r="EH237" s="13">
        <v>7</v>
      </c>
      <c r="EI237" s="13">
        <v>5</v>
      </c>
      <c r="EJ237" s="13">
        <v>5</v>
      </c>
      <c r="EK237" s="13">
        <v>9</v>
      </c>
      <c r="EL237" s="13">
        <v>7</v>
      </c>
      <c r="EM237" s="13">
        <v>9</v>
      </c>
      <c r="EN237" s="13">
        <v>6</v>
      </c>
      <c r="EO237" s="13">
        <v>3</v>
      </c>
      <c r="EP237" s="13">
        <v>7</v>
      </c>
      <c r="EQ237" s="13">
        <v>1</v>
      </c>
      <c r="ER237" s="13">
        <v>1</v>
      </c>
      <c r="ES237" s="13">
        <v>2</v>
      </c>
      <c r="ET237" s="13"/>
      <c r="EU237" s="13">
        <v>1</v>
      </c>
      <c r="EV237" s="13">
        <v>1</v>
      </c>
      <c r="EW237" s="13"/>
      <c r="EX237" s="13"/>
      <c r="EY237" s="13"/>
      <c r="EZ237" s="13"/>
      <c r="FA237" s="13"/>
      <c r="FB237" s="57">
        <v>190</v>
      </c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>
        <v>1</v>
      </c>
      <c r="FN237" s="13"/>
      <c r="FO237" s="13">
        <v>1</v>
      </c>
      <c r="FP237" s="13">
        <v>1</v>
      </c>
      <c r="FQ237" s="13"/>
      <c r="FR237" s="13"/>
      <c r="FS237" s="13">
        <v>1</v>
      </c>
      <c r="FT237" s="13"/>
      <c r="FU237" s="13">
        <v>1</v>
      </c>
      <c r="FV237" s="13"/>
      <c r="FW237" s="13"/>
      <c r="FX237" s="13"/>
      <c r="FY237" s="13"/>
      <c r="FZ237" s="13"/>
      <c r="GA237" s="13">
        <v>1</v>
      </c>
      <c r="GB237" s="13"/>
      <c r="GC237" s="13">
        <v>1</v>
      </c>
      <c r="GD237" s="13"/>
      <c r="GE237" s="13">
        <v>1</v>
      </c>
      <c r="GF237" s="13">
        <v>2</v>
      </c>
      <c r="GG237" s="13">
        <v>2</v>
      </c>
      <c r="GH237" s="13">
        <v>1</v>
      </c>
      <c r="GI237" s="13">
        <v>2</v>
      </c>
      <c r="GJ237" s="13">
        <v>3</v>
      </c>
      <c r="GK237" s="13">
        <v>2</v>
      </c>
      <c r="GL237" s="13">
        <v>2</v>
      </c>
      <c r="GM237" s="13"/>
      <c r="GN237" s="13">
        <v>2</v>
      </c>
      <c r="GO237" s="13"/>
      <c r="GP237" s="13">
        <v>3</v>
      </c>
      <c r="GQ237" s="13">
        <v>2</v>
      </c>
      <c r="GR237" s="13"/>
      <c r="GS237" s="13">
        <v>9</v>
      </c>
      <c r="GT237" s="13">
        <v>4</v>
      </c>
      <c r="GU237" s="13">
        <v>4</v>
      </c>
      <c r="GV237" s="13">
        <v>6</v>
      </c>
      <c r="GW237" s="13">
        <v>6</v>
      </c>
      <c r="GX237" s="13">
        <v>2</v>
      </c>
      <c r="GY237" s="13">
        <v>4</v>
      </c>
      <c r="GZ237" s="13">
        <v>6</v>
      </c>
      <c r="HA237" s="13">
        <v>5</v>
      </c>
      <c r="HB237" s="13">
        <v>5</v>
      </c>
      <c r="HC237" s="13"/>
      <c r="HD237" s="13">
        <v>4</v>
      </c>
      <c r="HE237" s="13">
        <v>6</v>
      </c>
      <c r="HF237" s="13">
        <v>4</v>
      </c>
      <c r="HG237" s="13">
        <v>5</v>
      </c>
      <c r="HH237" s="13">
        <v>7</v>
      </c>
      <c r="HI237" s="13">
        <v>5</v>
      </c>
      <c r="HJ237" s="13">
        <v>6</v>
      </c>
      <c r="HK237" s="13">
        <v>8</v>
      </c>
      <c r="HL237" s="13">
        <v>4</v>
      </c>
      <c r="HM237" s="13">
        <v>5</v>
      </c>
      <c r="HN237" s="13">
        <v>15</v>
      </c>
      <c r="HO237" s="13">
        <v>5</v>
      </c>
      <c r="HP237" s="13">
        <v>10</v>
      </c>
      <c r="HQ237" s="13">
        <v>5</v>
      </c>
      <c r="HR237" s="13">
        <v>6</v>
      </c>
      <c r="HS237" s="13">
        <v>4</v>
      </c>
      <c r="HT237" s="13">
        <v>10</v>
      </c>
      <c r="HU237" s="13">
        <v>4</v>
      </c>
      <c r="HV237" s="13">
        <v>3</v>
      </c>
      <c r="HW237" s="13">
        <v>4</v>
      </c>
      <c r="HX237" s="13">
        <v>1</v>
      </c>
      <c r="HY237" s="13"/>
      <c r="HZ237" s="13">
        <v>4</v>
      </c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57">
        <v>205</v>
      </c>
      <c r="IM237" s="13">
        <v>395</v>
      </c>
    </row>
    <row r="238" spans="1:247" ht="13.8" thickBot="1">
      <c r="A238" s="316" t="s">
        <v>310</v>
      </c>
      <c r="B238" s="37">
        <f t="shared" si="444"/>
        <v>0</v>
      </c>
      <c r="C238" s="37">
        <f t="shared" si="444"/>
        <v>0</v>
      </c>
      <c r="D238" s="37">
        <f t="shared" si="444"/>
        <v>0</v>
      </c>
      <c r="E238" s="37">
        <f t="shared" si="444"/>
        <v>0</v>
      </c>
      <c r="F238" s="37">
        <f t="shared" si="444"/>
        <v>1</v>
      </c>
      <c r="G238" s="37">
        <f t="shared" si="444"/>
        <v>0</v>
      </c>
      <c r="H238" s="37">
        <f t="shared" si="444"/>
        <v>3</v>
      </c>
      <c r="I238" s="37">
        <f t="shared" si="444"/>
        <v>2</v>
      </c>
      <c r="J238" s="37">
        <f t="shared" si="444"/>
        <v>4</v>
      </c>
      <c r="K238" s="37">
        <f t="shared" si="444"/>
        <v>7</v>
      </c>
      <c r="L238" s="37">
        <f t="shared" si="445"/>
        <v>11</v>
      </c>
      <c r="M238" s="37">
        <f t="shared" si="445"/>
        <v>4</v>
      </c>
      <c r="N238" s="37">
        <f t="shared" si="445"/>
        <v>38</v>
      </c>
      <c r="O238" s="37">
        <f t="shared" si="445"/>
        <v>16</v>
      </c>
      <c r="P238" s="37">
        <f t="shared" si="445"/>
        <v>56</v>
      </c>
      <c r="Q238" s="37">
        <f t="shared" si="445"/>
        <v>37</v>
      </c>
      <c r="R238" s="37">
        <f t="shared" si="445"/>
        <v>51</v>
      </c>
      <c r="S238" s="37">
        <f t="shared" si="445"/>
        <v>61</v>
      </c>
      <c r="T238" s="37">
        <f t="shared" si="445"/>
        <v>33</v>
      </c>
      <c r="U238" s="37">
        <f t="shared" si="445"/>
        <v>41</v>
      </c>
      <c r="AH238" s="16" t="s">
        <v>322</v>
      </c>
      <c r="AI238" s="541">
        <f t="shared" si="423"/>
        <v>0</v>
      </c>
      <c r="AJ238" s="541">
        <f t="shared" si="424"/>
        <v>0</v>
      </c>
      <c r="AK238" s="541">
        <f t="shared" si="425"/>
        <v>0</v>
      </c>
      <c r="AL238" s="541">
        <f t="shared" si="426"/>
        <v>1</v>
      </c>
      <c r="AM238" s="541">
        <f t="shared" si="427"/>
        <v>1</v>
      </c>
      <c r="AN238" s="541">
        <f t="shared" si="428"/>
        <v>0</v>
      </c>
      <c r="AO238" s="541">
        <f t="shared" si="429"/>
        <v>1</v>
      </c>
      <c r="AP238" s="541">
        <f t="shared" si="430"/>
        <v>0</v>
      </c>
      <c r="AQ238" s="541">
        <f t="shared" si="431"/>
        <v>3</v>
      </c>
      <c r="AR238" s="541">
        <f t="shared" si="432"/>
        <v>4</v>
      </c>
      <c r="AS238" s="541">
        <f t="shared" si="433"/>
        <v>10</v>
      </c>
      <c r="AT238" s="541">
        <f t="shared" si="434"/>
        <v>1</v>
      </c>
      <c r="AU238" s="541">
        <f t="shared" si="435"/>
        <v>31</v>
      </c>
      <c r="AV238" s="541">
        <f t="shared" si="436"/>
        <v>5</v>
      </c>
      <c r="AW238" s="541">
        <f t="shared" si="437"/>
        <v>43</v>
      </c>
      <c r="AX238" s="541">
        <f t="shared" si="438"/>
        <v>37</v>
      </c>
      <c r="AY238" s="541">
        <f t="shared" si="439"/>
        <v>53</v>
      </c>
      <c r="AZ238" s="541">
        <f t="shared" si="440"/>
        <v>73</v>
      </c>
      <c r="BA238" s="541">
        <f t="shared" si="441"/>
        <v>17</v>
      </c>
      <c r="BB238" s="541">
        <f t="shared" si="442"/>
        <v>44</v>
      </c>
      <c r="BC238" s="541">
        <f t="shared" si="443"/>
        <v>0</v>
      </c>
      <c r="BP238" s="16" t="s">
        <v>322</v>
      </c>
      <c r="BQ238" s="13"/>
      <c r="BR238" s="13"/>
      <c r="BS238" s="13"/>
      <c r="BT238" s="13"/>
      <c r="BU238" s="13">
        <v>1</v>
      </c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>
        <v>1</v>
      </c>
      <c r="CM238" s="13"/>
      <c r="CN238" s="13"/>
      <c r="CO238" s="13"/>
      <c r="CP238" s="13">
        <v>1</v>
      </c>
      <c r="CQ238" s="13"/>
      <c r="CR238" s="13"/>
      <c r="CS238" s="13">
        <v>1</v>
      </c>
      <c r="CT238" s="13"/>
      <c r="CU238" s="13">
        <v>1</v>
      </c>
      <c r="CV238" s="13"/>
      <c r="CW238" s="13"/>
      <c r="CX238" s="13"/>
      <c r="CY238" s="13"/>
      <c r="CZ238" s="13"/>
      <c r="DA238" s="13"/>
      <c r="DB238" s="13"/>
      <c r="DC238" s="13"/>
      <c r="DD238" s="13">
        <v>1</v>
      </c>
      <c r="DE238" s="13"/>
      <c r="DF238" s="13"/>
      <c r="DG238" s="13">
        <v>2</v>
      </c>
      <c r="DH238" s="13"/>
      <c r="DI238" s="13">
        <v>1</v>
      </c>
      <c r="DJ238" s="13">
        <v>1</v>
      </c>
      <c r="DK238" s="13"/>
      <c r="DL238" s="13"/>
      <c r="DM238" s="13"/>
      <c r="DN238" s="13"/>
      <c r="DO238" s="13">
        <v>1</v>
      </c>
      <c r="DP238" s="13">
        <v>1</v>
      </c>
      <c r="DQ238" s="13">
        <v>4</v>
      </c>
      <c r="DR238" s="13">
        <v>4</v>
      </c>
      <c r="DS238" s="13">
        <v>6</v>
      </c>
      <c r="DT238" s="13">
        <v>1</v>
      </c>
      <c r="DU238" s="13">
        <v>4</v>
      </c>
      <c r="DV238" s="13">
        <v>3</v>
      </c>
      <c r="DW238" s="13">
        <v>4</v>
      </c>
      <c r="DX238" s="13">
        <v>3</v>
      </c>
      <c r="DY238" s="13">
        <v>7</v>
      </c>
      <c r="DZ238" s="13">
        <v>8</v>
      </c>
      <c r="EA238" s="13">
        <v>11</v>
      </c>
      <c r="EB238" s="13">
        <v>4</v>
      </c>
      <c r="EC238" s="13">
        <v>7</v>
      </c>
      <c r="ED238" s="13">
        <v>9</v>
      </c>
      <c r="EE238" s="13">
        <v>9</v>
      </c>
      <c r="EF238" s="13">
        <v>3</v>
      </c>
      <c r="EG238" s="13">
        <v>8</v>
      </c>
      <c r="EH238" s="13">
        <v>4</v>
      </c>
      <c r="EI238" s="13">
        <v>10</v>
      </c>
      <c r="EJ238" s="13">
        <v>9</v>
      </c>
      <c r="EK238" s="13">
        <v>8</v>
      </c>
      <c r="EL238" s="13">
        <v>4</v>
      </c>
      <c r="EM238" s="13">
        <v>3</v>
      </c>
      <c r="EN238" s="13">
        <v>5</v>
      </c>
      <c r="EO238" s="13">
        <v>6</v>
      </c>
      <c r="EP238" s="13">
        <v>1</v>
      </c>
      <c r="EQ238" s="13">
        <v>3</v>
      </c>
      <c r="ER238" s="13">
        <v>2</v>
      </c>
      <c r="ES238" s="13">
        <v>1</v>
      </c>
      <c r="ET238" s="13">
        <v>1</v>
      </c>
      <c r="EU238" s="13">
        <v>1</v>
      </c>
      <c r="EV238" s="13"/>
      <c r="EW238" s="13"/>
      <c r="EX238" s="13"/>
      <c r="EY238" s="13"/>
      <c r="EZ238" s="13"/>
      <c r="FA238" s="13"/>
      <c r="FB238" s="57">
        <v>165</v>
      </c>
      <c r="FC238" s="13"/>
      <c r="FD238" s="13"/>
      <c r="FE238" s="13"/>
      <c r="FF238" s="13"/>
      <c r="FG238" s="13"/>
      <c r="FH238" s="13"/>
      <c r="FI238" s="13"/>
      <c r="FJ238" s="13">
        <v>1</v>
      </c>
      <c r="FK238" s="13"/>
      <c r="FL238" s="13"/>
      <c r="FM238" s="13"/>
      <c r="FN238" s="13"/>
      <c r="FO238" s="13">
        <v>1</v>
      </c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>
        <v>1</v>
      </c>
      <c r="GC238" s="13"/>
      <c r="GD238" s="13">
        <v>2</v>
      </c>
      <c r="GE238" s="13"/>
      <c r="GF238" s="13"/>
      <c r="GG238" s="13">
        <v>2</v>
      </c>
      <c r="GH238" s="13"/>
      <c r="GI238" s="13"/>
      <c r="GJ238" s="13">
        <v>1</v>
      </c>
      <c r="GK238" s="13"/>
      <c r="GL238" s="13"/>
      <c r="GM238" s="13">
        <v>3</v>
      </c>
      <c r="GN238" s="13">
        <v>1</v>
      </c>
      <c r="GO238" s="13">
        <v>3</v>
      </c>
      <c r="GP238" s="13"/>
      <c r="GQ238" s="13">
        <v>1</v>
      </c>
      <c r="GR238" s="13"/>
      <c r="GS238" s="13">
        <v>2</v>
      </c>
      <c r="GT238" s="13">
        <v>3</v>
      </c>
      <c r="GU238" s="13">
        <v>2</v>
      </c>
      <c r="GV238" s="13">
        <v>4</v>
      </c>
      <c r="GW238" s="13">
        <v>4</v>
      </c>
      <c r="GX238" s="13">
        <v>4</v>
      </c>
      <c r="GY238" s="13">
        <v>4</v>
      </c>
      <c r="GZ238" s="13">
        <v>7</v>
      </c>
      <c r="HA238" s="13">
        <v>3</v>
      </c>
      <c r="HB238" s="13">
        <v>9</v>
      </c>
      <c r="HC238" s="13">
        <v>7</v>
      </c>
      <c r="HD238" s="13">
        <v>1</v>
      </c>
      <c r="HE238" s="13">
        <v>6</v>
      </c>
      <c r="HF238" s="13">
        <v>3</v>
      </c>
      <c r="HG238" s="13">
        <v>3</v>
      </c>
      <c r="HH238" s="13">
        <v>5</v>
      </c>
      <c r="HI238" s="13">
        <v>3</v>
      </c>
      <c r="HJ238" s="13">
        <v>3</v>
      </c>
      <c r="HK238" s="13">
        <v>4</v>
      </c>
      <c r="HL238" s="13">
        <v>3</v>
      </c>
      <c r="HM238" s="13">
        <v>5</v>
      </c>
      <c r="HN238" s="13">
        <v>4</v>
      </c>
      <c r="HO238" s="13">
        <v>4</v>
      </c>
      <c r="HP238" s="13">
        <v>7</v>
      </c>
      <c r="HQ238" s="13">
        <v>3</v>
      </c>
      <c r="HR238" s="13">
        <v>11</v>
      </c>
      <c r="HS238" s="13">
        <v>2</v>
      </c>
      <c r="HT238" s="13">
        <v>10</v>
      </c>
      <c r="HU238" s="13">
        <v>4</v>
      </c>
      <c r="HV238" s="13">
        <v>2</v>
      </c>
      <c r="HW238" s="13">
        <v>3</v>
      </c>
      <c r="HX238" s="13">
        <v>3</v>
      </c>
      <c r="HY238" s="13">
        <v>2</v>
      </c>
      <c r="HZ238" s="13"/>
      <c r="IA238" s="13">
        <v>2</v>
      </c>
      <c r="IB238" s="13"/>
      <c r="IC238" s="13">
        <v>1</v>
      </c>
      <c r="ID238" s="13"/>
      <c r="IE238" s="13"/>
      <c r="IF238" s="13"/>
      <c r="IG238" s="13"/>
      <c r="IH238" s="13"/>
      <c r="II238" s="13"/>
      <c r="IJ238" s="13"/>
      <c r="IK238" s="13"/>
      <c r="IL238" s="57">
        <v>159</v>
      </c>
      <c r="IM238" s="13">
        <v>324</v>
      </c>
    </row>
    <row r="239" spans="1:247">
      <c r="AH239" s="16" t="s">
        <v>323</v>
      </c>
      <c r="AI239" s="541">
        <f t="shared" si="423"/>
        <v>1</v>
      </c>
      <c r="AJ239" s="541">
        <f t="shared" si="424"/>
        <v>0</v>
      </c>
      <c r="AK239" s="541">
        <f t="shared" si="425"/>
        <v>0</v>
      </c>
      <c r="AL239" s="541">
        <f t="shared" si="426"/>
        <v>0</v>
      </c>
      <c r="AM239" s="541">
        <f t="shared" si="427"/>
        <v>3</v>
      </c>
      <c r="AN239" s="541">
        <f t="shared" si="428"/>
        <v>0</v>
      </c>
      <c r="AO239" s="541">
        <f t="shared" si="429"/>
        <v>10</v>
      </c>
      <c r="AP239" s="541">
        <f t="shared" si="430"/>
        <v>4</v>
      </c>
      <c r="AQ239" s="541">
        <f t="shared" si="431"/>
        <v>12</v>
      </c>
      <c r="AR239" s="541">
        <f t="shared" si="432"/>
        <v>9</v>
      </c>
      <c r="AS239" s="541">
        <f t="shared" si="433"/>
        <v>48</v>
      </c>
      <c r="AT239" s="541">
        <f t="shared" si="434"/>
        <v>12</v>
      </c>
      <c r="AU239" s="541">
        <f t="shared" si="435"/>
        <v>61</v>
      </c>
      <c r="AV239" s="541">
        <f t="shared" si="436"/>
        <v>19</v>
      </c>
      <c r="AW239" s="541">
        <f t="shared" si="437"/>
        <v>88</v>
      </c>
      <c r="AX239" s="541">
        <f t="shared" si="438"/>
        <v>57</v>
      </c>
      <c r="AY239" s="541">
        <f t="shared" si="439"/>
        <v>56</v>
      </c>
      <c r="AZ239" s="541">
        <f t="shared" si="440"/>
        <v>85</v>
      </c>
      <c r="BA239" s="541">
        <f t="shared" si="441"/>
        <v>29</v>
      </c>
      <c r="BB239" s="541">
        <f t="shared" si="442"/>
        <v>63</v>
      </c>
      <c r="BC239" s="541">
        <f t="shared" si="443"/>
        <v>0</v>
      </c>
      <c r="BP239" s="16" t="s">
        <v>323</v>
      </c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>
        <v>2</v>
      </c>
      <c r="CK239" s="13">
        <v>2</v>
      </c>
      <c r="CL239" s="13">
        <v>2</v>
      </c>
      <c r="CM239" s="13"/>
      <c r="CN239" s="13">
        <v>1</v>
      </c>
      <c r="CO239" s="13">
        <v>1</v>
      </c>
      <c r="CP239" s="13">
        <v>1</v>
      </c>
      <c r="CQ239" s="13"/>
      <c r="CR239" s="13">
        <v>1</v>
      </c>
      <c r="CS239" s="13">
        <v>1</v>
      </c>
      <c r="CT239" s="13">
        <v>1</v>
      </c>
      <c r="CU239" s="13">
        <v>1</v>
      </c>
      <c r="CV239" s="13">
        <v>1</v>
      </c>
      <c r="CW239" s="13">
        <v>2</v>
      </c>
      <c r="CX239" s="13">
        <v>1</v>
      </c>
      <c r="CY239" s="13"/>
      <c r="CZ239" s="13"/>
      <c r="DA239" s="13">
        <v>1</v>
      </c>
      <c r="DB239" s="13">
        <v>1</v>
      </c>
      <c r="DC239" s="13">
        <v>1</v>
      </c>
      <c r="DD239" s="13">
        <v>5</v>
      </c>
      <c r="DE239" s="13"/>
      <c r="DF239" s="13">
        <v>1</v>
      </c>
      <c r="DG239" s="13">
        <v>1</v>
      </c>
      <c r="DH239" s="13">
        <v>1</v>
      </c>
      <c r="DI239" s="13">
        <v>3</v>
      </c>
      <c r="DJ239" s="13">
        <v>3</v>
      </c>
      <c r="DK239" s="13"/>
      <c r="DL239" s="13">
        <v>1</v>
      </c>
      <c r="DM239" s="13">
        <v>6</v>
      </c>
      <c r="DN239" s="13">
        <v>1</v>
      </c>
      <c r="DO239" s="13">
        <v>2</v>
      </c>
      <c r="DP239" s="13">
        <v>5</v>
      </c>
      <c r="DQ239" s="13">
        <v>3</v>
      </c>
      <c r="DR239" s="13">
        <v>7</v>
      </c>
      <c r="DS239" s="13">
        <v>5</v>
      </c>
      <c r="DT239" s="13">
        <v>7</v>
      </c>
      <c r="DU239" s="13">
        <v>6</v>
      </c>
      <c r="DV239" s="13">
        <v>7</v>
      </c>
      <c r="DW239" s="13">
        <v>4</v>
      </c>
      <c r="DX239" s="13">
        <v>9</v>
      </c>
      <c r="DY239" s="13">
        <v>4</v>
      </c>
      <c r="DZ239" s="13">
        <v>7</v>
      </c>
      <c r="EA239" s="13">
        <v>3</v>
      </c>
      <c r="EB239" s="13">
        <v>7</v>
      </c>
      <c r="EC239" s="13">
        <v>6</v>
      </c>
      <c r="ED239" s="13">
        <v>10</v>
      </c>
      <c r="EE239" s="13">
        <v>11</v>
      </c>
      <c r="EF239" s="13">
        <v>9</v>
      </c>
      <c r="EG239" s="13">
        <v>6</v>
      </c>
      <c r="EH239" s="13">
        <v>13</v>
      </c>
      <c r="EI239" s="13">
        <v>13</v>
      </c>
      <c r="EJ239" s="13">
        <v>6</v>
      </c>
      <c r="EK239" s="13">
        <v>10</v>
      </c>
      <c r="EL239" s="13">
        <v>13</v>
      </c>
      <c r="EM239" s="13">
        <v>5</v>
      </c>
      <c r="EN239" s="13">
        <v>5</v>
      </c>
      <c r="EO239" s="13">
        <v>4</v>
      </c>
      <c r="EP239" s="13">
        <v>6</v>
      </c>
      <c r="EQ239" s="13">
        <v>6</v>
      </c>
      <c r="ER239" s="13">
        <v>3</v>
      </c>
      <c r="ES239" s="13">
        <v>1</v>
      </c>
      <c r="ET239" s="13">
        <v>1</v>
      </c>
      <c r="EU239" s="13">
        <v>1</v>
      </c>
      <c r="EV239" s="13">
        <v>1</v>
      </c>
      <c r="EW239" s="13"/>
      <c r="EX239" s="13"/>
      <c r="EY239" s="13">
        <v>1</v>
      </c>
      <c r="EZ239" s="13"/>
      <c r="FA239" s="13"/>
      <c r="FB239" s="57">
        <v>249</v>
      </c>
      <c r="FC239" s="13"/>
      <c r="FD239" s="13">
        <v>1</v>
      </c>
      <c r="FE239" s="13"/>
      <c r="FF239" s="13"/>
      <c r="FG239" s="13">
        <v>1</v>
      </c>
      <c r="FH239" s="13"/>
      <c r="FI239" s="13">
        <v>1</v>
      </c>
      <c r="FJ239" s="13">
        <v>1</v>
      </c>
      <c r="FK239" s="13"/>
      <c r="FL239" s="13"/>
      <c r="FM239" s="13">
        <v>1</v>
      </c>
      <c r="FN239" s="13"/>
      <c r="FO239" s="13">
        <v>3</v>
      </c>
      <c r="FP239" s="13"/>
      <c r="FQ239" s="13"/>
      <c r="FR239" s="13"/>
      <c r="FS239" s="13">
        <v>1</v>
      </c>
      <c r="FT239" s="13">
        <v>2</v>
      </c>
      <c r="FU239" s="13">
        <v>2</v>
      </c>
      <c r="FV239" s="13">
        <v>1</v>
      </c>
      <c r="FW239" s="13"/>
      <c r="FX239" s="13"/>
      <c r="FY239" s="13">
        <v>1</v>
      </c>
      <c r="FZ239" s="13">
        <v>1</v>
      </c>
      <c r="GA239" s="13"/>
      <c r="GB239" s="13">
        <v>1</v>
      </c>
      <c r="GC239" s="13"/>
      <c r="GD239" s="13"/>
      <c r="GE239" s="13">
        <v>6</v>
      </c>
      <c r="GF239" s="13">
        <v>3</v>
      </c>
      <c r="GG239" s="13">
        <v>5</v>
      </c>
      <c r="GH239" s="13">
        <v>2</v>
      </c>
      <c r="GI239" s="13">
        <v>5</v>
      </c>
      <c r="GJ239" s="13">
        <v>5</v>
      </c>
      <c r="GK239" s="13">
        <v>2</v>
      </c>
      <c r="GL239" s="13">
        <v>6</v>
      </c>
      <c r="GM239" s="13">
        <v>4</v>
      </c>
      <c r="GN239" s="13">
        <v>1</v>
      </c>
      <c r="GO239" s="13">
        <v>12</v>
      </c>
      <c r="GP239" s="13">
        <v>6</v>
      </c>
      <c r="GQ239" s="13">
        <v>6</v>
      </c>
      <c r="GR239" s="13">
        <v>6</v>
      </c>
      <c r="GS239" s="13">
        <v>6</v>
      </c>
      <c r="GT239" s="13">
        <v>6</v>
      </c>
      <c r="GU239" s="13">
        <v>10</v>
      </c>
      <c r="GV239" s="13">
        <v>5</v>
      </c>
      <c r="GW239" s="13">
        <v>6</v>
      </c>
      <c r="GX239" s="13">
        <v>6</v>
      </c>
      <c r="GY239" s="13">
        <v>7</v>
      </c>
      <c r="GZ239" s="13">
        <v>3</v>
      </c>
      <c r="HA239" s="13">
        <v>9</v>
      </c>
      <c r="HB239" s="13">
        <v>8</v>
      </c>
      <c r="HC239" s="13">
        <v>8</v>
      </c>
      <c r="HD239" s="13">
        <v>8</v>
      </c>
      <c r="HE239" s="13">
        <v>9</v>
      </c>
      <c r="HF239" s="13">
        <v>11</v>
      </c>
      <c r="HG239" s="13">
        <v>8</v>
      </c>
      <c r="HH239" s="13">
        <v>9</v>
      </c>
      <c r="HI239" s="13">
        <v>10</v>
      </c>
      <c r="HJ239" s="13">
        <v>8</v>
      </c>
      <c r="HK239" s="13">
        <v>6</v>
      </c>
      <c r="HL239" s="13">
        <v>9</v>
      </c>
      <c r="HM239" s="13">
        <v>7</v>
      </c>
      <c r="HN239" s="13">
        <v>2</v>
      </c>
      <c r="HO239" s="13">
        <v>3</v>
      </c>
      <c r="HP239" s="13">
        <v>5</v>
      </c>
      <c r="HQ239" s="13">
        <v>7</v>
      </c>
      <c r="HR239" s="13">
        <v>7</v>
      </c>
      <c r="HS239" s="13">
        <v>7</v>
      </c>
      <c r="HT239" s="13">
        <v>3</v>
      </c>
      <c r="HU239" s="13">
        <v>6</v>
      </c>
      <c r="HV239" s="13">
        <v>7</v>
      </c>
      <c r="HW239" s="13">
        <v>3</v>
      </c>
      <c r="HX239" s="13">
        <v>5</v>
      </c>
      <c r="HY239" s="13">
        <v>1</v>
      </c>
      <c r="HZ239" s="13">
        <v>2</v>
      </c>
      <c r="IA239" s="13">
        <v>3</v>
      </c>
      <c r="IB239" s="13">
        <v>1</v>
      </c>
      <c r="IC239" s="13"/>
      <c r="ID239" s="13"/>
      <c r="IE239" s="13"/>
      <c r="IF239" s="13">
        <v>1</v>
      </c>
      <c r="IG239" s="13"/>
      <c r="IH239" s="13"/>
      <c r="II239" s="13"/>
      <c r="IJ239" s="13"/>
      <c r="IK239" s="13"/>
      <c r="IL239" s="57">
        <v>308</v>
      </c>
      <c r="IM239" s="13">
        <v>557</v>
      </c>
    </row>
    <row r="240" spans="1:247">
      <c r="AH240" s="16" t="s">
        <v>324</v>
      </c>
      <c r="AI240" s="541">
        <f t="shared" si="423"/>
        <v>0</v>
      </c>
      <c r="AJ240" s="541">
        <f t="shared" si="424"/>
        <v>1</v>
      </c>
      <c r="AK240" s="541">
        <f t="shared" si="425"/>
        <v>0</v>
      </c>
      <c r="AL240" s="541">
        <f t="shared" si="426"/>
        <v>0</v>
      </c>
      <c r="AM240" s="541">
        <f t="shared" si="427"/>
        <v>2</v>
      </c>
      <c r="AN240" s="541">
        <f t="shared" si="428"/>
        <v>1</v>
      </c>
      <c r="AO240" s="541">
        <f t="shared" si="429"/>
        <v>4</v>
      </c>
      <c r="AP240" s="541">
        <f t="shared" si="430"/>
        <v>0</v>
      </c>
      <c r="AQ240" s="541">
        <f t="shared" si="431"/>
        <v>20</v>
      </c>
      <c r="AR240" s="541">
        <f t="shared" si="432"/>
        <v>6</v>
      </c>
      <c r="AS240" s="541">
        <f t="shared" si="433"/>
        <v>27</v>
      </c>
      <c r="AT240" s="541">
        <f t="shared" si="434"/>
        <v>21</v>
      </c>
      <c r="AU240" s="541">
        <f t="shared" si="435"/>
        <v>67</v>
      </c>
      <c r="AV240" s="541">
        <f t="shared" si="436"/>
        <v>26</v>
      </c>
      <c r="AW240" s="541">
        <f t="shared" si="437"/>
        <v>59</v>
      </c>
      <c r="AX240" s="541">
        <f t="shared" si="438"/>
        <v>31</v>
      </c>
      <c r="AY240" s="541">
        <f t="shared" si="439"/>
        <v>44</v>
      </c>
      <c r="AZ240" s="541">
        <f t="shared" si="440"/>
        <v>38</v>
      </c>
      <c r="BA240" s="541">
        <f t="shared" si="441"/>
        <v>14</v>
      </c>
      <c r="BB240" s="541">
        <f t="shared" si="442"/>
        <v>17</v>
      </c>
      <c r="BC240" s="541">
        <f t="shared" si="443"/>
        <v>0</v>
      </c>
      <c r="BP240" s="16" t="s">
        <v>324</v>
      </c>
      <c r="BQ240" s="13"/>
      <c r="BR240" s="13"/>
      <c r="BS240" s="13"/>
      <c r="BT240" s="13">
        <v>1</v>
      </c>
      <c r="BU240" s="13"/>
      <c r="BV240" s="13"/>
      <c r="BW240" s="13"/>
      <c r="BX240" s="13"/>
      <c r="BY240" s="13">
        <v>1</v>
      </c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>
        <v>1</v>
      </c>
      <c r="CM240" s="13">
        <v>1</v>
      </c>
      <c r="CN240" s="13">
        <v>1</v>
      </c>
      <c r="CO240" s="13">
        <v>1</v>
      </c>
      <c r="CP240" s="13"/>
      <c r="CQ240" s="13"/>
      <c r="CR240" s="13"/>
      <c r="CS240" s="13"/>
      <c r="CT240" s="13">
        <v>1</v>
      </c>
      <c r="CU240" s="13">
        <v>1</v>
      </c>
      <c r="CV240" s="13">
        <v>3</v>
      </c>
      <c r="CW240" s="13">
        <v>2</v>
      </c>
      <c r="CX240" s="13">
        <v>2</v>
      </c>
      <c r="CY240" s="13">
        <v>2</v>
      </c>
      <c r="CZ240" s="13">
        <v>2</v>
      </c>
      <c r="DA240" s="13">
        <v>1</v>
      </c>
      <c r="DB240" s="13">
        <v>2</v>
      </c>
      <c r="DC240" s="13">
        <v>1</v>
      </c>
      <c r="DD240" s="13">
        <v>5</v>
      </c>
      <c r="DE240" s="13">
        <v>1</v>
      </c>
      <c r="DF240" s="13">
        <v>3</v>
      </c>
      <c r="DG240" s="13"/>
      <c r="DH240" s="13">
        <v>1</v>
      </c>
      <c r="DI240" s="13"/>
      <c r="DJ240" s="13">
        <v>1</v>
      </c>
      <c r="DK240" s="13">
        <v>2</v>
      </c>
      <c r="DL240" s="13">
        <v>5</v>
      </c>
      <c r="DM240" s="13">
        <v>2</v>
      </c>
      <c r="DN240" s="13">
        <v>4</v>
      </c>
      <c r="DO240" s="13">
        <v>8</v>
      </c>
      <c r="DP240" s="13">
        <v>3</v>
      </c>
      <c r="DQ240" s="13">
        <v>5</v>
      </c>
      <c r="DR240" s="13">
        <v>2</v>
      </c>
      <c r="DS240" s="13">
        <v>1</v>
      </c>
      <c r="DT240" s="13">
        <v>2</v>
      </c>
      <c r="DU240" s="13">
        <v>4</v>
      </c>
      <c r="DV240" s="13">
        <v>2</v>
      </c>
      <c r="DW240" s="13">
        <v>5</v>
      </c>
      <c r="DX240" s="13">
        <v>2</v>
      </c>
      <c r="DY240" s="13">
        <v>5</v>
      </c>
      <c r="DZ240" s="13">
        <v>5</v>
      </c>
      <c r="EA240" s="13">
        <v>6</v>
      </c>
      <c r="EB240" s="13">
        <v>6</v>
      </c>
      <c r="EC240" s="13">
        <v>7</v>
      </c>
      <c r="ED240" s="13">
        <v>1</v>
      </c>
      <c r="EE240" s="13">
        <v>1</v>
      </c>
      <c r="EF240" s="13">
        <v>3</v>
      </c>
      <c r="EG240" s="13">
        <v>2</v>
      </c>
      <c r="EH240" s="13">
        <v>3</v>
      </c>
      <c r="EI240" s="13">
        <v>4</v>
      </c>
      <c r="EJ240" s="13">
        <v>5</v>
      </c>
      <c r="EK240" s="13">
        <v>3</v>
      </c>
      <c r="EL240" s="13">
        <v>2</v>
      </c>
      <c r="EM240" s="13">
        <v>2</v>
      </c>
      <c r="EN240" s="13">
        <v>2</v>
      </c>
      <c r="EO240" s="13">
        <v>1</v>
      </c>
      <c r="EP240" s="13"/>
      <c r="EQ240" s="13">
        <v>1</v>
      </c>
      <c r="ER240" s="13">
        <v>1</v>
      </c>
      <c r="ES240" s="13"/>
      <c r="ET240" s="13"/>
      <c r="EU240" s="13"/>
      <c r="EV240" s="13"/>
      <c r="EW240" s="13"/>
      <c r="EX240" s="13"/>
      <c r="EY240" s="13"/>
      <c r="EZ240" s="13"/>
      <c r="FA240" s="13"/>
      <c r="FB240" s="57">
        <v>141</v>
      </c>
      <c r="FC240" s="13"/>
      <c r="FD240" s="13"/>
      <c r="FE240" s="13"/>
      <c r="FF240" s="13"/>
      <c r="FG240" s="13"/>
      <c r="FH240" s="13">
        <v>1</v>
      </c>
      <c r="FI240" s="13"/>
      <c r="FJ240" s="13"/>
      <c r="FK240" s="13">
        <v>1</v>
      </c>
      <c r="FL240" s="13"/>
      <c r="FM240" s="13"/>
      <c r="FN240" s="13"/>
      <c r="FO240" s="13"/>
      <c r="FP240" s="13"/>
      <c r="FQ240" s="13">
        <v>1</v>
      </c>
      <c r="FR240" s="13"/>
      <c r="FS240" s="13">
        <v>1</v>
      </c>
      <c r="FT240" s="13">
        <v>1</v>
      </c>
      <c r="FU240" s="13">
        <v>1</v>
      </c>
      <c r="FV240" s="13"/>
      <c r="FW240" s="13">
        <v>1</v>
      </c>
      <c r="FX240" s="13"/>
      <c r="FY240" s="13">
        <v>1</v>
      </c>
      <c r="FZ240" s="13">
        <v>2</v>
      </c>
      <c r="GA240" s="13">
        <v>2</v>
      </c>
      <c r="GB240" s="13">
        <v>3</v>
      </c>
      <c r="GC240" s="13"/>
      <c r="GD240" s="13">
        <v>4</v>
      </c>
      <c r="GE240" s="13">
        <v>5</v>
      </c>
      <c r="GF240" s="13">
        <v>2</v>
      </c>
      <c r="GG240" s="13">
        <v>3</v>
      </c>
      <c r="GH240" s="13">
        <v>1</v>
      </c>
      <c r="GI240" s="13"/>
      <c r="GJ240" s="13">
        <v>1</v>
      </c>
      <c r="GK240" s="13">
        <v>2</v>
      </c>
      <c r="GL240" s="13">
        <v>5</v>
      </c>
      <c r="GM240" s="13">
        <v>4</v>
      </c>
      <c r="GN240" s="13">
        <v>4</v>
      </c>
      <c r="GO240" s="13">
        <v>4</v>
      </c>
      <c r="GP240" s="13">
        <v>3</v>
      </c>
      <c r="GQ240" s="13">
        <v>5</v>
      </c>
      <c r="GR240" s="13">
        <v>6</v>
      </c>
      <c r="GS240" s="13">
        <v>5</v>
      </c>
      <c r="GT240" s="13">
        <v>7</v>
      </c>
      <c r="GU240" s="13">
        <v>9</v>
      </c>
      <c r="GV240" s="13">
        <v>8</v>
      </c>
      <c r="GW240" s="13">
        <v>13</v>
      </c>
      <c r="GX240" s="13">
        <v>5</v>
      </c>
      <c r="GY240" s="13">
        <v>3</v>
      </c>
      <c r="GZ240" s="13">
        <v>6</v>
      </c>
      <c r="HA240" s="13">
        <v>10</v>
      </c>
      <c r="HB240" s="13">
        <v>7</v>
      </c>
      <c r="HC240" s="13">
        <v>10</v>
      </c>
      <c r="HD240" s="13">
        <v>5</v>
      </c>
      <c r="HE240" s="13">
        <v>4</v>
      </c>
      <c r="HF240" s="13">
        <v>4</v>
      </c>
      <c r="HG240" s="13">
        <v>4</v>
      </c>
      <c r="HH240" s="13">
        <v>4</v>
      </c>
      <c r="HI240" s="13">
        <v>5</v>
      </c>
      <c r="HJ240" s="13">
        <v>6</v>
      </c>
      <c r="HK240" s="13">
        <v>4</v>
      </c>
      <c r="HL240" s="13">
        <v>6</v>
      </c>
      <c r="HM240" s="13">
        <v>2</v>
      </c>
      <c r="HN240" s="13">
        <v>4</v>
      </c>
      <c r="HO240" s="13">
        <v>4</v>
      </c>
      <c r="HP240" s="13">
        <v>7</v>
      </c>
      <c r="HQ240" s="13">
        <v>3</v>
      </c>
      <c r="HR240" s="13">
        <v>8</v>
      </c>
      <c r="HS240" s="13">
        <v>5</v>
      </c>
      <c r="HT240" s="13">
        <v>1</v>
      </c>
      <c r="HU240" s="13">
        <v>2</v>
      </c>
      <c r="HV240" s="13">
        <v>2</v>
      </c>
      <c r="HW240" s="13">
        <v>3</v>
      </c>
      <c r="HX240" s="13">
        <v>3</v>
      </c>
      <c r="HY240" s="13"/>
      <c r="HZ240" s="13"/>
      <c r="IA240" s="13"/>
      <c r="IB240" s="13">
        <v>1</v>
      </c>
      <c r="IC240" s="13">
        <v>1</v>
      </c>
      <c r="ID240" s="13">
        <v>1</v>
      </c>
      <c r="IE240" s="13"/>
      <c r="IF240" s="13"/>
      <c r="IG240" s="13"/>
      <c r="IH240" s="13"/>
      <c r="II240" s="13"/>
      <c r="IJ240" s="13">
        <v>1</v>
      </c>
      <c r="IK240" s="13"/>
      <c r="IL240" s="57">
        <v>237</v>
      </c>
      <c r="IM240" s="13">
        <v>378</v>
      </c>
    </row>
    <row r="241" spans="34:247">
      <c r="AH241" s="16" t="s">
        <v>325</v>
      </c>
      <c r="AI241" s="541">
        <f t="shared" si="423"/>
        <v>0</v>
      </c>
      <c r="AJ241" s="541">
        <f t="shared" si="424"/>
        <v>0</v>
      </c>
      <c r="AK241" s="541">
        <f t="shared" si="425"/>
        <v>0</v>
      </c>
      <c r="AL241" s="541">
        <f t="shared" si="426"/>
        <v>0</v>
      </c>
      <c r="AM241" s="541">
        <f t="shared" si="427"/>
        <v>3</v>
      </c>
      <c r="AN241" s="541">
        <f t="shared" si="428"/>
        <v>1</v>
      </c>
      <c r="AO241" s="541">
        <f t="shared" si="429"/>
        <v>2</v>
      </c>
      <c r="AP241" s="541">
        <f t="shared" si="430"/>
        <v>3</v>
      </c>
      <c r="AQ241" s="541">
        <f t="shared" si="431"/>
        <v>7</v>
      </c>
      <c r="AR241" s="541">
        <f t="shared" si="432"/>
        <v>6</v>
      </c>
      <c r="AS241" s="541">
        <f t="shared" si="433"/>
        <v>23</v>
      </c>
      <c r="AT241" s="541">
        <f t="shared" si="434"/>
        <v>7</v>
      </c>
      <c r="AU241" s="541">
        <f t="shared" si="435"/>
        <v>45</v>
      </c>
      <c r="AV241" s="541">
        <f t="shared" si="436"/>
        <v>15</v>
      </c>
      <c r="AW241" s="541">
        <f t="shared" si="437"/>
        <v>61</v>
      </c>
      <c r="AX241" s="541">
        <f t="shared" si="438"/>
        <v>30</v>
      </c>
      <c r="AY241" s="541">
        <f t="shared" si="439"/>
        <v>49</v>
      </c>
      <c r="AZ241" s="541">
        <f t="shared" si="440"/>
        <v>55</v>
      </c>
      <c r="BA241" s="541">
        <f t="shared" si="441"/>
        <v>16</v>
      </c>
      <c r="BB241" s="541">
        <f t="shared" si="442"/>
        <v>28</v>
      </c>
      <c r="BC241" s="541">
        <f t="shared" si="443"/>
        <v>1</v>
      </c>
      <c r="BP241" s="16" t="s">
        <v>325</v>
      </c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>
        <v>1</v>
      </c>
      <c r="CD241" s="13">
        <v>1</v>
      </c>
      <c r="CE241" s="13"/>
      <c r="CF241" s="13"/>
      <c r="CG241" s="13"/>
      <c r="CH241" s="13"/>
      <c r="CI241" s="13"/>
      <c r="CJ241" s="13">
        <v>1</v>
      </c>
      <c r="CK241" s="13">
        <v>1</v>
      </c>
      <c r="CL241" s="13"/>
      <c r="CM241" s="13">
        <v>1</v>
      </c>
      <c r="CN241" s="13"/>
      <c r="CO241" s="13"/>
      <c r="CP241" s="13"/>
      <c r="CQ241" s="13">
        <v>1</v>
      </c>
      <c r="CR241" s="13">
        <v>1</v>
      </c>
      <c r="CS241" s="13">
        <v>1</v>
      </c>
      <c r="CT241" s="13">
        <v>1</v>
      </c>
      <c r="CU241" s="13">
        <v>1</v>
      </c>
      <c r="CV241" s="13">
        <v>1</v>
      </c>
      <c r="CW241" s="13"/>
      <c r="CX241" s="13"/>
      <c r="CY241" s="13"/>
      <c r="CZ241" s="13">
        <v>1</v>
      </c>
      <c r="DA241" s="13">
        <v>1</v>
      </c>
      <c r="DB241" s="13"/>
      <c r="DC241" s="13">
        <v>1</v>
      </c>
      <c r="DD241" s="13">
        <v>1</v>
      </c>
      <c r="DE241" s="13">
        <v>2</v>
      </c>
      <c r="DF241" s="13">
        <v>1</v>
      </c>
      <c r="DG241" s="13">
        <v>2</v>
      </c>
      <c r="DH241" s="13">
        <v>1</v>
      </c>
      <c r="DI241" s="13">
        <v>1</v>
      </c>
      <c r="DJ241" s="13">
        <v>2</v>
      </c>
      <c r="DK241" s="13">
        <v>1</v>
      </c>
      <c r="DL241" s="13">
        <v>1</v>
      </c>
      <c r="DM241" s="13">
        <v>2</v>
      </c>
      <c r="DN241" s="13">
        <v>2</v>
      </c>
      <c r="DO241" s="13">
        <v>2</v>
      </c>
      <c r="DP241" s="13">
        <v>5</v>
      </c>
      <c r="DQ241" s="13">
        <v>2</v>
      </c>
      <c r="DR241" s="13">
        <v>3</v>
      </c>
      <c r="DS241" s="13">
        <v>2</v>
      </c>
      <c r="DT241" s="13">
        <v>5</v>
      </c>
      <c r="DU241" s="13">
        <v>3</v>
      </c>
      <c r="DV241" s="13">
        <v>2</v>
      </c>
      <c r="DW241" s="13">
        <v>3</v>
      </c>
      <c r="DX241" s="13">
        <v>3</v>
      </c>
      <c r="DY241" s="13">
        <v>2</v>
      </c>
      <c r="DZ241" s="13">
        <v>4</v>
      </c>
      <c r="EA241" s="13">
        <v>4</v>
      </c>
      <c r="EB241" s="13">
        <v>6</v>
      </c>
      <c r="EC241" s="13">
        <v>5</v>
      </c>
      <c r="ED241" s="13">
        <v>6</v>
      </c>
      <c r="EE241" s="13">
        <v>3</v>
      </c>
      <c r="EF241" s="13">
        <v>8</v>
      </c>
      <c r="EG241" s="13">
        <v>8</v>
      </c>
      <c r="EH241" s="13">
        <v>6</v>
      </c>
      <c r="EI241" s="13">
        <v>5</v>
      </c>
      <c r="EJ241" s="13">
        <v>6</v>
      </c>
      <c r="EK241" s="13">
        <v>6</v>
      </c>
      <c r="EL241" s="13">
        <v>4</v>
      </c>
      <c r="EM241" s="13">
        <v>1</v>
      </c>
      <c r="EN241" s="13">
        <v>1</v>
      </c>
      <c r="EO241" s="13"/>
      <c r="EP241" s="13">
        <v>3</v>
      </c>
      <c r="EQ241" s="13">
        <v>1</v>
      </c>
      <c r="ER241" s="13">
        <v>3</v>
      </c>
      <c r="ES241" s="13">
        <v>1</v>
      </c>
      <c r="ET241" s="13"/>
      <c r="EU241" s="13">
        <v>1</v>
      </c>
      <c r="EV241" s="13">
        <v>1</v>
      </c>
      <c r="EW241" s="13"/>
      <c r="EX241" s="13"/>
      <c r="EY241" s="13"/>
      <c r="EZ241" s="13"/>
      <c r="FA241" s="13">
        <v>1</v>
      </c>
      <c r="FB241" s="57">
        <v>146</v>
      </c>
      <c r="FC241" s="13"/>
      <c r="FD241" s="13"/>
      <c r="FE241" s="13"/>
      <c r="FF241" s="13"/>
      <c r="FG241" s="13"/>
      <c r="FH241" s="13"/>
      <c r="FI241" s="13"/>
      <c r="FJ241" s="13">
        <v>2</v>
      </c>
      <c r="FK241" s="13">
        <v>1</v>
      </c>
      <c r="FL241" s="13"/>
      <c r="FM241" s="13"/>
      <c r="FN241" s="13">
        <v>1</v>
      </c>
      <c r="FO241" s="13"/>
      <c r="FP241" s="13"/>
      <c r="FQ241" s="13"/>
      <c r="FR241" s="13"/>
      <c r="FS241" s="13"/>
      <c r="FT241" s="13"/>
      <c r="FU241" s="13"/>
      <c r="FV241" s="13">
        <v>1</v>
      </c>
      <c r="FW241" s="13">
        <v>1</v>
      </c>
      <c r="FX241" s="13"/>
      <c r="FY241" s="13"/>
      <c r="FZ241" s="13">
        <v>2</v>
      </c>
      <c r="GA241" s="13"/>
      <c r="GB241" s="13">
        <v>1</v>
      </c>
      <c r="GC241" s="13">
        <v>1</v>
      </c>
      <c r="GD241" s="13"/>
      <c r="GE241" s="13">
        <v>1</v>
      </c>
      <c r="GF241" s="13">
        <v>1</v>
      </c>
      <c r="GG241" s="13">
        <v>1</v>
      </c>
      <c r="GH241" s="13">
        <v>2</v>
      </c>
      <c r="GI241" s="13">
        <v>2</v>
      </c>
      <c r="GJ241" s="13">
        <v>2</v>
      </c>
      <c r="GK241" s="13">
        <v>2</v>
      </c>
      <c r="GL241" s="13">
        <v>4</v>
      </c>
      <c r="GM241" s="13">
        <v>3</v>
      </c>
      <c r="GN241" s="13">
        <v>2</v>
      </c>
      <c r="GO241" s="13">
        <v>3</v>
      </c>
      <c r="GP241" s="13">
        <v>2</v>
      </c>
      <c r="GQ241" s="13">
        <v>3</v>
      </c>
      <c r="GR241" s="13">
        <v>4</v>
      </c>
      <c r="GS241" s="13">
        <v>4</v>
      </c>
      <c r="GT241" s="13">
        <v>7</v>
      </c>
      <c r="GU241" s="13">
        <v>3</v>
      </c>
      <c r="GV241" s="13">
        <v>5</v>
      </c>
      <c r="GW241" s="13">
        <v>3</v>
      </c>
      <c r="GX241" s="13">
        <v>5</v>
      </c>
      <c r="GY241" s="13">
        <v>4</v>
      </c>
      <c r="GZ241" s="13">
        <v>7</v>
      </c>
      <c r="HA241" s="13">
        <v>4</v>
      </c>
      <c r="HB241" s="13">
        <v>6</v>
      </c>
      <c r="HC241" s="13">
        <v>8</v>
      </c>
      <c r="HD241" s="13">
        <v>4</v>
      </c>
      <c r="HE241" s="13">
        <v>4</v>
      </c>
      <c r="HF241" s="13">
        <v>4</v>
      </c>
      <c r="HG241" s="13">
        <v>4</v>
      </c>
      <c r="HH241" s="13">
        <v>11</v>
      </c>
      <c r="HI241" s="13">
        <v>11</v>
      </c>
      <c r="HJ241" s="13">
        <v>5</v>
      </c>
      <c r="HK241" s="13">
        <v>7</v>
      </c>
      <c r="HL241" s="13">
        <v>4</v>
      </c>
      <c r="HM241" s="13">
        <v>8</v>
      </c>
      <c r="HN241" s="13">
        <v>6</v>
      </c>
      <c r="HO241" s="13">
        <v>1</v>
      </c>
      <c r="HP241" s="13">
        <v>4</v>
      </c>
      <c r="HQ241" s="13">
        <v>7</v>
      </c>
      <c r="HR241" s="13">
        <v>5</v>
      </c>
      <c r="HS241" s="13">
        <v>4</v>
      </c>
      <c r="HT241" s="13">
        <v>3</v>
      </c>
      <c r="HU241" s="13">
        <v>6</v>
      </c>
      <c r="HV241" s="13">
        <v>3</v>
      </c>
      <c r="HW241" s="13">
        <v>3</v>
      </c>
      <c r="HX241" s="13"/>
      <c r="HY241" s="13">
        <v>2</v>
      </c>
      <c r="HZ241" s="13"/>
      <c r="IA241" s="13"/>
      <c r="IB241" s="13">
        <v>1</v>
      </c>
      <c r="IC241" s="13"/>
      <c r="ID241" s="13"/>
      <c r="IE241" s="13"/>
      <c r="IF241" s="13"/>
      <c r="IG241" s="13">
        <v>1</v>
      </c>
      <c r="IH241" s="13"/>
      <c r="II241" s="13"/>
      <c r="IJ241" s="13"/>
      <c r="IK241" s="13"/>
      <c r="IL241" s="57">
        <v>206</v>
      </c>
      <c r="IM241" s="13">
        <v>352</v>
      </c>
    </row>
    <row r="242" spans="34:247">
      <c r="AH242" s="16" t="s">
        <v>290</v>
      </c>
      <c r="AI242" s="541">
        <f t="shared" si="423"/>
        <v>1</v>
      </c>
      <c r="AJ242" s="541">
        <f t="shared" si="424"/>
        <v>0</v>
      </c>
      <c r="AK242" s="541">
        <f t="shared" si="425"/>
        <v>0</v>
      </c>
      <c r="AL242" s="541">
        <f t="shared" si="426"/>
        <v>0</v>
      </c>
      <c r="AM242" s="541">
        <f t="shared" si="427"/>
        <v>0</v>
      </c>
      <c r="AN242" s="541">
        <f t="shared" si="428"/>
        <v>1</v>
      </c>
      <c r="AO242" s="541">
        <f t="shared" si="429"/>
        <v>2</v>
      </c>
      <c r="AP242" s="541">
        <f t="shared" si="430"/>
        <v>1</v>
      </c>
      <c r="AQ242" s="541">
        <f t="shared" si="431"/>
        <v>6</v>
      </c>
      <c r="AR242" s="541">
        <f t="shared" si="432"/>
        <v>1</v>
      </c>
      <c r="AS242" s="541">
        <f t="shared" si="433"/>
        <v>12</v>
      </c>
      <c r="AT242" s="541">
        <f t="shared" si="434"/>
        <v>5</v>
      </c>
      <c r="AU242" s="541">
        <f t="shared" si="435"/>
        <v>16</v>
      </c>
      <c r="AV242" s="541">
        <f t="shared" si="436"/>
        <v>9</v>
      </c>
      <c r="AW242" s="541">
        <f t="shared" si="437"/>
        <v>38</v>
      </c>
      <c r="AX242" s="541">
        <f t="shared" si="438"/>
        <v>26</v>
      </c>
      <c r="AY242" s="541">
        <f t="shared" si="439"/>
        <v>41</v>
      </c>
      <c r="AZ242" s="541">
        <f t="shared" si="440"/>
        <v>58</v>
      </c>
      <c r="BA242" s="541">
        <f t="shared" si="441"/>
        <v>17</v>
      </c>
      <c r="BB242" s="541">
        <f t="shared" si="442"/>
        <v>63</v>
      </c>
      <c r="BC242" s="541">
        <f t="shared" si="443"/>
        <v>1</v>
      </c>
      <c r="BP242" s="16" t="s">
        <v>290</v>
      </c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>
        <v>1</v>
      </c>
      <c r="CD242" s="13">
        <v>1</v>
      </c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>
        <v>1</v>
      </c>
      <c r="CR242" s="13"/>
      <c r="CS242" s="13"/>
      <c r="CT242" s="13"/>
      <c r="CU242" s="13"/>
      <c r="CV242" s="13">
        <v>1</v>
      </c>
      <c r="CW242" s="13"/>
      <c r="CX242" s="13"/>
      <c r="CY242" s="13">
        <v>1</v>
      </c>
      <c r="CZ242" s="13"/>
      <c r="DA242" s="13"/>
      <c r="DB242" s="13">
        <v>1</v>
      </c>
      <c r="DC242" s="13"/>
      <c r="DD242" s="13">
        <v>1</v>
      </c>
      <c r="DE242" s="13">
        <v>1</v>
      </c>
      <c r="DF242" s="13">
        <v>3</v>
      </c>
      <c r="DG242" s="13"/>
      <c r="DH242" s="13">
        <v>1</v>
      </c>
      <c r="DI242" s="13">
        <v>1</v>
      </c>
      <c r="DJ242" s="13">
        <v>1</v>
      </c>
      <c r="DK242" s="13"/>
      <c r="DL242" s="13">
        <v>1</v>
      </c>
      <c r="DM242" s="13">
        <v>1</v>
      </c>
      <c r="DN242" s="13">
        <v>1</v>
      </c>
      <c r="DO242" s="13"/>
      <c r="DP242" s="13">
        <v>2</v>
      </c>
      <c r="DQ242" s="13">
        <v>3</v>
      </c>
      <c r="DR242" s="13">
        <v>2</v>
      </c>
      <c r="DS242" s="13">
        <v>2</v>
      </c>
      <c r="DT242" s="13">
        <v>2</v>
      </c>
      <c r="DU242" s="13">
        <v>1</v>
      </c>
      <c r="DV242" s="13">
        <v>3</v>
      </c>
      <c r="DW242" s="13">
        <v>2</v>
      </c>
      <c r="DX242" s="13">
        <v>8</v>
      </c>
      <c r="DY242" s="13">
        <v>1</v>
      </c>
      <c r="DZ242" s="13">
        <v>6</v>
      </c>
      <c r="EA242" s="13">
        <v>4</v>
      </c>
      <c r="EB242" s="13">
        <v>5</v>
      </c>
      <c r="EC242" s="13">
        <v>5</v>
      </c>
      <c r="ED242" s="13">
        <v>6</v>
      </c>
      <c r="EE242" s="13">
        <v>9</v>
      </c>
      <c r="EF242" s="13">
        <v>4</v>
      </c>
      <c r="EG242" s="13">
        <v>5</v>
      </c>
      <c r="EH242" s="13">
        <v>8</v>
      </c>
      <c r="EI242" s="13">
        <v>6</v>
      </c>
      <c r="EJ242" s="13">
        <v>5</v>
      </c>
      <c r="EK242" s="13">
        <v>10</v>
      </c>
      <c r="EL242" s="13">
        <v>6</v>
      </c>
      <c r="EM242" s="13">
        <v>4</v>
      </c>
      <c r="EN242" s="13">
        <v>11</v>
      </c>
      <c r="EO242" s="13">
        <v>7</v>
      </c>
      <c r="EP242" s="13">
        <v>2</v>
      </c>
      <c r="EQ242" s="13">
        <v>6</v>
      </c>
      <c r="ER242" s="13">
        <v>3</v>
      </c>
      <c r="ES242" s="13">
        <v>3</v>
      </c>
      <c r="ET242" s="13">
        <v>3</v>
      </c>
      <c r="EU242" s="13">
        <v>1</v>
      </c>
      <c r="EV242" s="13"/>
      <c r="EW242" s="13"/>
      <c r="EX242" s="13"/>
      <c r="EY242" s="13">
        <v>1</v>
      </c>
      <c r="EZ242" s="13">
        <v>1</v>
      </c>
      <c r="FA242" s="13"/>
      <c r="FB242" s="57">
        <v>164</v>
      </c>
      <c r="FC242" s="13">
        <v>1</v>
      </c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>
        <v>1</v>
      </c>
      <c r="FR242" s="13"/>
      <c r="FS242" s="13"/>
      <c r="FT242" s="13"/>
      <c r="FU242" s="13"/>
      <c r="FV242" s="13">
        <v>1</v>
      </c>
      <c r="FW242" s="13"/>
      <c r="FX242" s="13"/>
      <c r="FY242" s="13"/>
      <c r="FZ242" s="13">
        <v>1</v>
      </c>
      <c r="GA242" s="13">
        <v>1</v>
      </c>
      <c r="GB242" s="13"/>
      <c r="GC242" s="13"/>
      <c r="GD242" s="13">
        <v>1</v>
      </c>
      <c r="GE242" s="13">
        <v>1</v>
      </c>
      <c r="GF242" s="13">
        <v>2</v>
      </c>
      <c r="GG242" s="13">
        <v>2</v>
      </c>
      <c r="GH242" s="13">
        <v>2</v>
      </c>
      <c r="GI242" s="13"/>
      <c r="GJ242" s="13">
        <v>3</v>
      </c>
      <c r="GK242" s="13"/>
      <c r="GL242" s="13"/>
      <c r="GM242" s="13">
        <v>1</v>
      </c>
      <c r="GN242" s="13">
        <v>3</v>
      </c>
      <c r="GO242" s="13"/>
      <c r="GP242" s="13">
        <v>1</v>
      </c>
      <c r="GQ242" s="13">
        <v>4</v>
      </c>
      <c r="GR242" s="13"/>
      <c r="GS242" s="13">
        <v>3</v>
      </c>
      <c r="GT242" s="13">
        <v>2</v>
      </c>
      <c r="GU242" s="13">
        <v>2</v>
      </c>
      <c r="GV242" s="13">
        <v>1</v>
      </c>
      <c r="GW242" s="13">
        <v>2</v>
      </c>
      <c r="GX242" s="13">
        <v>1</v>
      </c>
      <c r="GY242" s="13">
        <v>1</v>
      </c>
      <c r="GZ242" s="13"/>
      <c r="HA242" s="13">
        <v>2</v>
      </c>
      <c r="HB242" s="13">
        <v>4</v>
      </c>
      <c r="HC242" s="13">
        <v>4</v>
      </c>
      <c r="HD242" s="13">
        <v>8</v>
      </c>
      <c r="HE242" s="13">
        <v>3</v>
      </c>
      <c r="HF242" s="13">
        <v>5</v>
      </c>
      <c r="HG242" s="13">
        <v>4</v>
      </c>
      <c r="HH242" s="13">
        <v>3</v>
      </c>
      <c r="HI242" s="13">
        <v>4</v>
      </c>
      <c r="HJ242" s="13">
        <v>1</v>
      </c>
      <c r="HK242" s="13">
        <v>4</v>
      </c>
      <c r="HL242" s="13">
        <v>4</v>
      </c>
      <c r="HM242" s="13">
        <v>2</v>
      </c>
      <c r="HN242" s="13">
        <v>8</v>
      </c>
      <c r="HO242" s="13">
        <v>4</v>
      </c>
      <c r="HP242" s="13">
        <v>5</v>
      </c>
      <c r="HQ242" s="13">
        <v>4</v>
      </c>
      <c r="HR242" s="13">
        <v>3</v>
      </c>
      <c r="HS242" s="13">
        <v>3</v>
      </c>
      <c r="HT242" s="13">
        <v>4</v>
      </c>
      <c r="HU242" s="13">
        <v>6</v>
      </c>
      <c r="HV242" s="13">
        <v>3</v>
      </c>
      <c r="HW242" s="13"/>
      <c r="HX242" s="13">
        <v>1</v>
      </c>
      <c r="HY242" s="13">
        <v>1</v>
      </c>
      <c r="HZ242" s="13">
        <v>1</v>
      </c>
      <c r="IA242" s="13"/>
      <c r="IB242" s="13">
        <v>1</v>
      </c>
      <c r="IC242" s="13">
        <v>1</v>
      </c>
      <c r="ID242" s="13"/>
      <c r="IE242" s="13">
        <v>1</v>
      </c>
      <c r="IF242" s="13"/>
      <c r="IG242" s="13">
        <v>1</v>
      </c>
      <c r="IH242" s="13"/>
      <c r="II242" s="13">
        <v>1</v>
      </c>
      <c r="IJ242" s="13"/>
      <c r="IK242" s="13">
        <v>1</v>
      </c>
      <c r="IL242" s="57">
        <v>134</v>
      </c>
      <c r="IM242" s="13">
        <v>298</v>
      </c>
    </row>
  </sheetData>
  <mergeCells count="3">
    <mergeCell ref="A1:A2"/>
    <mergeCell ref="B1:K1"/>
    <mergeCell ref="L1:U1"/>
  </mergeCells>
  <pageMargins left="0.7" right="0.7" top="0.75" bottom="0.75" header="0.3" footer="0.3"/>
  <pageSetup paperSize="9" orientation="portrait" horizontalDpi="300" verticalDpi="300" r:id="rId1"/>
  <ignoredErrors>
    <ignoredError sqref="AY226 AW226 AU226 AS226 AI227:BB242 AI226:AR226 AT226 AV226 AX226 AZ226:BB226 AZ17 AX17 AV17 AT17 AR17 AP17 AN17 AL17 AJ17 BF17 BE17 AI18:BM33 AI17 BG17:BM17 AK17 AM17 AO17 AQ17 AS17 AU17 AW17 AY17 BA17:BD17 AZ11 AX11 AV11 AT11 AR11 AP11 AN11 AL11 AJ11 BG11 AI12:BM13 AI11 BH11:BM11 AK11 AM11 AO11 AQ11 AS11 AU11 AW11 AY11 BA11:BF11 AZ5 AX5 AV5 AT5 AR5 AP5 AN5 AL5 AJ5 BE5 AI6:BM7 AI5 BF5:BM5 AK5 AM5 AO5 AQ5 AS5 AU5 AW5 AY5 BA5:BD5 AZ37 AX37 AV37 AT37 AR37 AP37 AN37 AL37 AJ37 AI38:BM173 AI37 AK37 AM37 AO37 AQ37 AS37 AU37 AW37 AY37 BA37:BM37" formulaRange="1"/>
    <ignoredError sqref="BP227:BP24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95"/>
  <sheetViews>
    <sheetView zoomScale="80" zoomScaleNormal="80" workbookViewId="0">
      <selection sqref="A1:A2"/>
    </sheetView>
  </sheetViews>
  <sheetFormatPr baseColWidth="10" defaultRowHeight="13.2" outlineLevelCol="1"/>
  <cols>
    <col min="1" max="1" width="26.6640625" style="197" customWidth="1"/>
    <col min="2" max="21" width="8.109375" style="37" customWidth="1" outlineLevel="1"/>
    <col min="23" max="23" width="11.44140625" style="470"/>
    <col min="24" max="43" width="7.109375" customWidth="1"/>
    <col min="44" max="44" width="7.109375" style="233" customWidth="1"/>
    <col min="45" max="45" width="4.44140625" style="93" customWidth="1"/>
    <col min="47" max="157" width="4.44140625" style="19" customWidth="1"/>
    <col min="158" max="158" width="14.44140625" style="19" bestFit="1" customWidth="1"/>
    <col min="159" max="159" width="16.33203125" style="19" bestFit="1" customWidth="1"/>
    <col min="160" max="160" width="14.44140625" style="19" bestFit="1" customWidth="1"/>
    <col min="161" max="266" width="4.44140625" style="19" customWidth="1"/>
    <col min="267" max="267" width="17.44140625" style="19" bestFit="1" customWidth="1"/>
    <col min="268" max="269" width="14.44140625" style="19" bestFit="1" customWidth="1"/>
    <col min="270" max="366" width="4.44140625" style="19" customWidth="1"/>
    <col min="367" max="372" width="14.44140625" style="19" bestFit="1" customWidth="1"/>
    <col min="373" max="373" width="14.5546875" style="19" bestFit="1" customWidth="1"/>
    <col min="374" max="374" width="14.44140625" style="19" bestFit="1" customWidth="1"/>
    <col min="375" max="375" width="14.5546875" bestFit="1" customWidth="1"/>
    <col min="376" max="376" width="14.44140625" bestFit="1" customWidth="1"/>
    <col min="377" max="377" width="14.5546875" bestFit="1" customWidth="1"/>
    <col min="379" max="379" width="14.5546875" bestFit="1" customWidth="1"/>
  </cols>
  <sheetData>
    <row r="1" spans="1:381" ht="21">
      <c r="A1" s="719" t="s">
        <v>0</v>
      </c>
      <c r="B1" s="681" t="s">
        <v>281</v>
      </c>
      <c r="C1" s="682"/>
      <c r="D1" s="682"/>
      <c r="E1" s="682"/>
      <c r="F1" s="682"/>
      <c r="G1" s="682"/>
      <c r="H1" s="682"/>
      <c r="I1" s="682"/>
      <c r="J1" s="682"/>
      <c r="K1" s="682"/>
      <c r="L1" s="656">
        <f>+A3-14</f>
        <v>44379</v>
      </c>
      <c r="M1" s="683"/>
      <c r="N1" s="683"/>
      <c r="O1" s="683"/>
      <c r="P1" s="683"/>
      <c r="Q1" s="683"/>
      <c r="R1" s="683"/>
      <c r="S1" s="683"/>
      <c r="T1" s="683"/>
      <c r="U1" s="684"/>
    </row>
    <row r="2" spans="1:381">
      <c r="A2" s="720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</row>
    <row r="3" spans="1:381" ht="23.4" thickBot="1">
      <c r="A3" s="1">
        <f>+'16-7'!A3</f>
        <v>44393</v>
      </c>
      <c r="B3" s="70" t="s">
        <v>264</v>
      </c>
      <c r="C3" s="50" t="s">
        <v>265</v>
      </c>
      <c r="D3" s="50" t="s">
        <v>264</v>
      </c>
      <c r="E3" s="50" t="s">
        <v>265</v>
      </c>
      <c r="F3" s="50" t="s">
        <v>264</v>
      </c>
      <c r="G3" s="50" t="s">
        <v>265</v>
      </c>
      <c r="H3" s="50" t="s">
        <v>264</v>
      </c>
      <c r="I3" s="50" t="s">
        <v>265</v>
      </c>
      <c r="J3" s="50" t="s">
        <v>264</v>
      </c>
      <c r="K3" s="50" t="s">
        <v>265</v>
      </c>
      <c r="L3" s="50" t="s">
        <v>264</v>
      </c>
      <c r="M3" s="50" t="s">
        <v>265</v>
      </c>
      <c r="N3" s="50" t="s">
        <v>264</v>
      </c>
      <c r="O3" s="50" t="s">
        <v>265</v>
      </c>
      <c r="P3" s="50" t="s">
        <v>264</v>
      </c>
      <c r="Q3" s="50" t="s">
        <v>265</v>
      </c>
      <c r="R3" s="50" t="s">
        <v>264</v>
      </c>
      <c r="S3" s="50" t="s">
        <v>265</v>
      </c>
      <c r="T3" s="50" t="s">
        <v>264</v>
      </c>
      <c r="U3" s="51" t="s">
        <v>265</v>
      </c>
      <c r="AS3" s="238"/>
    </row>
    <row r="4" spans="1:381" ht="14.4">
      <c r="A4" s="69" t="s">
        <v>17</v>
      </c>
      <c r="B4" s="142">
        <f>+B5+B6+B11+B12+B13+B14+B15+B16+B17+B18+B19+B20+B21+B22+B23+B24+B25+B26+B27+B28+B29+B30+B31+B32+B33</f>
        <v>52915</v>
      </c>
      <c r="C4" s="142">
        <f t="shared" ref="C4:U4" si="0">+C5+C6+C11+C12+C13+C14+C15+C16+C17+C18+C19+C20+C21+C22+C23+C24+C25+C26+C27+C28+C29+C30+C31+C32+C33</f>
        <v>49545</v>
      </c>
      <c r="D4" s="142">
        <f t="shared" si="0"/>
        <v>158145</v>
      </c>
      <c r="E4" s="142">
        <f t="shared" si="0"/>
        <v>174979</v>
      </c>
      <c r="F4" s="142">
        <f t="shared" si="0"/>
        <v>457483</v>
      </c>
      <c r="G4" s="142">
        <f t="shared" si="0"/>
        <v>473933</v>
      </c>
      <c r="H4" s="210">
        <f>+H5+H6+H11+H12+H13+H14+H15+H16+H17+H18+H19+H20+H21+H22+H23+H24+H25+H26+H27+H28+H29+H30+H31+H32+H33</f>
        <v>518106</v>
      </c>
      <c r="I4" s="142">
        <f t="shared" si="0"/>
        <v>511031</v>
      </c>
      <c r="J4" s="142">
        <f t="shared" si="0"/>
        <v>435916</v>
      </c>
      <c r="K4" s="142">
        <f t="shared" si="0"/>
        <v>434198</v>
      </c>
      <c r="L4" s="142">
        <f t="shared" si="0"/>
        <v>299508</v>
      </c>
      <c r="M4" s="142">
        <f t="shared" si="0"/>
        <v>301988</v>
      </c>
      <c r="N4" s="142">
        <f t="shared" si="0"/>
        <v>179322</v>
      </c>
      <c r="O4" s="142">
        <f t="shared" si="0"/>
        <v>171778</v>
      </c>
      <c r="P4" s="142">
        <f t="shared" si="0"/>
        <v>89209</v>
      </c>
      <c r="Q4" s="142">
        <f t="shared" si="0"/>
        <v>88824</v>
      </c>
      <c r="R4" s="142">
        <f t="shared" si="0"/>
        <v>32881</v>
      </c>
      <c r="S4" s="142">
        <f t="shared" si="0"/>
        <v>46442</v>
      </c>
      <c r="T4" s="142">
        <f t="shared" si="0"/>
        <v>6124</v>
      </c>
      <c r="U4" s="142">
        <f t="shared" si="0"/>
        <v>16428</v>
      </c>
      <c r="AS4" s="238"/>
    </row>
    <row r="5" spans="1:381" ht="13.8">
      <c r="A5" s="208" t="s">
        <v>18</v>
      </c>
      <c r="B5" s="196">
        <f>VLOOKUP($A5,$W:$AQ,2,FALSE)</f>
        <v>20732</v>
      </c>
      <c r="C5" s="232">
        <f>VLOOKUP($A5,$W:$AQ,3,FALSE)</f>
        <v>19198</v>
      </c>
      <c r="D5" s="232">
        <f>VLOOKUP($A5,$W:$AQ,4,FALSE)</f>
        <v>57905</v>
      </c>
      <c r="E5" s="232">
        <f>VLOOKUP($A5,$W:$AQ,5,FALSE)</f>
        <v>64802</v>
      </c>
      <c r="F5" s="232">
        <f>VLOOKUP($A5,$W:$AQ,6,FALSE)</f>
        <v>193497</v>
      </c>
      <c r="G5" s="232">
        <f>VLOOKUP($A5,$W:$AQ,7,FALSE)</f>
        <v>194285</v>
      </c>
      <c r="H5" s="232">
        <f>VLOOKUP($A5,$W:$AQ,8,FALSE)</f>
        <v>216896</v>
      </c>
      <c r="I5" s="232">
        <f>VLOOKUP($A5,$W:$AQ,9,FALSE)</f>
        <v>208209</v>
      </c>
      <c r="J5" s="232">
        <f>VLOOKUP($A5,$W:$AQ,10,FALSE)</f>
        <v>184647</v>
      </c>
      <c r="K5" s="232">
        <f>VLOOKUP($A5,$W:$AQ,11,FALSE)</f>
        <v>180328</v>
      </c>
      <c r="L5" s="232">
        <f>VLOOKUP($A5,$W:$AQ,12,FALSE)</f>
        <v>127017</v>
      </c>
      <c r="M5" s="232">
        <f>VLOOKUP($A5,$W:$AQ,13,FALSE)</f>
        <v>125867</v>
      </c>
      <c r="N5" s="232">
        <f>VLOOKUP($A5,$W:$AQ,14,FALSE)</f>
        <v>71829</v>
      </c>
      <c r="O5" s="232">
        <f>VLOOKUP($A5,$W:$AQ,15,FALSE)</f>
        <v>67071</v>
      </c>
      <c r="P5" s="232">
        <f>VLOOKUP($A5,$W:$AQ,16,FALSE)</f>
        <v>35056</v>
      </c>
      <c r="Q5" s="232">
        <f>VLOOKUP($A5,$W:$AQ,17,FALSE)</f>
        <v>34344</v>
      </c>
      <c r="R5" s="232">
        <f>VLOOKUP($A5,$W:$AQ,18,FALSE)</f>
        <v>13041</v>
      </c>
      <c r="S5" s="232">
        <f>VLOOKUP($A5,$W:$AQ,19,FALSE)</f>
        <v>18278</v>
      </c>
      <c r="T5" s="232">
        <f>VLOOKUP($A5,$W:$AQ,20,FALSE)</f>
        <v>2420</v>
      </c>
      <c r="U5" s="232">
        <f>VLOOKUP($A5,$W:$AQ,21,FALSE)</f>
        <v>6639</v>
      </c>
      <c r="W5" s="54"/>
      <c r="X5" s="43" t="s">
        <v>16</v>
      </c>
      <c r="Y5" s="40" t="s">
        <v>16</v>
      </c>
      <c r="Z5" s="41" t="s">
        <v>7</v>
      </c>
      <c r="AA5" s="41" t="s">
        <v>7</v>
      </c>
      <c r="AB5" s="40" t="s">
        <v>8</v>
      </c>
      <c r="AC5" s="40" t="s">
        <v>8</v>
      </c>
      <c r="AD5" s="40" t="s">
        <v>9</v>
      </c>
      <c r="AE5" s="40" t="s">
        <v>9</v>
      </c>
      <c r="AF5" s="40" t="s">
        <v>10</v>
      </c>
      <c r="AG5" s="40" t="s">
        <v>10</v>
      </c>
      <c r="AH5" s="40" t="s">
        <v>11</v>
      </c>
      <c r="AI5" s="40" t="s">
        <v>11</v>
      </c>
      <c r="AJ5" s="40" t="s">
        <v>12</v>
      </c>
      <c r="AK5" s="40" t="s">
        <v>12</v>
      </c>
      <c r="AL5" s="40" t="s">
        <v>13</v>
      </c>
      <c r="AM5" s="40" t="s">
        <v>13</v>
      </c>
      <c r="AN5" s="40" t="s">
        <v>14</v>
      </c>
      <c r="AO5" s="40" t="s">
        <v>14</v>
      </c>
      <c r="AP5" s="40" t="s">
        <v>15</v>
      </c>
      <c r="AQ5" s="44" t="s">
        <v>15</v>
      </c>
      <c r="AR5" s="36"/>
      <c r="AT5" s="54"/>
      <c r="AU5" s="54" t="s">
        <v>265</v>
      </c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5" t="s">
        <v>292</v>
      </c>
      <c r="FC5" s="54" t="s">
        <v>264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5" t="s">
        <v>293</v>
      </c>
      <c r="JH5" s="54" t="s">
        <v>268</v>
      </c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5" t="s">
        <v>294</v>
      </c>
      <c r="NM5" s="54" t="s">
        <v>273</v>
      </c>
      <c r="NN5" s="329"/>
      <c r="NO5" s="329"/>
      <c r="NP5" s="329"/>
      <c r="NQ5" s="329"/>
    </row>
    <row r="6" spans="1:381" ht="14.4" thickBot="1">
      <c r="A6" s="208" t="s">
        <v>19</v>
      </c>
      <c r="B6" s="232">
        <f>VLOOKUP($A6,$W:$AQ,2,FALSE)</f>
        <v>7849</v>
      </c>
      <c r="C6" s="232">
        <f>VLOOKUP($A6,$W:$AQ,3,FALSE)</f>
        <v>7269</v>
      </c>
      <c r="D6" s="232">
        <f>VLOOKUP($A6,$W:$AQ,4,FALSE)</f>
        <v>18671</v>
      </c>
      <c r="E6" s="232">
        <f>VLOOKUP($A6,$W:$AQ,5,FALSE)</f>
        <v>19107</v>
      </c>
      <c r="F6" s="232">
        <f>VLOOKUP($A6,$W:$AQ,6,FALSE)</f>
        <v>42421</v>
      </c>
      <c r="G6" s="232">
        <f>VLOOKUP($A6,$W:$AQ,7,FALSE)</f>
        <v>45258</v>
      </c>
      <c r="H6" s="232">
        <f>VLOOKUP($A6,$W:$AQ,8,FALSE)</f>
        <v>49679</v>
      </c>
      <c r="I6" s="232">
        <f>VLOOKUP($A6,$W:$AQ,9,FALSE)</f>
        <v>49013</v>
      </c>
      <c r="J6" s="232">
        <f>VLOOKUP($A6,$W:$AQ,10,FALSE)</f>
        <v>41500</v>
      </c>
      <c r="K6" s="232">
        <f>VLOOKUP($A6,$W:$AQ,11,FALSE)</f>
        <v>40864</v>
      </c>
      <c r="L6" s="232">
        <f>VLOOKUP($A6,$W:$AQ,12,FALSE)</f>
        <v>31332</v>
      </c>
      <c r="M6" s="232">
        <f>VLOOKUP($A6,$W:$AQ,13,FALSE)</f>
        <v>30594</v>
      </c>
      <c r="N6" s="232">
        <f>VLOOKUP($A6,$W:$AQ,14,FALSE)</f>
        <v>20424</v>
      </c>
      <c r="O6" s="232">
        <f>VLOOKUP($A6,$W:$AQ,15,FALSE)</f>
        <v>18295</v>
      </c>
      <c r="P6" s="232">
        <f>VLOOKUP($A6,$W:$AQ,16,FALSE)</f>
        <v>10748</v>
      </c>
      <c r="Q6" s="232">
        <f>VLOOKUP($A6,$W:$AQ,17,FALSE)</f>
        <v>10983</v>
      </c>
      <c r="R6" s="232">
        <f>VLOOKUP($A6,$W:$AQ,18,FALSE)</f>
        <v>4666</v>
      </c>
      <c r="S6" s="232">
        <f>VLOOKUP($A6,$W:$AQ,19,FALSE)</f>
        <v>7263</v>
      </c>
      <c r="T6" s="232">
        <f>VLOOKUP($A6,$W:$AQ,20,FALSE)</f>
        <v>1231</v>
      </c>
      <c r="U6" s="232">
        <f>VLOOKUP($A6,$W:$AQ,21,FALSE)</f>
        <v>3845</v>
      </c>
      <c r="W6" s="18" t="s">
        <v>184</v>
      </c>
      <c r="X6" s="70" t="s">
        <v>264</v>
      </c>
      <c r="Y6" s="50" t="s">
        <v>265</v>
      </c>
      <c r="Z6" s="50" t="s">
        <v>264</v>
      </c>
      <c r="AA6" s="50" t="s">
        <v>265</v>
      </c>
      <c r="AB6" s="50" t="s">
        <v>264</v>
      </c>
      <c r="AC6" s="50" t="s">
        <v>265</v>
      </c>
      <c r="AD6" s="50" t="s">
        <v>264</v>
      </c>
      <c r="AE6" s="50" t="s">
        <v>265</v>
      </c>
      <c r="AF6" s="50" t="s">
        <v>264</v>
      </c>
      <c r="AG6" s="50" t="s">
        <v>265</v>
      </c>
      <c r="AH6" s="50" t="s">
        <v>264</v>
      </c>
      <c r="AI6" s="50" t="s">
        <v>265</v>
      </c>
      <c r="AJ6" s="50" t="s">
        <v>264</v>
      </c>
      <c r="AK6" s="50" t="s">
        <v>265</v>
      </c>
      <c r="AL6" s="50" t="s">
        <v>264</v>
      </c>
      <c r="AM6" s="50" t="s">
        <v>265</v>
      </c>
      <c r="AN6" s="50" t="s">
        <v>264</v>
      </c>
      <c r="AO6" s="50" t="s">
        <v>265</v>
      </c>
      <c r="AP6" s="50" t="s">
        <v>264</v>
      </c>
      <c r="AQ6" s="51" t="s">
        <v>265</v>
      </c>
      <c r="AR6" s="36" t="s">
        <v>268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>
        <v>109</v>
      </c>
      <c r="FA6" s="18" t="s">
        <v>290</v>
      </c>
      <c r="FB6" s="56"/>
      <c r="FC6" s="18">
        <v>0</v>
      </c>
      <c r="FD6" s="18">
        <v>1</v>
      </c>
      <c r="FE6" s="18">
        <v>2</v>
      </c>
      <c r="FF6" s="18">
        <v>3</v>
      </c>
      <c r="FG6" s="18">
        <v>4</v>
      </c>
      <c r="FH6" s="18">
        <v>5</v>
      </c>
      <c r="FI6" s="18">
        <v>6</v>
      </c>
      <c r="FJ6" s="18">
        <v>7</v>
      </c>
      <c r="FK6" s="18">
        <v>8</v>
      </c>
      <c r="FL6" s="18">
        <v>9</v>
      </c>
      <c r="FM6" s="18">
        <v>10</v>
      </c>
      <c r="FN6" s="18">
        <v>11</v>
      </c>
      <c r="FO6" s="18">
        <v>12</v>
      </c>
      <c r="FP6" s="18">
        <v>13</v>
      </c>
      <c r="FQ6" s="18">
        <v>14</v>
      </c>
      <c r="FR6" s="18">
        <v>15</v>
      </c>
      <c r="FS6" s="18">
        <v>16</v>
      </c>
      <c r="FT6" s="18">
        <v>17</v>
      </c>
      <c r="FU6" s="18">
        <v>18</v>
      </c>
      <c r="FV6" s="18">
        <v>19</v>
      </c>
      <c r="FW6" s="18">
        <v>20</v>
      </c>
      <c r="FX6" s="18">
        <v>21</v>
      </c>
      <c r="FY6" s="18">
        <v>22</v>
      </c>
      <c r="FZ6" s="18">
        <v>23</v>
      </c>
      <c r="GA6" s="18">
        <v>24</v>
      </c>
      <c r="GB6" s="18">
        <v>25</v>
      </c>
      <c r="GC6" s="18">
        <v>26</v>
      </c>
      <c r="GD6" s="18">
        <v>27</v>
      </c>
      <c r="GE6" s="18">
        <v>28</v>
      </c>
      <c r="GF6" s="18">
        <v>29</v>
      </c>
      <c r="GG6" s="18">
        <v>30</v>
      </c>
      <c r="GH6" s="18">
        <v>31</v>
      </c>
      <c r="GI6" s="18">
        <v>32</v>
      </c>
      <c r="GJ6" s="18">
        <v>33</v>
      </c>
      <c r="GK6" s="18">
        <v>34</v>
      </c>
      <c r="GL6" s="18">
        <v>35</v>
      </c>
      <c r="GM6" s="18">
        <v>36</v>
      </c>
      <c r="GN6" s="18">
        <v>37</v>
      </c>
      <c r="GO6" s="18">
        <v>38</v>
      </c>
      <c r="GP6" s="18">
        <v>39</v>
      </c>
      <c r="GQ6" s="18">
        <v>40</v>
      </c>
      <c r="GR6" s="18">
        <v>41</v>
      </c>
      <c r="GS6" s="18">
        <v>42</v>
      </c>
      <c r="GT6" s="18">
        <v>43</v>
      </c>
      <c r="GU6" s="18">
        <v>44</v>
      </c>
      <c r="GV6" s="18">
        <v>45</v>
      </c>
      <c r="GW6" s="18">
        <v>46</v>
      </c>
      <c r="GX6" s="18">
        <v>47</v>
      </c>
      <c r="GY6" s="18">
        <v>48</v>
      </c>
      <c r="GZ6" s="18">
        <v>49</v>
      </c>
      <c r="HA6" s="18">
        <v>50</v>
      </c>
      <c r="HB6" s="18">
        <v>51</v>
      </c>
      <c r="HC6" s="18">
        <v>52</v>
      </c>
      <c r="HD6" s="18">
        <v>53</v>
      </c>
      <c r="HE6" s="18">
        <v>54</v>
      </c>
      <c r="HF6" s="18">
        <v>55</v>
      </c>
      <c r="HG6" s="18">
        <v>56</v>
      </c>
      <c r="HH6" s="18">
        <v>57</v>
      </c>
      <c r="HI6" s="18">
        <v>58</v>
      </c>
      <c r="HJ6" s="18">
        <v>59</v>
      </c>
      <c r="HK6" s="18">
        <v>60</v>
      </c>
      <c r="HL6" s="18">
        <v>61</v>
      </c>
      <c r="HM6" s="18">
        <v>62</v>
      </c>
      <c r="HN6" s="18">
        <v>63</v>
      </c>
      <c r="HO6" s="18">
        <v>64</v>
      </c>
      <c r="HP6" s="18">
        <v>65</v>
      </c>
      <c r="HQ6" s="18">
        <v>66</v>
      </c>
      <c r="HR6" s="18">
        <v>67</v>
      </c>
      <c r="HS6" s="18">
        <v>68</v>
      </c>
      <c r="HT6" s="18">
        <v>69</v>
      </c>
      <c r="HU6" s="18">
        <v>70</v>
      </c>
      <c r="HV6" s="18">
        <v>71</v>
      </c>
      <c r="HW6" s="18">
        <v>72</v>
      </c>
      <c r="HX6" s="18">
        <v>73</v>
      </c>
      <c r="HY6" s="18">
        <v>74</v>
      </c>
      <c r="HZ6" s="18">
        <v>75</v>
      </c>
      <c r="IA6" s="18">
        <v>76</v>
      </c>
      <c r="IB6" s="18">
        <v>77</v>
      </c>
      <c r="IC6" s="18">
        <v>78</v>
      </c>
      <c r="ID6" s="18">
        <v>79</v>
      </c>
      <c r="IE6" s="18">
        <v>80</v>
      </c>
      <c r="IF6" s="18">
        <v>81</v>
      </c>
      <c r="IG6" s="18">
        <v>82</v>
      </c>
      <c r="IH6" s="18">
        <v>83</v>
      </c>
      <c r="II6" s="18">
        <v>84</v>
      </c>
      <c r="IJ6" s="18">
        <v>85</v>
      </c>
      <c r="IK6" s="18">
        <v>86</v>
      </c>
      <c r="IL6" s="18">
        <v>87</v>
      </c>
      <c r="IM6" s="18">
        <v>88</v>
      </c>
      <c r="IN6" s="18">
        <v>89</v>
      </c>
      <c r="IO6" s="18">
        <v>90</v>
      </c>
      <c r="IP6" s="18">
        <v>91</v>
      </c>
      <c r="IQ6" s="18">
        <v>92</v>
      </c>
      <c r="IR6" s="18">
        <v>93</v>
      </c>
      <c r="IS6" s="18">
        <v>94</v>
      </c>
      <c r="IT6" s="18">
        <v>95</v>
      </c>
      <c r="IU6" s="18">
        <v>96</v>
      </c>
      <c r="IV6" s="18">
        <v>97</v>
      </c>
      <c r="IW6" s="18">
        <v>98</v>
      </c>
      <c r="IX6" s="18">
        <v>99</v>
      </c>
      <c r="IY6" s="18">
        <v>100</v>
      </c>
      <c r="IZ6" s="18">
        <v>101</v>
      </c>
      <c r="JA6" s="18">
        <v>102</v>
      </c>
      <c r="JB6" s="18">
        <v>103</v>
      </c>
      <c r="JC6" s="18">
        <v>104</v>
      </c>
      <c r="JD6" s="18">
        <v>105</v>
      </c>
      <c r="JE6" s="18">
        <v>106</v>
      </c>
      <c r="JF6" s="18" t="s">
        <v>290</v>
      </c>
      <c r="JG6" s="56"/>
      <c r="JH6" s="18">
        <v>0</v>
      </c>
      <c r="JI6" s="18">
        <v>1</v>
      </c>
      <c r="JJ6" s="18">
        <v>2</v>
      </c>
      <c r="JK6" s="18">
        <v>3</v>
      </c>
      <c r="JL6" s="18">
        <v>4</v>
      </c>
      <c r="JM6" s="18">
        <v>5</v>
      </c>
      <c r="JN6" s="18">
        <v>6</v>
      </c>
      <c r="JO6" s="18">
        <v>7</v>
      </c>
      <c r="JP6" s="18">
        <v>8</v>
      </c>
      <c r="JQ6" s="18">
        <v>9</v>
      </c>
      <c r="JR6" s="18">
        <v>10</v>
      </c>
      <c r="JS6" s="18">
        <v>11</v>
      </c>
      <c r="JT6" s="18">
        <v>12</v>
      </c>
      <c r="JU6" s="18">
        <v>13</v>
      </c>
      <c r="JV6" s="18">
        <v>14</v>
      </c>
      <c r="JW6" s="18">
        <v>15</v>
      </c>
      <c r="JX6" s="18">
        <v>16</v>
      </c>
      <c r="JY6" s="18">
        <v>17</v>
      </c>
      <c r="JZ6" s="18">
        <v>18</v>
      </c>
      <c r="KA6" s="18">
        <v>19</v>
      </c>
      <c r="KB6" s="18">
        <v>20</v>
      </c>
      <c r="KC6" s="18">
        <v>21</v>
      </c>
      <c r="KD6" s="18">
        <v>22</v>
      </c>
      <c r="KE6" s="18">
        <v>23</v>
      </c>
      <c r="KF6" s="18">
        <v>24</v>
      </c>
      <c r="KG6" s="18">
        <v>25</v>
      </c>
      <c r="KH6" s="18">
        <v>26</v>
      </c>
      <c r="KI6" s="18">
        <v>27</v>
      </c>
      <c r="KJ6" s="18">
        <v>28</v>
      </c>
      <c r="KK6" s="18">
        <v>29</v>
      </c>
      <c r="KL6" s="18">
        <v>30</v>
      </c>
      <c r="KM6" s="18">
        <v>31</v>
      </c>
      <c r="KN6" s="18">
        <v>32</v>
      </c>
      <c r="KO6" s="18">
        <v>33</v>
      </c>
      <c r="KP6" s="18">
        <v>34</v>
      </c>
      <c r="KQ6" s="18">
        <v>35</v>
      </c>
      <c r="KR6" s="18">
        <v>36</v>
      </c>
      <c r="KS6" s="18">
        <v>37</v>
      </c>
      <c r="KT6" s="18">
        <v>38</v>
      </c>
      <c r="KU6" s="18">
        <v>39</v>
      </c>
      <c r="KV6" s="18">
        <v>40</v>
      </c>
      <c r="KW6" s="18">
        <v>41</v>
      </c>
      <c r="KX6" s="18">
        <v>42</v>
      </c>
      <c r="KY6" s="18">
        <v>43</v>
      </c>
      <c r="KZ6" s="18">
        <v>44</v>
      </c>
      <c r="LA6" s="18">
        <v>45</v>
      </c>
      <c r="LB6" s="18">
        <v>46</v>
      </c>
      <c r="LC6" s="18">
        <v>47</v>
      </c>
      <c r="LD6" s="18">
        <v>48</v>
      </c>
      <c r="LE6" s="18">
        <v>49</v>
      </c>
      <c r="LF6" s="18">
        <v>50</v>
      </c>
      <c r="LG6" s="18">
        <v>51</v>
      </c>
      <c r="LH6" s="18">
        <v>52</v>
      </c>
      <c r="LI6" s="18">
        <v>53</v>
      </c>
      <c r="LJ6" s="18">
        <v>54</v>
      </c>
      <c r="LK6" s="18">
        <v>55</v>
      </c>
      <c r="LL6" s="18">
        <v>56</v>
      </c>
      <c r="LM6" s="18">
        <v>57</v>
      </c>
      <c r="LN6" s="18">
        <v>58</v>
      </c>
      <c r="LO6" s="18">
        <v>59</v>
      </c>
      <c r="LP6" s="18">
        <v>60</v>
      </c>
      <c r="LQ6" s="18">
        <v>61</v>
      </c>
      <c r="LR6" s="18">
        <v>62</v>
      </c>
      <c r="LS6" s="18">
        <v>63</v>
      </c>
      <c r="LT6" s="18">
        <v>64</v>
      </c>
      <c r="LU6" s="18">
        <v>65</v>
      </c>
      <c r="LV6" s="18">
        <v>66</v>
      </c>
      <c r="LW6" s="18">
        <v>67</v>
      </c>
      <c r="LX6" s="18">
        <v>68</v>
      </c>
      <c r="LY6" s="18">
        <v>69</v>
      </c>
      <c r="LZ6" s="18">
        <v>70</v>
      </c>
      <c r="MA6" s="18">
        <v>71</v>
      </c>
      <c r="MB6" s="18">
        <v>72</v>
      </c>
      <c r="MC6" s="18">
        <v>73</v>
      </c>
      <c r="MD6" s="18">
        <v>74</v>
      </c>
      <c r="ME6" s="18">
        <v>75</v>
      </c>
      <c r="MF6" s="18">
        <v>76</v>
      </c>
      <c r="MG6" s="18">
        <v>77</v>
      </c>
      <c r="MH6" s="18">
        <v>78</v>
      </c>
      <c r="MI6" s="18">
        <v>79</v>
      </c>
      <c r="MJ6" s="18">
        <v>80</v>
      </c>
      <c r="MK6" s="18">
        <v>81</v>
      </c>
      <c r="ML6" s="18">
        <v>82</v>
      </c>
      <c r="MM6" s="18">
        <v>83</v>
      </c>
      <c r="MN6" s="18">
        <v>84</v>
      </c>
      <c r="MO6" s="18">
        <v>85</v>
      </c>
      <c r="MP6" s="18">
        <v>86</v>
      </c>
      <c r="MQ6" s="18">
        <v>87</v>
      </c>
      <c r="MR6" s="18">
        <v>88</v>
      </c>
      <c r="MS6" s="18">
        <v>89</v>
      </c>
      <c r="MT6" s="18">
        <v>90</v>
      </c>
      <c r="MU6" s="18">
        <v>91</v>
      </c>
      <c r="MV6" s="18">
        <v>92</v>
      </c>
      <c r="MW6" s="18">
        <v>93</v>
      </c>
      <c r="MX6" s="18">
        <v>94</v>
      </c>
      <c r="MY6" s="18">
        <v>95</v>
      </c>
      <c r="MZ6" s="18">
        <v>96</v>
      </c>
      <c r="NA6" s="18">
        <v>97</v>
      </c>
      <c r="NB6" s="18">
        <v>98</v>
      </c>
      <c r="NC6" s="18">
        <v>99</v>
      </c>
      <c r="ND6" s="18">
        <v>100</v>
      </c>
      <c r="NE6" s="18">
        <v>101</v>
      </c>
      <c r="NF6" s="18">
        <v>102</v>
      </c>
      <c r="NG6" s="18">
        <v>103</v>
      </c>
      <c r="NH6" s="18">
        <v>104</v>
      </c>
      <c r="NI6" s="18">
        <v>105</v>
      </c>
      <c r="NJ6" s="18">
        <v>108</v>
      </c>
      <c r="NK6" s="18" t="s">
        <v>290</v>
      </c>
      <c r="NL6" s="56"/>
      <c r="NM6" s="18"/>
      <c r="NN6" s="330"/>
      <c r="NO6" s="330"/>
      <c r="NP6" s="330"/>
      <c r="NQ6" s="330"/>
    </row>
    <row r="7" spans="1:381" ht="14.4">
      <c r="A7" s="208" t="s">
        <v>20</v>
      </c>
      <c r="B7" s="209">
        <f>B8+B6</f>
        <v>23117</v>
      </c>
      <c r="C7" s="209">
        <f t="shared" ref="C7:U7" si="1">C8+C6</f>
        <v>21255</v>
      </c>
      <c r="D7" s="209">
        <f t="shared" si="1"/>
        <v>62183</v>
      </c>
      <c r="E7" s="209">
        <f t="shared" si="1"/>
        <v>66904</v>
      </c>
      <c r="F7" s="209">
        <f t="shared" si="1"/>
        <v>196039</v>
      </c>
      <c r="G7" s="209">
        <f t="shared" si="1"/>
        <v>195337</v>
      </c>
      <c r="H7" s="209">
        <f t="shared" si="1"/>
        <v>221257</v>
      </c>
      <c r="I7" s="209">
        <f t="shared" si="1"/>
        <v>208502</v>
      </c>
      <c r="J7" s="209">
        <f t="shared" si="1"/>
        <v>185883</v>
      </c>
      <c r="K7" s="209">
        <f t="shared" si="1"/>
        <v>178665</v>
      </c>
      <c r="L7" s="209">
        <f t="shared" si="1"/>
        <v>128861</v>
      </c>
      <c r="M7" s="209">
        <f t="shared" si="1"/>
        <v>126064</v>
      </c>
      <c r="N7" s="209">
        <f t="shared" si="1"/>
        <v>73480</v>
      </c>
      <c r="O7" s="209">
        <f t="shared" si="1"/>
        <v>67348</v>
      </c>
      <c r="P7" s="209">
        <f t="shared" si="1"/>
        <v>35359</v>
      </c>
      <c r="Q7" s="209">
        <f t="shared" si="1"/>
        <v>34763</v>
      </c>
      <c r="R7" s="209">
        <f t="shared" si="1"/>
        <v>13316</v>
      </c>
      <c r="S7" s="209">
        <f t="shared" si="1"/>
        <v>19437</v>
      </c>
      <c r="T7" s="209">
        <f t="shared" si="1"/>
        <v>2812</v>
      </c>
      <c r="U7" s="209">
        <f t="shared" si="1"/>
        <v>8187</v>
      </c>
      <c r="W7" s="12" t="s">
        <v>19</v>
      </c>
      <c r="X7" s="600">
        <f>SUM(FC7:FL7)</f>
        <v>7849</v>
      </c>
      <c r="Y7" s="600">
        <f>SUM(AU7:BD7)</f>
        <v>7269</v>
      </c>
      <c r="Z7" s="600">
        <f>SUM(FM7:FV7)</f>
        <v>18671</v>
      </c>
      <c r="AA7" s="600">
        <f>SUM(BE7:BN7)</f>
        <v>19107</v>
      </c>
      <c r="AB7" s="600">
        <f>SUM(FW7:GF7)</f>
        <v>42421</v>
      </c>
      <c r="AC7" s="600">
        <f>SUM(BO7:BX7)</f>
        <v>45258</v>
      </c>
      <c r="AD7" s="600">
        <f>SUM(GG7:GP7)</f>
        <v>49679</v>
      </c>
      <c r="AE7" s="600">
        <f>SUM(BY7:CH7)</f>
        <v>49013</v>
      </c>
      <c r="AF7" s="600">
        <f>SUM(GQ7:GZ7)</f>
        <v>41500</v>
      </c>
      <c r="AG7" s="600">
        <f>SUM(CI7:CR7)</f>
        <v>40864</v>
      </c>
      <c r="AH7" s="600">
        <f>SUM(HA7:HJ7)</f>
        <v>31332</v>
      </c>
      <c r="AI7" s="600">
        <f>SUM(CS7:DB7)</f>
        <v>30594</v>
      </c>
      <c r="AJ7" s="600">
        <f>SUM(HK7:HT7)</f>
        <v>20424</v>
      </c>
      <c r="AK7" s="600">
        <f>SUM(DC7:DL7)</f>
        <v>18295</v>
      </c>
      <c r="AL7" s="600">
        <f>SUM(HU7:ID7)</f>
        <v>10748</v>
      </c>
      <c r="AM7" s="600">
        <f>SUM(DM7:DV7)</f>
        <v>10983</v>
      </c>
      <c r="AN7" s="600">
        <f>SUM(IE7:IN7)</f>
        <v>4666</v>
      </c>
      <c r="AO7" s="600">
        <f>SUM(DW7:EF7)</f>
        <v>7263</v>
      </c>
      <c r="AP7" s="600">
        <f>SUM(IO7:JE7)</f>
        <v>1231</v>
      </c>
      <c r="AQ7" s="600">
        <f>SUM(EG7:EZ7)</f>
        <v>3845</v>
      </c>
      <c r="AR7" s="600">
        <f>NL7+FA7+JF7</f>
        <v>7782</v>
      </c>
      <c r="AT7" s="12" t="s">
        <v>19</v>
      </c>
      <c r="AU7" s="13">
        <v>171</v>
      </c>
      <c r="AV7" s="13">
        <v>640</v>
      </c>
      <c r="AW7" s="13">
        <v>668</v>
      </c>
      <c r="AX7" s="13">
        <v>612</v>
      </c>
      <c r="AY7" s="13">
        <v>600</v>
      </c>
      <c r="AZ7" s="13">
        <v>737</v>
      </c>
      <c r="BA7" s="13">
        <v>835</v>
      </c>
      <c r="BB7" s="13">
        <v>931</v>
      </c>
      <c r="BC7" s="13">
        <v>1005</v>
      </c>
      <c r="BD7" s="13">
        <v>1070</v>
      </c>
      <c r="BE7" s="13">
        <v>1209</v>
      </c>
      <c r="BF7" s="13">
        <v>1233</v>
      </c>
      <c r="BG7" s="13">
        <v>1330</v>
      </c>
      <c r="BH7" s="13">
        <v>1418</v>
      </c>
      <c r="BI7" s="13">
        <v>1618</v>
      </c>
      <c r="BJ7" s="13">
        <v>1986</v>
      </c>
      <c r="BK7" s="13">
        <v>2192</v>
      </c>
      <c r="BL7" s="13">
        <v>2394</v>
      </c>
      <c r="BM7" s="13">
        <v>2831</v>
      </c>
      <c r="BN7" s="13">
        <v>2896</v>
      </c>
      <c r="BO7" s="13">
        <v>3416</v>
      </c>
      <c r="BP7" s="13">
        <v>3753</v>
      </c>
      <c r="BQ7" s="13">
        <v>4005</v>
      </c>
      <c r="BR7" s="13">
        <v>4104</v>
      </c>
      <c r="BS7" s="13">
        <v>4524</v>
      </c>
      <c r="BT7" s="13">
        <v>4856</v>
      </c>
      <c r="BU7" s="13">
        <v>4905</v>
      </c>
      <c r="BV7" s="13">
        <v>5054</v>
      </c>
      <c r="BW7" s="13">
        <v>5250</v>
      </c>
      <c r="BX7" s="13">
        <v>5391</v>
      </c>
      <c r="BY7" s="13">
        <v>5329</v>
      </c>
      <c r="BZ7" s="13">
        <v>5320</v>
      </c>
      <c r="CA7" s="13">
        <v>5324</v>
      </c>
      <c r="CB7" s="13">
        <v>5178</v>
      </c>
      <c r="CC7" s="13">
        <v>5112</v>
      </c>
      <c r="CD7" s="13">
        <v>4833</v>
      </c>
      <c r="CE7" s="13">
        <v>4572</v>
      </c>
      <c r="CF7" s="13">
        <v>4427</v>
      </c>
      <c r="CG7" s="13">
        <v>4442</v>
      </c>
      <c r="CH7" s="13">
        <v>4476</v>
      </c>
      <c r="CI7" s="13">
        <v>4299</v>
      </c>
      <c r="CJ7" s="13">
        <v>4358</v>
      </c>
      <c r="CK7" s="13">
        <v>4276</v>
      </c>
      <c r="CL7" s="13">
        <v>4189</v>
      </c>
      <c r="CM7" s="13">
        <v>4149</v>
      </c>
      <c r="CN7" s="13">
        <v>4121</v>
      </c>
      <c r="CO7" s="13">
        <v>4081</v>
      </c>
      <c r="CP7" s="13">
        <v>3886</v>
      </c>
      <c r="CQ7" s="13">
        <v>3741</v>
      </c>
      <c r="CR7" s="13">
        <v>3764</v>
      </c>
      <c r="CS7" s="13">
        <v>3747</v>
      </c>
      <c r="CT7" s="13">
        <v>3424</v>
      </c>
      <c r="CU7" s="13">
        <v>3401</v>
      </c>
      <c r="CV7" s="13">
        <v>3139</v>
      </c>
      <c r="CW7" s="13">
        <v>3009</v>
      </c>
      <c r="CX7" s="13">
        <v>2960</v>
      </c>
      <c r="CY7" s="13">
        <v>2957</v>
      </c>
      <c r="CZ7" s="13">
        <v>2757</v>
      </c>
      <c r="DA7" s="13">
        <v>2649</v>
      </c>
      <c r="DB7" s="13">
        <v>2551</v>
      </c>
      <c r="DC7" s="13">
        <v>2350</v>
      </c>
      <c r="DD7" s="13">
        <v>2277</v>
      </c>
      <c r="DE7" s="13">
        <v>2082</v>
      </c>
      <c r="DF7" s="13">
        <v>1857</v>
      </c>
      <c r="DG7" s="13">
        <v>1806</v>
      </c>
      <c r="DH7" s="13">
        <v>1706</v>
      </c>
      <c r="DI7" s="13">
        <v>1681</v>
      </c>
      <c r="DJ7" s="13">
        <v>1559</v>
      </c>
      <c r="DK7" s="13">
        <v>1496</v>
      </c>
      <c r="DL7" s="13">
        <v>1481</v>
      </c>
      <c r="DM7" s="13">
        <v>1379</v>
      </c>
      <c r="DN7" s="13">
        <v>1282</v>
      </c>
      <c r="DO7" s="13">
        <v>1209</v>
      </c>
      <c r="DP7" s="13">
        <v>1139</v>
      </c>
      <c r="DQ7" s="13">
        <v>1108</v>
      </c>
      <c r="DR7" s="13">
        <v>1053</v>
      </c>
      <c r="DS7" s="13">
        <v>1088</v>
      </c>
      <c r="DT7" s="13">
        <v>979</v>
      </c>
      <c r="DU7" s="13">
        <v>922</v>
      </c>
      <c r="DV7" s="13">
        <v>824</v>
      </c>
      <c r="DW7" s="13">
        <v>870</v>
      </c>
      <c r="DX7" s="13">
        <v>826</v>
      </c>
      <c r="DY7" s="13">
        <v>753</v>
      </c>
      <c r="DZ7" s="13">
        <v>723</v>
      </c>
      <c r="EA7" s="13">
        <v>713</v>
      </c>
      <c r="EB7" s="13">
        <v>715</v>
      </c>
      <c r="EC7" s="13">
        <v>672</v>
      </c>
      <c r="ED7" s="13">
        <v>661</v>
      </c>
      <c r="EE7" s="13">
        <v>674</v>
      </c>
      <c r="EF7" s="13">
        <v>656</v>
      </c>
      <c r="EG7" s="13">
        <v>728</v>
      </c>
      <c r="EH7" s="13">
        <v>546</v>
      </c>
      <c r="EI7" s="13">
        <v>534</v>
      </c>
      <c r="EJ7" s="13">
        <v>457</v>
      </c>
      <c r="EK7" s="13">
        <v>388</v>
      </c>
      <c r="EL7" s="13">
        <v>326</v>
      </c>
      <c r="EM7" s="13">
        <v>257</v>
      </c>
      <c r="EN7" s="13">
        <v>183</v>
      </c>
      <c r="EO7" s="13">
        <v>155</v>
      </c>
      <c r="EP7" s="13">
        <v>103</v>
      </c>
      <c r="EQ7" s="13">
        <v>66</v>
      </c>
      <c r="ER7" s="13">
        <v>40</v>
      </c>
      <c r="ES7" s="13">
        <v>27</v>
      </c>
      <c r="ET7" s="13">
        <v>19</v>
      </c>
      <c r="EU7" s="13">
        <v>4</v>
      </c>
      <c r="EV7" s="13">
        <v>4</v>
      </c>
      <c r="EW7" s="13">
        <v>4</v>
      </c>
      <c r="EX7" s="13">
        <v>2</v>
      </c>
      <c r="EY7" s="13">
        <v>1</v>
      </c>
      <c r="EZ7" s="13">
        <v>1</v>
      </c>
      <c r="FA7" s="13">
        <v>23</v>
      </c>
      <c r="FB7" s="57">
        <v>232514</v>
      </c>
      <c r="FC7" s="13">
        <v>241</v>
      </c>
      <c r="FD7" s="13">
        <v>746</v>
      </c>
      <c r="FE7" s="13">
        <v>709</v>
      </c>
      <c r="FF7" s="13">
        <v>669</v>
      </c>
      <c r="FG7" s="13">
        <v>690</v>
      </c>
      <c r="FH7" s="13">
        <v>775</v>
      </c>
      <c r="FI7" s="13">
        <v>868</v>
      </c>
      <c r="FJ7" s="13">
        <v>999</v>
      </c>
      <c r="FK7" s="13">
        <v>1070</v>
      </c>
      <c r="FL7" s="13">
        <v>1082</v>
      </c>
      <c r="FM7" s="13">
        <v>1205</v>
      </c>
      <c r="FN7" s="13">
        <v>1295</v>
      </c>
      <c r="FO7" s="13">
        <v>1385</v>
      </c>
      <c r="FP7" s="13">
        <v>1464</v>
      </c>
      <c r="FQ7" s="13">
        <v>1552</v>
      </c>
      <c r="FR7" s="13">
        <v>1823</v>
      </c>
      <c r="FS7" s="13">
        <v>2103</v>
      </c>
      <c r="FT7" s="13">
        <v>2271</v>
      </c>
      <c r="FU7" s="13">
        <v>2799</v>
      </c>
      <c r="FV7" s="13">
        <v>2774</v>
      </c>
      <c r="FW7" s="13">
        <v>3221</v>
      </c>
      <c r="FX7" s="13">
        <v>3506</v>
      </c>
      <c r="FY7" s="13">
        <v>3661</v>
      </c>
      <c r="FZ7" s="13">
        <v>3934</v>
      </c>
      <c r="GA7" s="13">
        <v>4172</v>
      </c>
      <c r="GB7" s="13">
        <v>4503</v>
      </c>
      <c r="GC7" s="13">
        <v>4706</v>
      </c>
      <c r="GD7" s="13">
        <v>4653</v>
      </c>
      <c r="GE7" s="13">
        <v>4891</v>
      </c>
      <c r="GF7" s="13">
        <v>5174</v>
      </c>
      <c r="GG7" s="13">
        <v>5242</v>
      </c>
      <c r="GH7" s="13">
        <v>5324</v>
      </c>
      <c r="GI7" s="13">
        <v>5261</v>
      </c>
      <c r="GJ7" s="13">
        <v>5143</v>
      </c>
      <c r="GK7" s="13">
        <v>5202</v>
      </c>
      <c r="GL7" s="13">
        <v>5011</v>
      </c>
      <c r="GM7" s="13">
        <v>4971</v>
      </c>
      <c r="GN7" s="13">
        <v>4609</v>
      </c>
      <c r="GO7" s="13">
        <v>4472</v>
      </c>
      <c r="GP7" s="13">
        <v>4444</v>
      </c>
      <c r="GQ7" s="13">
        <v>4478</v>
      </c>
      <c r="GR7" s="13">
        <v>4483</v>
      </c>
      <c r="GS7" s="13">
        <v>4419</v>
      </c>
      <c r="GT7" s="13">
        <v>4120</v>
      </c>
      <c r="GU7" s="13">
        <v>4323</v>
      </c>
      <c r="GV7" s="13">
        <v>4164</v>
      </c>
      <c r="GW7" s="13">
        <v>3955</v>
      </c>
      <c r="GX7" s="13">
        <v>3862</v>
      </c>
      <c r="GY7" s="13">
        <v>3879</v>
      </c>
      <c r="GZ7" s="13">
        <v>3817</v>
      </c>
      <c r="HA7" s="13">
        <v>3688</v>
      </c>
      <c r="HB7" s="13">
        <v>3496</v>
      </c>
      <c r="HC7" s="13">
        <v>3347</v>
      </c>
      <c r="HD7" s="13">
        <v>3337</v>
      </c>
      <c r="HE7" s="13">
        <v>3148</v>
      </c>
      <c r="HF7" s="13">
        <v>3011</v>
      </c>
      <c r="HG7" s="13">
        <v>2914</v>
      </c>
      <c r="HH7" s="13">
        <v>2824</v>
      </c>
      <c r="HI7" s="13">
        <v>2882</v>
      </c>
      <c r="HJ7" s="13">
        <v>2685</v>
      </c>
      <c r="HK7" s="13">
        <v>2568</v>
      </c>
      <c r="HL7" s="13">
        <v>2432</v>
      </c>
      <c r="HM7" s="13">
        <v>2399</v>
      </c>
      <c r="HN7" s="13">
        <v>2151</v>
      </c>
      <c r="HO7" s="13">
        <v>2189</v>
      </c>
      <c r="HP7" s="13">
        <v>1912</v>
      </c>
      <c r="HQ7" s="13">
        <v>1797</v>
      </c>
      <c r="HR7" s="13">
        <v>1805</v>
      </c>
      <c r="HS7" s="13">
        <v>1596</v>
      </c>
      <c r="HT7" s="13">
        <v>1575</v>
      </c>
      <c r="HU7" s="13">
        <v>1395</v>
      </c>
      <c r="HV7" s="13">
        <v>1283</v>
      </c>
      <c r="HW7" s="13">
        <v>1292</v>
      </c>
      <c r="HX7" s="13">
        <v>1220</v>
      </c>
      <c r="HY7" s="13">
        <v>1152</v>
      </c>
      <c r="HZ7" s="13">
        <v>1059</v>
      </c>
      <c r="IA7" s="13">
        <v>927</v>
      </c>
      <c r="IB7" s="13">
        <v>923</v>
      </c>
      <c r="IC7" s="13">
        <v>784</v>
      </c>
      <c r="ID7" s="13">
        <v>713</v>
      </c>
      <c r="IE7" s="13">
        <v>678</v>
      </c>
      <c r="IF7" s="13">
        <v>641</v>
      </c>
      <c r="IG7" s="13">
        <v>557</v>
      </c>
      <c r="IH7" s="13">
        <v>470</v>
      </c>
      <c r="II7" s="13">
        <v>488</v>
      </c>
      <c r="IJ7" s="13">
        <v>440</v>
      </c>
      <c r="IK7" s="13">
        <v>392</v>
      </c>
      <c r="IL7" s="13">
        <v>340</v>
      </c>
      <c r="IM7" s="13">
        <v>333</v>
      </c>
      <c r="IN7" s="13">
        <v>327</v>
      </c>
      <c r="IO7" s="13">
        <v>276</v>
      </c>
      <c r="IP7" s="13">
        <v>215</v>
      </c>
      <c r="IQ7" s="13">
        <v>220</v>
      </c>
      <c r="IR7" s="13">
        <v>144</v>
      </c>
      <c r="IS7" s="13">
        <v>102</v>
      </c>
      <c r="IT7" s="13">
        <v>83</v>
      </c>
      <c r="IU7" s="13">
        <v>56</v>
      </c>
      <c r="IV7" s="13">
        <v>58</v>
      </c>
      <c r="IW7" s="13">
        <v>28</v>
      </c>
      <c r="IX7" s="13">
        <v>19</v>
      </c>
      <c r="IY7" s="13">
        <v>13</v>
      </c>
      <c r="IZ7" s="13">
        <v>7</v>
      </c>
      <c r="JA7" s="13">
        <v>4</v>
      </c>
      <c r="JB7" s="13">
        <v>4</v>
      </c>
      <c r="JC7" s="13">
        <v>1</v>
      </c>
      <c r="JD7" s="13"/>
      <c r="JE7" s="13">
        <v>1</v>
      </c>
      <c r="JF7" s="13">
        <v>13</v>
      </c>
      <c r="JG7" s="57">
        <v>228534</v>
      </c>
      <c r="JH7" s="13">
        <v>81</v>
      </c>
      <c r="JI7" s="13">
        <v>251</v>
      </c>
      <c r="JJ7" s="13">
        <v>30</v>
      </c>
      <c r="JK7" s="13">
        <v>33</v>
      </c>
      <c r="JL7" s="13">
        <v>19</v>
      </c>
      <c r="JM7" s="13">
        <v>31</v>
      </c>
      <c r="JN7" s="13">
        <v>29</v>
      </c>
      <c r="JO7" s="13">
        <v>44</v>
      </c>
      <c r="JP7" s="13">
        <v>43</v>
      </c>
      <c r="JQ7" s="13">
        <v>32</v>
      </c>
      <c r="JR7" s="13">
        <v>47</v>
      </c>
      <c r="JS7" s="13">
        <v>53</v>
      </c>
      <c r="JT7" s="13">
        <v>43</v>
      </c>
      <c r="JU7" s="13">
        <v>60</v>
      </c>
      <c r="JV7" s="13">
        <v>46</v>
      </c>
      <c r="JW7" s="13">
        <v>59</v>
      </c>
      <c r="JX7" s="13">
        <v>55</v>
      </c>
      <c r="JY7" s="13">
        <v>77</v>
      </c>
      <c r="JZ7" s="13">
        <v>84</v>
      </c>
      <c r="KA7" s="13">
        <v>111</v>
      </c>
      <c r="KB7" s="13">
        <v>139</v>
      </c>
      <c r="KC7" s="13">
        <v>149</v>
      </c>
      <c r="KD7" s="13">
        <v>155</v>
      </c>
      <c r="KE7" s="13">
        <v>141</v>
      </c>
      <c r="KF7" s="13">
        <v>152</v>
      </c>
      <c r="KG7" s="13">
        <v>157</v>
      </c>
      <c r="KH7" s="13">
        <v>147</v>
      </c>
      <c r="KI7" s="13">
        <v>123</v>
      </c>
      <c r="KJ7" s="13">
        <v>149</v>
      </c>
      <c r="KK7" s="13">
        <v>132</v>
      </c>
      <c r="KL7" s="13">
        <v>178</v>
      </c>
      <c r="KM7" s="13">
        <v>155</v>
      </c>
      <c r="KN7" s="13">
        <v>175</v>
      </c>
      <c r="KO7" s="13">
        <v>130</v>
      </c>
      <c r="KP7" s="13">
        <v>138</v>
      </c>
      <c r="KQ7" s="13">
        <v>129</v>
      </c>
      <c r="KR7" s="13">
        <v>121</v>
      </c>
      <c r="KS7" s="13">
        <v>136</v>
      </c>
      <c r="KT7" s="13">
        <v>109</v>
      </c>
      <c r="KU7" s="13">
        <v>109</v>
      </c>
      <c r="KV7" s="13">
        <v>99</v>
      </c>
      <c r="KW7" s="13">
        <v>101</v>
      </c>
      <c r="KX7" s="13">
        <v>94</v>
      </c>
      <c r="KY7" s="13">
        <v>80</v>
      </c>
      <c r="KZ7" s="13">
        <v>84</v>
      </c>
      <c r="LA7" s="13">
        <v>89</v>
      </c>
      <c r="LB7" s="13">
        <v>80</v>
      </c>
      <c r="LC7" s="13">
        <v>65</v>
      </c>
      <c r="LD7" s="13">
        <v>76</v>
      </c>
      <c r="LE7" s="13">
        <v>84</v>
      </c>
      <c r="LF7" s="13">
        <v>67</v>
      </c>
      <c r="LG7" s="13">
        <v>65</v>
      </c>
      <c r="LH7" s="13">
        <v>65</v>
      </c>
      <c r="LI7" s="13">
        <v>70</v>
      </c>
      <c r="LJ7" s="13">
        <v>53</v>
      </c>
      <c r="LK7" s="13">
        <v>79</v>
      </c>
      <c r="LL7" s="13">
        <v>60</v>
      </c>
      <c r="LM7" s="13">
        <v>45</v>
      </c>
      <c r="LN7" s="13">
        <v>57</v>
      </c>
      <c r="LO7" s="13">
        <v>62</v>
      </c>
      <c r="LP7" s="13">
        <v>62</v>
      </c>
      <c r="LQ7" s="13">
        <v>45</v>
      </c>
      <c r="LR7" s="13">
        <v>47</v>
      </c>
      <c r="LS7" s="13">
        <v>43</v>
      </c>
      <c r="LT7" s="13">
        <v>43</v>
      </c>
      <c r="LU7" s="13">
        <v>29</v>
      </c>
      <c r="LV7" s="13">
        <v>39</v>
      </c>
      <c r="LW7" s="13">
        <v>42</v>
      </c>
      <c r="LX7" s="13">
        <v>30</v>
      </c>
      <c r="LY7" s="13">
        <v>30</v>
      </c>
      <c r="LZ7" s="13">
        <v>34</v>
      </c>
      <c r="MA7" s="13">
        <v>38</v>
      </c>
      <c r="MB7" s="13">
        <v>46</v>
      </c>
      <c r="MC7" s="13">
        <v>41</v>
      </c>
      <c r="MD7" s="13">
        <v>34</v>
      </c>
      <c r="ME7" s="13">
        <v>38</v>
      </c>
      <c r="MF7" s="13">
        <v>54</v>
      </c>
      <c r="MG7" s="13">
        <v>29</v>
      </c>
      <c r="MH7" s="13">
        <v>32</v>
      </c>
      <c r="MI7" s="13">
        <v>31</v>
      </c>
      <c r="MJ7" s="13">
        <v>29</v>
      </c>
      <c r="MK7" s="13">
        <v>41</v>
      </c>
      <c r="ML7" s="13">
        <v>51</v>
      </c>
      <c r="MM7" s="13">
        <v>52</v>
      </c>
      <c r="MN7" s="13">
        <v>72</v>
      </c>
      <c r="MO7" s="13">
        <v>76</v>
      </c>
      <c r="MP7" s="13">
        <v>81</v>
      </c>
      <c r="MQ7" s="13">
        <v>82</v>
      </c>
      <c r="MR7" s="13">
        <v>76</v>
      </c>
      <c r="MS7" s="13">
        <v>90</v>
      </c>
      <c r="MT7" s="13">
        <v>87</v>
      </c>
      <c r="MU7" s="13">
        <v>90</v>
      </c>
      <c r="MV7" s="13">
        <v>78</v>
      </c>
      <c r="MW7" s="13">
        <v>90</v>
      </c>
      <c r="MX7" s="13">
        <v>69</v>
      </c>
      <c r="MY7" s="13">
        <v>60</v>
      </c>
      <c r="MZ7" s="13">
        <v>67</v>
      </c>
      <c r="NA7" s="13">
        <v>39</v>
      </c>
      <c r="NB7" s="13">
        <v>44</v>
      </c>
      <c r="NC7" s="13">
        <v>28</v>
      </c>
      <c r="ND7" s="13">
        <v>23</v>
      </c>
      <c r="NE7" s="13">
        <v>19</v>
      </c>
      <c r="NF7" s="13">
        <v>7</v>
      </c>
      <c r="NG7" s="13">
        <v>5</v>
      </c>
      <c r="NH7" s="13">
        <v>3</v>
      </c>
      <c r="NI7" s="13">
        <v>6</v>
      </c>
      <c r="NJ7" s="13">
        <v>1</v>
      </c>
      <c r="NK7" s="13">
        <v>66</v>
      </c>
      <c r="NL7" s="57">
        <v>7746</v>
      </c>
      <c r="NM7" s="13">
        <v>468794</v>
      </c>
      <c r="NN7" s="331"/>
      <c r="NO7" s="331"/>
      <c r="NP7" s="331"/>
      <c r="NQ7" s="331"/>
    </row>
    <row r="8" spans="1:381" ht="14.4">
      <c r="A8" s="208" t="s">
        <v>21</v>
      </c>
      <c r="B8" s="209">
        <f>B39+B41+B48+B49+B52+B53+B54+B70+B71+B72+B73+B74+B75+B84+B89+B90+B95+B96+B97+B100+B101+B102+B109+B110+B113+B115+B117+B120+B121+B130+B132+B135+B148+B149+B150+B153+B158+B163+B165+B168</f>
        <v>15268</v>
      </c>
      <c r="C8" s="209">
        <f t="shared" ref="C8:U8" si="2">C39+C41+C48+C49+C52+C53+C54+C70+C71+C72+C73+C74+C75+C84+C89+C90+C95+C96+C97+C100+C101+C102+C109+C110+C113+C115+C117+C120+C121+C130+C132+C135+C148+C149+C150+C153+C158+C163+C165+C168</f>
        <v>13986</v>
      </c>
      <c r="D8" s="209">
        <f t="shared" si="2"/>
        <v>43512</v>
      </c>
      <c r="E8" s="209">
        <f t="shared" si="2"/>
        <v>47797</v>
      </c>
      <c r="F8" s="209">
        <f t="shared" si="2"/>
        <v>153618</v>
      </c>
      <c r="G8" s="209">
        <f t="shared" si="2"/>
        <v>150079</v>
      </c>
      <c r="H8" s="209">
        <f t="shared" si="2"/>
        <v>171578</v>
      </c>
      <c r="I8" s="209">
        <f t="shared" si="2"/>
        <v>159489</v>
      </c>
      <c r="J8" s="209">
        <f t="shared" si="2"/>
        <v>144383</v>
      </c>
      <c r="K8" s="209">
        <f t="shared" si="2"/>
        <v>137801</v>
      </c>
      <c r="L8" s="209">
        <f t="shared" si="2"/>
        <v>97529</v>
      </c>
      <c r="M8" s="209">
        <f t="shared" si="2"/>
        <v>95470</v>
      </c>
      <c r="N8" s="209">
        <f t="shared" si="2"/>
        <v>53056</v>
      </c>
      <c r="O8" s="209">
        <f t="shared" si="2"/>
        <v>49053</v>
      </c>
      <c r="P8" s="209">
        <f t="shared" si="2"/>
        <v>24611</v>
      </c>
      <c r="Q8" s="209">
        <f t="shared" si="2"/>
        <v>23780</v>
      </c>
      <c r="R8" s="209">
        <f t="shared" si="2"/>
        <v>8650</v>
      </c>
      <c r="S8" s="209">
        <f t="shared" si="2"/>
        <v>12174</v>
      </c>
      <c r="T8" s="209">
        <f t="shared" si="2"/>
        <v>1581</v>
      </c>
      <c r="U8" s="209">
        <f t="shared" si="2"/>
        <v>4342</v>
      </c>
      <c r="W8" s="12" t="s">
        <v>180</v>
      </c>
      <c r="X8" s="616">
        <f t="shared" ref="X8:X9" si="3">SUM(FC8:FL8)</f>
        <v>1428</v>
      </c>
      <c r="Y8" s="616">
        <f t="shared" ref="Y8:Y9" si="4">SUM(AU8:BD8)</f>
        <v>1408</v>
      </c>
      <c r="Z8" s="616">
        <f t="shared" ref="Z8:Z9" si="5">SUM(FM8:FV8)</f>
        <v>3520</v>
      </c>
      <c r="AA8" s="616">
        <f t="shared" ref="AA8:AA9" si="6">SUM(BE8:BN8)</f>
        <v>4449</v>
      </c>
      <c r="AB8" s="616">
        <f t="shared" ref="AB8:AB9" si="7">SUM(FW8:GF8)</f>
        <v>10870</v>
      </c>
      <c r="AC8" s="616">
        <f t="shared" ref="AC8:AC9" si="8">SUM(BO8:BX8)</f>
        <v>11776</v>
      </c>
      <c r="AD8" s="616">
        <f t="shared" ref="AD8:AD9" si="9">SUM(GG8:GP8)</f>
        <v>12937</v>
      </c>
      <c r="AE8" s="616">
        <f t="shared" ref="AE8:AE9" si="10">SUM(BY8:CH8)</f>
        <v>13478</v>
      </c>
      <c r="AF8" s="616">
        <f t="shared" ref="AF8:AF9" si="11">SUM(GQ8:GZ8)</f>
        <v>11055</v>
      </c>
      <c r="AG8" s="616">
        <f t="shared" ref="AG8:AG9" si="12">SUM(CI8:CR8)</f>
        <v>11761</v>
      </c>
      <c r="AH8" s="616">
        <f t="shared" ref="AH8:AH9" si="13">SUM(HA8:HJ8)</f>
        <v>7355</v>
      </c>
      <c r="AI8" s="616">
        <f t="shared" ref="AI8:AI9" si="14">SUM(CS8:DB8)</f>
        <v>7798</v>
      </c>
      <c r="AJ8" s="616">
        <f t="shared" ref="AJ8:AJ9" si="15">SUM(HK8:HT8)</f>
        <v>4209</v>
      </c>
      <c r="AK8" s="616">
        <f t="shared" ref="AK8:AK9" si="16">SUM(DC8:DL8)</f>
        <v>4314</v>
      </c>
      <c r="AL8" s="616">
        <f t="shared" ref="AL8:AL9" si="17">SUM(HU8:ID8)</f>
        <v>2144</v>
      </c>
      <c r="AM8" s="616">
        <f t="shared" ref="AM8:AM9" si="18">SUM(DM8:DV8)</f>
        <v>2305</v>
      </c>
      <c r="AN8" s="616">
        <f t="shared" ref="AN8:AN9" si="19">SUM(IE8:IN8)</f>
        <v>703</v>
      </c>
      <c r="AO8" s="616">
        <f t="shared" ref="AO8:AO9" si="20">SUM(DW8:EF8)</f>
        <v>1033</v>
      </c>
      <c r="AP8" s="616">
        <f t="shared" ref="AP8:AP9" si="21">SUM(IO8:JE8)</f>
        <v>115</v>
      </c>
      <c r="AQ8" s="616">
        <f t="shared" ref="AQ8:AQ9" si="22">SUM(EG8:EZ8)</f>
        <v>319</v>
      </c>
      <c r="AR8" s="616">
        <f t="shared" ref="AR8:AR9" si="23">NL8+FA8+JF8</f>
        <v>330</v>
      </c>
      <c r="AT8" s="12" t="s">
        <v>180</v>
      </c>
      <c r="AU8" s="13">
        <v>71</v>
      </c>
      <c r="AV8" s="13">
        <v>164</v>
      </c>
      <c r="AW8" s="13">
        <v>194</v>
      </c>
      <c r="AX8" s="13">
        <v>125</v>
      </c>
      <c r="AY8" s="13">
        <v>122</v>
      </c>
      <c r="AZ8" s="13">
        <v>140</v>
      </c>
      <c r="BA8" s="13">
        <v>155</v>
      </c>
      <c r="BB8" s="13">
        <v>141</v>
      </c>
      <c r="BC8" s="13">
        <v>140</v>
      </c>
      <c r="BD8" s="13">
        <v>156</v>
      </c>
      <c r="BE8" s="13">
        <v>170</v>
      </c>
      <c r="BF8" s="13">
        <v>190</v>
      </c>
      <c r="BG8" s="13">
        <v>219</v>
      </c>
      <c r="BH8" s="13">
        <v>297</v>
      </c>
      <c r="BI8" s="13">
        <v>394</v>
      </c>
      <c r="BJ8" s="13">
        <v>469</v>
      </c>
      <c r="BK8" s="13">
        <v>546</v>
      </c>
      <c r="BL8" s="13">
        <v>644</v>
      </c>
      <c r="BM8" s="13">
        <v>760</v>
      </c>
      <c r="BN8" s="13">
        <v>760</v>
      </c>
      <c r="BO8" s="13">
        <v>845</v>
      </c>
      <c r="BP8" s="13">
        <v>971</v>
      </c>
      <c r="BQ8" s="13">
        <v>1025</v>
      </c>
      <c r="BR8" s="13">
        <v>1132</v>
      </c>
      <c r="BS8" s="13">
        <v>1156</v>
      </c>
      <c r="BT8" s="13">
        <v>1191</v>
      </c>
      <c r="BU8" s="13">
        <v>1279</v>
      </c>
      <c r="BV8" s="13">
        <v>1327</v>
      </c>
      <c r="BW8" s="13">
        <v>1324</v>
      </c>
      <c r="BX8" s="13">
        <v>1526</v>
      </c>
      <c r="BY8" s="13">
        <v>1492</v>
      </c>
      <c r="BZ8" s="13">
        <v>1441</v>
      </c>
      <c r="CA8" s="13">
        <v>1316</v>
      </c>
      <c r="CB8" s="13">
        <v>1358</v>
      </c>
      <c r="CC8" s="13">
        <v>1385</v>
      </c>
      <c r="CD8" s="13">
        <v>1379</v>
      </c>
      <c r="CE8" s="13">
        <v>1205</v>
      </c>
      <c r="CF8" s="13">
        <v>1279</v>
      </c>
      <c r="CG8" s="13">
        <v>1292</v>
      </c>
      <c r="CH8" s="13">
        <v>1331</v>
      </c>
      <c r="CI8" s="13">
        <v>1304</v>
      </c>
      <c r="CJ8" s="13">
        <v>1342</v>
      </c>
      <c r="CK8" s="13">
        <v>1350</v>
      </c>
      <c r="CL8" s="13">
        <v>1258</v>
      </c>
      <c r="CM8" s="13">
        <v>1208</v>
      </c>
      <c r="CN8" s="13">
        <v>1136</v>
      </c>
      <c r="CO8" s="13">
        <v>1111</v>
      </c>
      <c r="CP8" s="13">
        <v>1020</v>
      </c>
      <c r="CQ8" s="13">
        <v>1028</v>
      </c>
      <c r="CR8" s="13">
        <v>1004</v>
      </c>
      <c r="CS8" s="13">
        <v>991</v>
      </c>
      <c r="CT8" s="13">
        <v>879</v>
      </c>
      <c r="CU8" s="13">
        <v>850</v>
      </c>
      <c r="CV8" s="13">
        <v>816</v>
      </c>
      <c r="CW8" s="13">
        <v>789</v>
      </c>
      <c r="CX8" s="13">
        <v>757</v>
      </c>
      <c r="CY8" s="13">
        <v>727</v>
      </c>
      <c r="CZ8" s="13">
        <v>678</v>
      </c>
      <c r="DA8" s="13">
        <v>719</v>
      </c>
      <c r="DB8" s="13">
        <v>592</v>
      </c>
      <c r="DC8" s="13">
        <v>515</v>
      </c>
      <c r="DD8" s="13">
        <v>520</v>
      </c>
      <c r="DE8" s="13">
        <v>481</v>
      </c>
      <c r="DF8" s="13">
        <v>443</v>
      </c>
      <c r="DG8" s="13">
        <v>465</v>
      </c>
      <c r="DH8" s="13">
        <v>471</v>
      </c>
      <c r="DI8" s="13">
        <v>398</v>
      </c>
      <c r="DJ8" s="13">
        <v>351</v>
      </c>
      <c r="DK8" s="13">
        <v>338</v>
      </c>
      <c r="DL8" s="13">
        <v>332</v>
      </c>
      <c r="DM8" s="13">
        <v>301</v>
      </c>
      <c r="DN8" s="13">
        <v>308</v>
      </c>
      <c r="DO8" s="13">
        <v>259</v>
      </c>
      <c r="DP8" s="13">
        <v>229</v>
      </c>
      <c r="DQ8" s="13">
        <v>236</v>
      </c>
      <c r="DR8" s="13">
        <v>224</v>
      </c>
      <c r="DS8" s="13">
        <v>242</v>
      </c>
      <c r="DT8" s="13">
        <v>184</v>
      </c>
      <c r="DU8" s="13">
        <v>186</v>
      </c>
      <c r="DV8" s="13">
        <v>136</v>
      </c>
      <c r="DW8" s="13">
        <v>163</v>
      </c>
      <c r="DX8" s="13">
        <v>134</v>
      </c>
      <c r="DY8" s="13">
        <v>129</v>
      </c>
      <c r="DZ8" s="13">
        <v>110</v>
      </c>
      <c r="EA8" s="13">
        <v>100</v>
      </c>
      <c r="EB8" s="13">
        <v>110</v>
      </c>
      <c r="EC8" s="13">
        <v>88</v>
      </c>
      <c r="ED8" s="13">
        <v>68</v>
      </c>
      <c r="EE8" s="13">
        <v>64</v>
      </c>
      <c r="EF8" s="13">
        <v>67</v>
      </c>
      <c r="EG8" s="13">
        <v>57</v>
      </c>
      <c r="EH8" s="13">
        <v>58</v>
      </c>
      <c r="EI8" s="13">
        <v>56</v>
      </c>
      <c r="EJ8" s="13">
        <v>41</v>
      </c>
      <c r="EK8" s="13">
        <v>37</v>
      </c>
      <c r="EL8" s="13">
        <v>30</v>
      </c>
      <c r="EM8" s="13">
        <v>10</v>
      </c>
      <c r="EN8" s="13">
        <v>7</v>
      </c>
      <c r="EO8" s="13">
        <v>6</v>
      </c>
      <c r="EP8" s="13">
        <v>7</v>
      </c>
      <c r="EQ8" s="13">
        <v>3</v>
      </c>
      <c r="ER8" s="13">
        <v>3</v>
      </c>
      <c r="ES8" s="13">
        <v>3</v>
      </c>
      <c r="ET8" s="13">
        <v>1</v>
      </c>
      <c r="EU8" s="13"/>
      <c r="EV8" s="13"/>
      <c r="EW8" s="13"/>
      <c r="EX8" s="13"/>
      <c r="EY8" s="13"/>
      <c r="EZ8" s="13"/>
      <c r="FA8" s="13"/>
      <c r="FB8" s="57">
        <v>58641</v>
      </c>
      <c r="FC8" s="13">
        <v>76</v>
      </c>
      <c r="FD8" s="13">
        <v>184</v>
      </c>
      <c r="FE8" s="13">
        <v>185</v>
      </c>
      <c r="FF8" s="13">
        <v>152</v>
      </c>
      <c r="FG8" s="13">
        <v>143</v>
      </c>
      <c r="FH8" s="13">
        <v>123</v>
      </c>
      <c r="FI8" s="13">
        <v>130</v>
      </c>
      <c r="FJ8" s="13">
        <v>164</v>
      </c>
      <c r="FK8" s="13">
        <v>155</v>
      </c>
      <c r="FL8" s="13">
        <v>116</v>
      </c>
      <c r="FM8" s="13">
        <v>164</v>
      </c>
      <c r="FN8" s="13">
        <v>164</v>
      </c>
      <c r="FO8" s="13">
        <v>187</v>
      </c>
      <c r="FP8" s="13">
        <v>226</v>
      </c>
      <c r="FQ8" s="13">
        <v>271</v>
      </c>
      <c r="FR8" s="13">
        <v>351</v>
      </c>
      <c r="FS8" s="13">
        <v>442</v>
      </c>
      <c r="FT8" s="13">
        <v>466</v>
      </c>
      <c r="FU8" s="13">
        <v>622</v>
      </c>
      <c r="FV8" s="13">
        <v>627</v>
      </c>
      <c r="FW8" s="13">
        <v>752</v>
      </c>
      <c r="FX8" s="13">
        <v>876</v>
      </c>
      <c r="FY8" s="13">
        <v>882</v>
      </c>
      <c r="FZ8" s="13">
        <v>987</v>
      </c>
      <c r="GA8" s="13">
        <v>1152</v>
      </c>
      <c r="GB8" s="13">
        <v>1162</v>
      </c>
      <c r="GC8" s="13">
        <v>1181</v>
      </c>
      <c r="GD8" s="13">
        <v>1236</v>
      </c>
      <c r="GE8" s="13">
        <v>1215</v>
      </c>
      <c r="GF8" s="13">
        <v>1427</v>
      </c>
      <c r="GG8" s="13">
        <v>1434</v>
      </c>
      <c r="GH8" s="13">
        <v>1379</v>
      </c>
      <c r="GI8" s="13">
        <v>1325</v>
      </c>
      <c r="GJ8" s="13">
        <v>1280</v>
      </c>
      <c r="GK8" s="13">
        <v>1266</v>
      </c>
      <c r="GL8" s="13">
        <v>1291</v>
      </c>
      <c r="GM8" s="13">
        <v>1253</v>
      </c>
      <c r="GN8" s="13">
        <v>1207</v>
      </c>
      <c r="GO8" s="13">
        <v>1218</v>
      </c>
      <c r="GP8" s="13">
        <v>1284</v>
      </c>
      <c r="GQ8" s="13">
        <v>1242</v>
      </c>
      <c r="GR8" s="13">
        <v>1286</v>
      </c>
      <c r="GS8" s="13">
        <v>1262</v>
      </c>
      <c r="GT8" s="13">
        <v>1247</v>
      </c>
      <c r="GU8" s="13">
        <v>1105</v>
      </c>
      <c r="GV8" s="13">
        <v>1050</v>
      </c>
      <c r="GW8" s="13">
        <v>1008</v>
      </c>
      <c r="GX8" s="13">
        <v>926</v>
      </c>
      <c r="GY8" s="13">
        <v>977</v>
      </c>
      <c r="GZ8" s="13">
        <v>952</v>
      </c>
      <c r="HA8" s="13">
        <v>896</v>
      </c>
      <c r="HB8" s="13">
        <v>816</v>
      </c>
      <c r="HC8" s="13">
        <v>772</v>
      </c>
      <c r="HD8" s="13">
        <v>767</v>
      </c>
      <c r="HE8" s="13">
        <v>752</v>
      </c>
      <c r="HF8" s="13">
        <v>675</v>
      </c>
      <c r="HG8" s="13">
        <v>741</v>
      </c>
      <c r="HH8" s="13">
        <v>674</v>
      </c>
      <c r="HI8" s="13">
        <v>663</v>
      </c>
      <c r="HJ8" s="13">
        <v>599</v>
      </c>
      <c r="HK8" s="13">
        <v>497</v>
      </c>
      <c r="HL8" s="13">
        <v>483</v>
      </c>
      <c r="HM8" s="13">
        <v>473</v>
      </c>
      <c r="HN8" s="13">
        <v>450</v>
      </c>
      <c r="HO8" s="13">
        <v>445</v>
      </c>
      <c r="HP8" s="13">
        <v>405</v>
      </c>
      <c r="HQ8" s="13">
        <v>427</v>
      </c>
      <c r="HR8" s="13">
        <v>342</v>
      </c>
      <c r="HS8" s="13">
        <v>378</v>
      </c>
      <c r="HT8" s="13">
        <v>309</v>
      </c>
      <c r="HU8" s="13">
        <v>313</v>
      </c>
      <c r="HV8" s="13">
        <v>274</v>
      </c>
      <c r="HW8" s="13">
        <v>247</v>
      </c>
      <c r="HX8" s="13">
        <v>245</v>
      </c>
      <c r="HY8" s="13">
        <v>240</v>
      </c>
      <c r="HZ8" s="13">
        <v>201</v>
      </c>
      <c r="IA8" s="13">
        <v>187</v>
      </c>
      <c r="IB8" s="13">
        <v>158</v>
      </c>
      <c r="IC8" s="13">
        <v>147</v>
      </c>
      <c r="ID8" s="13">
        <v>132</v>
      </c>
      <c r="IE8" s="13">
        <v>122</v>
      </c>
      <c r="IF8" s="13">
        <v>95</v>
      </c>
      <c r="IG8" s="13">
        <v>86</v>
      </c>
      <c r="IH8" s="13">
        <v>71</v>
      </c>
      <c r="II8" s="13">
        <v>71</v>
      </c>
      <c r="IJ8" s="13">
        <v>73</v>
      </c>
      <c r="IK8" s="13">
        <v>64</v>
      </c>
      <c r="IL8" s="13">
        <v>43</v>
      </c>
      <c r="IM8" s="13">
        <v>36</v>
      </c>
      <c r="IN8" s="13">
        <v>42</v>
      </c>
      <c r="IO8" s="13">
        <v>32</v>
      </c>
      <c r="IP8" s="13">
        <v>22</v>
      </c>
      <c r="IQ8" s="13">
        <v>12</v>
      </c>
      <c r="IR8" s="13">
        <v>11</v>
      </c>
      <c r="IS8" s="13">
        <v>13</v>
      </c>
      <c r="IT8" s="13">
        <v>9</v>
      </c>
      <c r="IU8" s="13">
        <v>4</v>
      </c>
      <c r="IV8" s="13">
        <v>7</v>
      </c>
      <c r="IW8" s="13">
        <v>2</v>
      </c>
      <c r="IX8" s="13">
        <v>1</v>
      </c>
      <c r="IY8" s="13"/>
      <c r="IZ8" s="13">
        <v>1</v>
      </c>
      <c r="JA8" s="13">
        <v>1</v>
      </c>
      <c r="JB8" s="13"/>
      <c r="JC8" s="13"/>
      <c r="JD8" s="13"/>
      <c r="JE8" s="13"/>
      <c r="JF8" s="13"/>
      <c r="JG8" s="57">
        <v>54336</v>
      </c>
      <c r="JH8" s="13">
        <v>5</v>
      </c>
      <c r="JI8" s="13">
        <v>7</v>
      </c>
      <c r="JJ8" s="13">
        <v>1</v>
      </c>
      <c r="JK8" s="13"/>
      <c r="JL8" s="13"/>
      <c r="JM8" s="13">
        <v>2</v>
      </c>
      <c r="JN8" s="13"/>
      <c r="JO8" s="13">
        <v>1</v>
      </c>
      <c r="JP8" s="13">
        <v>2</v>
      </c>
      <c r="JQ8" s="13">
        <v>3</v>
      </c>
      <c r="JR8" s="13">
        <v>1</v>
      </c>
      <c r="JS8" s="13">
        <v>3</v>
      </c>
      <c r="JT8" s="13">
        <v>5</v>
      </c>
      <c r="JU8" s="13"/>
      <c r="JV8" s="13">
        <v>1</v>
      </c>
      <c r="JW8" s="13">
        <v>1</v>
      </c>
      <c r="JX8" s="13">
        <v>5</v>
      </c>
      <c r="JY8" s="13">
        <v>8</v>
      </c>
      <c r="JZ8" s="13">
        <v>8</v>
      </c>
      <c r="KA8" s="13">
        <v>6</v>
      </c>
      <c r="KB8" s="13">
        <v>4</v>
      </c>
      <c r="KC8" s="13">
        <v>6</v>
      </c>
      <c r="KD8" s="13">
        <v>8</v>
      </c>
      <c r="KE8" s="13">
        <v>6</v>
      </c>
      <c r="KF8" s="13">
        <v>8</v>
      </c>
      <c r="KG8" s="13">
        <v>9</v>
      </c>
      <c r="KH8" s="13">
        <v>6</v>
      </c>
      <c r="KI8" s="13">
        <v>2</v>
      </c>
      <c r="KJ8" s="13">
        <v>5</v>
      </c>
      <c r="KK8" s="13">
        <v>9</v>
      </c>
      <c r="KL8" s="13">
        <v>7</v>
      </c>
      <c r="KM8" s="13">
        <v>12</v>
      </c>
      <c r="KN8" s="13">
        <v>6</v>
      </c>
      <c r="KO8" s="13">
        <v>7</v>
      </c>
      <c r="KP8" s="13">
        <v>9</v>
      </c>
      <c r="KQ8" s="13">
        <v>2</v>
      </c>
      <c r="KR8" s="13">
        <v>2</v>
      </c>
      <c r="KS8" s="13">
        <v>6</v>
      </c>
      <c r="KT8" s="13">
        <v>6</v>
      </c>
      <c r="KU8" s="13">
        <v>8</v>
      </c>
      <c r="KV8" s="13">
        <v>3</v>
      </c>
      <c r="KW8" s="13">
        <v>18</v>
      </c>
      <c r="KX8" s="13">
        <v>10</v>
      </c>
      <c r="KY8" s="13">
        <v>4</v>
      </c>
      <c r="KZ8" s="13">
        <v>3</v>
      </c>
      <c r="LA8" s="13">
        <v>2</v>
      </c>
      <c r="LB8" s="13">
        <v>6</v>
      </c>
      <c r="LC8" s="13">
        <v>3</v>
      </c>
      <c r="LD8" s="13">
        <v>3</v>
      </c>
      <c r="LE8" s="13">
        <v>2</v>
      </c>
      <c r="LF8" s="13">
        <v>3</v>
      </c>
      <c r="LG8" s="13">
        <v>4</v>
      </c>
      <c r="LH8" s="13">
        <v>8</v>
      </c>
      <c r="LI8" s="13">
        <v>5</v>
      </c>
      <c r="LJ8" s="13">
        <v>1</v>
      </c>
      <c r="LK8" s="13">
        <v>5</v>
      </c>
      <c r="LL8" s="13">
        <v>2</v>
      </c>
      <c r="LM8" s="13">
        <v>3</v>
      </c>
      <c r="LN8" s="13">
        <v>1</v>
      </c>
      <c r="LO8" s="13">
        <v>2</v>
      </c>
      <c r="LP8" s="13">
        <v>4</v>
      </c>
      <c r="LQ8" s="13">
        <v>1</v>
      </c>
      <c r="LR8" s="13">
        <v>1</v>
      </c>
      <c r="LS8" s="13">
        <v>2</v>
      </c>
      <c r="LT8" s="13">
        <v>1</v>
      </c>
      <c r="LU8" s="13">
        <v>2</v>
      </c>
      <c r="LV8" s="13">
        <v>1</v>
      </c>
      <c r="LW8" s="13">
        <v>1</v>
      </c>
      <c r="LX8" s="13">
        <v>1</v>
      </c>
      <c r="LY8" s="13">
        <v>2</v>
      </c>
      <c r="LZ8" s="13">
        <v>3</v>
      </c>
      <c r="MA8" s="13">
        <v>5</v>
      </c>
      <c r="MB8" s="13">
        <v>2</v>
      </c>
      <c r="MC8" s="13">
        <v>1</v>
      </c>
      <c r="MD8" s="13">
        <v>2</v>
      </c>
      <c r="ME8" s="13"/>
      <c r="MF8" s="13"/>
      <c r="MG8" s="13">
        <v>1</v>
      </c>
      <c r="MH8" s="13">
        <v>3</v>
      </c>
      <c r="MI8" s="13">
        <v>3</v>
      </c>
      <c r="MJ8" s="13">
        <v>1</v>
      </c>
      <c r="MK8" s="13">
        <v>1</v>
      </c>
      <c r="ML8" s="13">
        <v>1</v>
      </c>
      <c r="MM8" s="13">
        <v>3</v>
      </c>
      <c r="MN8" s="13"/>
      <c r="MO8" s="13">
        <v>1</v>
      </c>
      <c r="MP8" s="13"/>
      <c r="MQ8" s="13">
        <v>2</v>
      </c>
      <c r="MR8" s="13">
        <v>1</v>
      </c>
      <c r="MS8" s="13">
        <v>1</v>
      </c>
      <c r="MT8" s="13"/>
      <c r="MU8" s="13">
        <v>1</v>
      </c>
      <c r="MV8" s="13"/>
      <c r="MW8" s="13">
        <v>2</v>
      </c>
      <c r="MX8" s="13">
        <v>1</v>
      </c>
      <c r="MY8" s="13">
        <v>2</v>
      </c>
      <c r="MZ8" s="13"/>
      <c r="NA8" s="13">
        <v>1</v>
      </c>
      <c r="NB8" s="13">
        <v>1</v>
      </c>
      <c r="NC8" s="13"/>
      <c r="ND8" s="13"/>
      <c r="NE8" s="13"/>
      <c r="NF8" s="13"/>
      <c r="NG8" s="13"/>
      <c r="NH8" s="13"/>
      <c r="NI8" s="13"/>
      <c r="NJ8" s="13"/>
      <c r="NK8" s="13"/>
      <c r="NL8" s="57">
        <v>330</v>
      </c>
      <c r="NM8" s="13">
        <v>113307</v>
      </c>
      <c r="NN8" s="331"/>
      <c r="NO8" s="331"/>
      <c r="NP8" s="331"/>
      <c r="NQ8" s="331"/>
    </row>
    <row r="9" spans="1:381" ht="14.4">
      <c r="A9" s="208" t="s">
        <v>22</v>
      </c>
      <c r="B9" s="209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5368</v>
      </c>
      <c r="C9" s="209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5101</v>
      </c>
      <c r="D9" s="209">
        <f t="shared" si="24"/>
        <v>14280</v>
      </c>
      <c r="E9" s="209">
        <f t="shared" si="24"/>
        <v>16872</v>
      </c>
      <c r="F9" s="209">
        <f t="shared" si="24"/>
        <v>39322</v>
      </c>
      <c r="G9" s="209">
        <f t="shared" si="24"/>
        <v>43402</v>
      </c>
      <c r="H9" s="209">
        <f t="shared" si="24"/>
        <v>44515</v>
      </c>
      <c r="I9" s="209">
        <f t="shared" si="24"/>
        <v>47627</v>
      </c>
      <c r="J9" s="209">
        <f t="shared" si="24"/>
        <v>39783</v>
      </c>
      <c r="K9" s="209">
        <f t="shared" si="24"/>
        <v>41868</v>
      </c>
      <c r="L9" s="209">
        <f t="shared" si="24"/>
        <v>29205</v>
      </c>
      <c r="M9" s="209">
        <f t="shared" si="24"/>
        <v>30041</v>
      </c>
      <c r="N9" s="209">
        <f t="shared" si="24"/>
        <v>18584</v>
      </c>
      <c r="O9" s="209">
        <f t="shared" si="24"/>
        <v>17848</v>
      </c>
      <c r="P9" s="209">
        <f t="shared" si="24"/>
        <v>10347</v>
      </c>
      <c r="Q9" s="209">
        <f t="shared" si="24"/>
        <v>10497</v>
      </c>
      <c r="R9" s="209">
        <f t="shared" si="24"/>
        <v>4364</v>
      </c>
      <c r="S9" s="209">
        <f t="shared" si="24"/>
        <v>6047</v>
      </c>
      <c r="T9" s="209">
        <f t="shared" si="24"/>
        <v>828</v>
      </c>
      <c r="U9" s="209">
        <f t="shared" si="24"/>
        <v>2275</v>
      </c>
      <c r="W9" s="12" t="s">
        <v>34</v>
      </c>
      <c r="X9" s="616">
        <f t="shared" si="3"/>
        <v>1101</v>
      </c>
      <c r="Y9" s="616">
        <f t="shared" si="4"/>
        <v>1114</v>
      </c>
      <c r="Z9" s="616">
        <f t="shared" si="5"/>
        <v>3540</v>
      </c>
      <c r="AA9" s="616">
        <f t="shared" si="6"/>
        <v>4191</v>
      </c>
      <c r="AB9" s="616">
        <f t="shared" si="7"/>
        <v>13072</v>
      </c>
      <c r="AC9" s="616">
        <f t="shared" si="8"/>
        <v>14264</v>
      </c>
      <c r="AD9" s="616">
        <f t="shared" si="9"/>
        <v>16670</v>
      </c>
      <c r="AE9" s="616">
        <f t="shared" si="10"/>
        <v>17162</v>
      </c>
      <c r="AF9" s="616">
        <f t="shared" si="11"/>
        <v>13961</v>
      </c>
      <c r="AG9" s="616">
        <f t="shared" si="12"/>
        <v>14517</v>
      </c>
      <c r="AH9" s="616">
        <f t="shared" si="13"/>
        <v>9697</v>
      </c>
      <c r="AI9" s="616">
        <f t="shared" si="14"/>
        <v>10130</v>
      </c>
      <c r="AJ9" s="616">
        <f t="shared" si="15"/>
        <v>6134</v>
      </c>
      <c r="AK9" s="616">
        <f t="shared" si="16"/>
        <v>5875</v>
      </c>
      <c r="AL9" s="616">
        <f t="shared" si="17"/>
        <v>3198</v>
      </c>
      <c r="AM9" s="616">
        <f t="shared" si="18"/>
        <v>3055</v>
      </c>
      <c r="AN9" s="616">
        <f t="shared" si="19"/>
        <v>1281</v>
      </c>
      <c r="AO9" s="616">
        <f t="shared" si="20"/>
        <v>1563</v>
      </c>
      <c r="AP9" s="616">
        <f t="shared" si="21"/>
        <v>232</v>
      </c>
      <c r="AQ9" s="616">
        <f t="shared" si="22"/>
        <v>428</v>
      </c>
      <c r="AR9" s="616">
        <f t="shared" si="23"/>
        <v>1074</v>
      </c>
      <c r="AT9" s="12" t="s">
        <v>34</v>
      </c>
      <c r="AU9" s="13">
        <v>68</v>
      </c>
      <c r="AV9" s="13">
        <v>143</v>
      </c>
      <c r="AW9" s="13">
        <v>139</v>
      </c>
      <c r="AX9" s="13">
        <v>112</v>
      </c>
      <c r="AY9" s="13">
        <v>107</v>
      </c>
      <c r="AZ9" s="13">
        <v>86</v>
      </c>
      <c r="BA9" s="13">
        <v>116</v>
      </c>
      <c r="BB9" s="13">
        <v>98</v>
      </c>
      <c r="BC9" s="13">
        <v>113</v>
      </c>
      <c r="BD9" s="13">
        <v>132</v>
      </c>
      <c r="BE9" s="13">
        <v>145</v>
      </c>
      <c r="BF9" s="13">
        <v>160</v>
      </c>
      <c r="BG9" s="13">
        <v>213</v>
      </c>
      <c r="BH9" s="13">
        <v>272</v>
      </c>
      <c r="BI9" s="13">
        <v>352</v>
      </c>
      <c r="BJ9" s="13">
        <v>431</v>
      </c>
      <c r="BK9" s="13">
        <v>567</v>
      </c>
      <c r="BL9" s="13">
        <v>615</v>
      </c>
      <c r="BM9" s="13">
        <v>678</v>
      </c>
      <c r="BN9" s="13">
        <v>758</v>
      </c>
      <c r="BO9" s="13">
        <v>874</v>
      </c>
      <c r="BP9" s="13">
        <v>1025</v>
      </c>
      <c r="BQ9" s="13">
        <v>1172</v>
      </c>
      <c r="BR9" s="13">
        <v>1281</v>
      </c>
      <c r="BS9" s="13">
        <v>1406</v>
      </c>
      <c r="BT9" s="13">
        <v>1537</v>
      </c>
      <c r="BU9" s="13">
        <v>1678</v>
      </c>
      <c r="BV9" s="13">
        <v>1649</v>
      </c>
      <c r="BW9" s="13">
        <v>1835</v>
      </c>
      <c r="BX9" s="13">
        <v>1807</v>
      </c>
      <c r="BY9" s="13">
        <v>1905</v>
      </c>
      <c r="BZ9" s="13">
        <v>1709</v>
      </c>
      <c r="CA9" s="13">
        <v>1714</v>
      </c>
      <c r="CB9" s="13">
        <v>1902</v>
      </c>
      <c r="CC9" s="13">
        <v>1712</v>
      </c>
      <c r="CD9" s="13">
        <v>1725</v>
      </c>
      <c r="CE9" s="13">
        <v>1659</v>
      </c>
      <c r="CF9" s="13">
        <v>1489</v>
      </c>
      <c r="CG9" s="13">
        <v>1597</v>
      </c>
      <c r="CH9" s="13">
        <v>1750</v>
      </c>
      <c r="CI9" s="13">
        <v>1607</v>
      </c>
      <c r="CJ9" s="13">
        <v>1621</v>
      </c>
      <c r="CK9" s="13">
        <v>1616</v>
      </c>
      <c r="CL9" s="13">
        <v>1514</v>
      </c>
      <c r="CM9" s="13">
        <v>1505</v>
      </c>
      <c r="CN9" s="13">
        <v>1417</v>
      </c>
      <c r="CO9" s="13">
        <v>1320</v>
      </c>
      <c r="CP9" s="13">
        <v>1376</v>
      </c>
      <c r="CQ9" s="13">
        <v>1323</v>
      </c>
      <c r="CR9" s="13">
        <v>1218</v>
      </c>
      <c r="CS9" s="13">
        <v>1224</v>
      </c>
      <c r="CT9" s="13">
        <v>1210</v>
      </c>
      <c r="CU9" s="13">
        <v>1073</v>
      </c>
      <c r="CV9" s="13">
        <v>1055</v>
      </c>
      <c r="CW9" s="13">
        <v>1091</v>
      </c>
      <c r="CX9" s="13">
        <v>939</v>
      </c>
      <c r="CY9" s="13">
        <v>920</v>
      </c>
      <c r="CZ9" s="13">
        <v>884</v>
      </c>
      <c r="DA9" s="13">
        <v>874</v>
      </c>
      <c r="DB9" s="13">
        <v>860</v>
      </c>
      <c r="DC9" s="13">
        <v>775</v>
      </c>
      <c r="DD9" s="13">
        <v>647</v>
      </c>
      <c r="DE9" s="13">
        <v>636</v>
      </c>
      <c r="DF9" s="13">
        <v>583</v>
      </c>
      <c r="DG9" s="13">
        <v>597</v>
      </c>
      <c r="DH9" s="13">
        <v>587</v>
      </c>
      <c r="DI9" s="13">
        <v>497</v>
      </c>
      <c r="DJ9" s="13">
        <v>536</v>
      </c>
      <c r="DK9" s="13">
        <v>551</v>
      </c>
      <c r="DL9" s="13">
        <v>466</v>
      </c>
      <c r="DM9" s="13">
        <v>449</v>
      </c>
      <c r="DN9" s="13">
        <v>382</v>
      </c>
      <c r="DO9" s="13">
        <v>346</v>
      </c>
      <c r="DP9" s="13">
        <v>318</v>
      </c>
      <c r="DQ9" s="13">
        <v>288</v>
      </c>
      <c r="DR9" s="13">
        <v>277</v>
      </c>
      <c r="DS9" s="13">
        <v>276</v>
      </c>
      <c r="DT9" s="13">
        <v>241</v>
      </c>
      <c r="DU9" s="13">
        <v>266</v>
      </c>
      <c r="DV9" s="13">
        <v>212</v>
      </c>
      <c r="DW9" s="13">
        <v>208</v>
      </c>
      <c r="DX9" s="13">
        <v>192</v>
      </c>
      <c r="DY9" s="13">
        <v>205</v>
      </c>
      <c r="DZ9" s="13">
        <v>180</v>
      </c>
      <c r="EA9" s="13">
        <v>153</v>
      </c>
      <c r="EB9" s="13">
        <v>146</v>
      </c>
      <c r="EC9" s="13">
        <v>140</v>
      </c>
      <c r="ED9" s="13">
        <v>126</v>
      </c>
      <c r="EE9" s="13">
        <v>115</v>
      </c>
      <c r="EF9" s="13">
        <v>98</v>
      </c>
      <c r="EG9" s="13">
        <v>103</v>
      </c>
      <c r="EH9" s="13">
        <v>92</v>
      </c>
      <c r="EI9" s="13">
        <v>55</v>
      </c>
      <c r="EJ9" s="13">
        <v>55</v>
      </c>
      <c r="EK9" s="13">
        <v>40</v>
      </c>
      <c r="EL9" s="13">
        <v>24</v>
      </c>
      <c r="EM9" s="13">
        <v>17</v>
      </c>
      <c r="EN9" s="13">
        <v>14</v>
      </c>
      <c r="EO9" s="13">
        <v>8</v>
      </c>
      <c r="EP9" s="13">
        <v>10</v>
      </c>
      <c r="EQ9" s="13">
        <v>4</v>
      </c>
      <c r="ER9" s="13">
        <v>3</v>
      </c>
      <c r="ES9" s="13">
        <v>1</v>
      </c>
      <c r="ET9" s="13">
        <v>2</v>
      </c>
      <c r="EU9" s="13"/>
      <c r="EV9" s="13"/>
      <c r="EW9" s="13"/>
      <c r="EX9" s="13"/>
      <c r="EY9" s="13"/>
      <c r="EZ9" s="13"/>
      <c r="FA9" s="13">
        <v>1</v>
      </c>
      <c r="FB9" s="57">
        <v>72300</v>
      </c>
      <c r="FC9" s="13">
        <v>76</v>
      </c>
      <c r="FD9" s="13">
        <v>139</v>
      </c>
      <c r="FE9" s="13">
        <v>138</v>
      </c>
      <c r="FF9" s="13">
        <v>108</v>
      </c>
      <c r="FG9" s="13">
        <v>94</v>
      </c>
      <c r="FH9" s="13">
        <v>103</v>
      </c>
      <c r="FI9" s="13">
        <v>106</v>
      </c>
      <c r="FJ9" s="13">
        <v>112</v>
      </c>
      <c r="FK9" s="13">
        <v>105</v>
      </c>
      <c r="FL9" s="13">
        <v>120</v>
      </c>
      <c r="FM9" s="13">
        <v>152</v>
      </c>
      <c r="FN9" s="13">
        <v>151</v>
      </c>
      <c r="FO9" s="13">
        <v>208</v>
      </c>
      <c r="FP9" s="13">
        <v>240</v>
      </c>
      <c r="FQ9" s="13">
        <v>295</v>
      </c>
      <c r="FR9" s="13">
        <v>354</v>
      </c>
      <c r="FS9" s="13">
        <v>432</v>
      </c>
      <c r="FT9" s="13">
        <v>478</v>
      </c>
      <c r="FU9" s="13">
        <v>538</v>
      </c>
      <c r="FV9" s="13">
        <v>692</v>
      </c>
      <c r="FW9" s="13">
        <v>794</v>
      </c>
      <c r="FX9" s="13">
        <v>949</v>
      </c>
      <c r="FY9" s="13">
        <v>1067</v>
      </c>
      <c r="FZ9" s="13">
        <v>1174</v>
      </c>
      <c r="GA9" s="13">
        <v>1282</v>
      </c>
      <c r="GB9" s="13">
        <v>1383</v>
      </c>
      <c r="GC9" s="13">
        <v>1531</v>
      </c>
      <c r="GD9" s="13">
        <v>1511</v>
      </c>
      <c r="GE9" s="13">
        <v>1651</v>
      </c>
      <c r="GF9" s="13">
        <v>1730</v>
      </c>
      <c r="GG9" s="13">
        <v>1692</v>
      </c>
      <c r="GH9" s="13">
        <v>1760</v>
      </c>
      <c r="GI9" s="13">
        <v>1714</v>
      </c>
      <c r="GJ9" s="13">
        <v>1738</v>
      </c>
      <c r="GK9" s="13">
        <v>1777</v>
      </c>
      <c r="GL9" s="13">
        <v>1693</v>
      </c>
      <c r="GM9" s="13">
        <v>1534</v>
      </c>
      <c r="GN9" s="13">
        <v>1538</v>
      </c>
      <c r="GO9" s="13">
        <v>1546</v>
      </c>
      <c r="GP9" s="13">
        <v>1678</v>
      </c>
      <c r="GQ9" s="13">
        <v>1603</v>
      </c>
      <c r="GR9" s="13">
        <v>1518</v>
      </c>
      <c r="GS9" s="13">
        <v>1555</v>
      </c>
      <c r="GT9" s="13">
        <v>1458</v>
      </c>
      <c r="GU9" s="13">
        <v>1405</v>
      </c>
      <c r="GV9" s="13">
        <v>1331</v>
      </c>
      <c r="GW9" s="13">
        <v>1331</v>
      </c>
      <c r="GX9" s="13">
        <v>1315</v>
      </c>
      <c r="GY9" s="13">
        <v>1190</v>
      </c>
      <c r="GZ9" s="13">
        <v>1255</v>
      </c>
      <c r="HA9" s="13">
        <v>1129</v>
      </c>
      <c r="HB9" s="13">
        <v>1139</v>
      </c>
      <c r="HC9" s="13">
        <v>1035</v>
      </c>
      <c r="HD9" s="13">
        <v>1022</v>
      </c>
      <c r="HE9" s="13">
        <v>969</v>
      </c>
      <c r="HF9" s="13">
        <v>866</v>
      </c>
      <c r="HG9" s="13">
        <v>866</v>
      </c>
      <c r="HH9" s="13">
        <v>875</v>
      </c>
      <c r="HI9" s="13">
        <v>875</v>
      </c>
      <c r="HJ9" s="13">
        <v>921</v>
      </c>
      <c r="HK9" s="13">
        <v>705</v>
      </c>
      <c r="HL9" s="13">
        <v>693</v>
      </c>
      <c r="HM9" s="13">
        <v>714</v>
      </c>
      <c r="HN9" s="13">
        <v>618</v>
      </c>
      <c r="HO9" s="13">
        <v>653</v>
      </c>
      <c r="HP9" s="13">
        <v>617</v>
      </c>
      <c r="HQ9" s="13">
        <v>559</v>
      </c>
      <c r="HR9" s="13">
        <v>538</v>
      </c>
      <c r="HS9" s="13">
        <v>534</v>
      </c>
      <c r="HT9" s="13">
        <v>503</v>
      </c>
      <c r="HU9" s="13">
        <v>443</v>
      </c>
      <c r="HV9" s="13">
        <v>394</v>
      </c>
      <c r="HW9" s="13">
        <v>383</v>
      </c>
      <c r="HX9" s="13">
        <v>359</v>
      </c>
      <c r="HY9" s="13">
        <v>320</v>
      </c>
      <c r="HZ9" s="13">
        <v>322</v>
      </c>
      <c r="IA9" s="13">
        <v>273</v>
      </c>
      <c r="IB9" s="13">
        <v>273</v>
      </c>
      <c r="IC9" s="13">
        <v>224</v>
      </c>
      <c r="ID9" s="13">
        <v>207</v>
      </c>
      <c r="IE9" s="13">
        <v>195</v>
      </c>
      <c r="IF9" s="13">
        <v>163</v>
      </c>
      <c r="IG9" s="13">
        <v>180</v>
      </c>
      <c r="IH9" s="13">
        <v>132</v>
      </c>
      <c r="II9" s="13">
        <v>135</v>
      </c>
      <c r="IJ9" s="13">
        <v>120</v>
      </c>
      <c r="IK9" s="13">
        <v>107</v>
      </c>
      <c r="IL9" s="13">
        <v>99</v>
      </c>
      <c r="IM9" s="13">
        <v>79</v>
      </c>
      <c r="IN9" s="13">
        <v>71</v>
      </c>
      <c r="IO9" s="13">
        <v>68</v>
      </c>
      <c r="IP9" s="13">
        <v>46</v>
      </c>
      <c r="IQ9" s="13">
        <v>36</v>
      </c>
      <c r="IR9" s="13">
        <v>25</v>
      </c>
      <c r="IS9" s="13">
        <v>18</v>
      </c>
      <c r="IT9" s="13">
        <v>16</v>
      </c>
      <c r="IU9" s="13">
        <v>7</v>
      </c>
      <c r="IV9" s="13">
        <v>7</v>
      </c>
      <c r="IW9" s="13">
        <v>3</v>
      </c>
      <c r="IX9" s="13">
        <v>1</v>
      </c>
      <c r="IY9" s="13">
        <v>2</v>
      </c>
      <c r="IZ9" s="13"/>
      <c r="JA9" s="13">
        <v>1</v>
      </c>
      <c r="JB9" s="13"/>
      <c r="JC9" s="13">
        <v>1</v>
      </c>
      <c r="JD9" s="13">
        <v>1</v>
      </c>
      <c r="JE9" s="13"/>
      <c r="JF9" s="13">
        <v>1</v>
      </c>
      <c r="JG9" s="57">
        <v>68887</v>
      </c>
      <c r="JH9" s="13">
        <v>77</v>
      </c>
      <c r="JI9" s="13">
        <v>41</v>
      </c>
      <c r="JJ9" s="13">
        <v>1</v>
      </c>
      <c r="JK9" s="13">
        <v>1</v>
      </c>
      <c r="JL9" s="13">
        <v>5</v>
      </c>
      <c r="JM9" s="13">
        <v>4</v>
      </c>
      <c r="JN9" s="13">
        <v>4</v>
      </c>
      <c r="JO9" s="13"/>
      <c r="JP9" s="13">
        <v>1</v>
      </c>
      <c r="JQ9" s="13">
        <v>1</v>
      </c>
      <c r="JR9" s="13">
        <v>5</v>
      </c>
      <c r="JS9" s="13">
        <v>2</v>
      </c>
      <c r="JT9" s="13">
        <v>3</v>
      </c>
      <c r="JU9" s="13">
        <v>3</v>
      </c>
      <c r="JV9" s="13">
        <v>6</v>
      </c>
      <c r="JW9" s="13">
        <v>11</v>
      </c>
      <c r="JX9" s="13">
        <v>12</v>
      </c>
      <c r="JY9" s="13">
        <v>12</v>
      </c>
      <c r="JZ9" s="13">
        <v>11</v>
      </c>
      <c r="KA9" s="13">
        <v>16</v>
      </c>
      <c r="KB9" s="13">
        <v>15</v>
      </c>
      <c r="KC9" s="13">
        <v>14</v>
      </c>
      <c r="KD9" s="13">
        <v>15</v>
      </c>
      <c r="KE9" s="13">
        <v>13</v>
      </c>
      <c r="KF9" s="13">
        <v>15</v>
      </c>
      <c r="KG9" s="13">
        <v>9</v>
      </c>
      <c r="KH9" s="13">
        <v>14</v>
      </c>
      <c r="KI9" s="13">
        <v>14</v>
      </c>
      <c r="KJ9" s="13">
        <v>8</v>
      </c>
      <c r="KK9" s="13">
        <v>12</v>
      </c>
      <c r="KL9" s="13">
        <v>6</v>
      </c>
      <c r="KM9" s="13">
        <v>15</v>
      </c>
      <c r="KN9" s="13">
        <v>19</v>
      </c>
      <c r="KO9" s="13">
        <v>20</v>
      </c>
      <c r="KP9" s="13">
        <v>17</v>
      </c>
      <c r="KQ9" s="13">
        <v>17</v>
      </c>
      <c r="KR9" s="13">
        <v>14</v>
      </c>
      <c r="KS9" s="13">
        <v>15</v>
      </c>
      <c r="KT9" s="13">
        <v>23</v>
      </c>
      <c r="KU9" s="13">
        <v>18</v>
      </c>
      <c r="KV9" s="13">
        <v>19</v>
      </c>
      <c r="KW9" s="13">
        <v>18</v>
      </c>
      <c r="KX9" s="13">
        <v>22</v>
      </c>
      <c r="KY9" s="13">
        <v>17</v>
      </c>
      <c r="KZ9" s="13">
        <v>20</v>
      </c>
      <c r="LA9" s="13">
        <v>13</v>
      </c>
      <c r="LB9" s="13">
        <v>14</v>
      </c>
      <c r="LC9" s="13">
        <v>15</v>
      </c>
      <c r="LD9" s="13">
        <v>13</v>
      </c>
      <c r="LE9" s="13">
        <v>14</v>
      </c>
      <c r="LF9" s="13">
        <v>13</v>
      </c>
      <c r="LG9" s="13">
        <v>14</v>
      </c>
      <c r="LH9" s="13">
        <v>12</v>
      </c>
      <c r="LI9" s="13">
        <v>7</v>
      </c>
      <c r="LJ9" s="13">
        <v>11</v>
      </c>
      <c r="LK9" s="13">
        <v>5</v>
      </c>
      <c r="LL9" s="13">
        <v>6</v>
      </c>
      <c r="LM9" s="13">
        <v>5</v>
      </c>
      <c r="LN9" s="13">
        <v>9</v>
      </c>
      <c r="LO9" s="13">
        <v>10</v>
      </c>
      <c r="LP9" s="13">
        <v>3</v>
      </c>
      <c r="LQ9" s="13">
        <v>5</v>
      </c>
      <c r="LR9" s="13">
        <v>7</v>
      </c>
      <c r="LS9" s="13">
        <v>10</v>
      </c>
      <c r="LT9" s="13">
        <v>8</v>
      </c>
      <c r="LU9" s="13">
        <v>4</v>
      </c>
      <c r="LV9" s="13">
        <v>7</v>
      </c>
      <c r="LW9" s="13">
        <v>10</v>
      </c>
      <c r="LX9" s="13">
        <v>2</v>
      </c>
      <c r="LY9" s="13">
        <v>9</v>
      </c>
      <c r="LZ9" s="13">
        <v>8</v>
      </c>
      <c r="MA9" s="13">
        <v>11</v>
      </c>
      <c r="MB9" s="13">
        <v>10</v>
      </c>
      <c r="MC9" s="13">
        <v>10</v>
      </c>
      <c r="MD9" s="13">
        <v>9</v>
      </c>
      <c r="ME9" s="13">
        <v>11</v>
      </c>
      <c r="MF9" s="13">
        <v>4</v>
      </c>
      <c r="MG9" s="13">
        <v>5</v>
      </c>
      <c r="MH9" s="13">
        <v>6</v>
      </c>
      <c r="MI9" s="13">
        <v>6</v>
      </c>
      <c r="MJ9" s="13">
        <v>7</v>
      </c>
      <c r="MK9" s="13">
        <v>7</v>
      </c>
      <c r="ML9" s="13">
        <v>8</v>
      </c>
      <c r="MM9" s="13">
        <v>6</v>
      </c>
      <c r="MN9" s="13">
        <v>6</v>
      </c>
      <c r="MO9" s="13">
        <v>2</v>
      </c>
      <c r="MP9" s="13">
        <v>10</v>
      </c>
      <c r="MQ9" s="13">
        <v>8</v>
      </c>
      <c r="MR9" s="13">
        <v>7</v>
      </c>
      <c r="MS9" s="13">
        <v>6</v>
      </c>
      <c r="MT9" s="13">
        <v>10</v>
      </c>
      <c r="MU9" s="13">
        <v>8</v>
      </c>
      <c r="MV9" s="13">
        <v>7</v>
      </c>
      <c r="MW9" s="13">
        <v>7</v>
      </c>
      <c r="MX9" s="13">
        <v>5</v>
      </c>
      <c r="MY9" s="13">
        <v>2</v>
      </c>
      <c r="MZ9" s="13">
        <v>1</v>
      </c>
      <c r="NA9" s="13">
        <v>1</v>
      </c>
      <c r="NB9" s="13">
        <v>1</v>
      </c>
      <c r="NC9" s="13"/>
      <c r="ND9" s="13"/>
      <c r="NE9" s="13"/>
      <c r="NF9" s="13">
        <v>1</v>
      </c>
      <c r="NG9" s="13"/>
      <c r="NH9" s="13"/>
      <c r="NI9" s="13">
        <v>1</v>
      </c>
      <c r="NJ9" s="13"/>
      <c r="NK9" s="13">
        <v>50</v>
      </c>
      <c r="NL9" s="57">
        <v>1072</v>
      </c>
      <c r="NM9" s="13">
        <v>142259</v>
      </c>
    </row>
    <row r="10" spans="1:381">
      <c r="A10" s="4" t="s">
        <v>23</v>
      </c>
      <c r="B10" s="53">
        <f>SUM(B11:B32)</f>
        <v>24334</v>
      </c>
      <c r="C10" s="39">
        <f t="shared" ref="C10:U10" si="25">SUM(C11:C32)</f>
        <v>23078</v>
      </c>
      <c r="D10" s="39">
        <f t="shared" si="25"/>
        <v>81569</v>
      </c>
      <c r="E10" s="39">
        <f t="shared" si="25"/>
        <v>91070</v>
      </c>
      <c r="F10" s="39">
        <f t="shared" si="25"/>
        <v>221565</v>
      </c>
      <c r="G10" s="39">
        <f t="shared" si="25"/>
        <v>234390</v>
      </c>
      <c r="H10" s="39">
        <f t="shared" si="25"/>
        <v>251531</v>
      </c>
      <c r="I10" s="39">
        <f t="shared" si="25"/>
        <v>253809</v>
      </c>
      <c r="J10" s="39">
        <f t="shared" si="25"/>
        <v>209769</v>
      </c>
      <c r="K10" s="39">
        <f t="shared" si="25"/>
        <v>213006</v>
      </c>
      <c r="L10" s="39">
        <f t="shared" si="25"/>
        <v>141159</v>
      </c>
      <c r="M10" s="39">
        <f t="shared" si="25"/>
        <v>145527</v>
      </c>
      <c r="N10" s="39">
        <f t="shared" si="25"/>
        <v>87069</v>
      </c>
      <c r="O10" s="39">
        <f t="shared" si="25"/>
        <v>86412</v>
      </c>
      <c r="P10" s="39">
        <f t="shared" si="25"/>
        <v>43405</v>
      </c>
      <c r="Q10" s="39">
        <f t="shared" si="25"/>
        <v>43497</v>
      </c>
      <c r="R10" s="39">
        <f t="shared" si="25"/>
        <v>15174</v>
      </c>
      <c r="S10" s="39">
        <f t="shared" si="25"/>
        <v>20901</v>
      </c>
      <c r="T10" s="39">
        <f t="shared" si="25"/>
        <v>2473</v>
      </c>
      <c r="U10" s="39">
        <f t="shared" si="25"/>
        <v>5944</v>
      </c>
      <c r="NN10" s="93"/>
      <c r="NO10" s="93"/>
      <c r="NP10" s="93"/>
      <c r="NQ10" s="93"/>
    </row>
    <row r="11" spans="1:381" ht="13.8">
      <c r="A11" s="5" t="s">
        <v>179</v>
      </c>
      <c r="B11" s="232">
        <f t="shared" ref="B11:B32" si="26">VLOOKUP($A11,$W:$AQ,2,FALSE)</f>
        <v>8354</v>
      </c>
      <c r="C11" s="232">
        <f t="shared" ref="C11:C32" si="27">VLOOKUP($A11,$W:$AQ,3,FALSE)</f>
        <v>7924</v>
      </c>
      <c r="D11" s="232">
        <f t="shared" ref="D11:D32" si="28">VLOOKUP($A11,$W:$AQ,4,FALSE)</f>
        <v>22753</v>
      </c>
      <c r="E11" s="232">
        <f t="shared" ref="E11:E32" si="29">VLOOKUP($A11,$W:$AQ,5,FALSE)</f>
        <v>23825</v>
      </c>
      <c r="F11" s="232">
        <f t="shared" ref="F11:F32" si="30">VLOOKUP($A11,$W:$AQ,6,FALSE)</f>
        <v>41828</v>
      </c>
      <c r="G11" s="232">
        <f t="shared" ref="G11:G32" si="31">VLOOKUP($A11,$W:$AQ,7,FALSE)</f>
        <v>45259</v>
      </c>
      <c r="H11" s="232">
        <f t="shared" ref="H11:H32" si="32">VLOOKUP($A11,$W:$AQ,8,FALSE)</f>
        <v>41186</v>
      </c>
      <c r="I11" s="232">
        <f t="shared" ref="I11:I32" si="33">VLOOKUP($A11,$W:$AQ,9,FALSE)</f>
        <v>42668</v>
      </c>
      <c r="J11" s="232">
        <f t="shared" ref="J11:J32" si="34">VLOOKUP($A11,$W:$AQ,10,FALSE)</f>
        <v>35456</v>
      </c>
      <c r="K11" s="232">
        <f t="shared" ref="K11:K32" si="35">VLOOKUP($A11,$W:$AQ,11,FALSE)</f>
        <v>37272</v>
      </c>
      <c r="L11" s="232">
        <f t="shared" ref="L11:L32" si="36">VLOOKUP($A11,$W:$AQ,12,FALSE)</f>
        <v>25589</v>
      </c>
      <c r="M11" s="232">
        <f t="shared" ref="M11:M32" si="37">VLOOKUP($A11,$W:$AQ,13,FALSE)</f>
        <v>26147</v>
      </c>
      <c r="N11" s="232">
        <f t="shared" ref="N11:N32" si="38">VLOOKUP($A11,$W:$AQ,14,FALSE)</f>
        <v>15885</v>
      </c>
      <c r="O11" s="232">
        <f t="shared" ref="O11:O32" si="39">VLOOKUP($A11,$W:$AQ,15,FALSE)</f>
        <v>16171</v>
      </c>
      <c r="P11" s="232">
        <f t="shared" ref="P11:P32" si="40">VLOOKUP($A11,$W:$AQ,16,FALSE)</f>
        <v>8564</v>
      </c>
      <c r="Q11" s="232">
        <f t="shared" ref="Q11:Q32" si="41">VLOOKUP($A11,$W:$AQ,17,FALSE)</f>
        <v>9104</v>
      </c>
      <c r="R11" s="232">
        <f t="shared" ref="R11:R32" si="42">VLOOKUP($A11,$W:$AQ,18,FALSE)</f>
        <v>2895</v>
      </c>
      <c r="S11" s="232">
        <f t="shared" ref="S11:S32" si="43">VLOOKUP($A11,$W:$AQ,19,FALSE)</f>
        <v>4649</v>
      </c>
      <c r="T11" s="232">
        <f t="shared" ref="T11:T32" si="44">VLOOKUP($A11,$W:$AQ,20,FALSE)</f>
        <v>426</v>
      </c>
      <c r="U11" s="232">
        <f t="shared" ref="U11:U32" si="45">VLOOKUP($A11,$W:$AQ,21,FALSE)</f>
        <v>1336</v>
      </c>
      <c r="W11" s="54"/>
      <c r="X11" s="43" t="s">
        <v>16</v>
      </c>
      <c r="Y11" s="40" t="s">
        <v>16</v>
      </c>
      <c r="Z11" s="41" t="s">
        <v>7</v>
      </c>
      <c r="AA11" s="41" t="s">
        <v>7</v>
      </c>
      <c r="AB11" s="40" t="s">
        <v>8</v>
      </c>
      <c r="AC11" s="40" t="s">
        <v>8</v>
      </c>
      <c r="AD11" s="40" t="s">
        <v>9</v>
      </c>
      <c r="AE11" s="40" t="s">
        <v>9</v>
      </c>
      <c r="AF11" s="40" t="s">
        <v>10</v>
      </c>
      <c r="AG11" s="40" t="s">
        <v>10</v>
      </c>
      <c r="AH11" s="40" t="s">
        <v>11</v>
      </c>
      <c r="AI11" s="40" t="s">
        <v>11</v>
      </c>
      <c r="AJ11" s="40" t="s">
        <v>12</v>
      </c>
      <c r="AK11" s="40" t="s">
        <v>12</v>
      </c>
      <c r="AL11" s="40" t="s">
        <v>13</v>
      </c>
      <c r="AM11" s="40" t="s">
        <v>13</v>
      </c>
      <c r="AN11" s="40" t="s">
        <v>14</v>
      </c>
      <c r="AO11" s="40" t="s">
        <v>14</v>
      </c>
      <c r="AP11" s="40" t="s">
        <v>15</v>
      </c>
      <c r="AQ11" s="44" t="s">
        <v>15</v>
      </c>
      <c r="AR11" s="36"/>
      <c r="AT11" s="54"/>
      <c r="AU11" s="54" t="s">
        <v>265</v>
      </c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5" t="s">
        <v>292</v>
      </c>
      <c r="EZ11" s="54" t="s">
        <v>264</v>
      </c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5" t="s">
        <v>293</v>
      </c>
      <c r="JC11" s="54" t="s">
        <v>268</v>
      </c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5" t="s">
        <v>294</v>
      </c>
      <c r="NF11" s="54" t="s">
        <v>273</v>
      </c>
      <c r="NG11" s="329"/>
      <c r="NH11" s="329"/>
      <c r="NI11" s="329"/>
      <c r="NJ11" s="329"/>
      <c r="NK11" s="329"/>
      <c r="NL11" s="329"/>
      <c r="NM11" s="93"/>
      <c r="NN11" s="93"/>
      <c r="NO11" s="93"/>
      <c r="NP11" s="93"/>
      <c r="NQ11" s="93"/>
    </row>
    <row r="12" spans="1:381" ht="14.4" thickBot="1">
      <c r="A12" s="5" t="s">
        <v>25</v>
      </c>
      <c r="B12" s="232">
        <f t="shared" si="26"/>
        <v>255</v>
      </c>
      <c r="C12" s="232">
        <f t="shared" si="27"/>
        <v>231</v>
      </c>
      <c r="D12" s="232">
        <f t="shared" si="28"/>
        <v>1310</v>
      </c>
      <c r="E12" s="232">
        <f t="shared" si="29"/>
        <v>1477</v>
      </c>
      <c r="F12" s="232">
        <f t="shared" si="30"/>
        <v>4265</v>
      </c>
      <c r="G12" s="232">
        <f t="shared" si="31"/>
        <v>4264</v>
      </c>
      <c r="H12" s="232">
        <f t="shared" si="32"/>
        <v>4294</v>
      </c>
      <c r="I12" s="232">
        <f t="shared" si="33"/>
        <v>4011</v>
      </c>
      <c r="J12" s="232">
        <f t="shared" si="34"/>
        <v>3477</v>
      </c>
      <c r="K12" s="232">
        <f t="shared" si="35"/>
        <v>3257</v>
      </c>
      <c r="L12" s="232">
        <f t="shared" si="36"/>
        <v>2082</v>
      </c>
      <c r="M12" s="232">
        <f t="shared" si="37"/>
        <v>2180</v>
      </c>
      <c r="N12" s="232">
        <f t="shared" si="38"/>
        <v>1133</v>
      </c>
      <c r="O12" s="232">
        <f t="shared" si="39"/>
        <v>1282</v>
      </c>
      <c r="P12" s="232">
        <f t="shared" si="40"/>
        <v>588</v>
      </c>
      <c r="Q12" s="232">
        <f t="shared" si="41"/>
        <v>671</v>
      </c>
      <c r="R12" s="232">
        <f t="shared" si="42"/>
        <v>177</v>
      </c>
      <c r="S12" s="232">
        <f t="shared" si="43"/>
        <v>317</v>
      </c>
      <c r="T12" s="232">
        <f t="shared" si="44"/>
        <v>44</v>
      </c>
      <c r="U12" s="232">
        <f t="shared" si="45"/>
        <v>85</v>
      </c>
      <c r="W12" s="18" t="s">
        <v>184</v>
      </c>
      <c r="X12" s="70" t="s">
        <v>264</v>
      </c>
      <c r="Y12" s="50" t="s">
        <v>265</v>
      </c>
      <c r="Z12" s="50" t="s">
        <v>264</v>
      </c>
      <c r="AA12" s="50" t="s">
        <v>265</v>
      </c>
      <c r="AB12" s="50" t="s">
        <v>264</v>
      </c>
      <c r="AC12" s="50" t="s">
        <v>265</v>
      </c>
      <c r="AD12" s="50" t="s">
        <v>264</v>
      </c>
      <c r="AE12" s="50" t="s">
        <v>265</v>
      </c>
      <c r="AF12" s="50" t="s">
        <v>264</v>
      </c>
      <c r="AG12" s="50" t="s">
        <v>265</v>
      </c>
      <c r="AH12" s="50" t="s">
        <v>264</v>
      </c>
      <c r="AI12" s="50" t="s">
        <v>265</v>
      </c>
      <c r="AJ12" s="50" t="s">
        <v>264</v>
      </c>
      <c r="AK12" s="50" t="s">
        <v>265</v>
      </c>
      <c r="AL12" s="50" t="s">
        <v>264</v>
      </c>
      <c r="AM12" s="50" t="s">
        <v>265</v>
      </c>
      <c r="AN12" s="50" t="s">
        <v>264</v>
      </c>
      <c r="AO12" s="50" t="s">
        <v>265</v>
      </c>
      <c r="AP12" s="50" t="s">
        <v>264</v>
      </c>
      <c r="AQ12" s="51" t="s">
        <v>265</v>
      </c>
      <c r="AR12" s="36" t="s">
        <v>268</v>
      </c>
      <c r="AT12" s="18" t="s">
        <v>184</v>
      </c>
      <c r="AU12" s="18">
        <v>0</v>
      </c>
      <c r="AV12" s="18">
        <v>1</v>
      </c>
      <c r="AW12" s="18">
        <v>2</v>
      </c>
      <c r="AX12" s="18">
        <v>3</v>
      </c>
      <c r="AY12" s="18">
        <v>4</v>
      </c>
      <c r="AZ12" s="18">
        <v>5</v>
      </c>
      <c r="BA12" s="18">
        <v>6</v>
      </c>
      <c r="BB12" s="18">
        <v>7</v>
      </c>
      <c r="BC12" s="18">
        <v>8</v>
      </c>
      <c r="BD12" s="18">
        <v>9</v>
      </c>
      <c r="BE12" s="18">
        <v>10</v>
      </c>
      <c r="BF12" s="18">
        <v>11</v>
      </c>
      <c r="BG12" s="18">
        <v>12</v>
      </c>
      <c r="BH12" s="18">
        <v>13</v>
      </c>
      <c r="BI12" s="18">
        <v>14</v>
      </c>
      <c r="BJ12" s="18">
        <v>15</v>
      </c>
      <c r="BK12" s="18">
        <v>16</v>
      </c>
      <c r="BL12" s="18">
        <v>17</v>
      </c>
      <c r="BM12" s="18">
        <v>18</v>
      </c>
      <c r="BN12" s="18">
        <v>19</v>
      </c>
      <c r="BO12" s="18">
        <v>20</v>
      </c>
      <c r="BP12" s="18">
        <v>21</v>
      </c>
      <c r="BQ12" s="18">
        <v>22</v>
      </c>
      <c r="BR12" s="18">
        <v>23</v>
      </c>
      <c r="BS12" s="18">
        <v>24</v>
      </c>
      <c r="BT12" s="18">
        <v>25</v>
      </c>
      <c r="BU12" s="18">
        <v>26</v>
      </c>
      <c r="BV12" s="18">
        <v>27</v>
      </c>
      <c r="BW12" s="18">
        <v>28</v>
      </c>
      <c r="BX12" s="18">
        <v>29</v>
      </c>
      <c r="BY12" s="18">
        <v>30</v>
      </c>
      <c r="BZ12" s="18">
        <v>31</v>
      </c>
      <c r="CA12" s="18">
        <v>32</v>
      </c>
      <c r="CB12" s="18">
        <v>33</v>
      </c>
      <c r="CC12" s="18">
        <v>34</v>
      </c>
      <c r="CD12" s="18">
        <v>35</v>
      </c>
      <c r="CE12" s="18">
        <v>36</v>
      </c>
      <c r="CF12" s="18">
        <v>37</v>
      </c>
      <c r="CG12" s="18">
        <v>38</v>
      </c>
      <c r="CH12" s="18">
        <v>39</v>
      </c>
      <c r="CI12" s="18">
        <v>40</v>
      </c>
      <c r="CJ12" s="18">
        <v>41</v>
      </c>
      <c r="CK12" s="18">
        <v>42</v>
      </c>
      <c r="CL12" s="18">
        <v>43</v>
      </c>
      <c r="CM12" s="18">
        <v>44</v>
      </c>
      <c r="CN12" s="18">
        <v>45</v>
      </c>
      <c r="CO12" s="18">
        <v>46</v>
      </c>
      <c r="CP12" s="18">
        <v>47</v>
      </c>
      <c r="CQ12" s="18">
        <v>48</v>
      </c>
      <c r="CR12" s="18">
        <v>49</v>
      </c>
      <c r="CS12" s="18">
        <v>50</v>
      </c>
      <c r="CT12" s="18">
        <v>51</v>
      </c>
      <c r="CU12" s="18">
        <v>52</v>
      </c>
      <c r="CV12" s="18">
        <v>53</v>
      </c>
      <c r="CW12" s="18">
        <v>54</v>
      </c>
      <c r="CX12" s="18">
        <v>55</v>
      </c>
      <c r="CY12" s="18">
        <v>56</v>
      </c>
      <c r="CZ12" s="18">
        <v>57</v>
      </c>
      <c r="DA12" s="18">
        <v>58</v>
      </c>
      <c r="DB12" s="18">
        <v>59</v>
      </c>
      <c r="DC12" s="18">
        <v>60</v>
      </c>
      <c r="DD12" s="18">
        <v>61</v>
      </c>
      <c r="DE12" s="18">
        <v>62</v>
      </c>
      <c r="DF12" s="18">
        <v>63</v>
      </c>
      <c r="DG12" s="18">
        <v>64</v>
      </c>
      <c r="DH12" s="18">
        <v>65</v>
      </c>
      <c r="DI12" s="18">
        <v>66</v>
      </c>
      <c r="DJ12" s="18">
        <v>67</v>
      </c>
      <c r="DK12" s="18">
        <v>68</v>
      </c>
      <c r="DL12" s="18">
        <v>69</v>
      </c>
      <c r="DM12" s="18">
        <v>70</v>
      </c>
      <c r="DN12" s="18">
        <v>71</v>
      </c>
      <c r="DO12" s="18">
        <v>72</v>
      </c>
      <c r="DP12" s="18">
        <v>73</v>
      </c>
      <c r="DQ12" s="18">
        <v>74</v>
      </c>
      <c r="DR12" s="18">
        <v>75</v>
      </c>
      <c r="DS12" s="18">
        <v>76</v>
      </c>
      <c r="DT12" s="18">
        <v>77</v>
      </c>
      <c r="DU12" s="18">
        <v>78</v>
      </c>
      <c r="DV12" s="18">
        <v>79</v>
      </c>
      <c r="DW12" s="18">
        <v>80</v>
      </c>
      <c r="DX12" s="18">
        <v>81</v>
      </c>
      <c r="DY12" s="18">
        <v>82</v>
      </c>
      <c r="DZ12" s="18">
        <v>83</v>
      </c>
      <c r="EA12" s="18">
        <v>84</v>
      </c>
      <c r="EB12" s="18">
        <v>85</v>
      </c>
      <c r="EC12" s="18">
        <v>86</v>
      </c>
      <c r="ED12" s="18">
        <v>87</v>
      </c>
      <c r="EE12" s="18">
        <v>88</v>
      </c>
      <c r="EF12" s="18">
        <v>89</v>
      </c>
      <c r="EG12" s="18">
        <v>90</v>
      </c>
      <c r="EH12" s="18">
        <v>91</v>
      </c>
      <c r="EI12" s="18">
        <v>92</v>
      </c>
      <c r="EJ12" s="18">
        <v>93</v>
      </c>
      <c r="EK12" s="18">
        <v>94</v>
      </c>
      <c r="EL12" s="18">
        <v>95</v>
      </c>
      <c r="EM12" s="18">
        <v>96</v>
      </c>
      <c r="EN12" s="18">
        <v>97</v>
      </c>
      <c r="EO12" s="18">
        <v>98</v>
      </c>
      <c r="EP12" s="18">
        <v>99</v>
      </c>
      <c r="EQ12" s="18">
        <v>100</v>
      </c>
      <c r="ER12" s="18">
        <v>101</v>
      </c>
      <c r="ES12" s="18">
        <v>102</v>
      </c>
      <c r="ET12" s="18">
        <v>103</v>
      </c>
      <c r="EU12" s="18">
        <v>104</v>
      </c>
      <c r="EV12" s="18">
        <v>106</v>
      </c>
      <c r="EW12" s="18">
        <v>107</v>
      </c>
      <c r="EX12" s="18" t="s">
        <v>290</v>
      </c>
      <c r="EY12" s="56"/>
      <c r="EZ12" s="18">
        <v>0</v>
      </c>
      <c r="FA12" s="18">
        <v>1</v>
      </c>
      <c r="FB12" s="18">
        <v>2</v>
      </c>
      <c r="FC12" s="18">
        <v>3</v>
      </c>
      <c r="FD12" s="18">
        <v>4</v>
      </c>
      <c r="FE12" s="18">
        <v>5</v>
      </c>
      <c r="FF12" s="18">
        <v>6</v>
      </c>
      <c r="FG12" s="18">
        <v>7</v>
      </c>
      <c r="FH12" s="18">
        <v>8</v>
      </c>
      <c r="FI12" s="18">
        <v>9</v>
      </c>
      <c r="FJ12" s="18">
        <v>10</v>
      </c>
      <c r="FK12" s="18">
        <v>11</v>
      </c>
      <c r="FL12" s="18">
        <v>12</v>
      </c>
      <c r="FM12" s="18">
        <v>13</v>
      </c>
      <c r="FN12" s="18">
        <v>14</v>
      </c>
      <c r="FO12" s="18">
        <v>15</v>
      </c>
      <c r="FP12" s="18">
        <v>16</v>
      </c>
      <c r="FQ12" s="18">
        <v>17</v>
      </c>
      <c r="FR12" s="18">
        <v>18</v>
      </c>
      <c r="FS12" s="18">
        <v>19</v>
      </c>
      <c r="FT12" s="18">
        <v>20</v>
      </c>
      <c r="FU12" s="18">
        <v>21</v>
      </c>
      <c r="FV12" s="18">
        <v>22</v>
      </c>
      <c r="FW12" s="18">
        <v>23</v>
      </c>
      <c r="FX12" s="18">
        <v>24</v>
      </c>
      <c r="FY12" s="18">
        <v>25</v>
      </c>
      <c r="FZ12" s="18">
        <v>26</v>
      </c>
      <c r="GA12" s="18">
        <v>27</v>
      </c>
      <c r="GB12" s="18">
        <v>28</v>
      </c>
      <c r="GC12" s="18">
        <v>29</v>
      </c>
      <c r="GD12" s="18">
        <v>30</v>
      </c>
      <c r="GE12" s="18">
        <v>31</v>
      </c>
      <c r="GF12" s="18">
        <v>32</v>
      </c>
      <c r="GG12" s="18">
        <v>33</v>
      </c>
      <c r="GH12" s="18">
        <v>34</v>
      </c>
      <c r="GI12" s="18">
        <v>35</v>
      </c>
      <c r="GJ12" s="18">
        <v>36</v>
      </c>
      <c r="GK12" s="18">
        <v>37</v>
      </c>
      <c r="GL12" s="18">
        <v>38</v>
      </c>
      <c r="GM12" s="18">
        <v>39</v>
      </c>
      <c r="GN12" s="18">
        <v>40</v>
      </c>
      <c r="GO12" s="18">
        <v>41</v>
      </c>
      <c r="GP12" s="18">
        <v>42</v>
      </c>
      <c r="GQ12" s="18">
        <v>43</v>
      </c>
      <c r="GR12" s="18">
        <v>44</v>
      </c>
      <c r="GS12" s="18">
        <v>45</v>
      </c>
      <c r="GT12" s="18">
        <v>46</v>
      </c>
      <c r="GU12" s="18">
        <v>47</v>
      </c>
      <c r="GV12" s="18">
        <v>48</v>
      </c>
      <c r="GW12" s="18">
        <v>49</v>
      </c>
      <c r="GX12" s="18">
        <v>50</v>
      </c>
      <c r="GY12" s="18">
        <v>51</v>
      </c>
      <c r="GZ12" s="18">
        <v>52</v>
      </c>
      <c r="HA12" s="18">
        <v>53</v>
      </c>
      <c r="HB12" s="18">
        <v>54</v>
      </c>
      <c r="HC12" s="18">
        <v>55</v>
      </c>
      <c r="HD12" s="18">
        <v>56</v>
      </c>
      <c r="HE12" s="18">
        <v>57</v>
      </c>
      <c r="HF12" s="18">
        <v>58</v>
      </c>
      <c r="HG12" s="18">
        <v>59</v>
      </c>
      <c r="HH12" s="18">
        <v>60</v>
      </c>
      <c r="HI12" s="18">
        <v>61</v>
      </c>
      <c r="HJ12" s="18">
        <v>62</v>
      </c>
      <c r="HK12" s="18">
        <v>63</v>
      </c>
      <c r="HL12" s="18">
        <v>64</v>
      </c>
      <c r="HM12" s="18">
        <v>65</v>
      </c>
      <c r="HN12" s="18">
        <v>66</v>
      </c>
      <c r="HO12" s="18">
        <v>67</v>
      </c>
      <c r="HP12" s="18">
        <v>68</v>
      </c>
      <c r="HQ12" s="18">
        <v>69</v>
      </c>
      <c r="HR12" s="18">
        <v>70</v>
      </c>
      <c r="HS12" s="18">
        <v>71</v>
      </c>
      <c r="HT12" s="18">
        <v>72</v>
      </c>
      <c r="HU12" s="18">
        <v>73</v>
      </c>
      <c r="HV12" s="18">
        <v>74</v>
      </c>
      <c r="HW12" s="18">
        <v>75</v>
      </c>
      <c r="HX12" s="18">
        <v>76</v>
      </c>
      <c r="HY12" s="18">
        <v>77</v>
      </c>
      <c r="HZ12" s="18">
        <v>78</v>
      </c>
      <c r="IA12" s="18">
        <v>79</v>
      </c>
      <c r="IB12" s="18">
        <v>80</v>
      </c>
      <c r="IC12" s="18">
        <v>81</v>
      </c>
      <c r="ID12" s="18">
        <v>82</v>
      </c>
      <c r="IE12" s="18">
        <v>83</v>
      </c>
      <c r="IF12" s="18">
        <v>84</v>
      </c>
      <c r="IG12" s="18">
        <v>85</v>
      </c>
      <c r="IH12" s="18">
        <v>86</v>
      </c>
      <c r="II12" s="18">
        <v>87</v>
      </c>
      <c r="IJ12" s="18">
        <v>88</v>
      </c>
      <c r="IK12" s="18">
        <v>89</v>
      </c>
      <c r="IL12" s="18">
        <v>90</v>
      </c>
      <c r="IM12" s="18">
        <v>91</v>
      </c>
      <c r="IN12" s="18">
        <v>92</v>
      </c>
      <c r="IO12" s="18">
        <v>93</v>
      </c>
      <c r="IP12" s="18">
        <v>94</v>
      </c>
      <c r="IQ12" s="18">
        <v>95</v>
      </c>
      <c r="IR12" s="18">
        <v>96</v>
      </c>
      <c r="IS12" s="18">
        <v>97</v>
      </c>
      <c r="IT12" s="18">
        <v>98</v>
      </c>
      <c r="IU12" s="18">
        <v>99</v>
      </c>
      <c r="IV12" s="18">
        <v>100</v>
      </c>
      <c r="IW12" s="18">
        <v>101</v>
      </c>
      <c r="IX12" s="18">
        <v>102</v>
      </c>
      <c r="IY12" s="18">
        <v>105</v>
      </c>
      <c r="IZ12" s="18">
        <v>106</v>
      </c>
      <c r="JA12" s="18" t="s">
        <v>290</v>
      </c>
      <c r="JB12" s="56"/>
      <c r="JC12" s="18">
        <v>0</v>
      </c>
      <c r="JD12" s="18">
        <v>1</v>
      </c>
      <c r="JE12" s="18">
        <v>2</v>
      </c>
      <c r="JF12" s="18">
        <v>3</v>
      </c>
      <c r="JG12" s="18">
        <v>4</v>
      </c>
      <c r="JH12" s="18">
        <v>5</v>
      </c>
      <c r="JI12" s="18">
        <v>6</v>
      </c>
      <c r="JJ12" s="18">
        <v>7</v>
      </c>
      <c r="JK12" s="18">
        <v>8</v>
      </c>
      <c r="JL12" s="18">
        <v>9</v>
      </c>
      <c r="JM12" s="18">
        <v>10</v>
      </c>
      <c r="JN12" s="18">
        <v>11</v>
      </c>
      <c r="JO12" s="18">
        <v>12</v>
      </c>
      <c r="JP12" s="18">
        <v>13</v>
      </c>
      <c r="JQ12" s="18">
        <v>14</v>
      </c>
      <c r="JR12" s="18">
        <v>15</v>
      </c>
      <c r="JS12" s="18">
        <v>16</v>
      </c>
      <c r="JT12" s="18">
        <v>17</v>
      </c>
      <c r="JU12" s="18">
        <v>18</v>
      </c>
      <c r="JV12" s="18">
        <v>19</v>
      </c>
      <c r="JW12" s="18">
        <v>20</v>
      </c>
      <c r="JX12" s="18">
        <v>21</v>
      </c>
      <c r="JY12" s="18">
        <v>22</v>
      </c>
      <c r="JZ12" s="18">
        <v>23</v>
      </c>
      <c r="KA12" s="18">
        <v>24</v>
      </c>
      <c r="KB12" s="18">
        <v>25</v>
      </c>
      <c r="KC12" s="18">
        <v>26</v>
      </c>
      <c r="KD12" s="18">
        <v>27</v>
      </c>
      <c r="KE12" s="18">
        <v>28</v>
      </c>
      <c r="KF12" s="18">
        <v>29</v>
      </c>
      <c r="KG12" s="18">
        <v>30</v>
      </c>
      <c r="KH12" s="18">
        <v>31</v>
      </c>
      <c r="KI12" s="18">
        <v>32</v>
      </c>
      <c r="KJ12" s="18">
        <v>33</v>
      </c>
      <c r="KK12" s="18">
        <v>34</v>
      </c>
      <c r="KL12" s="18">
        <v>35</v>
      </c>
      <c r="KM12" s="18">
        <v>36</v>
      </c>
      <c r="KN12" s="18">
        <v>37</v>
      </c>
      <c r="KO12" s="18">
        <v>38</v>
      </c>
      <c r="KP12" s="18">
        <v>39</v>
      </c>
      <c r="KQ12" s="18">
        <v>40</v>
      </c>
      <c r="KR12" s="18">
        <v>41</v>
      </c>
      <c r="KS12" s="18">
        <v>42</v>
      </c>
      <c r="KT12" s="18">
        <v>43</v>
      </c>
      <c r="KU12" s="18">
        <v>44</v>
      </c>
      <c r="KV12" s="18">
        <v>45</v>
      </c>
      <c r="KW12" s="18">
        <v>46</v>
      </c>
      <c r="KX12" s="18">
        <v>47</v>
      </c>
      <c r="KY12" s="18">
        <v>48</v>
      </c>
      <c r="KZ12" s="18">
        <v>49</v>
      </c>
      <c r="LA12" s="18">
        <v>50</v>
      </c>
      <c r="LB12" s="18">
        <v>51</v>
      </c>
      <c r="LC12" s="18">
        <v>52</v>
      </c>
      <c r="LD12" s="18">
        <v>53</v>
      </c>
      <c r="LE12" s="18">
        <v>54</v>
      </c>
      <c r="LF12" s="18">
        <v>55</v>
      </c>
      <c r="LG12" s="18">
        <v>56</v>
      </c>
      <c r="LH12" s="18">
        <v>57</v>
      </c>
      <c r="LI12" s="18">
        <v>58</v>
      </c>
      <c r="LJ12" s="18">
        <v>59</v>
      </c>
      <c r="LK12" s="18">
        <v>60</v>
      </c>
      <c r="LL12" s="18">
        <v>61</v>
      </c>
      <c r="LM12" s="18">
        <v>62</v>
      </c>
      <c r="LN12" s="18">
        <v>63</v>
      </c>
      <c r="LO12" s="18">
        <v>64</v>
      </c>
      <c r="LP12" s="18">
        <v>65</v>
      </c>
      <c r="LQ12" s="18">
        <v>66</v>
      </c>
      <c r="LR12" s="18">
        <v>67</v>
      </c>
      <c r="LS12" s="18">
        <v>68</v>
      </c>
      <c r="LT12" s="18">
        <v>69</v>
      </c>
      <c r="LU12" s="18">
        <v>70</v>
      </c>
      <c r="LV12" s="18">
        <v>71</v>
      </c>
      <c r="LW12" s="18">
        <v>72</v>
      </c>
      <c r="LX12" s="18">
        <v>73</v>
      </c>
      <c r="LY12" s="18">
        <v>74</v>
      </c>
      <c r="LZ12" s="18">
        <v>75</v>
      </c>
      <c r="MA12" s="18">
        <v>76</v>
      </c>
      <c r="MB12" s="18">
        <v>77</v>
      </c>
      <c r="MC12" s="18">
        <v>78</v>
      </c>
      <c r="MD12" s="18">
        <v>79</v>
      </c>
      <c r="ME12" s="18">
        <v>80</v>
      </c>
      <c r="MF12" s="18">
        <v>81</v>
      </c>
      <c r="MG12" s="18">
        <v>82</v>
      </c>
      <c r="MH12" s="18">
        <v>83</v>
      </c>
      <c r="MI12" s="18">
        <v>84</v>
      </c>
      <c r="MJ12" s="18">
        <v>85</v>
      </c>
      <c r="MK12" s="18">
        <v>86</v>
      </c>
      <c r="ML12" s="18">
        <v>87</v>
      </c>
      <c r="MM12" s="18">
        <v>88</v>
      </c>
      <c r="MN12" s="18">
        <v>89</v>
      </c>
      <c r="MO12" s="18">
        <v>90</v>
      </c>
      <c r="MP12" s="18">
        <v>91</v>
      </c>
      <c r="MQ12" s="18">
        <v>92</v>
      </c>
      <c r="MR12" s="18">
        <v>93</v>
      </c>
      <c r="MS12" s="18">
        <v>94</v>
      </c>
      <c r="MT12" s="18">
        <v>95</v>
      </c>
      <c r="MU12" s="18">
        <v>96</v>
      </c>
      <c r="MV12" s="18">
        <v>97</v>
      </c>
      <c r="MW12" s="18">
        <v>98</v>
      </c>
      <c r="MX12" s="18">
        <v>99</v>
      </c>
      <c r="MY12" s="18">
        <v>100</v>
      </c>
      <c r="MZ12" s="18">
        <v>101</v>
      </c>
      <c r="NA12" s="18">
        <v>102</v>
      </c>
      <c r="NB12" s="18">
        <v>103</v>
      </c>
      <c r="NC12" s="18">
        <v>104</v>
      </c>
      <c r="ND12" s="18" t="s">
        <v>290</v>
      </c>
      <c r="NE12" s="56"/>
      <c r="NF12" s="18"/>
      <c r="NG12" s="330"/>
      <c r="NH12" s="330"/>
      <c r="NI12" s="330"/>
      <c r="NJ12" s="330"/>
      <c r="NK12" s="330"/>
      <c r="NL12" s="330"/>
      <c r="NM12" s="93"/>
      <c r="NN12" s="331"/>
      <c r="NO12" s="331"/>
      <c r="NP12" s="331"/>
      <c r="NQ12" s="331"/>
    </row>
    <row r="13" spans="1:381">
      <c r="A13" s="5" t="s">
        <v>26</v>
      </c>
      <c r="B13" s="232">
        <f t="shared" si="26"/>
        <v>356</v>
      </c>
      <c r="C13" s="232">
        <f t="shared" si="27"/>
        <v>326</v>
      </c>
      <c r="D13" s="232">
        <f t="shared" si="28"/>
        <v>2614</v>
      </c>
      <c r="E13" s="232">
        <f t="shared" si="29"/>
        <v>2976</v>
      </c>
      <c r="F13" s="232">
        <f t="shared" si="30"/>
        <v>8766</v>
      </c>
      <c r="G13" s="232">
        <f t="shared" si="31"/>
        <v>9523</v>
      </c>
      <c r="H13" s="232">
        <f t="shared" si="32"/>
        <v>9252</v>
      </c>
      <c r="I13" s="232">
        <f t="shared" si="33"/>
        <v>9577</v>
      </c>
      <c r="J13" s="232">
        <f t="shared" si="34"/>
        <v>7067</v>
      </c>
      <c r="K13" s="232">
        <f t="shared" si="35"/>
        <v>7649</v>
      </c>
      <c r="L13" s="232">
        <f t="shared" si="36"/>
        <v>4962</v>
      </c>
      <c r="M13" s="232">
        <f t="shared" si="37"/>
        <v>5393</v>
      </c>
      <c r="N13" s="232">
        <f t="shared" si="38"/>
        <v>3116</v>
      </c>
      <c r="O13" s="232">
        <f t="shared" si="39"/>
        <v>3128</v>
      </c>
      <c r="P13" s="232">
        <f t="shared" si="40"/>
        <v>1376</v>
      </c>
      <c r="Q13" s="232">
        <f t="shared" si="41"/>
        <v>1335</v>
      </c>
      <c r="R13" s="232">
        <f t="shared" si="42"/>
        <v>436</v>
      </c>
      <c r="S13" s="232">
        <f t="shared" si="43"/>
        <v>541</v>
      </c>
      <c r="T13" s="232">
        <f t="shared" si="44"/>
        <v>79</v>
      </c>
      <c r="U13" s="232">
        <f t="shared" si="45"/>
        <v>104</v>
      </c>
      <c r="W13" s="12" t="s">
        <v>179</v>
      </c>
      <c r="X13" s="244">
        <f>SUM(EZ13:FI13)</f>
        <v>8354</v>
      </c>
      <c r="Y13" s="244">
        <f>SUM(AU13:BD13)</f>
        <v>7924</v>
      </c>
      <c r="Z13" s="244">
        <f>SUM(FJ13:FS13)</f>
        <v>22753</v>
      </c>
      <c r="AA13" s="244">
        <f>SUM(BE13:BN13)</f>
        <v>23825</v>
      </c>
      <c r="AB13" s="244">
        <f>SUM(FT13:GC13)</f>
        <v>41828</v>
      </c>
      <c r="AC13" s="244">
        <f>SUM(BO13:BX13)</f>
        <v>45259</v>
      </c>
      <c r="AD13" s="244">
        <f>SUM(GD13:GM13)</f>
        <v>41186</v>
      </c>
      <c r="AE13" s="244">
        <f>SUM(BY13:CH13)</f>
        <v>42668</v>
      </c>
      <c r="AF13" s="244">
        <f>SUM(GN13:GW13)</f>
        <v>35456</v>
      </c>
      <c r="AG13" s="244">
        <f>SUM(CI13:CR13)</f>
        <v>37272</v>
      </c>
      <c r="AH13" s="244">
        <f>SUM(GX13:HG13)</f>
        <v>25589</v>
      </c>
      <c r="AI13" s="244">
        <f>SUM(CS13:DB13)</f>
        <v>26147</v>
      </c>
      <c r="AJ13" s="244">
        <f>SUM(HH13:HQ13)</f>
        <v>15885</v>
      </c>
      <c r="AK13" s="244">
        <f>SUM(DC13:DL13)</f>
        <v>16171</v>
      </c>
      <c r="AL13" s="244">
        <f>SUM(HR13:IA13)</f>
        <v>8564</v>
      </c>
      <c r="AM13" s="244">
        <f>SUM(DM13:DV13)</f>
        <v>9104</v>
      </c>
      <c r="AN13" s="244">
        <f>SUM(IB13:IK13)</f>
        <v>2895</v>
      </c>
      <c r="AO13" s="244">
        <f>SUM(DW13:EF13)</f>
        <v>4649</v>
      </c>
      <c r="AP13" s="244">
        <f>SUM(IL13:IZ13)</f>
        <v>426</v>
      </c>
      <c r="AQ13" s="244">
        <f>SUM(EG13:EW13)</f>
        <v>1336</v>
      </c>
      <c r="AR13" s="233">
        <f>NE13+EX13+JA13</f>
        <v>1331</v>
      </c>
      <c r="AT13" s="12" t="s">
        <v>179</v>
      </c>
      <c r="AU13" s="13">
        <v>321</v>
      </c>
      <c r="AV13" s="13">
        <v>572</v>
      </c>
      <c r="AW13" s="13">
        <v>560</v>
      </c>
      <c r="AX13" s="13">
        <v>602</v>
      </c>
      <c r="AY13" s="13">
        <v>705</v>
      </c>
      <c r="AZ13" s="13">
        <v>821</v>
      </c>
      <c r="BA13" s="13">
        <v>980</v>
      </c>
      <c r="BB13" s="13">
        <v>1016</v>
      </c>
      <c r="BC13" s="13">
        <v>1176</v>
      </c>
      <c r="BD13" s="13">
        <v>1171</v>
      </c>
      <c r="BE13" s="13">
        <v>1360</v>
      </c>
      <c r="BF13" s="13">
        <v>1506</v>
      </c>
      <c r="BG13" s="13">
        <v>1781</v>
      </c>
      <c r="BH13" s="13">
        <v>1928</v>
      </c>
      <c r="BI13" s="13">
        <v>1958</v>
      </c>
      <c r="BJ13" s="13">
        <v>2503</v>
      </c>
      <c r="BK13" s="13">
        <v>2730</v>
      </c>
      <c r="BL13" s="13">
        <v>3072</v>
      </c>
      <c r="BM13" s="13">
        <v>3508</v>
      </c>
      <c r="BN13" s="13">
        <v>3479</v>
      </c>
      <c r="BO13" s="13">
        <v>3805</v>
      </c>
      <c r="BP13" s="13">
        <v>4102</v>
      </c>
      <c r="BQ13" s="13">
        <v>4420</v>
      </c>
      <c r="BR13" s="13">
        <v>4511</v>
      </c>
      <c r="BS13" s="13">
        <v>4699</v>
      </c>
      <c r="BT13" s="13">
        <v>4839</v>
      </c>
      <c r="BU13" s="13">
        <v>4743</v>
      </c>
      <c r="BV13" s="13">
        <v>4612</v>
      </c>
      <c r="BW13" s="13">
        <v>4701</v>
      </c>
      <c r="BX13" s="13">
        <v>4827</v>
      </c>
      <c r="BY13" s="13">
        <v>4770</v>
      </c>
      <c r="BZ13" s="13">
        <v>4470</v>
      </c>
      <c r="CA13" s="13">
        <v>4306</v>
      </c>
      <c r="CB13" s="13">
        <v>4217</v>
      </c>
      <c r="CC13" s="13">
        <v>4335</v>
      </c>
      <c r="CD13" s="13">
        <v>4258</v>
      </c>
      <c r="CE13" s="13">
        <v>3931</v>
      </c>
      <c r="CF13" s="13">
        <v>4001</v>
      </c>
      <c r="CG13" s="13">
        <v>4126</v>
      </c>
      <c r="CH13" s="13">
        <v>4254</v>
      </c>
      <c r="CI13" s="13">
        <v>4180</v>
      </c>
      <c r="CJ13" s="13">
        <v>4155</v>
      </c>
      <c r="CK13" s="13">
        <v>4270</v>
      </c>
      <c r="CL13" s="13">
        <v>3960</v>
      </c>
      <c r="CM13" s="13">
        <v>3860</v>
      </c>
      <c r="CN13" s="13">
        <v>3558</v>
      </c>
      <c r="CO13" s="13">
        <v>3535</v>
      </c>
      <c r="CP13" s="13">
        <v>3286</v>
      </c>
      <c r="CQ13" s="13">
        <v>3300</v>
      </c>
      <c r="CR13" s="13">
        <v>3168</v>
      </c>
      <c r="CS13" s="13">
        <v>3025</v>
      </c>
      <c r="CT13" s="13">
        <v>2891</v>
      </c>
      <c r="CU13" s="13">
        <v>2881</v>
      </c>
      <c r="CV13" s="13">
        <v>2682</v>
      </c>
      <c r="CW13" s="13">
        <v>2634</v>
      </c>
      <c r="CX13" s="13">
        <v>2554</v>
      </c>
      <c r="CY13" s="13">
        <v>2497</v>
      </c>
      <c r="CZ13" s="13">
        <v>2411</v>
      </c>
      <c r="DA13" s="13">
        <v>2328</v>
      </c>
      <c r="DB13" s="13">
        <v>2244</v>
      </c>
      <c r="DC13" s="13">
        <v>2078</v>
      </c>
      <c r="DD13" s="13">
        <v>1897</v>
      </c>
      <c r="DE13" s="13">
        <v>1842</v>
      </c>
      <c r="DF13" s="13">
        <v>1687</v>
      </c>
      <c r="DG13" s="13">
        <v>1628</v>
      </c>
      <c r="DH13" s="13">
        <v>1531</v>
      </c>
      <c r="DI13" s="13">
        <v>1459</v>
      </c>
      <c r="DJ13" s="13">
        <v>1445</v>
      </c>
      <c r="DK13" s="13">
        <v>1369</v>
      </c>
      <c r="DL13" s="13">
        <v>1235</v>
      </c>
      <c r="DM13" s="13">
        <v>1232</v>
      </c>
      <c r="DN13" s="13">
        <v>1149</v>
      </c>
      <c r="DO13" s="13">
        <v>1100</v>
      </c>
      <c r="DP13" s="13">
        <v>937</v>
      </c>
      <c r="DQ13" s="13">
        <v>906</v>
      </c>
      <c r="DR13" s="13">
        <v>874</v>
      </c>
      <c r="DS13" s="13">
        <v>789</v>
      </c>
      <c r="DT13" s="13">
        <v>759</v>
      </c>
      <c r="DU13" s="13">
        <v>704</v>
      </c>
      <c r="DV13" s="13">
        <v>654</v>
      </c>
      <c r="DW13" s="13">
        <v>671</v>
      </c>
      <c r="DX13" s="13">
        <v>585</v>
      </c>
      <c r="DY13" s="13">
        <v>522</v>
      </c>
      <c r="DZ13" s="13">
        <v>490</v>
      </c>
      <c r="EA13" s="13">
        <v>448</v>
      </c>
      <c r="EB13" s="13">
        <v>468</v>
      </c>
      <c r="EC13" s="13">
        <v>424</v>
      </c>
      <c r="ED13" s="13">
        <v>390</v>
      </c>
      <c r="EE13" s="13">
        <v>350</v>
      </c>
      <c r="EF13" s="13">
        <v>301</v>
      </c>
      <c r="EG13" s="13">
        <v>307</v>
      </c>
      <c r="EH13" s="13">
        <v>247</v>
      </c>
      <c r="EI13" s="13">
        <v>195</v>
      </c>
      <c r="EJ13" s="13">
        <v>140</v>
      </c>
      <c r="EK13" s="13">
        <v>120</v>
      </c>
      <c r="EL13" s="13">
        <v>100</v>
      </c>
      <c r="EM13" s="13">
        <v>77</v>
      </c>
      <c r="EN13" s="13">
        <v>54</v>
      </c>
      <c r="EO13" s="13">
        <v>35</v>
      </c>
      <c r="EP13" s="13">
        <v>21</v>
      </c>
      <c r="EQ13" s="13">
        <v>20</v>
      </c>
      <c r="ER13" s="13">
        <v>10</v>
      </c>
      <c r="ES13" s="13">
        <v>6</v>
      </c>
      <c r="ET13" s="13">
        <v>2</v>
      </c>
      <c r="EU13" s="13"/>
      <c r="EV13" s="13">
        <v>1</v>
      </c>
      <c r="EW13" s="13">
        <v>1</v>
      </c>
      <c r="EX13" s="13">
        <v>2</v>
      </c>
      <c r="EY13" s="57">
        <v>214357</v>
      </c>
      <c r="EZ13" s="13">
        <v>342</v>
      </c>
      <c r="FA13" s="13">
        <v>593</v>
      </c>
      <c r="FB13" s="13">
        <v>570</v>
      </c>
      <c r="FC13" s="13">
        <v>661</v>
      </c>
      <c r="FD13" s="13">
        <v>809</v>
      </c>
      <c r="FE13" s="13">
        <v>834</v>
      </c>
      <c r="FF13" s="13">
        <v>1062</v>
      </c>
      <c r="FG13" s="13">
        <v>1150</v>
      </c>
      <c r="FH13" s="13">
        <v>1161</v>
      </c>
      <c r="FI13" s="13">
        <v>1172</v>
      </c>
      <c r="FJ13" s="13">
        <v>1333</v>
      </c>
      <c r="FK13" s="13">
        <v>1505</v>
      </c>
      <c r="FL13" s="13">
        <v>1694</v>
      </c>
      <c r="FM13" s="13">
        <v>1899</v>
      </c>
      <c r="FN13" s="13">
        <v>2061</v>
      </c>
      <c r="FO13" s="13">
        <v>2224</v>
      </c>
      <c r="FP13" s="13">
        <v>2551</v>
      </c>
      <c r="FQ13" s="13">
        <v>2871</v>
      </c>
      <c r="FR13" s="13">
        <v>3308</v>
      </c>
      <c r="FS13" s="13">
        <v>3307</v>
      </c>
      <c r="FT13" s="13">
        <v>3576</v>
      </c>
      <c r="FU13" s="13">
        <v>3653</v>
      </c>
      <c r="FV13" s="13">
        <v>3991</v>
      </c>
      <c r="FW13" s="13">
        <v>4074</v>
      </c>
      <c r="FX13" s="13">
        <v>4180</v>
      </c>
      <c r="FY13" s="13">
        <v>4398</v>
      </c>
      <c r="FZ13" s="13">
        <v>4325</v>
      </c>
      <c r="GA13" s="13">
        <v>4390</v>
      </c>
      <c r="GB13" s="13">
        <v>4563</v>
      </c>
      <c r="GC13" s="13">
        <v>4678</v>
      </c>
      <c r="GD13" s="13">
        <v>4532</v>
      </c>
      <c r="GE13" s="13">
        <v>4329</v>
      </c>
      <c r="GF13" s="13">
        <v>4211</v>
      </c>
      <c r="GG13" s="13">
        <v>4177</v>
      </c>
      <c r="GH13" s="13">
        <v>4260</v>
      </c>
      <c r="GI13" s="13">
        <v>3984</v>
      </c>
      <c r="GJ13" s="13">
        <v>3802</v>
      </c>
      <c r="GK13" s="13">
        <v>3848</v>
      </c>
      <c r="GL13" s="13">
        <v>3923</v>
      </c>
      <c r="GM13" s="13">
        <v>4120</v>
      </c>
      <c r="GN13" s="13">
        <v>3956</v>
      </c>
      <c r="GO13" s="13">
        <v>4031</v>
      </c>
      <c r="GP13" s="13">
        <v>3988</v>
      </c>
      <c r="GQ13" s="13">
        <v>3658</v>
      </c>
      <c r="GR13" s="13">
        <v>3668</v>
      </c>
      <c r="GS13" s="13">
        <v>3361</v>
      </c>
      <c r="GT13" s="13">
        <v>3325</v>
      </c>
      <c r="GU13" s="13">
        <v>3149</v>
      </c>
      <c r="GV13" s="13">
        <v>3098</v>
      </c>
      <c r="GW13" s="13">
        <v>3222</v>
      </c>
      <c r="GX13" s="13">
        <v>3067</v>
      </c>
      <c r="GY13" s="13">
        <v>2848</v>
      </c>
      <c r="GZ13" s="13">
        <v>2651</v>
      </c>
      <c r="HA13" s="13">
        <v>2668</v>
      </c>
      <c r="HB13" s="13">
        <v>2558</v>
      </c>
      <c r="HC13" s="13">
        <v>2453</v>
      </c>
      <c r="HD13" s="13">
        <v>2453</v>
      </c>
      <c r="HE13" s="13">
        <v>2427</v>
      </c>
      <c r="HF13" s="13">
        <v>2273</v>
      </c>
      <c r="HG13" s="13">
        <v>2191</v>
      </c>
      <c r="HH13" s="13">
        <v>2043</v>
      </c>
      <c r="HI13" s="13">
        <v>1910</v>
      </c>
      <c r="HJ13" s="13">
        <v>1775</v>
      </c>
      <c r="HK13" s="13">
        <v>1650</v>
      </c>
      <c r="HL13" s="13">
        <v>1628</v>
      </c>
      <c r="HM13" s="13">
        <v>1498</v>
      </c>
      <c r="HN13" s="13">
        <v>1443</v>
      </c>
      <c r="HO13" s="13">
        <v>1342</v>
      </c>
      <c r="HP13" s="13">
        <v>1380</v>
      </c>
      <c r="HQ13" s="13">
        <v>1216</v>
      </c>
      <c r="HR13" s="13">
        <v>1172</v>
      </c>
      <c r="HS13" s="13">
        <v>1122</v>
      </c>
      <c r="HT13" s="13">
        <v>1053</v>
      </c>
      <c r="HU13" s="13">
        <v>1008</v>
      </c>
      <c r="HV13" s="13">
        <v>934</v>
      </c>
      <c r="HW13" s="13">
        <v>815</v>
      </c>
      <c r="HX13" s="13">
        <v>702</v>
      </c>
      <c r="HY13" s="13">
        <v>615</v>
      </c>
      <c r="HZ13" s="13">
        <v>583</v>
      </c>
      <c r="IA13" s="13">
        <v>560</v>
      </c>
      <c r="IB13" s="13">
        <v>461</v>
      </c>
      <c r="IC13" s="13">
        <v>461</v>
      </c>
      <c r="ID13" s="13">
        <v>355</v>
      </c>
      <c r="IE13" s="13">
        <v>334</v>
      </c>
      <c r="IF13" s="13">
        <v>295</v>
      </c>
      <c r="IG13" s="13">
        <v>252</v>
      </c>
      <c r="IH13" s="13">
        <v>228</v>
      </c>
      <c r="II13" s="13">
        <v>200</v>
      </c>
      <c r="IJ13" s="13">
        <v>174</v>
      </c>
      <c r="IK13" s="13">
        <v>135</v>
      </c>
      <c r="IL13" s="13">
        <v>116</v>
      </c>
      <c r="IM13" s="13">
        <v>82</v>
      </c>
      <c r="IN13" s="13">
        <v>60</v>
      </c>
      <c r="IO13" s="13">
        <v>55</v>
      </c>
      <c r="IP13" s="13">
        <v>38</v>
      </c>
      <c r="IQ13" s="13">
        <v>26</v>
      </c>
      <c r="IR13" s="13">
        <v>16</v>
      </c>
      <c r="IS13" s="13">
        <v>14</v>
      </c>
      <c r="IT13" s="13">
        <v>9</v>
      </c>
      <c r="IU13" s="13">
        <v>4</v>
      </c>
      <c r="IV13" s="13">
        <v>3</v>
      </c>
      <c r="IW13" s="13">
        <v>2</v>
      </c>
      <c r="IX13" s="13">
        <v>1</v>
      </c>
      <c r="IY13" s="13"/>
      <c r="IZ13" s="13"/>
      <c r="JA13" s="13">
        <v>6</v>
      </c>
      <c r="JB13" s="57">
        <v>202942</v>
      </c>
      <c r="JC13" s="13">
        <v>15</v>
      </c>
      <c r="JD13" s="13">
        <v>16</v>
      </c>
      <c r="JE13" s="13">
        <v>1</v>
      </c>
      <c r="JF13" s="13">
        <v>7</v>
      </c>
      <c r="JG13" s="13">
        <v>8</v>
      </c>
      <c r="JH13" s="13">
        <v>9</v>
      </c>
      <c r="JI13" s="13">
        <v>3</v>
      </c>
      <c r="JJ13" s="13">
        <v>10</v>
      </c>
      <c r="JK13" s="13">
        <v>12</v>
      </c>
      <c r="JL13" s="13">
        <v>33</v>
      </c>
      <c r="JM13" s="13">
        <v>46</v>
      </c>
      <c r="JN13" s="13">
        <v>33</v>
      </c>
      <c r="JO13" s="13">
        <v>5</v>
      </c>
      <c r="JP13" s="13">
        <v>9</v>
      </c>
      <c r="JQ13" s="13">
        <v>17</v>
      </c>
      <c r="JR13" s="13">
        <v>17</v>
      </c>
      <c r="JS13" s="13">
        <v>16</v>
      </c>
      <c r="JT13" s="13">
        <v>18</v>
      </c>
      <c r="JU13" s="13">
        <v>17</v>
      </c>
      <c r="JV13" s="13">
        <v>21</v>
      </c>
      <c r="JW13" s="13">
        <v>15</v>
      </c>
      <c r="JX13" s="13">
        <v>19</v>
      </c>
      <c r="JY13" s="13">
        <v>10</v>
      </c>
      <c r="JZ13" s="13">
        <v>17</v>
      </c>
      <c r="KA13" s="13">
        <v>24</v>
      </c>
      <c r="KB13" s="13">
        <v>17</v>
      </c>
      <c r="KC13" s="13">
        <v>11</v>
      </c>
      <c r="KD13" s="13">
        <v>13</v>
      </c>
      <c r="KE13" s="13">
        <v>15</v>
      </c>
      <c r="KF13" s="13">
        <v>16</v>
      </c>
      <c r="KG13" s="13">
        <v>12</v>
      </c>
      <c r="KH13" s="13">
        <v>21</v>
      </c>
      <c r="KI13" s="13">
        <v>18</v>
      </c>
      <c r="KJ13" s="13">
        <v>21</v>
      </c>
      <c r="KK13" s="13">
        <v>17</v>
      </c>
      <c r="KL13" s="13">
        <v>19</v>
      </c>
      <c r="KM13" s="13">
        <v>16</v>
      </c>
      <c r="KN13" s="13">
        <v>12</v>
      </c>
      <c r="KO13" s="13">
        <v>23</v>
      </c>
      <c r="KP13" s="13">
        <v>15</v>
      </c>
      <c r="KQ13" s="13">
        <v>21</v>
      </c>
      <c r="KR13" s="13">
        <v>24</v>
      </c>
      <c r="KS13" s="13">
        <v>15</v>
      </c>
      <c r="KT13" s="13">
        <v>23</v>
      </c>
      <c r="KU13" s="13">
        <v>15</v>
      </c>
      <c r="KV13" s="13">
        <v>11</v>
      </c>
      <c r="KW13" s="13">
        <v>11</v>
      </c>
      <c r="KX13" s="13">
        <v>10</v>
      </c>
      <c r="KY13" s="13">
        <v>22</v>
      </c>
      <c r="KZ13" s="13">
        <v>9</v>
      </c>
      <c r="LA13" s="13">
        <v>12</v>
      </c>
      <c r="LB13" s="13">
        <v>10</v>
      </c>
      <c r="LC13" s="13">
        <v>15</v>
      </c>
      <c r="LD13" s="13">
        <v>16</v>
      </c>
      <c r="LE13" s="13">
        <v>18</v>
      </c>
      <c r="LF13" s="13">
        <v>14</v>
      </c>
      <c r="LG13" s="13">
        <v>10</v>
      </c>
      <c r="LH13" s="13">
        <v>10</v>
      </c>
      <c r="LI13" s="13">
        <v>17</v>
      </c>
      <c r="LJ13" s="13">
        <v>7</v>
      </c>
      <c r="LK13" s="13">
        <v>14</v>
      </c>
      <c r="LL13" s="13">
        <v>13</v>
      </c>
      <c r="LM13" s="13">
        <v>6</v>
      </c>
      <c r="LN13" s="13">
        <v>11</v>
      </c>
      <c r="LO13" s="13">
        <v>4</v>
      </c>
      <c r="LP13" s="13">
        <v>10</v>
      </c>
      <c r="LQ13" s="13">
        <v>10</v>
      </c>
      <c r="LR13" s="13">
        <v>3</v>
      </c>
      <c r="LS13" s="13">
        <v>9</v>
      </c>
      <c r="LT13" s="13">
        <v>8</v>
      </c>
      <c r="LU13" s="13">
        <v>16</v>
      </c>
      <c r="LV13" s="13">
        <v>4</v>
      </c>
      <c r="LW13" s="13">
        <v>8</v>
      </c>
      <c r="LX13" s="13">
        <v>5</v>
      </c>
      <c r="LY13" s="13">
        <v>8</v>
      </c>
      <c r="LZ13" s="13">
        <v>3</v>
      </c>
      <c r="MA13" s="13">
        <v>9</v>
      </c>
      <c r="MB13" s="13">
        <v>4</v>
      </c>
      <c r="MC13" s="13">
        <v>4</v>
      </c>
      <c r="MD13" s="13">
        <v>9</v>
      </c>
      <c r="ME13" s="13">
        <v>3</v>
      </c>
      <c r="MF13" s="13">
        <v>7</v>
      </c>
      <c r="MG13" s="13">
        <v>4</v>
      </c>
      <c r="MH13" s="13">
        <v>9</v>
      </c>
      <c r="MI13" s="13">
        <v>18</v>
      </c>
      <c r="MJ13" s="13">
        <v>14</v>
      </c>
      <c r="MK13" s="13">
        <v>14</v>
      </c>
      <c r="ML13" s="13">
        <v>5</v>
      </c>
      <c r="MM13" s="13">
        <v>12</v>
      </c>
      <c r="MN13" s="13">
        <v>12</v>
      </c>
      <c r="MO13" s="13">
        <v>14</v>
      </c>
      <c r="MP13" s="13">
        <v>9</v>
      </c>
      <c r="MQ13" s="13">
        <v>19</v>
      </c>
      <c r="MR13" s="13">
        <v>10</v>
      </c>
      <c r="MS13" s="13">
        <v>10</v>
      </c>
      <c r="MT13" s="13">
        <v>3</v>
      </c>
      <c r="MU13" s="13">
        <v>3</v>
      </c>
      <c r="MV13" s="13">
        <v>11</v>
      </c>
      <c r="MW13" s="13">
        <v>5</v>
      </c>
      <c r="MX13" s="13">
        <v>2</v>
      </c>
      <c r="MY13" s="13"/>
      <c r="MZ13" s="13">
        <v>3</v>
      </c>
      <c r="NA13" s="13"/>
      <c r="NB13" s="13"/>
      <c r="NC13" s="13"/>
      <c r="ND13" s="13">
        <v>44</v>
      </c>
      <c r="NE13" s="57">
        <v>1323</v>
      </c>
      <c r="NF13" s="13">
        <v>418622</v>
      </c>
      <c r="NG13" s="331"/>
      <c r="NH13" s="331"/>
      <c r="NI13" s="331"/>
      <c r="NJ13" s="331"/>
      <c r="NK13" s="331"/>
      <c r="NL13" s="331"/>
      <c r="NM13" s="331"/>
      <c r="NN13" s="331"/>
      <c r="NO13" s="331"/>
      <c r="NP13" s="331"/>
      <c r="NQ13" s="331"/>
    </row>
    <row r="14" spans="1:381">
      <c r="A14" s="5" t="s">
        <v>27</v>
      </c>
      <c r="B14" s="232">
        <f t="shared" si="26"/>
        <v>736</v>
      </c>
      <c r="C14" s="232">
        <f t="shared" si="27"/>
        <v>663</v>
      </c>
      <c r="D14" s="232">
        <f t="shared" si="28"/>
        <v>2012</v>
      </c>
      <c r="E14" s="232">
        <f t="shared" si="29"/>
        <v>2489</v>
      </c>
      <c r="F14" s="232">
        <f t="shared" si="30"/>
        <v>7027</v>
      </c>
      <c r="G14" s="232">
        <f t="shared" si="31"/>
        <v>7235</v>
      </c>
      <c r="H14" s="232">
        <f t="shared" si="32"/>
        <v>9518</v>
      </c>
      <c r="I14" s="232">
        <f t="shared" si="33"/>
        <v>8992</v>
      </c>
      <c r="J14" s="232">
        <f t="shared" si="34"/>
        <v>7858</v>
      </c>
      <c r="K14" s="232">
        <f t="shared" si="35"/>
        <v>7371</v>
      </c>
      <c r="L14" s="232">
        <f t="shared" si="36"/>
        <v>4355</v>
      </c>
      <c r="M14" s="232">
        <f t="shared" si="37"/>
        <v>4441</v>
      </c>
      <c r="N14" s="232">
        <f t="shared" si="38"/>
        <v>2373</v>
      </c>
      <c r="O14" s="232">
        <f t="shared" si="39"/>
        <v>2386</v>
      </c>
      <c r="P14" s="232">
        <f t="shared" si="40"/>
        <v>1124</v>
      </c>
      <c r="Q14" s="232">
        <f t="shared" si="41"/>
        <v>1084</v>
      </c>
      <c r="R14" s="232">
        <f t="shared" si="42"/>
        <v>441</v>
      </c>
      <c r="S14" s="232">
        <f t="shared" si="43"/>
        <v>512</v>
      </c>
      <c r="T14" s="232">
        <f t="shared" si="44"/>
        <v>79</v>
      </c>
      <c r="U14" s="232">
        <f t="shared" si="45"/>
        <v>144</v>
      </c>
      <c r="W14" s="12" t="s">
        <v>42</v>
      </c>
      <c r="X14" s="612">
        <f t="shared" ref="X14:X15" si="46">SUM(EZ14:FI14)</f>
        <v>2871</v>
      </c>
      <c r="Y14" s="612">
        <f t="shared" ref="Y14:Y15" si="47">SUM(AU14:BD14)</f>
        <v>2757</v>
      </c>
      <c r="Z14" s="612">
        <f t="shared" ref="Z14:Z15" si="48">SUM(FJ14:FS14)</f>
        <v>12018</v>
      </c>
      <c r="AA14" s="612">
        <f t="shared" ref="AA14:AA15" si="49">SUM(BE14:BN14)</f>
        <v>13962</v>
      </c>
      <c r="AB14" s="612">
        <f t="shared" ref="AB14:AB15" si="50">SUM(FT14:GC14)</f>
        <v>37544</v>
      </c>
      <c r="AC14" s="612">
        <f t="shared" ref="AC14:AC15" si="51">SUM(BO14:BX14)</f>
        <v>41080</v>
      </c>
      <c r="AD14" s="612">
        <f t="shared" ref="AD14:AD15" si="52">SUM(GD14:GM14)</f>
        <v>47077</v>
      </c>
      <c r="AE14" s="612">
        <f t="shared" ref="AE14:AE15" si="53">SUM(BY14:CH14)</f>
        <v>48966</v>
      </c>
      <c r="AF14" s="612">
        <f t="shared" ref="AF14:AF15" si="54">SUM(GN14:GW14)</f>
        <v>39448</v>
      </c>
      <c r="AG14" s="612">
        <f t="shared" ref="AG14:AG15" si="55">SUM(CI14:CR14)</f>
        <v>40820</v>
      </c>
      <c r="AH14" s="612">
        <f t="shared" ref="AH14:AH15" si="56">SUM(GX14:HG14)</f>
        <v>27723</v>
      </c>
      <c r="AI14" s="612">
        <f t="shared" ref="AI14:AI15" si="57">SUM(CS14:DB14)</f>
        <v>29023</v>
      </c>
      <c r="AJ14" s="612">
        <f t="shared" ref="AJ14:AJ15" si="58">SUM(HH14:HQ14)</f>
        <v>18124</v>
      </c>
      <c r="AK14" s="612">
        <f t="shared" ref="AK14:AK15" si="59">SUM(DC14:DL14)</f>
        <v>17832</v>
      </c>
      <c r="AL14" s="612">
        <f t="shared" ref="AL14:AL15" si="60">SUM(HR14:IA14)</f>
        <v>9190</v>
      </c>
      <c r="AM14" s="612">
        <f t="shared" ref="AM14:AM15" si="61">SUM(DM14:DV14)</f>
        <v>9673</v>
      </c>
      <c r="AN14" s="612">
        <f t="shared" ref="AN14:AN15" si="62">SUM(IB14:IK14)</f>
        <v>3436</v>
      </c>
      <c r="AO14" s="612">
        <f t="shared" ref="AO14:AO15" si="63">SUM(DW14:EF14)</f>
        <v>5038</v>
      </c>
      <c r="AP14" s="612">
        <f t="shared" ref="AP14:AP15" si="64">SUM(IL14:IZ14)</f>
        <v>603</v>
      </c>
      <c r="AQ14" s="612">
        <f t="shared" ref="AQ14:AQ15" si="65">SUM(EG14:EW14)</f>
        <v>1765</v>
      </c>
      <c r="AR14" s="612">
        <f t="shared" ref="AR14:AR15" si="66">NE14+EX14+JA14</f>
        <v>1943</v>
      </c>
      <c r="AT14" s="12" t="s">
        <v>42</v>
      </c>
      <c r="AU14" s="13">
        <v>146</v>
      </c>
      <c r="AV14" s="13">
        <v>278</v>
      </c>
      <c r="AW14" s="13">
        <v>292</v>
      </c>
      <c r="AX14" s="13">
        <v>255</v>
      </c>
      <c r="AY14" s="13">
        <v>251</v>
      </c>
      <c r="AZ14" s="13">
        <v>237</v>
      </c>
      <c r="BA14" s="13">
        <v>277</v>
      </c>
      <c r="BB14" s="13">
        <v>302</v>
      </c>
      <c r="BC14" s="13">
        <v>342</v>
      </c>
      <c r="BD14" s="13">
        <v>377</v>
      </c>
      <c r="BE14" s="13">
        <v>424</v>
      </c>
      <c r="BF14" s="13">
        <v>577</v>
      </c>
      <c r="BG14" s="13">
        <v>663</v>
      </c>
      <c r="BH14" s="13">
        <v>939</v>
      </c>
      <c r="BI14" s="13">
        <v>1056</v>
      </c>
      <c r="BJ14" s="13">
        <v>1408</v>
      </c>
      <c r="BK14" s="13">
        <v>1728</v>
      </c>
      <c r="BL14" s="13">
        <v>2060</v>
      </c>
      <c r="BM14" s="13">
        <v>2597</v>
      </c>
      <c r="BN14" s="13">
        <v>2510</v>
      </c>
      <c r="BO14" s="13">
        <v>2802</v>
      </c>
      <c r="BP14" s="13">
        <v>3160</v>
      </c>
      <c r="BQ14" s="13">
        <v>3425</v>
      </c>
      <c r="BR14" s="13">
        <v>3642</v>
      </c>
      <c r="BS14" s="13">
        <v>4047</v>
      </c>
      <c r="BT14" s="13">
        <v>4464</v>
      </c>
      <c r="BU14" s="13">
        <v>4582</v>
      </c>
      <c r="BV14" s="13">
        <v>4833</v>
      </c>
      <c r="BW14" s="13">
        <v>4920</v>
      </c>
      <c r="BX14" s="13">
        <v>5205</v>
      </c>
      <c r="BY14" s="13">
        <v>5332</v>
      </c>
      <c r="BZ14" s="13">
        <v>4972</v>
      </c>
      <c r="CA14" s="13">
        <v>5058</v>
      </c>
      <c r="CB14" s="13">
        <v>4874</v>
      </c>
      <c r="CC14" s="13">
        <v>4942</v>
      </c>
      <c r="CD14" s="13">
        <v>4852</v>
      </c>
      <c r="CE14" s="13">
        <v>4753</v>
      </c>
      <c r="CF14" s="13">
        <v>4656</v>
      </c>
      <c r="CG14" s="13">
        <v>4670</v>
      </c>
      <c r="CH14" s="13">
        <v>4857</v>
      </c>
      <c r="CI14" s="13">
        <v>4542</v>
      </c>
      <c r="CJ14" s="13">
        <v>4816</v>
      </c>
      <c r="CK14" s="13">
        <v>4761</v>
      </c>
      <c r="CL14" s="13">
        <v>4412</v>
      </c>
      <c r="CM14" s="13">
        <v>4285</v>
      </c>
      <c r="CN14" s="13">
        <v>3866</v>
      </c>
      <c r="CO14" s="13">
        <v>3723</v>
      </c>
      <c r="CP14" s="13">
        <v>3424</v>
      </c>
      <c r="CQ14" s="13">
        <v>3553</v>
      </c>
      <c r="CR14" s="13">
        <v>3438</v>
      </c>
      <c r="CS14" s="13">
        <v>3432</v>
      </c>
      <c r="CT14" s="13">
        <v>3165</v>
      </c>
      <c r="CU14" s="13">
        <v>3070</v>
      </c>
      <c r="CV14" s="13">
        <v>2980</v>
      </c>
      <c r="CW14" s="13">
        <v>2844</v>
      </c>
      <c r="CX14" s="13">
        <v>2825</v>
      </c>
      <c r="CY14" s="13">
        <v>2810</v>
      </c>
      <c r="CZ14" s="13">
        <v>2804</v>
      </c>
      <c r="DA14" s="13">
        <v>2557</v>
      </c>
      <c r="DB14" s="13">
        <v>2536</v>
      </c>
      <c r="DC14" s="13">
        <v>2290</v>
      </c>
      <c r="DD14" s="13">
        <v>2151</v>
      </c>
      <c r="DE14" s="13">
        <v>2032</v>
      </c>
      <c r="DF14" s="13">
        <v>1811</v>
      </c>
      <c r="DG14" s="13">
        <v>1805</v>
      </c>
      <c r="DH14" s="13">
        <v>1722</v>
      </c>
      <c r="DI14" s="13">
        <v>1595</v>
      </c>
      <c r="DJ14" s="13">
        <v>1561</v>
      </c>
      <c r="DK14" s="13">
        <v>1451</v>
      </c>
      <c r="DL14" s="13">
        <v>1414</v>
      </c>
      <c r="DM14" s="13">
        <v>1293</v>
      </c>
      <c r="DN14" s="13">
        <v>1197</v>
      </c>
      <c r="DO14" s="13">
        <v>1151</v>
      </c>
      <c r="DP14" s="13">
        <v>1028</v>
      </c>
      <c r="DQ14" s="13">
        <v>975</v>
      </c>
      <c r="DR14" s="13">
        <v>988</v>
      </c>
      <c r="DS14" s="13">
        <v>863</v>
      </c>
      <c r="DT14" s="13">
        <v>814</v>
      </c>
      <c r="DU14" s="13">
        <v>729</v>
      </c>
      <c r="DV14" s="13">
        <v>635</v>
      </c>
      <c r="DW14" s="13">
        <v>642</v>
      </c>
      <c r="DX14" s="13">
        <v>611</v>
      </c>
      <c r="DY14" s="13">
        <v>562</v>
      </c>
      <c r="DZ14" s="13">
        <v>544</v>
      </c>
      <c r="EA14" s="13">
        <v>570</v>
      </c>
      <c r="EB14" s="13">
        <v>467</v>
      </c>
      <c r="EC14" s="13">
        <v>459</v>
      </c>
      <c r="ED14" s="13">
        <v>382</v>
      </c>
      <c r="EE14" s="13">
        <v>381</v>
      </c>
      <c r="EF14" s="13">
        <v>420</v>
      </c>
      <c r="EG14" s="13">
        <v>353</v>
      </c>
      <c r="EH14" s="13">
        <v>286</v>
      </c>
      <c r="EI14" s="13">
        <v>268</v>
      </c>
      <c r="EJ14" s="13">
        <v>221</v>
      </c>
      <c r="EK14" s="13">
        <v>154</v>
      </c>
      <c r="EL14" s="13">
        <v>146</v>
      </c>
      <c r="EM14" s="13">
        <v>99</v>
      </c>
      <c r="EN14" s="13">
        <v>90</v>
      </c>
      <c r="EO14" s="13">
        <v>62</v>
      </c>
      <c r="EP14" s="13">
        <v>42</v>
      </c>
      <c r="EQ14" s="13">
        <v>20</v>
      </c>
      <c r="ER14" s="13">
        <v>13</v>
      </c>
      <c r="ES14" s="13">
        <v>6</v>
      </c>
      <c r="ET14" s="13">
        <v>2</v>
      </c>
      <c r="EU14" s="13">
        <v>2</v>
      </c>
      <c r="EV14" s="13">
        <v>1</v>
      </c>
      <c r="EW14" s="13"/>
      <c r="EX14" s="13">
        <v>5</v>
      </c>
      <c r="EY14" s="57">
        <v>210921</v>
      </c>
      <c r="EZ14" s="13">
        <v>181</v>
      </c>
      <c r="FA14" s="13">
        <v>285</v>
      </c>
      <c r="FB14" s="13">
        <v>331</v>
      </c>
      <c r="FC14" s="13">
        <v>262</v>
      </c>
      <c r="FD14" s="13">
        <v>264</v>
      </c>
      <c r="FE14" s="13">
        <v>236</v>
      </c>
      <c r="FF14" s="13">
        <v>294</v>
      </c>
      <c r="FG14" s="13">
        <v>303</v>
      </c>
      <c r="FH14" s="13">
        <v>331</v>
      </c>
      <c r="FI14" s="13">
        <v>384</v>
      </c>
      <c r="FJ14" s="13">
        <v>445</v>
      </c>
      <c r="FK14" s="13">
        <v>522</v>
      </c>
      <c r="FL14" s="13">
        <v>656</v>
      </c>
      <c r="FM14" s="13">
        <v>841</v>
      </c>
      <c r="FN14" s="13">
        <v>932</v>
      </c>
      <c r="FO14" s="13">
        <v>1146</v>
      </c>
      <c r="FP14" s="13">
        <v>1444</v>
      </c>
      <c r="FQ14" s="13">
        <v>1635</v>
      </c>
      <c r="FR14" s="13">
        <v>2184</v>
      </c>
      <c r="FS14" s="13">
        <v>2213</v>
      </c>
      <c r="FT14" s="13">
        <v>2564</v>
      </c>
      <c r="FU14" s="13">
        <v>2892</v>
      </c>
      <c r="FV14" s="13">
        <v>3191</v>
      </c>
      <c r="FW14" s="13">
        <v>3391</v>
      </c>
      <c r="FX14" s="13">
        <v>3758</v>
      </c>
      <c r="FY14" s="13">
        <v>4050</v>
      </c>
      <c r="FZ14" s="13">
        <v>4144</v>
      </c>
      <c r="GA14" s="13">
        <v>4296</v>
      </c>
      <c r="GB14" s="13">
        <v>4437</v>
      </c>
      <c r="GC14" s="13">
        <v>4821</v>
      </c>
      <c r="GD14" s="13">
        <v>5068</v>
      </c>
      <c r="GE14" s="13">
        <v>4753</v>
      </c>
      <c r="GF14" s="13">
        <v>4652</v>
      </c>
      <c r="GG14" s="13">
        <v>4640</v>
      </c>
      <c r="GH14" s="13">
        <v>4724</v>
      </c>
      <c r="GI14" s="13">
        <v>4788</v>
      </c>
      <c r="GJ14" s="13">
        <v>4514</v>
      </c>
      <c r="GK14" s="13">
        <v>4661</v>
      </c>
      <c r="GL14" s="13">
        <v>4641</v>
      </c>
      <c r="GM14" s="13">
        <v>4636</v>
      </c>
      <c r="GN14" s="13">
        <v>4519</v>
      </c>
      <c r="GO14" s="13">
        <v>4600</v>
      </c>
      <c r="GP14" s="13">
        <v>4602</v>
      </c>
      <c r="GQ14" s="13">
        <v>4292</v>
      </c>
      <c r="GR14" s="13">
        <v>4076</v>
      </c>
      <c r="GS14" s="13">
        <v>3773</v>
      </c>
      <c r="GT14" s="13">
        <v>3583</v>
      </c>
      <c r="GU14" s="13">
        <v>3389</v>
      </c>
      <c r="GV14" s="13">
        <v>3309</v>
      </c>
      <c r="GW14" s="13">
        <v>3305</v>
      </c>
      <c r="GX14" s="13">
        <v>3212</v>
      </c>
      <c r="GY14" s="13">
        <v>3003</v>
      </c>
      <c r="GZ14" s="13">
        <v>2935</v>
      </c>
      <c r="HA14" s="13">
        <v>2729</v>
      </c>
      <c r="HB14" s="13">
        <v>2762</v>
      </c>
      <c r="HC14" s="13">
        <v>2835</v>
      </c>
      <c r="HD14" s="13">
        <v>2720</v>
      </c>
      <c r="HE14" s="13">
        <v>2635</v>
      </c>
      <c r="HF14" s="13">
        <v>2512</v>
      </c>
      <c r="HG14" s="13">
        <v>2380</v>
      </c>
      <c r="HH14" s="13">
        <v>2303</v>
      </c>
      <c r="HI14" s="13">
        <v>2151</v>
      </c>
      <c r="HJ14" s="13">
        <v>2008</v>
      </c>
      <c r="HK14" s="13">
        <v>1922</v>
      </c>
      <c r="HL14" s="13">
        <v>1855</v>
      </c>
      <c r="HM14" s="13">
        <v>1824</v>
      </c>
      <c r="HN14" s="13">
        <v>1602</v>
      </c>
      <c r="HO14" s="13">
        <v>1583</v>
      </c>
      <c r="HP14" s="13">
        <v>1439</v>
      </c>
      <c r="HQ14" s="13">
        <v>1437</v>
      </c>
      <c r="HR14" s="13">
        <v>1287</v>
      </c>
      <c r="HS14" s="13">
        <v>1197</v>
      </c>
      <c r="HT14" s="13">
        <v>1120</v>
      </c>
      <c r="HU14" s="13">
        <v>997</v>
      </c>
      <c r="HV14" s="13">
        <v>947</v>
      </c>
      <c r="HW14" s="13">
        <v>880</v>
      </c>
      <c r="HX14" s="13">
        <v>838</v>
      </c>
      <c r="HY14" s="13">
        <v>744</v>
      </c>
      <c r="HZ14" s="13">
        <v>650</v>
      </c>
      <c r="IA14" s="13">
        <v>530</v>
      </c>
      <c r="IB14" s="13">
        <v>582</v>
      </c>
      <c r="IC14" s="13">
        <v>503</v>
      </c>
      <c r="ID14" s="13">
        <v>439</v>
      </c>
      <c r="IE14" s="13">
        <v>371</v>
      </c>
      <c r="IF14" s="13">
        <v>365</v>
      </c>
      <c r="IG14" s="13">
        <v>315</v>
      </c>
      <c r="IH14" s="13">
        <v>281</v>
      </c>
      <c r="II14" s="13">
        <v>234</v>
      </c>
      <c r="IJ14" s="13">
        <v>168</v>
      </c>
      <c r="IK14" s="13">
        <v>178</v>
      </c>
      <c r="IL14" s="13">
        <v>140</v>
      </c>
      <c r="IM14" s="13">
        <v>108</v>
      </c>
      <c r="IN14" s="13">
        <v>99</v>
      </c>
      <c r="IO14" s="13">
        <v>78</v>
      </c>
      <c r="IP14" s="13">
        <v>63</v>
      </c>
      <c r="IQ14" s="13">
        <v>42</v>
      </c>
      <c r="IR14" s="13">
        <v>22</v>
      </c>
      <c r="IS14" s="13">
        <v>20</v>
      </c>
      <c r="IT14" s="13">
        <v>15</v>
      </c>
      <c r="IU14" s="13">
        <v>4</v>
      </c>
      <c r="IV14" s="13">
        <v>3</v>
      </c>
      <c r="IW14" s="13">
        <v>5</v>
      </c>
      <c r="IX14" s="13">
        <v>1</v>
      </c>
      <c r="IY14" s="13">
        <v>2</v>
      </c>
      <c r="IZ14" s="13">
        <v>1</v>
      </c>
      <c r="JA14" s="13">
        <v>6</v>
      </c>
      <c r="JB14" s="57">
        <v>198040</v>
      </c>
      <c r="JC14" s="13">
        <v>73</v>
      </c>
      <c r="JD14" s="13">
        <v>85</v>
      </c>
      <c r="JE14" s="13">
        <v>8</v>
      </c>
      <c r="JF14" s="13">
        <v>2</v>
      </c>
      <c r="JG14" s="13">
        <v>3</v>
      </c>
      <c r="JH14" s="13">
        <v>1</v>
      </c>
      <c r="JI14" s="13">
        <v>1</v>
      </c>
      <c r="JJ14" s="13"/>
      <c r="JK14" s="13">
        <v>2</v>
      </c>
      <c r="JL14" s="13">
        <v>6</v>
      </c>
      <c r="JM14" s="13">
        <v>13</v>
      </c>
      <c r="JN14" s="13">
        <v>9</v>
      </c>
      <c r="JO14" s="13">
        <v>11</v>
      </c>
      <c r="JP14" s="13">
        <v>6</v>
      </c>
      <c r="JQ14" s="13"/>
      <c r="JR14" s="13">
        <v>9</v>
      </c>
      <c r="JS14" s="13">
        <v>7</v>
      </c>
      <c r="JT14" s="13">
        <v>19</v>
      </c>
      <c r="JU14" s="13">
        <v>33</v>
      </c>
      <c r="JV14" s="13">
        <v>23</v>
      </c>
      <c r="JW14" s="13">
        <v>16</v>
      </c>
      <c r="JX14" s="13">
        <v>24</v>
      </c>
      <c r="JY14" s="13">
        <v>22</v>
      </c>
      <c r="JZ14" s="13">
        <v>24</v>
      </c>
      <c r="KA14" s="13">
        <v>20</v>
      </c>
      <c r="KB14" s="13">
        <v>27</v>
      </c>
      <c r="KC14" s="13">
        <v>27</v>
      </c>
      <c r="KD14" s="13">
        <v>19</v>
      </c>
      <c r="KE14" s="13">
        <v>21</v>
      </c>
      <c r="KF14" s="13">
        <v>21</v>
      </c>
      <c r="KG14" s="13">
        <v>23</v>
      </c>
      <c r="KH14" s="13">
        <v>30</v>
      </c>
      <c r="KI14" s="13">
        <v>40</v>
      </c>
      <c r="KJ14" s="13">
        <v>27</v>
      </c>
      <c r="KK14" s="13">
        <v>25</v>
      </c>
      <c r="KL14" s="13">
        <v>30</v>
      </c>
      <c r="KM14" s="13">
        <v>36</v>
      </c>
      <c r="KN14" s="13">
        <v>35</v>
      </c>
      <c r="KO14" s="13">
        <v>22</v>
      </c>
      <c r="KP14" s="13">
        <v>23</v>
      </c>
      <c r="KQ14" s="13">
        <v>34</v>
      </c>
      <c r="KR14" s="13">
        <v>34</v>
      </c>
      <c r="KS14" s="13">
        <v>32</v>
      </c>
      <c r="KT14" s="13">
        <v>17</v>
      </c>
      <c r="KU14" s="13">
        <v>25</v>
      </c>
      <c r="KV14" s="13">
        <v>18</v>
      </c>
      <c r="KW14" s="13">
        <v>20</v>
      </c>
      <c r="KX14" s="13">
        <v>25</v>
      </c>
      <c r="KY14" s="13">
        <v>26</v>
      </c>
      <c r="KZ14" s="13">
        <v>22</v>
      </c>
      <c r="LA14" s="13">
        <v>26</v>
      </c>
      <c r="LB14" s="13">
        <v>26</v>
      </c>
      <c r="LC14" s="13">
        <v>24</v>
      </c>
      <c r="LD14" s="13">
        <v>20</v>
      </c>
      <c r="LE14" s="13">
        <v>13</v>
      </c>
      <c r="LF14" s="13">
        <v>21</v>
      </c>
      <c r="LG14" s="13">
        <v>21</v>
      </c>
      <c r="LH14" s="13">
        <v>25</v>
      </c>
      <c r="LI14" s="13">
        <v>23</v>
      </c>
      <c r="LJ14" s="13">
        <v>22</v>
      </c>
      <c r="LK14" s="13">
        <v>18</v>
      </c>
      <c r="LL14" s="13">
        <v>13</v>
      </c>
      <c r="LM14" s="13">
        <v>10</v>
      </c>
      <c r="LN14" s="13">
        <v>15</v>
      </c>
      <c r="LO14" s="13">
        <v>5</v>
      </c>
      <c r="LP14" s="13">
        <v>16</v>
      </c>
      <c r="LQ14" s="13">
        <v>13</v>
      </c>
      <c r="LR14" s="13">
        <v>7</v>
      </c>
      <c r="LS14" s="13">
        <v>11</v>
      </c>
      <c r="LT14" s="13">
        <v>11</v>
      </c>
      <c r="LU14" s="13">
        <v>10</v>
      </c>
      <c r="LV14" s="13">
        <v>17</v>
      </c>
      <c r="LW14" s="13">
        <v>14</v>
      </c>
      <c r="LX14" s="13">
        <v>11</v>
      </c>
      <c r="LY14" s="13">
        <v>13</v>
      </c>
      <c r="LZ14" s="13">
        <v>11</v>
      </c>
      <c r="MA14" s="13">
        <v>14</v>
      </c>
      <c r="MB14" s="13">
        <v>10</v>
      </c>
      <c r="MC14" s="13">
        <v>10</v>
      </c>
      <c r="MD14" s="13">
        <v>14</v>
      </c>
      <c r="ME14" s="13">
        <v>18</v>
      </c>
      <c r="MF14" s="13">
        <v>10</v>
      </c>
      <c r="MG14" s="13">
        <v>20</v>
      </c>
      <c r="MH14" s="13">
        <v>28</v>
      </c>
      <c r="MI14" s="13">
        <v>30</v>
      </c>
      <c r="MJ14" s="13">
        <v>19</v>
      </c>
      <c r="MK14" s="13">
        <v>22</v>
      </c>
      <c r="ML14" s="13">
        <v>27</v>
      </c>
      <c r="MM14" s="13">
        <v>20</v>
      </c>
      <c r="MN14" s="13">
        <v>21</v>
      </c>
      <c r="MO14" s="13">
        <v>17</v>
      </c>
      <c r="MP14" s="13">
        <v>29</v>
      </c>
      <c r="MQ14" s="13">
        <v>18</v>
      </c>
      <c r="MR14" s="13">
        <v>27</v>
      </c>
      <c r="MS14" s="13">
        <v>14</v>
      </c>
      <c r="MT14" s="13">
        <v>15</v>
      </c>
      <c r="MU14" s="13">
        <v>9</v>
      </c>
      <c r="MV14" s="13">
        <v>16</v>
      </c>
      <c r="MW14" s="13">
        <v>6</v>
      </c>
      <c r="MX14" s="13">
        <v>5</v>
      </c>
      <c r="MY14" s="13">
        <v>3</v>
      </c>
      <c r="MZ14" s="13">
        <v>3</v>
      </c>
      <c r="NA14" s="13">
        <v>1</v>
      </c>
      <c r="NB14" s="13">
        <v>2</v>
      </c>
      <c r="NC14" s="13">
        <v>1</v>
      </c>
      <c r="ND14" s="13">
        <v>11</v>
      </c>
      <c r="NE14" s="57">
        <v>1932</v>
      </c>
      <c r="NF14" s="13">
        <v>410893</v>
      </c>
      <c r="NG14" s="331"/>
      <c r="NH14" s="331"/>
      <c r="NI14" s="331"/>
      <c r="NJ14" s="331"/>
      <c r="NK14" s="331"/>
      <c r="NL14" s="331"/>
      <c r="NM14" s="331"/>
      <c r="NN14" s="331"/>
      <c r="NO14" s="331"/>
      <c r="NP14" s="331"/>
      <c r="NQ14" s="331"/>
    </row>
    <row r="15" spans="1:381">
      <c r="A15" s="5" t="s">
        <v>28</v>
      </c>
      <c r="B15" s="232">
        <f t="shared" si="26"/>
        <v>234</v>
      </c>
      <c r="C15" s="232">
        <f t="shared" si="27"/>
        <v>231</v>
      </c>
      <c r="D15" s="232">
        <f t="shared" si="28"/>
        <v>3237</v>
      </c>
      <c r="E15" s="232">
        <f t="shared" si="29"/>
        <v>3676</v>
      </c>
      <c r="F15" s="232">
        <f t="shared" si="30"/>
        <v>8516</v>
      </c>
      <c r="G15" s="232">
        <f t="shared" si="31"/>
        <v>8467</v>
      </c>
      <c r="H15" s="232">
        <f t="shared" si="32"/>
        <v>7728</v>
      </c>
      <c r="I15" s="232">
        <f t="shared" si="33"/>
        <v>7549</v>
      </c>
      <c r="J15" s="232">
        <f t="shared" si="34"/>
        <v>5892</v>
      </c>
      <c r="K15" s="232">
        <f t="shared" si="35"/>
        <v>6117</v>
      </c>
      <c r="L15" s="232">
        <f t="shared" si="36"/>
        <v>4099</v>
      </c>
      <c r="M15" s="232">
        <f t="shared" si="37"/>
        <v>4287</v>
      </c>
      <c r="N15" s="232">
        <f t="shared" si="38"/>
        <v>2479</v>
      </c>
      <c r="O15" s="232">
        <f t="shared" si="39"/>
        <v>2407</v>
      </c>
      <c r="P15" s="232">
        <f t="shared" si="40"/>
        <v>1113</v>
      </c>
      <c r="Q15" s="232">
        <f t="shared" si="41"/>
        <v>598</v>
      </c>
      <c r="R15" s="232">
        <f t="shared" si="42"/>
        <v>320</v>
      </c>
      <c r="S15" s="232">
        <f t="shared" si="43"/>
        <v>384</v>
      </c>
      <c r="T15" s="232">
        <f t="shared" si="44"/>
        <v>40</v>
      </c>
      <c r="U15" s="232">
        <f t="shared" si="45"/>
        <v>75</v>
      </c>
      <c r="W15" s="12" t="s">
        <v>183</v>
      </c>
      <c r="X15" s="612">
        <f t="shared" si="46"/>
        <v>1088</v>
      </c>
      <c r="Y15" s="612">
        <f t="shared" si="47"/>
        <v>1034</v>
      </c>
      <c r="Z15" s="612">
        <f t="shared" si="48"/>
        <v>5036</v>
      </c>
      <c r="AA15" s="612">
        <f t="shared" si="49"/>
        <v>5560</v>
      </c>
      <c r="AB15" s="612">
        <f t="shared" si="50"/>
        <v>17423</v>
      </c>
      <c r="AC15" s="612">
        <f t="shared" si="51"/>
        <v>18373</v>
      </c>
      <c r="AD15" s="612">
        <f t="shared" si="52"/>
        <v>18397</v>
      </c>
      <c r="AE15" s="612">
        <f t="shared" si="53"/>
        <v>18512</v>
      </c>
      <c r="AF15" s="612">
        <f t="shared" si="54"/>
        <v>16043</v>
      </c>
      <c r="AG15" s="612">
        <f t="shared" si="55"/>
        <v>16051</v>
      </c>
      <c r="AH15" s="612">
        <f t="shared" si="56"/>
        <v>10053</v>
      </c>
      <c r="AI15" s="612">
        <f t="shared" si="57"/>
        <v>10463</v>
      </c>
      <c r="AJ15" s="612">
        <f t="shared" si="58"/>
        <v>6827</v>
      </c>
      <c r="AK15" s="612">
        <f t="shared" si="59"/>
        <v>6957</v>
      </c>
      <c r="AL15" s="612">
        <f t="shared" si="60"/>
        <v>3158</v>
      </c>
      <c r="AM15" s="612">
        <f t="shared" si="61"/>
        <v>3085</v>
      </c>
      <c r="AN15" s="612">
        <f t="shared" si="62"/>
        <v>900</v>
      </c>
      <c r="AO15" s="612">
        <f t="shared" si="63"/>
        <v>1225</v>
      </c>
      <c r="AP15" s="612">
        <f t="shared" si="64"/>
        <v>108</v>
      </c>
      <c r="AQ15" s="612">
        <f t="shared" si="65"/>
        <v>245</v>
      </c>
      <c r="AR15" s="612">
        <f t="shared" si="66"/>
        <v>577</v>
      </c>
      <c r="AT15" s="12" t="s">
        <v>183</v>
      </c>
      <c r="AU15" s="13">
        <v>59</v>
      </c>
      <c r="AV15" s="13">
        <v>126</v>
      </c>
      <c r="AW15" s="13">
        <v>131</v>
      </c>
      <c r="AX15" s="13">
        <v>99</v>
      </c>
      <c r="AY15" s="13">
        <v>82</v>
      </c>
      <c r="AZ15" s="13">
        <v>97</v>
      </c>
      <c r="BA15" s="13">
        <v>98</v>
      </c>
      <c r="BB15" s="13">
        <v>109</v>
      </c>
      <c r="BC15" s="13">
        <v>110</v>
      </c>
      <c r="BD15" s="13">
        <v>123</v>
      </c>
      <c r="BE15" s="13">
        <v>132</v>
      </c>
      <c r="BF15" s="13">
        <v>155</v>
      </c>
      <c r="BG15" s="13">
        <v>228</v>
      </c>
      <c r="BH15" s="13">
        <v>296</v>
      </c>
      <c r="BI15" s="13">
        <v>438</v>
      </c>
      <c r="BJ15" s="13">
        <v>545</v>
      </c>
      <c r="BK15" s="13">
        <v>705</v>
      </c>
      <c r="BL15" s="13">
        <v>850</v>
      </c>
      <c r="BM15" s="13">
        <v>1077</v>
      </c>
      <c r="BN15" s="13">
        <v>1134</v>
      </c>
      <c r="BO15" s="13">
        <v>1378</v>
      </c>
      <c r="BP15" s="13">
        <v>1514</v>
      </c>
      <c r="BQ15" s="13">
        <v>1650</v>
      </c>
      <c r="BR15" s="13">
        <v>1733</v>
      </c>
      <c r="BS15" s="13">
        <v>1914</v>
      </c>
      <c r="BT15" s="13">
        <v>1920</v>
      </c>
      <c r="BU15" s="13">
        <v>2018</v>
      </c>
      <c r="BV15" s="13">
        <v>2022</v>
      </c>
      <c r="BW15" s="13">
        <v>2085</v>
      </c>
      <c r="BX15" s="13">
        <v>2139</v>
      </c>
      <c r="BY15" s="13">
        <v>2130</v>
      </c>
      <c r="BZ15" s="13">
        <v>1811</v>
      </c>
      <c r="CA15" s="13">
        <v>1810</v>
      </c>
      <c r="CB15" s="13">
        <v>1891</v>
      </c>
      <c r="CC15" s="13">
        <v>1987</v>
      </c>
      <c r="CD15" s="13">
        <v>1903</v>
      </c>
      <c r="CE15" s="13">
        <v>1725</v>
      </c>
      <c r="CF15" s="13">
        <v>1634</v>
      </c>
      <c r="CG15" s="13">
        <v>1767</v>
      </c>
      <c r="CH15" s="13">
        <v>1854</v>
      </c>
      <c r="CI15" s="13">
        <v>1705</v>
      </c>
      <c r="CJ15" s="13">
        <v>1861</v>
      </c>
      <c r="CK15" s="13">
        <v>1946</v>
      </c>
      <c r="CL15" s="13">
        <v>1854</v>
      </c>
      <c r="CM15" s="13">
        <v>1659</v>
      </c>
      <c r="CN15" s="13">
        <v>1539</v>
      </c>
      <c r="CO15" s="13">
        <v>1473</v>
      </c>
      <c r="CP15" s="13">
        <v>1423</v>
      </c>
      <c r="CQ15" s="13">
        <v>1358</v>
      </c>
      <c r="CR15" s="13">
        <v>1233</v>
      </c>
      <c r="CS15" s="13">
        <v>1299</v>
      </c>
      <c r="CT15" s="13">
        <v>1238</v>
      </c>
      <c r="CU15" s="13">
        <v>1147</v>
      </c>
      <c r="CV15" s="13">
        <v>1038</v>
      </c>
      <c r="CW15" s="13">
        <v>967</v>
      </c>
      <c r="CX15" s="13">
        <v>1043</v>
      </c>
      <c r="CY15" s="13">
        <v>997</v>
      </c>
      <c r="CZ15" s="13">
        <v>944</v>
      </c>
      <c r="DA15" s="13">
        <v>913</v>
      </c>
      <c r="DB15" s="13">
        <v>877</v>
      </c>
      <c r="DC15" s="13">
        <v>759</v>
      </c>
      <c r="DD15" s="13">
        <v>786</v>
      </c>
      <c r="DE15" s="13">
        <v>780</v>
      </c>
      <c r="DF15" s="13">
        <v>776</v>
      </c>
      <c r="DG15" s="13">
        <v>793</v>
      </c>
      <c r="DH15" s="13">
        <v>718</v>
      </c>
      <c r="DI15" s="13">
        <v>666</v>
      </c>
      <c r="DJ15" s="13">
        <v>600</v>
      </c>
      <c r="DK15" s="13">
        <v>577</v>
      </c>
      <c r="DL15" s="13">
        <v>502</v>
      </c>
      <c r="DM15" s="13">
        <v>492</v>
      </c>
      <c r="DN15" s="13">
        <v>414</v>
      </c>
      <c r="DO15" s="13">
        <v>377</v>
      </c>
      <c r="DP15" s="13">
        <v>342</v>
      </c>
      <c r="DQ15" s="13">
        <v>334</v>
      </c>
      <c r="DR15" s="13">
        <v>244</v>
      </c>
      <c r="DS15" s="13">
        <v>228</v>
      </c>
      <c r="DT15" s="13">
        <v>249</v>
      </c>
      <c r="DU15" s="13">
        <v>205</v>
      </c>
      <c r="DV15" s="13">
        <v>200</v>
      </c>
      <c r="DW15" s="13">
        <v>194</v>
      </c>
      <c r="DX15" s="13">
        <v>165</v>
      </c>
      <c r="DY15" s="13">
        <v>167</v>
      </c>
      <c r="DZ15" s="13">
        <v>111</v>
      </c>
      <c r="EA15" s="13">
        <v>141</v>
      </c>
      <c r="EB15" s="13">
        <v>110</v>
      </c>
      <c r="EC15" s="13">
        <v>99</v>
      </c>
      <c r="ED15" s="13">
        <v>94</v>
      </c>
      <c r="EE15" s="13">
        <v>76</v>
      </c>
      <c r="EF15" s="13">
        <v>68</v>
      </c>
      <c r="EG15" s="13">
        <v>58</v>
      </c>
      <c r="EH15" s="13">
        <v>32</v>
      </c>
      <c r="EI15" s="13">
        <v>31</v>
      </c>
      <c r="EJ15" s="13">
        <v>45</v>
      </c>
      <c r="EK15" s="13">
        <v>12</v>
      </c>
      <c r="EL15" s="13">
        <v>26</v>
      </c>
      <c r="EM15" s="13">
        <v>16</v>
      </c>
      <c r="EN15" s="13">
        <v>9</v>
      </c>
      <c r="EO15" s="13">
        <v>5</v>
      </c>
      <c r="EP15" s="13">
        <v>6</v>
      </c>
      <c r="EQ15" s="13">
        <v>1</v>
      </c>
      <c r="ER15" s="13">
        <v>2</v>
      </c>
      <c r="ES15" s="13">
        <v>1</v>
      </c>
      <c r="ET15" s="13">
        <v>1</v>
      </c>
      <c r="EU15" s="13"/>
      <c r="EV15" s="13"/>
      <c r="EW15" s="13"/>
      <c r="EX15" s="13">
        <v>3</v>
      </c>
      <c r="EY15" s="57">
        <v>81508</v>
      </c>
      <c r="EZ15" s="13">
        <v>58</v>
      </c>
      <c r="FA15" s="13">
        <v>146</v>
      </c>
      <c r="FB15" s="13">
        <v>127</v>
      </c>
      <c r="FC15" s="13">
        <v>113</v>
      </c>
      <c r="FD15" s="13">
        <v>96</v>
      </c>
      <c r="FE15" s="13">
        <v>101</v>
      </c>
      <c r="FF15" s="13">
        <v>114</v>
      </c>
      <c r="FG15" s="13">
        <v>112</v>
      </c>
      <c r="FH15" s="13">
        <v>109</v>
      </c>
      <c r="FI15" s="13">
        <v>112</v>
      </c>
      <c r="FJ15" s="13">
        <v>138</v>
      </c>
      <c r="FK15" s="13">
        <v>185</v>
      </c>
      <c r="FL15" s="13">
        <v>204</v>
      </c>
      <c r="FM15" s="13">
        <v>279</v>
      </c>
      <c r="FN15" s="13">
        <v>359</v>
      </c>
      <c r="FO15" s="13">
        <v>472</v>
      </c>
      <c r="FP15" s="13">
        <v>589</v>
      </c>
      <c r="FQ15" s="13">
        <v>719</v>
      </c>
      <c r="FR15" s="13">
        <v>1012</v>
      </c>
      <c r="FS15" s="13">
        <v>1079</v>
      </c>
      <c r="FT15" s="13">
        <v>1300</v>
      </c>
      <c r="FU15" s="13">
        <v>1399</v>
      </c>
      <c r="FV15" s="13">
        <v>1529</v>
      </c>
      <c r="FW15" s="13">
        <v>1599</v>
      </c>
      <c r="FX15" s="13">
        <v>1772</v>
      </c>
      <c r="FY15" s="13">
        <v>1901</v>
      </c>
      <c r="FZ15" s="13">
        <v>1884</v>
      </c>
      <c r="GA15" s="13">
        <v>1893</v>
      </c>
      <c r="GB15" s="13">
        <v>2061</v>
      </c>
      <c r="GC15" s="13">
        <v>2085</v>
      </c>
      <c r="GD15" s="13">
        <v>2141</v>
      </c>
      <c r="GE15" s="13">
        <v>1786</v>
      </c>
      <c r="GF15" s="13">
        <v>1858</v>
      </c>
      <c r="GG15" s="13">
        <v>1927</v>
      </c>
      <c r="GH15" s="13">
        <v>1854</v>
      </c>
      <c r="GI15" s="13">
        <v>1880</v>
      </c>
      <c r="GJ15" s="13">
        <v>1664</v>
      </c>
      <c r="GK15" s="13">
        <v>1649</v>
      </c>
      <c r="GL15" s="13">
        <v>1744</v>
      </c>
      <c r="GM15" s="13">
        <v>1894</v>
      </c>
      <c r="GN15" s="13">
        <v>1855</v>
      </c>
      <c r="GO15" s="13">
        <v>1878</v>
      </c>
      <c r="GP15" s="13">
        <v>1953</v>
      </c>
      <c r="GQ15" s="13">
        <v>1826</v>
      </c>
      <c r="GR15" s="13">
        <v>1676</v>
      </c>
      <c r="GS15" s="13">
        <v>1527</v>
      </c>
      <c r="GT15" s="13">
        <v>1493</v>
      </c>
      <c r="GU15" s="13">
        <v>1330</v>
      </c>
      <c r="GV15" s="13">
        <v>1298</v>
      </c>
      <c r="GW15" s="13">
        <v>1207</v>
      </c>
      <c r="GX15" s="13">
        <v>1267</v>
      </c>
      <c r="GY15" s="13">
        <v>1092</v>
      </c>
      <c r="GZ15" s="13">
        <v>1087</v>
      </c>
      <c r="HA15" s="13">
        <v>986</v>
      </c>
      <c r="HB15" s="13">
        <v>1000</v>
      </c>
      <c r="HC15" s="13">
        <v>971</v>
      </c>
      <c r="HD15" s="13">
        <v>962</v>
      </c>
      <c r="HE15" s="13">
        <v>893</v>
      </c>
      <c r="HF15" s="13">
        <v>915</v>
      </c>
      <c r="HG15" s="13">
        <v>880</v>
      </c>
      <c r="HH15" s="13">
        <v>769</v>
      </c>
      <c r="HI15" s="13">
        <v>715</v>
      </c>
      <c r="HJ15" s="13">
        <v>761</v>
      </c>
      <c r="HK15" s="13">
        <v>739</v>
      </c>
      <c r="HL15" s="13">
        <v>698</v>
      </c>
      <c r="HM15" s="13">
        <v>717</v>
      </c>
      <c r="HN15" s="13">
        <v>687</v>
      </c>
      <c r="HO15" s="13">
        <v>623</v>
      </c>
      <c r="HP15" s="13">
        <v>577</v>
      </c>
      <c r="HQ15" s="13">
        <v>541</v>
      </c>
      <c r="HR15" s="13">
        <v>478</v>
      </c>
      <c r="HS15" s="13">
        <v>445</v>
      </c>
      <c r="HT15" s="13">
        <v>437</v>
      </c>
      <c r="HU15" s="13">
        <v>376</v>
      </c>
      <c r="HV15" s="13">
        <v>302</v>
      </c>
      <c r="HW15" s="13">
        <v>259</v>
      </c>
      <c r="HX15" s="13">
        <v>266</v>
      </c>
      <c r="HY15" s="13">
        <v>229</v>
      </c>
      <c r="HZ15" s="13">
        <v>193</v>
      </c>
      <c r="IA15" s="13">
        <v>173</v>
      </c>
      <c r="IB15" s="13">
        <v>161</v>
      </c>
      <c r="IC15" s="13">
        <v>141</v>
      </c>
      <c r="ID15" s="13">
        <v>118</v>
      </c>
      <c r="IE15" s="13">
        <v>94</v>
      </c>
      <c r="IF15" s="13">
        <v>106</v>
      </c>
      <c r="IG15" s="13">
        <v>62</v>
      </c>
      <c r="IH15" s="13">
        <v>68</v>
      </c>
      <c r="II15" s="13">
        <v>55</v>
      </c>
      <c r="IJ15" s="13">
        <v>58</v>
      </c>
      <c r="IK15" s="13">
        <v>37</v>
      </c>
      <c r="IL15" s="13">
        <v>30</v>
      </c>
      <c r="IM15" s="13">
        <v>21</v>
      </c>
      <c r="IN15" s="13">
        <v>20</v>
      </c>
      <c r="IO15" s="13">
        <v>16</v>
      </c>
      <c r="IP15" s="13">
        <v>8</v>
      </c>
      <c r="IQ15" s="13">
        <v>10</v>
      </c>
      <c r="IR15" s="13">
        <v>1</v>
      </c>
      <c r="IS15" s="13">
        <v>2</v>
      </c>
      <c r="IT15" s="13"/>
      <c r="IU15" s="13"/>
      <c r="IV15" s="13"/>
      <c r="IW15" s="13"/>
      <c r="IX15" s="13"/>
      <c r="IY15" s="13"/>
      <c r="IZ15" s="13"/>
      <c r="JA15" s="13">
        <v>1</v>
      </c>
      <c r="JB15" s="57">
        <v>79034</v>
      </c>
      <c r="JC15" s="13">
        <v>28</v>
      </c>
      <c r="JD15" s="13">
        <v>32</v>
      </c>
      <c r="JE15" s="13">
        <v>4</v>
      </c>
      <c r="JF15" s="13">
        <v>1</v>
      </c>
      <c r="JG15" s="13">
        <v>2</v>
      </c>
      <c r="JH15" s="13">
        <v>4</v>
      </c>
      <c r="JI15" s="13">
        <v>4</v>
      </c>
      <c r="JJ15" s="13">
        <v>1</v>
      </c>
      <c r="JK15" s="13">
        <v>7</v>
      </c>
      <c r="JL15" s="13">
        <v>12</v>
      </c>
      <c r="JM15" s="13">
        <v>25</v>
      </c>
      <c r="JN15" s="13">
        <v>16</v>
      </c>
      <c r="JO15" s="13">
        <v>5</v>
      </c>
      <c r="JP15" s="13">
        <v>3</v>
      </c>
      <c r="JQ15" s="13">
        <v>8</v>
      </c>
      <c r="JR15" s="13">
        <v>3</v>
      </c>
      <c r="JS15" s="13">
        <v>11</v>
      </c>
      <c r="JT15" s="13">
        <v>2</v>
      </c>
      <c r="JU15" s="13">
        <v>7</v>
      </c>
      <c r="JV15" s="13">
        <v>8</v>
      </c>
      <c r="JW15" s="13">
        <v>10</v>
      </c>
      <c r="JX15" s="13">
        <v>8</v>
      </c>
      <c r="JY15" s="13">
        <v>14</v>
      </c>
      <c r="JZ15" s="13">
        <v>5</v>
      </c>
      <c r="KA15" s="13">
        <v>3</v>
      </c>
      <c r="KB15" s="13">
        <v>11</v>
      </c>
      <c r="KC15" s="13">
        <v>11</v>
      </c>
      <c r="KD15" s="13">
        <v>13</v>
      </c>
      <c r="KE15" s="13">
        <v>5</v>
      </c>
      <c r="KF15" s="13">
        <v>6</v>
      </c>
      <c r="KG15" s="13">
        <v>3</v>
      </c>
      <c r="KH15" s="13">
        <v>6</v>
      </c>
      <c r="KI15" s="13">
        <v>6</v>
      </c>
      <c r="KJ15" s="13">
        <v>11</v>
      </c>
      <c r="KK15" s="13">
        <v>4</v>
      </c>
      <c r="KL15" s="13">
        <v>11</v>
      </c>
      <c r="KM15" s="13">
        <v>5</v>
      </c>
      <c r="KN15" s="13">
        <v>5</v>
      </c>
      <c r="KO15" s="13">
        <v>8</v>
      </c>
      <c r="KP15" s="13">
        <v>10</v>
      </c>
      <c r="KQ15" s="13">
        <v>7</v>
      </c>
      <c r="KR15" s="13">
        <v>11</v>
      </c>
      <c r="KS15" s="13">
        <v>6</v>
      </c>
      <c r="KT15" s="13">
        <v>10</v>
      </c>
      <c r="KU15" s="13">
        <v>9</v>
      </c>
      <c r="KV15" s="13">
        <v>9</v>
      </c>
      <c r="KW15" s="13">
        <v>5</v>
      </c>
      <c r="KX15" s="13">
        <v>9</v>
      </c>
      <c r="KY15" s="13">
        <v>10</v>
      </c>
      <c r="KZ15" s="13">
        <v>1</v>
      </c>
      <c r="LA15" s="13">
        <v>4</v>
      </c>
      <c r="LB15" s="13">
        <v>5</v>
      </c>
      <c r="LC15" s="13">
        <v>1</v>
      </c>
      <c r="LD15" s="13">
        <v>5</v>
      </c>
      <c r="LE15" s="13">
        <v>3</v>
      </c>
      <c r="LF15" s="13">
        <v>4</v>
      </c>
      <c r="LG15" s="13">
        <v>2</v>
      </c>
      <c r="LH15" s="13">
        <v>3</v>
      </c>
      <c r="LI15" s="13">
        <v>4</v>
      </c>
      <c r="LJ15" s="13">
        <v>1</v>
      </c>
      <c r="LK15" s="13">
        <v>4</v>
      </c>
      <c r="LL15" s="13">
        <v>4</v>
      </c>
      <c r="LM15" s="13">
        <v>3</v>
      </c>
      <c r="LN15" s="13">
        <v>2</v>
      </c>
      <c r="LO15" s="13">
        <v>1</v>
      </c>
      <c r="LP15" s="13">
        <v>2</v>
      </c>
      <c r="LQ15" s="13"/>
      <c r="LR15" s="13"/>
      <c r="LS15" s="13">
        <v>1</v>
      </c>
      <c r="LT15" s="13">
        <v>5</v>
      </c>
      <c r="LU15" s="13">
        <v>5</v>
      </c>
      <c r="LV15" s="13">
        <v>1</v>
      </c>
      <c r="LW15" s="13">
        <v>2</v>
      </c>
      <c r="LX15" s="13">
        <v>1</v>
      </c>
      <c r="LY15" s="13">
        <v>1</v>
      </c>
      <c r="LZ15" s="13">
        <v>2</v>
      </c>
      <c r="MA15" s="13">
        <v>1</v>
      </c>
      <c r="MB15" s="13"/>
      <c r="MC15" s="13">
        <v>3</v>
      </c>
      <c r="MD15" s="13">
        <v>1</v>
      </c>
      <c r="ME15" s="13">
        <v>2</v>
      </c>
      <c r="MF15" s="13">
        <v>3</v>
      </c>
      <c r="MG15" s="13">
        <v>4</v>
      </c>
      <c r="MH15" s="13">
        <v>4</v>
      </c>
      <c r="MI15" s="13">
        <v>6</v>
      </c>
      <c r="MJ15" s="13">
        <v>6</v>
      </c>
      <c r="MK15" s="13">
        <v>6</v>
      </c>
      <c r="ML15" s="13">
        <v>2</v>
      </c>
      <c r="MM15" s="13">
        <v>6</v>
      </c>
      <c r="MN15" s="13">
        <v>2</v>
      </c>
      <c r="MO15" s="13">
        <v>3</v>
      </c>
      <c r="MP15" s="13">
        <v>5</v>
      </c>
      <c r="MQ15" s="13">
        <v>5</v>
      </c>
      <c r="MR15" s="13">
        <v>2</v>
      </c>
      <c r="MS15" s="13">
        <v>4</v>
      </c>
      <c r="MT15" s="13">
        <v>2</v>
      </c>
      <c r="MU15" s="13">
        <v>2</v>
      </c>
      <c r="MV15" s="13"/>
      <c r="MW15" s="13">
        <v>1</v>
      </c>
      <c r="MX15" s="13"/>
      <c r="MY15" s="13"/>
      <c r="MZ15" s="13"/>
      <c r="NA15" s="13"/>
      <c r="NB15" s="13"/>
      <c r="NC15" s="13"/>
      <c r="ND15" s="13">
        <v>22</v>
      </c>
      <c r="NE15" s="57">
        <v>573</v>
      </c>
      <c r="NF15" s="13">
        <v>161115</v>
      </c>
      <c r="NG15" s="331"/>
      <c r="NH15" s="331"/>
      <c r="NI15" s="331"/>
      <c r="NJ15" s="331"/>
      <c r="NK15" s="331"/>
      <c r="NL15" s="331"/>
      <c r="NM15" s="331"/>
      <c r="NN15" s="331"/>
      <c r="NO15" s="331"/>
      <c r="NP15" s="331"/>
      <c r="NQ15" s="331"/>
    </row>
    <row r="16" spans="1:381" ht="13.8">
      <c r="A16" s="5" t="s">
        <v>180</v>
      </c>
      <c r="B16" s="232">
        <f t="shared" si="26"/>
        <v>1428</v>
      </c>
      <c r="C16" s="232">
        <f t="shared" si="27"/>
        <v>1408</v>
      </c>
      <c r="D16" s="232">
        <f t="shared" si="28"/>
        <v>3520</v>
      </c>
      <c r="E16" s="232">
        <f t="shared" si="29"/>
        <v>4449</v>
      </c>
      <c r="F16" s="232">
        <f t="shared" si="30"/>
        <v>10870</v>
      </c>
      <c r="G16" s="232">
        <f t="shared" si="31"/>
        <v>11776</v>
      </c>
      <c r="H16" s="232">
        <f t="shared" si="32"/>
        <v>12937</v>
      </c>
      <c r="I16" s="232">
        <f t="shared" si="33"/>
        <v>13478</v>
      </c>
      <c r="J16" s="232">
        <f t="shared" si="34"/>
        <v>11055</v>
      </c>
      <c r="K16" s="232">
        <f t="shared" si="35"/>
        <v>11761</v>
      </c>
      <c r="L16" s="232">
        <f t="shared" si="36"/>
        <v>7355</v>
      </c>
      <c r="M16" s="232">
        <f t="shared" si="37"/>
        <v>7798</v>
      </c>
      <c r="N16" s="232">
        <f t="shared" si="38"/>
        <v>4209</v>
      </c>
      <c r="O16" s="232">
        <f t="shared" si="39"/>
        <v>4314</v>
      </c>
      <c r="P16" s="232">
        <f t="shared" si="40"/>
        <v>2144</v>
      </c>
      <c r="Q16" s="232">
        <f t="shared" si="41"/>
        <v>2305</v>
      </c>
      <c r="R16" s="232">
        <f t="shared" si="42"/>
        <v>703</v>
      </c>
      <c r="S16" s="232">
        <f t="shared" si="43"/>
        <v>1033</v>
      </c>
      <c r="T16" s="232">
        <f t="shared" si="44"/>
        <v>115</v>
      </c>
      <c r="U16" s="232">
        <f t="shared" si="45"/>
        <v>319</v>
      </c>
      <c r="NH16" s="329"/>
      <c r="NI16" s="329"/>
      <c r="NJ16" s="329"/>
      <c r="NK16" s="93"/>
      <c r="NL16" s="93"/>
      <c r="NM16" s="331"/>
      <c r="NN16" s="331"/>
      <c r="NO16" s="331"/>
      <c r="NP16" s="331"/>
      <c r="NQ16" s="331"/>
    </row>
    <row r="17" spans="1:381" ht="13.8">
      <c r="A17" s="5" t="s">
        <v>30</v>
      </c>
      <c r="B17" s="232">
        <f t="shared" si="26"/>
        <v>1309</v>
      </c>
      <c r="C17" s="232">
        <f t="shared" si="27"/>
        <v>1252</v>
      </c>
      <c r="D17" s="232">
        <f t="shared" si="28"/>
        <v>2975</v>
      </c>
      <c r="E17" s="232">
        <f t="shared" si="29"/>
        <v>3219</v>
      </c>
      <c r="F17" s="232">
        <f t="shared" si="30"/>
        <v>5717</v>
      </c>
      <c r="G17" s="232">
        <f t="shared" si="31"/>
        <v>5730</v>
      </c>
      <c r="H17" s="232">
        <f t="shared" si="32"/>
        <v>4759</v>
      </c>
      <c r="I17" s="232">
        <f t="shared" si="33"/>
        <v>4759</v>
      </c>
      <c r="J17" s="232">
        <f t="shared" si="34"/>
        <v>3726</v>
      </c>
      <c r="K17" s="232">
        <f t="shared" si="35"/>
        <v>3790</v>
      </c>
      <c r="L17" s="232">
        <f t="shared" si="36"/>
        <v>2625</v>
      </c>
      <c r="M17" s="232">
        <f t="shared" si="37"/>
        <v>2634</v>
      </c>
      <c r="N17" s="232">
        <f t="shared" si="38"/>
        <v>1475</v>
      </c>
      <c r="O17" s="232">
        <f t="shared" si="39"/>
        <v>1461</v>
      </c>
      <c r="P17" s="232">
        <f t="shared" si="40"/>
        <v>598</v>
      </c>
      <c r="Q17" s="232">
        <f t="shared" si="41"/>
        <v>602</v>
      </c>
      <c r="R17" s="232">
        <f t="shared" si="42"/>
        <v>184</v>
      </c>
      <c r="S17" s="232">
        <f t="shared" si="43"/>
        <v>292</v>
      </c>
      <c r="T17" s="232">
        <f t="shared" si="44"/>
        <v>31</v>
      </c>
      <c r="U17" s="232">
        <f t="shared" si="45"/>
        <v>52</v>
      </c>
      <c r="W17" s="54"/>
      <c r="X17" s="43" t="s">
        <v>16</v>
      </c>
      <c r="Y17" s="40" t="s">
        <v>16</v>
      </c>
      <c r="Z17" s="41" t="s">
        <v>7</v>
      </c>
      <c r="AA17" s="41" t="s">
        <v>7</v>
      </c>
      <c r="AB17" s="40" t="s">
        <v>8</v>
      </c>
      <c r="AC17" s="40" t="s">
        <v>8</v>
      </c>
      <c r="AD17" s="40" t="s">
        <v>9</v>
      </c>
      <c r="AE17" s="40" t="s">
        <v>9</v>
      </c>
      <c r="AF17" s="40" t="s">
        <v>10</v>
      </c>
      <c r="AG17" s="40" t="s">
        <v>10</v>
      </c>
      <c r="AH17" s="40" t="s">
        <v>11</v>
      </c>
      <c r="AI17" s="40" t="s">
        <v>11</v>
      </c>
      <c r="AJ17" s="40" t="s">
        <v>12</v>
      </c>
      <c r="AK17" s="40" t="s">
        <v>12</v>
      </c>
      <c r="AL17" s="40" t="s">
        <v>13</v>
      </c>
      <c r="AM17" s="40" t="s">
        <v>13</v>
      </c>
      <c r="AN17" s="40" t="s">
        <v>14</v>
      </c>
      <c r="AO17" s="40" t="s">
        <v>14</v>
      </c>
      <c r="AP17" s="40" t="s">
        <v>15</v>
      </c>
      <c r="AQ17" s="44" t="s">
        <v>15</v>
      </c>
      <c r="AR17" s="36"/>
      <c r="AT17" s="54"/>
      <c r="AU17" s="54" t="s">
        <v>265</v>
      </c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5" t="s">
        <v>292</v>
      </c>
      <c r="EZ17" s="54" t="s">
        <v>264</v>
      </c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5" t="s">
        <v>293</v>
      </c>
      <c r="JC17" s="54" t="s">
        <v>268</v>
      </c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5" t="s">
        <v>294</v>
      </c>
      <c r="NF17" s="54" t="s">
        <v>273</v>
      </c>
      <c r="NG17" s="329"/>
      <c r="NH17" s="330"/>
      <c r="NI17" s="330"/>
      <c r="NJ17" s="330"/>
      <c r="NK17" s="93"/>
      <c r="NL17" s="93"/>
      <c r="NM17" s="331"/>
      <c r="NN17" s="331"/>
      <c r="NO17" s="331"/>
      <c r="NP17" s="331"/>
      <c r="NQ17" s="331"/>
    </row>
    <row r="18" spans="1:381" ht="14.4" thickBot="1">
      <c r="A18" s="5" t="s">
        <v>31</v>
      </c>
      <c r="B18" s="232">
        <f t="shared" si="26"/>
        <v>161</v>
      </c>
      <c r="C18" s="232">
        <f t="shared" si="27"/>
        <v>133</v>
      </c>
      <c r="D18" s="232">
        <f t="shared" si="28"/>
        <v>740</v>
      </c>
      <c r="E18" s="232">
        <f t="shared" si="29"/>
        <v>710</v>
      </c>
      <c r="F18" s="232">
        <f t="shared" si="30"/>
        <v>2962</v>
      </c>
      <c r="G18" s="232">
        <f t="shared" si="31"/>
        <v>2873</v>
      </c>
      <c r="H18" s="232">
        <f t="shared" si="32"/>
        <v>4854</v>
      </c>
      <c r="I18" s="232">
        <f t="shared" si="33"/>
        <v>4221</v>
      </c>
      <c r="J18" s="232">
        <f t="shared" si="34"/>
        <v>4247</v>
      </c>
      <c r="K18" s="232">
        <f t="shared" si="35"/>
        <v>3692</v>
      </c>
      <c r="L18" s="232">
        <f t="shared" si="36"/>
        <v>2856</v>
      </c>
      <c r="M18" s="232">
        <f t="shared" si="37"/>
        <v>2700</v>
      </c>
      <c r="N18" s="232">
        <f t="shared" si="38"/>
        <v>1829</v>
      </c>
      <c r="O18" s="232">
        <f t="shared" si="39"/>
        <v>1689</v>
      </c>
      <c r="P18" s="232">
        <f t="shared" si="40"/>
        <v>971</v>
      </c>
      <c r="Q18" s="232">
        <f t="shared" si="41"/>
        <v>872</v>
      </c>
      <c r="R18" s="232">
        <f t="shared" si="42"/>
        <v>405</v>
      </c>
      <c r="S18" s="232">
        <f t="shared" si="43"/>
        <v>385</v>
      </c>
      <c r="T18" s="232">
        <f t="shared" si="44"/>
        <v>62</v>
      </c>
      <c r="U18" s="232">
        <f t="shared" si="45"/>
        <v>82</v>
      </c>
      <c r="W18" s="18" t="s">
        <v>184</v>
      </c>
      <c r="X18" s="70" t="s">
        <v>264</v>
      </c>
      <c r="Y18" s="50" t="s">
        <v>265</v>
      </c>
      <c r="Z18" s="50" t="s">
        <v>264</v>
      </c>
      <c r="AA18" s="50" t="s">
        <v>265</v>
      </c>
      <c r="AB18" s="50" t="s">
        <v>264</v>
      </c>
      <c r="AC18" s="50" t="s">
        <v>265</v>
      </c>
      <c r="AD18" s="50" t="s">
        <v>264</v>
      </c>
      <c r="AE18" s="50" t="s">
        <v>265</v>
      </c>
      <c r="AF18" s="50" t="s">
        <v>264</v>
      </c>
      <c r="AG18" s="50" t="s">
        <v>265</v>
      </c>
      <c r="AH18" s="50" t="s">
        <v>264</v>
      </c>
      <c r="AI18" s="50" t="s">
        <v>265</v>
      </c>
      <c r="AJ18" s="50" t="s">
        <v>264</v>
      </c>
      <c r="AK18" s="50" t="s">
        <v>265</v>
      </c>
      <c r="AL18" s="50" t="s">
        <v>264</v>
      </c>
      <c r="AM18" s="50" t="s">
        <v>265</v>
      </c>
      <c r="AN18" s="50" t="s">
        <v>264</v>
      </c>
      <c r="AO18" s="50" t="s">
        <v>265</v>
      </c>
      <c r="AP18" s="50" t="s">
        <v>264</v>
      </c>
      <c r="AQ18" s="51" t="s">
        <v>265</v>
      </c>
      <c r="AR18" s="36" t="s">
        <v>268</v>
      </c>
      <c r="AT18" s="18" t="s">
        <v>184</v>
      </c>
      <c r="AU18" s="18">
        <v>0</v>
      </c>
      <c r="AV18" s="18">
        <v>1</v>
      </c>
      <c r="AW18" s="18">
        <v>2</v>
      </c>
      <c r="AX18" s="18">
        <v>3</v>
      </c>
      <c r="AY18" s="18">
        <v>4</v>
      </c>
      <c r="AZ18" s="18">
        <v>5</v>
      </c>
      <c r="BA18" s="18">
        <v>6</v>
      </c>
      <c r="BB18" s="18">
        <v>7</v>
      </c>
      <c r="BC18" s="18">
        <v>8</v>
      </c>
      <c r="BD18" s="18">
        <v>9</v>
      </c>
      <c r="BE18" s="18">
        <v>10</v>
      </c>
      <c r="BF18" s="18">
        <v>11</v>
      </c>
      <c r="BG18" s="18">
        <v>12</v>
      </c>
      <c r="BH18" s="18">
        <v>13</v>
      </c>
      <c r="BI18" s="18">
        <v>14</v>
      </c>
      <c r="BJ18" s="18">
        <v>15</v>
      </c>
      <c r="BK18" s="18">
        <v>16</v>
      </c>
      <c r="BL18" s="18">
        <v>17</v>
      </c>
      <c r="BM18" s="18">
        <v>18</v>
      </c>
      <c r="BN18" s="18">
        <v>19</v>
      </c>
      <c r="BO18" s="18">
        <v>20</v>
      </c>
      <c r="BP18" s="18">
        <v>21</v>
      </c>
      <c r="BQ18" s="18">
        <v>22</v>
      </c>
      <c r="BR18" s="18">
        <v>23</v>
      </c>
      <c r="BS18" s="18">
        <v>24</v>
      </c>
      <c r="BT18" s="18">
        <v>25</v>
      </c>
      <c r="BU18" s="18">
        <v>26</v>
      </c>
      <c r="BV18" s="18">
        <v>27</v>
      </c>
      <c r="BW18" s="18">
        <v>28</v>
      </c>
      <c r="BX18" s="18">
        <v>29</v>
      </c>
      <c r="BY18" s="18">
        <v>30</v>
      </c>
      <c r="BZ18" s="18">
        <v>31</v>
      </c>
      <c r="CA18" s="18">
        <v>32</v>
      </c>
      <c r="CB18" s="18">
        <v>33</v>
      </c>
      <c r="CC18" s="18">
        <v>34</v>
      </c>
      <c r="CD18" s="18">
        <v>35</v>
      </c>
      <c r="CE18" s="18">
        <v>36</v>
      </c>
      <c r="CF18" s="18">
        <v>37</v>
      </c>
      <c r="CG18" s="18">
        <v>38</v>
      </c>
      <c r="CH18" s="18">
        <v>39</v>
      </c>
      <c r="CI18" s="18">
        <v>40</v>
      </c>
      <c r="CJ18" s="18">
        <v>41</v>
      </c>
      <c r="CK18" s="18">
        <v>42</v>
      </c>
      <c r="CL18" s="18">
        <v>43</v>
      </c>
      <c r="CM18" s="18">
        <v>44</v>
      </c>
      <c r="CN18" s="18">
        <v>45</v>
      </c>
      <c r="CO18" s="18">
        <v>46</v>
      </c>
      <c r="CP18" s="18">
        <v>47</v>
      </c>
      <c r="CQ18" s="18">
        <v>48</v>
      </c>
      <c r="CR18" s="18">
        <v>49</v>
      </c>
      <c r="CS18" s="18">
        <v>50</v>
      </c>
      <c r="CT18" s="18">
        <v>51</v>
      </c>
      <c r="CU18" s="18">
        <v>52</v>
      </c>
      <c r="CV18" s="18">
        <v>53</v>
      </c>
      <c r="CW18" s="18">
        <v>54</v>
      </c>
      <c r="CX18" s="18">
        <v>55</v>
      </c>
      <c r="CY18" s="18">
        <v>56</v>
      </c>
      <c r="CZ18" s="18">
        <v>57</v>
      </c>
      <c r="DA18" s="18">
        <v>58</v>
      </c>
      <c r="DB18" s="18">
        <v>59</v>
      </c>
      <c r="DC18" s="18">
        <v>60</v>
      </c>
      <c r="DD18" s="18">
        <v>61</v>
      </c>
      <c r="DE18" s="18">
        <v>62</v>
      </c>
      <c r="DF18" s="18">
        <v>63</v>
      </c>
      <c r="DG18" s="18">
        <v>64</v>
      </c>
      <c r="DH18" s="18">
        <v>65</v>
      </c>
      <c r="DI18" s="18">
        <v>66</v>
      </c>
      <c r="DJ18" s="18">
        <v>67</v>
      </c>
      <c r="DK18" s="18">
        <v>68</v>
      </c>
      <c r="DL18" s="18">
        <v>69</v>
      </c>
      <c r="DM18" s="18">
        <v>70</v>
      </c>
      <c r="DN18" s="18">
        <v>71</v>
      </c>
      <c r="DO18" s="18">
        <v>72</v>
      </c>
      <c r="DP18" s="18">
        <v>73</v>
      </c>
      <c r="DQ18" s="18">
        <v>74</v>
      </c>
      <c r="DR18" s="18">
        <v>75</v>
      </c>
      <c r="DS18" s="18">
        <v>76</v>
      </c>
      <c r="DT18" s="18">
        <v>77</v>
      </c>
      <c r="DU18" s="18">
        <v>78</v>
      </c>
      <c r="DV18" s="18">
        <v>79</v>
      </c>
      <c r="DW18" s="18">
        <v>80</v>
      </c>
      <c r="DX18" s="18">
        <v>81</v>
      </c>
      <c r="DY18" s="18">
        <v>82</v>
      </c>
      <c r="DZ18" s="18">
        <v>83</v>
      </c>
      <c r="EA18" s="18">
        <v>84</v>
      </c>
      <c r="EB18" s="18">
        <v>85</v>
      </c>
      <c r="EC18" s="18">
        <v>86</v>
      </c>
      <c r="ED18" s="18">
        <v>87</v>
      </c>
      <c r="EE18" s="18">
        <v>88</v>
      </c>
      <c r="EF18" s="18">
        <v>89</v>
      </c>
      <c r="EG18" s="18">
        <v>90</v>
      </c>
      <c r="EH18" s="18">
        <v>91</v>
      </c>
      <c r="EI18" s="18">
        <v>92</v>
      </c>
      <c r="EJ18" s="18">
        <v>93</v>
      </c>
      <c r="EK18" s="18">
        <v>94</v>
      </c>
      <c r="EL18" s="18">
        <v>95</v>
      </c>
      <c r="EM18" s="18">
        <v>96</v>
      </c>
      <c r="EN18" s="18">
        <v>97</v>
      </c>
      <c r="EO18" s="18">
        <v>98</v>
      </c>
      <c r="EP18" s="18">
        <v>99</v>
      </c>
      <c r="EQ18" s="18">
        <v>100</v>
      </c>
      <c r="ER18" s="18">
        <v>101</v>
      </c>
      <c r="ES18" s="18">
        <v>102</v>
      </c>
      <c r="ET18" s="18">
        <v>103</v>
      </c>
      <c r="EU18" s="18">
        <v>105</v>
      </c>
      <c r="EV18" s="18">
        <v>106</v>
      </c>
      <c r="EW18" s="18">
        <v>108</v>
      </c>
      <c r="EX18" s="18" t="s">
        <v>290</v>
      </c>
      <c r="EY18" s="56"/>
      <c r="EZ18" s="18">
        <v>0</v>
      </c>
      <c r="FA18" s="18">
        <v>1</v>
      </c>
      <c r="FB18" s="18">
        <v>2</v>
      </c>
      <c r="FC18" s="18">
        <v>3</v>
      </c>
      <c r="FD18" s="18">
        <v>4</v>
      </c>
      <c r="FE18" s="18">
        <v>5</v>
      </c>
      <c r="FF18" s="18">
        <v>6</v>
      </c>
      <c r="FG18" s="18">
        <v>7</v>
      </c>
      <c r="FH18" s="18">
        <v>8</v>
      </c>
      <c r="FI18" s="18">
        <v>9</v>
      </c>
      <c r="FJ18" s="18">
        <v>10</v>
      </c>
      <c r="FK18" s="18">
        <v>11</v>
      </c>
      <c r="FL18" s="18">
        <v>12</v>
      </c>
      <c r="FM18" s="18">
        <v>13</v>
      </c>
      <c r="FN18" s="18">
        <v>14</v>
      </c>
      <c r="FO18" s="18">
        <v>15</v>
      </c>
      <c r="FP18" s="18">
        <v>16</v>
      </c>
      <c r="FQ18" s="18">
        <v>17</v>
      </c>
      <c r="FR18" s="18">
        <v>18</v>
      </c>
      <c r="FS18" s="18">
        <v>19</v>
      </c>
      <c r="FT18" s="18">
        <v>20</v>
      </c>
      <c r="FU18" s="18">
        <v>21</v>
      </c>
      <c r="FV18" s="18">
        <v>22</v>
      </c>
      <c r="FW18" s="18">
        <v>23</v>
      </c>
      <c r="FX18" s="18">
        <v>24</v>
      </c>
      <c r="FY18" s="18">
        <v>25</v>
      </c>
      <c r="FZ18" s="18">
        <v>26</v>
      </c>
      <c r="GA18" s="18">
        <v>27</v>
      </c>
      <c r="GB18" s="18">
        <v>28</v>
      </c>
      <c r="GC18" s="18">
        <v>29</v>
      </c>
      <c r="GD18" s="18">
        <v>30</v>
      </c>
      <c r="GE18" s="18">
        <v>31</v>
      </c>
      <c r="GF18" s="18">
        <v>32</v>
      </c>
      <c r="GG18" s="18">
        <v>33</v>
      </c>
      <c r="GH18" s="18">
        <v>34</v>
      </c>
      <c r="GI18" s="18">
        <v>35</v>
      </c>
      <c r="GJ18" s="18">
        <v>36</v>
      </c>
      <c r="GK18" s="18">
        <v>37</v>
      </c>
      <c r="GL18" s="18">
        <v>38</v>
      </c>
      <c r="GM18" s="18">
        <v>39</v>
      </c>
      <c r="GN18" s="18">
        <v>40</v>
      </c>
      <c r="GO18" s="18">
        <v>41</v>
      </c>
      <c r="GP18" s="18">
        <v>42</v>
      </c>
      <c r="GQ18" s="18">
        <v>43</v>
      </c>
      <c r="GR18" s="18">
        <v>44</v>
      </c>
      <c r="GS18" s="18">
        <v>45</v>
      </c>
      <c r="GT18" s="18">
        <v>46</v>
      </c>
      <c r="GU18" s="18">
        <v>47</v>
      </c>
      <c r="GV18" s="18">
        <v>48</v>
      </c>
      <c r="GW18" s="18">
        <v>49</v>
      </c>
      <c r="GX18" s="18">
        <v>50</v>
      </c>
      <c r="GY18" s="18">
        <v>51</v>
      </c>
      <c r="GZ18" s="18">
        <v>52</v>
      </c>
      <c r="HA18" s="18">
        <v>53</v>
      </c>
      <c r="HB18" s="18">
        <v>54</v>
      </c>
      <c r="HC18" s="18">
        <v>55</v>
      </c>
      <c r="HD18" s="18">
        <v>56</v>
      </c>
      <c r="HE18" s="18">
        <v>57</v>
      </c>
      <c r="HF18" s="18">
        <v>58</v>
      </c>
      <c r="HG18" s="18">
        <v>59</v>
      </c>
      <c r="HH18" s="18">
        <v>60</v>
      </c>
      <c r="HI18" s="18">
        <v>61</v>
      </c>
      <c r="HJ18" s="18">
        <v>62</v>
      </c>
      <c r="HK18" s="18">
        <v>63</v>
      </c>
      <c r="HL18" s="18">
        <v>64</v>
      </c>
      <c r="HM18" s="18">
        <v>65</v>
      </c>
      <c r="HN18" s="18">
        <v>66</v>
      </c>
      <c r="HO18" s="18">
        <v>67</v>
      </c>
      <c r="HP18" s="18">
        <v>68</v>
      </c>
      <c r="HQ18" s="18">
        <v>69</v>
      </c>
      <c r="HR18" s="18">
        <v>70</v>
      </c>
      <c r="HS18" s="18">
        <v>71</v>
      </c>
      <c r="HT18" s="18">
        <v>72</v>
      </c>
      <c r="HU18" s="18">
        <v>73</v>
      </c>
      <c r="HV18" s="18">
        <v>74</v>
      </c>
      <c r="HW18" s="18">
        <v>75</v>
      </c>
      <c r="HX18" s="18">
        <v>76</v>
      </c>
      <c r="HY18" s="18">
        <v>77</v>
      </c>
      <c r="HZ18" s="18">
        <v>78</v>
      </c>
      <c r="IA18" s="18">
        <v>79</v>
      </c>
      <c r="IB18" s="18">
        <v>80</v>
      </c>
      <c r="IC18" s="18">
        <v>81</v>
      </c>
      <c r="ID18" s="18">
        <v>82</v>
      </c>
      <c r="IE18" s="18">
        <v>83</v>
      </c>
      <c r="IF18" s="18">
        <v>84</v>
      </c>
      <c r="IG18" s="18">
        <v>85</v>
      </c>
      <c r="IH18" s="18">
        <v>86</v>
      </c>
      <c r="II18" s="18">
        <v>87</v>
      </c>
      <c r="IJ18" s="18">
        <v>88</v>
      </c>
      <c r="IK18" s="18">
        <v>89</v>
      </c>
      <c r="IL18" s="18">
        <v>90</v>
      </c>
      <c r="IM18" s="18">
        <v>91</v>
      </c>
      <c r="IN18" s="18">
        <v>92</v>
      </c>
      <c r="IO18" s="18">
        <v>93</v>
      </c>
      <c r="IP18" s="18">
        <v>94</v>
      </c>
      <c r="IQ18" s="18">
        <v>95</v>
      </c>
      <c r="IR18" s="18">
        <v>96</v>
      </c>
      <c r="IS18" s="18">
        <v>97</v>
      </c>
      <c r="IT18" s="18">
        <v>98</v>
      </c>
      <c r="IU18" s="18">
        <v>99</v>
      </c>
      <c r="IV18" s="18">
        <v>100</v>
      </c>
      <c r="IW18" s="18">
        <v>101</v>
      </c>
      <c r="IX18" s="18">
        <v>102</v>
      </c>
      <c r="IY18" s="18">
        <v>103</v>
      </c>
      <c r="IZ18" s="18">
        <v>104</v>
      </c>
      <c r="JA18" s="18" t="s">
        <v>290</v>
      </c>
      <c r="JB18" s="56"/>
      <c r="JC18" s="18">
        <v>0</v>
      </c>
      <c r="JD18" s="18">
        <v>1</v>
      </c>
      <c r="JE18" s="18">
        <v>2</v>
      </c>
      <c r="JF18" s="18">
        <v>3</v>
      </c>
      <c r="JG18" s="18">
        <v>4</v>
      </c>
      <c r="JH18" s="18">
        <v>5</v>
      </c>
      <c r="JI18" s="18">
        <v>6</v>
      </c>
      <c r="JJ18" s="18">
        <v>7</v>
      </c>
      <c r="JK18" s="18">
        <v>8</v>
      </c>
      <c r="JL18" s="18">
        <v>9</v>
      </c>
      <c r="JM18" s="18">
        <v>10</v>
      </c>
      <c r="JN18" s="18">
        <v>11</v>
      </c>
      <c r="JO18" s="18">
        <v>12</v>
      </c>
      <c r="JP18" s="18">
        <v>13</v>
      </c>
      <c r="JQ18" s="18">
        <v>14</v>
      </c>
      <c r="JR18" s="18">
        <v>15</v>
      </c>
      <c r="JS18" s="18">
        <v>16</v>
      </c>
      <c r="JT18" s="18">
        <v>17</v>
      </c>
      <c r="JU18" s="18">
        <v>18</v>
      </c>
      <c r="JV18" s="18">
        <v>19</v>
      </c>
      <c r="JW18" s="18">
        <v>20</v>
      </c>
      <c r="JX18" s="18">
        <v>21</v>
      </c>
      <c r="JY18" s="18">
        <v>22</v>
      </c>
      <c r="JZ18" s="18">
        <v>23</v>
      </c>
      <c r="KA18" s="18">
        <v>24</v>
      </c>
      <c r="KB18" s="18">
        <v>25</v>
      </c>
      <c r="KC18" s="18">
        <v>26</v>
      </c>
      <c r="KD18" s="18">
        <v>27</v>
      </c>
      <c r="KE18" s="18">
        <v>28</v>
      </c>
      <c r="KF18" s="18">
        <v>29</v>
      </c>
      <c r="KG18" s="18">
        <v>30</v>
      </c>
      <c r="KH18" s="18">
        <v>31</v>
      </c>
      <c r="KI18" s="18">
        <v>32</v>
      </c>
      <c r="KJ18" s="18">
        <v>33</v>
      </c>
      <c r="KK18" s="18">
        <v>34</v>
      </c>
      <c r="KL18" s="18">
        <v>35</v>
      </c>
      <c r="KM18" s="18">
        <v>36</v>
      </c>
      <c r="KN18" s="18">
        <v>37</v>
      </c>
      <c r="KO18" s="18">
        <v>38</v>
      </c>
      <c r="KP18" s="18">
        <v>39</v>
      </c>
      <c r="KQ18" s="18">
        <v>40</v>
      </c>
      <c r="KR18" s="18">
        <v>41</v>
      </c>
      <c r="KS18" s="18">
        <v>42</v>
      </c>
      <c r="KT18" s="18">
        <v>43</v>
      </c>
      <c r="KU18" s="18">
        <v>44</v>
      </c>
      <c r="KV18" s="18">
        <v>45</v>
      </c>
      <c r="KW18" s="18">
        <v>46</v>
      </c>
      <c r="KX18" s="18">
        <v>47</v>
      </c>
      <c r="KY18" s="18">
        <v>48</v>
      </c>
      <c r="KZ18" s="18">
        <v>49</v>
      </c>
      <c r="LA18" s="18">
        <v>50</v>
      </c>
      <c r="LB18" s="18">
        <v>51</v>
      </c>
      <c r="LC18" s="18">
        <v>52</v>
      </c>
      <c r="LD18" s="18">
        <v>53</v>
      </c>
      <c r="LE18" s="18">
        <v>54</v>
      </c>
      <c r="LF18" s="18">
        <v>55</v>
      </c>
      <c r="LG18" s="18">
        <v>56</v>
      </c>
      <c r="LH18" s="18">
        <v>57</v>
      </c>
      <c r="LI18" s="18">
        <v>58</v>
      </c>
      <c r="LJ18" s="18">
        <v>59</v>
      </c>
      <c r="LK18" s="18">
        <v>60</v>
      </c>
      <c r="LL18" s="18">
        <v>61</v>
      </c>
      <c r="LM18" s="18">
        <v>62</v>
      </c>
      <c r="LN18" s="18">
        <v>63</v>
      </c>
      <c r="LO18" s="18">
        <v>64</v>
      </c>
      <c r="LP18" s="18">
        <v>65</v>
      </c>
      <c r="LQ18" s="18">
        <v>66</v>
      </c>
      <c r="LR18" s="18">
        <v>67</v>
      </c>
      <c r="LS18" s="18">
        <v>68</v>
      </c>
      <c r="LT18" s="18">
        <v>69</v>
      </c>
      <c r="LU18" s="18">
        <v>70</v>
      </c>
      <c r="LV18" s="18">
        <v>71</v>
      </c>
      <c r="LW18" s="18">
        <v>72</v>
      </c>
      <c r="LX18" s="18">
        <v>73</v>
      </c>
      <c r="LY18" s="18">
        <v>74</v>
      </c>
      <c r="LZ18" s="18">
        <v>75</v>
      </c>
      <c r="MA18" s="18">
        <v>76</v>
      </c>
      <c r="MB18" s="18">
        <v>77</v>
      </c>
      <c r="MC18" s="18">
        <v>78</v>
      </c>
      <c r="MD18" s="18">
        <v>79</v>
      </c>
      <c r="ME18" s="18">
        <v>80</v>
      </c>
      <c r="MF18" s="18">
        <v>81</v>
      </c>
      <c r="MG18" s="18">
        <v>82</v>
      </c>
      <c r="MH18" s="18">
        <v>83</v>
      </c>
      <c r="MI18" s="18">
        <v>84</v>
      </c>
      <c r="MJ18" s="18">
        <v>85</v>
      </c>
      <c r="MK18" s="18">
        <v>86</v>
      </c>
      <c r="ML18" s="18">
        <v>87</v>
      </c>
      <c r="MM18" s="18">
        <v>88</v>
      </c>
      <c r="MN18" s="18">
        <v>89</v>
      </c>
      <c r="MO18" s="18">
        <v>90</v>
      </c>
      <c r="MP18" s="18">
        <v>91</v>
      </c>
      <c r="MQ18" s="18">
        <v>92</v>
      </c>
      <c r="MR18" s="18">
        <v>93</v>
      </c>
      <c r="MS18" s="18">
        <v>94</v>
      </c>
      <c r="MT18" s="18">
        <v>95</v>
      </c>
      <c r="MU18" s="18">
        <v>96</v>
      </c>
      <c r="MV18" s="18">
        <v>97</v>
      </c>
      <c r="MW18" s="18">
        <v>98</v>
      </c>
      <c r="MX18" s="18">
        <v>99</v>
      </c>
      <c r="MY18" s="18">
        <v>100</v>
      </c>
      <c r="MZ18" s="18">
        <v>101</v>
      </c>
      <c r="NA18" s="18">
        <v>102</v>
      </c>
      <c r="NB18" s="18">
        <v>103</v>
      </c>
      <c r="NC18" s="18">
        <v>111</v>
      </c>
      <c r="ND18" s="18" t="s">
        <v>290</v>
      </c>
      <c r="NE18" s="56"/>
      <c r="NF18" s="18"/>
      <c r="NG18" s="330"/>
      <c r="NH18" s="331"/>
      <c r="NI18" s="331"/>
      <c r="NJ18" s="331"/>
      <c r="NK18" s="331"/>
      <c r="NL18" s="331"/>
      <c r="NM18" s="331"/>
      <c r="NN18" s="331"/>
      <c r="NO18" s="331"/>
      <c r="NP18" s="331"/>
      <c r="NQ18" s="331"/>
    </row>
    <row r="19" spans="1:381">
      <c r="A19" s="5" t="s">
        <v>32</v>
      </c>
      <c r="B19" s="232">
        <f t="shared" si="26"/>
        <v>1090</v>
      </c>
      <c r="C19" s="232">
        <f t="shared" si="27"/>
        <v>1067</v>
      </c>
      <c r="D19" s="232">
        <f t="shared" si="28"/>
        <v>2982</v>
      </c>
      <c r="E19" s="232">
        <f t="shared" si="29"/>
        <v>3224</v>
      </c>
      <c r="F19" s="232">
        <f t="shared" si="30"/>
        <v>5029</v>
      </c>
      <c r="G19" s="232">
        <f t="shared" si="31"/>
        <v>5701</v>
      </c>
      <c r="H19" s="232">
        <f t="shared" si="32"/>
        <v>5155</v>
      </c>
      <c r="I19" s="232">
        <f t="shared" si="33"/>
        <v>5800</v>
      </c>
      <c r="J19" s="232">
        <f t="shared" si="34"/>
        <v>4286</v>
      </c>
      <c r="K19" s="232">
        <f t="shared" si="35"/>
        <v>4862</v>
      </c>
      <c r="L19" s="232">
        <f t="shared" si="36"/>
        <v>3160</v>
      </c>
      <c r="M19" s="232">
        <f t="shared" si="37"/>
        <v>3498</v>
      </c>
      <c r="N19" s="232">
        <f t="shared" si="38"/>
        <v>2092</v>
      </c>
      <c r="O19" s="232">
        <f t="shared" si="39"/>
        <v>2076</v>
      </c>
      <c r="P19" s="232">
        <f t="shared" si="40"/>
        <v>1162</v>
      </c>
      <c r="Q19" s="232">
        <f t="shared" si="41"/>
        <v>1233</v>
      </c>
      <c r="R19" s="232">
        <f t="shared" si="42"/>
        <v>399</v>
      </c>
      <c r="S19" s="232">
        <f t="shared" si="43"/>
        <v>585</v>
      </c>
      <c r="T19" s="232">
        <f t="shared" si="44"/>
        <v>72</v>
      </c>
      <c r="U19" s="232">
        <f t="shared" si="45"/>
        <v>183</v>
      </c>
      <c r="W19" s="12" t="s">
        <v>25</v>
      </c>
      <c r="X19" s="515">
        <f>SUM(EZ19:FI19)</f>
        <v>255</v>
      </c>
      <c r="Y19" s="515">
        <f>SUM(AU19:BD19)</f>
        <v>231</v>
      </c>
      <c r="Z19" s="515">
        <f>SUM(FJ19:FS19)</f>
        <v>1310</v>
      </c>
      <c r="AA19" s="515">
        <f>SUM(BE19:BN19)</f>
        <v>1477</v>
      </c>
      <c r="AB19" s="515">
        <f>SUM(FT19:GC19)</f>
        <v>4265</v>
      </c>
      <c r="AC19" s="515">
        <f>SUM(BO19:BX19)</f>
        <v>4264</v>
      </c>
      <c r="AD19" s="515">
        <f>SUM(GD19:GM19)</f>
        <v>4294</v>
      </c>
      <c r="AE19" s="515">
        <f>SUM(BY19:CH19)</f>
        <v>4011</v>
      </c>
      <c r="AF19" s="515">
        <f>SUM(GN19:GW19)</f>
        <v>3477</v>
      </c>
      <c r="AG19" s="515">
        <f>SUM(CI19:CR19)</f>
        <v>3257</v>
      </c>
      <c r="AH19" s="515">
        <f>SUM(GX19:HG19)</f>
        <v>2082</v>
      </c>
      <c r="AI19" s="515">
        <f>SUM(CS19:DB19)</f>
        <v>2180</v>
      </c>
      <c r="AJ19" s="515">
        <f>SUM(HH19:HQ19)</f>
        <v>1133</v>
      </c>
      <c r="AK19" s="515">
        <f>SUM(DC19:DL19)</f>
        <v>1282</v>
      </c>
      <c r="AL19" s="515">
        <f>SUM(HR19:IA19)</f>
        <v>588</v>
      </c>
      <c r="AM19" s="515">
        <f>SUM(DM19:DV19)</f>
        <v>671</v>
      </c>
      <c r="AN19" s="515">
        <f>SUM(IB19:IK19)</f>
        <v>177</v>
      </c>
      <c r="AO19" s="515">
        <f>SUM(DW19:EF19)</f>
        <v>317</v>
      </c>
      <c r="AP19" s="515">
        <f>SUM(IL19:IZ19)</f>
        <v>44</v>
      </c>
      <c r="AQ19" s="515">
        <f>SUM(EG19:EW19)</f>
        <v>85</v>
      </c>
      <c r="AR19" s="515">
        <f>+EX19+JA19+NE19</f>
        <v>160</v>
      </c>
      <c r="AT19" s="12" t="s">
        <v>25</v>
      </c>
      <c r="AU19" s="13">
        <v>25</v>
      </c>
      <c r="AV19" s="13">
        <v>25</v>
      </c>
      <c r="AW19" s="13">
        <v>23</v>
      </c>
      <c r="AX19" s="13">
        <v>25</v>
      </c>
      <c r="AY19" s="13">
        <v>23</v>
      </c>
      <c r="AZ19" s="13">
        <v>17</v>
      </c>
      <c r="BA19" s="13">
        <v>19</v>
      </c>
      <c r="BB19" s="13">
        <v>27</v>
      </c>
      <c r="BC19" s="13">
        <v>23</v>
      </c>
      <c r="BD19" s="13">
        <v>24</v>
      </c>
      <c r="BE19" s="13">
        <v>40</v>
      </c>
      <c r="BF19" s="13">
        <v>46</v>
      </c>
      <c r="BG19" s="13">
        <v>71</v>
      </c>
      <c r="BH19" s="13">
        <v>70</v>
      </c>
      <c r="BI19" s="13">
        <v>116</v>
      </c>
      <c r="BJ19" s="13">
        <v>141</v>
      </c>
      <c r="BK19" s="13">
        <v>190</v>
      </c>
      <c r="BL19" s="13">
        <v>190</v>
      </c>
      <c r="BM19" s="13">
        <v>286</v>
      </c>
      <c r="BN19" s="13">
        <v>327</v>
      </c>
      <c r="BO19" s="13">
        <v>317</v>
      </c>
      <c r="BP19" s="13">
        <v>373</v>
      </c>
      <c r="BQ19" s="13">
        <v>394</v>
      </c>
      <c r="BR19" s="13">
        <v>441</v>
      </c>
      <c r="BS19" s="13">
        <v>438</v>
      </c>
      <c r="BT19" s="13">
        <v>417</v>
      </c>
      <c r="BU19" s="13">
        <v>474</v>
      </c>
      <c r="BV19" s="13">
        <v>469</v>
      </c>
      <c r="BW19" s="13">
        <v>451</v>
      </c>
      <c r="BX19" s="13">
        <v>490</v>
      </c>
      <c r="BY19" s="13">
        <v>486</v>
      </c>
      <c r="BZ19" s="13">
        <v>410</v>
      </c>
      <c r="CA19" s="13">
        <v>396</v>
      </c>
      <c r="CB19" s="13">
        <v>409</v>
      </c>
      <c r="CC19" s="13">
        <v>477</v>
      </c>
      <c r="CD19" s="13">
        <v>394</v>
      </c>
      <c r="CE19" s="13">
        <v>347</v>
      </c>
      <c r="CF19" s="13">
        <v>349</v>
      </c>
      <c r="CG19" s="13">
        <v>362</v>
      </c>
      <c r="CH19" s="13">
        <v>381</v>
      </c>
      <c r="CI19" s="13">
        <v>345</v>
      </c>
      <c r="CJ19" s="13">
        <v>394</v>
      </c>
      <c r="CK19" s="13">
        <v>345</v>
      </c>
      <c r="CL19" s="13">
        <v>389</v>
      </c>
      <c r="CM19" s="13">
        <v>368</v>
      </c>
      <c r="CN19" s="13">
        <v>318</v>
      </c>
      <c r="CO19" s="13">
        <v>308</v>
      </c>
      <c r="CP19" s="13">
        <v>278</v>
      </c>
      <c r="CQ19" s="13">
        <v>247</v>
      </c>
      <c r="CR19" s="13">
        <v>265</v>
      </c>
      <c r="CS19" s="13">
        <v>260</v>
      </c>
      <c r="CT19" s="13">
        <v>269</v>
      </c>
      <c r="CU19" s="13">
        <v>277</v>
      </c>
      <c r="CV19" s="13">
        <v>217</v>
      </c>
      <c r="CW19" s="13">
        <v>201</v>
      </c>
      <c r="CX19" s="13">
        <v>206</v>
      </c>
      <c r="CY19" s="13">
        <v>208</v>
      </c>
      <c r="CZ19" s="13">
        <v>194</v>
      </c>
      <c r="DA19" s="13">
        <v>170</v>
      </c>
      <c r="DB19" s="13">
        <v>178</v>
      </c>
      <c r="DC19" s="13">
        <v>140</v>
      </c>
      <c r="DD19" s="13">
        <v>139</v>
      </c>
      <c r="DE19" s="13">
        <v>142</v>
      </c>
      <c r="DF19" s="13">
        <v>140</v>
      </c>
      <c r="DG19" s="13">
        <v>151</v>
      </c>
      <c r="DH19" s="13">
        <v>113</v>
      </c>
      <c r="DI19" s="13">
        <v>122</v>
      </c>
      <c r="DJ19" s="13">
        <v>115</v>
      </c>
      <c r="DK19" s="13">
        <v>102</v>
      </c>
      <c r="DL19" s="13">
        <v>118</v>
      </c>
      <c r="DM19" s="13">
        <v>82</v>
      </c>
      <c r="DN19" s="13">
        <v>103</v>
      </c>
      <c r="DO19" s="13">
        <v>94</v>
      </c>
      <c r="DP19" s="13">
        <v>75</v>
      </c>
      <c r="DQ19" s="13">
        <v>71</v>
      </c>
      <c r="DR19" s="13">
        <v>54</v>
      </c>
      <c r="DS19" s="13">
        <v>61</v>
      </c>
      <c r="DT19" s="13">
        <v>46</v>
      </c>
      <c r="DU19" s="13">
        <v>43</v>
      </c>
      <c r="DV19" s="13">
        <v>42</v>
      </c>
      <c r="DW19" s="13">
        <v>43</v>
      </c>
      <c r="DX19" s="13">
        <v>53</v>
      </c>
      <c r="DY19" s="13">
        <v>26</v>
      </c>
      <c r="DZ19" s="13">
        <v>27</v>
      </c>
      <c r="EA19" s="13">
        <v>24</v>
      </c>
      <c r="EB19" s="13">
        <v>32</v>
      </c>
      <c r="EC19" s="13">
        <v>35</v>
      </c>
      <c r="ED19" s="13">
        <v>30</v>
      </c>
      <c r="EE19" s="13">
        <v>24</v>
      </c>
      <c r="EF19" s="13">
        <v>23</v>
      </c>
      <c r="EG19" s="13">
        <v>16</v>
      </c>
      <c r="EH19" s="13">
        <v>16</v>
      </c>
      <c r="EI19" s="13">
        <v>13</v>
      </c>
      <c r="EJ19" s="13">
        <v>12</v>
      </c>
      <c r="EK19" s="13">
        <v>10</v>
      </c>
      <c r="EL19" s="13">
        <v>3</v>
      </c>
      <c r="EM19" s="13">
        <v>10</v>
      </c>
      <c r="EN19" s="13">
        <v>5</v>
      </c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57">
        <v>17775</v>
      </c>
      <c r="EZ19" s="13">
        <v>32</v>
      </c>
      <c r="FA19" s="13">
        <v>37</v>
      </c>
      <c r="FB19" s="13">
        <v>26</v>
      </c>
      <c r="FC19" s="13">
        <v>21</v>
      </c>
      <c r="FD19" s="13">
        <v>15</v>
      </c>
      <c r="FE19" s="13">
        <v>24</v>
      </c>
      <c r="FF19" s="13">
        <v>18</v>
      </c>
      <c r="FG19" s="13">
        <v>26</v>
      </c>
      <c r="FH19" s="13">
        <v>20</v>
      </c>
      <c r="FI19" s="13">
        <v>36</v>
      </c>
      <c r="FJ19" s="13">
        <v>40</v>
      </c>
      <c r="FK19" s="13">
        <v>49</v>
      </c>
      <c r="FL19" s="13">
        <v>57</v>
      </c>
      <c r="FM19" s="13">
        <v>82</v>
      </c>
      <c r="FN19" s="13">
        <v>88</v>
      </c>
      <c r="FO19" s="13">
        <v>103</v>
      </c>
      <c r="FP19" s="13">
        <v>160</v>
      </c>
      <c r="FQ19" s="13">
        <v>207</v>
      </c>
      <c r="FR19" s="13">
        <v>241</v>
      </c>
      <c r="FS19" s="13">
        <v>283</v>
      </c>
      <c r="FT19" s="13">
        <v>324</v>
      </c>
      <c r="FU19" s="13">
        <v>329</v>
      </c>
      <c r="FV19" s="13">
        <v>365</v>
      </c>
      <c r="FW19" s="13">
        <v>429</v>
      </c>
      <c r="FX19" s="13">
        <v>414</v>
      </c>
      <c r="FY19" s="13">
        <v>438</v>
      </c>
      <c r="FZ19" s="13">
        <v>476</v>
      </c>
      <c r="GA19" s="13">
        <v>485</v>
      </c>
      <c r="GB19" s="13">
        <v>530</v>
      </c>
      <c r="GC19" s="13">
        <v>475</v>
      </c>
      <c r="GD19" s="13">
        <v>497</v>
      </c>
      <c r="GE19" s="13">
        <v>430</v>
      </c>
      <c r="GF19" s="13">
        <v>429</v>
      </c>
      <c r="GG19" s="13">
        <v>430</v>
      </c>
      <c r="GH19" s="13">
        <v>421</v>
      </c>
      <c r="GI19" s="13">
        <v>433</v>
      </c>
      <c r="GJ19" s="13">
        <v>442</v>
      </c>
      <c r="GK19" s="13">
        <v>409</v>
      </c>
      <c r="GL19" s="13">
        <v>416</v>
      </c>
      <c r="GM19" s="13">
        <v>387</v>
      </c>
      <c r="GN19" s="13">
        <v>411</v>
      </c>
      <c r="GO19" s="13">
        <v>425</v>
      </c>
      <c r="GP19" s="13">
        <v>369</v>
      </c>
      <c r="GQ19" s="13">
        <v>398</v>
      </c>
      <c r="GR19" s="13">
        <v>359</v>
      </c>
      <c r="GS19" s="13">
        <v>319</v>
      </c>
      <c r="GT19" s="13">
        <v>359</v>
      </c>
      <c r="GU19" s="13">
        <v>267</v>
      </c>
      <c r="GV19" s="13">
        <v>294</v>
      </c>
      <c r="GW19" s="13">
        <v>276</v>
      </c>
      <c r="GX19" s="13">
        <v>264</v>
      </c>
      <c r="GY19" s="13">
        <v>245</v>
      </c>
      <c r="GZ19" s="13">
        <v>238</v>
      </c>
      <c r="HA19" s="13">
        <v>215</v>
      </c>
      <c r="HB19" s="13">
        <v>191</v>
      </c>
      <c r="HC19" s="13">
        <v>199</v>
      </c>
      <c r="HD19" s="13">
        <v>203</v>
      </c>
      <c r="HE19" s="13">
        <v>185</v>
      </c>
      <c r="HF19" s="13">
        <v>181</v>
      </c>
      <c r="HG19" s="13">
        <v>161</v>
      </c>
      <c r="HH19" s="13">
        <v>132</v>
      </c>
      <c r="HI19" s="13">
        <v>143</v>
      </c>
      <c r="HJ19" s="13">
        <v>127</v>
      </c>
      <c r="HK19" s="13">
        <v>118</v>
      </c>
      <c r="HL19" s="13">
        <v>112</v>
      </c>
      <c r="HM19" s="13">
        <v>101</v>
      </c>
      <c r="HN19" s="13">
        <v>98</v>
      </c>
      <c r="HO19" s="13">
        <v>103</v>
      </c>
      <c r="HP19" s="13">
        <v>101</v>
      </c>
      <c r="HQ19" s="13">
        <v>98</v>
      </c>
      <c r="HR19" s="13">
        <v>84</v>
      </c>
      <c r="HS19" s="13">
        <v>93</v>
      </c>
      <c r="HT19" s="13">
        <v>75</v>
      </c>
      <c r="HU19" s="13">
        <v>63</v>
      </c>
      <c r="HV19" s="13">
        <v>58</v>
      </c>
      <c r="HW19" s="13">
        <v>58</v>
      </c>
      <c r="HX19" s="13">
        <v>58</v>
      </c>
      <c r="HY19" s="13">
        <v>40</v>
      </c>
      <c r="HZ19" s="13">
        <v>33</v>
      </c>
      <c r="IA19" s="13">
        <v>26</v>
      </c>
      <c r="IB19" s="13">
        <v>29</v>
      </c>
      <c r="IC19" s="13">
        <v>26</v>
      </c>
      <c r="ID19" s="13">
        <v>20</v>
      </c>
      <c r="IE19" s="13">
        <v>24</v>
      </c>
      <c r="IF19" s="13">
        <v>14</v>
      </c>
      <c r="IG19" s="13">
        <v>17</v>
      </c>
      <c r="IH19" s="13">
        <v>17</v>
      </c>
      <c r="II19" s="13">
        <v>10</v>
      </c>
      <c r="IJ19" s="13">
        <v>11</v>
      </c>
      <c r="IK19" s="13">
        <v>9</v>
      </c>
      <c r="IL19" s="13">
        <v>16</v>
      </c>
      <c r="IM19" s="13">
        <v>11</v>
      </c>
      <c r="IN19" s="13">
        <v>7</v>
      </c>
      <c r="IO19" s="13">
        <v>2</v>
      </c>
      <c r="IP19" s="13">
        <v>1</v>
      </c>
      <c r="IQ19" s="13">
        <v>2</v>
      </c>
      <c r="IR19" s="13">
        <v>1</v>
      </c>
      <c r="IS19" s="13">
        <v>1</v>
      </c>
      <c r="IT19" s="13">
        <v>1</v>
      </c>
      <c r="IU19" s="13"/>
      <c r="IV19" s="13"/>
      <c r="IW19" s="13">
        <v>1</v>
      </c>
      <c r="IX19" s="13"/>
      <c r="IY19" s="13">
        <v>1</v>
      </c>
      <c r="IZ19" s="13"/>
      <c r="JA19" s="13">
        <v>1</v>
      </c>
      <c r="JB19" s="57">
        <v>17626</v>
      </c>
      <c r="JC19" s="13">
        <v>1</v>
      </c>
      <c r="JD19" s="13">
        <v>2</v>
      </c>
      <c r="JE19" s="13"/>
      <c r="JF19" s="13"/>
      <c r="JG19" s="13"/>
      <c r="JH19" s="13"/>
      <c r="JI19" s="13"/>
      <c r="JJ19" s="13"/>
      <c r="JK19" s="13">
        <v>1</v>
      </c>
      <c r="JL19" s="13">
        <v>3</v>
      </c>
      <c r="JM19" s="13">
        <v>5</v>
      </c>
      <c r="JN19" s="13"/>
      <c r="JO19" s="13">
        <v>3</v>
      </c>
      <c r="JP19" s="13"/>
      <c r="JQ19" s="13">
        <v>2</v>
      </c>
      <c r="JR19" s="13">
        <v>5</v>
      </c>
      <c r="JS19" s="13">
        <v>2</v>
      </c>
      <c r="JT19" s="13">
        <v>5</v>
      </c>
      <c r="JU19" s="13">
        <v>4</v>
      </c>
      <c r="JV19" s="13">
        <v>11</v>
      </c>
      <c r="JW19" s="13">
        <v>3</v>
      </c>
      <c r="JX19" s="13">
        <v>3</v>
      </c>
      <c r="JY19" s="13">
        <v>3</v>
      </c>
      <c r="JZ19" s="13">
        <v>1</v>
      </c>
      <c r="KA19" s="13">
        <v>1</v>
      </c>
      <c r="KB19" s="13">
        <v>1</v>
      </c>
      <c r="KC19" s="13"/>
      <c r="KD19" s="13">
        <v>1</v>
      </c>
      <c r="KE19" s="13">
        <v>3</v>
      </c>
      <c r="KF19" s="13"/>
      <c r="KG19" s="13">
        <v>1</v>
      </c>
      <c r="KH19" s="13">
        <v>3</v>
      </c>
      <c r="KI19" s="13">
        <v>3</v>
      </c>
      <c r="KJ19" s="13">
        <v>3</v>
      </c>
      <c r="KK19" s="13">
        <v>4</v>
      </c>
      <c r="KL19" s="13">
        <v>5</v>
      </c>
      <c r="KM19" s="13">
        <v>2</v>
      </c>
      <c r="KN19" s="13">
        <v>2</v>
      </c>
      <c r="KO19" s="13">
        <v>3</v>
      </c>
      <c r="KP19" s="13">
        <v>2</v>
      </c>
      <c r="KQ19" s="13">
        <v>5</v>
      </c>
      <c r="KR19" s="13">
        <v>4</v>
      </c>
      <c r="KS19" s="13">
        <v>3</v>
      </c>
      <c r="KT19" s="13">
        <v>2</v>
      </c>
      <c r="KU19" s="13">
        <v>3</v>
      </c>
      <c r="KV19" s="13">
        <v>3</v>
      </c>
      <c r="KW19" s="13">
        <v>3</v>
      </c>
      <c r="KX19" s="13">
        <v>3</v>
      </c>
      <c r="KY19" s="13">
        <v>1</v>
      </c>
      <c r="KZ19" s="13"/>
      <c r="LA19" s="13">
        <v>3</v>
      </c>
      <c r="LB19" s="13">
        <v>3</v>
      </c>
      <c r="LC19" s="13">
        <v>1</v>
      </c>
      <c r="LD19" s="13"/>
      <c r="LE19" s="13">
        <v>2</v>
      </c>
      <c r="LF19" s="13">
        <v>4</v>
      </c>
      <c r="LG19" s="13">
        <v>3</v>
      </c>
      <c r="LH19" s="13"/>
      <c r="LI19" s="13">
        <v>1</v>
      </c>
      <c r="LJ19" s="13">
        <v>1</v>
      </c>
      <c r="LK19" s="13"/>
      <c r="LL19" s="13"/>
      <c r="LM19" s="13">
        <v>1</v>
      </c>
      <c r="LN19" s="13">
        <v>2</v>
      </c>
      <c r="LO19" s="13"/>
      <c r="LP19" s="13">
        <v>1</v>
      </c>
      <c r="LQ19" s="13">
        <v>1</v>
      </c>
      <c r="LR19" s="13">
        <v>1</v>
      </c>
      <c r="LS19" s="13"/>
      <c r="LT19" s="13">
        <v>2</v>
      </c>
      <c r="LU19" s="13"/>
      <c r="LV19" s="13">
        <v>4</v>
      </c>
      <c r="LW19" s="13">
        <v>3</v>
      </c>
      <c r="LX19" s="13"/>
      <c r="LY19" s="13"/>
      <c r="LZ19" s="13">
        <v>1</v>
      </c>
      <c r="MA19" s="13">
        <v>1</v>
      </c>
      <c r="MB19" s="13"/>
      <c r="MC19" s="13">
        <v>1</v>
      </c>
      <c r="MD19" s="13">
        <v>2</v>
      </c>
      <c r="ME19" s="13">
        <v>1</v>
      </c>
      <c r="MF19" s="13"/>
      <c r="MG19" s="13"/>
      <c r="MH19" s="13">
        <v>1</v>
      </c>
      <c r="MI19" s="13"/>
      <c r="MJ19" s="13"/>
      <c r="MK19" s="13"/>
      <c r="ML19" s="13">
        <v>1</v>
      </c>
      <c r="MM19" s="13">
        <v>1</v>
      </c>
      <c r="MN19" s="13"/>
      <c r="MO19" s="13"/>
      <c r="MP19" s="13">
        <v>1</v>
      </c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>
        <v>1</v>
      </c>
      <c r="NE19" s="57">
        <v>159</v>
      </c>
      <c r="NF19" s="13">
        <v>35560</v>
      </c>
      <c r="NG19" s="331"/>
      <c r="NH19" s="331"/>
      <c r="NI19" s="331"/>
      <c r="NJ19" s="331"/>
      <c r="NK19" s="331"/>
      <c r="NL19" s="331"/>
      <c r="NM19" s="331"/>
      <c r="NN19" s="331"/>
      <c r="NO19" s="331"/>
      <c r="NP19" s="331"/>
      <c r="NQ19" s="331"/>
    </row>
    <row r="20" spans="1:381">
      <c r="A20" s="5" t="s">
        <v>33</v>
      </c>
      <c r="B20" s="232">
        <f t="shared" si="26"/>
        <v>81</v>
      </c>
      <c r="C20" s="232">
        <f t="shared" si="27"/>
        <v>91</v>
      </c>
      <c r="D20" s="232">
        <f t="shared" si="28"/>
        <v>656</v>
      </c>
      <c r="E20" s="232">
        <f t="shared" si="29"/>
        <v>711</v>
      </c>
      <c r="F20" s="232">
        <f t="shared" si="30"/>
        <v>2682</v>
      </c>
      <c r="G20" s="232">
        <f t="shared" si="31"/>
        <v>2599</v>
      </c>
      <c r="H20" s="232">
        <f t="shared" si="32"/>
        <v>2860</v>
      </c>
      <c r="I20" s="232">
        <f t="shared" si="33"/>
        <v>2766</v>
      </c>
      <c r="J20" s="232">
        <f t="shared" si="34"/>
        <v>2458</v>
      </c>
      <c r="K20" s="232">
        <f t="shared" si="35"/>
        <v>2244</v>
      </c>
      <c r="L20" s="232">
        <f t="shared" si="36"/>
        <v>1481</v>
      </c>
      <c r="M20" s="232">
        <f t="shared" si="37"/>
        <v>1406</v>
      </c>
      <c r="N20" s="232">
        <f t="shared" si="38"/>
        <v>895</v>
      </c>
      <c r="O20" s="232">
        <f t="shared" si="39"/>
        <v>853</v>
      </c>
      <c r="P20" s="232">
        <f t="shared" si="40"/>
        <v>455</v>
      </c>
      <c r="Q20" s="232">
        <f t="shared" si="41"/>
        <v>422</v>
      </c>
      <c r="R20" s="232">
        <f t="shared" si="42"/>
        <v>156</v>
      </c>
      <c r="S20" s="232">
        <f t="shared" si="43"/>
        <v>207</v>
      </c>
      <c r="T20" s="232">
        <f t="shared" si="44"/>
        <v>30</v>
      </c>
      <c r="U20" s="232">
        <f t="shared" si="45"/>
        <v>46</v>
      </c>
      <c r="W20" s="12" t="s">
        <v>26</v>
      </c>
      <c r="X20" s="614">
        <f t="shared" ref="X20:X35" si="67">SUM(EZ20:FI20)</f>
        <v>356</v>
      </c>
      <c r="Y20" s="614">
        <f t="shared" ref="Y20:Y35" si="68">SUM(AU20:BD20)</f>
        <v>326</v>
      </c>
      <c r="Z20" s="614">
        <f t="shared" ref="Z20:Z35" si="69">SUM(FJ20:FS20)</f>
        <v>2614</v>
      </c>
      <c r="AA20" s="614">
        <f t="shared" ref="AA20:AA35" si="70">SUM(BE20:BN20)</f>
        <v>2976</v>
      </c>
      <c r="AB20" s="614">
        <f t="shared" ref="AB20:AB35" si="71">SUM(FT20:GC20)</f>
        <v>8766</v>
      </c>
      <c r="AC20" s="614">
        <f t="shared" ref="AC20:AC35" si="72">SUM(BO20:BX20)</f>
        <v>9523</v>
      </c>
      <c r="AD20" s="614">
        <f t="shared" ref="AD20:AD35" si="73">SUM(GD20:GM20)</f>
        <v>9252</v>
      </c>
      <c r="AE20" s="614">
        <f t="shared" ref="AE20:AE35" si="74">SUM(BY20:CH20)</f>
        <v>9577</v>
      </c>
      <c r="AF20" s="614">
        <f t="shared" ref="AF20:AF35" si="75">SUM(GN20:GW20)</f>
        <v>7067</v>
      </c>
      <c r="AG20" s="614">
        <f t="shared" ref="AG20:AG35" si="76">SUM(CI20:CR20)</f>
        <v>7649</v>
      </c>
      <c r="AH20" s="614">
        <f t="shared" ref="AH20:AH35" si="77">SUM(GX20:HG20)</f>
        <v>4962</v>
      </c>
      <c r="AI20" s="614">
        <f t="shared" ref="AI20:AI35" si="78">SUM(CS20:DB20)</f>
        <v>5393</v>
      </c>
      <c r="AJ20" s="614">
        <f t="shared" ref="AJ20:AJ35" si="79">SUM(HH20:HQ20)</f>
        <v>3116</v>
      </c>
      <c r="AK20" s="614">
        <f t="shared" ref="AK20:AK35" si="80">SUM(DC20:DL20)</f>
        <v>3128</v>
      </c>
      <c r="AL20" s="614">
        <f t="shared" ref="AL20:AL35" si="81">SUM(HR20:IA20)</f>
        <v>1376</v>
      </c>
      <c r="AM20" s="614">
        <f t="shared" ref="AM20:AM35" si="82">SUM(DM20:DV20)</f>
        <v>1335</v>
      </c>
      <c r="AN20" s="614">
        <f t="shared" ref="AN20:AN35" si="83">SUM(IB20:IK20)</f>
        <v>436</v>
      </c>
      <c r="AO20" s="614">
        <f t="shared" ref="AO20:AO35" si="84">SUM(DW20:EF20)</f>
        <v>541</v>
      </c>
      <c r="AP20" s="614">
        <f t="shared" ref="AP20:AP35" si="85">SUM(IL20:IZ20)</f>
        <v>79</v>
      </c>
      <c r="AQ20" s="614">
        <f t="shared" ref="AQ20:AQ35" si="86">SUM(EG20:EW20)</f>
        <v>104</v>
      </c>
      <c r="AR20" s="614">
        <f t="shared" ref="AR20:AR35" si="87">+EX20+JA20+NE20</f>
        <v>331</v>
      </c>
      <c r="AT20" s="12" t="s">
        <v>26</v>
      </c>
      <c r="AU20" s="13">
        <v>23</v>
      </c>
      <c r="AV20" s="13">
        <v>28</v>
      </c>
      <c r="AW20" s="13">
        <v>29</v>
      </c>
      <c r="AX20" s="13">
        <v>13</v>
      </c>
      <c r="AY20" s="13">
        <v>28</v>
      </c>
      <c r="AZ20" s="13">
        <v>25</v>
      </c>
      <c r="BA20" s="13">
        <v>36</v>
      </c>
      <c r="BB20" s="13">
        <v>44</v>
      </c>
      <c r="BC20" s="13">
        <v>45</v>
      </c>
      <c r="BD20" s="13">
        <v>55</v>
      </c>
      <c r="BE20" s="13">
        <v>61</v>
      </c>
      <c r="BF20" s="13">
        <v>90</v>
      </c>
      <c r="BG20" s="13">
        <v>125</v>
      </c>
      <c r="BH20" s="13">
        <v>157</v>
      </c>
      <c r="BI20" s="13">
        <v>207</v>
      </c>
      <c r="BJ20" s="13">
        <v>276</v>
      </c>
      <c r="BK20" s="13">
        <v>408</v>
      </c>
      <c r="BL20" s="13">
        <v>467</v>
      </c>
      <c r="BM20" s="13">
        <v>541</v>
      </c>
      <c r="BN20" s="13">
        <v>644</v>
      </c>
      <c r="BO20" s="13">
        <v>654</v>
      </c>
      <c r="BP20" s="13">
        <v>770</v>
      </c>
      <c r="BQ20" s="13">
        <v>890</v>
      </c>
      <c r="BR20" s="13">
        <v>938</v>
      </c>
      <c r="BS20" s="13">
        <v>993</v>
      </c>
      <c r="BT20" s="13">
        <v>1026</v>
      </c>
      <c r="BU20" s="13">
        <v>1056</v>
      </c>
      <c r="BV20" s="13">
        <v>1031</v>
      </c>
      <c r="BW20" s="13">
        <v>1022</v>
      </c>
      <c r="BX20" s="13">
        <v>1143</v>
      </c>
      <c r="BY20" s="13">
        <v>1131</v>
      </c>
      <c r="BZ20" s="13">
        <v>1083</v>
      </c>
      <c r="CA20" s="13">
        <v>948</v>
      </c>
      <c r="CB20" s="13">
        <v>941</v>
      </c>
      <c r="CC20" s="13">
        <v>893</v>
      </c>
      <c r="CD20" s="13">
        <v>953</v>
      </c>
      <c r="CE20" s="13">
        <v>898</v>
      </c>
      <c r="CF20" s="13">
        <v>906</v>
      </c>
      <c r="CG20" s="13">
        <v>902</v>
      </c>
      <c r="CH20" s="13">
        <v>922</v>
      </c>
      <c r="CI20" s="13">
        <v>928</v>
      </c>
      <c r="CJ20" s="13">
        <v>886</v>
      </c>
      <c r="CK20" s="13">
        <v>880</v>
      </c>
      <c r="CL20" s="13">
        <v>777</v>
      </c>
      <c r="CM20" s="13">
        <v>735</v>
      </c>
      <c r="CN20" s="13">
        <v>762</v>
      </c>
      <c r="CO20" s="13">
        <v>755</v>
      </c>
      <c r="CP20" s="13">
        <v>654</v>
      </c>
      <c r="CQ20" s="13">
        <v>633</v>
      </c>
      <c r="CR20" s="13">
        <v>639</v>
      </c>
      <c r="CS20" s="13">
        <v>642</v>
      </c>
      <c r="CT20" s="13">
        <v>603</v>
      </c>
      <c r="CU20" s="13">
        <v>560</v>
      </c>
      <c r="CV20" s="13">
        <v>558</v>
      </c>
      <c r="CW20" s="13">
        <v>527</v>
      </c>
      <c r="CX20" s="13">
        <v>543</v>
      </c>
      <c r="CY20" s="13">
        <v>522</v>
      </c>
      <c r="CZ20" s="13">
        <v>480</v>
      </c>
      <c r="DA20" s="13">
        <v>524</v>
      </c>
      <c r="DB20" s="13">
        <v>434</v>
      </c>
      <c r="DC20" s="13">
        <v>410</v>
      </c>
      <c r="DD20" s="13">
        <v>396</v>
      </c>
      <c r="DE20" s="13">
        <v>353</v>
      </c>
      <c r="DF20" s="13">
        <v>354</v>
      </c>
      <c r="DG20" s="13">
        <v>336</v>
      </c>
      <c r="DH20" s="13">
        <v>275</v>
      </c>
      <c r="DI20" s="13">
        <v>281</v>
      </c>
      <c r="DJ20" s="13">
        <v>265</v>
      </c>
      <c r="DK20" s="13">
        <v>236</v>
      </c>
      <c r="DL20" s="13">
        <v>222</v>
      </c>
      <c r="DM20" s="13">
        <v>196</v>
      </c>
      <c r="DN20" s="13">
        <v>162</v>
      </c>
      <c r="DO20" s="13">
        <v>157</v>
      </c>
      <c r="DP20" s="13">
        <v>146</v>
      </c>
      <c r="DQ20" s="13">
        <v>147</v>
      </c>
      <c r="DR20" s="13">
        <v>120</v>
      </c>
      <c r="DS20" s="13">
        <v>128</v>
      </c>
      <c r="DT20" s="13">
        <v>105</v>
      </c>
      <c r="DU20" s="13">
        <v>102</v>
      </c>
      <c r="DV20" s="13">
        <v>72</v>
      </c>
      <c r="DW20" s="13">
        <v>87</v>
      </c>
      <c r="DX20" s="13">
        <v>72</v>
      </c>
      <c r="DY20" s="13">
        <v>65</v>
      </c>
      <c r="DZ20" s="13">
        <v>64</v>
      </c>
      <c r="EA20" s="13">
        <v>64</v>
      </c>
      <c r="EB20" s="13">
        <v>38</v>
      </c>
      <c r="EC20" s="13">
        <v>57</v>
      </c>
      <c r="ED20" s="13">
        <v>25</v>
      </c>
      <c r="EE20" s="13">
        <v>41</v>
      </c>
      <c r="EF20" s="13">
        <v>28</v>
      </c>
      <c r="EG20" s="13">
        <v>21</v>
      </c>
      <c r="EH20" s="13">
        <v>20</v>
      </c>
      <c r="EI20" s="13">
        <v>16</v>
      </c>
      <c r="EJ20" s="13">
        <v>8</v>
      </c>
      <c r="EK20" s="13">
        <v>16</v>
      </c>
      <c r="EL20" s="13">
        <v>3</v>
      </c>
      <c r="EM20" s="13">
        <v>5</v>
      </c>
      <c r="EN20" s="13">
        <v>5</v>
      </c>
      <c r="EO20" s="13">
        <v>4</v>
      </c>
      <c r="EP20" s="13">
        <v>3</v>
      </c>
      <c r="EQ20" s="13">
        <v>1</v>
      </c>
      <c r="ER20" s="13">
        <v>1</v>
      </c>
      <c r="ES20" s="13"/>
      <c r="ET20" s="13">
        <v>1</v>
      </c>
      <c r="EU20" s="13"/>
      <c r="EV20" s="13"/>
      <c r="EW20" s="13"/>
      <c r="EX20" s="13"/>
      <c r="EY20" s="57">
        <v>40552</v>
      </c>
      <c r="EZ20" s="13">
        <v>21</v>
      </c>
      <c r="FA20" s="13">
        <v>49</v>
      </c>
      <c r="FB20" s="13">
        <v>35</v>
      </c>
      <c r="FC20" s="13">
        <v>27</v>
      </c>
      <c r="FD20" s="13">
        <v>19</v>
      </c>
      <c r="FE20" s="13">
        <v>25</v>
      </c>
      <c r="FF20" s="13">
        <v>39</v>
      </c>
      <c r="FG20" s="13">
        <v>47</v>
      </c>
      <c r="FH20" s="13">
        <v>47</v>
      </c>
      <c r="FI20" s="13">
        <v>47</v>
      </c>
      <c r="FJ20" s="13">
        <v>69</v>
      </c>
      <c r="FK20" s="13">
        <v>75</v>
      </c>
      <c r="FL20" s="13">
        <v>73</v>
      </c>
      <c r="FM20" s="13">
        <v>153</v>
      </c>
      <c r="FN20" s="13">
        <v>176</v>
      </c>
      <c r="FO20" s="13">
        <v>267</v>
      </c>
      <c r="FP20" s="13">
        <v>311</v>
      </c>
      <c r="FQ20" s="13">
        <v>360</v>
      </c>
      <c r="FR20" s="13">
        <v>543</v>
      </c>
      <c r="FS20" s="13">
        <v>587</v>
      </c>
      <c r="FT20" s="13">
        <v>616</v>
      </c>
      <c r="FU20" s="13">
        <v>691</v>
      </c>
      <c r="FV20" s="13">
        <v>787</v>
      </c>
      <c r="FW20" s="13">
        <v>838</v>
      </c>
      <c r="FX20" s="13">
        <v>913</v>
      </c>
      <c r="FY20" s="13">
        <v>902</v>
      </c>
      <c r="FZ20" s="13">
        <v>979</v>
      </c>
      <c r="GA20" s="13">
        <v>976</v>
      </c>
      <c r="GB20" s="13">
        <v>1024</v>
      </c>
      <c r="GC20" s="13">
        <v>1040</v>
      </c>
      <c r="GD20" s="13">
        <v>1128</v>
      </c>
      <c r="GE20" s="13">
        <v>999</v>
      </c>
      <c r="GF20" s="13">
        <v>931</v>
      </c>
      <c r="GG20" s="13">
        <v>935</v>
      </c>
      <c r="GH20" s="13">
        <v>943</v>
      </c>
      <c r="GI20" s="13">
        <v>936</v>
      </c>
      <c r="GJ20" s="13">
        <v>852</v>
      </c>
      <c r="GK20" s="13">
        <v>837</v>
      </c>
      <c r="GL20" s="13">
        <v>829</v>
      </c>
      <c r="GM20" s="13">
        <v>862</v>
      </c>
      <c r="GN20" s="13">
        <v>836</v>
      </c>
      <c r="GO20" s="13">
        <v>867</v>
      </c>
      <c r="GP20" s="13">
        <v>835</v>
      </c>
      <c r="GQ20" s="13">
        <v>734</v>
      </c>
      <c r="GR20" s="13">
        <v>715</v>
      </c>
      <c r="GS20" s="13">
        <v>679</v>
      </c>
      <c r="GT20" s="13">
        <v>643</v>
      </c>
      <c r="GU20" s="13">
        <v>577</v>
      </c>
      <c r="GV20" s="13">
        <v>588</v>
      </c>
      <c r="GW20" s="13">
        <v>593</v>
      </c>
      <c r="GX20" s="13">
        <v>551</v>
      </c>
      <c r="GY20" s="13">
        <v>540</v>
      </c>
      <c r="GZ20" s="13">
        <v>503</v>
      </c>
      <c r="HA20" s="13">
        <v>535</v>
      </c>
      <c r="HB20" s="13">
        <v>482</v>
      </c>
      <c r="HC20" s="13">
        <v>507</v>
      </c>
      <c r="HD20" s="13">
        <v>481</v>
      </c>
      <c r="HE20" s="13">
        <v>470</v>
      </c>
      <c r="HF20" s="13">
        <v>453</v>
      </c>
      <c r="HG20" s="13">
        <v>440</v>
      </c>
      <c r="HH20" s="13">
        <v>400</v>
      </c>
      <c r="HI20" s="13">
        <v>353</v>
      </c>
      <c r="HJ20" s="13">
        <v>371</v>
      </c>
      <c r="HK20" s="13">
        <v>330</v>
      </c>
      <c r="HL20" s="13">
        <v>314</v>
      </c>
      <c r="HM20" s="13">
        <v>297</v>
      </c>
      <c r="HN20" s="13">
        <v>263</v>
      </c>
      <c r="HO20" s="13">
        <v>301</v>
      </c>
      <c r="HP20" s="13">
        <v>266</v>
      </c>
      <c r="HQ20" s="13">
        <v>221</v>
      </c>
      <c r="HR20" s="13">
        <v>229</v>
      </c>
      <c r="HS20" s="13">
        <v>188</v>
      </c>
      <c r="HT20" s="13">
        <v>174</v>
      </c>
      <c r="HU20" s="13">
        <v>145</v>
      </c>
      <c r="HV20" s="13">
        <v>129</v>
      </c>
      <c r="HW20" s="13">
        <v>130</v>
      </c>
      <c r="HX20" s="13">
        <v>117</v>
      </c>
      <c r="HY20" s="13">
        <v>108</v>
      </c>
      <c r="HZ20" s="13">
        <v>78</v>
      </c>
      <c r="IA20" s="13">
        <v>78</v>
      </c>
      <c r="IB20" s="13">
        <v>65</v>
      </c>
      <c r="IC20" s="13">
        <v>68</v>
      </c>
      <c r="ID20" s="13">
        <v>51</v>
      </c>
      <c r="IE20" s="13">
        <v>47</v>
      </c>
      <c r="IF20" s="13">
        <v>59</v>
      </c>
      <c r="IG20" s="13">
        <v>47</v>
      </c>
      <c r="IH20" s="13">
        <v>32</v>
      </c>
      <c r="II20" s="13">
        <v>19</v>
      </c>
      <c r="IJ20" s="13">
        <v>24</v>
      </c>
      <c r="IK20" s="13">
        <v>24</v>
      </c>
      <c r="IL20" s="13">
        <v>18</v>
      </c>
      <c r="IM20" s="13">
        <v>24</v>
      </c>
      <c r="IN20" s="13">
        <v>9</v>
      </c>
      <c r="IO20" s="13">
        <v>9</v>
      </c>
      <c r="IP20" s="13">
        <v>7</v>
      </c>
      <c r="IQ20" s="13">
        <v>4</v>
      </c>
      <c r="IR20" s="13">
        <v>4</v>
      </c>
      <c r="IS20" s="13">
        <v>1</v>
      </c>
      <c r="IT20" s="13">
        <v>1</v>
      </c>
      <c r="IU20" s="13"/>
      <c r="IV20" s="13"/>
      <c r="IW20" s="13">
        <v>1</v>
      </c>
      <c r="IX20" s="13"/>
      <c r="IY20" s="13">
        <v>1</v>
      </c>
      <c r="IZ20" s="13"/>
      <c r="JA20" s="13">
        <v>3</v>
      </c>
      <c r="JB20" s="57">
        <v>38027</v>
      </c>
      <c r="JC20" s="13">
        <v>14</v>
      </c>
      <c r="JD20" s="13">
        <v>16</v>
      </c>
      <c r="JE20" s="13">
        <v>2</v>
      </c>
      <c r="JF20" s="13"/>
      <c r="JG20" s="13">
        <v>1</v>
      </c>
      <c r="JH20" s="13"/>
      <c r="JI20" s="13"/>
      <c r="JJ20" s="13"/>
      <c r="JK20" s="13"/>
      <c r="JL20" s="13"/>
      <c r="JM20" s="13">
        <v>3</v>
      </c>
      <c r="JN20" s="13">
        <v>2</v>
      </c>
      <c r="JO20" s="13"/>
      <c r="JP20" s="13">
        <v>1</v>
      </c>
      <c r="JQ20" s="13">
        <v>3</v>
      </c>
      <c r="JR20" s="13">
        <v>1</v>
      </c>
      <c r="JS20" s="13">
        <v>5</v>
      </c>
      <c r="JT20" s="13">
        <v>5</v>
      </c>
      <c r="JU20" s="13">
        <v>7</v>
      </c>
      <c r="JV20" s="13">
        <v>5</v>
      </c>
      <c r="JW20" s="13">
        <v>5</v>
      </c>
      <c r="JX20" s="13">
        <v>7</v>
      </c>
      <c r="JY20" s="13">
        <v>11</v>
      </c>
      <c r="JZ20" s="13">
        <v>5</v>
      </c>
      <c r="KA20" s="13">
        <v>10</v>
      </c>
      <c r="KB20" s="13">
        <v>4</v>
      </c>
      <c r="KC20" s="13">
        <v>2</v>
      </c>
      <c r="KD20" s="13">
        <v>5</v>
      </c>
      <c r="KE20" s="13">
        <v>3</v>
      </c>
      <c r="KF20" s="13">
        <v>2</v>
      </c>
      <c r="KG20" s="13">
        <v>13</v>
      </c>
      <c r="KH20" s="13">
        <v>5</v>
      </c>
      <c r="KI20" s="13">
        <v>5</v>
      </c>
      <c r="KJ20" s="13">
        <v>7</v>
      </c>
      <c r="KK20" s="13">
        <v>5</v>
      </c>
      <c r="KL20" s="13">
        <v>8</v>
      </c>
      <c r="KM20" s="13">
        <v>11</v>
      </c>
      <c r="KN20" s="13">
        <v>7</v>
      </c>
      <c r="KO20" s="13">
        <v>8</v>
      </c>
      <c r="KP20" s="13">
        <v>6</v>
      </c>
      <c r="KQ20" s="13">
        <v>7</v>
      </c>
      <c r="KR20" s="13">
        <v>9</v>
      </c>
      <c r="KS20" s="13">
        <v>4</v>
      </c>
      <c r="KT20" s="13">
        <v>5</v>
      </c>
      <c r="KU20" s="13">
        <v>2</v>
      </c>
      <c r="KV20" s="13">
        <v>5</v>
      </c>
      <c r="KW20" s="13">
        <v>4</v>
      </c>
      <c r="KX20" s="13">
        <v>2</v>
      </c>
      <c r="KY20" s="13">
        <v>4</v>
      </c>
      <c r="KZ20" s="13">
        <v>1</v>
      </c>
      <c r="LA20" s="13">
        <v>3</v>
      </c>
      <c r="LB20" s="13">
        <v>1</v>
      </c>
      <c r="LC20" s="13">
        <v>3</v>
      </c>
      <c r="LD20" s="13">
        <v>4</v>
      </c>
      <c r="LE20" s="13">
        <v>2</v>
      </c>
      <c r="LF20" s="13">
        <v>2</v>
      </c>
      <c r="LG20" s="13">
        <v>4</v>
      </c>
      <c r="LH20" s="13">
        <v>3</v>
      </c>
      <c r="LI20" s="13">
        <v>3</v>
      </c>
      <c r="LJ20" s="13">
        <v>2</v>
      </c>
      <c r="LK20" s="13">
        <v>2</v>
      </c>
      <c r="LL20" s="13">
        <v>1</v>
      </c>
      <c r="LM20" s="13"/>
      <c r="LN20" s="13">
        <v>1</v>
      </c>
      <c r="LO20" s="13"/>
      <c r="LP20" s="13">
        <v>2</v>
      </c>
      <c r="LQ20" s="13">
        <v>2</v>
      </c>
      <c r="LR20" s="13">
        <v>1</v>
      </c>
      <c r="LS20" s="13">
        <v>1</v>
      </c>
      <c r="LT20" s="13">
        <v>1</v>
      </c>
      <c r="LU20" s="13">
        <v>3</v>
      </c>
      <c r="LV20" s="13">
        <v>5</v>
      </c>
      <c r="LW20" s="13">
        <v>1</v>
      </c>
      <c r="LX20" s="13"/>
      <c r="LY20" s="13"/>
      <c r="LZ20" s="13">
        <v>1</v>
      </c>
      <c r="MA20" s="13">
        <v>3</v>
      </c>
      <c r="MB20" s="13">
        <v>2</v>
      </c>
      <c r="MC20" s="13">
        <v>3</v>
      </c>
      <c r="MD20" s="13">
        <v>3</v>
      </c>
      <c r="ME20" s="13">
        <v>1</v>
      </c>
      <c r="MF20" s="13">
        <v>1</v>
      </c>
      <c r="MG20" s="13"/>
      <c r="MH20" s="13"/>
      <c r="MI20" s="13">
        <v>1</v>
      </c>
      <c r="MJ20" s="13">
        <v>2</v>
      </c>
      <c r="MK20" s="13">
        <v>7</v>
      </c>
      <c r="ML20" s="13">
        <v>2</v>
      </c>
      <c r="MM20" s="13">
        <v>4</v>
      </c>
      <c r="MN20" s="13">
        <v>1</v>
      </c>
      <c r="MO20" s="13">
        <v>1</v>
      </c>
      <c r="MP20" s="13">
        <v>3</v>
      </c>
      <c r="MQ20" s="13"/>
      <c r="MR20" s="13"/>
      <c r="MS20" s="13">
        <v>1</v>
      </c>
      <c r="MT20" s="13">
        <v>1</v>
      </c>
      <c r="MU20" s="13">
        <v>1</v>
      </c>
      <c r="MV20" s="13"/>
      <c r="MW20" s="13"/>
      <c r="MX20" s="13">
        <v>2</v>
      </c>
      <c r="MY20" s="13"/>
      <c r="MZ20" s="13"/>
      <c r="NA20" s="13"/>
      <c r="NB20" s="13"/>
      <c r="NC20" s="13"/>
      <c r="ND20" s="13">
        <v>4</v>
      </c>
      <c r="NE20" s="57">
        <v>328</v>
      </c>
      <c r="NF20" s="13">
        <v>78907</v>
      </c>
      <c r="NG20" s="331"/>
      <c r="NH20" s="331"/>
      <c r="NI20" s="331"/>
      <c r="NJ20" s="331"/>
      <c r="NK20" s="331"/>
      <c r="NL20" s="331"/>
      <c r="NM20" s="331"/>
      <c r="NN20" s="331"/>
      <c r="NO20" s="331"/>
      <c r="NP20" s="331"/>
      <c r="NQ20" s="331"/>
    </row>
    <row r="21" spans="1:381">
      <c r="A21" s="5" t="s">
        <v>34</v>
      </c>
      <c r="B21" s="232">
        <f t="shared" si="26"/>
        <v>1101</v>
      </c>
      <c r="C21" s="232">
        <f t="shared" si="27"/>
        <v>1114</v>
      </c>
      <c r="D21" s="232">
        <f t="shared" si="28"/>
        <v>3540</v>
      </c>
      <c r="E21" s="232">
        <f t="shared" si="29"/>
        <v>4191</v>
      </c>
      <c r="F21" s="232">
        <f t="shared" si="30"/>
        <v>13072</v>
      </c>
      <c r="G21" s="232">
        <f t="shared" si="31"/>
        <v>14264</v>
      </c>
      <c r="H21" s="232">
        <f t="shared" si="32"/>
        <v>16670</v>
      </c>
      <c r="I21" s="232">
        <f t="shared" si="33"/>
        <v>17162</v>
      </c>
      <c r="J21" s="232">
        <f t="shared" si="34"/>
        <v>13961</v>
      </c>
      <c r="K21" s="232">
        <f t="shared" si="35"/>
        <v>14517</v>
      </c>
      <c r="L21" s="232">
        <f t="shared" si="36"/>
        <v>9697</v>
      </c>
      <c r="M21" s="232">
        <f t="shared" si="37"/>
        <v>10130</v>
      </c>
      <c r="N21" s="232">
        <f t="shared" si="38"/>
        <v>6134</v>
      </c>
      <c r="O21" s="232">
        <f t="shared" si="39"/>
        <v>5875</v>
      </c>
      <c r="P21" s="232">
        <f t="shared" si="40"/>
        <v>3198</v>
      </c>
      <c r="Q21" s="232">
        <f t="shared" si="41"/>
        <v>3055</v>
      </c>
      <c r="R21" s="232">
        <f t="shared" si="42"/>
        <v>1281</v>
      </c>
      <c r="S21" s="232">
        <f t="shared" si="43"/>
        <v>1563</v>
      </c>
      <c r="T21" s="232">
        <f t="shared" si="44"/>
        <v>232</v>
      </c>
      <c r="U21" s="232">
        <f t="shared" si="45"/>
        <v>428</v>
      </c>
      <c r="W21" s="12" t="s">
        <v>27</v>
      </c>
      <c r="X21" s="614">
        <f t="shared" si="67"/>
        <v>736</v>
      </c>
      <c r="Y21" s="614">
        <f t="shared" si="68"/>
        <v>663</v>
      </c>
      <c r="Z21" s="614">
        <f t="shared" si="69"/>
        <v>2012</v>
      </c>
      <c r="AA21" s="614">
        <f t="shared" si="70"/>
        <v>2489</v>
      </c>
      <c r="AB21" s="614">
        <f t="shared" si="71"/>
        <v>7027</v>
      </c>
      <c r="AC21" s="614">
        <f t="shared" si="72"/>
        <v>7235</v>
      </c>
      <c r="AD21" s="614">
        <f t="shared" si="73"/>
        <v>9518</v>
      </c>
      <c r="AE21" s="614">
        <f t="shared" si="74"/>
        <v>8992</v>
      </c>
      <c r="AF21" s="614">
        <f t="shared" si="75"/>
        <v>7858</v>
      </c>
      <c r="AG21" s="614">
        <f t="shared" si="76"/>
        <v>7371</v>
      </c>
      <c r="AH21" s="614">
        <f t="shared" si="77"/>
        <v>4355</v>
      </c>
      <c r="AI21" s="614">
        <f t="shared" si="78"/>
        <v>4441</v>
      </c>
      <c r="AJ21" s="614">
        <f t="shared" si="79"/>
        <v>2373</v>
      </c>
      <c r="AK21" s="614">
        <f t="shared" si="80"/>
        <v>2386</v>
      </c>
      <c r="AL21" s="614">
        <f t="shared" si="81"/>
        <v>1124</v>
      </c>
      <c r="AM21" s="614">
        <f t="shared" si="82"/>
        <v>1084</v>
      </c>
      <c r="AN21" s="614">
        <f t="shared" si="83"/>
        <v>441</v>
      </c>
      <c r="AO21" s="614">
        <f t="shared" si="84"/>
        <v>512</v>
      </c>
      <c r="AP21" s="614">
        <f t="shared" si="85"/>
        <v>79</v>
      </c>
      <c r="AQ21" s="614">
        <f t="shared" si="86"/>
        <v>144</v>
      </c>
      <c r="AR21" s="614">
        <f t="shared" si="87"/>
        <v>600</v>
      </c>
      <c r="AT21" s="12" t="s">
        <v>27</v>
      </c>
      <c r="AU21" s="13">
        <v>12</v>
      </c>
      <c r="AV21" s="13">
        <v>68</v>
      </c>
      <c r="AW21" s="13">
        <v>61</v>
      </c>
      <c r="AX21" s="13">
        <v>58</v>
      </c>
      <c r="AY21" s="13">
        <v>72</v>
      </c>
      <c r="AZ21" s="13">
        <v>60</v>
      </c>
      <c r="BA21" s="13">
        <v>67</v>
      </c>
      <c r="BB21" s="13">
        <v>86</v>
      </c>
      <c r="BC21" s="13">
        <v>91</v>
      </c>
      <c r="BD21" s="13">
        <v>88</v>
      </c>
      <c r="BE21" s="13">
        <v>93</v>
      </c>
      <c r="BF21" s="13">
        <v>137</v>
      </c>
      <c r="BG21" s="13">
        <v>127</v>
      </c>
      <c r="BH21" s="13">
        <v>184</v>
      </c>
      <c r="BI21" s="13">
        <v>192</v>
      </c>
      <c r="BJ21" s="13">
        <v>253</v>
      </c>
      <c r="BK21" s="13">
        <v>301</v>
      </c>
      <c r="BL21" s="13">
        <v>349</v>
      </c>
      <c r="BM21" s="13">
        <v>416</v>
      </c>
      <c r="BN21" s="13">
        <v>437</v>
      </c>
      <c r="BO21" s="13">
        <v>474</v>
      </c>
      <c r="BP21" s="13">
        <v>568</v>
      </c>
      <c r="BQ21" s="13">
        <v>567</v>
      </c>
      <c r="BR21" s="13">
        <v>694</v>
      </c>
      <c r="BS21" s="13">
        <v>721</v>
      </c>
      <c r="BT21" s="13">
        <v>767</v>
      </c>
      <c r="BU21" s="13">
        <v>856</v>
      </c>
      <c r="BV21" s="13">
        <v>828</v>
      </c>
      <c r="BW21" s="13">
        <v>822</v>
      </c>
      <c r="BX21" s="13">
        <v>938</v>
      </c>
      <c r="BY21" s="13">
        <v>921</v>
      </c>
      <c r="BZ21" s="13">
        <v>893</v>
      </c>
      <c r="CA21" s="13">
        <v>909</v>
      </c>
      <c r="CB21" s="13">
        <v>891</v>
      </c>
      <c r="CC21" s="13">
        <v>962</v>
      </c>
      <c r="CD21" s="13">
        <v>969</v>
      </c>
      <c r="CE21" s="13">
        <v>850</v>
      </c>
      <c r="CF21" s="13">
        <v>805</v>
      </c>
      <c r="CG21" s="13">
        <v>911</v>
      </c>
      <c r="CH21" s="13">
        <v>881</v>
      </c>
      <c r="CI21" s="13">
        <v>851</v>
      </c>
      <c r="CJ21" s="13">
        <v>854</v>
      </c>
      <c r="CK21" s="13">
        <v>865</v>
      </c>
      <c r="CL21" s="13">
        <v>825</v>
      </c>
      <c r="CM21" s="13">
        <v>755</v>
      </c>
      <c r="CN21" s="13">
        <v>711</v>
      </c>
      <c r="CO21" s="13">
        <v>653</v>
      </c>
      <c r="CP21" s="13">
        <v>639</v>
      </c>
      <c r="CQ21" s="13">
        <v>618</v>
      </c>
      <c r="CR21" s="13">
        <v>600</v>
      </c>
      <c r="CS21" s="13">
        <v>577</v>
      </c>
      <c r="CT21" s="13">
        <v>474</v>
      </c>
      <c r="CU21" s="13">
        <v>469</v>
      </c>
      <c r="CV21" s="13">
        <v>506</v>
      </c>
      <c r="CW21" s="13">
        <v>440</v>
      </c>
      <c r="CX21" s="13">
        <v>425</v>
      </c>
      <c r="CY21" s="13">
        <v>402</v>
      </c>
      <c r="CZ21" s="13">
        <v>408</v>
      </c>
      <c r="DA21" s="13">
        <v>381</v>
      </c>
      <c r="DB21" s="13">
        <v>359</v>
      </c>
      <c r="DC21" s="13">
        <v>309</v>
      </c>
      <c r="DD21" s="13">
        <v>291</v>
      </c>
      <c r="DE21" s="13">
        <v>261</v>
      </c>
      <c r="DF21" s="13">
        <v>250</v>
      </c>
      <c r="DG21" s="13">
        <v>245</v>
      </c>
      <c r="DH21" s="13">
        <v>246</v>
      </c>
      <c r="DI21" s="13">
        <v>201</v>
      </c>
      <c r="DJ21" s="13">
        <v>218</v>
      </c>
      <c r="DK21" s="13">
        <v>182</v>
      </c>
      <c r="DL21" s="13">
        <v>183</v>
      </c>
      <c r="DM21" s="13">
        <v>152</v>
      </c>
      <c r="DN21" s="13">
        <v>148</v>
      </c>
      <c r="DO21" s="13">
        <v>130</v>
      </c>
      <c r="DP21" s="13">
        <v>109</v>
      </c>
      <c r="DQ21" s="13">
        <v>118</v>
      </c>
      <c r="DR21" s="13">
        <v>87</v>
      </c>
      <c r="DS21" s="13">
        <v>98</v>
      </c>
      <c r="DT21" s="13">
        <v>93</v>
      </c>
      <c r="DU21" s="13">
        <v>82</v>
      </c>
      <c r="DV21" s="13">
        <v>67</v>
      </c>
      <c r="DW21" s="13">
        <v>92</v>
      </c>
      <c r="DX21" s="13">
        <v>74</v>
      </c>
      <c r="DY21" s="13">
        <v>52</v>
      </c>
      <c r="DZ21" s="13">
        <v>52</v>
      </c>
      <c r="EA21" s="13">
        <v>53</v>
      </c>
      <c r="EB21" s="13">
        <v>49</v>
      </c>
      <c r="EC21" s="13">
        <v>33</v>
      </c>
      <c r="ED21" s="13">
        <v>46</v>
      </c>
      <c r="EE21" s="13">
        <v>34</v>
      </c>
      <c r="EF21" s="13">
        <v>27</v>
      </c>
      <c r="EG21" s="13">
        <v>30</v>
      </c>
      <c r="EH21" s="13">
        <v>21</v>
      </c>
      <c r="EI21" s="13">
        <v>18</v>
      </c>
      <c r="EJ21" s="13">
        <v>16</v>
      </c>
      <c r="EK21" s="13">
        <v>14</v>
      </c>
      <c r="EL21" s="13">
        <v>8</v>
      </c>
      <c r="EM21" s="13">
        <v>12</v>
      </c>
      <c r="EN21" s="13">
        <v>10</v>
      </c>
      <c r="EO21" s="13">
        <v>5</v>
      </c>
      <c r="EP21" s="13">
        <v>1</v>
      </c>
      <c r="EQ21" s="13">
        <v>5</v>
      </c>
      <c r="ER21" s="13">
        <v>3</v>
      </c>
      <c r="ES21" s="13"/>
      <c r="ET21" s="13"/>
      <c r="EU21" s="13">
        <v>1</v>
      </c>
      <c r="EV21" s="13"/>
      <c r="EW21" s="13"/>
      <c r="EX21" s="13">
        <v>5</v>
      </c>
      <c r="EY21" s="57">
        <v>35322</v>
      </c>
      <c r="EZ21" s="13">
        <v>16</v>
      </c>
      <c r="FA21" s="13">
        <v>67</v>
      </c>
      <c r="FB21" s="13">
        <v>94</v>
      </c>
      <c r="FC21" s="13">
        <v>63</v>
      </c>
      <c r="FD21" s="13">
        <v>74</v>
      </c>
      <c r="FE21" s="13">
        <v>76</v>
      </c>
      <c r="FF21" s="13">
        <v>84</v>
      </c>
      <c r="FG21" s="13">
        <v>91</v>
      </c>
      <c r="FH21" s="13">
        <v>78</v>
      </c>
      <c r="FI21" s="13">
        <v>93</v>
      </c>
      <c r="FJ21" s="13">
        <v>103</v>
      </c>
      <c r="FK21" s="13">
        <v>102</v>
      </c>
      <c r="FL21" s="13">
        <v>135</v>
      </c>
      <c r="FM21" s="13">
        <v>140</v>
      </c>
      <c r="FN21" s="13">
        <v>173</v>
      </c>
      <c r="FO21" s="13">
        <v>208</v>
      </c>
      <c r="FP21" s="13">
        <v>224</v>
      </c>
      <c r="FQ21" s="13">
        <v>269</v>
      </c>
      <c r="FR21" s="13">
        <v>310</v>
      </c>
      <c r="FS21" s="13">
        <v>348</v>
      </c>
      <c r="FT21" s="13">
        <v>454</v>
      </c>
      <c r="FU21" s="13">
        <v>522</v>
      </c>
      <c r="FV21" s="13">
        <v>561</v>
      </c>
      <c r="FW21" s="13">
        <v>587</v>
      </c>
      <c r="FX21" s="13">
        <v>687</v>
      </c>
      <c r="FY21" s="13">
        <v>750</v>
      </c>
      <c r="FZ21" s="13">
        <v>812</v>
      </c>
      <c r="GA21" s="13">
        <v>854</v>
      </c>
      <c r="GB21" s="13">
        <v>847</v>
      </c>
      <c r="GC21" s="13">
        <v>953</v>
      </c>
      <c r="GD21" s="13">
        <v>951</v>
      </c>
      <c r="GE21" s="13">
        <v>917</v>
      </c>
      <c r="GF21" s="13">
        <v>907</v>
      </c>
      <c r="GG21" s="13">
        <v>990</v>
      </c>
      <c r="GH21" s="13">
        <v>1000</v>
      </c>
      <c r="GI21" s="13">
        <v>984</v>
      </c>
      <c r="GJ21" s="13">
        <v>939</v>
      </c>
      <c r="GK21" s="13">
        <v>886</v>
      </c>
      <c r="GL21" s="13">
        <v>1001</v>
      </c>
      <c r="GM21" s="13">
        <v>943</v>
      </c>
      <c r="GN21" s="13">
        <v>915</v>
      </c>
      <c r="GO21" s="13">
        <v>904</v>
      </c>
      <c r="GP21" s="13">
        <v>920</v>
      </c>
      <c r="GQ21" s="13">
        <v>906</v>
      </c>
      <c r="GR21" s="13">
        <v>811</v>
      </c>
      <c r="GS21" s="13">
        <v>721</v>
      </c>
      <c r="GT21" s="13">
        <v>710</v>
      </c>
      <c r="GU21" s="13">
        <v>684</v>
      </c>
      <c r="GV21" s="13">
        <v>659</v>
      </c>
      <c r="GW21" s="13">
        <v>628</v>
      </c>
      <c r="GX21" s="13">
        <v>540</v>
      </c>
      <c r="GY21" s="13">
        <v>534</v>
      </c>
      <c r="GZ21" s="13">
        <v>439</v>
      </c>
      <c r="HA21" s="13">
        <v>464</v>
      </c>
      <c r="HB21" s="13">
        <v>405</v>
      </c>
      <c r="HC21" s="13">
        <v>422</v>
      </c>
      <c r="HD21" s="13">
        <v>422</v>
      </c>
      <c r="HE21" s="13">
        <v>401</v>
      </c>
      <c r="HF21" s="13">
        <v>385</v>
      </c>
      <c r="HG21" s="13">
        <v>343</v>
      </c>
      <c r="HH21" s="13">
        <v>303</v>
      </c>
      <c r="HI21" s="13">
        <v>278</v>
      </c>
      <c r="HJ21" s="13">
        <v>264</v>
      </c>
      <c r="HK21" s="13">
        <v>272</v>
      </c>
      <c r="HL21" s="13">
        <v>249</v>
      </c>
      <c r="HM21" s="13">
        <v>223</v>
      </c>
      <c r="HN21" s="13">
        <v>218</v>
      </c>
      <c r="HO21" s="13">
        <v>185</v>
      </c>
      <c r="HP21" s="13">
        <v>207</v>
      </c>
      <c r="HQ21" s="13">
        <v>174</v>
      </c>
      <c r="HR21" s="13">
        <v>174</v>
      </c>
      <c r="HS21" s="13">
        <v>155</v>
      </c>
      <c r="HT21" s="13">
        <v>122</v>
      </c>
      <c r="HU21" s="13">
        <v>133</v>
      </c>
      <c r="HV21" s="13">
        <v>113</v>
      </c>
      <c r="HW21" s="13">
        <v>93</v>
      </c>
      <c r="HX21" s="13">
        <v>87</v>
      </c>
      <c r="HY21" s="13">
        <v>87</v>
      </c>
      <c r="HZ21" s="13">
        <v>85</v>
      </c>
      <c r="IA21" s="13">
        <v>75</v>
      </c>
      <c r="IB21" s="13">
        <v>85</v>
      </c>
      <c r="IC21" s="13">
        <v>68</v>
      </c>
      <c r="ID21" s="13">
        <v>61</v>
      </c>
      <c r="IE21" s="13">
        <v>46</v>
      </c>
      <c r="IF21" s="13">
        <v>55</v>
      </c>
      <c r="IG21" s="13">
        <v>27</v>
      </c>
      <c r="IH21" s="13">
        <v>34</v>
      </c>
      <c r="II21" s="13">
        <v>28</v>
      </c>
      <c r="IJ21" s="13">
        <v>19</v>
      </c>
      <c r="IK21" s="13">
        <v>18</v>
      </c>
      <c r="IL21" s="13">
        <v>17</v>
      </c>
      <c r="IM21" s="13">
        <v>12</v>
      </c>
      <c r="IN21" s="13">
        <v>13</v>
      </c>
      <c r="IO21" s="13">
        <v>11</v>
      </c>
      <c r="IP21" s="13">
        <v>8</v>
      </c>
      <c r="IQ21" s="13">
        <v>8</v>
      </c>
      <c r="IR21" s="13">
        <v>3</v>
      </c>
      <c r="IS21" s="13">
        <v>3</v>
      </c>
      <c r="IT21" s="13">
        <v>3</v>
      </c>
      <c r="IU21" s="13"/>
      <c r="IV21" s="13"/>
      <c r="IW21" s="13"/>
      <c r="IX21" s="13">
        <v>1</v>
      </c>
      <c r="IY21" s="13"/>
      <c r="IZ21" s="13"/>
      <c r="JA21" s="13"/>
      <c r="JB21" s="57">
        <v>35523</v>
      </c>
      <c r="JC21" s="13">
        <v>4</v>
      </c>
      <c r="JD21" s="13">
        <v>24</v>
      </c>
      <c r="JE21" s="13"/>
      <c r="JF21" s="13"/>
      <c r="JG21" s="13">
        <v>2</v>
      </c>
      <c r="JH21" s="13">
        <v>1</v>
      </c>
      <c r="JI21" s="13">
        <v>3</v>
      </c>
      <c r="JJ21" s="13"/>
      <c r="JK21" s="13">
        <v>3</v>
      </c>
      <c r="JL21" s="13">
        <v>6</v>
      </c>
      <c r="JM21" s="13">
        <v>5</v>
      </c>
      <c r="JN21" s="13">
        <v>5</v>
      </c>
      <c r="JO21" s="13">
        <v>4</v>
      </c>
      <c r="JP21" s="13">
        <v>2</v>
      </c>
      <c r="JQ21" s="13">
        <v>2</v>
      </c>
      <c r="JR21" s="13">
        <v>7</v>
      </c>
      <c r="JS21" s="13">
        <v>6</v>
      </c>
      <c r="JT21" s="13">
        <v>3</v>
      </c>
      <c r="JU21" s="13">
        <v>3</v>
      </c>
      <c r="JV21" s="13">
        <v>8</v>
      </c>
      <c r="JW21" s="13">
        <v>6</v>
      </c>
      <c r="JX21" s="13">
        <v>8</v>
      </c>
      <c r="JY21" s="13">
        <v>8</v>
      </c>
      <c r="JZ21" s="13">
        <v>9</v>
      </c>
      <c r="KA21" s="13">
        <v>14</v>
      </c>
      <c r="KB21" s="13">
        <v>12</v>
      </c>
      <c r="KC21" s="13">
        <v>15</v>
      </c>
      <c r="KD21" s="13">
        <v>12</v>
      </c>
      <c r="KE21" s="13">
        <v>13</v>
      </c>
      <c r="KF21" s="13">
        <v>6</v>
      </c>
      <c r="KG21" s="13">
        <v>8</v>
      </c>
      <c r="KH21" s="13">
        <v>11</v>
      </c>
      <c r="KI21" s="13">
        <v>5</v>
      </c>
      <c r="KJ21" s="13">
        <v>8</v>
      </c>
      <c r="KK21" s="13">
        <v>19</v>
      </c>
      <c r="KL21" s="13">
        <v>14</v>
      </c>
      <c r="KM21" s="13">
        <v>18</v>
      </c>
      <c r="KN21" s="13">
        <v>12</v>
      </c>
      <c r="KO21" s="13">
        <v>9</v>
      </c>
      <c r="KP21" s="13">
        <v>19</v>
      </c>
      <c r="KQ21" s="13">
        <v>17</v>
      </c>
      <c r="KR21" s="13">
        <v>17</v>
      </c>
      <c r="KS21" s="13">
        <v>14</v>
      </c>
      <c r="KT21" s="13">
        <v>11</v>
      </c>
      <c r="KU21" s="13">
        <v>12</v>
      </c>
      <c r="KV21" s="13">
        <v>10</v>
      </c>
      <c r="KW21" s="13">
        <v>10</v>
      </c>
      <c r="KX21" s="13">
        <v>4</v>
      </c>
      <c r="KY21" s="13">
        <v>11</v>
      </c>
      <c r="KZ21" s="13">
        <v>8</v>
      </c>
      <c r="LA21" s="13">
        <v>8</v>
      </c>
      <c r="LB21" s="13">
        <v>7</v>
      </c>
      <c r="LC21" s="13">
        <v>10</v>
      </c>
      <c r="LD21" s="13">
        <v>8</v>
      </c>
      <c r="LE21" s="13">
        <v>6</v>
      </c>
      <c r="LF21" s="13">
        <v>6</v>
      </c>
      <c r="LG21" s="13">
        <v>3</v>
      </c>
      <c r="LH21" s="13">
        <v>3</v>
      </c>
      <c r="LI21" s="13">
        <v>3</v>
      </c>
      <c r="LJ21" s="13">
        <v>4</v>
      </c>
      <c r="LK21" s="13">
        <v>4</v>
      </c>
      <c r="LL21" s="13">
        <v>7</v>
      </c>
      <c r="LM21" s="13">
        <v>2</v>
      </c>
      <c r="LN21" s="13">
        <v>3</v>
      </c>
      <c r="LO21" s="13">
        <v>4</v>
      </c>
      <c r="LP21" s="13">
        <v>3</v>
      </c>
      <c r="LQ21" s="13">
        <v>9</v>
      </c>
      <c r="LR21" s="13"/>
      <c r="LS21" s="13">
        <v>2</v>
      </c>
      <c r="LT21" s="13"/>
      <c r="LU21" s="13">
        <v>2</v>
      </c>
      <c r="LV21" s="13">
        <v>5</v>
      </c>
      <c r="LW21" s="13">
        <v>2</v>
      </c>
      <c r="LX21" s="13">
        <v>1</v>
      </c>
      <c r="LY21" s="13">
        <v>2</v>
      </c>
      <c r="LZ21" s="13">
        <v>1</v>
      </c>
      <c r="MA21" s="13">
        <v>2</v>
      </c>
      <c r="MB21" s="13">
        <v>1</v>
      </c>
      <c r="MC21" s="13"/>
      <c r="MD21" s="13">
        <v>1</v>
      </c>
      <c r="ME21" s="13">
        <v>4</v>
      </c>
      <c r="MF21" s="13">
        <v>1</v>
      </c>
      <c r="MG21" s="13">
        <v>3</v>
      </c>
      <c r="MH21" s="13"/>
      <c r="MI21" s="13">
        <v>1</v>
      </c>
      <c r="MJ21" s="13">
        <v>2</v>
      </c>
      <c r="MK21" s="13">
        <v>2</v>
      </c>
      <c r="ML21" s="13">
        <v>1</v>
      </c>
      <c r="MM21" s="13">
        <v>2</v>
      </c>
      <c r="MN21" s="13">
        <v>3</v>
      </c>
      <c r="MO21" s="13">
        <v>2</v>
      </c>
      <c r="MP21" s="13">
        <v>4</v>
      </c>
      <c r="MQ21" s="13"/>
      <c r="MR21" s="13"/>
      <c r="MS21" s="13">
        <v>1</v>
      </c>
      <c r="MT21" s="13"/>
      <c r="MU21" s="13">
        <v>2</v>
      </c>
      <c r="MV21" s="13"/>
      <c r="MW21" s="13">
        <v>2</v>
      </c>
      <c r="MX21" s="13"/>
      <c r="MY21" s="13"/>
      <c r="MZ21" s="13">
        <v>1</v>
      </c>
      <c r="NA21" s="13"/>
      <c r="NB21" s="13"/>
      <c r="NC21" s="13"/>
      <c r="ND21" s="13">
        <v>27</v>
      </c>
      <c r="NE21" s="57">
        <v>595</v>
      </c>
      <c r="NF21" s="13">
        <v>71440</v>
      </c>
      <c r="NG21" s="331"/>
      <c r="NH21" s="331"/>
      <c r="NI21" s="331"/>
      <c r="NJ21" s="331"/>
      <c r="NK21" s="331"/>
      <c r="NL21" s="331"/>
      <c r="NM21" s="331"/>
      <c r="NN21" s="331"/>
      <c r="NO21" s="331"/>
      <c r="NP21" s="331"/>
      <c r="NQ21" s="331"/>
    </row>
    <row r="22" spans="1:381">
      <c r="A22" s="5" t="s">
        <v>35</v>
      </c>
      <c r="B22" s="232">
        <f t="shared" si="26"/>
        <v>32</v>
      </c>
      <c r="C22" s="232">
        <f t="shared" si="27"/>
        <v>34</v>
      </c>
      <c r="D22" s="232">
        <f t="shared" si="28"/>
        <v>743</v>
      </c>
      <c r="E22" s="232">
        <f t="shared" si="29"/>
        <v>933</v>
      </c>
      <c r="F22" s="232">
        <f t="shared" si="30"/>
        <v>2937</v>
      </c>
      <c r="G22" s="232">
        <f t="shared" si="31"/>
        <v>3199</v>
      </c>
      <c r="H22" s="232">
        <f t="shared" si="32"/>
        <v>2982</v>
      </c>
      <c r="I22" s="232">
        <f t="shared" si="33"/>
        <v>2879</v>
      </c>
      <c r="J22" s="232">
        <f t="shared" si="34"/>
        <v>2383</v>
      </c>
      <c r="K22" s="232">
        <f t="shared" si="35"/>
        <v>2325</v>
      </c>
      <c r="L22" s="232">
        <f t="shared" si="36"/>
        <v>1821</v>
      </c>
      <c r="M22" s="232">
        <f t="shared" si="37"/>
        <v>1775</v>
      </c>
      <c r="N22" s="232">
        <f t="shared" si="38"/>
        <v>1289</v>
      </c>
      <c r="O22" s="232">
        <f t="shared" si="39"/>
        <v>1154</v>
      </c>
      <c r="P22" s="232">
        <f t="shared" si="40"/>
        <v>557</v>
      </c>
      <c r="Q22" s="232">
        <f t="shared" si="41"/>
        <v>495</v>
      </c>
      <c r="R22" s="232">
        <f t="shared" si="42"/>
        <v>202</v>
      </c>
      <c r="S22" s="232">
        <f t="shared" si="43"/>
        <v>210</v>
      </c>
      <c r="T22" s="232">
        <f t="shared" si="44"/>
        <v>34</v>
      </c>
      <c r="U22" s="232">
        <f t="shared" si="45"/>
        <v>36</v>
      </c>
      <c r="W22" s="12" t="s">
        <v>28</v>
      </c>
      <c r="X22" s="614">
        <f t="shared" si="67"/>
        <v>234</v>
      </c>
      <c r="Y22" s="614">
        <f t="shared" si="68"/>
        <v>231</v>
      </c>
      <c r="Z22" s="614">
        <f t="shared" si="69"/>
        <v>3237</v>
      </c>
      <c r="AA22" s="614">
        <f t="shared" si="70"/>
        <v>3676</v>
      </c>
      <c r="AB22" s="614">
        <f t="shared" si="71"/>
        <v>8516</v>
      </c>
      <c r="AC22" s="614">
        <f t="shared" si="72"/>
        <v>8467</v>
      </c>
      <c r="AD22" s="614">
        <f t="shared" si="73"/>
        <v>7728</v>
      </c>
      <c r="AE22" s="614">
        <f t="shared" si="74"/>
        <v>7549</v>
      </c>
      <c r="AF22" s="614">
        <f t="shared" si="75"/>
        <v>5892</v>
      </c>
      <c r="AG22" s="614">
        <f t="shared" si="76"/>
        <v>6117</v>
      </c>
      <c r="AH22" s="614">
        <f t="shared" si="77"/>
        <v>4099</v>
      </c>
      <c r="AI22" s="614">
        <f t="shared" si="78"/>
        <v>4287</v>
      </c>
      <c r="AJ22" s="614">
        <f t="shared" si="79"/>
        <v>2479</v>
      </c>
      <c r="AK22" s="614">
        <f t="shared" si="80"/>
        <v>2407</v>
      </c>
      <c r="AL22" s="614">
        <f t="shared" si="81"/>
        <v>1113</v>
      </c>
      <c r="AM22" s="614">
        <f t="shared" si="82"/>
        <v>598</v>
      </c>
      <c r="AN22" s="614">
        <f t="shared" si="83"/>
        <v>320</v>
      </c>
      <c r="AO22" s="614">
        <f t="shared" si="84"/>
        <v>384</v>
      </c>
      <c r="AP22" s="614">
        <f t="shared" si="85"/>
        <v>40</v>
      </c>
      <c r="AQ22" s="614">
        <f t="shared" si="86"/>
        <v>75</v>
      </c>
      <c r="AR22" s="614">
        <f t="shared" si="87"/>
        <v>155</v>
      </c>
      <c r="AT22" s="12" t="s">
        <v>28</v>
      </c>
      <c r="AU22" s="13">
        <v>8</v>
      </c>
      <c r="AV22" s="13">
        <v>4</v>
      </c>
      <c r="AW22" s="13">
        <v>13</v>
      </c>
      <c r="AX22" s="13">
        <v>11</v>
      </c>
      <c r="AY22" s="13">
        <v>23</v>
      </c>
      <c r="AZ22" s="13">
        <v>22</v>
      </c>
      <c r="BA22" s="13">
        <v>25</v>
      </c>
      <c r="BB22" s="13">
        <v>42</v>
      </c>
      <c r="BC22" s="13">
        <v>40</v>
      </c>
      <c r="BD22" s="13">
        <v>43</v>
      </c>
      <c r="BE22" s="13">
        <v>68</v>
      </c>
      <c r="BF22" s="13">
        <v>94</v>
      </c>
      <c r="BG22" s="13">
        <v>148</v>
      </c>
      <c r="BH22" s="13">
        <v>221</v>
      </c>
      <c r="BI22" s="13">
        <v>307</v>
      </c>
      <c r="BJ22" s="13">
        <v>374</v>
      </c>
      <c r="BK22" s="13">
        <v>513</v>
      </c>
      <c r="BL22" s="13">
        <v>630</v>
      </c>
      <c r="BM22" s="13">
        <v>624</v>
      </c>
      <c r="BN22" s="13">
        <v>697</v>
      </c>
      <c r="BO22" s="13">
        <v>710</v>
      </c>
      <c r="BP22" s="13">
        <v>789</v>
      </c>
      <c r="BQ22" s="13">
        <v>850</v>
      </c>
      <c r="BR22" s="13">
        <v>837</v>
      </c>
      <c r="BS22" s="13">
        <v>860</v>
      </c>
      <c r="BT22" s="13">
        <v>883</v>
      </c>
      <c r="BU22" s="13">
        <v>878</v>
      </c>
      <c r="BV22" s="13">
        <v>896</v>
      </c>
      <c r="BW22" s="13">
        <v>854</v>
      </c>
      <c r="BX22" s="13">
        <v>910</v>
      </c>
      <c r="BY22" s="13">
        <v>885</v>
      </c>
      <c r="BZ22" s="13">
        <v>826</v>
      </c>
      <c r="CA22" s="13">
        <v>744</v>
      </c>
      <c r="CB22" s="13">
        <v>807</v>
      </c>
      <c r="CC22" s="13">
        <v>766</v>
      </c>
      <c r="CD22" s="13">
        <v>780</v>
      </c>
      <c r="CE22" s="13">
        <v>674</v>
      </c>
      <c r="CF22" s="13">
        <v>712</v>
      </c>
      <c r="CG22" s="13">
        <v>668</v>
      </c>
      <c r="CH22" s="13">
        <v>687</v>
      </c>
      <c r="CI22" s="13">
        <v>728</v>
      </c>
      <c r="CJ22" s="13">
        <v>739</v>
      </c>
      <c r="CK22" s="13">
        <v>670</v>
      </c>
      <c r="CL22" s="13">
        <v>667</v>
      </c>
      <c r="CM22" s="13">
        <v>608</v>
      </c>
      <c r="CN22" s="13">
        <v>579</v>
      </c>
      <c r="CO22" s="13">
        <v>540</v>
      </c>
      <c r="CP22" s="13">
        <v>518</v>
      </c>
      <c r="CQ22" s="13">
        <v>547</v>
      </c>
      <c r="CR22" s="13">
        <v>521</v>
      </c>
      <c r="CS22" s="13">
        <v>503</v>
      </c>
      <c r="CT22" s="13">
        <v>435</v>
      </c>
      <c r="CU22" s="13">
        <v>467</v>
      </c>
      <c r="CV22" s="13">
        <v>458</v>
      </c>
      <c r="CW22" s="13">
        <v>414</v>
      </c>
      <c r="CX22" s="13">
        <v>425</v>
      </c>
      <c r="CY22" s="13">
        <v>404</v>
      </c>
      <c r="CZ22" s="13">
        <v>404</v>
      </c>
      <c r="DA22" s="13">
        <v>388</v>
      </c>
      <c r="DB22" s="13">
        <v>389</v>
      </c>
      <c r="DC22" s="13">
        <v>325</v>
      </c>
      <c r="DD22" s="13">
        <v>278</v>
      </c>
      <c r="DE22" s="13">
        <v>279</v>
      </c>
      <c r="DF22" s="13">
        <v>274</v>
      </c>
      <c r="DG22" s="13">
        <v>243</v>
      </c>
      <c r="DH22" s="13">
        <v>236</v>
      </c>
      <c r="DI22" s="13">
        <v>237</v>
      </c>
      <c r="DJ22" s="13">
        <v>212</v>
      </c>
      <c r="DK22" s="13">
        <v>173</v>
      </c>
      <c r="DL22" s="13">
        <v>150</v>
      </c>
      <c r="DM22" s="13">
        <v>88</v>
      </c>
      <c r="DN22" s="13">
        <v>77</v>
      </c>
      <c r="DO22" s="13">
        <v>82</v>
      </c>
      <c r="DP22" s="13">
        <v>62</v>
      </c>
      <c r="DQ22" s="13">
        <v>51</v>
      </c>
      <c r="DR22" s="13">
        <v>41</v>
      </c>
      <c r="DS22" s="13">
        <v>47</v>
      </c>
      <c r="DT22" s="13">
        <v>46</v>
      </c>
      <c r="DU22" s="13">
        <v>49</v>
      </c>
      <c r="DV22" s="13">
        <v>55</v>
      </c>
      <c r="DW22" s="13">
        <v>56</v>
      </c>
      <c r="DX22" s="13">
        <v>50</v>
      </c>
      <c r="DY22" s="13">
        <v>47</v>
      </c>
      <c r="DZ22" s="13">
        <v>45</v>
      </c>
      <c r="EA22" s="13">
        <v>39</v>
      </c>
      <c r="EB22" s="13">
        <v>37</v>
      </c>
      <c r="EC22" s="13">
        <v>36</v>
      </c>
      <c r="ED22" s="13">
        <v>26</v>
      </c>
      <c r="EE22" s="13">
        <v>37</v>
      </c>
      <c r="EF22" s="13">
        <v>11</v>
      </c>
      <c r="EG22" s="13">
        <v>14</v>
      </c>
      <c r="EH22" s="13">
        <v>16</v>
      </c>
      <c r="EI22" s="13">
        <v>15</v>
      </c>
      <c r="EJ22" s="13">
        <v>14</v>
      </c>
      <c r="EK22" s="13">
        <v>5</v>
      </c>
      <c r="EL22" s="13">
        <v>3</v>
      </c>
      <c r="EM22" s="13">
        <v>3</v>
      </c>
      <c r="EN22" s="13">
        <v>2</v>
      </c>
      <c r="EO22" s="13">
        <v>3</v>
      </c>
      <c r="EP22" s="13"/>
      <c r="EQ22" s="13"/>
      <c r="ER22" s="13"/>
      <c r="ES22" s="13"/>
      <c r="ET22" s="13"/>
      <c r="EU22" s="13"/>
      <c r="EV22" s="13"/>
      <c r="EW22" s="13"/>
      <c r="EX22" s="13">
        <v>8</v>
      </c>
      <c r="EY22" s="57">
        <v>33799</v>
      </c>
      <c r="EZ22" s="13">
        <v>11</v>
      </c>
      <c r="FA22" s="13">
        <v>9</v>
      </c>
      <c r="FB22" s="13">
        <v>7</v>
      </c>
      <c r="FC22" s="13">
        <v>10</v>
      </c>
      <c r="FD22" s="13">
        <v>18</v>
      </c>
      <c r="FE22" s="13">
        <v>23</v>
      </c>
      <c r="FF22" s="13">
        <v>29</v>
      </c>
      <c r="FG22" s="13">
        <v>36</v>
      </c>
      <c r="FH22" s="13">
        <v>36</v>
      </c>
      <c r="FI22" s="13">
        <v>55</v>
      </c>
      <c r="FJ22" s="13">
        <v>67</v>
      </c>
      <c r="FK22" s="13">
        <v>106</v>
      </c>
      <c r="FL22" s="13">
        <v>145</v>
      </c>
      <c r="FM22" s="13">
        <v>183</v>
      </c>
      <c r="FN22" s="13">
        <v>218</v>
      </c>
      <c r="FO22" s="13">
        <v>348</v>
      </c>
      <c r="FP22" s="13">
        <v>498</v>
      </c>
      <c r="FQ22" s="13">
        <v>472</v>
      </c>
      <c r="FR22" s="13">
        <v>565</v>
      </c>
      <c r="FS22" s="13">
        <v>635</v>
      </c>
      <c r="FT22" s="13">
        <v>729</v>
      </c>
      <c r="FU22" s="13">
        <v>756</v>
      </c>
      <c r="FV22" s="13">
        <v>827</v>
      </c>
      <c r="FW22" s="13">
        <v>843</v>
      </c>
      <c r="FX22" s="13">
        <v>895</v>
      </c>
      <c r="FY22" s="13">
        <v>858</v>
      </c>
      <c r="FZ22" s="13">
        <v>894</v>
      </c>
      <c r="GA22" s="13">
        <v>881</v>
      </c>
      <c r="GB22" s="13">
        <v>881</v>
      </c>
      <c r="GC22" s="13">
        <v>952</v>
      </c>
      <c r="GD22" s="13">
        <v>907</v>
      </c>
      <c r="GE22" s="13">
        <v>827</v>
      </c>
      <c r="GF22" s="13">
        <v>810</v>
      </c>
      <c r="GG22" s="13">
        <v>830</v>
      </c>
      <c r="GH22" s="13">
        <v>779</v>
      </c>
      <c r="GI22" s="13">
        <v>775</v>
      </c>
      <c r="GJ22" s="13">
        <v>718</v>
      </c>
      <c r="GK22" s="13">
        <v>633</v>
      </c>
      <c r="GL22" s="13">
        <v>696</v>
      </c>
      <c r="GM22" s="13">
        <v>753</v>
      </c>
      <c r="GN22" s="13">
        <v>703</v>
      </c>
      <c r="GO22" s="13">
        <v>714</v>
      </c>
      <c r="GP22" s="13">
        <v>648</v>
      </c>
      <c r="GQ22" s="13">
        <v>605</v>
      </c>
      <c r="GR22" s="13">
        <v>620</v>
      </c>
      <c r="GS22" s="13">
        <v>530</v>
      </c>
      <c r="GT22" s="13">
        <v>537</v>
      </c>
      <c r="GU22" s="13">
        <v>489</v>
      </c>
      <c r="GV22" s="13">
        <v>529</v>
      </c>
      <c r="GW22" s="13">
        <v>517</v>
      </c>
      <c r="GX22" s="13">
        <v>443</v>
      </c>
      <c r="GY22" s="13">
        <v>471</v>
      </c>
      <c r="GZ22" s="13">
        <v>426</v>
      </c>
      <c r="HA22" s="13">
        <v>465</v>
      </c>
      <c r="HB22" s="13">
        <v>383</v>
      </c>
      <c r="HC22" s="13">
        <v>415</v>
      </c>
      <c r="HD22" s="13">
        <v>391</v>
      </c>
      <c r="HE22" s="13">
        <v>374</v>
      </c>
      <c r="HF22" s="13">
        <v>362</v>
      </c>
      <c r="HG22" s="13">
        <v>369</v>
      </c>
      <c r="HH22" s="13">
        <v>305</v>
      </c>
      <c r="HI22" s="13">
        <v>304</v>
      </c>
      <c r="HJ22" s="13">
        <v>313</v>
      </c>
      <c r="HK22" s="13">
        <v>261</v>
      </c>
      <c r="HL22" s="13">
        <v>271</v>
      </c>
      <c r="HM22" s="13">
        <v>240</v>
      </c>
      <c r="HN22" s="13">
        <v>213</v>
      </c>
      <c r="HO22" s="13">
        <v>201</v>
      </c>
      <c r="HP22" s="13">
        <v>196</v>
      </c>
      <c r="HQ22" s="13">
        <v>175</v>
      </c>
      <c r="HR22" s="13">
        <v>171</v>
      </c>
      <c r="HS22" s="13">
        <v>157</v>
      </c>
      <c r="HT22" s="13">
        <v>139</v>
      </c>
      <c r="HU22" s="13">
        <v>109</v>
      </c>
      <c r="HV22" s="13">
        <v>116</v>
      </c>
      <c r="HW22" s="13">
        <v>109</v>
      </c>
      <c r="HX22" s="13">
        <v>94</v>
      </c>
      <c r="HY22" s="13">
        <v>69</v>
      </c>
      <c r="HZ22" s="13">
        <v>69</v>
      </c>
      <c r="IA22" s="13">
        <v>80</v>
      </c>
      <c r="IB22" s="13">
        <v>55</v>
      </c>
      <c r="IC22" s="13">
        <v>47</v>
      </c>
      <c r="ID22" s="13">
        <v>42</v>
      </c>
      <c r="IE22" s="13">
        <v>40</v>
      </c>
      <c r="IF22" s="13">
        <v>38</v>
      </c>
      <c r="IG22" s="13">
        <v>30</v>
      </c>
      <c r="IH22" s="13">
        <v>26</v>
      </c>
      <c r="II22" s="13">
        <v>16</v>
      </c>
      <c r="IJ22" s="13">
        <v>10</v>
      </c>
      <c r="IK22" s="13">
        <v>16</v>
      </c>
      <c r="IL22" s="13">
        <v>13</v>
      </c>
      <c r="IM22" s="13">
        <v>9</v>
      </c>
      <c r="IN22" s="13">
        <v>4</v>
      </c>
      <c r="IO22" s="13">
        <v>5</v>
      </c>
      <c r="IP22" s="13">
        <v>2</v>
      </c>
      <c r="IQ22" s="13">
        <v>2</v>
      </c>
      <c r="IR22" s="13">
        <v>3</v>
      </c>
      <c r="IS22" s="13">
        <v>1</v>
      </c>
      <c r="IT22" s="13">
        <v>1</v>
      </c>
      <c r="IU22" s="13"/>
      <c r="IV22" s="13"/>
      <c r="IW22" s="13"/>
      <c r="IX22" s="13"/>
      <c r="IY22" s="13"/>
      <c r="IZ22" s="13"/>
      <c r="JA22" s="13">
        <v>7</v>
      </c>
      <c r="JB22" s="57">
        <v>33665</v>
      </c>
      <c r="JC22" s="13"/>
      <c r="JD22" s="13">
        <v>2</v>
      </c>
      <c r="JE22" s="13"/>
      <c r="JF22" s="13"/>
      <c r="JG22" s="13"/>
      <c r="JH22" s="13"/>
      <c r="JI22" s="13"/>
      <c r="JJ22" s="13"/>
      <c r="JK22" s="13"/>
      <c r="JL22" s="13"/>
      <c r="JM22" s="13">
        <v>1</v>
      </c>
      <c r="JN22" s="13">
        <v>2</v>
      </c>
      <c r="JO22" s="13">
        <v>3</v>
      </c>
      <c r="JP22" s="13"/>
      <c r="JQ22" s="13">
        <v>2</v>
      </c>
      <c r="JR22" s="13">
        <v>1</v>
      </c>
      <c r="JS22" s="13">
        <v>1</v>
      </c>
      <c r="JT22" s="13">
        <v>3</v>
      </c>
      <c r="JU22" s="13">
        <v>2</v>
      </c>
      <c r="JV22" s="13">
        <v>4</v>
      </c>
      <c r="JW22" s="13">
        <v>3</v>
      </c>
      <c r="JX22" s="13">
        <v>2</v>
      </c>
      <c r="JY22" s="13">
        <v>1</v>
      </c>
      <c r="JZ22" s="13">
        <v>4</v>
      </c>
      <c r="KA22" s="13">
        <v>3</v>
      </c>
      <c r="KB22" s="13">
        <v>2</v>
      </c>
      <c r="KC22" s="13">
        <v>1</v>
      </c>
      <c r="KD22" s="13">
        <v>2</v>
      </c>
      <c r="KE22" s="13">
        <v>2</v>
      </c>
      <c r="KF22" s="13">
        <v>3</v>
      </c>
      <c r="KG22" s="13">
        <v>5</v>
      </c>
      <c r="KH22" s="13">
        <v>3</v>
      </c>
      <c r="KI22" s="13">
        <v>2</v>
      </c>
      <c r="KJ22" s="13">
        <v>2</v>
      </c>
      <c r="KK22" s="13">
        <v>3</v>
      </c>
      <c r="KL22" s="13">
        <v>6</v>
      </c>
      <c r="KM22" s="13">
        <v>4</v>
      </c>
      <c r="KN22" s="13"/>
      <c r="KO22" s="13">
        <v>3</v>
      </c>
      <c r="KP22" s="13">
        <v>1</v>
      </c>
      <c r="KQ22" s="13">
        <v>4</v>
      </c>
      <c r="KR22" s="13">
        <v>4</v>
      </c>
      <c r="KS22" s="13">
        <v>1</v>
      </c>
      <c r="KT22" s="13">
        <v>2</v>
      </c>
      <c r="KU22" s="13">
        <v>1</v>
      </c>
      <c r="KV22" s="13">
        <v>1</v>
      </c>
      <c r="KW22" s="13"/>
      <c r="KX22" s="13">
        <v>1</v>
      </c>
      <c r="KY22" s="13">
        <v>3</v>
      </c>
      <c r="KZ22" s="13">
        <v>2</v>
      </c>
      <c r="LA22" s="13">
        <v>1</v>
      </c>
      <c r="LB22" s="13">
        <v>4</v>
      </c>
      <c r="LC22" s="13">
        <v>1</v>
      </c>
      <c r="LD22" s="13"/>
      <c r="LE22" s="13">
        <v>1</v>
      </c>
      <c r="LF22" s="13"/>
      <c r="LG22" s="13">
        <v>1</v>
      </c>
      <c r="LH22" s="13">
        <v>1</v>
      </c>
      <c r="LI22" s="13">
        <v>1</v>
      </c>
      <c r="LJ22" s="13"/>
      <c r="LK22" s="13"/>
      <c r="LL22" s="13">
        <v>1</v>
      </c>
      <c r="LM22" s="13">
        <v>1</v>
      </c>
      <c r="LN22" s="13">
        <v>2</v>
      </c>
      <c r="LO22" s="13">
        <v>1</v>
      </c>
      <c r="LP22" s="13"/>
      <c r="LQ22" s="13"/>
      <c r="LR22" s="13"/>
      <c r="LS22" s="13">
        <v>1</v>
      </c>
      <c r="LT22" s="13">
        <v>1</v>
      </c>
      <c r="LU22" s="13"/>
      <c r="LV22" s="13">
        <v>2</v>
      </c>
      <c r="LW22" s="13">
        <v>1</v>
      </c>
      <c r="LX22" s="13">
        <v>1</v>
      </c>
      <c r="LY22" s="13"/>
      <c r="LZ22" s="13">
        <v>2</v>
      </c>
      <c r="MA22" s="13"/>
      <c r="MB22" s="13"/>
      <c r="MC22" s="13">
        <v>2</v>
      </c>
      <c r="MD22" s="13"/>
      <c r="ME22" s="13">
        <v>1</v>
      </c>
      <c r="MF22" s="13">
        <v>1</v>
      </c>
      <c r="MG22" s="13">
        <v>1</v>
      </c>
      <c r="MH22" s="13">
        <v>1</v>
      </c>
      <c r="MI22" s="13"/>
      <c r="MJ22" s="13">
        <v>2</v>
      </c>
      <c r="MK22" s="13">
        <v>3</v>
      </c>
      <c r="ML22" s="13"/>
      <c r="MM22" s="13"/>
      <c r="MN22" s="13"/>
      <c r="MO22" s="13"/>
      <c r="MP22" s="13">
        <v>1</v>
      </c>
      <c r="MQ22" s="13"/>
      <c r="MR22" s="13">
        <v>1</v>
      </c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>
        <v>12</v>
      </c>
      <c r="NE22" s="57">
        <v>140</v>
      </c>
      <c r="NF22" s="13">
        <v>67604</v>
      </c>
      <c r="NG22" s="331"/>
      <c r="NH22" s="331"/>
      <c r="NI22" s="331"/>
      <c r="NJ22" s="331"/>
      <c r="NK22" s="331"/>
      <c r="NL22" s="331"/>
      <c r="NM22" s="331"/>
      <c r="NN22" s="331"/>
      <c r="NO22" s="331"/>
      <c r="NP22" s="331"/>
      <c r="NQ22" s="331"/>
    </row>
    <row r="23" spans="1:381">
      <c r="A23" s="5" t="s">
        <v>181</v>
      </c>
      <c r="B23" s="232">
        <f t="shared" si="26"/>
        <v>1678</v>
      </c>
      <c r="C23" s="232">
        <f t="shared" si="27"/>
        <v>1614</v>
      </c>
      <c r="D23" s="232">
        <f t="shared" si="28"/>
        <v>3622</v>
      </c>
      <c r="E23" s="232">
        <f t="shared" si="29"/>
        <v>4032</v>
      </c>
      <c r="F23" s="232">
        <f t="shared" si="30"/>
        <v>9895</v>
      </c>
      <c r="G23" s="232">
        <f t="shared" si="31"/>
        <v>10403</v>
      </c>
      <c r="H23" s="232">
        <f t="shared" si="32"/>
        <v>12247</v>
      </c>
      <c r="I23" s="232">
        <f t="shared" si="33"/>
        <v>12576</v>
      </c>
      <c r="J23" s="232">
        <f t="shared" si="34"/>
        <v>9878</v>
      </c>
      <c r="K23" s="232">
        <f t="shared" si="35"/>
        <v>10094</v>
      </c>
      <c r="L23" s="232">
        <f t="shared" si="36"/>
        <v>6348</v>
      </c>
      <c r="M23" s="232">
        <f t="shared" si="37"/>
        <v>6701</v>
      </c>
      <c r="N23" s="232">
        <f t="shared" si="38"/>
        <v>3727</v>
      </c>
      <c r="O23" s="232">
        <f t="shared" si="39"/>
        <v>3737</v>
      </c>
      <c r="P23" s="232">
        <f t="shared" si="40"/>
        <v>1727</v>
      </c>
      <c r="Q23" s="232">
        <f t="shared" si="41"/>
        <v>1725</v>
      </c>
      <c r="R23" s="232">
        <f t="shared" si="42"/>
        <v>568</v>
      </c>
      <c r="S23" s="232">
        <f t="shared" si="43"/>
        <v>759</v>
      </c>
      <c r="T23" s="232">
        <f t="shared" si="44"/>
        <v>109</v>
      </c>
      <c r="U23" s="232">
        <f t="shared" si="45"/>
        <v>222</v>
      </c>
      <c r="W23" s="12" t="s">
        <v>30</v>
      </c>
      <c r="X23" s="614">
        <f t="shared" si="67"/>
        <v>1309</v>
      </c>
      <c r="Y23" s="614">
        <f t="shared" si="68"/>
        <v>1252</v>
      </c>
      <c r="Z23" s="614">
        <f t="shared" si="69"/>
        <v>2975</v>
      </c>
      <c r="AA23" s="614">
        <f t="shared" si="70"/>
        <v>3219</v>
      </c>
      <c r="AB23" s="614">
        <f t="shared" si="71"/>
        <v>5717</v>
      </c>
      <c r="AC23" s="614">
        <f t="shared" si="72"/>
        <v>5730</v>
      </c>
      <c r="AD23" s="614">
        <f t="shared" si="73"/>
        <v>4759</v>
      </c>
      <c r="AE23" s="614">
        <f t="shared" si="74"/>
        <v>4759</v>
      </c>
      <c r="AF23" s="614">
        <f t="shared" si="75"/>
        <v>3726</v>
      </c>
      <c r="AG23" s="614">
        <f t="shared" si="76"/>
        <v>3790</v>
      </c>
      <c r="AH23" s="614">
        <f t="shared" si="77"/>
        <v>2625</v>
      </c>
      <c r="AI23" s="614">
        <f t="shared" si="78"/>
        <v>2634</v>
      </c>
      <c r="AJ23" s="614">
        <f t="shared" si="79"/>
        <v>1475</v>
      </c>
      <c r="AK23" s="614">
        <f t="shared" si="80"/>
        <v>1461</v>
      </c>
      <c r="AL23" s="614">
        <f t="shared" si="81"/>
        <v>598</v>
      </c>
      <c r="AM23" s="614">
        <f t="shared" si="82"/>
        <v>602</v>
      </c>
      <c r="AN23" s="614">
        <f t="shared" si="83"/>
        <v>184</v>
      </c>
      <c r="AO23" s="614">
        <f t="shared" si="84"/>
        <v>292</v>
      </c>
      <c r="AP23" s="614">
        <f t="shared" si="85"/>
        <v>31</v>
      </c>
      <c r="AQ23" s="614">
        <f t="shared" si="86"/>
        <v>52</v>
      </c>
      <c r="AR23" s="614">
        <f t="shared" si="87"/>
        <v>48</v>
      </c>
      <c r="AT23" s="12" t="s">
        <v>30</v>
      </c>
      <c r="AU23" s="13">
        <v>51</v>
      </c>
      <c r="AV23" s="13">
        <v>81</v>
      </c>
      <c r="AW23" s="13">
        <v>117</v>
      </c>
      <c r="AX23" s="13">
        <v>112</v>
      </c>
      <c r="AY23" s="13">
        <v>118</v>
      </c>
      <c r="AZ23" s="13">
        <v>134</v>
      </c>
      <c r="BA23" s="13">
        <v>151</v>
      </c>
      <c r="BB23" s="13">
        <v>165</v>
      </c>
      <c r="BC23" s="13">
        <v>161</v>
      </c>
      <c r="BD23" s="13">
        <v>162</v>
      </c>
      <c r="BE23" s="13">
        <v>170</v>
      </c>
      <c r="BF23" s="13">
        <v>217</v>
      </c>
      <c r="BG23" s="13">
        <v>242</v>
      </c>
      <c r="BH23" s="13">
        <v>259</v>
      </c>
      <c r="BI23" s="13">
        <v>281</v>
      </c>
      <c r="BJ23" s="13">
        <v>332</v>
      </c>
      <c r="BK23" s="13">
        <v>342</v>
      </c>
      <c r="BL23" s="13">
        <v>420</v>
      </c>
      <c r="BM23" s="13">
        <v>480</v>
      </c>
      <c r="BN23" s="13">
        <v>476</v>
      </c>
      <c r="BO23" s="13">
        <v>519</v>
      </c>
      <c r="BP23" s="13">
        <v>586</v>
      </c>
      <c r="BQ23" s="13">
        <v>590</v>
      </c>
      <c r="BR23" s="13">
        <v>589</v>
      </c>
      <c r="BS23" s="13">
        <v>586</v>
      </c>
      <c r="BT23" s="13">
        <v>548</v>
      </c>
      <c r="BU23" s="13">
        <v>592</v>
      </c>
      <c r="BV23" s="13">
        <v>589</v>
      </c>
      <c r="BW23" s="13">
        <v>571</v>
      </c>
      <c r="BX23" s="13">
        <v>560</v>
      </c>
      <c r="BY23" s="13">
        <v>552</v>
      </c>
      <c r="BZ23" s="13">
        <v>532</v>
      </c>
      <c r="CA23" s="13">
        <v>503</v>
      </c>
      <c r="CB23" s="13">
        <v>514</v>
      </c>
      <c r="CC23" s="13">
        <v>481</v>
      </c>
      <c r="CD23" s="13">
        <v>478</v>
      </c>
      <c r="CE23" s="13">
        <v>435</v>
      </c>
      <c r="CF23" s="13">
        <v>387</v>
      </c>
      <c r="CG23" s="13">
        <v>458</v>
      </c>
      <c r="CH23" s="13">
        <v>419</v>
      </c>
      <c r="CI23" s="13">
        <v>430</v>
      </c>
      <c r="CJ23" s="13">
        <v>457</v>
      </c>
      <c r="CK23" s="13">
        <v>397</v>
      </c>
      <c r="CL23" s="13">
        <v>406</v>
      </c>
      <c r="CM23" s="13">
        <v>400</v>
      </c>
      <c r="CN23" s="13">
        <v>360</v>
      </c>
      <c r="CO23" s="13">
        <v>376</v>
      </c>
      <c r="CP23" s="13">
        <v>329</v>
      </c>
      <c r="CQ23" s="13">
        <v>334</v>
      </c>
      <c r="CR23" s="13">
        <v>301</v>
      </c>
      <c r="CS23" s="13">
        <v>279</v>
      </c>
      <c r="CT23" s="13">
        <v>307</v>
      </c>
      <c r="CU23" s="13">
        <v>306</v>
      </c>
      <c r="CV23" s="13">
        <v>281</v>
      </c>
      <c r="CW23" s="13">
        <v>278</v>
      </c>
      <c r="CX23" s="13">
        <v>264</v>
      </c>
      <c r="CY23" s="13">
        <v>257</v>
      </c>
      <c r="CZ23" s="13">
        <v>219</v>
      </c>
      <c r="DA23" s="13">
        <v>248</v>
      </c>
      <c r="DB23" s="13">
        <v>195</v>
      </c>
      <c r="DC23" s="13">
        <v>193</v>
      </c>
      <c r="DD23" s="13">
        <v>195</v>
      </c>
      <c r="DE23" s="13">
        <v>181</v>
      </c>
      <c r="DF23" s="13">
        <v>161</v>
      </c>
      <c r="DG23" s="13">
        <v>168</v>
      </c>
      <c r="DH23" s="13">
        <v>134</v>
      </c>
      <c r="DI23" s="13">
        <v>127</v>
      </c>
      <c r="DJ23" s="13">
        <v>101</v>
      </c>
      <c r="DK23" s="13">
        <v>103</v>
      </c>
      <c r="DL23" s="13">
        <v>98</v>
      </c>
      <c r="DM23" s="13">
        <v>76</v>
      </c>
      <c r="DN23" s="13">
        <v>71</v>
      </c>
      <c r="DO23" s="13">
        <v>78</v>
      </c>
      <c r="DP23" s="13">
        <v>72</v>
      </c>
      <c r="DQ23" s="13">
        <v>49</v>
      </c>
      <c r="DR23" s="13">
        <v>55</v>
      </c>
      <c r="DS23" s="13">
        <v>51</v>
      </c>
      <c r="DT23" s="13">
        <v>50</v>
      </c>
      <c r="DU23" s="13">
        <v>53</v>
      </c>
      <c r="DV23" s="13">
        <v>47</v>
      </c>
      <c r="DW23" s="13">
        <v>57</v>
      </c>
      <c r="DX23" s="13">
        <v>37</v>
      </c>
      <c r="DY23" s="13">
        <v>35</v>
      </c>
      <c r="DZ23" s="13">
        <v>37</v>
      </c>
      <c r="EA23" s="13">
        <v>34</v>
      </c>
      <c r="EB23" s="13">
        <v>22</v>
      </c>
      <c r="EC23" s="13">
        <v>24</v>
      </c>
      <c r="ED23" s="13">
        <v>16</v>
      </c>
      <c r="EE23" s="13">
        <v>17</v>
      </c>
      <c r="EF23" s="13">
        <v>13</v>
      </c>
      <c r="EG23" s="13">
        <v>11</v>
      </c>
      <c r="EH23" s="13">
        <v>11</v>
      </c>
      <c r="EI23" s="13">
        <v>6</v>
      </c>
      <c r="EJ23" s="13">
        <v>8</v>
      </c>
      <c r="EK23" s="13">
        <v>3</v>
      </c>
      <c r="EL23" s="13">
        <v>5</v>
      </c>
      <c r="EM23" s="13">
        <v>4</v>
      </c>
      <c r="EN23" s="13">
        <v>2</v>
      </c>
      <c r="EO23" s="13"/>
      <c r="EP23" s="13">
        <v>1</v>
      </c>
      <c r="EQ23" s="13"/>
      <c r="ER23" s="13">
        <v>1</v>
      </c>
      <c r="ES23" s="13"/>
      <c r="ET23" s="13"/>
      <c r="EU23" s="13"/>
      <c r="EV23" s="13"/>
      <c r="EW23" s="13"/>
      <c r="EX23" s="13"/>
      <c r="EY23" s="57">
        <v>23791</v>
      </c>
      <c r="EZ23" s="13">
        <v>43</v>
      </c>
      <c r="FA23" s="13">
        <v>90</v>
      </c>
      <c r="FB23" s="13">
        <v>113</v>
      </c>
      <c r="FC23" s="13">
        <v>113</v>
      </c>
      <c r="FD23" s="13">
        <v>106</v>
      </c>
      <c r="FE23" s="13">
        <v>151</v>
      </c>
      <c r="FF23" s="13">
        <v>155</v>
      </c>
      <c r="FG23" s="13">
        <v>169</v>
      </c>
      <c r="FH23" s="13">
        <v>179</v>
      </c>
      <c r="FI23" s="13">
        <v>190</v>
      </c>
      <c r="FJ23" s="13">
        <v>194</v>
      </c>
      <c r="FK23" s="13">
        <v>222</v>
      </c>
      <c r="FL23" s="13">
        <v>228</v>
      </c>
      <c r="FM23" s="13">
        <v>235</v>
      </c>
      <c r="FN23" s="13">
        <v>264</v>
      </c>
      <c r="FO23" s="13">
        <v>311</v>
      </c>
      <c r="FP23" s="13">
        <v>308</v>
      </c>
      <c r="FQ23" s="13">
        <v>373</v>
      </c>
      <c r="FR23" s="13">
        <v>432</v>
      </c>
      <c r="FS23" s="13">
        <v>408</v>
      </c>
      <c r="FT23" s="13">
        <v>490</v>
      </c>
      <c r="FU23" s="13">
        <v>511</v>
      </c>
      <c r="FV23" s="13">
        <v>535</v>
      </c>
      <c r="FW23" s="13">
        <v>596</v>
      </c>
      <c r="FX23" s="13">
        <v>601</v>
      </c>
      <c r="FY23" s="13">
        <v>596</v>
      </c>
      <c r="FZ23" s="13">
        <v>602</v>
      </c>
      <c r="GA23" s="13">
        <v>607</v>
      </c>
      <c r="GB23" s="13">
        <v>595</v>
      </c>
      <c r="GC23" s="13">
        <v>584</v>
      </c>
      <c r="GD23" s="13">
        <v>546</v>
      </c>
      <c r="GE23" s="13">
        <v>490</v>
      </c>
      <c r="GF23" s="13">
        <v>510</v>
      </c>
      <c r="GG23" s="13">
        <v>526</v>
      </c>
      <c r="GH23" s="13">
        <v>486</v>
      </c>
      <c r="GI23" s="13">
        <v>421</v>
      </c>
      <c r="GJ23" s="13">
        <v>467</v>
      </c>
      <c r="GK23" s="13">
        <v>428</v>
      </c>
      <c r="GL23" s="13">
        <v>439</v>
      </c>
      <c r="GM23" s="13">
        <v>446</v>
      </c>
      <c r="GN23" s="13">
        <v>420</v>
      </c>
      <c r="GO23" s="13">
        <v>439</v>
      </c>
      <c r="GP23" s="13">
        <v>431</v>
      </c>
      <c r="GQ23" s="13">
        <v>391</v>
      </c>
      <c r="GR23" s="13">
        <v>395</v>
      </c>
      <c r="GS23" s="13">
        <v>388</v>
      </c>
      <c r="GT23" s="13">
        <v>339</v>
      </c>
      <c r="GU23" s="13">
        <v>305</v>
      </c>
      <c r="GV23" s="13">
        <v>302</v>
      </c>
      <c r="GW23" s="13">
        <v>316</v>
      </c>
      <c r="GX23" s="13">
        <v>314</v>
      </c>
      <c r="GY23" s="13">
        <v>291</v>
      </c>
      <c r="GZ23" s="13">
        <v>275</v>
      </c>
      <c r="HA23" s="13">
        <v>287</v>
      </c>
      <c r="HB23" s="13">
        <v>282</v>
      </c>
      <c r="HC23" s="13">
        <v>245</v>
      </c>
      <c r="HD23" s="13">
        <v>231</v>
      </c>
      <c r="HE23" s="13">
        <v>250</v>
      </c>
      <c r="HF23" s="13">
        <v>224</v>
      </c>
      <c r="HG23" s="13">
        <v>226</v>
      </c>
      <c r="HH23" s="13">
        <v>173</v>
      </c>
      <c r="HI23" s="13">
        <v>149</v>
      </c>
      <c r="HJ23" s="13">
        <v>153</v>
      </c>
      <c r="HK23" s="13">
        <v>177</v>
      </c>
      <c r="HL23" s="13">
        <v>156</v>
      </c>
      <c r="HM23" s="13">
        <v>142</v>
      </c>
      <c r="HN23" s="13">
        <v>149</v>
      </c>
      <c r="HO23" s="13">
        <v>139</v>
      </c>
      <c r="HP23" s="13">
        <v>118</v>
      </c>
      <c r="HQ23" s="13">
        <v>119</v>
      </c>
      <c r="HR23" s="13">
        <v>78</v>
      </c>
      <c r="HS23" s="13">
        <v>78</v>
      </c>
      <c r="HT23" s="13">
        <v>77</v>
      </c>
      <c r="HU23" s="13">
        <v>81</v>
      </c>
      <c r="HV23" s="13">
        <v>63</v>
      </c>
      <c r="HW23" s="13">
        <v>53</v>
      </c>
      <c r="HX23" s="13">
        <v>46</v>
      </c>
      <c r="HY23" s="13">
        <v>52</v>
      </c>
      <c r="HZ23" s="13">
        <v>32</v>
      </c>
      <c r="IA23" s="13">
        <v>38</v>
      </c>
      <c r="IB23" s="13">
        <v>30</v>
      </c>
      <c r="IC23" s="13">
        <v>30</v>
      </c>
      <c r="ID23" s="13">
        <v>26</v>
      </c>
      <c r="IE23" s="13">
        <v>16</v>
      </c>
      <c r="IF23" s="13">
        <v>27</v>
      </c>
      <c r="IG23" s="13">
        <v>18</v>
      </c>
      <c r="IH23" s="13">
        <v>13</v>
      </c>
      <c r="II23" s="13">
        <v>8</v>
      </c>
      <c r="IJ23" s="13">
        <v>5</v>
      </c>
      <c r="IK23" s="13">
        <v>11</v>
      </c>
      <c r="IL23" s="13">
        <v>7</v>
      </c>
      <c r="IM23" s="13">
        <v>9</v>
      </c>
      <c r="IN23" s="13">
        <v>3</v>
      </c>
      <c r="IO23" s="13">
        <v>3</v>
      </c>
      <c r="IP23" s="13">
        <v>5</v>
      </c>
      <c r="IQ23" s="13">
        <v>1</v>
      </c>
      <c r="IR23" s="13">
        <v>1</v>
      </c>
      <c r="IS23" s="13">
        <v>1</v>
      </c>
      <c r="IT23" s="13">
        <v>1</v>
      </c>
      <c r="IU23" s="13"/>
      <c r="IV23" s="13"/>
      <c r="IW23" s="13"/>
      <c r="IX23" s="13"/>
      <c r="IY23" s="13"/>
      <c r="IZ23" s="13"/>
      <c r="JA23" s="13"/>
      <c r="JB23" s="57">
        <v>23399</v>
      </c>
      <c r="JC23" s="13"/>
      <c r="JD23" s="13"/>
      <c r="JE23" s="13"/>
      <c r="JF23" s="13"/>
      <c r="JG23" s="13"/>
      <c r="JH23" s="13">
        <v>1</v>
      </c>
      <c r="JI23" s="13">
        <v>1</v>
      </c>
      <c r="JJ23" s="13">
        <v>1</v>
      </c>
      <c r="JK23" s="13">
        <v>1</v>
      </c>
      <c r="JL23" s="13">
        <v>1</v>
      </c>
      <c r="JM23" s="13">
        <v>1</v>
      </c>
      <c r="JN23" s="13"/>
      <c r="JO23" s="13"/>
      <c r="JP23" s="13"/>
      <c r="JQ23" s="13"/>
      <c r="JR23" s="13"/>
      <c r="JS23" s="13"/>
      <c r="JT23" s="13">
        <v>1</v>
      </c>
      <c r="JU23" s="13">
        <v>2</v>
      </c>
      <c r="JV23" s="13">
        <v>1</v>
      </c>
      <c r="JW23" s="13">
        <v>2</v>
      </c>
      <c r="JX23" s="13">
        <v>3</v>
      </c>
      <c r="JY23" s="13"/>
      <c r="JZ23" s="13"/>
      <c r="KA23" s="13"/>
      <c r="KB23" s="13"/>
      <c r="KC23" s="13"/>
      <c r="KD23" s="13"/>
      <c r="KE23" s="13">
        <v>1</v>
      </c>
      <c r="KF23" s="13"/>
      <c r="KG23" s="13"/>
      <c r="KH23" s="13"/>
      <c r="KI23" s="13"/>
      <c r="KJ23" s="13">
        <v>2</v>
      </c>
      <c r="KK23" s="13"/>
      <c r="KL23" s="13">
        <v>1</v>
      </c>
      <c r="KM23" s="13">
        <v>2</v>
      </c>
      <c r="KN23" s="13"/>
      <c r="KO23" s="13">
        <v>1</v>
      </c>
      <c r="KP23" s="13">
        <v>1</v>
      </c>
      <c r="KQ23" s="13">
        <v>1</v>
      </c>
      <c r="KR23" s="13">
        <v>3</v>
      </c>
      <c r="KS23" s="13">
        <v>2</v>
      </c>
      <c r="KT23" s="13"/>
      <c r="KU23" s="13"/>
      <c r="KV23" s="13"/>
      <c r="KW23" s="13"/>
      <c r="KX23" s="13"/>
      <c r="KY23" s="13"/>
      <c r="KZ23" s="13">
        <v>1</v>
      </c>
      <c r="LA23" s="13">
        <v>1</v>
      </c>
      <c r="LB23" s="13"/>
      <c r="LC23" s="13">
        <v>1</v>
      </c>
      <c r="LD23" s="13"/>
      <c r="LE23" s="13">
        <v>1</v>
      </c>
      <c r="LF23" s="13"/>
      <c r="LG23" s="13">
        <v>1</v>
      </c>
      <c r="LH23" s="13"/>
      <c r="LI23" s="13"/>
      <c r="LJ23" s="13"/>
      <c r="LK23" s="13"/>
      <c r="LL23" s="13">
        <v>1</v>
      </c>
      <c r="LM23" s="13">
        <v>1</v>
      </c>
      <c r="LN23" s="13">
        <v>2</v>
      </c>
      <c r="LO23" s="13"/>
      <c r="LP23" s="13"/>
      <c r="LQ23" s="13"/>
      <c r="LR23" s="13"/>
      <c r="LS23" s="13">
        <v>1</v>
      </c>
      <c r="LT23" s="13"/>
      <c r="LU23" s="13">
        <v>2</v>
      </c>
      <c r="LV23" s="13"/>
      <c r="LW23" s="13"/>
      <c r="LX23" s="13">
        <v>1</v>
      </c>
      <c r="LY23" s="13"/>
      <c r="LZ23" s="13">
        <v>2</v>
      </c>
      <c r="MA23" s="13"/>
      <c r="MB23" s="13"/>
      <c r="MC23" s="13"/>
      <c r="MD23" s="13"/>
      <c r="ME23" s="13"/>
      <c r="MF23" s="13">
        <v>1</v>
      </c>
      <c r="MG23" s="13"/>
      <c r="MH23" s="13"/>
      <c r="MI23" s="13"/>
      <c r="MJ23" s="13"/>
      <c r="MK23" s="13">
        <v>1</v>
      </c>
      <c r="ML23" s="13">
        <v>1</v>
      </c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>
        <v>1</v>
      </c>
      <c r="NE23" s="57">
        <v>48</v>
      </c>
      <c r="NF23" s="13">
        <v>47238</v>
      </c>
      <c r="NG23" s="331"/>
      <c r="NH23" s="331"/>
      <c r="NI23" s="331"/>
      <c r="NJ23" s="331"/>
      <c r="NK23" s="331"/>
      <c r="NL23" s="331"/>
      <c r="NM23" s="331"/>
      <c r="NN23" s="331"/>
      <c r="NO23" s="331"/>
      <c r="NP23" s="331"/>
      <c r="NQ23" s="331"/>
    </row>
    <row r="24" spans="1:381">
      <c r="A24" s="5" t="s">
        <v>182</v>
      </c>
      <c r="B24" s="232">
        <f t="shared" si="26"/>
        <v>1309</v>
      </c>
      <c r="C24" s="232">
        <f t="shared" si="27"/>
        <v>1178</v>
      </c>
      <c r="D24" s="232">
        <f t="shared" si="28"/>
        <v>2641</v>
      </c>
      <c r="E24" s="232">
        <f t="shared" si="29"/>
        <v>3000</v>
      </c>
      <c r="F24" s="232">
        <f t="shared" si="30"/>
        <v>7465</v>
      </c>
      <c r="G24" s="232">
        <f t="shared" si="31"/>
        <v>8318</v>
      </c>
      <c r="H24" s="232">
        <f t="shared" si="32"/>
        <v>9559</v>
      </c>
      <c r="I24" s="232">
        <f t="shared" si="33"/>
        <v>10532</v>
      </c>
      <c r="J24" s="232">
        <f t="shared" si="34"/>
        <v>7975</v>
      </c>
      <c r="K24" s="232">
        <f t="shared" si="35"/>
        <v>8660</v>
      </c>
      <c r="L24" s="232">
        <f t="shared" si="36"/>
        <v>5372</v>
      </c>
      <c r="M24" s="232">
        <f t="shared" si="37"/>
        <v>5795</v>
      </c>
      <c r="N24" s="232">
        <f t="shared" si="38"/>
        <v>3455</v>
      </c>
      <c r="O24" s="232">
        <f t="shared" si="39"/>
        <v>3324</v>
      </c>
      <c r="P24" s="232">
        <f t="shared" si="40"/>
        <v>1964</v>
      </c>
      <c r="Q24" s="232">
        <f t="shared" si="41"/>
        <v>1796</v>
      </c>
      <c r="R24" s="232">
        <f t="shared" si="42"/>
        <v>748</v>
      </c>
      <c r="S24" s="232">
        <f t="shared" si="43"/>
        <v>886</v>
      </c>
      <c r="T24" s="232">
        <f t="shared" si="44"/>
        <v>111</v>
      </c>
      <c r="U24" s="232">
        <f t="shared" si="45"/>
        <v>265</v>
      </c>
      <c r="W24" s="12" t="s">
        <v>31</v>
      </c>
      <c r="X24" s="614">
        <f t="shared" si="67"/>
        <v>161</v>
      </c>
      <c r="Y24" s="614">
        <f t="shared" si="68"/>
        <v>133</v>
      </c>
      <c r="Z24" s="614">
        <f t="shared" si="69"/>
        <v>740</v>
      </c>
      <c r="AA24" s="614">
        <f t="shared" si="70"/>
        <v>710</v>
      </c>
      <c r="AB24" s="614">
        <f t="shared" si="71"/>
        <v>2962</v>
      </c>
      <c r="AC24" s="614">
        <f t="shared" si="72"/>
        <v>2873</v>
      </c>
      <c r="AD24" s="614">
        <f t="shared" si="73"/>
        <v>4854</v>
      </c>
      <c r="AE24" s="614">
        <f t="shared" si="74"/>
        <v>4221</v>
      </c>
      <c r="AF24" s="614">
        <f t="shared" si="75"/>
        <v>4247</v>
      </c>
      <c r="AG24" s="614">
        <f t="shared" si="76"/>
        <v>3692</v>
      </c>
      <c r="AH24" s="614">
        <f t="shared" si="77"/>
        <v>2856</v>
      </c>
      <c r="AI24" s="614">
        <f t="shared" si="78"/>
        <v>2700</v>
      </c>
      <c r="AJ24" s="614">
        <f t="shared" si="79"/>
        <v>1829</v>
      </c>
      <c r="AK24" s="614">
        <f t="shared" si="80"/>
        <v>1689</v>
      </c>
      <c r="AL24" s="614">
        <f t="shared" si="81"/>
        <v>971</v>
      </c>
      <c r="AM24" s="614">
        <f t="shared" si="82"/>
        <v>872</v>
      </c>
      <c r="AN24" s="614">
        <f t="shared" si="83"/>
        <v>405</v>
      </c>
      <c r="AO24" s="614">
        <f t="shared" si="84"/>
        <v>385</v>
      </c>
      <c r="AP24" s="614">
        <f t="shared" si="85"/>
        <v>62</v>
      </c>
      <c r="AQ24" s="614">
        <f t="shared" si="86"/>
        <v>82</v>
      </c>
      <c r="AR24" s="614">
        <f t="shared" si="87"/>
        <v>269</v>
      </c>
      <c r="AT24" s="12" t="s">
        <v>31</v>
      </c>
      <c r="AU24" s="13">
        <v>3</v>
      </c>
      <c r="AV24" s="13">
        <v>10</v>
      </c>
      <c r="AW24" s="13">
        <v>14</v>
      </c>
      <c r="AX24" s="13">
        <v>16</v>
      </c>
      <c r="AY24" s="13">
        <v>16</v>
      </c>
      <c r="AZ24" s="13">
        <v>12</v>
      </c>
      <c r="BA24" s="13">
        <v>11</v>
      </c>
      <c r="BB24" s="13">
        <v>17</v>
      </c>
      <c r="BC24" s="13">
        <v>15</v>
      </c>
      <c r="BD24" s="13">
        <v>19</v>
      </c>
      <c r="BE24" s="13">
        <v>8</v>
      </c>
      <c r="BF24" s="13">
        <v>28</v>
      </c>
      <c r="BG24" s="13">
        <v>26</v>
      </c>
      <c r="BH24" s="13">
        <v>44</v>
      </c>
      <c r="BI24" s="13">
        <v>62</v>
      </c>
      <c r="BJ24" s="13">
        <v>85</v>
      </c>
      <c r="BK24" s="13">
        <v>88</v>
      </c>
      <c r="BL24" s="13">
        <v>121</v>
      </c>
      <c r="BM24" s="13">
        <v>113</v>
      </c>
      <c r="BN24" s="13">
        <v>135</v>
      </c>
      <c r="BO24" s="13">
        <v>139</v>
      </c>
      <c r="BP24" s="13">
        <v>188</v>
      </c>
      <c r="BQ24" s="13">
        <v>221</v>
      </c>
      <c r="BR24" s="13">
        <v>228</v>
      </c>
      <c r="BS24" s="13">
        <v>260</v>
      </c>
      <c r="BT24" s="13">
        <v>297</v>
      </c>
      <c r="BU24" s="13">
        <v>324</v>
      </c>
      <c r="BV24" s="13">
        <v>366</v>
      </c>
      <c r="BW24" s="13">
        <v>391</v>
      </c>
      <c r="BX24" s="13">
        <v>459</v>
      </c>
      <c r="BY24" s="13">
        <v>459</v>
      </c>
      <c r="BZ24" s="13">
        <v>372</v>
      </c>
      <c r="CA24" s="13">
        <v>401</v>
      </c>
      <c r="CB24" s="13">
        <v>445</v>
      </c>
      <c r="CC24" s="13">
        <v>420</v>
      </c>
      <c r="CD24" s="13">
        <v>441</v>
      </c>
      <c r="CE24" s="13">
        <v>401</v>
      </c>
      <c r="CF24" s="13">
        <v>399</v>
      </c>
      <c r="CG24" s="13">
        <v>430</v>
      </c>
      <c r="CH24" s="13">
        <v>453</v>
      </c>
      <c r="CI24" s="13">
        <v>409</v>
      </c>
      <c r="CJ24" s="13">
        <v>423</v>
      </c>
      <c r="CK24" s="13">
        <v>401</v>
      </c>
      <c r="CL24" s="13">
        <v>397</v>
      </c>
      <c r="CM24" s="13">
        <v>346</v>
      </c>
      <c r="CN24" s="13">
        <v>410</v>
      </c>
      <c r="CO24" s="13">
        <v>347</v>
      </c>
      <c r="CP24" s="13">
        <v>335</v>
      </c>
      <c r="CQ24" s="13">
        <v>327</v>
      </c>
      <c r="CR24" s="13">
        <v>297</v>
      </c>
      <c r="CS24" s="13">
        <v>317</v>
      </c>
      <c r="CT24" s="13">
        <v>289</v>
      </c>
      <c r="CU24" s="13">
        <v>278</v>
      </c>
      <c r="CV24" s="13">
        <v>284</v>
      </c>
      <c r="CW24" s="13">
        <v>272</v>
      </c>
      <c r="CX24" s="13">
        <v>270</v>
      </c>
      <c r="CY24" s="13">
        <v>271</v>
      </c>
      <c r="CZ24" s="13">
        <v>240</v>
      </c>
      <c r="DA24" s="13">
        <v>240</v>
      </c>
      <c r="DB24" s="13">
        <v>239</v>
      </c>
      <c r="DC24" s="13">
        <v>211</v>
      </c>
      <c r="DD24" s="13">
        <v>188</v>
      </c>
      <c r="DE24" s="13">
        <v>203</v>
      </c>
      <c r="DF24" s="13">
        <v>170</v>
      </c>
      <c r="DG24" s="13">
        <v>154</v>
      </c>
      <c r="DH24" s="13">
        <v>168</v>
      </c>
      <c r="DI24" s="13">
        <v>159</v>
      </c>
      <c r="DJ24" s="13">
        <v>142</v>
      </c>
      <c r="DK24" s="13">
        <v>160</v>
      </c>
      <c r="DL24" s="13">
        <v>134</v>
      </c>
      <c r="DM24" s="13">
        <v>125</v>
      </c>
      <c r="DN24" s="13">
        <v>126</v>
      </c>
      <c r="DO24" s="13">
        <v>87</v>
      </c>
      <c r="DP24" s="13">
        <v>86</v>
      </c>
      <c r="DQ24" s="13">
        <v>83</v>
      </c>
      <c r="DR24" s="13">
        <v>77</v>
      </c>
      <c r="DS24" s="13">
        <v>84</v>
      </c>
      <c r="DT24" s="13">
        <v>68</v>
      </c>
      <c r="DU24" s="13">
        <v>69</v>
      </c>
      <c r="DV24" s="13">
        <v>67</v>
      </c>
      <c r="DW24" s="13">
        <v>69</v>
      </c>
      <c r="DX24" s="13">
        <v>49</v>
      </c>
      <c r="DY24" s="13">
        <v>49</v>
      </c>
      <c r="DZ24" s="13">
        <v>46</v>
      </c>
      <c r="EA24" s="13">
        <v>41</v>
      </c>
      <c r="EB24" s="13">
        <v>26</v>
      </c>
      <c r="EC24" s="13">
        <v>34</v>
      </c>
      <c r="ED24" s="13">
        <v>26</v>
      </c>
      <c r="EE24" s="13">
        <v>26</v>
      </c>
      <c r="EF24" s="13">
        <v>19</v>
      </c>
      <c r="EG24" s="13">
        <v>25</v>
      </c>
      <c r="EH24" s="13">
        <v>11</v>
      </c>
      <c r="EI24" s="13">
        <v>14</v>
      </c>
      <c r="EJ24" s="13">
        <v>8</v>
      </c>
      <c r="EK24" s="13">
        <v>8</v>
      </c>
      <c r="EL24" s="13">
        <v>2</v>
      </c>
      <c r="EM24" s="13">
        <v>3</v>
      </c>
      <c r="EN24" s="13">
        <v>1</v>
      </c>
      <c r="EO24" s="13">
        <v>3</v>
      </c>
      <c r="EP24" s="13">
        <v>2</v>
      </c>
      <c r="EQ24" s="13">
        <v>2</v>
      </c>
      <c r="ER24" s="13">
        <v>1</v>
      </c>
      <c r="ES24" s="13">
        <v>1</v>
      </c>
      <c r="ET24" s="13">
        <v>1</v>
      </c>
      <c r="EU24" s="13"/>
      <c r="EV24" s="13"/>
      <c r="EW24" s="13"/>
      <c r="EX24" s="13">
        <v>4</v>
      </c>
      <c r="EY24" s="57">
        <v>17361</v>
      </c>
      <c r="EZ24" s="13">
        <v>6</v>
      </c>
      <c r="FA24" s="13">
        <v>20</v>
      </c>
      <c r="FB24" s="13">
        <v>28</v>
      </c>
      <c r="FC24" s="13">
        <v>14</v>
      </c>
      <c r="FD24" s="13">
        <v>16</v>
      </c>
      <c r="FE24" s="13">
        <v>17</v>
      </c>
      <c r="FF24" s="13">
        <v>8</v>
      </c>
      <c r="FG24" s="13">
        <v>18</v>
      </c>
      <c r="FH24" s="13">
        <v>17</v>
      </c>
      <c r="FI24" s="13">
        <v>17</v>
      </c>
      <c r="FJ24" s="13">
        <v>22</v>
      </c>
      <c r="FK24" s="13">
        <v>37</v>
      </c>
      <c r="FL24" s="13">
        <v>40</v>
      </c>
      <c r="FM24" s="13">
        <v>51</v>
      </c>
      <c r="FN24" s="13">
        <v>72</v>
      </c>
      <c r="FO24" s="13">
        <v>81</v>
      </c>
      <c r="FP24" s="13">
        <v>94</v>
      </c>
      <c r="FQ24" s="13">
        <v>112</v>
      </c>
      <c r="FR24" s="13">
        <v>109</v>
      </c>
      <c r="FS24" s="13">
        <v>122</v>
      </c>
      <c r="FT24" s="13">
        <v>154</v>
      </c>
      <c r="FU24" s="13">
        <v>202</v>
      </c>
      <c r="FV24" s="13">
        <v>199</v>
      </c>
      <c r="FW24" s="13">
        <v>244</v>
      </c>
      <c r="FX24" s="13">
        <v>244</v>
      </c>
      <c r="FY24" s="13">
        <v>299</v>
      </c>
      <c r="FZ24" s="13">
        <v>361</v>
      </c>
      <c r="GA24" s="13">
        <v>377</v>
      </c>
      <c r="GB24" s="13">
        <v>427</v>
      </c>
      <c r="GC24" s="13">
        <v>455</v>
      </c>
      <c r="GD24" s="13">
        <v>419</v>
      </c>
      <c r="GE24" s="13">
        <v>448</v>
      </c>
      <c r="GF24" s="13">
        <v>460</v>
      </c>
      <c r="GG24" s="13">
        <v>470</v>
      </c>
      <c r="GH24" s="13">
        <v>498</v>
      </c>
      <c r="GI24" s="13">
        <v>492</v>
      </c>
      <c r="GJ24" s="13">
        <v>516</v>
      </c>
      <c r="GK24" s="13">
        <v>518</v>
      </c>
      <c r="GL24" s="13">
        <v>511</v>
      </c>
      <c r="GM24" s="13">
        <v>522</v>
      </c>
      <c r="GN24" s="13">
        <v>468</v>
      </c>
      <c r="GO24" s="13">
        <v>514</v>
      </c>
      <c r="GP24" s="13">
        <v>507</v>
      </c>
      <c r="GQ24" s="13">
        <v>450</v>
      </c>
      <c r="GR24" s="13">
        <v>446</v>
      </c>
      <c r="GS24" s="13">
        <v>396</v>
      </c>
      <c r="GT24" s="13">
        <v>425</v>
      </c>
      <c r="GU24" s="13">
        <v>374</v>
      </c>
      <c r="GV24" s="13">
        <v>329</v>
      </c>
      <c r="GW24" s="13">
        <v>338</v>
      </c>
      <c r="GX24" s="13">
        <v>365</v>
      </c>
      <c r="GY24" s="13">
        <v>362</v>
      </c>
      <c r="GZ24" s="13">
        <v>272</v>
      </c>
      <c r="HA24" s="13">
        <v>285</v>
      </c>
      <c r="HB24" s="13">
        <v>255</v>
      </c>
      <c r="HC24" s="13">
        <v>272</v>
      </c>
      <c r="HD24" s="13">
        <v>269</v>
      </c>
      <c r="HE24" s="13">
        <v>271</v>
      </c>
      <c r="HF24" s="13">
        <v>250</v>
      </c>
      <c r="HG24" s="13">
        <v>255</v>
      </c>
      <c r="HH24" s="13">
        <v>217</v>
      </c>
      <c r="HI24" s="13">
        <v>196</v>
      </c>
      <c r="HJ24" s="13">
        <v>198</v>
      </c>
      <c r="HK24" s="13">
        <v>186</v>
      </c>
      <c r="HL24" s="13">
        <v>222</v>
      </c>
      <c r="HM24" s="13">
        <v>199</v>
      </c>
      <c r="HN24" s="13">
        <v>161</v>
      </c>
      <c r="HO24" s="13">
        <v>135</v>
      </c>
      <c r="HP24" s="13">
        <v>181</v>
      </c>
      <c r="HQ24" s="13">
        <v>134</v>
      </c>
      <c r="HR24" s="13">
        <v>128</v>
      </c>
      <c r="HS24" s="13">
        <v>117</v>
      </c>
      <c r="HT24" s="13">
        <v>119</v>
      </c>
      <c r="HU24" s="13">
        <v>106</v>
      </c>
      <c r="HV24" s="13">
        <v>96</v>
      </c>
      <c r="HW24" s="13">
        <v>86</v>
      </c>
      <c r="HX24" s="13">
        <v>93</v>
      </c>
      <c r="HY24" s="13">
        <v>85</v>
      </c>
      <c r="HZ24" s="13">
        <v>61</v>
      </c>
      <c r="IA24" s="13">
        <v>80</v>
      </c>
      <c r="IB24" s="13">
        <v>54</v>
      </c>
      <c r="IC24" s="13">
        <v>70</v>
      </c>
      <c r="ID24" s="13">
        <v>52</v>
      </c>
      <c r="IE24" s="13">
        <v>54</v>
      </c>
      <c r="IF24" s="13">
        <v>48</v>
      </c>
      <c r="IG24" s="13">
        <v>38</v>
      </c>
      <c r="IH24" s="13">
        <v>22</v>
      </c>
      <c r="II24" s="13">
        <v>15</v>
      </c>
      <c r="IJ24" s="13">
        <v>25</v>
      </c>
      <c r="IK24" s="13">
        <v>27</v>
      </c>
      <c r="IL24" s="13">
        <v>14</v>
      </c>
      <c r="IM24" s="13">
        <v>15</v>
      </c>
      <c r="IN24" s="13">
        <v>13</v>
      </c>
      <c r="IO24" s="13">
        <v>11</v>
      </c>
      <c r="IP24" s="13">
        <v>3</v>
      </c>
      <c r="IQ24" s="13">
        <v>2</v>
      </c>
      <c r="IR24" s="13">
        <v>2</v>
      </c>
      <c r="IS24" s="13"/>
      <c r="IT24" s="13">
        <v>1</v>
      </c>
      <c r="IU24" s="13">
        <v>1</v>
      </c>
      <c r="IV24" s="13"/>
      <c r="IW24" s="13"/>
      <c r="IX24" s="13"/>
      <c r="IY24" s="13"/>
      <c r="IZ24" s="13"/>
      <c r="JA24" s="13">
        <v>6</v>
      </c>
      <c r="JB24" s="57">
        <v>19093</v>
      </c>
      <c r="JC24" s="13">
        <v>2</v>
      </c>
      <c r="JD24" s="13">
        <v>16</v>
      </c>
      <c r="JE24" s="13"/>
      <c r="JF24" s="13"/>
      <c r="JG24" s="13"/>
      <c r="JH24" s="13"/>
      <c r="JI24" s="13">
        <v>2</v>
      </c>
      <c r="JJ24" s="13">
        <v>3</v>
      </c>
      <c r="JK24" s="13"/>
      <c r="JL24" s="13"/>
      <c r="JM24" s="13">
        <v>1</v>
      </c>
      <c r="JN24" s="13">
        <v>2</v>
      </c>
      <c r="JO24" s="13">
        <v>1</v>
      </c>
      <c r="JP24" s="13"/>
      <c r="JQ24" s="13">
        <v>2</v>
      </c>
      <c r="JR24" s="13"/>
      <c r="JS24" s="13">
        <v>1</v>
      </c>
      <c r="JT24" s="13">
        <v>3</v>
      </c>
      <c r="JU24" s="13">
        <v>1</v>
      </c>
      <c r="JV24" s="13">
        <v>2</v>
      </c>
      <c r="JW24" s="13">
        <v>5</v>
      </c>
      <c r="JX24" s="13">
        <v>1</v>
      </c>
      <c r="JY24" s="13">
        <v>2</v>
      </c>
      <c r="JZ24" s="13">
        <v>2</v>
      </c>
      <c r="KA24" s="13">
        <v>2</v>
      </c>
      <c r="KB24" s="13">
        <v>2</v>
      </c>
      <c r="KC24" s="13">
        <v>4</v>
      </c>
      <c r="KD24" s="13">
        <v>3</v>
      </c>
      <c r="KE24" s="13">
        <v>1</v>
      </c>
      <c r="KF24" s="13">
        <v>1</v>
      </c>
      <c r="KG24" s="13">
        <v>4</v>
      </c>
      <c r="KH24" s="13">
        <v>2</v>
      </c>
      <c r="KI24" s="13">
        <v>4</v>
      </c>
      <c r="KJ24" s="13">
        <v>2</v>
      </c>
      <c r="KK24" s="13">
        <v>5</v>
      </c>
      <c r="KL24" s="13">
        <v>4</v>
      </c>
      <c r="KM24" s="13">
        <v>4</v>
      </c>
      <c r="KN24" s="13">
        <v>2</v>
      </c>
      <c r="KO24" s="13">
        <v>5</v>
      </c>
      <c r="KP24" s="13">
        <v>2</v>
      </c>
      <c r="KQ24" s="13">
        <v>2</v>
      </c>
      <c r="KR24" s="13">
        <v>3</v>
      </c>
      <c r="KS24" s="13">
        <v>4</v>
      </c>
      <c r="KT24" s="13">
        <v>7</v>
      </c>
      <c r="KU24" s="13">
        <v>5</v>
      </c>
      <c r="KV24" s="13">
        <v>7</v>
      </c>
      <c r="KW24" s="13">
        <v>4</v>
      </c>
      <c r="KX24" s="13">
        <v>2</v>
      </c>
      <c r="KY24" s="13">
        <v>7</v>
      </c>
      <c r="KZ24" s="13">
        <v>5</v>
      </c>
      <c r="LA24" s="13">
        <v>2</v>
      </c>
      <c r="LB24" s="13">
        <v>5</v>
      </c>
      <c r="LC24" s="13">
        <v>1</v>
      </c>
      <c r="LD24" s="13">
        <v>2</v>
      </c>
      <c r="LE24" s="13">
        <v>3</v>
      </c>
      <c r="LF24" s="13">
        <v>7</v>
      </c>
      <c r="LG24" s="13">
        <v>3</v>
      </c>
      <c r="LH24" s="13">
        <v>4</v>
      </c>
      <c r="LI24" s="13">
        <v>2</v>
      </c>
      <c r="LJ24" s="13">
        <v>3</v>
      </c>
      <c r="LK24" s="13">
        <v>2</v>
      </c>
      <c r="LL24" s="13"/>
      <c r="LM24" s="13">
        <v>5</v>
      </c>
      <c r="LN24" s="13">
        <v>1</v>
      </c>
      <c r="LO24" s="13">
        <v>2</v>
      </c>
      <c r="LP24" s="13">
        <v>6</v>
      </c>
      <c r="LQ24" s="13">
        <v>2</v>
      </c>
      <c r="LR24" s="13">
        <v>2</v>
      </c>
      <c r="LS24" s="13">
        <v>1</v>
      </c>
      <c r="LT24" s="13">
        <v>1</v>
      </c>
      <c r="LU24" s="13">
        <v>3</v>
      </c>
      <c r="LV24" s="13">
        <v>2</v>
      </c>
      <c r="LW24" s="13">
        <v>1</v>
      </c>
      <c r="LX24" s="13">
        <v>1</v>
      </c>
      <c r="LY24" s="13">
        <v>1</v>
      </c>
      <c r="LZ24" s="13"/>
      <c r="MA24" s="13">
        <v>1</v>
      </c>
      <c r="MB24" s="13">
        <v>6</v>
      </c>
      <c r="MC24" s="13">
        <v>2</v>
      </c>
      <c r="MD24" s="13"/>
      <c r="ME24" s="13">
        <v>2</v>
      </c>
      <c r="MF24" s="13"/>
      <c r="MG24" s="13">
        <v>2</v>
      </c>
      <c r="MH24" s="13">
        <v>2</v>
      </c>
      <c r="MI24" s="13">
        <v>2</v>
      </c>
      <c r="MJ24" s="13"/>
      <c r="MK24" s="13"/>
      <c r="ML24" s="13">
        <v>1</v>
      </c>
      <c r="MM24" s="13">
        <v>1</v>
      </c>
      <c r="MN24" s="13">
        <v>2</v>
      </c>
      <c r="MO24" s="13">
        <v>1</v>
      </c>
      <c r="MP24" s="13">
        <v>3</v>
      </c>
      <c r="MQ24" s="13">
        <v>1</v>
      </c>
      <c r="MR24" s="13">
        <v>2</v>
      </c>
      <c r="MS24" s="13"/>
      <c r="MT24" s="13"/>
      <c r="MU24" s="13"/>
      <c r="MV24" s="13"/>
      <c r="MW24" s="13"/>
      <c r="MX24" s="13"/>
      <c r="MY24" s="13">
        <v>1</v>
      </c>
      <c r="MZ24" s="13"/>
      <c r="NA24" s="13"/>
      <c r="NB24" s="13"/>
      <c r="NC24" s="13"/>
      <c r="ND24" s="13">
        <v>29</v>
      </c>
      <c r="NE24" s="57">
        <v>259</v>
      </c>
      <c r="NF24" s="13">
        <v>36713</v>
      </c>
      <c r="NG24" s="331"/>
      <c r="NH24" s="331"/>
      <c r="NI24" s="331"/>
      <c r="NJ24" s="331"/>
      <c r="NK24" s="331"/>
      <c r="NL24" s="331"/>
      <c r="NM24" s="331"/>
      <c r="NN24" s="331"/>
      <c r="NO24" s="331"/>
      <c r="NP24" s="331"/>
      <c r="NQ24" s="331"/>
    </row>
    <row r="25" spans="1:381">
      <c r="A25" s="5" t="s">
        <v>38</v>
      </c>
      <c r="B25" s="232">
        <f t="shared" si="26"/>
        <v>386</v>
      </c>
      <c r="C25" s="232">
        <f t="shared" si="27"/>
        <v>344</v>
      </c>
      <c r="D25" s="232">
        <f t="shared" si="28"/>
        <v>1645</v>
      </c>
      <c r="E25" s="232">
        <f t="shared" si="29"/>
        <v>1969</v>
      </c>
      <c r="F25" s="232">
        <f t="shared" si="30"/>
        <v>5778</v>
      </c>
      <c r="G25" s="232">
        <f t="shared" si="31"/>
        <v>5897</v>
      </c>
      <c r="H25" s="232">
        <f t="shared" si="32"/>
        <v>8044</v>
      </c>
      <c r="I25" s="232">
        <f t="shared" si="33"/>
        <v>7542</v>
      </c>
      <c r="J25" s="232">
        <f t="shared" si="34"/>
        <v>7142</v>
      </c>
      <c r="K25" s="232">
        <f t="shared" si="35"/>
        <v>6574</v>
      </c>
      <c r="L25" s="232">
        <f t="shared" si="36"/>
        <v>4444</v>
      </c>
      <c r="M25" s="232">
        <f t="shared" si="37"/>
        <v>4425</v>
      </c>
      <c r="N25" s="232">
        <f t="shared" si="38"/>
        <v>2656</v>
      </c>
      <c r="O25" s="232">
        <f t="shared" si="39"/>
        <v>2398</v>
      </c>
      <c r="P25" s="232">
        <f t="shared" si="40"/>
        <v>1320</v>
      </c>
      <c r="Q25" s="232">
        <f t="shared" si="41"/>
        <v>1109</v>
      </c>
      <c r="R25" s="232">
        <f t="shared" si="42"/>
        <v>551</v>
      </c>
      <c r="S25" s="232">
        <f t="shared" si="43"/>
        <v>568</v>
      </c>
      <c r="T25" s="232">
        <f t="shared" si="44"/>
        <v>90</v>
      </c>
      <c r="U25" s="232">
        <f t="shared" si="45"/>
        <v>123</v>
      </c>
      <c r="W25" s="12" t="s">
        <v>32</v>
      </c>
      <c r="X25" s="614">
        <f t="shared" si="67"/>
        <v>1090</v>
      </c>
      <c r="Y25" s="614">
        <f t="shared" si="68"/>
        <v>1067</v>
      </c>
      <c r="Z25" s="614">
        <f t="shared" si="69"/>
        <v>2982</v>
      </c>
      <c r="AA25" s="614">
        <f t="shared" si="70"/>
        <v>3224</v>
      </c>
      <c r="AB25" s="614">
        <f t="shared" si="71"/>
        <v>5029</v>
      </c>
      <c r="AC25" s="614">
        <f t="shared" si="72"/>
        <v>5701</v>
      </c>
      <c r="AD25" s="614">
        <f t="shared" si="73"/>
        <v>5155</v>
      </c>
      <c r="AE25" s="614">
        <f t="shared" si="74"/>
        <v>5800</v>
      </c>
      <c r="AF25" s="614">
        <f t="shared" si="75"/>
        <v>4286</v>
      </c>
      <c r="AG25" s="614">
        <f t="shared" si="76"/>
        <v>4862</v>
      </c>
      <c r="AH25" s="614">
        <f t="shared" si="77"/>
        <v>3160</v>
      </c>
      <c r="AI25" s="614">
        <f t="shared" si="78"/>
        <v>3498</v>
      </c>
      <c r="AJ25" s="614">
        <f t="shared" si="79"/>
        <v>2092</v>
      </c>
      <c r="AK25" s="614">
        <f t="shared" si="80"/>
        <v>2076</v>
      </c>
      <c r="AL25" s="614">
        <f t="shared" si="81"/>
        <v>1162</v>
      </c>
      <c r="AM25" s="614">
        <f t="shared" si="82"/>
        <v>1233</v>
      </c>
      <c r="AN25" s="614">
        <f t="shared" si="83"/>
        <v>399</v>
      </c>
      <c r="AO25" s="614">
        <f t="shared" si="84"/>
        <v>585</v>
      </c>
      <c r="AP25" s="614">
        <f t="shared" si="85"/>
        <v>72</v>
      </c>
      <c r="AQ25" s="614">
        <f t="shared" si="86"/>
        <v>183</v>
      </c>
      <c r="AR25" s="614">
        <f t="shared" si="87"/>
        <v>602</v>
      </c>
      <c r="AT25" s="12" t="s">
        <v>32</v>
      </c>
      <c r="AU25" s="13">
        <v>47</v>
      </c>
      <c r="AV25" s="13">
        <v>81</v>
      </c>
      <c r="AW25" s="13">
        <v>80</v>
      </c>
      <c r="AX25" s="13">
        <v>82</v>
      </c>
      <c r="AY25" s="13">
        <v>108</v>
      </c>
      <c r="AZ25" s="13">
        <v>104</v>
      </c>
      <c r="BA25" s="13">
        <v>123</v>
      </c>
      <c r="BB25" s="13">
        <v>140</v>
      </c>
      <c r="BC25" s="13">
        <v>128</v>
      </c>
      <c r="BD25" s="13">
        <v>174</v>
      </c>
      <c r="BE25" s="13">
        <v>153</v>
      </c>
      <c r="BF25" s="13">
        <v>172</v>
      </c>
      <c r="BG25" s="13">
        <v>214</v>
      </c>
      <c r="BH25" s="13">
        <v>270</v>
      </c>
      <c r="BI25" s="13">
        <v>301</v>
      </c>
      <c r="BJ25" s="13">
        <v>351</v>
      </c>
      <c r="BK25" s="13">
        <v>381</v>
      </c>
      <c r="BL25" s="13">
        <v>440</v>
      </c>
      <c r="BM25" s="13">
        <v>492</v>
      </c>
      <c r="BN25" s="13">
        <v>450</v>
      </c>
      <c r="BO25" s="13">
        <v>493</v>
      </c>
      <c r="BP25" s="13">
        <v>516</v>
      </c>
      <c r="BQ25" s="13">
        <v>509</v>
      </c>
      <c r="BR25" s="13">
        <v>530</v>
      </c>
      <c r="BS25" s="13">
        <v>592</v>
      </c>
      <c r="BT25" s="13">
        <v>582</v>
      </c>
      <c r="BU25" s="13">
        <v>576</v>
      </c>
      <c r="BV25" s="13">
        <v>627</v>
      </c>
      <c r="BW25" s="13">
        <v>641</v>
      </c>
      <c r="BX25" s="13">
        <v>635</v>
      </c>
      <c r="BY25" s="13">
        <v>682</v>
      </c>
      <c r="BZ25" s="13">
        <v>599</v>
      </c>
      <c r="CA25" s="13">
        <v>610</v>
      </c>
      <c r="CB25" s="13">
        <v>563</v>
      </c>
      <c r="CC25" s="13">
        <v>606</v>
      </c>
      <c r="CD25" s="13">
        <v>570</v>
      </c>
      <c r="CE25" s="13">
        <v>543</v>
      </c>
      <c r="CF25" s="13">
        <v>532</v>
      </c>
      <c r="CG25" s="13">
        <v>569</v>
      </c>
      <c r="CH25" s="13">
        <v>526</v>
      </c>
      <c r="CI25" s="13">
        <v>547</v>
      </c>
      <c r="CJ25" s="13">
        <v>526</v>
      </c>
      <c r="CK25" s="13">
        <v>526</v>
      </c>
      <c r="CL25" s="13">
        <v>518</v>
      </c>
      <c r="CM25" s="13">
        <v>537</v>
      </c>
      <c r="CN25" s="13">
        <v>454</v>
      </c>
      <c r="CO25" s="13">
        <v>471</v>
      </c>
      <c r="CP25" s="13">
        <v>426</v>
      </c>
      <c r="CQ25" s="13">
        <v>432</v>
      </c>
      <c r="CR25" s="13">
        <v>425</v>
      </c>
      <c r="CS25" s="13">
        <v>400</v>
      </c>
      <c r="CT25" s="13">
        <v>388</v>
      </c>
      <c r="CU25" s="13">
        <v>370</v>
      </c>
      <c r="CV25" s="13">
        <v>395</v>
      </c>
      <c r="CW25" s="13">
        <v>316</v>
      </c>
      <c r="CX25" s="13">
        <v>333</v>
      </c>
      <c r="CY25" s="13">
        <v>352</v>
      </c>
      <c r="CZ25" s="13">
        <v>301</v>
      </c>
      <c r="DA25" s="13">
        <v>335</v>
      </c>
      <c r="DB25" s="13">
        <v>308</v>
      </c>
      <c r="DC25" s="13">
        <v>267</v>
      </c>
      <c r="DD25" s="13">
        <v>242</v>
      </c>
      <c r="DE25" s="13">
        <v>236</v>
      </c>
      <c r="DF25" s="13">
        <v>202</v>
      </c>
      <c r="DG25" s="13">
        <v>218</v>
      </c>
      <c r="DH25" s="13">
        <v>222</v>
      </c>
      <c r="DI25" s="13">
        <v>181</v>
      </c>
      <c r="DJ25" s="13">
        <v>161</v>
      </c>
      <c r="DK25" s="13">
        <v>168</v>
      </c>
      <c r="DL25" s="13">
        <v>179</v>
      </c>
      <c r="DM25" s="13">
        <v>162</v>
      </c>
      <c r="DN25" s="13">
        <v>156</v>
      </c>
      <c r="DO25" s="13">
        <v>168</v>
      </c>
      <c r="DP25" s="13">
        <v>127</v>
      </c>
      <c r="DQ25" s="13">
        <v>126</v>
      </c>
      <c r="DR25" s="13">
        <v>132</v>
      </c>
      <c r="DS25" s="13">
        <v>105</v>
      </c>
      <c r="DT25" s="13">
        <v>96</v>
      </c>
      <c r="DU25" s="13">
        <v>78</v>
      </c>
      <c r="DV25" s="13">
        <v>83</v>
      </c>
      <c r="DW25" s="13">
        <v>77</v>
      </c>
      <c r="DX25" s="13">
        <v>74</v>
      </c>
      <c r="DY25" s="13">
        <v>66</v>
      </c>
      <c r="DZ25" s="13">
        <v>73</v>
      </c>
      <c r="EA25" s="13">
        <v>59</v>
      </c>
      <c r="EB25" s="13">
        <v>53</v>
      </c>
      <c r="EC25" s="13">
        <v>39</v>
      </c>
      <c r="ED25" s="13">
        <v>54</v>
      </c>
      <c r="EE25" s="13">
        <v>44</v>
      </c>
      <c r="EF25" s="13">
        <v>46</v>
      </c>
      <c r="EG25" s="13">
        <v>35</v>
      </c>
      <c r="EH25" s="13">
        <v>34</v>
      </c>
      <c r="EI25" s="13">
        <v>22</v>
      </c>
      <c r="EJ25" s="13">
        <v>17</v>
      </c>
      <c r="EK25" s="13">
        <v>26</v>
      </c>
      <c r="EL25" s="13">
        <v>15</v>
      </c>
      <c r="EM25" s="13">
        <v>9</v>
      </c>
      <c r="EN25" s="13">
        <v>11</v>
      </c>
      <c r="EO25" s="13">
        <v>3</v>
      </c>
      <c r="EP25" s="13">
        <v>2</v>
      </c>
      <c r="EQ25" s="13">
        <v>3</v>
      </c>
      <c r="ER25" s="13">
        <v>5</v>
      </c>
      <c r="ES25" s="13">
        <v>1</v>
      </c>
      <c r="ET25" s="13"/>
      <c r="EU25" s="13"/>
      <c r="EV25" s="13"/>
      <c r="EW25" s="13"/>
      <c r="EX25" s="13">
        <v>6</v>
      </c>
      <c r="EY25" s="57">
        <v>28235</v>
      </c>
      <c r="EZ25" s="13">
        <v>48</v>
      </c>
      <c r="FA25" s="13">
        <v>84</v>
      </c>
      <c r="FB25" s="13">
        <v>103</v>
      </c>
      <c r="FC25" s="13">
        <v>90</v>
      </c>
      <c r="FD25" s="13">
        <v>94</v>
      </c>
      <c r="FE25" s="13">
        <v>102</v>
      </c>
      <c r="FF25" s="13">
        <v>129</v>
      </c>
      <c r="FG25" s="13">
        <v>148</v>
      </c>
      <c r="FH25" s="13">
        <v>146</v>
      </c>
      <c r="FI25" s="13">
        <v>146</v>
      </c>
      <c r="FJ25" s="13">
        <v>166</v>
      </c>
      <c r="FK25" s="13">
        <v>161</v>
      </c>
      <c r="FL25" s="13">
        <v>241</v>
      </c>
      <c r="FM25" s="13">
        <v>239</v>
      </c>
      <c r="FN25" s="13">
        <v>248</v>
      </c>
      <c r="FO25" s="13">
        <v>363</v>
      </c>
      <c r="FP25" s="13">
        <v>368</v>
      </c>
      <c r="FQ25" s="13">
        <v>379</v>
      </c>
      <c r="FR25" s="13">
        <v>410</v>
      </c>
      <c r="FS25" s="13">
        <v>407</v>
      </c>
      <c r="FT25" s="13">
        <v>415</v>
      </c>
      <c r="FU25" s="13">
        <v>421</v>
      </c>
      <c r="FV25" s="13">
        <v>440</v>
      </c>
      <c r="FW25" s="13">
        <v>480</v>
      </c>
      <c r="FX25" s="13">
        <v>540</v>
      </c>
      <c r="FY25" s="13">
        <v>520</v>
      </c>
      <c r="FZ25" s="13">
        <v>560</v>
      </c>
      <c r="GA25" s="13">
        <v>547</v>
      </c>
      <c r="GB25" s="13">
        <v>541</v>
      </c>
      <c r="GC25" s="13">
        <v>565</v>
      </c>
      <c r="GD25" s="13">
        <v>579</v>
      </c>
      <c r="GE25" s="13">
        <v>522</v>
      </c>
      <c r="GF25" s="13">
        <v>531</v>
      </c>
      <c r="GG25" s="13">
        <v>519</v>
      </c>
      <c r="GH25" s="13">
        <v>533</v>
      </c>
      <c r="GI25" s="13">
        <v>481</v>
      </c>
      <c r="GJ25" s="13">
        <v>479</v>
      </c>
      <c r="GK25" s="13">
        <v>488</v>
      </c>
      <c r="GL25" s="13">
        <v>501</v>
      </c>
      <c r="GM25" s="13">
        <v>522</v>
      </c>
      <c r="GN25" s="13">
        <v>464</v>
      </c>
      <c r="GO25" s="13">
        <v>485</v>
      </c>
      <c r="GP25" s="13">
        <v>507</v>
      </c>
      <c r="GQ25" s="13">
        <v>429</v>
      </c>
      <c r="GR25" s="13">
        <v>404</v>
      </c>
      <c r="GS25" s="13">
        <v>433</v>
      </c>
      <c r="GT25" s="13">
        <v>375</v>
      </c>
      <c r="GU25" s="13">
        <v>419</v>
      </c>
      <c r="GV25" s="13">
        <v>405</v>
      </c>
      <c r="GW25" s="13">
        <v>365</v>
      </c>
      <c r="GX25" s="13">
        <v>363</v>
      </c>
      <c r="GY25" s="13">
        <v>347</v>
      </c>
      <c r="GZ25" s="13">
        <v>352</v>
      </c>
      <c r="HA25" s="13">
        <v>304</v>
      </c>
      <c r="HB25" s="13">
        <v>301</v>
      </c>
      <c r="HC25" s="13">
        <v>312</v>
      </c>
      <c r="HD25" s="13">
        <v>308</v>
      </c>
      <c r="HE25" s="13">
        <v>294</v>
      </c>
      <c r="HF25" s="13">
        <v>284</v>
      </c>
      <c r="HG25" s="13">
        <v>295</v>
      </c>
      <c r="HH25" s="13">
        <v>245</v>
      </c>
      <c r="HI25" s="13">
        <v>202</v>
      </c>
      <c r="HJ25" s="13">
        <v>236</v>
      </c>
      <c r="HK25" s="13">
        <v>229</v>
      </c>
      <c r="HL25" s="13">
        <v>212</v>
      </c>
      <c r="HM25" s="13">
        <v>194</v>
      </c>
      <c r="HN25" s="13">
        <v>186</v>
      </c>
      <c r="HO25" s="13">
        <v>214</v>
      </c>
      <c r="HP25" s="13">
        <v>182</v>
      </c>
      <c r="HQ25" s="13">
        <v>192</v>
      </c>
      <c r="HR25" s="13">
        <v>168</v>
      </c>
      <c r="HS25" s="13">
        <v>136</v>
      </c>
      <c r="HT25" s="13">
        <v>119</v>
      </c>
      <c r="HU25" s="13">
        <v>156</v>
      </c>
      <c r="HV25" s="13">
        <v>125</v>
      </c>
      <c r="HW25" s="13">
        <v>107</v>
      </c>
      <c r="HX25" s="13">
        <v>95</v>
      </c>
      <c r="HY25" s="13">
        <v>84</v>
      </c>
      <c r="HZ25" s="13">
        <v>94</v>
      </c>
      <c r="IA25" s="13">
        <v>78</v>
      </c>
      <c r="IB25" s="13">
        <v>62</v>
      </c>
      <c r="IC25" s="13">
        <v>53</v>
      </c>
      <c r="ID25" s="13">
        <v>55</v>
      </c>
      <c r="IE25" s="13">
        <v>44</v>
      </c>
      <c r="IF25" s="13">
        <v>52</v>
      </c>
      <c r="IG25" s="13">
        <v>40</v>
      </c>
      <c r="IH25" s="13">
        <v>34</v>
      </c>
      <c r="II25" s="13">
        <v>17</v>
      </c>
      <c r="IJ25" s="13">
        <v>15</v>
      </c>
      <c r="IK25" s="13">
        <v>27</v>
      </c>
      <c r="IL25" s="13">
        <v>16</v>
      </c>
      <c r="IM25" s="13">
        <v>15</v>
      </c>
      <c r="IN25" s="13">
        <v>12</v>
      </c>
      <c r="IO25" s="13">
        <v>10</v>
      </c>
      <c r="IP25" s="13">
        <v>4</v>
      </c>
      <c r="IQ25" s="13">
        <v>5</v>
      </c>
      <c r="IR25" s="13">
        <v>2</v>
      </c>
      <c r="IS25" s="13">
        <v>6</v>
      </c>
      <c r="IT25" s="13"/>
      <c r="IU25" s="13">
        <v>1</v>
      </c>
      <c r="IV25" s="13">
        <v>1</v>
      </c>
      <c r="IW25" s="13"/>
      <c r="IX25" s="13"/>
      <c r="IY25" s="13"/>
      <c r="IZ25" s="13"/>
      <c r="JA25" s="13">
        <v>2</v>
      </c>
      <c r="JB25" s="57">
        <v>25429</v>
      </c>
      <c r="JC25" s="13">
        <v>9</v>
      </c>
      <c r="JD25" s="13">
        <v>3</v>
      </c>
      <c r="JE25" s="13"/>
      <c r="JF25" s="13">
        <v>1</v>
      </c>
      <c r="JG25" s="13">
        <v>7</v>
      </c>
      <c r="JH25" s="13">
        <v>3</v>
      </c>
      <c r="JI25" s="13"/>
      <c r="JJ25" s="13">
        <v>4</v>
      </c>
      <c r="JK25" s="13">
        <v>5</v>
      </c>
      <c r="JL25" s="13">
        <v>8</v>
      </c>
      <c r="JM25" s="13">
        <v>28</v>
      </c>
      <c r="JN25" s="13">
        <v>13</v>
      </c>
      <c r="JO25" s="13">
        <v>12</v>
      </c>
      <c r="JP25" s="13">
        <v>7</v>
      </c>
      <c r="JQ25" s="13">
        <v>5</v>
      </c>
      <c r="JR25" s="13">
        <v>8</v>
      </c>
      <c r="JS25" s="13">
        <v>13</v>
      </c>
      <c r="JT25" s="13">
        <v>9</v>
      </c>
      <c r="JU25" s="13">
        <v>9</v>
      </c>
      <c r="JV25" s="13">
        <v>10</v>
      </c>
      <c r="JW25" s="13">
        <v>9</v>
      </c>
      <c r="JX25" s="13">
        <v>6</v>
      </c>
      <c r="JY25" s="13">
        <v>7</v>
      </c>
      <c r="JZ25" s="13">
        <v>12</v>
      </c>
      <c r="KA25" s="13">
        <v>13</v>
      </c>
      <c r="KB25" s="13">
        <v>10</v>
      </c>
      <c r="KC25" s="13">
        <v>10</v>
      </c>
      <c r="KD25" s="13">
        <v>9</v>
      </c>
      <c r="KE25" s="13">
        <v>3</v>
      </c>
      <c r="KF25" s="13">
        <v>4</v>
      </c>
      <c r="KG25" s="13">
        <v>8</v>
      </c>
      <c r="KH25" s="13">
        <v>9</v>
      </c>
      <c r="KI25" s="13">
        <v>9</v>
      </c>
      <c r="KJ25" s="13">
        <v>12</v>
      </c>
      <c r="KK25" s="13">
        <v>12</v>
      </c>
      <c r="KL25" s="13">
        <v>14</v>
      </c>
      <c r="KM25" s="13">
        <v>11</v>
      </c>
      <c r="KN25" s="13">
        <v>22</v>
      </c>
      <c r="KO25" s="13">
        <v>12</v>
      </c>
      <c r="KP25" s="13">
        <v>11</v>
      </c>
      <c r="KQ25" s="13">
        <v>9</v>
      </c>
      <c r="KR25" s="13">
        <v>36</v>
      </c>
      <c r="KS25" s="13">
        <v>7</v>
      </c>
      <c r="KT25" s="13">
        <v>8</v>
      </c>
      <c r="KU25" s="13">
        <v>5</v>
      </c>
      <c r="KV25" s="13">
        <v>10</v>
      </c>
      <c r="KW25" s="13">
        <v>9</v>
      </c>
      <c r="KX25" s="13">
        <v>6</v>
      </c>
      <c r="KY25" s="13">
        <v>10</v>
      </c>
      <c r="KZ25" s="13">
        <v>5</v>
      </c>
      <c r="LA25" s="13">
        <v>4</v>
      </c>
      <c r="LB25" s="13">
        <v>6</v>
      </c>
      <c r="LC25" s="13">
        <v>2</v>
      </c>
      <c r="LD25" s="13">
        <v>5</v>
      </c>
      <c r="LE25" s="13">
        <v>3</v>
      </c>
      <c r="LF25" s="13">
        <v>2</v>
      </c>
      <c r="LG25" s="13">
        <v>5</v>
      </c>
      <c r="LH25" s="13">
        <v>2</v>
      </c>
      <c r="LI25" s="13">
        <v>4</v>
      </c>
      <c r="LJ25" s="13">
        <v>2</v>
      </c>
      <c r="LK25" s="13">
        <v>4</v>
      </c>
      <c r="LL25" s="13">
        <v>2</v>
      </c>
      <c r="LM25" s="13">
        <v>5</v>
      </c>
      <c r="LN25" s="13">
        <v>1</v>
      </c>
      <c r="LO25" s="13">
        <v>2</v>
      </c>
      <c r="LP25" s="13">
        <v>4</v>
      </c>
      <c r="LQ25" s="13">
        <v>3</v>
      </c>
      <c r="LR25" s="13">
        <v>2</v>
      </c>
      <c r="LS25" s="13"/>
      <c r="LT25" s="13">
        <v>2</v>
      </c>
      <c r="LU25" s="13"/>
      <c r="LV25" s="13">
        <v>5</v>
      </c>
      <c r="LW25" s="13">
        <v>2</v>
      </c>
      <c r="LX25" s="13">
        <v>1</v>
      </c>
      <c r="LY25" s="13">
        <v>4</v>
      </c>
      <c r="LZ25" s="13">
        <v>5</v>
      </c>
      <c r="MA25" s="13">
        <v>2</v>
      </c>
      <c r="MB25" s="13">
        <v>4</v>
      </c>
      <c r="MC25" s="13">
        <v>1</v>
      </c>
      <c r="MD25" s="13">
        <v>1</v>
      </c>
      <c r="ME25" s="13">
        <v>3</v>
      </c>
      <c r="MF25" s="13">
        <v>3</v>
      </c>
      <c r="MG25" s="13">
        <v>4</v>
      </c>
      <c r="MH25" s="13">
        <v>2</v>
      </c>
      <c r="MI25" s="13">
        <v>3</v>
      </c>
      <c r="MJ25" s="13">
        <v>1</v>
      </c>
      <c r="MK25" s="13">
        <v>2</v>
      </c>
      <c r="ML25" s="13">
        <v>1</v>
      </c>
      <c r="MM25" s="13">
        <v>3</v>
      </c>
      <c r="MN25" s="13">
        <v>2</v>
      </c>
      <c r="MO25" s="13">
        <v>2</v>
      </c>
      <c r="MP25" s="13">
        <v>1</v>
      </c>
      <c r="MQ25" s="13">
        <v>5</v>
      </c>
      <c r="MR25" s="13"/>
      <c r="MS25" s="13">
        <v>1</v>
      </c>
      <c r="MT25" s="13">
        <v>1</v>
      </c>
      <c r="MU25" s="13">
        <v>1</v>
      </c>
      <c r="MV25" s="13"/>
      <c r="MW25" s="13">
        <v>1</v>
      </c>
      <c r="MX25" s="13"/>
      <c r="MY25" s="13"/>
      <c r="MZ25" s="13"/>
      <c r="NA25" s="13"/>
      <c r="NB25" s="13"/>
      <c r="NC25" s="13">
        <v>1</v>
      </c>
      <c r="ND25" s="13">
        <v>10</v>
      </c>
      <c r="NE25" s="57">
        <v>594</v>
      </c>
      <c r="NF25" s="13">
        <v>54258</v>
      </c>
      <c r="NG25" s="331"/>
      <c r="NH25" s="331"/>
      <c r="NI25" s="331"/>
      <c r="NJ25" s="331"/>
      <c r="NK25" s="331"/>
      <c r="NL25" s="331"/>
      <c r="NM25" s="331"/>
      <c r="NN25" s="331"/>
      <c r="NO25" s="331"/>
      <c r="NP25" s="331"/>
      <c r="NQ25" s="331"/>
    </row>
    <row r="26" spans="1:381">
      <c r="A26" s="5" t="s">
        <v>39</v>
      </c>
      <c r="B26" s="232">
        <f t="shared" si="26"/>
        <v>79</v>
      </c>
      <c r="C26" s="232">
        <f t="shared" si="27"/>
        <v>71</v>
      </c>
      <c r="D26" s="232">
        <f t="shared" si="28"/>
        <v>1516</v>
      </c>
      <c r="E26" s="232">
        <f t="shared" si="29"/>
        <v>1691</v>
      </c>
      <c r="F26" s="232">
        <f t="shared" si="30"/>
        <v>6451</v>
      </c>
      <c r="G26" s="232">
        <f t="shared" si="31"/>
        <v>6053</v>
      </c>
      <c r="H26" s="232">
        <f t="shared" si="32"/>
        <v>6681</v>
      </c>
      <c r="I26" s="232">
        <f t="shared" si="33"/>
        <v>5791</v>
      </c>
      <c r="J26" s="232">
        <f t="shared" si="34"/>
        <v>5511</v>
      </c>
      <c r="K26" s="232">
        <f t="shared" si="35"/>
        <v>4993</v>
      </c>
      <c r="L26" s="232">
        <f t="shared" si="36"/>
        <v>3455</v>
      </c>
      <c r="M26" s="232">
        <f t="shared" si="37"/>
        <v>3421</v>
      </c>
      <c r="N26" s="232">
        <f t="shared" si="38"/>
        <v>1765</v>
      </c>
      <c r="O26" s="232">
        <f t="shared" si="39"/>
        <v>1933</v>
      </c>
      <c r="P26" s="232">
        <f t="shared" si="40"/>
        <v>856</v>
      </c>
      <c r="Q26" s="232">
        <f t="shared" si="41"/>
        <v>918</v>
      </c>
      <c r="R26" s="232">
        <f t="shared" si="42"/>
        <v>255</v>
      </c>
      <c r="S26" s="232">
        <f t="shared" si="43"/>
        <v>344</v>
      </c>
      <c r="T26" s="232">
        <f t="shared" si="44"/>
        <v>35</v>
      </c>
      <c r="U26" s="232">
        <f t="shared" si="45"/>
        <v>74</v>
      </c>
      <c r="W26" s="12" t="s">
        <v>33</v>
      </c>
      <c r="X26" s="614">
        <f t="shared" si="67"/>
        <v>81</v>
      </c>
      <c r="Y26" s="614">
        <f t="shared" si="68"/>
        <v>91</v>
      </c>
      <c r="Z26" s="614">
        <f t="shared" si="69"/>
        <v>656</v>
      </c>
      <c r="AA26" s="614">
        <f t="shared" si="70"/>
        <v>711</v>
      </c>
      <c r="AB26" s="614">
        <f t="shared" si="71"/>
        <v>2682</v>
      </c>
      <c r="AC26" s="614">
        <f t="shared" si="72"/>
        <v>2599</v>
      </c>
      <c r="AD26" s="614">
        <f t="shared" si="73"/>
        <v>2860</v>
      </c>
      <c r="AE26" s="614">
        <f t="shared" si="74"/>
        <v>2766</v>
      </c>
      <c r="AF26" s="614">
        <f t="shared" si="75"/>
        <v>2458</v>
      </c>
      <c r="AG26" s="614">
        <f t="shared" si="76"/>
        <v>2244</v>
      </c>
      <c r="AH26" s="614">
        <f t="shared" si="77"/>
        <v>1481</v>
      </c>
      <c r="AI26" s="614">
        <f t="shared" si="78"/>
        <v>1406</v>
      </c>
      <c r="AJ26" s="614">
        <f t="shared" si="79"/>
        <v>895</v>
      </c>
      <c r="AK26" s="614">
        <f t="shared" si="80"/>
        <v>853</v>
      </c>
      <c r="AL26" s="614">
        <f t="shared" si="81"/>
        <v>455</v>
      </c>
      <c r="AM26" s="614">
        <f t="shared" si="82"/>
        <v>422</v>
      </c>
      <c r="AN26" s="614">
        <f t="shared" si="83"/>
        <v>156</v>
      </c>
      <c r="AO26" s="614">
        <f t="shared" si="84"/>
        <v>207</v>
      </c>
      <c r="AP26" s="614">
        <f t="shared" si="85"/>
        <v>30</v>
      </c>
      <c r="AQ26" s="614">
        <f t="shared" si="86"/>
        <v>46</v>
      </c>
      <c r="AR26" s="614">
        <f t="shared" si="87"/>
        <v>215</v>
      </c>
      <c r="AT26" s="12" t="s">
        <v>33</v>
      </c>
      <c r="AU26" s="13">
        <v>2</v>
      </c>
      <c r="AV26" s="13">
        <v>15</v>
      </c>
      <c r="AW26" s="13">
        <v>7</v>
      </c>
      <c r="AX26" s="13">
        <v>6</v>
      </c>
      <c r="AY26" s="13">
        <v>7</v>
      </c>
      <c r="AZ26" s="13">
        <v>11</v>
      </c>
      <c r="BA26" s="13">
        <v>11</v>
      </c>
      <c r="BB26" s="13">
        <v>12</v>
      </c>
      <c r="BC26" s="13">
        <v>8</v>
      </c>
      <c r="BD26" s="13">
        <v>12</v>
      </c>
      <c r="BE26" s="13">
        <v>9</v>
      </c>
      <c r="BF26" s="13">
        <v>23</v>
      </c>
      <c r="BG26" s="13">
        <v>22</v>
      </c>
      <c r="BH26" s="13">
        <v>30</v>
      </c>
      <c r="BI26" s="13">
        <v>49</v>
      </c>
      <c r="BJ26" s="13">
        <v>62</v>
      </c>
      <c r="BK26" s="13">
        <v>103</v>
      </c>
      <c r="BL26" s="13">
        <v>129</v>
      </c>
      <c r="BM26" s="13">
        <v>156</v>
      </c>
      <c r="BN26" s="13">
        <v>128</v>
      </c>
      <c r="BO26" s="13">
        <v>165</v>
      </c>
      <c r="BP26" s="13">
        <v>201</v>
      </c>
      <c r="BQ26" s="13">
        <v>197</v>
      </c>
      <c r="BR26" s="13">
        <v>234</v>
      </c>
      <c r="BS26" s="13">
        <v>267</v>
      </c>
      <c r="BT26" s="13">
        <v>301</v>
      </c>
      <c r="BU26" s="13">
        <v>304</v>
      </c>
      <c r="BV26" s="13">
        <v>302</v>
      </c>
      <c r="BW26" s="13">
        <v>294</v>
      </c>
      <c r="BX26" s="13">
        <v>334</v>
      </c>
      <c r="BY26" s="13">
        <v>322</v>
      </c>
      <c r="BZ26" s="13">
        <v>320</v>
      </c>
      <c r="CA26" s="13">
        <v>271</v>
      </c>
      <c r="CB26" s="13">
        <v>281</v>
      </c>
      <c r="CC26" s="13">
        <v>271</v>
      </c>
      <c r="CD26" s="13">
        <v>274</v>
      </c>
      <c r="CE26" s="13">
        <v>253</v>
      </c>
      <c r="CF26" s="13">
        <v>242</v>
      </c>
      <c r="CG26" s="13">
        <v>261</v>
      </c>
      <c r="CH26" s="13">
        <v>271</v>
      </c>
      <c r="CI26" s="13">
        <v>239</v>
      </c>
      <c r="CJ26" s="13">
        <v>270</v>
      </c>
      <c r="CK26" s="13">
        <v>296</v>
      </c>
      <c r="CL26" s="13">
        <v>252</v>
      </c>
      <c r="CM26" s="13">
        <v>230</v>
      </c>
      <c r="CN26" s="13">
        <v>218</v>
      </c>
      <c r="CO26" s="13">
        <v>227</v>
      </c>
      <c r="CP26" s="13">
        <v>210</v>
      </c>
      <c r="CQ26" s="13">
        <v>136</v>
      </c>
      <c r="CR26" s="13">
        <v>166</v>
      </c>
      <c r="CS26" s="13">
        <v>179</v>
      </c>
      <c r="CT26" s="13">
        <v>177</v>
      </c>
      <c r="CU26" s="13">
        <v>151</v>
      </c>
      <c r="CV26" s="13">
        <v>146</v>
      </c>
      <c r="CW26" s="13">
        <v>154</v>
      </c>
      <c r="CX26" s="13">
        <v>124</v>
      </c>
      <c r="CY26" s="13">
        <v>126</v>
      </c>
      <c r="CZ26" s="13">
        <v>106</v>
      </c>
      <c r="DA26" s="13">
        <v>133</v>
      </c>
      <c r="DB26" s="13">
        <v>110</v>
      </c>
      <c r="DC26" s="13">
        <v>123</v>
      </c>
      <c r="DD26" s="13">
        <v>99</v>
      </c>
      <c r="DE26" s="13">
        <v>98</v>
      </c>
      <c r="DF26" s="13">
        <v>96</v>
      </c>
      <c r="DG26" s="13">
        <v>86</v>
      </c>
      <c r="DH26" s="13">
        <v>64</v>
      </c>
      <c r="DI26" s="13">
        <v>80</v>
      </c>
      <c r="DJ26" s="13">
        <v>69</v>
      </c>
      <c r="DK26" s="13">
        <v>65</v>
      </c>
      <c r="DL26" s="13">
        <v>73</v>
      </c>
      <c r="DM26" s="13">
        <v>55</v>
      </c>
      <c r="DN26" s="13">
        <v>49</v>
      </c>
      <c r="DO26" s="13">
        <v>53</v>
      </c>
      <c r="DP26" s="13">
        <v>60</v>
      </c>
      <c r="DQ26" s="13">
        <v>42</v>
      </c>
      <c r="DR26" s="13">
        <v>39</v>
      </c>
      <c r="DS26" s="13">
        <v>33</v>
      </c>
      <c r="DT26" s="13">
        <v>39</v>
      </c>
      <c r="DU26" s="13">
        <v>35</v>
      </c>
      <c r="DV26" s="13">
        <v>17</v>
      </c>
      <c r="DW26" s="13">
        <v>25</v>
      </c>
      <c r="DX26" s="13">
        <v>38</v>
      </c>
      <c r="DY26" s="13">
        <v>20</v>
      </c>
      <c r="DZ26" s="13">
        <v>29</v>
      </c>
      <c r="EA26" s="13">
        <v>24</v>
      </c>
      <c r="EB26" s="13">
        <v>15</v>
      </c>
      <c r="EC26" s="13">
        <v>14</v>
      </c>
      <c r="ED26" s="13">
        <v>18</v>
      </c>
      <c r="EE26" s="13">
        <v>12</v>
      </c>
      <c r="EF26" s="13">
        <v>12</v>
      </c>
      <c r="EG26" s="13">
        <v>13</v>
      </c>
      <c r="EH26" s="13">
        <v>10</v>
      </c>
      <c r="EI26" s="13">
        <v>7</v>
      </c>
      <c r="EJ26" s="13">
        <v>9</v>
      </c>
      <c r="EK26" s="13">
        <v>2</v>
      </c>
      <c r="EL26" s="13"/>
      <c r="EM26" s="13">
        <v>1</v>
      </c>
      <c r="EN26" s="13">
        <v>1</v>
      </c>
      <c r="EO26" s="13">
        <v>1</v>
      </c>
      <c r="EP26" s="13">
        <v>2</v>
      </c>
      <c r="EQ26" s="13"/>
      <c r="ER26" s="13"/>
      <c r="ES26" s="13"/>
      <c r="ET26" s="13"/>
      <c r="EU26" s="13"/>
      <c r="EV26" s="13"/>
      <c r="EW26" s="13"/>
      <c r="EX26" s="13"/>
      <c r="EY26" s="57">
        <v>11345</v>
      </c>
      <c r="EZ26" s="13">
        <v>2</v>
      </c>
      <c r="FA26" s="13">
        <v>16</v>
      </c>
      <c r="FB26" s="13">
        <v>12</v>
      </c>
      <c r="FC26" s="13">
        <v>6</v>
      </c>
      <c r="FD26" s="13">
        <v>4</v>
      </c>
      <c r="FE26" s="13">
        <v>5</v>
      </c>
      <c r="FF26" s="13">
        <v>6</v>
      </c>
      <c r="FG26" s="13">
        <v>10</v>
      </c>
      <c r="FH26" s="13">
        <v>7</v>
      </c>
      <c r="FI26" s="13">
        <v>13</v>
      </c>
      <c r="FJ26" s="13">
        <v>10</v>
      </c>
      <c r="FK26" s="13">
        <v>14</v>
      </c>
      <c r="FL26" s="13">
        <v>16</v>
      </c>
      <c r="FM26" s="13">
        <v>40</v>
      </c>
      <c r="FN26" s="13">
        <v>46</v>
      </c>
      <c r="FO26" s="13">
        <v>62</v>
      </c>
      <c r="FP26" s="13">
        <v>85</v>
      </c>
      <c r="FQ26" s="13">
        <v>101</v>
      </c>
      <c r="FR26" s="13">
        <v>119</v>
      </c>
      <c r="FS26" s="13">
        <v>163</v>
      </c>
      <c r="FT26" s="13">
        <v>177</v>
      </c>
      <c r="FU26" s="13">
        <v>181</v>
      </c>
      <c r="FV26" s="13">
        <v>207</v>
      </c>
      <c r="FW26" s="13">
        <v>236</v>
      </c>
      <c r="FX26" s="13">
        <v>264</v>
      </c>
      <c r="FY26" s="13">
        <v>311</v>
      </c>
      <c r="FZ26" s="13">
        <v>304</v>
      </c>
      <c r="GA26" s="13">
        <v>311</v>
      </c>
      <c r="GB26" s="13">
        <v>336</v>
      </c>
      <c r="GC26" s="13">
        <v>355</v>
      </c>
      <c r="GD26" s="13">
        <v>302</v>
      </c>
      <c r="GE26" s="13">
        <v>260</v>
      </c>
      <c r="GF26" s="13">
        <v>295</v>
      </c>
      <c r="GG26" s="13">
        <v>321</v>
      </c>
      <c r="GH26" s="13">
        <v>277</v>
      </c>
      <c r="GI26" s="13">
        <v>288</v>
      </c>
      <c r="GJ26" s="13">
        <v>270</v>
      </c>
      <c r="GK26" s="13">
        <v>288</v>
      </c>
      <c r="GL26" s="13">
        <v>264</v>
      </c>
      <c r="GM26" s="13">
        <v>295</v>
      </c>
      <c r="GN26" s="13">
        <v>318</v>
      </c>
      <c r="GO26" s="13">
        <v>295</v>
      </c>
      <c r="GP26" s="13">
        <v>308</v>
      </c>
      <c r="GQ26" s="13">
        <v>250</v>
      </c>
      <c r="GR26" s="13">
        <v>255</v>
      </c>
      <c r="GS26" s="13">
        <v>257</v>
      </c>
      <c r="GT26" s="13">
        <v>228</v>
      </c>
      <c r="GU26" s="13">
        <v>173</v>
      </c>
      <c r="GV26" s="13">
        <v>185</v>
      </c>
      <c r="GW26" s="13">
        <v>189</v>
      </c>
      <c r="GX26" s="13">
        <v>187</v>
      </c>
      <c r="GY26" s="13">
        <v>193</v>
      </c>
      <c r="GZ26" s="13">
        <v>152</v>
      </c>
      <c r="HA26" s="13">
        <v>142</v>
      </c>
      <c r="HB26" s="13">
        <v>145</v>
      </c>
      <c r="HC26" s="13">
        <v>146</v>
      </c>
      <c r="HD26" s="13">
        <v>135</v>
      </c>
      <c r="HE26" s="13">
        <v>113</v>
      </c>
      <c r="HF26" s="13">
        <v>127</v>
      </c>
      <c r="HG26" s="13">
        <v>141</v>
      </c>
      <c r="HH26" s="13">
        <v>124</v>
      </c>
      <c r="HI26" s="13">
        <v>96</v>
      </c>
      <c r="HJ26" s="13">
        <v>99</v>
      </c>
      <c r="HK26" s="13">
        <v>94</v>
      </c>
      <c r="HL26" s="13">
        <v>68</v>
      </c>
      <c r="HM26" s="13">
        <v>84</v>
      </c>
      <c r="HN26" s="13">
        <v>80</v>
      </c>
      <c r="HO26" s="13">
        <v>79</v>
      </c>
      <c r="HP26" s="13">
        <v>86</v>
      </c>
      <c r="HQ26" s="13">
        <v>85</v>
      </c>
      <c r="HR26" s="13">
        <v>63</v>
      </c>
      <c r="HS26" s="13">
        <v>50</v>
      </c>
      <c r="HT26" s="13">
        <v>69</v>
      </c>
      <c r="HU26" s="13">
        <v>64</v>
      </c>
      <c r="HV26" s="13">
        <v>33</v>
      </c>
      <c r="HW26" s="13">
        <v>50</v>
      </c>
      <c r="HX26" s="13">
        <v>35</v>
      </c>
      <c r="HY26" s="13">
        <v>35</v>
      </c>
      <c r="HZ26" s="13">
        <v>30</v>
      </c>
      <c r="IA26" s="13">
        <v>26</v>
      </c>
      <c r="IB26" s="13">
        <v>20</v>
      </c>
      <c r="IC26" s="13">
        <v>24</v>
      </c>
      <c r="ID26" s="13">
        <v>16</v>
      </c>
      <c r="IE26" s="13">
        <v>18</v>
      </c>
      <c r="IF26" s="13">
        <v>15</v>
      </c>
      <c r="IG26" s="13">
        <v>22</v>
      </c>
      <c r="IH26" s="13">
        <v>15</v>
      </c>
      <c r="II26" s="13">
        <v>14</v>
      </c>
      <c r="IJ26" s="13">
        <v>6</v>
      </c>
      <c r="IK26" s="13">
        <v>6</v>
      </c>
      <c r="IL26" s="13">
        <v>9</v>
      </c>
      <c r="IM26" s="13">
        <v>4</v>
      </c>
      <c r="IN26" s="13">
        <v>2</v>
      </c>
      <c r="IO26" s="13">
        <v>3</v>
      </c>
      <c r="IP26" s="13">
        <v>4</v>
      </c>
      <c r="IQ26" s="13">
        <v>2</v>
      </c>
      <c r="IR26" s="13">
        <v>4</v>
      </c>
      <c r="IS26" s="13">
        <v>1</v>
      </c>
      <c r="IT26" s="13">
        <v>1</v>
      </c>
      <c r="IU26" s="13"/>
      <c r="IV26" s="13"/>
      <c r="IW26" s="13"/>
      <c r="IX26" s="13"/>
      <c r="IY26" s="13"/>
      <c r="IZ26" s="13"/>
      <c r="JA26" s="13"/>
      <c r="JB26" s="57">
        <v>11754</v>
      </c>
      <c r="JC26" s="13">
        <v>1</v>
      </c>
      <c r="JD26" s="13"/>
      <c r="JE26" s="13">
        <v>1</v>
      </c>
      <c r="JF26" s="13"/>
      <c r="JG26" s="13">
        <v>2</v>
      </c>
      <c r="JH26" s="13">
        <v>1</v>
      </c>
      <c r="JI26" s="13">
        <v>1</v>
      </c>
      <c r="JJ26" s="13"/>
      <c r="JK26" s="13"/>
      <c r="JL26" s="13">
        <v>1</v>
      </c>
      <c r="JM26" s="13">
        <v>1</v>
      </c>
      <c r="JN26" s="13">
        <v>2</v>
      </c>
      <c r="JO26" s="13">
        <v>2</v>
      </c>
      <c r="JP26" s="13">
        <v>1</v>
      </c>
      <c r="JQ26" s="13">
        <v>1</v>
      </c>
      <c r="JR26" s="13">
        <v>3</v>
      </c>
      <c r="JS26" s="13">
        <v>1</v>
      </c>
      <c r="JT26" s="13">
        <v>3</v>
      </c>
      <c r="JU26" s="13">
        <v>7</v>
      </c>
      <c r="JV26" s="13">
        <v>4</v>
      </c>
      <c r="JW26" s="13">
        <v>8</v>
      </c>
      <c r="JX26" s="13">
        <v>6</v>
      </c>
      <c r="JY26" s="13">
        <v>6</v>
      </c>
      <c r="JZ26" s="13">
        <v>6</v>
      </c>
      <c r="KA26" s="13">
        <v>6</v>
      </c>
      <c r="KB26" s="13">
        <v>7</v>
      </c>
      <c r="KC26" s="13">
        <v>6</v>
      </c>
      <c r="KD26" s="13">
        <v>4</v>
      </c>
      <c r="KE26" s="13">
        <v>2</v>
      </c>
      <c r="KF26" s="13">
        <v>2</v>
      </c>
      <c r="KG26" s="13">
        <v>8</v>
      </c>
      <c r="KH26" s="13">
        <v>9</v>
      </c>
      <c r="KI26" s="13">
        <v>5</v>
      </c>
      <c r="KJ26" s="13">
        <v>5</v>
      </c>
      <c r="KK26" s="13">
        <v>7</v>
      </c>
      <c r="KL26" s="13">
        <v>6</v>
      </c>
      <c r="KM26" s="13">
        <v>2</v>
      </c>
      <c r="KN26" s="13">
        <v>5</v>
      </c>
      <c r="KO26" s="13">
        <v>5</v>
      </c>
      <c r="KP26" s="13"/>
      <c r="KQ26" s="13">
        <v>3</v>
      </c>
      <c r="KR26" s="13">
        <v>3</v>
      </c>
      <c r="KS26" s="13">
        <v>3</v>
      </c>
      <c r="KT26" s="13">
        <v>2</v>
      </c>
      <c r="KU26" s="13">
        <v>1</v>
      </c>
      <c r="KV26" s="13">
        <v>1</v>
      </c>
      <c r="KW26" s="13">
        <v>1</v>
      </c>
      <c r="KX26" s="13"/>
      <c r="KY26" s="13"/>
      <c r="KZ26" s="13"/>
      <c r="LA26" s="13">
        <v>1</v>
      </c>
      <c r="LB26" s="13"/>
      <c r="LC26" s="13">
        <v>1</v>
      </c>
      <c r="LD26" s="13">
        <v>2</v>
      </c>
      <c r="LE26" s="13">
        <v>1</v>
      </c>
      <c r="LF26" s="13"/>
      <c r="LG26" s="13"/>
      <c r="LH26" s="13">
        <v>3</v>
      </c>
      <c r="LI26" s="13"/>
      <c r="LJ26" s="13"/>
      <c r="LK26" s="13">
        <v>1</v>
      </c>
      <c r="LL26" s="13">
        <v>1</v>
      </c>
      <c r="LM26" s="13">
        <v>1</v>
      </c>
      <c r="LN26" s="13">
        <v>2</v>
      </c>
      <c r="LO26" s="13">
        <v>1</v>
      </c>
      <c r="LP26" s="13"/>
      <c r="LQ26" s="13">
        <v>1</v>
      </c>
      <c r="LR26" s="13">
        <v>1</v>
      </c>
      <c r="LS26" s="13"/>
      <c r="LT26" s="13">
        <v>1</v>
      </c>
      <c r="LU26" s="13">
        <v>2</v>
      </c>
      <c r="LV26" s="13">
        <v>6</v>
      </c>
      <c r="LW26" s="13">
        <v>3</v>
      </c>
      <c r="LX26" s="13">
        <v>1</v>
      </c>
      <c r="LY26" s="13"/>
      <c r="LZ26" s="13"/>
      <c r="MA26" s="13"/>
      <c r="MB26" s="13">
        <v>2</v>
      </c>
      <c r="MC26" s="13">
        <v>1</v>
      </c>
      <c r="MD26" s="13">
        <v>3</v>
      </c>
      <c r="ME26" s="13">
        <v>1</v>
      </c>
      <c r="MF26" s="13">
        <v>1</v>
      </c>
      <c r="MG26" s="13">
        <v>3</v>
      </c>
      <c r="MH26" s="13">
        <v>1</v>
      </c>
      <c r="MI26" s="13"/>
      <c r="MJ26" s="13">
        <v>2</v>
      </c>
      <c r="MK26" s="13">
        <v>2</v>
      </c>
      <c r="ML26" s="13">
        <v>1</v>
      </c>
      <c r="MM26" s="13">
        <v>3</v>
      </c>
      <c r="MN26" s="13">
        <v>2</v>
      </c>
      <c r="MO26" s="13">
        <v>1</v>
      </c>
      <c r="MP26" s="13">
        <v>2</v>
      </c>
      <c r="MQ26" s="13">
        <v>2</v>
      </c>
      <c r="MR26" s="13">
        <v>2</v>
      </c>
      <c r="MS26" s="13">
        <v>1</v>
      </c>
      <c r="MT26" s="13"/>
      <c r="MU26" s="13">
        <v>1</v>
      </c>
      <c r="MV26" s="13"/>
      <c r="MW26" s="13">
        <v>1</v>
      </c>
      <c r="MX26" s="13">
        <v>1</v>
      </c>
      <c r="MY26" s="13">
        <v>1</v>
      </c>
      <c r="MZ26" s="13"/>
      <c r="NA26" s="13"/>
      <c r="NB26" s="13">
        <v>1</v>
      </c>
      <c r="NC26" s="13"/>
      <c r="ND26" s="13"/>
      <c r="NE26" s="57">
        <v>215</v>
      </c>
      <c r="NF26" s="13">
        <v>23314</v>
      </c>
      <c r="NG26" s="331"/>
      <c r="NH26" s="331"/>
      <c r="NI26" s="331"/>
      <c r="NJ26" s="331"/>
      <c r="NK26" s="331"/>
      <c r="NL26" s="331"/>
      <c r="NM26" s="331"/>
      <c r="NN26" s="331"/>
      <c r="NO26" s="331"/>
      <c r="NP26" s="331"/>
      <c r="NQ26" s="331"/>
    </row>
    <row r="27" spans="1:381">
      <c r="A27" s="5" t="s">
        <v>40</v>
      </c>
      <c r="B27" s="232">
        <f t="shared" si="26"/>
        <v>486</v>
      </c>
      <c r="C27" s="232">
        <f t="shared" si="27"/>
        <v>472</v>
      </c>
      <c r="D27" s="232">
        <f t="shared" si="28"/>
        <v>3629</v>
      </c>
      <c r="E27" s="232">
        <f t="shared" si="29"/>
        <v>4133</v>
      </c>
      <c r="F27" s="232">
        <f t="shared" si="30"/>
        <v>7442</v>
      </c>
      <c r="G27" s="232">
        <f t="shared" si="31"/>
        <v>7992</v>
      </c>
      <c r="H27" s="232">
        <f t="shared" si="32"/>
        <v>7480</v>
      </c>
      <c r="I27" s="232">
        <f t="shared" si="33"/>
        <v>7829</v>
      </c>
      <c r="J27" s="232">
        <f t="shared" si="34"/>
        <v>6328</v>
      </c>
      <c r="K27" s="232">
        <f t="shared" si="35"/>
        <v>6747</v>
      </c>
      <c r="L27" s="232">
        <f t="shared" si="36"/>
        <v>4254</v>
      </c>
      <c r="M27" s="232">
        <f t="shared" si="37"/>
        <v>4247</v>
      </c>
      <c r="N27" s="232">
        <f t="shared" si="38"/>
        <v>2375</v>
      </c>
      <c r="O27" s="232">
        <f t="shared" si="39"/>
        <v>2392</v>
      </c>
      <c r="P27" s="232">
        <f t="shared" si="40"/>
        <v>1122</v>
      </c>
      <c r="Q27" s="232">
        <f t="shared" si="41"/>
        <v>1144</v>
      </c>
      <c r="R27" s="232">
        <f t="shared" si="42"/>
        <v>332</v>
      </c>
      <c r="S27" s="232">
        <f t="shared" si="43"/>
        <v>465</v>
      </c>
      <c r="T27" s="232">
        <f t="shared" si="44"/>
        <v>54</v>
      </c>
      <c r="U27" s="232">
        <f t="shared" si="45"/>
        <v>115</v>
      </c>
      <c r="W27" s="12" t="s">
        <v>35</v>
      </c>
      <c r="X27" s="614">
        <f t="shared" si="67"/>
        <v>32</v>
      </c>
      <c r="Y27" s="614">
        <f t="shared" si="68"/>
        <v>34</v>
      </c>
      <c r="Z27" s="614">
        <f t="shared" si="69"/>
        <v>743</v>
      </c>
      <c r="AA27" s="614">
        <f t="shared" si="70"/>
        <v>933</v>
      </c>
      <c r="AB27" s="614">
        <f t="shared" si="71"/>
        <v>2937</v>
      </c>
      <c r="AC27" s="614">
        <f t="shared" si="72"/>
        <v>3199</v>
      </c>
      <c r="AD27" s="614">
        <f t="shared" si="73"/>
        <v>2982</v>
      </c>
      <c r="AE27" s="614">
        <f t="shared" si="74"/>
        <v>2879</v>
      </c>
      <c r="AF27" s="614">
        <f t="shared" si="75"/>
        <v>2383</v>
      </c>
      <c r="AG27" s="614">
        <f t="shared" si="76"/>
        <v>2325</v>
      </c>
      <c r="AH27" s="614">
        <f t="shared" si="77"/>
        <v>1821</v>
      </c>
      <c r="AI27" s="614">
        <f t="shared" si="78"/>
        <v>1775</v>
      </c>
      <c r="AJ27" s="614">
        <f t="shared" si="79"/>
        <v>1289</v>
      </c>
      <c r="AK27" s="614">
        <f t="shared" si="80"/>
        <v>1154</v>
      </c>
      <c r="AL27" s="614">
        <f t="shared" si="81"/>
        <v>557</v>
      </c>
      <c r="AM27" s="614">
        <f t="shared" si="82"/>
        <v>495</v>
      </c>
      <c r="AN27" s="614">
        <f t="shared" si="83"/>
        <v>202</v>
      </c>
      <c r="AO27" s="614">
        <f t="shared" si="84"/>
        <v>210</v>
      </c>
      <c r="AP27" s="614">
        <f t="shared" si="85"/>
        <v>34</v>
      </c>
      <c r="AQ27" s="614">
        <f t="shared" si="86"/>
        <v>36</v>
      </c>
      <c r="AR27" s="614">
        <f t="shared" si="87"/>
        <v>66</v>
      </c>
      <c r="AT27" s="12" t="s">
        <v>35</v>
      </c>
      <c r="AU27" s="13"/>
      <c r="AV27" s="13">
        <v>3</v>
      </c>
      <c r="AW27" s="13">
        <v>8</v>
      </c>
      <c r="AX27" s="13">
        <v>2</v>
      </c>
      <c r="AY27" s="13"/>
      <c r="AZ27" s="13">
        <v>5</v>
      </c>
      <c r="BA27" s="13">
        <v>4</v>
      </c>
      <c r="BB27" s="13">
        <v>4</v>
      </c>
      <c r="BC27" s="13">
        <v>6</v>
      </c>
      <c r="BD27" s="13">
        <v>2</v>
      </c>
      <c r="BE27" s="13">
        <v>5</v>
      </c>
      <c r="BF27" s="13">
        <v>10</v>
      </c>
      <c r="BG27" s="13">
        <v>18</v>
      </c>
      <c r="BH27" s="13">
        <v>23</v>
      </c>
      <c r="BI27" s="13">
        <v>53</v>
      </c>
      <c r="BJ27" s="13">
        <v>72</v>
      </c>
      <c r="BK27" s="13">
        <v>123</v>
      </c>
      <c r="BL27" s="13">
        <v>192</v>
      </c>
      <c r="BM27" s="13">
        <v>229</v>
      </c>
      <c r="BN27" s="13">
        <v>208</v>
      </c>
      <c r="BO27" s="13">
        <v>247</v>
      </c>
      <c r="BP27" s="13">
        <v>279</v>
      </c>
      <c r="BQ27" s="13">
        <v>293</v>
      </c>
      <c r="BR27" s="13">
        <v>327</v>
      </c>
      <c r="BS27" s="13">
        <v>319</v>
      </c>
      <c r="BT27" s="13">
        <v>336</v>
      </c>
      <c r="BU27" s="13">
        <v>365</v>
      </c>
      <c r="BV27" s="13">
        <v>345</v>
      </c>
      <c r="BW27" s="13">
        <v>313</v>
      </c>
      <c r="BX27" s="13">
        <v>375</v>
      </c>
      <c r="BY27" s="13">
        <v>304</v>
      </c>
      <c r="BZ27" s="13">
        <v>317</v>
      </c>
      <c r="CA27" s="13">
        <v>292</v>
      </c>
      <c r="CB27" s="13">
        <v>301</v>
      </c>
      <c r="CC27" s="13">
        <v>302</v>
      </c>
      <c r="CD27" s="13">
        <v>282</v>
      </c>
      <c r="CE27" s="13">
        <v>269</v>
      </c>
      <c r="CF27" s="13">
        <v>258</v>
      </c>
      <c r="CG27" s="13">
        <v>295</v>
      </c>
      <c r="CH27" s="13">
        <v>259</v>
      </c>
      <c r="CI27" s="13">
        <v>278</v>
      </c>
      <c r="CJ27" s="13">
        <v>256</v>
      </c>
      <c r="CK27" s="13">
        <v>248</v>
      </c>
      <c r="CL27" s="13">
        <v>229</v>
      </c>
      <c r="CM27" s="13">
        <v>244</v>
      </c>
      <c r="CN27" s="13">
        <v>239</v>
      </c>
      <c r="CO27" s="13">
        <v>243</v>
      </c>
      <c r="CP27" s="13">
        <v>189</v>
      </c>
      <c r="CQ27" s="13">
        <v>212</v>
      </c>
      <c r="CR27" s="13">
        <v>187</v>
      </c>
      <c r="CS27" s="13">
        <v>199</v>
      </c>
      <c r="CT27" s="13">
        <v>180</v>
      </c>
      <c r="CU27" s="13">
        <v>169</v>
      </c>
      <c r="CV27" s="13">
        <v>180</v>
      </c>
      <c r="CW27" s="13">
        <v>203</v>
      </c>
      <c r="CX27" s="13">
        <v>169</v>
      </c>
      <c r="CY27" s="13">
        <v>169</v>
      </c>
      <c r="CZ27" s="13">
        <v>185</v>
      </c>
      <c r="DA27" s="13">
        <v>180</v>
      </c>
      <c r="DB27" s="13">
        <v>141</v>
      </c>
      <c r="DC27" s="13">
        <v>141</v>
      </c>
      <c r="DD27" s="13">
        <v>138</v>
      </c>
      <c r="DE27" s="13">
        <v>146</v>
      </c>
      <c r="DF27" s="13">
        <v>136</v>
      </c>
      <c r="DG27" s="13">
        <v>124</v>
      </c>
      <c r="DH27" s="13">
        <v>102</v>
      </c>
      <c r="DI27" s="13">
        <v>101</v>
      </c>
      <c r="DJ27" s="13">
        <v>86</v>
      </c>
      <c r="DK27" s="13">
        <v>96</v>
      </c>
      <c r="DL27" s="13">
        <v>84</v>
      </c>
      <c r="DM27" s="13">
        <v>83</v>
      </c>
      <c r="DN27" s="13">
        <v>56</v>
      </c>
      <c r="DO27" s="13">
        <v>62</v>
      </c>
      <c r="DP27" s="13">
        <v>55</v>
      </c>
      <c r="DQ27" s="13">
        <v>53</v>
      </c>
      <c r="DR27" s="13">
        <v>37</v>
      </c>
      <c r="DS27" s="13">
        <v>37</v>
      </c>
      <c r="DT27" s="13">
        <v>44</v>
      </c>
      <c r="DU27" s="13">
        <v>40</v>
      </c>
      <c r="DV27" s="13">
        <v>28</v>
      </c>
      <c r="DW27" s="13">
        <v>27</v>
      </c>
      <c r="DX27" s="13">
        <v>28</v>
      </c>
      <c r="DY27" s="13">
        <v>28</v>
      </c>
      <c r="DZ27" s="13">
        <v>20</v>
      </c>
      <c r="EA27" s="13">
        <v>23</v>
      </c>
      <c r="EB27" s="13">
        <v>20</v>
      </c>
      <c r="EC27" s="13">
        <v>19</v>
      </c>
      <c r="ED27" s="13">
        <v>12</v>
      </c>
      <c r="EE27" s="13">
        <v>18</v>
      </c>
      <c r="EF27" s="13">
        <v>15</v>
      </c>
      <c r="EG27" s="13">
        <v>9</v>
      </c>
      <c r="EH27" s="13">
        <v>8</v>
      </c>
      <c r="EI27" s="13">
        <v>2</v>
      </c>
      <c r="EJ27" s="13">
        <v>8</v>
      </c>
      <c r="EK27" s="13">
        <v>4</v>
      </c>
      <c r="EL27" s="13">
        <v>2</v>
      </c>
      <c r="EM27" s="13">
        <v>2</v>
      </c>
      <c r="EN27" s="13"/>
      <c r="EO27" s="13"/>
      <c r="EP27" s="13">
        <v>1</v>
      </c>
      <c r="EQ27" s="13"/>
      <c r="ER27" s="13"/>
      <c r="ES27" s="13"/>
      <c r="ET27" s="13"/>
      <c r="EU27" s="13"/>
      <c r="EV27" s="13"/>
      <c r="EW27" s="13"/>
      <c r="EX27" s="13"/>
      <c r="EY27" s="57">
        <v>13040</v>
      </c>
      <c r="EZ27" s="13">
        <v>1</v>
      </c>
      <c r="FA27" s="13">
        <v>6</v>
      </c>
      <c r="FB27" s="13">
        <v>2</v>
      </c>
      <c r="FC27" s="13"/>
      <c r="FD27" s="13">
        <v>4</v>
      </c>
      <c r="FE27" s="13">
        <v>1</v>
      </c>
      <c r="FF27" s="13">
        <v>5</v>
      </c>
      <c r="FG27" s="13">
        <v>2</v>
      </c>
      <c r="FH27" s="13">
        <v>8</v>
      </c>
      <c r="FI27" s="13">
        <v>3</v>
      </c>
      <c r="FJ27" s="13">
        <v>8</v>
      </c>
      <c r="FK27" s="13">
        <v>10</v>
      </c>
      <c r="FL27" s="13">
        <v>23</v>
      </c>
      <c r="FM27" s="13">
        <v>27</v>
      </c>
      <c r="FN27" s="13">
        <v>37</v>
      </c>
      <c r="FO27" s="13">
        <v>66</v>
      </c>
      <c r="FP27" s="13">
        <v>108</v>
      </c>
      <c r="FQ27" s="13">
        <v>132</v>
      </c>
      <c r="FR27" s="13">
        <v>130</v>
      </c>
      <c r="FS27" s="13">
        <v>202</v>
      </c>
      <c r="FT27" s="13">
        <v>205</v>
      </c>
      <c r="FU27" s="13">
        <v>223</v>
      </c>
      <c r="FV27" s="13">
        <v>243</v>
      </c>
      <c r="FW27" s="13">
        <v>278</v>
      </c>
      <c r="FX27" s="13">
        <v>301</v>
      </c>
      <c r="FY27" s="13">
        <v>306</v>
      </c>
      <c r="FZ27" s="13">
        <v>341</v>
      </c>
      <c r="GA27" s="13">
        <v>333</v>
      </c>
      <c r="GB27" s="13">
        <v>347</v>
      </c>
      <c r="GC27" s="13">
        <v>360</v>
      </c>
      <c r="GD27" s="13">
        <v>317</v>
      </c>
      <c r="GE27" s="13">
        <v>298</v>
      </c>
      <c r="GF27" s="13">
        <v>292</v>
      </c>
      <c r="GG27" s="13">
        <v>303</v>
      </c>
      <c r="GH27" s="13">
        <v>289</v>
      </c>
      <c r="GI27" s="13">
        <v>306</v>
      </c>
      <c r="GJ27" s="13">
        <v>294</v>
      </c>
      <c r="GK27" s="13">
        <v>293</v>
      </c>
      <c r="GL27" s="13">
        <v>296</v>
      </c>
      <c r="GM27" s="13">
        <v>294</v>
      </c>
      <c r="GN27" s="13">
        <v>255</v>
      </c>
      <c r="GO27" s="13">
        <v>283</v>
      </c>
      <c r="GP27" s="13">
        <v>288</v>
      </c>
      <c r="GQ27" s="13">
        <v>255</v>
      </c>
      <c r="GR27" s="13">
        <v>249</v>
      </c>
      <c r="GS27" s="13">
        <v>229</v>
      </c>
      <c r="GT27" s="13">
        <v>208</v>
      </c>
      <c r="GU27" s="13">
        <v>199</v>
      </c>
      <c r="GV27" s="13">
        <v>218</v>
      </c>
      <c r="GW27" s="13">
        <v>199</v>
      </c>
      <c r="GX27" s="13">
        <v>221</v>
      </c>
      <c r="GY27" s="13">
        <v>180</v>
      </c>
      <c r="GZ27" s="13">
        <v>199</v>
      </c>
      <c r="HA27" s="13">
        <v>174</v>
      </c>
      <c r="HB27" s="13">
        <v>185</v>
      </c>
      <c r="HC27" s="13">
        <v>177</v>
      </c>
      <c r="HD27" s="13">
        <v>187</v>
      </c>
      <c r="HE27" s="13">
        <v>159</v>
      </c>
      <c r="HF27" s="13">
        <v>175</v>
      </c>
      <c r="HG27" s="13">
        <v>164</v>
      </c>
      <c r="HH27" s="13">
        <v>179</v>
      </c>
      <c r="HI27" s="13">
        <v>136</v>
      </c>
      <c r="HJ27" s="13">
        <v>158</v>
      </c>
      <c r="HK27" s="13">
        <v>147</v>
      </c>
      <c r="HL27" s="13">
        <v>149</v>
      </c>
      <c r="HM27" s="13">
        <v>111</v>
      </c>
      <c r="HN27" s="13">
        <v>104</v>
      </c>
      <c r="HO27" s="13">
        <v>108</v>
      </c>
      <c r="HP27" s="13">
        <v>92</v>
      </c>
      <c r="HQ27" s="13">
        <v>105</v>
      </c>
      <c r="HR27" s="13">
        <v>82</v>
      </c>
      <c r="HS27" s="13">
        <v>82</v>
      </c>
      <c r="HT27" s="13">
        <v>69</v>
      </c>
      <c r="HU27" s="13">
        <v>55</v>
      </c>
      <c r="HV27" s="13">
        <v>61</v>
      </c>
      <c r="HW27" s="13">
        <v>39</v>
      </c>
      <c r="HX27" s="13">
        <v>46</v>
      </c>
      <c r="HY27" s="13">
        <v>37</v>
      </c>
      <c r="HZ27" s="13">
        <v>50</v>
      </c>
      <c r="IA27" s="13">
        <v>36</v>
      </c>
      <c r="IB27" s="13">
        <v>32</v>
      </c>
      <c r="IC27" s="13">
        <v>25</v>
      </c>
      <c r="ID27" s="13">
        <v>28</v>
      </c>
      <c r="IE27" s="13">
        <v>29</v>
      </c>
      <c r="IF27" s="13">
        <v>27</v>
      </c>
      <c r="IG27" s="13">
        <v>21</v>
      </c>
      <c r="IH27" s="13">
        <v>11</v>
      </c>
      <c r="II27" s="13">
        <v>10</v>
      </c>
      <c r="IJ27" s="13">
        <v>14</v>
      </c>
      <c r="IK27" s="13">
        <v>5</v>
      </c>
      <c r="IL27" s="13">
        <v>7</v>
      </c>
      <c r="IM27" s="13">
        <v>8</v>
      </c>
      <c r="IN27" s="13">
        <v>1</v>
      </c>
      <c r="IO27" s="13">
        <v>4</v>
      </c>
      <c r="IP27" s="13">
        <v>5</v>
      </c>
      <c r="IQ27" s="13">
        <v>1</v>
      </c>
      <c r="IR27" s="13">
        <v>4</v>
      </c>
      <c r="IS27" s="13">
        <v>1</v>
      </c>
      <c r="IT27" s="13">
        <v>1</v>
      </c>
      <c r="IU27" s="13"/>
      <c r="IV27" s="13">
        <v>2</v>
      </c>
      <c r="IW27" s="13"/>
      <c r="IX27" s="13"/>
      <c r="IY27" s="13"/>
      <c r="IZ27" s="13"/>
      <c r="JA27" s="13"/>
      <c r="JB27" s="57">
        <v>12980</v>
      </c>
      <c r="JC27" s="13"/>
      <c r="JD27" s="13"/>
      <c r="JE27" s="13"/>
      <c r="JF27" s="13"/>
      <c r="JG27" s="13"/>
      <c r="JH27" s="13"/>
      <c r="JI27" s="13"/>
      <c r="JJ27" s="13">
        <v>1</v>
      </c>
      <c r="JK27" s="13">
        <v>1</v>
      </c>
      <c r="JL27" s="13"/>
      <c r="JM27" s="13">
        <v>1</v>
      </c>
      <c r="JN27" s="13"/>
      <c r="JO27" s="13"/>
      <c r="JP27" s="13">
        <v>1</v>
      </c>
      <c r="JQ27" s="13"/>
      <c r="JR27" s="13"/>
      <c r="JS27" s="13">
        <v>1</v>
      </c>
      <c r="JT27" s="13"/>
      <c r="JU27" s="13"/>
      <c r="JV27" s="13">
        <v>1</v>
      </c>
      <c r="JW27" s="13">
        <v>1</v>
      </c>
      <c r="JX27" s="13">
        <v>2</v>
      </c>
      <c r="JY27" s="13"/>
      <c r="JZ27" s="13"/>
      <c r="KA27" s="13"/>
      <c r="KB27" s="13"/>
      <c r="KC27" s="13">
        <v>2</v>
      </c>
      <c r="KD27" s="13">
        <v>3</v>
      </c>
      <c r="KE27" s="13"/>
      <c r="KF27" s="13">
        <v>2</v>
      </c>
      <c r="KG27" s="13"/>
      <c r="KH27" s="13">
        <v>1</v>
      </c>
      <c r="KI27" s="13">
        <v>1</v>
      </c>
      <c r="KJ27" s="13">
        <v>1</v>
      </c>
      <c r="KK27" s="13"/>
      <c r="KL27" s="13"/>
      <c r="KM27" s="13">
        <v>2</v>
      </c>
      <c r="KN27" s="13">
        <v>8</v>
      </c>
      <c r="KO27" s="13">
        <v>1</v>
      </c>
      <c r="KP27" s="13">
        <v>2</v>
      </c>
      <c r="KQ27" s="13"/>
      <c r="KR27" s="13">
        <v>1</v>
      </c>
      <c r="KS27" s="13">
        <v>2</v>
      </c>
      <c r="KT27" s="13">
        <v>1</v>
      </c>
      <c r="KU27" s="13"/>
      <c r="KV27" s="13">
        <v>1</v>
      </c>
      <c r="KW27" s="13">
        <v>1</v>
      </c>
      <c r="KX27" s="13">
        <v>1</v>
      </c>
      <c r="KY27" s="13"/>
      <c r="KZ27" s="13">
        <v>1</v>
      </c>
      <c r="LA27" s="13">
        <v>2</v>
      </c>
      <c r="LB27" s="13"/>
      <c r="LC27" s="13"/>
      <c r="LD27" s="13">
        <v>2</v>
      </c>
      <c r="LE27" s="13"/>
      <c r="LF27" s="13"/>
      <c r="LG27" s="13"/>
      <c r="LH27" s="13"/>
      <c r="LI27" s="13">
        <v>2</v>
      </c>
      <c r="LJ27" s="13">
        <v>1</v>
      </c>
      <c r="LK27" s="13"/>
      <c r="LL27" s="13">
        <v>1</v>
      </c>
      <c r="LM27" s="13">
        <v>2</v>
      </c>
      <c r="LN27" s="13"/>
      <c r="LO27" s="13"/>
      <c r="LP27" s="13"/>
      <c r="LQ27" s="13">
        <v>2</v>
      </c>
      <c r="LR27" s="13"/>
      <c r="LS27" s="13">
        <v>1</v>
      </c>
      <c r="LT27" s="13"/>
      <c r="LU27" s="13">
        <v>1</v>
      </c>
      <c r="LV27" s="13"/>
      <c r="LW27" s="13">
        <v>2</v>
      </c>
      <c r="LX27" s="13">
        <v>1</v>
      </c>
      <c r="LY27" s="13"/>
      <c r="LZ27" s="13"/>
      <c r="MA27" s="13"/>
      <c r="MB27" s="13"/>
      <c r="MC27" s="13"/>
      <c r="MD27" s="13"/>
      <c r="ME27" s="13"/>
      <c r="MF27" s="13">
        <v>1</v>
      </c>
      <c r="MG27" s="13">
        <v>2</v>
      </c>
      <c r="MH27" s="13"/>
      <c r="MI27" s="13">
        <v>1</v>
      </c>
      <c r="MJ27" s="13"/>
      <c r="MK27" s="13">
        <v>1</v>
      </c>
      <c r="ML27" s="13"/>
      <c r="MM27" s="13"/>
      <c r="MN27" s="13"/>
      <c r="MO27" s="13">
        <v>1</v>
      </c>
      <c r="MP27" s="13"/>
      <c r="MQ27" s="13">
        <v>1</v>
      </c>
      <c r="MR27" s="13"/>
      <c r="MS27" s="13"/>
      <c r="MT27" s="13"/>
      <c r="MU27" s="13"/>
      <c r="MV27" s="13"/>
      <c r="MW27" s="13"/>
      <c r="MX27" s="13">
        <v>1</v>
      </c>
      <c r="MY27" s="13"/>
      <c r="MZ27" s="13"/>
      <c r="NA27" s="13"/>
      <c r="NB27" s="13"/>
      <c r="NC27" s="13"/>
      <c r="ND27" s="13">
        <v>1</v>
      </c>
      <c r="NE27" s="57">
        <v>66</v>
      </c>
      <c r="NF27" s="13">
        <v>26086</v>
      </c>
      <c r="NG27" s="331"/>
      <c r="NH27" s="331"/>
      <c r="NI27" s="331"/>
      <c r="NJ27" s="331"/>
      <c r="NK27" s="331"/>
      <c r="NL27" s="331"/>
      <c r="NM27" s="331"/>
      <c r="NN27" s="331"/>
      <c r="NO27" s="331"/>
      <c r="NP27" s="331"/>
      <c r="NQ27" s="331"/>
    </row>
    <row r="28" spans="1:381">
      <c r="A28" s="5" t="s">
        <v>41</v>
      </c>
      <c r="B28" s="232">
        <f t="shared" si="26"/>
        <v>493</v>
      </c>
      <c r="C28" s="232">
        <f t="shared" si="27"/>
        <v>437</v>
      </c>
      <c r="D28" s="232">
        <f t="shared" si="28"/>
        <v>1806</v>
      </c>
      <c r="E28" s="232">
        <f t="shared" si="29"/>
        <v>2086</v>
      </c>
      <c r="F28" s="232">
        <f t="shared" si="30"/>
        <v>6084</v>
      </c>
      <c r="G28" s="232">
        <f t="shared" si="31"/>
        <v>5850</v>
      </c>
      <c r="H28" s="232">
        <f t="shared" si="32"/>
        <v>7940</v>
      </c>
      <c r="I28" s="232">
        <f t="shared" si="33"/>
        <v>7028</v>
      </c>
      <c r="J28" s="232">
        <f t="shared" si="34"/>
        <v>6151</v>
      </c>
      <c r="K28" s="232">
        <f t="shared" si="35"/>
        <v>5293</v>
      </c>
      <c r="L28" s="232">
        <f t="shared" si="36"/>
        <v>3461</v>
      </c>
      <c r="M28" s="232">
        <f t="shared" si="37"/>
        <v>3234</v>
      </c>
      <c r="N28" s="232">
        <f t="shared" si="38"/>
        <v>1828</v>
      </c>
      <c r="O28" s="232">
        <f t="shared" si="39"/>
        <v>1725</v>
      </c>
      <c r="P28" s="232">
        <f t="shared" si="40"/>
        <v>716</v>
      </c>
      <c r="Q28" s="232">
        <f t="shared" si="41"/>
        <v>763</v>
      </c>
      <c r="R28" s="232">
        <f t="shared" si="42"/>
        <v>270</v>
      </c>
      <c r="S28" s="232">
        <f t="shared" si="43"/>
        <v>298</v>
      </c>
      <c r="T28" s="232">
        <f t="shared" si="44"/>
        <v>38</v>
      </c>
      <c r="U28" s="232">
        <f t="shared" si="45"/>
        <v>58</v>
      </c>
      <c r="W28" s="12" t="s">
        <v>181</v>
      </c>
      <c r="X28" s="614">
        <f t="shared" si="67"/>
        <v>1678</v>
      </c>
      <c r="Y28" s="614">
        <f t="shared" si="68"/>
        <v>1614</v>
      </c>
      <c r="Z28" s="614">
        <f t="shared" si="69"/>
        <v>3622</v>
      </c>
      <c r="AA28" s="614">
        <f t="shared" si="70"/>
        <v>4032</v>
      </c>
      <c r="AB28" s="614">
        <f t="shared" si="71"/>
        <v>9895</v>
      </c>
      <c r="AC28" s="614">
        <f t="shared" si="72"/>
        <v>10403</v>
      </c>
      <c r="AD28" s="614">
        <f t="shared" si="73"/>
        <v>12247</v>
      </c>
      <c r="AE28" s="614">
        <f t="shared" si="74"/>
        <v>12576</v>
      </c>
      <c r="AF28" s="614">
        <f t="shared" si="75"/>
        <v>9878</v>
      </c>
      <c r="AG28" s="614">
        <f t="shared" si="76"/>
        <v>10094</v>
      </c>
      <c r="AH28" s="614">
        <f t="shared" si="77"/>
        <v>6348</v>
      </c>
      <c r="AI28" s="614">
        <f t="shared" si="78"/>
        <v>6701</v>
      </c>
      <c r="AJ28" s="614">
        <f t="shared" si="79"/>
        <v>3727</v>
      </c>
      <c r="AK28" s="614">
        <f t="shared" si="80"/>
        <v>3737</v>
      </c>
      <c r="AL28" s="614">
        <f t="shared" si="81"/>
        <v>1727</v>
      </c>
      <c r="AM28" s="614">
        <f t="shared" si="82"/>
        <v>1725</v>
      </c>
      <c r="AN28" s="614">
        <f t="shared" si="83"/>
        <v>568</v>
      </c>
      <c r="AO28" s="614">
        <f t="shared" si="84"/>
        <v>759</v>
      </c>
      <c r="AP28" s="614">
        <f t="shared" si="85"/>
        <v>109</v>
      </c>
      <c r="AQ28" s="614">
        <f t="shared" si="86"/>
        <v>222</v>
      </c>
      <c r="AR28" s="614">
        <f t="shared" si="87"/>
        <v>508</v>
      </c>
      <c r="AT28" s="12" t="s">
        <v>181</v>
      </c>
      <c r="AU28" s="13">
        <v>49</v>
      </c>
      <c r="AV28" s="13">
        <v>181</v>
      </c>
      <c r="AW28" s="13">
        <v>180</v>
      </c>
      <c r="AX28" s="13">
        <v>143</v>
      </c>
      <c r="AY28" s="13">
        <v>149</v>
      </c>
      <c r="AZ28" s="13">
        <v>152</v>
      </c>
      <c r="BA28" s="13">
        <v>193</v>
      </c>
      <c r="BB28" s="13">
        <v>191</v>
      </c>
      <c r="BC28" s="13">
        <v>182</v>
      </c>
      <c r="BD28" s="13">
        <v>194</v>
      </c>
      <c r="BE28" s="13">
        <v>206</v>
      </c>
      <c r="BF28" s="13">
        <v>255</v>
      </c>
      <c r="BG28" s="13">
        <v>279</v>
      </c>
      <c r="BH28" s="13">
        <v>320</v>
      </c>
      <c r="BI28" s="13">
        <v>366</v>
      </c>
      <c r="BJ28" s="13">
        <v>404</v>
      </c>
      <c r="BK28" s="13">
        <v>455</v>
      </c>
      <c r="BL28" s="13">
        <v>494</v>
      </c>
      <c r="BM28" s="13">
        <v>576</v>
      </c>
      <c r="BN28" s="13">
        <v>677</v>
      </c>
      <c r="BO28" s="13">
        <v>747</v>
      </c>
      <c r="BP28" s="13">
        <v>834</v>
      </c>
      <c r="BQ28" s="13">
        <v>859</v>
      </c>
      <c r="BR28" s="13">
        <v>994</v>
      </c>
      <c r="BS28" s="13">
        <v>1026</v>
      </c>
      <c r="BT28" s="13">
        <v>1044</v>
      </c>
      <c r="BU28" s="13">
        <v>1156</v>
      </c>
      <c r="BV28" s="13">
        <v>1170</v>
      </c>
      <c r="BW28" s="13">
        <v>1223</v>
      </c>
      <c r="BX28" s="13">
        <v>1350</v>
      </c>
      <c r="BY28" s="13">
        <v>1446</v>
      </c>
      <c r="BZ28" s="13">
        <v>1320</v>
      </c>
      <c r="CA28" s="13">
        <v>1312</v>
      </c>
      <c r="CB28" s="13">
        <v>1340</v>
      </c>
      <c r="CC28" s="13">
        <v>1260</v>
      </c>
      <c r="CD28" s="13">
        <v>1234</v>
      </c>
      <c r="CE28" s="13">
        <v>1198</v>
      </c>
      <c r="CF28" s="13">
        <v>1164</v>
      </c>
      <c r="CG28" s="13">
        <v>1104</v>
      </c>
      <c r="CH28" s="13">
        <v>1198</v>
      </c>
      <c r="CI28" s="13">
        <v>1175</v>
      </c>
      <c r="CJ28" s="13">
        <v>1209</v>
      </c>
      <c r="CK28" s="13">
        <v>1170</v>
      </c>
      <c r="CL28" s="13">
        <v>1014</v>
      </c>
      <c r="CM28" s="13">
        <v>1022</v>
      </c>
      <c r="CN28" s="13">
        <v>960</v>
      </c>
      <c r="CO28" s="13">
        <v>900</v>
      </c>
      <c r="CP28" s="13">
        <v>917</v>
      </c>
      <c r="CQ28" s="13">
        <v>882</v>
      </c>
      <c r="CR28" s="13">
        <v>845</v>
      </c>
      <c r="CS28" s="13">
        <v>844</v>
      </c>
      <c r="CT28" s="13">
        <v>759</v>
      </c>
      <c r="CU28" s="13">
        <v>688</v>
      </c>
      <c r="CV28" s="13">
        <v>698</v>
      </c>
      <c r="CW28" s="13">
        <v>676</v>
      </c>
      <c r="CX28" s="13">
        <v>656</v>
      </c>
      <c r="CY28" s="13">
        <v>690</v>
      </c>
      <c r="CZ28" s="13">
        <v>605</v>
      </c>
      <c r="DA28" s="13">
        <v>554</v>
      </c>
      <c r="DB28" s="13">
        <v>531</v>
      </c>
      <c r="DC28" s="13">
        <v>519</v>
      </c>
      <c r="DD28" s="13">
        <v>431</v>
      </c>
      <c r="DE28" s="13">
        <v>450</v>
      </c>
      <c r="DF28" s="13">
        <v>415</v>
      </c>
      <c r="DG28" s="13">
        <v>361</v>
      </c>
      <c r="DH28" s="13">
        <v>349</v>
      </c>
      <c r="DI28" s="13">
        <v>347</v>
      </c>
      <c r="DJ28" s="13">
        <v>311</v>
      </c>
      <c r="DK28" s="13">
        <v>306</v>
      </c>
      <c r="DL28" s="13">
        <v>248</v>
      </c>
      <c r="DM28" s="13">
        <v>225</v>
      </c>
      <c r="DN28" s="13">
        <v>228</v>
      </c>
      <c r="DO28" s="13">
        <v>227</v>
      </c>
      <c r="DP28" s="13">
        <v>196</v>
      </c>
      <c r="DQ28" s="13">
        <v>179</v>
      </c>
      <c r="DR28" s="13">
        <v>168</v>
      </c>
      <c r="DS28" s="13">
        <v>137</v>
      </c>
      <c r="DT28" s="13">
        <v>155</v>
      </c>
      <c r="DU28" s="13">
        <v>109</v>
      </c>
      <c r="DV28" s="13">
        <v>101</v>
      </c>
      <c r="DW28" s="13">
        <v>120</v>
      </c>
      <c r="DX28" s="13">
        <v>86</v>
      </c>
      <c r="DY28" s="13">
        <v>72</v>
      </c>
      <c r="DZ28" s="13">
        <v>90</v>
      </c>
      <c r="EA28" s="13">
        <v>91</v>
      </c>
      <c r="EB28" s="13">
        <v>65</v>
      </c>
      <c r="EC28" s="13">
        <v>63</v>
      </c>
      <c r="ED28" s="13">
        <v>59</v>
      </c>
      <c r="EE28" s="13">
        <v>58</v>
      </c>
      <c r="EF28" s="13">
        <v>55</v>
      </c>
      <c r="EG28" s="13">
        <v>52</v>
      </c>
      <c r="EH28" s="13">
        <v>43</v>
      </c>
      <c r="EI28" s="13">
        <v>29</v>
      </c>
      <c r="EJ28" s="13">
        <v>24</v>
      </c>
      <c r="EK28" s="13">
        <v>13</v>
      </c>
      <c r="EL28" s="13">
        <v>16</v>
      </c>
      <c r="EM28" s="13">
        <v>13</v>
      </c>
      <c r="EN28" s="13">
        <v>11</v>
      </c>
      <c r="EO28" s="13">
        <v>7</v>
      </c>
      <c r="EP28" s="13">
        <v>3</v>
      </c>
      <c r="EQ28" s="13">
        <v>4</v>
      </c>
      <c r="ER28" s="13">
        <v>2</v>
      </c>
      <c r="ES28" s="13">
        <v>3</v>
      </c>
      <c r="ET28" s="13">
        <v>2</v>
      </c>
      <c r="EU28" s="13"/>
      <c r="EV28" s="13"/>
      <c r="EW28" s="13"/>
      <c r="EX28" s="13">
        <v>5</v>
      </c>
      <c r="EY28" s="57">
        <v>51868</v>
      </c>
      <c r="EZ28" s="13">
        <v>79</v>
      </c>
      <c r="FA28" s="13">
        <v>209</v>
      </c>
      <c r="FB28" s="13">
        <v>192</v>
      </c>
      <c r="FC28" s="13">
        <v>170</v>
      </c>
      <c r="FD28" s="13">
        <v>165</v>
      </c>
      <c r="FE28" s="13">
        <v>157</v>
      </c>
      <c r="FF28" s="13">
        <v>192</v>
      </c>
      <c r="FG28" s="13">
        <v>170</v>
      </c>
      <c r="FH28" s="13">
        <v>161</v>
      </c>
      <c r="FI28" s="13">
        <v>183</v>
      </c>
      <c r="FJ28" s="13">
        <v>169</v>
      </c>
      <c r="FK28" s="13">
        <v>270</v>
      </c>
      <c r="FL28" s="13">
        <v>261</v>
      </c>
      <c r="FM28" s="13">
        <v>300</v>
      </c>
      <c r="FN28" s="13">
        <v>311</v>
      </c>
      <c r="FO28" s="13">
        <v>358</v>
      </c>
      <c r="FP28" s="13">
        <v>418</v>
      </c>
      <c r="FQ28" s="13">
        <v>451</v>
      </c>
      <c r="FR28" s="13">
        <v>513</v>
      </c>
      <c r="FS28" s="13">
        <v>571</v>
      </c>
      <c r="FT28" s="13">
        <v>680</v>
      </c>
      <c r="FU28" s="13">
        <v>748</v>
      </c>
      <c r="FV28" s="13">
        <v>837</v>
      </c>
      <c r="FW28" s="13">
        <v>917</v>
      </c>
      <c r="FX28" s="13">
        <v>968</v>
      </c>
      <c r="FY28" s="13">
        <v>1079</v>
      </c>
      <c r="FZ28" s="13">
        <v>1097</v>
      </c>
      <c r="GA28" s="13">
        <v>1087</v>
      </c>
      <c r="GB28" s="13">
        <v>1224</v>
      </c>
      <c r="GC28" s="13">
        <v>1258</v>
      </c>
      <c r="GD28" s="13">
        <v>1306</v>
      </c>
      <c r="GE28" s="13">
        <v>1255</v>
      </c>
      <c r="GF28" s="13">
        <v>1312</v>
      </c>
      <c r="GG28" s="13">
        <v>1226</v>
      </c>
      <c r="GH28" s="13">
        <v>1240</v>
      </c>
      <c r="GI28" s="13">
        <v>1227</v>
      </c>
      <c r="GJ28" s="13">
        <v>1163</v>
      </c>
      <c r="GK28" s="13">
        <v>1181</v>
      </c>
      <c r="GL28" s="13">
        <v>1139</v>
      </c>
      <c r="GM28" s="13">
        <v>1198</v>
      </c>
      <c r="GN28" s="13">
        <v>1124</v>
      </c>
      <c r="GO28" s="13">
        <v>1115</v>
      </c>
      <c r="GP28" s="13">
        <v>1130</v>
      </c>
      <c r="GQ28" s="13">
        <v>1084</v>
      </c>
      <c r="GR28" s="13">
        <v>1015</v>
      </c>
      <c r="GS28" s="13">
        <v>921</v>
      </c>
      <c r="GT28" s="13">
        <v>962</v>
      </c>
      <c r="GU28" s="13">
        <v>859</v>
      </c>
      <c r="GV28" s="13">
        <v>796</v>
      </c>
      <c r="GW28" s="13">
        <v>872</v>
      </c>
      <c r="GX28" s="13">
        <v>776</v>
      </c>
      <c r="GY28" s="13">
        <v>709</v>
      </c>
      <c r="GZ28" s="13">
        <v>664</v>
      </c>
      <c r="HA28" s="13">
        <v>650</v>
      </c>
      <c r="HB28" s="13">
        <v>655</v>
      </c>
      <c r="HC28" s="13">
        <v>630</v>
      </c>
      <c r="HD28" s="13">
        <v>588</v>
      </c>
      <c r="HE28" s="13">
        <v>594</v>
      </c>
      <c r="HF28" s="13">
        <v>556</v>
      </c>
      <c r="HG28" s="13">
        <v>526</v>
      </c>
      <c r="HH28" s="13">
        <v>505</v>
      </c>
      <c r="HI28" s="13">
        <v>404</v>
      </c>
      <c r="HJ28" s="13">
        <v>403</v>
      </c>
      <c r="HK28" s="13">
        <v>412</v>
      </c>
      <c r="HL28" s="13">
        <v>399</v>
      </c>
      <c r="HM28" s="13">
        <v>366</v>
      </c>
      <c r="HN28" s="13">
        <v>354</v>
      </c>
      <c r="HO28" s="13">
        <v>310</v>
      </c>
      <c r="HP28" s="13">
        <v>277</v>
      </c>
      <c r="HQ28" s="13">
        <v>297</v>
      </c>
      <c r="HR28" s="13">
        <v>247</v>
      </c>
      <c r="HS28" s="13">
        <v>230</v>
      </c>
      <c r="HT28" s="13">
        <v>232</v>
      </c>
      <c r="HU28" s="13">
        <v>186</v>
      </c>
      <c r="HV28" s="13">
        <v>191</v>
      </c>
      <c r="HW28" s="13">
        <v>167</v>
      </c>
      <c r="HX28" s="13">
        <v>135</v>
      </c>
      <c r="HY28" s="13">
        <v>119</v>
      </c>
      <c r="HZ28" s="13">
        <v>118</v>
      </c>
      <c r="IA28" s="13">
        <v>102</v>
      </c>
      <c r="IB28" s="13">
        <v>113</v>
      </c>
      <c r="IC28" s="13">
        <v>72</v>
      </c>
      <c r="ID28" s="13">
        <v>73</v>
      </c>
      <c r="IE28" s="13">
        <v>47</v>
      </c>
      <c r="IF28" s="13">
        <v>64</v>
      </c>
      <c r="IG28" s="13">
        <v>45</v>
      </c>
      <c r="IH28" s="13">
        <v>50</v>
      </c>
      <c r="II28" s="13">
        <v>38</v>
      </c>
      <c r="IJ28" s="13">
        <v>39</v>
      </c>
      <c r="IK28" s="13">
        <v>27</v>
      </c>
      <c r="IL28" s="13">
        <v>27</v>
      </c>
      <c r="IM28" s="13">
        <v>28</v>
      </c>
      <c r="IN28" s="13">
        <v>7</v>
      </c>
      <c r="IO28" s="13">
        <v>16</v>
      </c>
      <c r="IP28" s="13">
        <v>9</v>
      </c>
      <c r="IQ28" s="13">
        <v>6</v>
      </c>
      <c r="IR28" s="13">
        <v>9</v>
      </c>
      <c r="IS28" s="13">
        <v>2</v>
      </c>
      <c r="IT28" s="13"/>
      <c r="IU28" s="13">
        <v>2</v>
      </c>
      <c r="IV28" s="13">
        <v>1</v>
      </c>
      <c r="IW28" s="13">
        <v>1</v>
      </c>
      <c r="IX28" s="13">
        <v>1</v>
      </c>
      <c r="IY28" s="13"/>
      <c r="IZ28" s="13"/>
      <c r="JA28" s="13">
        <v>2</v>
      </c>
      <c r="JB28" s="57">
        <v>49801</v>
      </c>
      <c r="JC28" s="13">
        <v>5</v>
      </c>
      <c r="JD28" s="13">
        <v>3</v>
      </c>
      <c r="JE28" s="13"/>
      <c r="JF28" s="13">
        <v>2</v>
      </c>
      <c r="JG28" s="13">
        <v>5</v>
      </c>
      <c r="JH28" s="13">
        <v>2</v>
      </c>
      <c r="JI28" s="13"/>
      <c r="JJ28" s="13">
        <v>1</v>
      </c>
      <c r="JK28" s="13">
        <v>2</v>
      </c>
      <c r="JL28" s="13">
        <v>6</v>
      </c>
      <c r="JM28" s="13">
        <v>6</v>
      </c>
      <c r="JN28" s="13">
        <v>5</v>
      </c>
      <c r="JO28" s="13">
        <v>2</v>
      </c>
      <c r="JP28" s="13">
        <v>1</v>
      </c>
      <c r="JQ28" s="13">
        <v>5</v>
      </c>
      <c r="JR28" s="13">
        <v>11</v>
      </c>
      <c r="JS28" s="13">
        <v>6</v>
      </c>
      <c r="JT28" s="13">
        <v>7</v>
      </c>
      <c r="JU28" s="13">
        <v>6</v>
      </c>
      <c r="JV28" s="13">
        <v>7</v>
      </c>
      <c r="JW28" s="13">
        <v>9</v>
      </c>
      <c r="JX28" s="13">
        <v>8</v>
      </c>
      <c r="JY28" s="13">
        <v>8</v>
      </c>
      <c r="JZ28" s="13">
        <v>11</v>
      </c>
      <c r="KA28" s="13">
        <v>5</v>
      </c>
      <c r="KB28" s="13">
        <v>12</v>
      </c>
      <c r="KC28" s="13">
        <v>9</v>
      </c>
      <c r="KD28" s="13">
        <v>6</v>
      </c>
      <c r="KE28" s="13">
        <v>9</v>
      </c>
      <c r="KF28" s="13">
        <v>8</v>
      </c>
      <c r="KG28" s="13">
        <v>15</v>
      </c>
      <c r="KH28" s="13">
        <v>13</v>
      </c>
      <c r="KI28" s="13">
        <v>16</v>
      </c>
      <c r="KJ28" s="13">
        <v>13</v>
      </c>
      <c r="KK28" s="13">
        <v>13</v>
      </c>
      <c r="KL28" s="13">
        <v>2</v>
      </c>
      <c r="KM28" s="13">
        <v>9</v>
      </c>
      <c r="KN28" s="13">
        <v>10</v>
      </c>
      <c r="KO28" s="13">
        <v>8</v>
      </c>
      <c r="KP28" s="13">
        <v>11</v>
      </c>
      <c r="KQ28" s="13">
        <v>10</v>
      </c>
      <c r="KR28" s="13">
        <v>12</v>
      </c>
      <c r="KS28" s="13">
        <v>11</v>
      </c>
      <c r="KT28" s="13">
        <v>16</v>
      </c>
      <c r="KU28" s="13">
        <v>15</v>
      </c>
      <c r="KV28" s="13">
        <v>5</v>
      </c>
      <c r="KW28" s="13">
        <v>7</v>
      </c>
      <c r="KX28" s="13">
        <v>9</v>
      </c>
      <c r="KY28" s="13">
        <v>9</v>
      </c>
      <c r="KZ28" s="13">
        <v>8</v>
      </c>
      <c r="LA28" s="13">
        <v>7</v>
      </c>
      <c r="LB28" s="13">
        <v>4</v>
      </c>
      <c r="LC28" s="13">
        <v>10</v>
      </c>
      <c r="LD28" s="13">
        <v>6</v>
      </c>
      <c r="LE28" s="13">
        <v>5</v>
      </c>
      <c r="LF28" s="13">
        <v>4</v>
      </c>
      <c r="LG28" s="13">
        <v>4</v>
      </c>
      <c r="LH28" s="13">
        <v>8</v>
      </c>
      <c r="LI28" s="13">
        <v>2</v>
      </c>
      <c r="LJ28" s="13">
        <v>2</v>
      </c>
      <c r="LK28" s="13">
        <v>4</v>
      </c>
      <c r="LL28" s="13">
        <v>4</v>
      </c>
      <c r="LM28" s="13">
        <v>3</v>
      </c>
      <c r="LN28" s="13">
        <v>5</v>
      </c>
      <c r="LO28" s="13">
        <v>3</v>
      </c>
      <c r="LP28" s="13">
        <v>5</v>
      </c>
      <c r="LQ28" s="13">
        <v>3</v>
      </c>
      <c r="LR28" s="13">
        <v>1</v>
      </c>
      <c r="LS28" s="13"/>
      <c r="LT28" s="13">
        <v>2</v>
      </c>
      <c r="LU28" s="13">
        <v>3</v>
      </c>
      <c r="LV28" s="13">
        <v>3</v>
      </c>
      <c r="LW28" s="13">
        <v>4</v>
      </c>
      <c r="LX28" s="13">
        <v>1</v>
      </c>
      <c r="LY28" s="13"/>
      <c r="LZ28" s="13"/>
      <c r="MA28" s="13">
        <v>3</v>
      </c>
      <c r="MB28" s="13">
        <v>2</v>
      </c>
      <c r="MC28" s="13"/>
      <c r="MD28" s="13"/>
      <c r="ME28" s="13">
        <v>2</v>
      </c>
      <c r="MF28" s="13">
        <v>2</v>
      </c>
      <c r="MG28" s="13">
        <v>1</v>
      </c>
      <c r="MH28" s="13">
        <v>1</v>
      </c>
      <c r="MI28" s="13"/>
      <c r="MJ28" s="13">
        <v>2</v>
      </c>
      <c r="MK28" s="13">
        <v>1</v>
      </c>
      <c r="ML28" s="13">
        <v>1</v>
      </c>
      <c r="MM28" s="13"/>
      <c r="MN28" s="13">
        <v>1</v>
      </c>
      <c r="MO28" s="13">
        <v>2</v>
      </c>
      <c r="MP28" s="13"/>
      <c r="MQ28" s="13">
        <v>1</v>
      </c>
      <c r="MR28" s="13"/>
      <c r="MS28" s="13">
        <v>2</v>
      </c>
      <c r="MT28" s="13">
        <v>2</v>
      </c>
      <c r="MU28" s="13"/>
      <c r="MV28" s="13">
        <v>1</v>
      </c>
      <c r="MW28" s="13"/>
      <c r="MX28" s="13"/>
      <c r="MY28" s="13"/>
      <c r="MZ28" s="13">
        <v>1</v>
      </c>
      <c r="NA28" s="13"/>
      <c r="NB28" s="13"/>
      <c r="NC28" s="13"/>
      <c r="ND28" s="13">
        <v>4</v>
      </c>
      <c r="NE28" s="57">
        <v>501</v>
      </c>
      <c r="NF28" s="13">
        <v>102170</v>
      </c>
      <c r="NG28" s="331"/>
      <c r="NH28" s="331"/>
      <c r="NI28" s="331"/>
      <c r="NJ28" s="331"/>
      <c r="NK28" s="331"/>
      <c r="NL28" s="331"/>
      <c r="NM28" s="331"/>
      <c r="NN28" s="331"/>
      <c r="NO28" s="331"/>
      <c r="NP28" s="331"/>
      <c r="NQ28" s="331"/>
    </row>
    <row r="29" spans="1:381">
      <c r="A29" s="5" t="s">
        <v>42</v>
      </c>
      <c r="B29" s="232">
        <f t="shared" si="26"/>
        <v>2871</v>
      </c>
      <c r="C29" s="232">
        <f t="shared" si="27"/>
        <v>2757</v>
      </c>
      <c r="D29" s="232">
        <f t="shared" si="28"/>
        <v>12018</v>
      </c>
      <c r="E29" s="232">
        <f t="shared" si="29"/>
        <v>13962</v>
      </c>
      <c r="F29" s="232">
        <f t="shared" si="30"/>
        <v>37544</v>
      </c>
      <c r="G29" s="232">
        <f t="shared" si="31"/>
        <v>41080</v>
      </c>
      <c r="H29" s="232">
        <f t="shared" si="32"/>
        <v>47077</v>
      </c>
      <c r="I29" s="232">
        <f t="shared" si="33"/>
        <v>48966</v>
      </c>
      <c r="J29" s="232">
        <f t="shared" si="34"/>
        <v>39448</v>
      </c>
      <c r="K29" s="232">
        <f t="shared" si="35"/>
        <v>40820</v>
      </c>
      <c r="L29" s="232">
        <f t="shared" si="36"/>
        <v>27723</v>
      </c>
      <c r="M29" s="232">
        <f t="shared" si="37"/>
        <v>29023</v>
      </c>
      <c r="N29" s="232">
        <f t="shared" si="38"/>
        <v>18124</v>
      </c>
      <c r="O29" s="232">
        <f t="shared" si="39"/>
        <v>17832</v>
      </c>
      <c r="P29" s="232">
        <f t="shared" si="40"/>
        <v>9190</v>
      </c>
      <c r="Q29" s="232">
        <f t="shared" si="41"/>
        <v>9673</v>
      </c>
      <c r="R29" s="232">
        <f t="shared" si="42"/>
        <v>3436</v>
      </c>
      <c r="S29" s="232">
        <f t="shared" si="43"/>
        <v>5038</v>
      </c>
      <c r="T29" s="232">
        <f t="shared" si="44"/>
        <v>603</v>
      </c>
      <c r="U29" s="232">
        <f t="shared" si="45"/>
        <v>1765</v>
      </c>
      <c r="W29" s="12" t="s">
        <v>182</v>
      </c>
      <c r="X29" s="614">
        <f t="shared" si="67"/>
        <v>1309</v>
      </c>
      <c r="Y29" s="614">
        <f t="shared" si="68"/>
        <v>1178</v>
      </c>
      <c r="Z29" s="614">
        <f t="shared" si="69"/>
        <v>2641</v>
      </c>
      <c r="AA29" s="614">
        <f t="shared" si="70"/>
        <v>3000</v>
      </c>
      <c r="AB29" s="614">
        <f t="shared" si="71"/>
        <v>7465</v>
      </c>
      <c r="AC29" s="614">
        <f t="shared" si="72"/>
        <v>8318</v>
      </c>
      <c r="AD29" s="614">
        <f t="shared" si="73"/>
        <v>9559</v>
      </c>
      <c r="AE29" s="614">
        <f t="shared" si="74"/>
        <v>10532</v>
      </c>
      <c r="AF29" s="614">
        <f t="shared" si="75"/>
        <v>7975</v>
      </c>
      <c r="AG29" s="614">
        <f t="shared" si="76"/>
        <v>8660</v>
      </c>
      <c r="AH29" s="614">
        <f t="shared" si="77"/>
        <v>5372</v>
      </c>
      <c r="AI29" s="614">
        <f t="shared" si="78"/>
        <v>5795</v>
      </c>
      <c r="AJ29" s="614">
        <f t="shared" si="79"/>
        <v>3455</v>
      </c>
      <c r="AK29" s="614">
        <f t="shared" si="80"/>
        <v>3324</v>
      </c>
      <c r="AL29" s="614">
        <f t="shared" si="81"/>
        <v>1964</v>
      </c>
      <c r="AM29" s="614">
        <f t="shared" si="82"/>
        <v>1796</v>
      </c>
      <c r="AN29" s="614">
        <f t="shared" si="83"/>
        <v>748</v>
      </c>
      <c r="AO29" s="614">
        <f t="shared" si="84"/>
        <v>886</v>
      </c>
      <c r="AP29" s="614">
        <f t="shared" si="85"/>
        <v>111</v>
      </c>
      <c r="AQ29" s="614">
        <f t="shared" si="86"/>
        <v>265</v>
      </c>
      <c r="AR29" s="614">
        <f t="shared" si="87"/>
        <v>658</v>
      </c>
      <c r="AT29" s="12" t="s">
        <v>182</v>
      </c>
      <c r="AU29" s="13">
        <v>57</v>
      </c>
      <c r="AV29" s="13">
        <v>170</v>
      </c>
      <c r="AW29" s="13">
        <v>138</v>
      </c>
      <c r="AX29" s="13">
        <v>110</v>
      </c>
      <c r="AY29" s="13">
        <v>121</v>
      </c>
      <c r="AZ29" s="13">
        <v>102</v>
      </c>
      <c r="BA29" s="13">
        <v>105</v>
      </c>
      <c r="BB29" s="13">
        <v>130</v>
      </c>
      <c r="BC29" s="13">
        <v>112</v>
      </c>
      <c r="BD29" s="13">
        <v>133</v>
      </c>
      <c r="BE29" s="13">
        <v>132</v>
      </c>
      <c r="BF29" s="13">
        <v>157</v>
      </c>
      <c r="BG29" s="13">
        <v>196</v>
      </c>
      <c r="BH29" s="13">
        <v>195</v>
      </c>
      <c r="BI29" s="13">
        <v>220</v>
      </c>
      <c r="BJ29" s="13">
        <v>305</v>
      </c>
      <c r="BK29" s="13">
        <v>351</v>
      </c>
      <c r="BL29" s="13">
        <v>425</v>
      </c>
      <c r="BM29" s="13">
        <v>483</v>
      </c>
      <c r="BN29" s="13">
        <v>536</v>
      </c>
      <c r="BO29" s="13">
        <v>573</v>
      </c>
      <c r="BP29" s="13">
        <v>645</v>
      </c>
      <c r="BQ29" s="13">
        <v>680</v>
      </c>
      <c r="BR29" s="13">
        <v>713</v>
      </c>
      <c r="BS29" s="13">
        <v>866</v>
      </c>
      <c r="BT29" s="13">
        <v>898</v>
      </c>
      <c r="BU29" s="13">
        <v>915</v>
      </c>
      <c r="BV29" s="13">
        <v>947</v>
      </c>
      <c r="BW29" s="13">
        <v>1010</v>
      </c>
      <c r="BX29" s="13">
        <v>1071</v>
      </c>
      <c r="BY29" s="13">
        <v>1093</v>
      </c>
      <c r="BZ29" s="13">
        <v>1041</v>
      </c>
      <c r="CA29" s="13">
        <v>1091</v>
      </c>
      <c r="CB29" s="13">
        <v>1048</v>
      </c>
      <c r="CC29" s="13">
        <v>1066</v>
      </c>
      <c r="CD29" s="13">
        <v>1077</v>
      </c>
      <c r="CE29" s="13">
        <v>1050</v>
      </c>
      <c r="CF29" s="13">
        <v>1012</v>
      </c>
      <c r="CG29" s="13">
        <v>1043</v>
      </c>
      <c r="CH29" s="13">
        <v>1011</v>
      </c>
      <c r="CI29" s="13">
        <v>993</v>
      </c>
      <c r="CJ29" s="13">
        <v>987</v>
      </c>
      <c r="CK29" s="13">
        <v>930</v>
      </c>
      <c r="CL29" s="13">
        <v>955</v>
      </c>
      <c r="CM29" s="13">
        <v>906</v>
      </c>
      <c r="CN29" s="13">
        <v>832</v>
      </c>
      <c r="CO29" s="13">
        <v>804</v>
      </c>
      <c r="CP29" s="13">
        <v>800</v>
      </c>
      <c r="CQ29" s="13">
        <v>755</v>
      </c>
      <c r="CR29" s="13">
        <v>698</v>
      </c>
      <c r="CS29" s="13">
        <v>689</v>
      </c>
      <c r="CT29" s="13">
        <v>646</v>
      </c>
      <c r="CU29" s="13">
        <v>572</v>
      </c>
      <c r="CV29" s="13">
        <v>581</v>
      </c>
      <c r="CW29" s="13">
        <v>573</v>
      </c>
      <c r="CX29" s="13">
        <v>609</v>
      </c>
      <c r="CY29" s="13">
        <v>588</v>
      </c>
      <c r="CZ29" s="13">
        <v>535</v>
      </c>
      <c r="DA29" s="13">
        <v>513</v>
      </c>
      <c r="DB29" s="13">
        <v>489</v>
      </c>
      <c r="DC29" s="13">
        <v>423</v>
      </c>
      <c r="DD29" s="13">
        <v>383</v>
      </c>
      <c r="DE29" s="13">
        <v>386</v>
      </c>
      <c r="DF29" s="13">
        <v>371</v>
      </c>
      <c r="DG29" s="13">
        <v>327</v>
      </c>
      <c r="DH29" s="13">
        <v>333</v>
      </c>
      <c r="DI29" s="13">
        <v>269</v>
      </c>
      <c r="DJ29" s="13">
        <v>292</v>
      </c>
      <c r="DK29" s="13">
        <v>261</v>
      </c>
      <c r="DL29" s="13">
        <v>279</v>
      </c>
      <c r="DM29" s="13">
        <v>239</v>
      </c>
      <c r="DN29" s="13">
        <v>231</v>
      </c>
      <c r="DO29" s="13">
        <v>212</v>
      </c>
      <c r="DP29" s="13">
        <v>186</v>
      </c>
      <c r="DQ29" s="13">
        <v>178</v>
      </c>
      <c r="DR29" s="13">
        <v>156</v>
      </c>
      <c r="DS29" s="13">
        <v>174</v>
      </c>
      <c r="DT29" s="13">
        <v>149</v>
      </c>
      <c r="DU29" s="13">
        <v>139</v>
      </c>
      <c r="DV29" s="13">
        <v>132</v>
      </c>
      <c r="DW29" s="13">
        <v>126</v>
      </c>
      <c r="DX29" s="13">
        <v>129</v>
      </c>
      <c r="DY29" s="13">
        <v>94</v>
      </c>
      <c r="DZ29" s="13">
        <v>90</v>
      </c>
      <c r="EA29" s="13">
        <v>98</v>
      </c>
      <c r="EB29" s="13">
        <v>89</v>
      </c>
      <c r="EC29" s="13">
        <v>70</v>
      </c>
      <c r="ED29" s="13">
        <v>73</v>
      </c>
      <c r="EE29" s="13">
        <v>69</v>
      </c>
      <c r="EF29" s="13">
        <v>48</v>
      </c>
      <c r="EG29" s="13">
        <v>53</v>
      </c>
      <c r="EH29" s="13">
        <v>41</v>
      </c>
      <c r="EI29" s="13">
        <v>43</v>
      </c>
      <c r="EJ29" s="13">
        <v>32</v>
      </c>
      <c r="EK29" s="13">
        <v>25</v>
      </c>
      <c r="EL29" s="13">
        <v>23</v>
      </c>
      <c r="EM29" s="13">
        <v>18</v>
      </c>
      <c r="EN29" s="13">
        <v>10</v>
      </c>
      <c r="EO29" s="13">
        <v>9</v>
      </c>
      <c r="EP29" s="13">
        <v>6</v>
      </c>
      <c r="EQ29" s="13">
        <v>2</v>
      </c>
      <c r="ER29" s="13">
        <v>2</v>
      </c>
      <c r="ES29" s="13">
        <v>1</v>
      </c>
      <c r="ET29" s="13"/>
      <c r="EU29" s="13"/>
      <c r="EV29" s="13"/>
      <c r="EW29" s="13"/>
      <c r="EX29" s="13">
        <v>2</v>
      </c>
      <c r="EY29" s="57">
        <v>43756</v>
      </c>
      <c r="EZ29" s="13">
        <v>54</v>
      </c>
      <c r="FA29" s="13">
        <v>201</v>
      </c>
      <c r="FB29" s="13">
        <v>154</v>
      </c>
      <c r="FC29" s="13">
        <v>125</v>
      </c>
      <c r="FD29" s="13">
        <v>110</v>
      </c>
      <c r="FE29" s="13">
        <v>122</v>
      </c>
      <c r="FF29" s="13">
        <v>136</v>
      </c>
      <c r="FG29" s="13">
        <v>126</v>
      </c>
      <c r="FH29" s="13">
        <v>135</v>
      </c>
      <c r="FI29" s="13">
        <v>146</v>
      </c>
      <c r="FJ29" s="13">
        <v>140</v>
      </c>
      <c r="FK29" s="13">
        <v>137</v>
      </c>
      <c r="FL29" s="13">
        <v>191</v>
      </c>
      <c r="FM29" s="13">
        <v>217</v>
      </c>
      <c r="FN29" s="13">
        <v>223</v>
      </c>
      <c r="FO29" s="13">
        <v>280</v>
      </c>
      <c r="FP29" s="13">
        <v>264</v>
      </c>
      <c r="FQ29" s="13">
        <v>318</v>
      </c>
      <c r="FR29" s="13">
        <v>447</v>
      </c>
      <c r="FS29" s="13">
        <v>424</v>
      </c>
      <c r="FT29" s="13">
        <v>482</v>
      </c>
      <c r="FU29" s="13">
        <v>575</v>
      </c>
      <c r="FV29" s="13">
        <v>590</v>
      </c>
      <c r="FW29" s="13">
        <v>673</v>
      </c>
      <c r="FX29" s="13">
        <v>783</v>
      </c>
      <c r="FY29" s="13">
        <v>802</v>
      </c>
      <c r="FZ29" s="13">
        <v>811</v>
      </c>
      <c r="GA29" s="13">
        <v>880</v>
      </c>
      <c r="GB29" s="13">
        <v>863</v>
      </c>
      <c r="GC29" s="13">
        <v>1006</v>
      </c>
      <c r="GD29" s="13">
        <v>975</v>
      </c>
      <c r="GE29" s="13">
        <v>1041</v>
      </c>
      <c r="GF29" s="13">
        <v>968</v>
      </c>
      <c r="GG29" s="13">
        <v>991</v>
      </c>
      <c r="GH29" s="13">
        <v>938</v>
      </c>
      <c r="GI29" s="13">
        <v>982</v>
      </c>
      <c r="GJ29" s="13">
        <v>921</v>
      </c>
      <c r="GK29" s="13">
        <v>887</v>
      </c>
      <c r="GL29" s="13">
        <v>938</v>
      </c>
      <c r="GM29" s="13">
        <v>918</v>
      </c>
      <c r="GN29" s="13">
        <v>907</v>
      </c>
      <c r="GO29" s="13">
        <v>929</v>
      </c>
      <c r="GP29" s="13">
        <v>821</v>
      </c>
      <c r="GQ29" s="13">
        <v>875</v>
      </c>
      <c r="GR29" s="13">
        <v>785</v>
      </c>
      <c r="GS29" s="13">
        <v>790</v>
      </c>
      <c r="GT29" s="13">
        <v>782</v>
      </c>
      <c r="GU29" s="13">
        <v>694</v>
      </c>
      <c r="GV29" s="13">
        <v>699</v>
      </c>
      <c r="GW29" s="13">
        <v>693</v>
      </c>
      <c r="GX29" s="13">
        <v>622</v>
      </c>
      <c r="GY29" s="13">
        <v>604</v>
      </c>
      <c r="GZ29" s="13">
        <v>521</v>
      </c>
      <c r="HA29" s="13">
        <v>569</v>
      </c>
      <c r="HB29" s="13">
        <v>522</v>
      </c>
      <c r="HC29" s="13">
        <v>525</v>
      </c>
      <c r="HD29" s="13">
        <v>548</v>
      </c>
      <c r="HE29" s="13">
        <v>488</v>
      </c>
      <c r="HF29" s="13">
        <v>486</v>
      </c>
      <c r="HG29" s="13">
        <v>487</v>
      </c>
      <c r="HH29" s="13">
        <v>451</v>
      </c>
      <c r="HI29" s="13">
        <v>395</v>
      </c>
      <c r="HJ29" s="13">
        <v>380</v>
      </c>
      <c r="HK29" s="13">
        <v>361</v>
      </c>
      <c r="HL29" s="13">
        <v>329</v>
      </c>
      <c r="HM29" s="13">
        <v>337</v>
      </c>
      <c r="HN29" s="13">
        <v>317</v>
      </c>
      <c r="HO29" s="13">
        <v>292</v>
      </c>
      <c r="HP29" s="13">
        <v>293</v>
      </c>
      <c r="HQ29" s="13">
        <v>300</v>
      </c>
      <c r="HR29" s="13">
        <v>248</v>
      </c>
      <c r="HS29" s="13">
        <v>245</v>
      </c>
      <c r="HT29" s="13">
        <v>228</v>
      </c>
      <c r="HU29" s="13">
        <v>198</v>
      </c>
      <c r="HV29" s="13">
        <v>218</v>
      </c>
      <c r="HW29" s="13">
        <v>194</v>
      </c>
      <c r="HX29" s="13">
        <v>175</v>
      </c>
      <c r="HY29" s="13">
        <v>153</v>
      </c>
      <c r="HZ29" s="13">
        <v>151</v>
      </c>
      <c r="IA29" s="13">
        <v>154</v>
      </c>
      <c r="IB29" s="13">
        <v>104</v>
      </c>
      <c r="IC29" s="13">
        <v>115</v>
      </c>
      <c r="ID29" s="13">
        <v>97</v>
      </c>
      <c r="IE29" s="13">
        <v>87</v>
      </c>
      <c r="IF29" s="13">
        <v>76</v>
      </c>
      <c r="IG29" s="13">
        <v>70</v>
      </c>
      <c r="IH29" s="13">
        <v>64</v>
      </c>
      <c r="II29" s="13">
        <v>48</v>
      </c>
      <c r="IJ29" s="13">
        <v>51</v>
      </c>
      <c r="IK29" s="13">
        <v>36</v>
      </c>
      <c r="IL29" s="13">
        <v>22</v>
      </c>
      <c r="IM29" s="13">
        <v>23</v>
      </c>
      <c r="IN29" s="13">
        <v>25</v>
      </c>
      <c r="IO29" s="13">
        <v>14</v>
      </c>
      <c r="IP29" s="13">
        <v>9</v>
      </c>
      <c r="IQ29" s="13">
        <v>10</v>
      </c>
      <c r="IR29" s="13">
        <v>2</v>
      </c>
      <c r="IS29" s="13">
        <v>3</v>
      </c>
      <c r="IT29" s="13"/>
      <c r="IU29" s="13">
        <v>2</v>
      </c>
      <c r="IV29" s="13"/>
      <c r="IW29" s="13"/>
      <c r="IX29" s="13">
        <v>1</v>
      </c>
      <c r="IY29" s="13"/>
      <c r="IZ29" s="13"/>
      <c r="JA29" s="13">
        <v>1</v>
      </c>
      <c r="JB29" s="57">
        <v>40600</v>
      </c>
      <c r="JC29" s="13">
        <v>14</v>
      </c>
      <c r="JD29" s="13">
        <v>21</v>
      </c>
      <c r="JE29" s="13">
        <v>4</v>
      </c>
      <c r="JF29" s="13"/>
      <c r="JG29" s="13">
        <v>1</v>
      </c>
      <c r="JH29" s="13">
        <v>1</v>
      </c>
      <c r="JI29" s="13">
        <v>1</v>
      </c>
      <c r="JJ29" s="13"/>
      <c r="JK29" s="13">
        <v>2</v>
      </c>
      <c r="JL29" s="13">
        <v>4</v>
      </c>
      <c r="JM29" s="13">
        <v>11</v>
      </c>
      <c r="JN29" s="13">
        <v>8</v>
      </c>
      <c r="JO29" s="13">
        <v>5</v>
      </c>
      <c r="JP29" s="13">
        <v>2</v>
      </c>
      <c r="JQ29" s="13">
        <v>3</v>
      </c>
      <c r="JR29" s="13">
        <v>3</v>
      </c>
      <c r="JS29" s="13">
        <v>6</v>
      </c>
      <c r="JT29" s="13">
        <v>5</v>
      </c>
      <c r="JU29" s="13">
        <v>10</v>
      </c>
      <c r="JV29" s="13">
        <v>11</v>
      </c>
      <c r="JW29" s="13">
        <v>6</v>
      </c>
      <c r="JX29" s="13">
        <v>10</v>
      </c>
      <c r="JY29" s="13">
        <v>4</v>
      </c>
      <c r="JZ29" s="13">
        <v>4</v>
      </c>
      <c r="KA29" s="13">
        <v>11</v>
      </c>
      <c r="KB29" s="13">
        <v>12</v>
      </c>
      <c r="KC29" s="13">
        <v>5</v>
      </c>
      <c r="KD29" s="13">
        <v>9</v>
      </c>
      <c r="KE29" s="13">
        <v>8</v>
      </c>
      <c r="KF29" s="13">
        <v>7</v>
      </c>
      <c r="KG29" s="13">
        <v>12</v>
      </c>
      <c r="KH29" s="13">
        <v>11</v>
      </c>
      <c r="KI29" s="13">
        <v>14</v>
      </c>
      <c r="KJ29" s="13">
        <v>16</v>
      </c>
      <c r="KK29" s="13">
        <v>17</v>
      </c>
      <c r="KL29" s="13">
        <v>8</v>
      </c>
      <c r="KM29" s="13">
        <v>14</v>
      </c>
      <c r="KN29" s="13">
        <v>9</v>
      </c>
      <c r="KO29" s="13">
        <v>13</v>
      </c>
      <c r="KP29" s="13">
        <v>11</v>
      </c>
      <c r="KQ29" s="13">
        <v>13</v>
      </c>
      <c r="KR29" s="13">
        <v>13</v>
      </c>
      <c r="KS29" s="13">
        <v>16</v>
      </c>
      <c r="KT29" s="13">
        <v>16</v>
      </c>
      <c r="KU29" s="13">
        <v>13</v>
      </c>
      <c r="KV29" s="13">
        <v>13</v>
      </c>
      <c r="KW29" s="13">
        <v>19</v>
      </c>
      <c r="KX29" s="13">
        <v>4</v>
      </c>
      <c r="KY29" s="13">
        <v>12</v>
      </c>
      <c r="KZ29" s="13">
        <v>6</v>
      </c>
      <c r="LA29" s="13">
        <v>17</v>
      </c>
      <c r="LB29" s="13">
        <v>4</v>
      </c>
      <c r="LC29" s="13">
        <v>12</v>
      </c>
      <c r="LD29" s="13">
        <v>6</v>
      </c>
      <c r="LE29" s="13">
        <v>9</v>
      </c>
      <c r="LF29" s="13">
        <v>8</v>
      </c>
      <c r="LG29" s="13">
        <v>8</v>
      </c>
      <c r="LH29" s="13">
        <v>6</v>
      </c>
      <c r="LI29" s="13">
        <v>9</v>
      </c>
      <c r="LJ29" s="13">
        <v>6</v>
      </c>
      <c r="LK29" s="13">
        <v>7</v>
      </c>
      <c r="LL29" s="13">
        <v>4</v>
      </c>
      <c r="LM29" s="13">
        <v>5</v>
      </c>
      <c r="LN29" s="13">
        <v>6</v>
      </c>
      <c r="LO29" s="13">
        <v>2</v>
      </c>
      <c r="LP29" s="13">
        <v>5</v>
      </c>
      <c r="LQ29" s="13">
        <v>4</v>
      </c>
      <c r="LR29" s="13">
        <v>6</v>
      </c>
      <c r="LS29" s="13">
        <v>5</v>
      </c>
      <c r="LT29" s="13">
        <v>3</v>
      </c>
      <c r="LU29" s="13">
        <v>7</v>
      </c>
      <c r="LV29" s="13">
        <v>1</v>
      </c>
      <c r="LW29" s="13">
        <v>3</v>
      </c>
      <c r="LX29" s="13">
        <v>4</v>
      </c>
      <c r="LY29" s="13">
        <v>6</v>
      </c>
      <c r="LZ29" s="13">
        <v>8</v>
      </c>
      <c r="MA29" s="13">
        <v>3</v>
      </c>
      <c r="MB29" s="13">
        <v>2</v>
      </c>
      <c r="MC29" s="13">
        <v>5</v>
      </c>
      <c r="MD29" s="13"/>
      <c r="ME29" s="13">
        <v>4</v>
      </c>
      <c r="MF29" s="13">
        <v>2</v>
      </c>
      <c r="MG29" s="13">
        <v>2</v>
      </c>
      <c r="MH29" s="13">
        <v>5</v>
      </c>
      <c r="MI29" s="13">
        <v>3</v>
      </c>
      <c r="MJ29" s="13">
        <v>1</v>
      </c>
      <c r="MK29" s="13"/>
      <c r="ML29" s="13">
        <v>1</v>
      </c>
      <c r="MM29" s="13">
        <v>1</v>
      </c>
      <c r="MN29" s="13">
        <v>2</v>
      </c>
      <c r="MO29" s="13">
        <v>4</v>
      </c>
      <c r="MP29" s="13">
        <v>1</v>
      </c>
      <c r="MQ29" s="13"/>
      <c r="MR29" s="13">
        <v>1</v>
      </c>
      <c r="MS29" s="13">
        <v>2</v>
      </c>
      <c r="MT29" s="13">
        <v>1</v>
      </c>
      <c r="MU29" s="13">
        <v>1</v>
      </c>
      <c r="MV29" s="13"/>
      <c r="MW29" s="13">
        <v>1</v>
      </c>
      <c r="MX29" s="13"/>
      <c r="MY29" s="13"/>
      <c r="MZ29" s="13"/>
      <c r="NA29" s="13"/>
      <c r="NB29" s="13"/>
      <c r="NC29" s="13"/>
      <c r="ND29" s="13">
        <v>14</v>
      </c>
      <c r="NE29" s="57">
        <v>655</v>
      </c>
      <c r="NF29" s="13">
        <v>85011</v>
      </c>
      <c r="NG29" s="331"/>
      <c r="NH29" s="331"/>
      <c r="NI29" s="331"/>
      <c r="NJ29" s="331"/>
      <c r="NK29" s="331"/>
      <c r="NL29" s="331"/>
      <c r="NM29" s="331"/>
      <c r="NN29" s="331"/>
      <c r="NO29" s="331"/>
      <c r="NP29" s="331"/>
      <c r="NQ29" s="331"/>
    </row>
    <row r="30" spans="1:381">
      <c r="A30" s="5" t="s">
        <v>43</v>
      </c>
      <c r="B30" s="232">
        <f t="shared" si="26"/>
        <v>343</v>
      </c>
      <c r="C30" s="232">
        <f t="shared" si="27"/>
        <v>270</v>
      </c>
      <c r="D30" s="232">
        <f t="shared" si="28"/>
        <v>1556</v>
      </c>
      <c r="E30" s="232">
        <f t="shared" si="29"/>
        <v>1792</v>
      </c>
      <c r="F30" s="232">
        <f t="shared" si="30"/>
        <v>7067</v>
      </c>
      <c r="G30" s="232">
        <f t="shared" si="31"/>
        <v>6608</v>
      </c>
      <c r="H30" s="232">
        <f t="shared" si="32"/>
        <v>7709</v>
      </c>
      <c r="I30" s="232">
        <f t="shared" si="33"/>
        <v>7092</v>
      </c>
      <c r="J30" s="232">
        <f t="shared" si="34"/>
        <v>6374</v>
      </c>
      <c r="K30" s="232">
        <f t="shared" si="35"/>
        <v>6049</v>
      </c>
      <c r="L30" s="232">
        <f t="shared" si="36"/>
        <v>3976</v>
      </c>
      <c r="M30" s="232">
        <f t="shared" si="37"/>
        <v>3887</v>
      </c>
      <c r="N30" s="232">
        <f t="shared" si="38"/>
        <v>2305</v>
      </c>
      <c r="O30" s="232">
        <f t="shared" si="39"/>
        <v>2321</v>
      </c>
      <c r="P30" s="232">
        <f t="shared" si="40"/>
        <v>1138</v>
      </c>
      <c r="Q30" s="232">
        <f t="shared" si="41"/>
        <v>1168</v>
      </c>
      <c r="R30" s="232">
        <f t="shared" si="42"/>
        <v>403</v>
      </c>
      <c r="S30" s="232">
        <f t="shared" si="43"/>
        <v>505</v>
      </c>
      <c r="T30" s="232">
        <f t="shared" si="44"/>
        <v>64</v>
      </c>
      <c r="U30" s="232">
        <f t="shared" si="45"/>
        <v>153</v>
      </c>
      <c r="W30" s="12" t="s">
        <v>38</v>
      </c>
      <c r="X30" s="614">
        <f t="shared" si="67"/>
        <v>386</v>
      </c>
      <c r="Y30" s="614">
        <f t="shared" si="68"/>
        <v>344</v>
      </c>
      <c r="Z30" s="614">
        <f t="shared" si="69"/>
        <v>1645</v>
      </c>
      <c r="AA30" s="614">
        <f t="shared" si="70"/>
        <v>1969</v>
      </c>
      <c r="AB30" s="614">
        <f t="shared" si="71"/>
        <v>5778</v>
      </c>
      <c r="AC30" s="614">
        <f t="shared" si="72"/>
        <v>5897</v>
      </c>
      <c r="AD30" s="614">
        <f t="shared" si="73"/>
        <v>8044</v>
      </c>
      <c r="AE30" s="614">
        <f t="shared" si="74"/>
        <v>7542</v>
      </c>
      <c r="AF30" s="614">
        <f t="shared" si="75"/>
        <v>7142</v>
      </c>
      <c r="AG30" s="614">
        <f t="shared" si="76"/>
        <v>6574</v>
      </c>
      <c r="AH30" s="614">
        <f t="shared" si="77"/>
        <v>4444</v>
      </c>
      <c r="AI30" s="614">
        <f t="shared" si="78"/>
        <v>4425</v>
      </c>
      <c r="AJ30" s="614">
        <f t="shared" si="79"/>
        <v>2656</v>
      </c>
      <c r="AK30" s="614">
        <f t="shared" si="80"/>
        <v>2398</v>
      </c>
      <c r="AL30" s="614">
        <f t="shared" si="81"/>
        <v>1320</v>
      </c>
      <c r="AM30" s="614">
        <f t="shared" si="82"/>
        <v>1109</v>
      </c>
      <c r="AN30" s="614">
        <f t="shared" si="83"/>
        <v>551</v>
      </c>
      <c r="AO30" s="614">
        <f t="shared" si="84"/>
        <v>568</v>
      </c>
      <c r="AP30" s="614">
        <f t="shared" si="85"/>
        <v>90</v>
      </c>
      <c r="AQ30" s="614">
        <f t="shared" si="86"/>
        <v>123</v>
      </c>
      <c r="AR30" s="614">
        <f t="shared" si="87"/>
        <v>613</v>
      </c>
      <c r="AT30" s="12" t="s">
        <v>38</v>
      </c>
      <c r="AU30" s="13">
        <v>27</v>
      </c>
      <c r="AV30" s="13">
        <v>55</v>
      </c>
      <c r="AW30" s="13">
        <v>27</v>
      </c>
      <c r="AX30" s="13">
        <v>32</v>
      </c>
      <c r="AY30" s="13">
        <v>31</v>
      </c>
      <c r="AZ30" s="13">
        <v>27</v>
      </c>
      <c r="BA30" s="13">
        <v>38</v>
      </c>
      <c r="BB30" s="13">
        <v>42</v>
      </c>
      <c r="BC30" s="13">
        <v>35</v>
      </c>
      <c r="BD30" s="13">
        <v>30</v>
      </c>
      <c r="BE30" s="13">
        <v>49</v>
      </c>
      <c r="BF30" s="13">
        <v>73</v>
      </c>
      <c r="BG30" s="13">
        <v>82</v>
      </c>
      <c r="BH30" s="13">
        <v>119</v>
      </c>
      <c r="BI30" s="13">
        <v>129</v>
      </c>
      <c r="BJ30" s="13">
        <v>222</v>
      </c>
      <c r="BK30" s="13">
        <v>288</v>
      </c>
      <c r="BL30" s="13">
        <v>298</v>
      </c>
      <c r="BM30" s="13">
        <v>338</v>
      </c>
      <c r="BN30" s="13">
        <v>371</v>
      </c>
      <c r="BO30" s="13">
        <v>413</v>
      </c>
      <c r="BP30" s="13">
        <v>431</v>
      </c>
      <c r="BQ30" s="13">
        <v>449</v>
      </c>
      <c r="BR30" s="13">
        <v>554</v>
      </c>
      <c r="BS30" s="13">
        <v>522</v>
      </c>
      <c r="BT30" s="13">
        <v>632</v>
      </c>
      <c r="BU30" s="13">
        <v>678</v>
      </c>
      <c r="BV30" s="13">
        <v>699</v>
      </c>
      <c r="BW30" s="13">
        <v>746</v>
      </c>
      <c r="BX30" s="13">
        <v>773</v>
      </c>
      <c r="BY30" s="13">
        <v>744</v>
      </c>
      <c r="BZ30" s="13">
        <v>738</v>
      </c>
      <c r="CA30" s="13">
        <v>758</v>
      </c>
      <c r="CB30" s="13">
        <v>751</v>
      </c>
      <c r="CC30" s="13">
        <v>806</v>
      </c>
      <c r="CD30" s="13">
        <v>789</v>
      </c>
      <c r="CE30" s="13">
        <v>776</v>
      </c>
      <c r="CF30" s="13">
        <v>691</v>
      </c>
      <c r="CG30" s="13">
        <v>735</v>
      </c>
      <c r="CH30" s="13">
        <v>754</v>
      </c>
      <c r="CI30" s="13">
        <v>745</v>
      </c>
      <c r="CJ30" s="13">
        <v>753</v>
      </c>
      <c r="CK30" s="13">
        <v>708</v>
      </c>
      <c r="CL30" s="13">
        <v>740</v>
      </c>
      <c r="CM30" s="13">
        <v>667</v>
      </c>
      <c r="CN30" s="13">
        <v>672</v>
      </c>
      <c r="CO30" s="13">
        <v>627</v>
      </c>
      <c r="CP30" s="13">
        <v>572</v>
      </c>
      <c r="CQ30" s="13">
        <v>539</v>
      </c>
      <c r="CR30" s="13">
        <v>551</v>
      </c>
      <c r="CS30" s="13">
        <v>504</v>
      </c>
      <c r="CT30" s="13">
        <v>488</v>
      </c>
      <c r="CU30" s="13">
        <v>501</v>
      </c>
      <c r="CV30" s="13">
        <v>404</v>
      </c>
      <c r="CW30" s="13">
        <v>463</v>
      </c>
      <c r="CX30" s="13">
        <v>461</v>
      </c>
      <c r="CY30" s="13">
        <v>440</v>
      </c>
      <c r="CZ30" s="13">
        <v>421</v>
      </c>
      <c r="DA30" s="13">
        <v>352</v>
      </c>
      <c r="DB30" s="13">
        <v>391</v>
      </c>
      <c r="DC30" s="13">
        <v>334</v>
      </c>
      <c r="DD30" s="13">
        <v>282</v>
      </c>
      <c r="DE30" s="13">
        <v>281</v>
      </c>
      <c r="DF30" s="13">
        <v>272</v>
      </c>
      <c r="DG30" s="13">
        <v>239</v>
      </c>
      <c r="DH30" s="13">
        <v>227</v>
      </c>
      <c r="DI30" s="13">
        <v>232</v>
      </c>
      <c r="DJ30" s="13">
        <v>197</v>
      </c>
      <c r="DK30" s="13">
        <v>171</v>
      </c>
      <c r="DL30" s="13">
        <v>163</v>
      </c>
      <c r="DM30" s="13">
        <v>166</v>
      </c>
      <c r="DN30" s="13">
        <v>130</v>
      </c>
      <c r="DO30" s="13">
        <v>124</v>
      </c>
      <c r="DP30" s="13">
        <v>123</v>
      </c>
      <c r="DQ30" s="13">
        <v>113</v>
      </c>
      <c r="DR30" s="13">
        <v>87</v>
      </c>
      <c r="DS30" s="13">
        <v>103</v>
      </c>
      <c r="DT30" s="13">
        <v>101</v>
      </c>
      <c r="DU30" s="13">
        <v>85</v>
      </c>
      <c r="DV30" s="13">
        <v>77</v>
      </c>
      <c r="DW30" s="13">
        <v>87</v>
      </c>
      <c r="DX30" s="13">
        <v>83</v>
      </c>
      <c r="DY30" s="13">
        <v>70</v>
      </c>
      <c r="DZ30" s="13">
        <v>66</v>
      </c>
      <c r="EA30" s="13">
        <v>62</v>
      </c>
      <c r="EB30" s="13">
        <v>51</v>
      </c>
      <c r="EC30" s="13">
        <v>42</v>
      </c>
      <c r="ED30" s="13">
        <v>45</v>
      </c>
      <c r="EE30" s="13">
        <v>32</v>
      </c>
      <c r="EF30" s="13">
        <v>30</v>
      </c>
      <c r="EG30" s="13">
        <v>28</v>
      </c>
      <c r="EH30" s="13">
        <v>27</v>
      </c>
      <c r="EI30" s="13">
        <v>11</v>
      </c>
      <c r="EJ30" s="13">
        <v>14</v>
      </c>
      <c r="EK30" s="13">
        <v>15</v>
      </c>
      <c r="EL30" s="13">
        <v>10</v>
      </c>
      <c r="EM30" s="13">
        <v>6</v>
      </c>
      <c r="EN30" s="13">
        <v>4</v>
      </c>
      <c r="EO30" s="13">
        <v>5</v>
      </c>
      <c r="EP30" s="13"/>
      <c r="EQ30" s="13"/>
      <c r="ER30" s="13">
        <v>2</v>
      </c>
      <c r="ES30" s="13"/>
      <c r="ET30" s="13"/>
      <c r="EU30" s="13"/>
      <c r="EV30" s="13"/>
      <c r="EW30" s="13">
        <v>1</v>
      </c>
      <c r="EX30" s="13">
        <v>9</v>
      </c>
      <c r="EY30" s="57">
        <v>30958</v>
      </c>
      <c r="EZ30" s="13">
        <v>32</v>
      </c>
      <c r="FA30" s="13">
        <v>39</v>
      </c>
      <c r="FB30" s="13">
        <v>41</v>
      </c>
      <c r="FC30" s="13">
        <v>35</v>
      </c>
      <c r="FD30" s="13">
        <v>23</v>
      </c>
      <c r="FE30" s="13">
        <v>36</v>
      </c>
      <c r="FF30" s="13">
        <v>47</v>
      </c>
      <c r="FG30" s="13">
        <v>36</v>
      </c>
      <c r="FH30" s="13">
        <v>46</v>
      </c>
      <c r="FI30" s="13">
        <v>51</v>
      </c>
      <c r="FJ30" s="13">
        <v>40</v>
      </c>
      <c r="FK30" s="13">
        <v>68</v>
      </c>
      <c r="FL30" s="13">
        <v>70</v>
      </c>
      <c r="FM30" s="13">
        <v>88</v>
      </c>
      <c r="FN30" s="13">
        <v>133</v>
      </c>
      <c r="FO30" s="13">
        <v>163</v>
      </c>
      <c r="FP30" s="13">
        <v>235</v>
      </c>
      <c r="FQ30" s="13">
        <v>256</v>
      </c>
      <c r="FR30" s="13">
        <v>291</v>
      </c>
      <c r="FS30" s="13">
        <v>301</v>
      </c>
      <c r="FT30" s="13">
        <v>350</v>
      </c>
      <c r="FU30" s="13">
        <v>417</v>
      </c>
      <c r="FV30" s="13">
        <v>439</v>
      </c>
      <c r="FW30" s="13">
        <v>475</v>
      </c>
      <c r="FX30" s="13">
        <v>557</v>
      </c>
      <c r="FY30" s="13">
        <v>622</v>
      </c>
      <c r="FZ30" s="13">
        <v>668</v>
      </c>
      <c r="GA30" s="13">
        <v>678</v>
      </c>
      <c r="GB30" s="13">
        <v>760</v>
      </c>
      <c r="GC30" s="13">
        <v>812</v>
      </c>
      <c r="GD30" s="13">
        <v>811</v>
      </c>
      <c r="GE30" s="13">
        <v>778</v>
      </c>
      <c r="GF30" s="13">
        <v>788</v>
      </c>
      <c r="GG30" s="13">
        <v>857</v>
      </c>
      <c r="GH30" s="13">
        <v>847</v>
      </c>
      <c r="GI30" s="13">
        <v>808</v>
      </c>
      <c r="GJ30" s="13">
        <v>787</v>
      </c>
      <c r="GK30" s="13">
        <v>779</v>
      </c>
      <c r="GL30" s="13">
        <v>785</v>
      </c>
      <c r="GM30" s="13">
        <v>804</v>
      </c>
      <c r="GN30" s="13">
        <v>833</v>
      </c>
      <c r="GO30" s="13">
        <v>806</v>
      </c>
      <c r="GP30" s="13">
        <v>744</v>
      </c>
      <c r="GQ30" s="13">
        <v>806</v>
      </c>
      <c r="GR30" s="13">
        <v>716</v>
      </c>
      <c r="GS30" s="13">
        <v>718</v>
      </c>
      <c r="GT30" s="13">
        <v>697</v>
      </c>
      <c r="GU30" s="13">
        <v>624</v>
      </c>
      <c r="GV30" s="13">
        <v>613</v>
      </c>
      <c r="GW30" s="13">
        <v>585</v>
      </c>
      <c r="GX30" s="13">
        <v>532</v>
      </c>
      <c r="GY30" s="13">
        <v>518</v>
      </c>
      <c r="GZ30" s="13">
        <v>502</v>
      </c>
      <c r="HA30" s="13">
        <v>459</v>
      </c>
      <c r="HB30" s="13">
        <v>469</v>
      </c>
      <c r="HC30" s="13">
        <v>406</v>
      </c>
      <c r="HD30" s="13">
        <v>410</v>
      </c>
      <c r="HE30" s="13">
        <v>392</v>
      </c>
      <c r="HF30" s="13">
        <v>397</v>
      </c>
      <c r="HG30" s="13">
        <v>359</v>
      </c>
      <c r="HH30" s="13">
        <v>337</v>
      </c>
      <c r="HI30" s="13">
        <v>286</v>
      </c>
      <c r="HJ30" s="13">
        <v>270</v>
      </c>
      <c r="HK30" s="13">
        <v>278</v>
      </c>
      <c r="HL30" s="13">
        <v>309</v>
      </c>
      <c r="HM30" s="13">
        <v>275</v>
      </c>
      <c r="HN30" s="13">
        <v>237</v>
      </c>
      <c r="HO30" s="13">
        <v>235</v>
      </c>
      <c r="HP30" s="13">
        <v>227</v>
      </c>
      <c r="HQ30" s="13">
        <v>202</v>
      </c>
      <c r="HR30" s="13">
        <v>153</v>
      </c>
      <c r="HS30" s="13">
        <v>180</v>
      </c>
      <c r="HT30" s="13">
        <v>167</v>
      </c>
      <c r="HU30" s="13">
        <v>161</v>
      </c>
      <c r="HV30" s="13">
        <v>165</v>
      </c>
      <c r="HW30" s="13">
        <v>121</v>
      </c>
      <c r="HX30" s="13">
        <v>108</v>
      </c>
      <c r="HY30" s="13">
        <v>92</v>
      </c>
      <c r="HZ30" s="13">
        <v>89</v>
      </c>
      <c r="IA30" s="13">
        <v>84</v>
      </c>
      <c r="IB30" s="13">
        <v>93</v>
      </c>
      <c r="IC30" s="13">
        <v>91</v>
      </c>
      <c r="ID30" s="13">
        <v>68</v>
      </c>
      <c r="IE30" s="13">
        <v>65</v>
      </c>
      <c r="IF30" s="13">
        <v>44</v>
      </c>
      <c r="IG30" s="13">
        <v>54</v>
      </c>
      <c r="IH30" s="13">
        <v>54</v>
      </c>
      <c r="II30" s="13">
        <v>37</v>
      </c>
      <c r="IJ30" s="13">
        <v>25</v>
      </c>
      <c r="IK30" s="13">
        <v>20</v>
      </c>
      <c r="IL30" s="13">
        <v>23</v>
      </c>
      <c r="IM30" s="13">
        <v>19</v>
      </c>
      <c r="IN30" s="13">
        <v>12</v>
      </c>
      <c r="IO30" s="13">
        <v>11</v>
      </c>
      <c r="IP30" s="13">
        <v>9</v>
      </c>
      <c r="IQ30" s="13">
        <v>6</v>
      </c>
      <c r="IR30" s="13">
        <v>2</v>
      </c>
      <c r="IS30" s="13">
        <v>4</v>
      </c>
      <c r="IT30" s="13">
        <v>2</v>
      </c>
      <c r="IU30" s="13">
        <v>1</v>
      </c>
      <c r="IV30" s="13">
        <v>1</v>
      </c>
      <c r="IW30" s="13"/>
      <c r="IX30" s="13"/>
      <c r="IY30" s="13"/>
      <c r="IZ30" s="13"/>
      <c r="JA30" s="13">
        <v>7</v>
      </c>
      <c r="JB30" s="57">
        <v>32063</v>
      </c>
      <c r="JC30" s="13">
        <v>11</v>
      </c>
      <c r="JD30" s="13">
        <v>14</v>
      </c>
      <c r="JE30" s="13">
        <v>1</v>
      </c>
      <c r="JF30" s="13">
        <v>1</v>
      </c>
      <c r="JG30" s="13">
        <v>2</v>
      </c>
      <c r="JH30" s="13">
        <v>1</v>
      </c>
      <c r="JI30" s="13">
        <v>3</v>
      </c>
      <c r="JJ30" s="13"/>
      <c r="JK30" s="13">
        <v>2</v>
      </c>
      <c r="JL30" s="13"/>
      <c r="JM30" s="13"/>
      <c r="JN30" s="13">
        <v>2</v>
      </c>
      <c r="JO30" s="13">
        <v>2</v>
      </c>
      <c r="JP30" s="13">
        <v>1</v>
      </c>
      <c r="JQ30" s="13">
        <v>2</v>
      </c>
      <c r="JR30" s="13">
        <v>5</v>
      </c>
      <c r="JS30" s="13">
        <v>7</v>
      </c>
      <c r="JT30" s="13"/>
      <c r="JU30" s="13">
        <v>1</v>
      </c>
      <c r="JV30" s="13">
        <v>4</v>
      </c>
      <c r="JW30" s="13">
        <v>5</v>
      </c>
      <c r="JX30" s="13">
        <v>15</v>
      </c>
      <c r="JY30" s="13">
        <v>4</v>
      </c>
      <c r="JZ30" s="13">
        <v>9</v>
      </c>
      <c r="KA30" s="13">
        <v>3</v>
      </c>
      <c r="KB30" s="13">
        <v>14</v>
      </c>
      <c r="KC30" s="13">
        <v>6</v>
      </c>
      <c r="KD30" s="13">
        <v>7</v>
      </c>
      <c r="KE30" s="13">
        <v>9</v>
      </c>
      <c r="KF30" s="13">
        <v>5</v>
      </c>
      <c r="KG30" s="13">
        <v>6</v>
      </c>
      <c r="KH30" s="13">
        <v>5</v>
      </c>
      <c r="KI30" s="13">
        <v>18</v>
      </c>
      <c r="KJ30" s="13">
        <v>4</v>
      </c>
      <c r="KK30" s="13">
        <v>15</v>
      </c>
      <c r="KL30" s="13">
        <v>10</v>
      </c>
      <c r="KM30" s="13">
        <v>16</v>
      </c>
      <c r="KN30" s="13">
        <v>7</v>
      </c>
      <c r="KO30" s="13">
        <v>6</v>
      </c>
      <c r="KP30" s="13">
        <v>2</v>
      </c>
      <c r="KQ30" s="13">
        <v>4</v>
      </c>
      <c r="KR30" s="13">
        <v>23</v>
      </c>
      <c r="KS30" s="13">
        <v>18</v>
      </c>
      <c r="KT30" s="13">
        <v>9</v>
      </c>
      <c r="KU30" s="13">
        <v>11</v>
      </c>
      <c r="KV30" s="13">
        <v>12</v>
      </c>
      <c r="KW30" s="13">
        <v>15</v>
      </c>
      <c r="KX30" s="13">
        <v>8</v>
      </c>
      <c r="KY30" s="13">
        <v>8</v>
      </c>
      <c r="KZ30" s="13">
        <v>3</v>
      </c>
      <c r="LA30" s="13">
        <v>7</v>
      </c>
      <c r="LB30" s="13">
        <v>10</v>
      </c>
      <c r="LC30" s="13">
        <v>9</v>
      </c>
      <c r="LD30" s="13">
        <v>13</v>
      </c>
      <c r="LE30" s="13">
        <v>6</v>
      </c>
      <c r="LF30" s="13">
        <v>7</v>
      </c>
      <c r="LG30" s="13">
        <v>5</v>
      </c>
      <c r="LH30" s="13">
        <v>6</v>
      </c>
      <c r="LI30" s="13">
        <v>10</v>
      </c>
      <c r="LJ30" s="13">
        <v>4</v>
      </c>
      <c r="LK30" s="13">
        <v>10</v>
      </c>
      <c r="LL30" s="13">
        <v>6</v>
      </c>
      <c r="LM30" s="13">
        <v>10</v>
      </c>
      <c r="LN30" s="13">
        <v>7</v>
      </c>
      <c r="LO30" s="13">
        <v>7</v>
      </c>
      <c r="LP30" s="13">
        <v>2</v>
      </c>
      <c r="LQ30" s="13">
        <v>2</v>
      </c>
      <c r="LR30" s="13">
        <v>5</v>
      </c>
      <c r="LS30" s="13">
        <v>1</v>
      </c>
      <c r="LT30" s="13">
        <v>3</v>
      </c>
      <c r="LU30" s="13">
        <v>3</v>
      </c>
      <c r="LV30" s="13">
        <v>1</v>
      </c>
      <c r="LW30" s="13">
        <v>8</v>
      </c>
      <c r="LX30" s="13">
        <v>5</v>
      </c>
      <c r="LY30" s="13">
        <v>2</v>
      </c>
      <c r="LZ30" s="13">
        <v>2</v>
      </c>
      <c r="MA30" s="13">
        <v>2</v>
      </c>
      <c r="MB30" s="13">
        <v>1</v>
      </c>
      <c r="MC30" s="13">
        <v>1</v>
      </c>
      <c r="MD30" s="13">
        <v>1</v>
      </c>
      <c r="ME30" s="13">
        <v>1</v>
      </c>
      <c r="MF30" s="13">
        <v>2</v>
      </c>
      <c r="MG30" s="13">
        <v>1</v>
      </c>
      <c r="MH30" s="13">
        <v>1</v>
      </c>
      <c r="MI30" s="13">
        <v>2</v>
      </c>
      <c r="MJ30" s="13">
        <v>1</v>
      </c>
      <c r="MK30" s="13">
        <v>1</v>
      </c>
      <c r="ML30" s="13">
        <v>1</v>
      </c>
      <c r="MM30" s="13">
        <v>1</v>
      </c>
      <c r="MN30" s="13">
        <v>1</v>
      </c>
      <c r="MO30" s="13">
        <v>2</v>
      </c>
      <c r="MP30" s="13">
        <v>2</v>
      </c>
      <c r="MQ30" s="13">
        <v>3</v>
      </c>
      <c r="MR30" s="13"/>
      <c r="MS30" s="13"/>
      <c r="MT30" s="13">
        <v>2</v>
      </c>
      <c r="MU30" s="13">
        <v>2</v>
      </c>
      <c r="MV30" s="13"/>
      <c r="MW30" s="13"/>
      <c r="MX30" s="13">
        <v>1</v>
      </c>
      <c r="MY30" s="13">
        <v>1</v>
      </c>
      <c r="MZ30" s="13"/>
      <c r="NA30" s="13"/>
      <c r="NB30" s="13"/>
      <c r="NC30" s="13"/>
      <c r="ND30" s="13">
        <v>80</v>
      </c>
      <c r="NE30" s="57">
        <v>597</v>
      </c>
      <c r="NF30" s="13">
        <v>63618</v>
      </c>
      <c r="NG30" s="331"/>
      <c r="NH30" s="331"/>
      <c r="NI30" s="331"/>
      <c r="NJ30" s="331"/>
      <c r="NK30" s="331"/>
      <c r="NL30" s="331"/>
      <c r="NM30" s="331"/>
      <c r="NN30" s="331"/>
      <c r="NO30" s="331"/>
      <c r="NP30" s="331"/>
      <c r="NQ30" s="331"/>
    </row>
    <row r="31" spans="1:381">
      <c r="A31" s="5" t="s">
        <v>44</v>
      </c>
      <c r="B31" s="232">
        <f t="shared" si="26"/>
        <v>464</v>
      </c>
      <c r="C31" s="232">
        <f t="shared" si="27"/>
        <v>427</v>
      </c>
      <c r="D31" s="232">
        <f t="shared" si="28"/>
        <v>1018</v>
      </c>
      <c r="E31" s="232">
        <f t="shared" si="29"/>
        <v>965</v>
      </c>
      <c r="F31" s="232">
        <f t="shared" si="30"/>
        <v>2745</v>
      </c>
      <c r="G31" s="232">
        <f t="shared" si="31"/>
        <v>2926</v>
      </c>
      <c r="H31" s="232">
        <f t="shared" si="32"/>
        <v>4202</v>
      </c>
      <c r="I31" s="232">
        <f t="shared" si="33"/>
        <v>4079</v>
      </c>
      <c r="J31" s="232">
        <f t="shared" si="34"/>
        <v>3053</v>
      </c>
      <c r="K31" s="232">
        <f t="shared" si="35"/>
        <v>2868</v>
      </c>
      <c r="L31" s="232">
        <f t="shared" si="36"/>
        <v>1991</v>
      </c>
      <c r="M31" s="232">
        <f t="shared" si="37"/>
        <v>1942</v>
      </c>
      <c r="N31" s="232">
        <f t="shared" si="38"/>
        <v>1098</v>
      </c>
      <c r="O31" s="232">
        <f t="shared" si="39"/>
        <v>997</v>
      </c>
      <c r="P31" s="232">
        <f t="shared" si="40"/>
        <v>364</v>
      </c>
      <c r="Q31" s="232">
        <f t="shared" si="41"/>
        <v>340</v>
      </c>
      <c r="R31" s="232">
        <f t="shared" si="42"/>
        <v>112</v>
      </c>
      <c r="S31" s="232">
        <f t="shared" si="43"/>
        <v>135</v>
      </c>
      <c r="T31" s="232">
        <f t="shared" si="44"/>
        <v>17</v>
      </c>
      <c r="U31" s="232">
        <f t="shared" si="45"/>
        <v>34</v>
      </c>
      <c r="W31" s="12" t="s">
        <v>39</v>
      </c>
      <c r="X31" s="614">
        <f t="shared" si="67"/>
        <v>79</v>
      </c>
      <c r="Y31" s="614">
        <f t="shared" si="68"/>
        <v>71</v>
      </c>
      <c r="Z31" s="614">
        <f t="shared" si="69"/>
        <v>1516</v>
      </c>
      <c r="AA31" s="614">
        <f t="shared" si="70"/>
        <v>1691</v>
      </c>
      <c r="AB31" s="614">
        <f t="shared" si="71"/>
        <v>6451</v>
      </c>
      <c r="AC31" s="614">
        <f t="shared" si="72"/>
        <v>6053</v>
      </c>
      <c r="AD31" s="614">
        <f t="shared" si="73"/>
        <v>6681</v>
      </c>
      <c r="AE31" s="614">
        <f t="shared" si="74"/>
        <v>5791</v>
      </c>
      <c r="AF31" s="614">
        <f t="shared" si="75"/>
        <v>5511</v>
      </c>
      <c r="AG31" s="614">
        <f t="shared" si="76"/>
        <v>4993</v>
      </c>
      <c r="AH31" s="614">
        <f t="shared" si="77"/>
        <v>3455</v>
      </c>
      <c r="AI31" s="614">
        <f t="shared" si="78"/>
        <v>3421</v>
      </c>
      <c r="AJ31" s="614">
        <f t="shared" si="79"/>
        <v>1765</v>
      </c>
      <c r="AK31" s="614">
        <f t="shared" si="80"/>
        <v>1933</v>
      </c>
      <c r="AL31" s="614">
        <f t="shared" si="81"/>
        <v>856</v>
      </c>
      <c r="AM31" s="614">
        <f t="shared" si="82"/>
        <v>918</v>
      </c>
      <c r="AN31" s="614">
        <f t="shared" si="83"/>
        <v>255</v>
      </c>
      <c r="AO31" s="614">
        <f t="shared" si="84"/>
        <v>344</v>
      </c>
      <c r="AP31" s="614">
        <f t="shared" si="85"/>
        <v>35</v>
      </c>
      <c r="AQ31" s="614">
        <f t="shared" si="86"/>
        <v>74</v>
      </c>
      <c r="AR31" s="614">
        <f t="shared" si="87"/>
        <v>333</v>
      </c>
      <c r="AT31" s="12" t="s">
        <v>39</v>
      </c>
      <c r="AU31" s="13">
        <v>7</v>
      </c>
      <c r="AV31" s="13">
        <v>4</v>
      </c>
      <c r="AW31" s="13">
        <v>8</v>
      </c>
      <c r="AX31" s="13">
        <v>4</v>
      </c>
      <c r="AY31" s="13">
        <v>5</v>
      </c>
      <c r="AZ31" s="13">
        <v>4</v>
      </c>
      <c r="BA31" s="13">
        <v>5</v>
      </c>
      <c r="BB31" s="13">
        <v>8</v>
      </c>
      <c r="BC31" s="13">
        <v>8</v>
      </c>
      <c r="BD31" s="13">
        <v>18</v>
      </c>
      <c r="BE31" s="13">
        <v>24</v>
      </c>
      <c r="BF31" s="13">
        <v>30</v>
      </c>
      <c r="BG31" s="13">
        <v>35</v>
      </c>
      <c r="BH31" s="13">
        <v>79</v>
      </c>
      <c r="BI31" s="13">
        <v>105</v>
      </c>
      <c r="BJ31" s="13">
        <v>160</v>
      </c>
      <c r="BK31" s="13">
        <v>240</v>
      </c>
      <c r="BL31" s="13">
        <v>306</v>
      </c>
      <c r="BM31" s="13">
        <v>318</v>
      </c>
      <c r="BN31" s="13">
        <v>394</v>
      </c>
      <c r="BO31" s="13">
        <v>453</v>
      </c>
      <c r="BP31" s="13">
        <v>556</v>
      </c>
      <c r="BQ31" s="13">
        <v>564</v>
      </c>
      <c r="BR31" s="13">
        <v>554</v>
      </c>
      <c r="BS31" s="13">
        <v>599</v>
      </c>
      <c r="BT31" s="13">
        <v>663</v>
      </c>
      <c r="BU31" s="13">
        <v>604</v>
      </c>
      <c r="BV31" s="13">
        <v>680</v>
      </c>
      <c r="BW31" s="13">
        <v>700</v>
      </c>
      <c r="BX31" s="13">
        <v>680</v>
      </c>
      <c r="BY31" s="13">
        <v>679</v>
      </c>
      <c r="BZ31" s="13">
        <v>609</v>
      </c>
      <c r="CA31" s="13">
        <v>570</v>
      </c>
      <c r="CB31" s="13">
        <v>638</v>
      </c>
      <c r="CC31" s="13">
        <v>567</v>
      </c>
      <c r="CD31" s="13">
        <v>521</v>
      </c>
      <c r="CE31" s="13">
        <v>489</v>
      </c>
      <c r="CF31" s="13">
        <v>591</v>
      </c>
      <c r="CG31" s="13">
        <v>543</v>
      </c>
      <c r="CH31" s="13">
        <v>584</v>
      </c>
      <c r="CI31" s="13">
        <v>525</v>
      </c>
      <c r="CJ31" s="13">
        <v>539</v>
      </c>
      <c r="CK31" s="13">
        <v>569</v>
      </c>
      <c r="CL31" s="13">
        <v>553</v>
      </c>
      <c r="CM31" s="13">
        <v>485</v>
      </c>
      <c r="CN31" s="13">
        <v>465</v>
      </c>
      <c r="CO31" s="13">
        <v>502</v>
      </c>
      <c r="CP31" s="13">
        <v>456</v>
      </c>
      <c r="CQ31" s="13">
        <v>434</v>
      </c>
      <c r="CR31" s="13">
        <v>465</v>
      </c>
      <c r="CS31" s="13">
        <v>413</v>
      </c>
      <c r="CT31" s="13">
        <v>399</v>
      </c>
      <c r="CU31" s="13">
        <v>360</v>
      </c>
      <c r="CV31" s="13">
        <v>378</v>
      </c>
      <c r="CW31" s="13">
        <v>349</v>
      </c>
      <c r="CX31" s="13">
        <v>309</v>
      </c>
      <c r="CY31" s="13">
        <v>315</v>
      </c>
      <c r="CZ31" s="13">
        <v>315</v>
      </c>
      <c r="DA31" s="13">
        <v>294</v>
      </c>
      <c r="DB31" s="13">
        <v>289</v>
      </c>
      <c r="DC31" s="13">
        <v>267</v>
      </c>
      <c r="DD31" s="13">
        <v>215</v>
      </c>
      <c r="DE31" s="13">
        <v>207</v>
      </c>
      <c r="DF31" s="13">
        <v>181</v>
      </c>
      <c r="DG31" s="13">
        <v>187</v>
      </c>
      <c r="DH31" s="13">
        <v>175</v>
      </c>
      <c r="DI31" s="13">
        <v>196</v>
      </c>
      <c r="DJ31" s="13">
        <v>166</v>
      </c>
      <c r="DK31" s="13">
        <v>161</v>
      </c>
      <c r="DL31" s="13">
        <v>178</v>
      </c>
      <c r="DM31" s="13">
        <v>113</v>
      </c>
      <c r="DN31" s="13">
        <v>118</v>
      </c>
      <c r="DO31" s="13">
        <v>122</v>
      </c>
      <c r="DP31" s="13">
        <v>93</v>
      </c>
      <c r="DQ31" s="13">
        <v>106</v>
      </c>
      <c r="DR31" s="13">
        <v>84</v>
      </c>
      <c r="DS31" s="13">
        <v>77</v>
      </c>
      <c r="DT31" s="13">
        <v>84</v>
      </c>
      <c r="DU31" s="13">
        <v>62</v>
      </c>
      <c r="DV31" s="13">
        <v>59</v>
      </c>
      <c r="DW31" s="13">
        <v>52</v>
      </c>
      <c r="DX31" s="13">
        <v>51</v>
      </c>
      <c r="DY31" s="13">
        <v>43</v>
      </c>
      <c r="DZ31" s="13">
        <v>36</v>
      </c>
      <c r="EA31" s="13">
        <v>24</v>
      </c>
      <c r="EB31" s="13">
        <v>42</v>
      </c>
      <c r="EC31" s="13">
        <v>29</v>
      </c>
      <c r="ED31" s="13">
        <v>32</v>
      </c>
      <c r="EE31" s="13">
        <v>19</v>
      </c>
      <c r="EF31" s="13">
        <v>16</v>
      </c>
      <c r="EG31" s="13">
        <v>22</v>
      </c>
      <c r="EH31" s="13">
        <v>15</v>
      </c>
      <c r="EI31" s="13">
        <v>14</v>
      </c>
      <c r="EJ31" s="13">
        <v>9</v>
      </c>
      <c r="EK31" s="13">
        <v>3</v>
      </c>
      <c r="EL31" s="13">
        <v>2</v>
      </c>
      <c r="EM31" s="13">
        <v>4</v>
      </c>
      <c r="EN31" s="13">
        <v>3</v>
      </c>
      <c r="EO31" s="13">
        <v>1</v>
      </c>
      <c r="EP31" s="13">
        <v>1</v>
      </c>
      <c r="EQ31" s="13"/>
      <c r="ER31" s="13"/>
      <c r="ES31" s="13"/>
      <c r="ET31" s="13"/>
      <c r="EU31" s="13"/>
      <c r="EV31" s="13"/>
      <c r="EW31" s="13"/>
      <c r="EX31" s="13">
        <v>1</v>
      </c>
      <c r="EY31" s="57">
        <v>25290</v>
      </c>
      <c r="EZ31" s="13">
        <v>5</v>
      </c>
      <c r="FA31" s="13">
        <v>5</v>
      </c>
      <c r="FB31" s="13">
        <v>4</v>
      </c>
      <c r="FC31" s="13">
        <v>5</v>
      </c>
      <c r="FD31" s="13">
        <v>6</v>
      </c>
      <c r="FE31" s="13">
        <v>5</v>
      </c>
      <c r="FF31" s="13">
        <v>5</v>
      </c>
      <c r="FG31" s="13">
        <v>10</v>
      </c>
      <c r="FH31" s="13">
        <v>16</v>
      </c>
      <c r="FI31" s="13">
        <v>18</v>
      </c>
      <c r="FJ31" s="13">
        <v>20</v>
      </c>
      <c r="FK31" s="13">
        <v>23</v>
      </c>
      <c r="FL31" s="13">
        <v>38</v>
      </c>
      <c r="FM31" s="13">
        <v>52</v>
      </c>
      <c r="FN31" s="13">
        <v>87</v>
      </c>
      <c r="FO31" s="13">
        <v>141</v>
      </c>
      <c r="FP31" s="13">
        <v>190</v>
      </c>
      <c r="FQ31" s="13">
        <v>247</v>
      </c>
      <c r="FR31" s="13">
        <v>316</v>
      </c>
      <c r="FS31" s="13">
        <v>402</v>
      </c>
      <c r="FT31" s="13">
        <v>457</v>
      </c>
      <c r="FU31" s="13">
        <v>497</v>
      </c>
      <c r="FV31" s="13">
        <v>523</v>
      </c>
      <c r="FW31" s="13">
        <v>659</v>
      </c>
      <c r="FX31" s="13">
        <v>651</v>
      </c>
      <c r="FY31" s="13">
        <v>685</v>
      </c>
      <c r="FZ31" s="13">
        <v>682</v>
      </c>
      <c r="GA31" s="13">
        <v>728</v>
      </c>
      <c r="GB31" s="13">
        <v>781</v>
      </c>
      <c r="GC31" s="13">
        <v>788</v>
      </c>
      <c r="GD31" s="13">
        <v>770</v>
      </c>
      <c r="GE31" s="13">
        <v>641</v>
      </c>
      <c r="GF31" s="13">
        <v>668</v>
      </c>
      <c r="GG31" s="13">
        <v>700</v>
      </c>
      <c r="GH31" s="13">
        <v>704</v>
      </c>
      <c r="GI31" s="13">
        <v>659</v>
      </c>
      <c r="GJ31" s="13">
        <v>604</v>
      </c>
      <c r="GK31" s="13">
        <v>622</v>
      </c>
      <c r="GL31" s="13">
        <v>656</v>
      </c>
      <c r="GM31" s="13">
        <v>657</v>
      </c>
      <c r="GN31" s="13">
        <v>626</v>
      </c>
      <c r="GO31" s="13">
        <v>642</v>
      </c>
      <c r="GP31" s="13">
        <v>652</v>
      </c>
      <c r="GQ31" s="13">
        <v>585</v>
      </c>
      <c r="GR31" s="13">
        <v>521</v>
      </c>
      <c r="GS31" s="13">
        <v>540</v>
      </c>
      <c r="GT31" s="13">
        <v>535</v>
      </c>
      <c r="GU31" s="13">
        <v>533</v>
      </c>
      <c r="GV31" s="13">
        <v>465</v>
      </c>
      <c r="GW31" s="13">
        <v>412</v>
      </c>
      <c r="GX31" s="13">
        <v>407</v>
      </c>
      <c r="GY31" s="13">
        <v>379</v>
      </c>
      <c r="GZ31" s="13">
        <v>377</v>
      </c>
      <c r="HA31" s="13">
        <v>401</v>
      </c>
      <c r="HB31" s="13">
        <v>352</v>
      </c>
      <c r="HC31" s="13">
        <v>291</v>
      </c>
      <c r="HD31" s="13">
        <v>321</v>
      </c>
      <c r="HE31" s="13">
        <v>317</v>
      </c>
      <c r="HF31" s="13">
        <v>327</v>
      </c>
      <c r="HG31" s="13">
        <v>283</v>
      </c>
      <c r="HH31" s="13">
        <v>235</v>
      </c>
      <c r="HI31" s="13">
        <v>204</v>
      </c>
      <c r="HJ31" s="13">
        <v>191</v>
      </c>
      <c r="HK31" s="13">
        <v>184</v>
      </c>
      <c r="HL31" s="13">
        <v>196</v>
      </c>
      <c r="HM31" s="13">
        <v>158</v>
      </c>
      <c r="HN31" s="13">
        <v>162</v>
      </c>
      <c r="HO31" s="13">
        <v>156</v>
      </c>
      <c r="HP31" s="13">
        <v>144</v>
      </c>
      <c r="HQ31" s="13">
        <v>135</v>
      </c>
      <c r="HR31" s="13">
        <v>137</v>
      </c>
      <c r="HS31" s="13">
        <v>127</v>
      </c>
      <c r="HT31" s="13">
        <v>99</v>
      </c>
      <c r="HU31" s="13">
        <v>84</v>
      </c>
      <c r="HV31" s="13">
        <v>90</v>
      </c>
      <c r="HW31" s="13">
        <v>85</v>
      </c>
      <c r="HX31" s="13">
        <v>62</v>
      </c>
      <c r="HY31" s="13">
        <v>62</v>
      </c>
      <c r="HZ31" s="13">
        <v>48</v>
      </c>
      <c r="IA31" s="13">
        <v>62</v>
      </c>
      <c r="IB31" s="13">
        <v>49</v>
      </c>
      <c r="IC31" s="13">
        <v>26</v>
      </c>
      <c r="ID31" s="13">
        <v>42</v>
      </c>
      <c r="IE31" s="13">
        <v>25</v>
      </c>
      <c r="IF31" s="13">
        <v>25</v>
      </c>
      <c r="IG31" s="13">
        <v>18</v>
      </c>
      <c r="IH31" s="13">
        <v>26</v>
      </c>
      <c r="II31" s="13">
        <v>20</v>
      </c>
      <c r="IJ31" s="13">
        <v>9</v>
      </c>
      <c r="IK31" s="13">
        <v>15</v>
      </c>
      <c r="IL31" s="13">
        <v>8</v>
      </c>
      <c r="IM31" s="13">
        <v>7</v>
      </c>
      <c r="IN31" s="13">
        <v>6</v>
      </c>
      <c r="IO31" s="13">
        <v>6</v>
      </c>
      <c r="IP31" s="13">
        <v>3</v>
      </c>
      <c r="IQ31" s="13">
        <v>1</v>
      </c>
      <c r="IR31" s="13">
        <v>1</v>
      </c>
      <c r="IS31" s="13">
        <v>3</v>
      </c>
      <c r="IT31" s="13"/>
      <c r="IU31" s="13"/>
      <c r="IV31" s="13"/>
      <c r="IW31" s="13"/>
      <c r="IX31" s="13"/>
      <c r="IY31" s="13"/>
      <c r="IZ31" s="13"/>
      <c r="JA31" s="13">
        <v>1</v>
      </c>
      <c r="JB31" s="57">
        <v>26605</v>
      </c>
      <c r="JC31" s="13"/>
      <c r="JD31" s="13">
        <v>1</v>
      </c>
      <c r="JE31" s="13"/>
      <c r="JF31" s="13"/>
      <c r="JG31" s="13"/>
      <c r="JH31" s="13"/>
      <c r="JI31" s="13"/>
      <c r="JJ31" s="13">
        <v>3</v>
      </c>
      <c r="JK31" s="13">
        <v>1</v>
      </c>
      <c r="JL31" s="13">
        <v>2</v>
      </c>
      <c r="JM31" s="13">
        <v>2</v>
      </c>
      <c r="JN31" s="13">
        <v>2</v>
      </c>
      <c r="JO31" s="13">
        <v>3</v>
      </c>
      <c r="JP31" s="13">
        <v>1</v>
      </c>
      <c r="JQ31" s="13">
        <v>2</v>
      </c>
      <c r="JR31" s="13">
        <v>1</v>
      </c>
      <c r="JS31" s="13">
        <v>6</v>
      </c>
      <c r="JT31" s="13">
        <v>6</v>
      </c>
      <c r="JU31" s="13">
        <v>5</v>
      </c>
      <c r="JV31" s="13">
        <v>9</v>
      </c>
      <c r="JW31" s="13">
        <v>6</v>
      </c>
      <c r="JX31" s="13">
        <v>9</v>
      </c>
      <c r="JY31" s="13">
        <v>7</v>
      </c>
      <c r="JZ31" s="13">
        <v>6</v>
      </c>
      <c r="KA31" s="13">
        <v>6</v>
      </c>
      <c r="KB31" s="13">
        <v>9</v>
      </c>
      <c r="KC31" s="13">
        <v>10</v>
      </c>
      <c r="KD31" s="13">
        <v>4</v>
      </c>
      <c r="KE31" s="13">
        <v>3</v>
      </c>
      <c r="KF31" s="13">
        <v>1</v>
      </c>
      <c r="KG31" s="13">
        <v>3</v>
      </c>
      <c r="KH31" s="13">
        <v>7</v>
      </c>
      <c r="KI31" s="13">
        <v>5</v>
      </c>
      <c r="KJ31" s="13">
        <v>9</v>
      </c>
      <c r="KK31" s="13">
        <v>6</v>
      </c>
      <c r="KL31" s="13">
        <v>9</v>
      </c>
      <c r="KM31" s="13">
        <v>6</v>
      </c>
      <c r="KN31" s="13">
        <v>7</v>
      </c>
      <c r="KO31" s="13">
        <v>8</v>
      </c>
      <c r="KP31" s="13">
        <v>7</v>
      </c>
      <c r="KQ31" s="13">
        <v>8</v>
      </c>
      <c r="KR31" s="13">
        <v>8</v>
      </c>
      <c r="KS31" s="13">
        <v>7</v>
      </c>
      <c r="KT31" s="13">
        <v>3</v>
      </c>
      <c r="KU31" s="13">
        <v>5</v>
      </c>
      <c r="KV31" s="13">
        <v>3</v>
      </c>
      <c r="KW31" s="13">
        <v>6</v>
      </c>
      <c r="KX31" s="13">
        <v>5</v>
      </c>
      <c r="KY31" s="13">
        <v>8</v>
      </c>
      <c r="KZ31" s="13">
        <v>6</v>
      </c>
      <c r="LA31" s="13">
        <v>3</v>
      </c>
      <c r="LB31" s="13">
        <v>2</v>
      </c>
      <c r="LC31" s="13">
        <v>6</v>
      </c>
      <c r="LD31" s="13">
        <v>3</v>
      </c>
      <c r="LE31" s="13">
        <v>4</v>
      </c>
      <c r="LF31" s="13">
        <v>4</v>
      </c>
      <c r="LG31" s="13">
        <v>3</v>
      </c>
      <c r="LH31" s="13">
        <v>3</v>
      </c>
      <c r="LI31" s="13">
        <v>5</v>
      </c>
      <c r="LJ31" s="13">
        <v>4</v>
      </c>
      <c r="LK31" s="13">
        <v>6</v>
      </c>
      <c r="LL31" s="13">
        <v>2</v>
      </c>
      <c r="LM31" s="13">
        <v>5</v>
      </c>
      <c r="LN31" s="13">
        <v>4</v>
      </c>
      <c r="LO31" s="13">
        <v>1</v>
      </c>
      <c r="LP31" s="13">
        <v>1</v>
      </c>
      <c r="LQ31" s="13">
        <v>1</v>
      </c>
      <c r="LR31" s="13">
        <v>4</v>
      </c>
      <c r="LS31" s="13">
        <v>1</v>
      </c>
      <c r="LT31" s="13">
        <v>4</v>
      </c>
      <c r="LU31" s="13">
        <v>2</v>
      </c>
      <c r="LV31" s="13">
        <v>1</v>
      </c>
      <c r="LW31" s="13">
        <v>3</v>
      </c>
      <c r="LX31" s="13">
        <v>3</v>
      </c>
      <c r="LY31" s="13">
        <v>3</v>
      </c>
      <c r="LZ31" s="13">
        <v>2</v>
      </c>
      <c r="MA31" s="13">
        <v>2</v>
      </c>
      <c r="MB31" s="13">
        <v>3</v>
      </c>
      <c r="MC31" s="13"/>
      <c r="MD31" s="13">
        <v>2</v>
      </c>
      <c r="ME31" s="13">
        <v>1</v>
      </c>
      <c r="MF31" s="13">
        <v>1</v>
      </c>
      <c r="MG31" s="13"/>
      <c r="MH31" s="13"/>
      <c r="MI31" s="13">
        <v>2</v>
      </c>
      <c r="MJ31" s="13">
        <v>1</v>
      </c>
      <c r="MK31" s="13">
        <v>4</v>
      </c>
      <c r="ML31" s="13">
        <v>1</v>
      </c>
      <c r="MM31" s="13">
        <v>2</v>
      </c>
      <c r="MN31" s="13"/>
      <c r="MO31" s="13"/>
      <c r="MP31" s="13">
        <v>1</v>
      </c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57">
        <v>331</v>
      </c>
      <c r="NF31" s="13">
        <v>52226</v>
      </c>
      <c r="NG31" s="331"/>
      <c r="NH31" s="331"/>
      <c r="NI31" s="331"/>
      <c r="NJ31" s="331"/>
      <c r="NK31" s="331"/>
      <c r="NL31" s="331"/>
      <c r="NM31" s="331"/>
      <c r="NN31" s="331"/>
      <c r="NO31" s="331"/>
      <c r="NP31" s="331"/>
      <c r="NQ31" s="331"/>
    </row>
    <row r="32" spans="1:381">
      <c r="A32" s="5" t="s">
        <v>183</v>
      </c>
      <c r="B32" s="232">
        <f t="shared" si="26"/>
        <v>1088</v>
      </c>
      <c r="C32" s="232">
        <f t="shared" si="27"/>
        <v>1034</v>
      </c>
      <c r="D32" s="232">
        <f t="shared" si="28"/>
        <v>5036</v>
      </c>
      <c r="E32" s="232">
        <f t="shared" si="29"/>
        <v>5560</v>
      </c>
      <c r="F32" s="232">
        <f t="shared" si="30"/>
        <v>17423</v>
      </c>
      <c r="G32" s="232">
        <f t="shared" si="31"/>
        <v>18373</v>
      </c>
      <c r="H32" s="232">
        <f t="shared" si="32"/>
        <v>18397</v>
      </c>
      <c r="I32" s="232">
        <f t="shared" si="33"/>
        <v>18512</v>
      </c>
      <c r="J32" s="232">
        <f t="shared" si="34"/>
        <v>16043</v>
      </c>
      <c r="K32" s="232">
        <f t="shared" si="35"/>
        <v>16051</v>
      </c>
      <c r="L32" s="232">
        <f t="shared" si="36"/>
        <v>10053</v>
      </c>
      <c r="M32" s="232">
        <f t="shared" si="37"/>
        <v>10463</v>
      </c>
      <c r="N32" s="232">
        <f t="shared" si="38"/>
        <v>6827</v>
      </c>
      <c r="O32" s="232">
        <f t="shared" si="39"/>
        <v>6957</v>
      </c>
      <c r="P32" s="232">
        <f t="shared" si="40"/>
        <v>3158</v>
      </c>
      <c r="Q32" s="232">
        <f t="shared" si="41"/>
        <v>3085</v>
      </c>
      <c r="R32" s="232">
        <f t="shared" si="42"/>
        <v>900</v>
      </c>
      <c r="S32" s="232">
        <f t="shared" si="43"/>
        <v>1225</v>
      </c>
      <c r="T32" s="232">
        <f t="shared" si="44"/>
        <v>108</v>
      </c>
      <c r="U32" s="232">
        <f t="shared" si="45"/>
        <v>245</v>
      </c>
      <c r="W32" s="12" t="s">
        <v>40</v>
      </c>
      <c r="X32" s="614">
        <f t="shared" si="67"/>
        <v>486</v>
      </c>
      <c r="Y32" s="614">
        <f t="shared" si="68"/>
        <v>472</v>
      </c>
      <c r="Z32" s="614">
        <f t="shared" si="69"/>
        <v>3629</v>
      </c>
      <c r="AA32" s="614">
        <f t="shared" si="70"/>
        <v>4133</v>
      </c>
      <c r="AB32" s="614">
        <f t="shared" si="71"/>
        <v>7442</v>
      </c>
      <c r="AC32" s="614">
        <f t="shared" si="72"/>
        <v>7992</v>
      </c>
      <c r="AD32" s="614">
        <f t="shared" si="73"/>
        <v>7480</v>
      </c>
      <c r="AE32" s="614">
        <f t="shared" si="74"/>
        <v>7829</v>
      </c>
      <c r="AF32" s="614">
        <f t="shared" si="75"/>
        <v>6328</v>
      </c>
      <c r="AG32" s="614">
        <f t="shared" si="76"/>
        <v>6747</v>
      </c>
      <c r="AH32" s="614">
        <f t="shared" si="77"/>
        <v>4254</v>
      </c>
      <c r="AI32" s="614">
        <f t="shared" si="78"/>
        <v>4247</v>
      </c>
      <c r="AJ32" s="614">
        <f t="shared" si="79"/>
        <v>2375</v>
      </c>
      <c r="AK32" s="614">
        <f t="shared" si="80"/>
        <v>2392</v>
      </c>
      <c r="AL32" s="614">
        <f t="shared" si="81"/>
        <v>1122</v>
      </c>
      <c r="AM32" s="614">
        <f t="shared" si="82"/>
        <v>1144</v>
      </c>
      <c r="AN32" s="614">
        <f t="shared" si="83"/>
        <v>332</v>
      </c>
      <c r="AO32" s="614">
        <f t="shared" si="84"/>
        <v>465</v>
      </c>
      <c r="AP32" s="614">
        <f t="shared" si="85"/>
        <v>54</v>
      </c>
      <c r="AQ32" s="614">
        <f t="shared" si="86"/>
        <v>115</v>
      </c>
      <c r="AR32" s="614">
        <f t="shared" si="87"/>
        <v>126</v>
      </c>
      <c r="AT32" s="12" t="s">
        <v>40</v>
      </c>
      <c r="AU32" s="13">
        <v>17</v>
      </c>
      <c r="AV32" s="13">
        <v>28</v>
      </c>
      <c r="AW32" s="13">
        <v>30</v>
      </c>
      <c r="AX32" s="13">
        <v>31</v>
      </c>
      <c r="AY32" s="13">
        <v>24</v>
      </c>
      <c r="AZ32" s="13">
        <v>33</v>
      </c>
      <c r="BA32" s="13">
        <v>56</v>
      </c>
      <c r="BB32" s="13">
        <v>70</v>
      </c>
      <c r="BC32" s="13">
        <v>91</v>
      </c>
      <c r="BD32" s="13">
        <v>92</v>
      </c>
      <c r="BE32" s="13">
        <v>133</v>
      </c>
      <c r="BF32" s="13">
        <v>191</v>
      </c>
      <c r="BG32" s="13">
        <v>224</v>
      </c>
      <c r="BH32" s="13">
        <v>295</v>
      </c>
      <c r="BI32" s="13">
        <v>409</v>
      </c>
      <c r="BJ32" s="13">
        <v>454</v>
      </c>
      <c r="BK32" s="13">
        <v>486</v>
      </c>
      <c r="BL32" s="13">
        <v>627</v>
      </c>
      <c r="BM32" s="13">
        <v>657</v>
      </c>
      <c r="BN32" s="13">
        <v>657</v>
      </c>
      <c r="BO32" s="13">
        <v>666</v>
      </c>
      <c r="BP32" s="13">
        <v>716</v>
      </c>
      <c r="BQ32" s="13">
        <v>783</v>
      </c>
      <c r="BR32" s="13">
        <v>812</v>
      </c>
      <c r="BS32" s="13">
        <v>788</v>
      </c>
      <c r="BT32" s="13">
        <v>840</v>
      </c>
      <c r="BU32" s="13">
        <v>857</v>
      </c>
      <c r="BV32" s="13">
        <v>853</v>
      </c>
      <c r="BW32" s="13">
        <v>822</v>
      </c>
      <c r="BX32" s="13">
        <v>855</v>
      </c>
      <c r="BY32" s="13">
        <v>867</v>
      </c>
      <c r="BZ32" s="13">
        <v>840</v>
      </c>
      <c r="CA32" s="13">
        <v>779</v>
      </c>
      <c r="CB32" s="13">
        <v>752</v>
      </c>
      <c r="CC32" s="13">
        <v>757</v>
      </c>
      <c r="CD32" s="13">
        <v>797</v>
      </c>
      <c r="CE32" s="13">
        <v>737</v>
      </c>
      <c r="CF32" s="13">
        <v>727</v>
      </c>
      <c r="CG32" s="13">
        <v>768</v>
      </c>
      <c r="CH32" s="13">
        <v>805</v>
      </c>
      <c r="CI32" s="13">
        <v>787</v>
      </c>
      <c r="CJ32" s="13">
        <v>747</v>
      </c>
      <c r="CK32" s="13">
        <v>804</v>
      </c>
      <c r="CL32" s="13">
        <v>739</v>
      </c>
      <c r="CM32" s="13">
        <v>691</v>
      </c>
      <c r="CN32" s="13">
        <v>609</v>
      </c>
      <c r="CO32" s="13">
        <v>618</v>
      </c>
      <c r="CP32" s="13">
        <v>606</v>
      </c>
      <c r="CQ32" s="13">
        <v>580</v>
      </c>
      <c r="CR32" s="13">
        <v>566</v>
      </c>
      <c r="CS32" s="13">
        <v>517</v>
      </c>
      <c r="CT32" s="13">
        <v>498</v>
      </c>
      <c r="CU32" s="13">
        <v>453</v>
      </c>
      <c r="CV32" s="13">
        <v>434</v>
      </c>
      <c r="CW32" s="13">
        <v>451</v>
      </c>
      <c r="CX32" s="13">
        <v>401</v>
      </c>
      <c r="CY32" s="13">
        <v>406</v>
      </c>
      <c r="CZ32" s="13">
        <v>392</v>
      </c>
      <c r="DA32" s="13">
        <v>360</v>
      </c>
      <c r="DB32" s="13">
        <v>335</v>
      </c>
      <c r="DC32" s="13">
        <v>320</v>
      </c>
      <c r="DD32" s="13">
        <v>257</v>
      </c>
      <c r="DE32" s="13">
        <v>280</v>
      </c>
      <c r="DF32" s="13">
        <v>249</v>
      </c>
      <c r="DG32" s="13">
        <v>280</v>
      </c>
      <c r="DH32" s="13">
        <v>228</v>
      </c>
      <c r="DI32" s="13">
        <v>210</v>
      </c>
      <c r="DJ32" s="13">
        <v>213</v>
      </c>
      <c r="DK32" s="13">
        <v>177</v>
      </c>
      <c r="DL32" s="13">
        <v>178</v>
      </c>
      <c r="DM32" s="13">
        <v>163</v>
      </c>
      <c r="DN32" s="13">
        <v>135</v>
      </c>
      <c r="DO32" s="13">
        <v>134</v>
      </c>
      <c r="DP32" s="13">
        <v>131</v>
      </c>
      <c r="DQ32" s="13">
        <v>119</v>
      </c>
      <c r="DR32" s="13">
        <v>95</v>
      </c>
      <c r="DS32" s="13">
        <v>98</v>
      </c>
      <c r="DT32" s="13">
        <v>103</v>
      </c>
      <c r="DU32" s="13">
        <v>87</v>
      </c>
      <c r="DV32" s="13">
        <v>79</v>
      </c>
      <c r="DW32" s="13">
        <v>86</v>
      </c>
      <c r="DX32" s="13">
        <v>51</v>
      </c>
      <c r="DY32" s="13">
        <v>71</v>
      </c>
      <c r="DZ32" s="13">
        <v>55</v>
      </c>
      <c r="EA32" s="13">
        <v>49</v>
      </c>
      <c r="EB32" s="13">
        <v>33</v>
      </c>
      <c r="EC32" s="13">
        <v>30</v>
      </c>
      <c r="ED32" s="13">
        <v>37</v>
      </c>
      <c r="EE32" s="13">
        <v>27</v>
      </c>
      <c r="EF32" s="13">
        <v>26</v>
      </c>
      <c r="EG32" s="13">
        <v>33</v>
      </c>
      <c r="EH32" s="13">
        <v>15</v>
      </c>
      <c r="EI32" s="13">
        <v>19</v>
      </c>
      <c r="EJ32" s="13">
        <v>10</v>
      </c>
      <c r="EK32" s="13">
        <v>6</v>
      </c>
      <c r="EL32" s="13">
        <v>13</v>
      </c>
      <c r="EM32" s="13">
        <v>8</v>
      </c>
      <c r="EN32" s="13">
        <v>5</v>
      </c>
      <c r="EO32" s="13">
        <v>3</v>
      </c>
      <c r="EP32" s="13">
        <v>1</v>
      </c>
      <c r="EQ32" s="13">
        <v>1</v>
      </c>
      <c r="ER32" s="13"/>
      <c r="ES32" s="13"/>
      <c r="ET32" s="13">
        <v>1</v>
      </c>
      <c r="EU32" s="13"/>
      <c r="EV32" s="13"/>
      <c r="EW32" s="13"/>
      <c r="EX32" s="13">
        <v>1</v>
      </c>
      <c r="EY32" s="57">
        <v>35537</v>
      </c>
      <c r="EZ32" s="13">
        <v>17</v>
      </c>
      <c r="FA32" s="13">
        <v>25</v>
      </c>
      <c r="FB32" s="13">
        <v>35</v>
      </c>
      <c r="FC32" s="13">
        <v>25</v>
      </c>
      <c r="FD32" s="13">
        <v>38</v>
      </c>
      <c r="FE32" s="13">
        <v>42</v>
      </c>
      <c r="FF32" s="13">
        <v>47</v>
      </c>
      <c r="FG32" s="13">
        <v>58</v>
      </c>
      <c r="FH32" s="13">
        <v>83</v>
      </c>
      <c r="FI32" s="13">
        <v>116</v>
      </c>
      <c r="FJ32" s="13">
        <v>146</v>
      </c>
      <c r="FK32" s="13">
        <v>161</v>
      </c>
      <c r="FL32" s="13">
        <v>224</v>
      </c>
      <c r="FM32" s="13">
        <v>290</v>
      </c>
      <c r="FN32" s="13">
        <v>317</v>
      </c>
      <c r="FO32" s="13">
        <v>362</v>
      </c>
      <c r="FP32" s="13">
        <v>455</v>
      </c>
      <c r="FQ32" s="13">
        <v>533</v>
      </c>
      <c r="FR32" s="13">
        <v>569</v>
      </c>
      <c r="FS32" s="13">
        <v>572</v>
      </c>
      <c r="FT32" s="13">
        <v>650</v>
      </c>
      <c r="FU32" s="13">
        <v>663</v>
      </c>
      <c r="FV32" s="13">
        <v>667</v>
      </c>
      <c r="FW32" s="13">
        <v>697</v>
      </c>
      <c r="FX32" s="13">
        <v>778</v>
      </c>
      <c r="FY32" s="13">
        <v>791</v>
      </c>
      <c r="FZ32" s="13">
        <v>817</v>
      </c>
      <c r="GA32" s="13">
        <v>778</v>
      </c>
      <c r="GB32" s="13">
        <v>769</v>
      </c>
      <c r="GC32" s="13">
        <v>832</v>
      </c>
      <c r="GD32" s="13">
        <v>825</v>
      </c>
      <c r="GE32" s="13">
        <v>770</v>
      </c>
      <c r="GF32" s="13">
        <v>752</v>
      </c>
      <c r="GG32" s="13">
        <v>767</v>
      </c>
      <c r="GH32" s="13">
        <v>737</v>
      </c>
      <c r="GI32" s="13">
        <v>753</v>
      </c>
      <c r="GJ32" s="13">
        <v>660</v>
      </c>
      <c r="GK32" s="13">
        <v>724</v>
      </c>
      <c r="GL32" s="13">
        <v>791</v>
      </c>
      <c r="GM32" s="13">
        <v>701</v>
      </c>
      <c r="GN32" s="13">
        <v>719</v>
      </c>
      <c r="GO32" s="13">
        <v>702</v>
      </c>
      <c r="GP32" s="13">
        <v>739</v>
      </c>
      <c r="GQ32" s="13">
        <v>724</v>
      </c>
      <c r="GR32" s="13">
        <v>648</v>
      </c>
      <c r="GS32" s="13">
        <v>590</v>
      </c>
      <c r="GT32" s="13">
        <v>577</v>
      </c>
      <c r="GU32" s="13">
        <v>545</v>
      </c>
      <c r="GV32" s="13">
        <v>552</v>
      </c>
      <c r="GW32" s="13">
        <v>532</v>
      </c>
      <c r="GX32" s="13">
        <v>506</v>
      </c>
      <c r="GY32" s="13">
        <v>475</v>
      </c>
      <c r="GZ32" s="13">
        <v>473</v>
      </c>
      <c r="HA32" s="13">
        <v>456</v>
      </c>
      <c r="HB32" s="13">
        <v>439</v>
      </c>
      <c r="HC32" s="13">
        <v>404</v>
      </c>
      <c r="HD32" s="13">
        <v>391</v>
      </c>
      <c r="HE32" s="13">
        <v>417</v>
      </c>
      <c r="HF32" s="13">
        <v>366</v>
      </c>
      <c r="HG32" s="13">
        <v>327</v>
      </c>
      <c r="HH32" s="13">
        <v>281</v>
      </c>
      <c r="HI32" s="13">
        <v>257</v>
      </c>
      <c r="HJ32" s="13">
        <v>276</v>
      </c>
      <c r="HK32" s="13">
        <v>249</v>
      </c>
      <c r="HL32" s="13">
        <v>252</v>
      </c>
      <c r="HM32" s="13">
        <v>255</v>
      </c>
      <c r="HN32" s="13">
        <v>233</v>
      </c>
      <c r="HO32" s="13">
        <v>215</v>
      </c>
      <c r="HP32" s="13">
        <v>189</v>
      </c>
      <c r="HQ32" s="13">
        <v>168</v>
      </c>
      <c r="HR32" s="13">
        <v>180</v>
      </c>
      <c r="HS32" s="13">
        <v>152</v>
      </c>
      <c r="HT32" s="13">
        <v>130</v>
      </c>
      <c r="HU32" s="13">
        <v>132</v>
      </c>
      <c r="HV32" s="13">
        <v>105</v>
      </c>
      <c r="HW32" s="13">
        <v>95</v>
      </c>
      <c r="HX32" s="13">
        <v>101</v>
      </c>
      <c r="HY32" s="13">
        <v>86</v>
      </c>
      <c r="HZ32" s="13">
        <v>63</v>
      </c>
      <c r="IA32" s="13">
        <v>78</v>
      </c>
      <c r="IB32" s="13">
        <v>45</v>
      </c>
      <c r="IC32" s="13">
        <v>43</v>
      </c>
      <c r="ID32" s="13">
        <v>51</v>
      </c>
      <c r="IE32" s="13">
        <v>36</v>
      </c>
      <c r="IF32" s="13">
        <v>32</v>
      </c>
      <c r="IG32" s="13">
        <v>27</v>
      </c>
      <c r="IH32" s="13">
        <v>43</v>
      </c>
      <c r="II32" s="13">
        <v>16</v>
      </c>
      <c r="IJ32" s="13">
        <v>22</v>
      </c>
      <c r="IK32" s="13">
        <v>17</v>
      </c>
      <c r="IL32" s="13">
        <v>14</v>
      </c>
      <c r="IM32" s="13">
        <v>12</v>
      </c>
      <c r="IN32" s="13">
        <v>11</v>
      </c>
      <c r="IO32" s="13">
        <v>6</v>
      </c>
      <c r="IP32" s="13">
        <v>5</v>
      </c>
      <c r="IQ32" s="13">
        <v>2</v>
      </c>
      <c r="IR32" s="13">
        <v>1</v>
      </c>
      <c r="IS32" s="13"/>
      <c r="IT32" s="13">
        <v>2</v>
      </c>
      <c r="IU32" s="13"/>
      <c r="IV32" s="13">
        <v>1</v>
      </c>
      <c r="IW32" s="13"/>
      <c r="IX32" s="13"/>
      <c r="IY32" s="13"/>
      <c r="IZ32" s="13"/>
      <c r="JA32" s="13"/>
      <c r="JB32" s="57">
        <v>33502</v>
      </c>
      <c r="JC32" s="13">
        <v>5</v>
      </c>
      <c r="JD32" s="13">
        <v>1</v>
      </c>
      <c r="JE32" s="13">
        <v>2</v>
      </c>
      <c r="JF32" s="13">
        <v>1</v>
      </c>
      <c r="JG32" s="13"/>
      <c r="JH32" s="13">
        <v>2</v>
      </c>
      <c r="JI32" s="13"/>
      <c r="JJ32" s="13">
        <v>1</v>
      </c>
      <c r="JK32" s="13"/>
      <c r="JL32" s="13">
        <v>1</v>
      </c>
      <c r="JM32" s="13"/>
      <c r="JN32" s="13"/>
      <c r="JO32" s="13"/>
      <c r="JP32" s="13"/>
      <c r="JQ32" s="13">
        <v>3</v>
      </c>
      <c r="JR32" s="13">
        <v>2</v>
      </c>
      <c r="JS32" s="13"/>
      <c r="JT32" s="13">
        <v>1</v>
      </c>
      <c r="JU32" s="13">
        <v>2</v>
      </c>
      <c r="JV32" s="13">
        <v>2</v>
      </c>
      <c r="JW32" s="13"/>
      <c r="JX32" s="13">
        <v>2</v>
      </c>
      <c r="JY32" s="13">
        <v>1</v>
      </c>
      <c r="JZ32" s="13">
        <v>1</v>
      </c>
      <c r="KA32" s="13"/>
      <c r="KB32" s="13"/>
      <c r="KC32" s="13">
        <v>1</v>
      </c>
      <c r="KD32" s="13">
        <v>5</v>
      </c>
      <c r="KE32" s="13">
        <v>4</v>
      </c>
      <c r="KF32" s="13">
        <v>5</v>
      </c>
      <c r="KG32" s="13">
        <v>3</v>
      </c>
      <c r="KH32" s="13">
        <v>4</v>
      </c>
      <c r="KI32" s="13">
        <v>3</v>
      </c>
      <c r="KJ32" s="13">
        <v>2</v>
      </c>
      <c r="KK32" s="13">
        <v>3</v>
      </c>
      <c r="KL32" s="13">
        <v>2</v>
      </c>
      <c r="KM32" s="13">
        <v>3</v>
      </c>
      <c r="KN32" s="13"/>
      <c r="KO32" s="13"/>
      <c r="KP32" s="13">
        <v>1</v>
      </c>
      <c r="KQ32" s="13">
        <v>2</v>
      </c>
      <c r="KR32" s="13">
        <v>2</v>
      </c>
      <c r="KS32" s="13">
        <v>3</v>
      </c>
      <c r="KT32" s="13"/>
      <c r="KU32" s="13">
        <v>1</v>
      </c>
      <c r="KV32" s="13">
        <v>3</v>
      </c>
      <c r="KW32" s="13">
        <v>1</v>
      </c>
      <c r="KX32" s="13"/>
      <c r="KY32" s="13">
        <v>2</v>
      </c>
      <c r="KZ32" s="13">
        <v>1</v>
      </c>
      <c r="LA32" s="13">
        <v>2</v>
      </c>
      <c r="LB32" s="13">
        <v>1</v>
      </c>
      <c r="LC32" s="13">
        <v>1</v>
      </c>
      <c r="LD32" s="13">
        <v>2</v>
      </c>
      <c r="LE32" s="13">
        <v>4</v>
      </c>
      <c r="LF32" s="13">
        <v>3</v>
      </c>
      <c r="LG32" s="13">
        <v>2</v>
      </c>
      <c r="LH32" s="13">
        <v>1</v>
      </c>
      <c r="LI32" s="13">
        <v>1</v>
      </c>
      <c r="LJ32" s="13"/>
      <c r="LK32" s="13"/>
      <c r="LL32" s="13">
        <v>2</v>
      </c>
      <c r="LM32" s="13">
        <v>2</v>
      </c>
      <c r="LN32" s="13">
        <v>2</v>
      </c>
      <c r="LO32" s="13">
        <v>1</v>
      </c>
      <c r="LP32" s="13">
        <v>1</v>
      </c>
      <c r="LQ32" s="13">
        <v>1</v>
      </c>
      <c r="LR32" s="13">
        <v>1</v>
      </c>
      <c r="LS32" s="13">
        <v>1</v>
      </c>
      <c r="LT32" s="13"/>
      <c r="LU32" s="13"/>
      <c r="LV32" s="13"/>
      <c r="LW32" s="13"/>
      <c r="LX32" s="13"/>
      <c r="LY32" s="13"/>
      <c r="LZ32" s="13">
        <v>1</v>
      </c>
      <c r="MA32" s="13">
        <v>1</v>
      </c>
      <c r="MB32" s="13">
        <v>1</v>
      </c>
      <c r="MC32" s="13"/>
      <c r="MD32" s="13"/>
      <c r="ME32" s="13"/>
      <c r="MF32" s="13">
        <v>1</v>
      </c>
      <c r="MG32" s="13"/>
      <c r="MH32" s="13"/>
      <c r="MI32" s="13"/>
      <c r="MJ32" s="13">
        <v>1</v>
      </c>
      <c r="MK32" s="13">
        <v>1</v>
      </c>
      <c r="ML32" s="13"/>
      <c r="MM32" s="13">
        <v>2</v>
      </c>
      <c r="MN32" s="13"/>
      <c r="MO32" s="13">
        <v>3</v>
      </c>
      <c r="MP32" s="13"/>
      <c r="MQ32" s="13"/>
      <c r="MR32" s="13"/>
      <c r="MS32" s="13">
        <v>1</v>
      </c>
      <c r="MT32" s="13"/>
      <c r="MU32" s="13"/>
      <c r="MV32" s="13"/>
      <c r="MW32" s="13"/>
      <c r="MX32" s="13"/>
      <c r="MY32" s="13">
        <v>1</v>
      </c>
      <c r="MZ32" s="13"/>
      <c r="NA32" s="13">
        <v>1</v>
      </c>
      <c r="NB32" s="13"/>
      <c r="NC32" s="13"/>
      <c r="ND32" s="13">
        <v>5</v>
      </c>
      <c r="NE32" s="57">
        <v>125</v>
      </c>
      <c r="NF32" s="13">
        <v>69164</v>
      </c>
      <c r="NG32" s="331"/>
      <c r="NH32" s="331"/>
      <c r="NI32" s="331"/>
      <c r="NJ32" s="331"/>
      <c r="NK32" s="331"/>
      <c r="NL32" s="331"/>
      <c r="NM32" s="331"/>
      <c r="NN32" s="331"/>
      <c r="NO32" s="331"/>
      <c r="NP32" s="331"/>
      <c r="NQ32" s="331"/>
    </row>
    <row r="33" spans="1:379" ht="13.8">
      <c r="A33" s="14" t="s">
        <v>269</v>
      </c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W33" s="12" t="s">
        <v>41</v>
      </c>
      <c r="X33" s="614">
        <f t="shared" si="67"/>
        <v>493</v>
      </c>
      <c r="Y33" s="614">
        <f t="shared" si="68"/>
        <v>437</v>
      </c>
      <c r="Z33" s="614">
        <f t="shared" si="69"/>
        <v>1806</v>
      </c>
      <c r="AA33" s="614">
        <f t="shared" si="70"/>
        <v>2086</v>
      </c>
      <c r="AB33" s="614">
        <f t="shared" si="71"/>
        <v>6084</v>
      </c>
      <c r="AC33" s="614">
        <f t="shared" si="72"/>
        <v>5850</v>
      </c>
      <c r="AD33" s="614">
        <f t="shared" si="73"/>
        <v>7940</v>
      </c>
      <c r="AE33" s="614">
        <f t="shared" si="74"/>
        <v>7028</v>
      </c>
      <c r="AF33" s="614">
        <f t="shared" si="75"/>
        <v>6151</v>
      </c>
      <c r="AG33" s="614">
        <f t="shared" si="76"/>
        <v>5293</v>
      </c>
      <c r="AH33" s="614">
        <f t="shared" si="77"/>
        <v>3461</v>
      </c>
      <c r="AI33" s="614">
        <f t="shared" si="78"/>
        <v>3234</v>
      </c>
      <c r="AJ33" s="614">
        <f t="shared" si="79"/>
        <v>1828</v>
      </c>
      <c r="AK33" s="614">
        <f t="shared" si="80"/>
        <v>1725</v>
      </c>
      <c r="AL33" s="614">
        <f t="shared" si="81"/>
        <v>716</v>
      </c>
      <c r="AM33" s="614">
        <f t="shared" si="82"/>
        <v>763</v>
      </c>
      <c r="AN33" s="614">
        <f t="shared" si="83"/>
        <v>270</v>
      </c>
      <c r="AO33" s="614">
        <f t="shared" si="84"/>
        <v>298</v>
      </c>
      <c r="AP33" s="614">
        <f t="shared" si="85"/>
        <v>38</v>
      </c>
      <c r="AQ33" s="614">
        <f t="shared" si="86"/>
        <v>58</v>
      </c>
      <c r="AR33" s="614">
        <f t="shared" si="87"/>
        <v>303</v>
      </c>
      <c r="AT33" s="12" t="s">
        <v>41</v>
      </c>
      <c r="AU33" s="13">
        <v>5</v>
      </c>
      <c r="AV33" s="13">
        <v>57</v>
      </c>
      <c r="AW33" s="13">
        <v>45</v>
      </c>
      <c r="AX33" s="13">
        <v>32</v>
      </c>
      <c r="AY33" s="13">
        <v>46</v>
      </c>
      <c r="AZ33" s="13">
        <v>37</v>
      </c>
      <c r="BA33" s="13">
        <v>53</v>
      </c>
      <c r="BB33" s="13">
        <v>37</v>
      </c>
      <c r="BC33" s="13">
        <v>48</v>
      </c>
      <c r="BD33" s="13">
        <v>77</v>
      </c>
      <c r="BE33" s="13">
        <v>88</v>
      </c>
      <c r="BF33" s="13">
        <v>85</v>
      </c>
      <c r="BG33" s="13">
        <v>89</v>
      </c>
      <c r="BH33" s="13">
        <v>126</v>
      </c>
      <c r="BI33" s="13">
        <v>166</v>
      </c>
      <c r="BJ33" s="13">
        <v>226</v>
      </c>
      <c r="BK33" s="13">
        <v>268</v>
      </c>
      <c r="BL33" s="13">
        <v>311</v>
      </c>
      <c r="BM33" s="13">
        <v>352</v>
      </c>
      <c r="BN33" s="13">
        <v>375</v>
      </c>
      <c r="BO33" s="13">
        <v>398</v>
      </c>
      <c r="BP33" s="13">
        <v>454</v>
      </c>
      <c r="BQ33" s="13">
        <v>478</v>
      </c>
      <c r="BR33" s="13">
        <v>529</v>
      </c>
      <c r="BS33" s="13">
        <v>596</v>
      </c>
      <c r="BT33" s="13">
        <v>630</v>
      </c>
      <c r="BU33" s="13">
        <v>687</v>
      </c>
      <c r="BV33" s="13">
        <v>693</v>
      </c>
      <c r="BW33" s="13">
        <v>653</v>
      </c>
      <c r="BX33" s="13">
        <v>732</v>
      </c>
      <c r="BY33" s="13">
        <v>765</v>
      </c>
      <c r="BZ33" s="13">
        <v>722</v>
      </c>
      <c r="CA33" s="13">
        <v>743</v>
      </c>
      <c r="CB33" s="13">
        <v>728</v>
      </c>
      <c r="CC33" s="13">
        <v>725</v>
      </c>
      <c r="CD33" s="13">
        <v>714</v>
      </c>
      <c r="CE33" s="13">
        <v>628</v>
      </c>
      <c r="CF33" s="13">
        <v>645</v>
      </c>
      <c r="CG33" s="13">
        <v>677</v>
      </c>
      <c r="CH33" s="13">
        <v>681</v>
      </c>
      <c r="CI33" s="13">
        <v>660</v>
      </c>
      <c r="CJ33" s="13">
        <v>655</v>
      </c>
      <c r="CK33" s="13">
        <v>607</v>
      </c>
      <c r="CL33" s="13">
        <v>569</v>
      </c>
      <c r="CM33" s="13">
        <v>531</v>
      </c>
      <c r="CN33" s="13">
        <v>525</v>
      </c>
      <c r="CO33" s="13">
        <v>498</v>
      </c>
      <c r="CP33" s="13">
        <v>430</v>
      </c>
      <c r="CQ33" s="13">
        <v>413</v>
      </c>
      <c r="CR33" s="13">
        <v>405</v>
      </c>
      <c r="CS33" s="13">
        <v>421</v>
      </c>
      <c r="CT33" s="13">
        <v>369</v>
      </c>
      <c r="CU33" s="13">
        <v>354</v>
      </c>
      <c r="CV33" s="13">
        <v>344</v>
      </c>
      <c r="CW33" s="13">
        <v>318</v>
      </c>
      <c r="CX33" s="13">
        <v>295</v>
      </c>
      <c r="CY33" s="13">
        <v>286</v>
      </c>
      <c r="CZ33" s="13">
        <v>315</v>
      </c>
      <c r="DA33" s="13">
        <v>276</v>
      </c>
      <c r="DB33" s="13">
        <v>256</v>
      </c>
      <c r="DC33" s="13">
        <v>223</v>
      </c>
      <c r="DD33" s="13">
        <v>226</v>
      </c>
      <c r="DE33" s="13">
        <v>176</v>
      </c>
      <c r="DF33" s="13">
        <v>194</v>
      </c>
      <c r="DG33" s="13">
        <v>188</v>
      </c>
      <c r="DH33" s="13">
        <v>152</v>
      </c>
      <c r="DI33" s="13">
        <v>146</v>
      </c>
      <c r="DJ33" s="13">
        <v>152</v>
      </c>
      <c r="DK33" s="13">
        <v>135</v>
      </c>
      <c r="DL33" s="13">
        <v>133</v>
      </c>
      <c r="DM33" s="13">
        <v>99</v>
      </c>
      <c r="DN33" s="13">
        <v>94</v>
      </c>
      <c r="DO33" s="13">
        <v>80</v>
      </c>
      <c r="DP33" s="13">
        <v>91</v>
      </c>
      <c r="DQ33" s="13">
        <v>81</v>
      </c>
      <c r="DR33" s="13">
        <v>74</v>
      </c>
      <c r="DS33" s="13">
        <v>72</v>
      </c>
      <c r="DT33" s="13">
        <v>58</v>
      </c>
      <c r="DU33" s="13">
        <v>53</v>
      </c>
      <c r="DV33" s="13">
        <v>61</v>
      </c>
      <c r="DW33" s="13">
        <v>43</v>
      </c>
      <c r="DX33" s="13">
        <v>43</v>
      </c>
      <c r="DY33" s="13">
        <v>46</v>
      </c>
      <c r="DZ33" s="13">
        <v>22</v>
      </c>
      <c r="EA33" s="13">
        <v>28</v>
      </c>
      <c r="EB33" s="13">
        <v>27</v>
      </c>
      <c r="EC33" s="13">
        <v>21</v>
      </c>
      <c r="ED33" s="13">
        <v>22</v>
      </c>
      <c r="EE33" s="13">
        <v>21</v>
      </c>
      <c r="EF33" s="13">
        <v>25</v>
      </c>
      <c r="EG33" s="13">
        <v>18</v>
      </c>
      <c r="EH33" s="13">
        <v>12</v>
      </c>
      <c r="EI33" s="13">
        <v>5</v>
      </c>
      <c r="EJ33" s="13">
        <v>11</v>
      </c>
      <c r="EK33" s="13"/>
      <c r="EL33" s="13"/>
      <c r="EM33" s="13">
        <v>3</v>
      </c>
      <c r="EN33" s="13">
        <v>3</v>
      </c>
      <c r="EO33" s="13">
        <v>2</v>
      </c>
      <c r="EP33" s="13">
        <v>1</v>
      </c>
      <c r="EQ33" s="13">
        <v>3</v>
      </c>
      <c r="ER33" s="13"/>
      <c r="ES33" s="13"/>
      <c r="ET33" s="13"/>
      <c r="EU33" s="13"/>
      <c r="EV33" s="13"/>
      <c r="EW33" s="13"/>
      <c r="EX33" s="13">
        <v>2</v>
      </c>
      <c r="EY33" s="57">
        <v>26774</v>
      </c>
      <c r="EZ33" s="13">
        <v>16</v>
      </c>
      <c r="FA33" s="13">
        <v>43</v>
      </c>
      <c r="FB33" s="13">
        <v>49</v>
      </c>
      <c r="FC33" s="13">
        <v>50</v>
      </c>
      <c r="FD33" s="13">
        <v>50</v>
      </c>
      <c r="FE33" s="13">
        <v>47</v>
      </c>
      <c r="FF33" s="13">
        <v>47</v>
      </c>
      <c r="FG33" s="13">
        <v>60</v>
      </c>
      <c r="FH33" s="13">
        <v>71</v>
      </c>
      <c r="FI33" s="13">
        <v>60</v>
      </c>
      <c r="FJ33" s="13">
        <v>68</v>
      </c>
      <c r="FK33" s="13">
        <v>84</v>
      </c>
      <c r="FL33" s="13">
        <v>102</v>
      </c>
      <c r="FM33" s="13">
        <v>113</v>
      </c>
      <c r="FN33" s="13">
        <v>136</v>
      </c>
      <c r="FO33" s="13">
        <v>194</v>
      </c>
      <c r="FP33" s="13">
        <v>211</v>
      </c>
      <c r="FQ33" s="13">
        <v>268</v>
      </c>
      <c r="FR33" s="13">
        <v>295</v>
      </c>
      <c r="FS33" s="13">
        <v>335</v>
      </c>
      <c r="FT33" s="13">
        <v>428</v>
      </c>
      <c r="FU33" s="13">
        <v>467</v>
      </c>
      <c r="FV33" s="13">
        <v>443</v>
      </c>
      <c r="FW33" s="13">
        <v>552</v>
      </c>
      <c r="FX33" s="13">
        <v>584</v>
      </c>
      <c r="FY33" s="13">
        <v>648</v>
      </c>
      <c r="FZ33" s="13">
        <v>702</v>
      </c>
      <c r="GA33" s="13">
        <v>735</v>
      </c>
      <c r="GB33" s="13">
        <v>772</v>
      </c>
      <c r="GC33" s="13">
        <v>753</v>
      </c>
      <c r="GD33" s="13">
        <v>806</v>
      </c>
      <c r="GE33" s="13">
        <v>797</v>
      </c>
      <c r="GF33" s="13">
        <v>786</v>
      </c>
      <c r="GG33" s="13">
        <v>762</v>
      </c>
      <c r="GH33" s="13">
        <v>817</v>
      </c>
      <c r="GI33" s="13">
        <v>837</v>
      </c>
      <c r="GJ33" s="13">
        <v>808</v>
      </c>
      <c r="GK33" s="13">
        <v>827</v>
      </c>
      <c r="GL33" s="13">
        <v>737</v>
      </c>
      <c r="GM33" s="13">
        <v>763</v>
      </c>
      <c r="GN33" s="13">
        <v>746</v>
      </c>
      <c r="GO33" s="13">
        <v>732</v>
      </c>
      <c r="GP33" s="13">
        <v>762</v>
      </c>
      <c r="GQ33" s="13">
        <v>717</v>
      </c>
      <c r="GR33" s="13">
        <v>639</v>
      </c>
      <c r="GS33" s="13">
        <v>589</v>
      </c>
      <c r="GT33" s="13">
        <v>532</v>
      </c>
      <c r="GU33" s="13">
        <v>496</v>
      </c>
      <c r="GV33" s="13">
        <v>466</v>
      </c>
      <c r="GW33" s="13">
        <v>472</v>
      </c>
      <c r="GX33" s="13">
        <v>455</v>
      </c>
      <c r="GY33" s="13">
        <v>369</v>
      </c>
      <c r="GZ33" s="13">
        <v>464</v>
      </c>
      <c r="HA33" s="13">
        <v>328</v>
      </c>
      <c r="HB33" s="13">
        <v>324</v>
      </c>
      <c r="HC33" s="13">
        <v>333</v>
      </c>
      <c r="HD33" s="13">
        <v>316</v>
      </c>
      <c r="HE33" s="13">
        <v>307</v>
      </c>
      <c r="HF33" s="13">
        <v>303</v>
      </c>
      <c r="HG33" s="13">
        <v>262</v>
      </c>
      <c r="HH33" s="13">
        <v>246</v>
      </c>
      <c r="HI33" s="13">
        <v>236</v>
      </c>
      <c r="HJ33" s="13">
        <v>221</v>
      </c>
      <c r="HK33" s="13">
        <v>193</v>
      </c>
      <c r="HL33" s="13">
        <v>180</v>
      </c>
      <c r="HM33" s="13">
        <v>198</v>
      </c>
      <c r="HN33" s="13">
        <v>157</v>
      </c>
      <c r="HO33" s="13">
        <v>129</v>
      </c>
      <c r="HP33" s="13">
        <v>146</v>
      </c>
      <c r="HQ33" s="13">
        <v>122</v>
      </c>
      <c r="HR33" s="13">
        <v>90</v>
      </c>
      <c r="HS33" s="13">
        <v>106</v>
      </c>
      <c r="HT33" s="13">
        <v>90</v>
      </c>
      <c r="HU33" s="13">
        <v>74</v>
      </c>
      <c r="HV33" s="13">
        <v>73</v>
      </c>
      <c r="HW33" s="13">
        <v>56</v>
      </c>
      <c r="HX33" s="13">
        <v>70</v>
      </c>
      <c r="HY33" s="13">
        <v>58</v>
      </c>
      <c r="HZ33" s="13">
        <v>53</v>
      </c>
      <c r="IA33" s="13">
        <v>46</v>
      </c>
      <c r="IB33" s="13">
        <v>42</v>
      </c>
      <c r="IC33" s="13">
        <v>44</v>
      </c>
      <c r="ID33" s="13">
        <v>38</v>
      </c>
      <c r="IE33" s="13">
        <v>36</v>
      </c>
      <c r="IF33" s="13">
        <v>24</v>
      </c>
      <c r="IG33" s="13">
        <v>20</v>
      </c>
      <c r="IH33" s="13">
        <v>22</v>
      </c>
      <c r="II33" s="13">
        <v>19</v>
      </c>
      <c r="IJ33" s="13">
        <v>13</v>
      </c>
      <c r="IK33" s="13">
        <v>12</v>
      </c>
      <c r="IL33" s="13">
        <v>8</v>
      </c>
      <c r="IM33" s="13">
        <v>11</v>
      </c>
      <c r="IN33" s="13">
        <v>5</v>
      </c>
      <c r="IO33" s="13">
        <v>5</v>
      </c>
      <c r="IP33" s="13">
        <v>2</v>
      </c>
      <c r="IQ33" s="13">
        <v>3</v>
      </c>
      <c r="IR33" s="13">
        <v>3</v>
      </c>
      <c r="IS33" s="13">
        <v>1</v>
      </c>
      <c r="IT33" s="13"/>
      <c r="IU33" s="13"/>
      <c r="IV33" s="13"/>
      <c r="IW33" s="13"/>
      <c r="IX33" s="13"/>
      <c r="IY33" s="13"/>
      <c r="IZ33" s="13"/>
      <c r="JA33" s="13">
        <v>2</v>
      </c>
      <c r="JB33" s="57">
        <v>28789</v>
      </c>
      <c r="JC33" s="13">
        <v>10</v>
      </c>
      <c r="JD33" s="13">
        <v>7</v>
      </c>
      <c r="JE33" s="13"/>
      <c r="JF33" s="13"/>
      <c r="JG33" s="13"/>
      <c r="JH33" s="13">
        <v>2</v>
      </c>
      <c r="JI33" s="13"/>
      <c r="JJ33" s="13"/>
      <c r="JK33" s="13">
        <v>2</v>
      </c>
      <c r="JL33" s="13">
        <v>1</v>
      </c>
      <c r="JM33" s="13">
        <v>7</v>
      </c>
      <c r="JN33" s="13">
        <v>1</v>
      </c>
      <c r="JO33" s="13">
        <v>1</v>
      </c>
      <c r="JP33" s="13">
        <v>1</v>
      </c>
      <c r="JQ33" s="13">
        <v>1</v>
      </c>
      <c r="JR33" s="13">
        <v>1</v>
      </c>
      <c r="JS33" s="13">
        <v>1</v>
      </c>
      <c r="JT33" s="13">
        <v>5</v>
      </c>
      <c r="JU33" s="13">
        <v>5</v>
      </c>
      <c r="JV33" s="13">
        <v>5</v>
      </c>
      <c r="JW33" s="13">
        <v>3</v>
      </c>
      <c r="JX33" s="13">
        <v>6</v>
      </c>
      <c r="JY33" s="13">
        <v>2</v>
      </c>
      <c r="JZ33" s="13">
        <v>5</v>
      </c>
      <c r="KA33" s="13">
        <v>6</v>
      </c>
      <c r="KB33" s="13">
        <v>6</v>
      </c>
      <c r="KC33" s="13">
        <v>6</v>
      </c>
      <c r="KD33" s="13">
        <v>4</v>
      </c>
      <c r="KE33" s="13">
        <v>3</v>
      </c>
      <c r="KF33" s="13">
        <v>3</v>
      </c>
      <c r="KG33" s="13">
        <v>6</v>
      </c>
      <c r="KH33" s="13">
        <v>9</v>
      </c>
      <c r="KI33" s="13">
        <v>8</v>
      </c>
      <c r="KJ33" s="13">
        <v>8</v>
      </c>
      <c r="KK33" s="13">
        <v>11</v>
      </c>
      <c r="KL33" s="13">
        <v>12</v>
      </c>
      <c r="KM33" s="13">
        <v>3</v>
      </c>
      <c r="KN33" s="13">
        <v>4</v>
      </c>
      <c r="KO33" s="13">
        <v>4</v>
      </c>
      <c r="KP33" s="13">
        <v>3</v>
      </c>
      <c r="KQ33" s="13">
        <v>1</v>
      </c>
      <c r="KR33" s="13">
        <v>7</v>
      </c>
      <c r="KS33" s="13">
        <v>3</v>
      </c>
      <c r="KT33" s="13">
        <v>8</v>
      </c>
      <c r="KU33" s="13">
        <v>5</v>
      </c>
      <c r="KV33" s="13">
        <v>6</v>
      </c>
      <c r="KW33" s="13">
        <v>5</v>
      </c>
      <c r="KX33" s="13">
        <v>5</v>
      </c>
      <c r="KY33" s="13">
        <v>4</v>
      </c>
      <c r="KZ33" s="13">
        <v>1</v>
      </c>
      <c r="LA33" s="13">
        <v>5</v>
      </c>
      <c r="LB33" s="13">
        <v>1</v>
      </c>
      <c r="LC33" s="13">
        <v>1</v>
      </c>
      <c r="LD33" s="13">
        <v>6</v>
      </c>
      <c r="LE33" s="13">
        <v>3</v>
      </c>
      <c r="LF33" s="13">
        <v>5</v>
      </c>
      <c r="LG33" s="13">
        <v>4</v>
      </c>
      <c r="LH33" s="13">
        <v>3</v>
      </c>
      <c r="LI33" s="13">
        <v>3</v>
      </c>
      <c r="LJ33" s="13"/>
      <c r="LK33" s="13">
        <v>3</v>
      </c>
      <c r="LL33" s="13">
        <v>2</v>
      </c>
      <c r="LM33" s="13">
        <v>1</v>
      </c>
      <c r="LN33" s="13">
        <v>2</v>
      </c>
      <c r="LO33" s="13">
        <v>2</v>
      </c>
      <c r="LP33" s="13">
        <v>2</v>
      </c>
      <c r="LQ33" s="13">
        <v>4</v>
      </c>
      <c r="LR33" s="13">
        <v>2</v>
      </c>
      <c r="LS33" s="13">
        <v>1</v>
      </c>
      <c r="LT33" s="13"/>
      <c r="LU33" s="13"/>
      <c r="LV33" s="13">
        <v>1</v>
      </c>
      <c r="LW33" s="13">
        <v>2</v>
      </c>
      <c r="LX33" s="13">
        <v>1</v>
      </c>
      <c r="LY33" s="13">
        <v>1</v>
      </c>
      <c r="LZ33" s="13">
        <v>4</v>
      </c>
      <c r="MA33" s="13">
        <v>1</v>
      </c>
      <c r="MB33" s="13">
        <v>2</v>
      </c>
      <c r="MC33" s="13">
        <v>2</v>
      </c>
      <c r="MD33" s="13">
        <v>1</v>
      </c>
      <c r="ME33" s="13">
        <v>2</v>
      </c>
      <c r="MF33" s="13">
        <v>3</v>
      </c>
      <c r="MG33" s="13">
        <v>1</v>
      </c>
      <c r="MH33" s="13">
        <v>3</v>
      </c>
      <c r="MI33" s="13">
        <v>1</v>
      </c>
      <c r="MJ33" s="13">
        <v>1</v>
      </c>
      <c r="MK33" s="13">
        <v>1</v>
      </c>
      <c r="ML33" s="13"/>
      <c r="MM33" s="13">
        <v>3</v>
      </c>
      <c r="MN33" s="13"/>
      <c r="MO33" s="13"/>
      <c r="MP33" s="13">
        <v>1</v>
      </c>
      <c r="MQ33" s="13">
        <v>3</v>
      </c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>
        <v>8</v>
      </c>
      <c r="NE33" s="57">
        <v>299</v>
      </c>
      <c r="NF33" s="13">
        <v>55862</v>
      </c>
      <c r="NG33" s="331"/>
      <c r="NH33" s="331"/>
      <c r="NI33" s="331"/>
      <c r="NJ33" s="331"/>
      <c r="NK33" s="331"/>
      <c r="NL33" s="331"/>
      <c r="NM33" s="329"/>
      <c r="NN33" s="329"/>
    </row>
    <row r="34" spans="1:379" ht="13.8">
      <c r="A34" s="6" t="s">
        <v>185</v>
      </c>
      <c r="B34" s="232">
        <f t="shared" ref="B34:B65" si="88">VLOOKUP($A34,$W:$AQ,2,FALSE)</f>
        <v>56</v>
      </c>
      <c r="C34" s="232">
        <f t="shared" ref="C34:C65" si="89">VLOOKUP($A34,$W:$AQ,3,FALSE)</f>
        <v>53</v>
      </c>
      <c r="D34" s="232">
        <f t="shared" ref="D34:D65" si="90">VLOOKUP($A34,$W:$AQ,4,FALSE)</f>
        <v>106</v>
      </c>
      <c r="E34" s="232">
        <f t="shared" ref="E34:E65" si="91">VLOOKUP($A34,$W:$AQ,5,FALSE)</f>
        <v>116</v>
      </c>
      <c r="F34" s="232">
        <f t="shared" ref="F34:F65" si="92">VLOOKUP($A34,$W:$AQ,6,FALSE)</f>
        <v>322</v>
      </c>
      <c r="G34" s="232">
        <f t="shared" ref="G34:G65" si="93">VLOOKUP($A34,$W:$AQ,7,FALSE)</f>
        <v>350</v>
      </c>
      <c r="H34" s="232">
        <f t="shared" ref="H34:H65" si="94">VLOOKUP($A34,$W:$AQ,8,FALSE)</f>
        <v>352</v>
      </c>
      <c r="I34" s="232">
        <f t="shared" ref="I34:I65" si="95">VLOOKUP($A34,$W:$AQ,9,FALSE)</f>
        <v>377</v>
      </c>
      <c r="J34" s="232">
        <f t="shared" ref="J34:J65" si="96">VLOOKUP($A34,$W:$AQ,10,FALSE)</f>
        <v>330</v>
      </c>
      <c r="K34" s="232">
        <f t="shared" ref="K34:K65" si="97">VLOOKUP($A34,$W:$AQ,11,FALSE)</f>
        <v>331</v>
      </c>
      <c r="L34" s="232">
        <f t="shared" ref="L34:L65" si="98">VLOOKUP($A34,$W:$AQ,12,FALSE)</f>
        <v>229</v>
      </c>
      <c r="M34" s="232">
        <f t="shared" ref="M34:M65" si="99">VLOOKUP($A34,$W:$AQ,13,FALSE)</f>
        <v>231</v>
      </c>
      <c r="N34" s="232">
        <f t="shared" ref="N34:N65" si="100">VLOOKUP($A34,$W:$AQ,14,FALSE)</f>
        <v>152</v>
      </c>
      <c r="O34" s="232">
        <f t="shared" ref="O34:O65" si="101">VLOOKUP($A34,$W:$AQ,15,FALSE)</f>
        <v>170</v>
      </c>
      <c r="P34" s="232">
        <f t="shared" ref="P34:P65" si="102">VLOOKUP($A34,$W:$AQ,16,FALSE)</f>
        <v>91</v>
      </c>
      <c r="Q34" s="232">
        <f t="shared" ref="Q34:Q65" si="103">VLOOKUP($A34,$W:$AQ,17,FALSE)</f>
        <v>97</v>
      </c>
      <c r="R34" s="232">
        <f t="shared" ref="R34:R65" si="104">VLOOKUP($A34,$W:$AQ,18,FALSE)</f>
        <v>56</v>
      </c>
      <c r="S34" s="232">
        <f t="shared" ref="S34:S65" si="105">VLOOKUP($A34,$W:$AQ,19,FALSE)</f>
        <v>65</v>
      </c>
      <c r="T34" s="232">
        <f t="shared" ref="T34:T65" si="106">VLOOKUP($A34,$W:$AQ,20,FALSE)</f>
        <v>10</v>
      </c>
      <c r="U34" s="232">
        <f t="shared" ref="U34:U65" si="107">VLOOKUP($A34,$W:$AQ,21,FALSE)</f>
        <v>21</v>
      </c>
      <c r="W34" s="12" t="s">
        <v>43</v>
      </c>
      <c r="X34" s="614">
        <f t="shared" si="67"/>
        <v>343</v>
      </c>
      <c r="Y34" s="614">
        <f t="shared" si="68"/>
        <v>270</v>
      </c>
      <c r="Z34" s="614">
        <f t="shared" si="69"/>
        <v>1556</v>
      </c>
      <c r="AA34" s="614">
        <f t="shared" si="70"/>
        <v>1792</v>
      </c>
      <c r="AB34" s="614">
        <f t="shared" si="71"/>
        <v>7067</v>
      </c>
      <c r="AC34" s="614">
        <f t="shared" si="72"/>
        <v>6608</v>
      </c>
      <c r="AD34" s="614">
        <f t="shared" si="73"/>
        <v>7709</v>
      </c>
      <c r="AE34" s="614">
        <f t="shared" si="74"/>
        <v>7092</v>
      </c>
      <c r="AF34" s="614">
        <f t="shared" si="75"/>
        <v>6374</v>
      </c>
      <c r="AG34" s="614">
        <f t="shared" si="76"/>
        <v>6049</v>
      </c>
      <c r="AH34" s="614">
        <f t="shared" si="77"/>
        <v>3976</v>
      </c>
      <c r="AI34" s="614">
        <f t="shared" si="78"/>
        <v>3887</v>
      </c>
      <c r="AJ34" s="614">
        <f t="shared" si="79"/>
        <v>2305</v>
      </c>
      <c r="AK34" s="614">
        <f t="shared" si="80"/>
        <v>2321</v>
      </c>
      <c r="AL34" s="614">
        <f t="shared" si="81"/>
        <v>1138</v>
      </c>
      <c r="AM34" s="614">
        <f t="shared" si="82"/>
        <v>1168</v>
      </c>
      <c r="AN34" s="614">
        <f t="shared" si="83"/>
        <v>403</v>
      </c>
      <c r="AO34" s="614">
        <f t="shared" si="84"/>
        <v>505</v>
      </c>
      <c r="AP34" s="614">
        <f t="shared" si="85"/>
        <v>64</v>
      </c>
      <c r="AQ34" s="614">
        <f t="shared" si="86"/>
        <v>153</v>
      </c>
      <c r="AR34" s="614">
        <f t="shared" si="87"/>
        <v>357</v>
      </c>
      <c r="AT34" s="12" t="s">
        <v>43</v>
      </c>
      <c r="AU34" s="13">
        <v>15</v>
      </c>
      <c r="AV34" s="13">
        <v>26</v>
      </c>
      <c r="AW34" s="13">
        <v>35</v>
      </c>
      <c r="AX34" s="13">
        <v>28</v>
      </c>
      <c r="AY34" s="13">
        <v>24</v>
      </c>
      <c r="AZ34" s="13">
        <v>20</v>
      </c>
      <c r="BA34" s="13">
        <v>28</v>
      </c>
      <c r="BB34" s="13">
        <v>24</v>
      </c>
      <c r="BC34" s="13">
        <v>30</v>
      </c>
      <c r="BD34" s="13">
        <v>40</v>
      </c>
      <c r="BE34" s="13">
        <v>53</v>
      </c>
      <c r="BF34" s="13">
        <v>42</v>
      </c>
      <c r="BG34" s="13">
        <v>64</v>
      </c>
      <c r="BH34" s="13">
        <v>96</v>
      </c>
      <c r="BI34" s="13">
        <v>118</v>
      </c>
      <c r="BJ34" s="13">
        <v>161</v>
      </c>
      <c r="BK34" s="13">
        <v>224</v>
      </c>
      <c r="BL34" s="13">
        <v>289</v>
      </c>
      <c r="BM34" s="13">
        <v>353</v>
      </c>
      <c r="BN34" s="13">
        <v>392</v>
      </c>
      <c r="BO34" s="13">
        <v>473</v>
      </c>
      <c r="BP34" s="13">
        <v>536</v>
      </c>
      <c r="BQ34" s="13">
        <v>613</v>
      </c>
      <c r="BR34" s="13">
        <v>620</v>
      </c>
      <c r="BS34" s="13">
        <v>688</v>
      </c>
      <c r="BT34" s="13">
        <v>710</v>
      </c>
      <c r="BU34" s="13">
        <v>750</v>
      </c>
      <c r="BV34" s="13">
        <v>705</v>
      </c>
      <c r="BW34" s="13">
        <v>739</v>
      </c>
      <c r="BX34" s="13">
        <v>774</v>
      </c>
      <c r="BY34" s="13">
        <v>751</v>
      </c>
      <c r="BZ34" s="13">
        <v>680</v>
      </c>
      <c r="CA34" s="13">
        <v>722</v>
      </c>
      <c r="CB34" s="13">
        <v>722</v>
      </c>
      <c r="CC34" s="13">
        <v>728</v>
      </c>
      <c r="CD34" s="13">
        <v>706</v>
      </c>
      <c r="CE34" s="13">
        <v>645</v>
      </c>
      <c r="CF34" s="13">
        <v>681</v>
      </c>
      <c r="CG34" s="13">
        <v>716</v>
      </c>
      <c r="CH34" s="13">
        <v>741</v>
      </c>
      <c r="CI34" s="13">
        <v>687</v>
      </c>
      <c r="CJ34" s="13">
        <v>693</v>
      </c>
      <c r="CK34" s="13">
        <v>670</v>
      </c>
      <c r="CL34" s="13">
        <v>640</v>
      </c>
      <c r="CM34" s="13">
        <v>646</v>
      </c>
      <c r="CN34" s="13">
        <v>590</v>
      </c>
      <c r="CO34" s="13">
        <v>608</v>
      </c>
      <c r="CP34" s="13">
        <v>504</v>
      </c>
      <c r="CQ34" s="13">
        <v>514</v>
      </c>
      <c r="CR34" s="13">
        <v>497</v>
      </c>
      <c r="CS34" s="13">
        <v>451</v>
      </c>
      <c r="CT34" s="13">
        <v>419</v>
      </c>
      <c r="CU34" s="13">
        <v>426</v>
      </c>
      <c r="CV34" s="13">
        <v>427</v>
      </c>
      <c r="CW34" s="13">
        <v>392</v>
      </c>
      <c r="CX34" s="13">
        <v>357</v>
      </c>
      <c r="CY34" s="13">
        <v>350</v>
      </c>
      <c r="CZ34" s="13">
        <v>354</v>
      </c>
      <c r="DA34" s="13">
        <v>371</v>
      </c>
      <c r="DB34" s="13">
        <v>340</v>
      </c>
      <c r="DC34" s="13">
        <v>268</v>
      </c>
      <c r="DD34" s="13">
        <v>263</v>
      </c>
      <c r="DE34" s="13">
        <v>238</v>
      </c>
      <c r="DF34" s="13">
        <v>240</v>
      </c>
      <c r="DG34" s="13">
        <v>251</v>
      </c>
      <c r="DH34" s="13">
        <v>238</v>
      </c>
      <c r="DI34" s="13">
        <v>213</v>
      </c>
      <c r="DJ34" s="13">
        <v>207</v>
      </c>
      <c r="DK34" s="13">
        <v>196</v>
      </c>
      <c r="DL34" s="13">
        <v>207</v>
      </c>
      <c r="DM34" s="13">
        <v>162</v>
      </c>
      <c r="DN34" s="13">
        <v>154</v>
      </c>
      <c r="DO34" s="13">
        <v>110</v>
      </c>
      <c r="DP34" s="13">
        <v>136</v>
      </c>
      <c r="DQ34" s="13">
        <v>114</v>
      </c>
      <c r="DR34" s="13">
        <v>120</v>
      </c>
      <c r="DS34" s="13">
        <v>126</v>
      </c>
      <c r="DT34" s="13">
        <v>94</v>
      </c>
      <c r="DU34" s="13">
        <v>86</v>
      </c>
      <c r="DV34" s="13">
        <v>66</v>
      </c>
      <c r="DW34" s="13">
        <v>68</v>
      </c>
      <c r="DX34" s="13">
        <v>78</v>
      </c>
      <c r="DY34" s="13">
        <v>64</v>
      </c>
      <c r="DZ34" s="13">
        <v>52</v>
      </c>
      <c r="EA34" s="13">
        <v>60</v>
      </c>
      <c r="EB34" s="13">
        <v>40</v>
      </c>
      <c r="EC34" s="13">
        <v>38</v>
      </c>
      <c r="ED34" s="13">
        <v>41</v>
      </c>
      <c r="EE34" s="13">
        <v>35</v>
      </c>
      <c r="EF34" s="13">
        <v>29</v>
      </c>
      <c r="EG34" s="13">
        <v>36</v>
      </c>
      <c r="EH34" s="13">
        <v>25</v>
      </c>
      <c r="EI34" s="13">
        <v>31</v>
      </c>
      <c r="EJ34" s="13">
        <v>20</v>
      </c>
      <c r="EK34" s="13">
        <v>9</v>
      </c>
      <c r="EL34" s="13">
        <v>10</v>
      </c>
      <c r="EM34" s="13">
        <v>9</v>
      </c>
      <c r="EN34" s="13">
        <v>3</v>
      </c>
      <c r="EO34" s="13">
        <v>5</v>
      </c>
      <c r="EP34" s="13">
        <v>1</v>
      </c>
      <c r="EQ34" s="13">
        <v>1</v>
      </c>
      <c r="ER34" s="13"/>
      <c r="ES34" s="13">
        <v>1</v>
      </c>
      <c r="ET34" s="13">
        <v>1</v>
      </c>
      <c r="EU34" s="13"/>
      <c r="EV34" s="13">
        <v>1</v>
      </c>
      <c r="EW34" s="13"/>
      <c r="EX34" s="13">
        <v>1</v>
      </c>
      <c r="EY34" s="57">
        <v>29846</v>
      </c>
      <c r="EZ34" s="13">
        <v>14</v>
      </c>
      <c r="FA34" s="13">
        <v>45</v>
      </c>
      <c r="FB34" s="13">
        <v>53</v>
      </c>
      <c r="FC34" s="13">
        <v>27</v>
      </c>
      <c r="FD34" s="13">
        <v>36</v>
      </c>
      <c r="FE34" s="13">
        <v>35</v>
      </c>
      <c r="FF34" s="13">
        <v>26</v>
      </c>
      <c r="FG34" s="13">
        <v>40</v>
      </c>
      <c r="FH34" s="13">
        <v>31</v>
      </c>
      <c r="FI34" s="13">
        <v>36</v>
      </c>
      <c r="FJ34" s="13">
        <v>60</v>
      </c>
      <c r="FK34" s="13">
        <v>44</v>
      </c>
      <c r="FL34" s="13">
        <v>73</v>
      </c>
      <c r="FM34" s="13">
        <v>74</v>
      </c>
      <c r="FN34" s="13">
        <v>110</v>
      </c>
      <c r="FO34" s="13">
        <v>166</v>
      </c>
      <c r="FP34" s="13">
        <v>187</v>
      </c>
      <c r="FQ34" s="13">
        <v>236</v>
      </c>
      <c r="FR34" s="13">
        <v>286</v>
      </c>
      <c r="FS34" s="13">
        <v>320</v>
      </c>
      <c r="FT34" s="13">
        <v>437</v>
      </c>
      <c r="FU34" s="13">
        <v>535</v>
      </c>
      <c r="FV34" s="13">
        <v>608</v>
      </c>
      <c r="FW34" s="13">
        <v>693</v>
      </c>
      <c r="FX34" s="13">
        <v>709</v>
      </c>
      <c r="FY34" s="13">
        <v>775</v>
      </c>
      <c r="FZ34" s="13">
        <v>818</v>
      </c>
      <c r="GA34" s="13">
        <v>802</v>
      </c>
      <c r="GB34" s="13">
        <v>842</v>
      </c>
      <c r="GC34" s="13">
        <v>848</v>
      </c>
      <c r="GD34" s="13">
        <v>846</v>
      </c>
      <c r="GE34" s="13">
        <v>792</v>
      </c>
      <c r="GF34" s="13">
        <v>816</v>
      </c>
      <c r="GG34" s="13">
        <v>723</v>
      </c>
      <c r="GH34" s="13">
        <v>784</v>
      </c>
      <c r="GI34" s="13">
        <v>806</v>
      </c>
      <c r="GJ34" s="13">
        <v>757</v>
      </c>
      <c r="GK34" s="13">
        <v>693</v>
      </c>
      <c r="GL34" s="13">
        <v>706</v>
      </c>
      <c r="GM34" s="13">
        <v>786</v>
      </c>
      <c r="GN34" s="13">
        <v>761</v>
      </c>
      <c r="GO34" s="13">
        <v>784</v>
      </c>
      <c r="GP34" s="13">
        <v>731</v>
      </c>
      <c r="GQ34" s="13">
        <v>697</v>
      </c>
      <c r="GR34" s="13">
        <v>633</v>
      </c>
      <c r="GS34" s="13">
        <v>635</v>
      </c>
      <c r="GT34" s="13">
        <v>593</v>
      </c>
      <c r="GU34" s="13">
        <v>553</v>
      </c>
      <c r="GV34" s="13">
        <v>488</v>
      </c>
      <c r="GW34" s="13">
        <v>499</v>
      </c>
      <c r="GX34" s="13">
        <v>510</v>
      </c>
      <c r="GY34" s="13">
        <v>441</v>
      </c>
      <c r="GZ34" s="13">
        <v>393</v>
      </c>
      <c r="HA34" s="13">
        <v>446</v>
      </c>
      <c r="HB34" s="13">
        <v>382</v>
      </c>
      <c r="HC34" s="13">
        <v>362</v>
      </c>
      <c r="HD34" s="13">
        <v>351</v>
      </c>
      <c r="HE34" s="13">
        <v>350</v>
      </c>
      <c r="HF34" s="13">
        <v>386</v>
      </c>
      <c r="HG34" s="13">
        <v>355</v>
      </c>
      <c r="HH34" s="13">
        <v>292</v>
      </c>
      <c r="HI34" s="13">
        <v>244</v>
      </c>
      <c r="HJ34" s="13">
        <v>224</v>
      </c>
      <c r="HK34" s="13">
        <v>256</v>
      </c>
      <c r="HL34" s="13">
        <v>243</v>
      </c>
      <c r="HM34" s="13">
        <v>222</v>
      </c>
      <c r="HN34" s="13">
        <v>203</v>
      </c>
      <c r="HO34" s="13">
        <v>199</v>
      </c>
      <c r="HP34" s="13">
        <v>224</v>
      </c>
      <c r="HQ34" s="13">
        <v>198</v>
      </c>
      <c r="HR34" s="13">
        <v>142</v>
      </c>
      <c r="HS34" s="13">
        <v>167</v>
      </c>
      <c r="HT34" s="13">
        <v>141</v>
      </c>
      <c r="HU34" s="13">
        <v>117</v>
      </c>
      <c r="HV34" s="13">
        <v>126</v>
      </c>
      <c r="HW34" s="13">
        <v>100</v>
      </c>
      <c r="HX34" s="13">
        <v>94</v>
      </c>
      <c r="HY34" s="13">
        <v>97</v>
      </c>
      <c r="HZ34" s="13">
        <v>72</v>
      </c>
      <c r="IA34" s="13">
        <v>82</v>
      </c>
      <c r="IB34" s="13">
        <v>67</v>
      </c>
      <c r="IC34" s="13">
        <v>63</v>
      </c>
      <c r="ID34" s="13">
        <v>36</v>
      </c>
      <c r="IE34" s="13">
        <v>46</v>
      </c>
      <c r="IF34" s="13">
        <v>56</v>
      </c>
      <c r="IG34" s="13">
        <v>42</v>
      </c>
      <c r="IH34" s="13">
        <v>32</v>
      </c>
      <c r="II34" s="13">
        <v>31</v>
      </c>
      <c r="IJ34" s="13">
        <v>14</v>
      </c>
      <c r="IK34" s="13">
        <v>16</v>
      </c>
      <c r="IL34" s="13">
        <v>21</v>
      </c>
      <c r="IM34" s="13">
        <v>6</v>
      </c>
      <c r="IN34" s="13">
        <v>12</v>
      </c>
      <c r="IO34" s="13">
        <v>10</v>
      </c>
      <c r="IP34" s="13">
        <v>5</v>
      </c>
      <c r="IQ34" s="13">
        <v>2</v>
      </c>
      <c r="IR34" s="13">
        <v>3</v>
      </c>
      <c r="IS34" s="13">
        <v>2</v>
      </c>
      <c r="IT34" s="13">
        <v>1</v>
      </c>
      <c r="IU34" s="13"/>
      <c r="IV34" s="13">
        <v>1</v>
      </c>
      <c r="IW34" s="13"/>
      <c r="IX34" s="13"/>
      <c r="IY34" s="13"/>
      <c r="IZ34" s="13">
        <v>1</v>
      </c>
      <c r="JA34" s="13">
        <v>2</v>
      </c>
      <c r="JB34" s="57">
        <v>30937</v>
      </c>
      <c r="JC34" s="13">
        <v>4</v>
      </c>
      <c r="JD34" s="13">
        <v>4</v>
      </c>
      <c r="JE34" s="13">
        <v>2</v>
      </c>
      <c r="JF34" s="13">
        <v>2</v>
      </c>
      <c r="JG34" s="13"/>
      <c r="JH34" s="13"/>
      <c r="JI34" s="13">
        <v>1</v>
      </c>
      <c r="JJ34" s="13"/>
      <c r="JK34" s="13">
        <v>3</v>
      </c>
      <c r="JL34" s="13">
        <v>1</v>
      </c>
      <c r="JM34" s="13">
        <v>3</v>
      </c>
      <c r="JN34" s="13">
        <v>3</v>
      </c>
      <c r="JO34" s="13">
        <v>2</v>
      </c>
      <c r="JP34" s="13">
        <v>4</v>
      </c>
      <c r="JQ34" s="13">
        <v>1</v>
      </c>
      <c r="JR34" s="13">
        <v>1</v>
      </c>
      <c r="JS34" s="13">
        <v>3</v>
      </c>
      <c r="JT34" s="13">
        <v>4</v>
      </c>
      <c r="JU34" s="13">
        <v>3</v>
      </c>
      <c r="JV34" s="13">
        <v>6</v>
      </c>
      <c r="JW34" s="13">
        <v>3</v>
      </c>
      <c r="JX34" s="13">
        <v>4</v>
      </c>
      <c r="JY34" s="13">
        <v>3</v>
      </c>
      <c r="JZ34" s="13">
        <v>2</v>
      </c>
      <c r="KA34" s="13">
        <v>1</v>
      </c>
      <c r="KB34" s="13">
        <v>5</v>
      </c>
      <c r="KC34" s="13">
        <v>3</v>
      </c>
      <c r="KD34" s="13">
        <v>5</v>
      </c>
      <c r="KE34" s="13">
        <v>5</v>
      </c>
      <c r="KF34" s="13">
        <v>5</v>
      </c>
      <c r="KG34" s="13">
        <v>6</v>
      </c>
      <c r="KH34" s="13">
        <v>4</v>
      </c>
      <c r="KI34" s="13">
        <v>12</v>
      </c>
      <c r="KJ34" s="13">
        <v>13</v>
      </c>
      <c r="KK34" s="13">
        <v>12</v>
      </c>
      <c r="KL34" s="13">
        <v>9</v>
      </c>
      <c r="KM34" s="13">
        <v>7</v>
      </c>
      <c r="KN34" s="13">
        <v>6</v>
      </c>
      <c r="KO34" s="13">
        <v>4</v>
      </c>
      <c r="KP34" s="13">
        <v>13</v>
      </c>
      <c r="KQ34" s="13">
        <v>5</v>
      </c>
      <c r="KR34" s="13">
        <v>11</v>
      </c>
      <c r="KS34" s="13">
        <v>11</v>
      </c>
      <c r="KT34" s="13">
        <v>7</v>
      </c>
      <c r="KU34" s="13">
        <v>1</v>
      </c>
      <c r="KV34" s="13">
        <v>4</v>
      </c>
      <c r="KW34" s="13">
        <v>9</v>
      </c>
      <c r="KX34" s="13">
        <v>4</v>
      </c>
      <c r="KY34" s="13">
        <v>5</v>
      </c>
      <c r="KZ34" s="13">
        <v>4</v>
      </c>
      <c r="LA34" s="13">
        <v>3</v>
      </c>
      <c r="LB34" s="13">
        <v>5</v>
      </c>
      <c r="LC34" s="13">
        <v>2</v>
      </c>
      <c r="LD34" s="13">
        <v>6</v>
      </c>
      <c r="LE34" s="13">
        <v>2</v>
      </c>
      <c r="LF34" s="13">
        <v>2</v>
      </c>
      <c r="LG34" s="13">
        <v>4</v>
      </c>
      <c r="LH34" s="13">
        <v>2</v>
      </c>
      <c r="LI34" s="13">
        <v>2</v>
      </c>
      <c r="LJ34" s="13">
        <v>1</v>
      </c>
      <c r="LK34" s="13">
        <v>4</v>
      </c>
      <c r="LL34" s="13">
        <v>2</v>
      </c>
      <c r="LM34" s="13"/>
      <c r="LN34" s="13">
        <v>5</v>
      </c>
      <c r="LO34" s="13"/>
      <c r="LP34" s="13">
        <v>1</v>
      </c>
      <c r="LQ34" s="13"/>
      <c r="LR34" s="13">
        <v>3</v>
      </c>
      <c r="LS34" s="13"/>
      <c r="LT34" s="13">
        <v>1</v>
      </c>
      <c r="LU34" s="13">
        <v>4</v>
      </c>
      <c r="LV34" s="13">
        <v>1</v>
      </c>
      <c r="LW34" s="13">
        <v>1</v>
      </c>
      <c r="LX34" s="13"/>
      <c r="LY34" s="13">
        <v>2</v>
      </c>
      <c r="LZ34" s="13">
        <v>1</v>
      </c>
      <c r="MA34" s="13">
        <v>3</v>
      </c>
      <c r="MB34" s="13">
        <v>1</v>
      </c>
      <c r="MC34" s="13">
        <v>2</v>
      </c>
      <c r="MD34" s="13">
        <v>2</v>
      </c>
      <c r="ME34" s="13">
        <v>2</v>
      </c>
      <c r="MF34" s="13">
        <v>3</v>
      </c>
      <c r="MG34" s="13">
        <v>2</v>
      </c>
      <c r="MH34" s="13">
        <v>7</v>
      </c>
      <c r="MI34" s="13">
        <v>6</v>
      </c>
      <c r="MJ34" s="13">
        <v>1</v>
      </c>
      <c r="MK34" s="13">
        <v>2</v>
      </c>
      <c r="ML34" s="13">
        <v>4</v>
      </c>
      <c r="MM34" s="13">
        <v>5</v>
      </c>
      <c r="MN34" s="13"/>
      <c r="MO34" s="13">
        <v>1</v>
      </c>
      <c r="MP34" s="13">
        <v>1</v>
      </c>
      <c r="MQ34" s="13">
        <v>2</v>
      </c>
      <c r="MR34" s="13">
        <v>1</v>
      </c>
      <c r="MS34" s="13"/>
      <c r="MT34" s="13"/>
      <c r="MU34" s="13">
        <v>1</v>
      </c>
      <c r="MV34" s="13"/>
      <c r="MW34" s="13">
        <v>1</v>
      </c>
      <c r="MX34" s="13"/>
      <c r="MY34" s="13"/>
      <c r="MZ34" s="13">
        <v>2</v>
      </c>
      <c r="NA34" s="13"/>
      <c r="NB34" s="13"/>
      <c r="NC34" s="13"/>
      <c r="ND34" s="13">
        <v>21</v>
      </c>
      <c r="NE34" s="57">
        <v>354</v>
      </c>
      <c r="NF34" s="13">
        <v>61137</v>
      </c>
      <c r="NG34" s="331"/>
      <c r="NH34" s="331"/>
      <c r="NI34" s="331"/>
      <c r="NJ34" s="331"/>
      <c r="NK34" s="331"/>
      <c r="NL34" s="331"/>
      <c r="NM34" s="330"/>
      <c r="NN34" s="330"/>
    </row>
    <row r="35" spans="1:379" ht="13.8">
      <c r="A35" s="7" t="s">
        <v>186</v>
      </c>
      <c r="B35" s="232">
        <f t="shared" si="88"/>
        <v>118</v>
      </c>
      <c r="C35" s="232">
        <f t="shared" si="89"/>
        <v>105</v>
      </c>
      <c r="D35" s="232">
        <f t="shared" si="90"/>
        <v>221</v>
      </c>
      <c r="E35" s="232">
        <f t="shared" si="91"/>
        <v>291</v>
      </c>
      <c r="F35" s="232">
        <f t="shared" si="92"/>
        <v>431</v>
      </c>
      <c r="G35" s="232">
        <f t="shared" si="93"/>
        <v>539</v>
      </c>
      <c r="H35" s="232">
        <f t="shared" si="94"/>
        <v>469</v>
      </c>
      <c r="I35" s="232">
        <f t="shared" si="95"/>
        <v>528</v>
      </c>
      <c r="J35" s="232">
        <f t="shared" si="96"/>
        <v>451</v>
      </c>
      <c r="K35" s="232">
        <f t="shared" si="97"/>
        <v>541</v>
      </c>
      <c r="L35" s="232">
        <f t="shared" si="98"/>
        <v>351</v>
      </c>
      <c r="M35" s="232">
        <f t="shared" si="99"/>
        <v>417</v>
      </c>
      <c r="N35" s="232">
        <f t="shared" si="100"/>
        <v>272</v>
      </c>
      <c r="O35" s="232">
        <f t="shared" si="101"/>
        <v>222</v>
      </c>
      <c r="P35" s="232">
        <f t="shared" si="102"/>
        <v>161</v>
      </c>
      <c r="Q35" s="232">
        <f t="shared" si="103"/>
        <v>156</v>
      </c>
      <c r="R35" s="232">
        <f t="shared" si="104"/>
        <v>80</v>
      </c>
      <c r="S35" s="232">
        <f t="shared" si="105"/>
        <v>89</v>
      </c>
      <c r="T35" s="232">
        <f t="shared" si="106"/>
        <v>11</v>
      </c>
      <c r="U35" s="232">
        <f t="shared" si="107"/>
        <v>29</v>
      </c>
      <c r="W35" s="12" t="s">
        <v>44</v>
      </c>
      <c r="X35" s="614">
        <f t="shared" si="67"/>
        <v>464</v>
      </c>
      <c r="Y35" s="614">
        <f t="shared" si="68"/>
        <v>427</v>
      </c>
      <c r="Z35" s="614">
        <f t="shared" si="69"/>
        <v>1018</v>
      </c>
      <c r="AA35" s="614">
        <f t="shared" si="70"/>
        <v>965</v>
      </c>
      <c r="AB35" s="614">
        <f t="shared" si="71"/>
        <v>2745</v>
      </c>
      <c r="AC35" s="614">
        <f t="shared" si="72"/>
        <v>2926</v>
      </c>
      <c r="AD35" s="614">
        <f t="shared" si="73"/>
        <v>4202</v>
      </c>
      <c r="AE35" s="614">
        <f t="shared" si="74"/>
        <v>4079</v>
      </c>
      <c r="AF35" s="614">
        <f t="shared" si="75"/>
        <v>3053</v>
      </c>
      <c r="AG35" s="614">
        <f t="shared" si="76"/>
        <v>2868</v>
      </c>
      <c r="AH35" s="614">
        <f t="shared" si="77"/>
        <v>1991</v>
      </c>
      <c r="AI35" s="614">
        <f t="shared" si="78"/>
        <v>1942</v>
      </c>
      <c r="AJ35" s="614">
        <f t="shared" si="79"/>
        <v>1098</v>
      </c>
      <c r="AK35" s="614">
        <f t="shared" si="80"/>
        <v>997</v>
      </c>
      <c r="AL35" s="614">
        <f t="shared" si="81"/>
        <v>364</v>
      </c>
      <c r="AM35" s="614">
        <f t="shared" si="82"/>
        <v>340</v>
      </c>
      <c r="AN35" s="614">
        <f t="shared" si="83"/>
        <v>112</v>
      </c>
      <c r="AO35" s="614">
        <f t="shared" si="84"/>
        <v>135</v>
      </c>
      <c r="AP35" s="614">
        <f t="shared" si="85"/>
        <v>17</v>
      </c>
      <c r="AQ35" s="614">
        <f t="shared" si="86"/>
        <v>34</v>
      </c>
      <c r="AR35" s="614">
        <f t="shared" si="87"/>
        <v>142</v>
      </c>
      <c r="AT35" s="12" t="s">
        <v>44</v>
      </c>
      <c r="AU35" s="13">
        <v>7</v>
      </c>
      <c r="AV35" s="13">
        <v>59</v>
      </c>
      <c r="AW35" s="13">
        <v>56</v>
      </c>
      <c r="AX35" s="13">
        <v>45</v>
      </c>
      <c r="AY35" s="13">
        <v>35</v>
      </c>
      <c r="AZ35" s="13">
        <v>32</v>
      </c>
      <c r="BA35" s="13">
        <v>40</v>
      </c>
      <c r="BB35" s="13">
        <v>48</v>
      </c>
      <c r="BC35" s="13">
        <v>50</v>
      </c>
      <c r="BD35" s="13">
        <v>55</v>
      </c>
      <c r="BE35" s="13">
        <v>59</v>
      </c>
      <c r="BF35" s="13">
        <v>54</v>
      </c>
      <c r="BG35" s="13">
        <v>54</v>
      </c>
      <c r="BH35" s="13">
        <v>58</v>
      </c>
      <c r="BI35" s="13">
        <v>86</v>
      </c>
      <c r="BJ35" s="13">
        <v>123</v>
      </c>
      <c r="BK35" s="13">
        <v>106</v>
      </c>
      <c r="BL35" s="13">
        <v>136</v>
      </c>
      <c r="BM35" s="13">
        <v>137</v>
      </c>
      <c r="BN35" s="13">
        <v>152</v>
      </c>
      <c r="BO35" s="13">
        <v>164</v>
      </c>
      <c r="BP35" s="13">
        <v>205</v>
      </c>
      <c r="BQ35" s="13">
        <v>179</v>
      </c>
      <c r="BR35" s="13">
        <v>250</v>
      </c>
      <c r="BS35" s="13">
        <v>258</v>
      </c>
      <c r="BT35" s="13">
        <v>311</v>
      </c>
      <c r="BU35" s="13">
        <v>356</v>
      </c>
      <c r="BV35" s="13">
        <v>403</v>
      </c>
      <c r="BW35" s="13">
        <v>379</v>
      </c>
      <c r="BX35" s="13">
        <v>421</v>
      </c>
      <c r="BY35" s="13">
        <v>438</v>
      </c>
      <c r="BZ35" s="13">
        <v>401</v>
      </c>
      <c r="CA35" s="13">
        <v>396</v>
      </c>
      <c r="CB35" s="13">
        <v>416</v>
      </c>
      <c r="CC35" s="13">
        <v>440</v>
      </c>
      <c r="CD35" s="13">
        <v>397</v>
      </c>
      <c r="CE35" s="13">
        <v>413</v>
      </c>
      <c r="CF35" s="13">
        <v>373</v>
      </c>
      <c r="CG35" s="13">
        <v>427</v>
      </c>
      <c r="CH35" s="13">
        <v>378</v>
      </c>
      <c r="CI35" s="13">
        <v>334</v>
      </c>
      <c r="CJ35" s="13">
        <v>346</v>
      </c>
      <c r="CK35" s="13">
        <v>296</v>
      </c>
      <c r="CL35" s="13">
        <v>335</v>
      </c>
      <c r="CM35" s="13">
        <v>281</v>
      </c>
      <c r="CN35" s="13">
        <v>248</v>
      </c>
      <c r="CO35" s="13">
        <v>282</v>
      </c>
      <c r="CP35" s="13">
        <v>235</v>
      </c>
      <c r="CQ35" s="13">
        <v>259</v>
      </c>
      <c r="CR35" s="13">
        <v>252</v>
      </c>
      <c r="CS35" s="13">
        <v>223</v>
      </c>
      <c r="CT35" s="13">
        <v>218</v>
      </c>
      <c r="CU35" s="13">
        <v>205</v>
      </c>
      <c r="CV35" s="13">
        <v>209</v>
      </c>
      <c r="CW35" s="13">
        <v>196</v>
      </c>
      <c r="CX35" s="13">
        <v>189</v>
      </c>
      <c r="CY35" s="13">
        <v>185</v>
      </c>
      <c r="CZ35" s="13">
        <v>184</v>
      </c>
      <c r="DA35" s="13">
        <v>169</v>
      </c>
      <c r="DB35" s="13">
        <v>164</v>
      </c>
      <c r="DC35" s="13">
        <v>166</v>
      </c>
      <c r="DD35" s="13">
        <v>139</v>
      </c>
      <c r="DE35" s="13">
        <v>121</v>
      </c>
      <c r="DF35" s="13">
        <v>92</v>
      </c>
      <c r="DG35" s="13">
        <v>117</v>
      </c>
      <c r="DH35" s="13">
        <v>92</v>
      </c>
      <c r="DI35" s="13">
        <v>87</v>
      </c>
      <c r="DJ35" s="13">
        <v>63</v>
      </c>
      <c r="DK35" s="13">
        <v>63</v>
      </c>
      <c r="DL35" s="13">
        <v>57</v>
      </c>
      <c r="DM35" s="13">
        <v>51</v>
      </c>
      <c r="DN35" s="13">
        <v>46</v>
      </c>
      <c r="DO35" s="13">
        <v>35</v>
      </c>
      <c r="DP35" s="13">
        <v>42</v>
      </c>
      <c r="DQ35" s="13">
        <v>40</v>
      </c>
      <c r="DR35" s="13">
        <v>32</v>
      </c>
      <c r="DS35" s="13">
        <v>32</v>
      </c>
      <c r="DT35" s="13">
        <v>21</v>
      </c>
      <c r="DU35" s="13">
        <v>21</v>
      </c>
      <c r="DV35" s="13">
        <v>20</v>
      </c>
      <c r="DW35" s="13">
        <v>12</v>
      </c>
      <c r="DX35" s="13">
        <v>22</v>
      </c>
      <c r="DY35" s="13">
        <v>14</v>
      </c>
      <c r="DZ35" s="13">
        <v>16</v>
      </c>
      <c r="EA35" s="13">
        <v>15</v>
      </c>
      <c r="EB35" s="13">
        <v>10</v>
      </c>
      <c r="EC35" s="13">
        <v>16</v>
      </c>
      <c r="ED35" s="13">
        <v>8</v>
      </c>
      <c r="EE35" s="13">
        <v>12</v>
      </c>
      <c r="EF35" s="13">
        <v>10</v>
      </c>
      <c r="EG35" s="13">
        <v>7</v>
      </c>
      <c r="EH35" s="13">
        <v>8</v>
      </c>
      <c r="EI35" s="13">
        <v>4</v>
      </c>
      <c r="EJ35" s="13">
        <v>3</v>
      </c>
      <c r="EK35" s="13">
        <v>1</v>
      </c>
      <c r="EL35" s="13">
        <v>6</v>
      </c>
      <c r="EM35" s="13">
        <v>1</v>
      </c>
      <c r="EN35" s="13">
        <v>3</v>
      </c>
      <c r="EO35" s="13">
        <v>1</v>
      </c>
      <c r="EP35" s="13"/>
      <c r="EQ35" s="13"/>
      <c r="ER35" s="13"/>
      <c r="ES35" s="13"/>
      <c r="ET35" s="13"/>
      <c r="EU35" s="13"/>
      <c r="EV35" s="13"/>
      <c r="EW35" s="13"/>
      <c r="EX35" s="13"/>
      <c r="EY35" s="57">
        <v>14713</v>
      </c>
      <c r="EZ35" s="13">
        <v>12</v>
      </c>
      <c r="FA35" s="13">
        <v>63</v>
      </c>
      <c r="FB35" s="13">
        <v>62</v>
      </c>
      <c r="FC35" s="13">
        <v>41</v>
      </c>
      <c r="FD35" s="13">
        <v>35</v>
      </c>
      <c r="FE35" s="13">
        <v>35</v>
      </c>
      <c r="FF35" s="13">
        <v>48</v>
      </c>
      <c r="FG35" s="13">
        <v>50</v>
      </c>
      <c r="FH35" s="13">
        <v>58</v>
      </c>
      <c r="FI35" s="13">
        <v>60</v>
      </c>
      <c r="FJ35" s="13">
        <v>40</v>
      </c>
      <c r="FK35" s="13">
        <v>74</v>
      </c>
      <c r="FL35" s="13">
        <v>73</v>
      </c>
      <c r="FM35" s="13">
        <v>70</v>
      </c>
      <c r="FN35" s="13">
        <v>111</v>
      </c>
      <c r="FO35" s="13">
        <v>105</v>
      </c>
      <c r="FP35" s="13">
        <v>115</v>
      </c>
      <c r="FQ35" s="13">
        <v>129</v>
      </c>
      <c r="FR35" s="13">
        <v>155</v>
      </c>
      <c r="FS35" s="13">
        <v>146</v>
      </c>
      <c r="FT35" s="13">
        <v>165</v>
      </c>
      <c r="FU35" s="13">
        <v>172</v>
      </c>
      <c r="FV35" s="13">
        <v>205</v>
      </c>
      <c r="FW35" s="13">
        <v>212</v>
      </c>
      <c r="FX35" s="13">
        <v>258</v>
      </c>
      <c r="FY35" s="13">
        <v>316</v>
      </c>
      <c r="FZ35" s="13">
        <v>313</v>
      </c>
      <c r="GA35" s="13">
        <v>368</v>
      </c>
      <c r="GB35" s="13">
        <v>345</v>
      </c>
      <c r="GC35" s="13">
        <v>391</v>
      </c>
      <c r="GD35" s="13">
        <v>422</v>
      </c>
      <c r="GE35" s="13">
        <v>410</v>
      </c>
      <c r="GF35" s="13">
        <v>426</v>
      </c>
      <c r="GG35" s="13">
        <v>447</v>
      </c>
      <c r="GH35" s="13">
        <v>465</v>
      </c>
      <c r="GI35" s="13">
        <v>433</v>
      </c>
      <c r="GJ35" s="13">
        <v>392</v>
      </c>
      <c r="GK35" s="13">
        <v>405</v>
      </c>
      <c r="GL35" s="13">
        <v>388</v>
      </c>
      <c r="GM35" s="13">
        <v>414</v>
      </c>
      <c r="GN35" s="13">
        <v>369</v>
      </c>
      <c r="GO35" s="13">
        <v>361</v>
      </c>
      <c r="GP35" s="13">
        <v>363</v>
      </c>
      <c r="GQ35" s="13">
        <v>338</v>
      </c>
      <c r="GR35" s="13">
        <v>316</v>
      </c>
      <c r="GS35" s="13">
        <v>310</v>
      </c>
      <c r="GT35" s="13">
        <v>264</v>
      </c>
      <c r="GU35" s="13">
        <v>234</v>
      </c>
      <c r="GV35" s="13">
        <v>252</v>
      </c>
      <c r="GW35" s="13">
        <v>246</v>
      </c>
      <c r="GX35" s="13">
        <v>245</v>
      </c>
      <c r="GY35" s="13">
        <v>202</v>
      </c>
      <c r="GZ35" s="13">
        <v>188</v>
      </c>
      <c r="HA35" s="13">
        <v>183</v>
      </c>
      <c r="HB35" s="13">
        <v>186</v>
      </c>
      <c r="HC35" s="13">
        <v>213</v>
      </c>
      <c r="HD35" s="13">
        <v>184</v>
      </c>
      <c r="HE35" s="13">
        <v>222</v>
      </c>
      <c r="HF35" s="13">
        <v>195</v>
      </c>
      <c r="HG35" s="13">
        <v>173</v>
      </c>
      <c r="HH35" s="13">
        <v>147</v>
      </c>
      <c r="HI35" s="13">
        <v>150</v>
      </c>
      <c r="HJ35" s="13">
        <v>147</v>
      </c>
      <c r="HK35" s="13">
        <v>117</v>
      </c>
      <c r="HL35" s="13">
        <v>115</v>
      </c>
      <c r="HM35" s="13">
        <v>97</v>
      </c>
      <c r="HN35" s="13">
        <v>93</v>
      </c>
      <c r="HO35" s="13">
        <v>80</v>
      </c>
      <c r="HP35" s="13">
        <v>78</v>
      </c>
      <c r="HQ35" s="13">
        <v>74</v>
      </c>
      <c r="HR35" s="13">
        <v>63</v>
      </c>
      <c r="HS35" s="13">
        <v>47</v>
      </c>
      <c r="HT35" s="13">
        <v>43</v>
      </c>
      <c r="HU35" s="13">
        <v>39</v>
      </c>
      <c r="HV35" s="13">
        <v>41</v>
      </c>
      <c r="HW35" s="13">
        <v>38</v>
      </c>
      <c r="HX35" s="13">
        <v>22</v>
      </c>
      <c r="HY35" s="13">
        <v>22</v>
      </c>
      <c r="HZ35" s="13">
        <v>22</v>
      </c>
      <c r="IA35" s="13">
        <v>27</v>
      </c>
      <c r="IB35" s="13">
        <v>15</v>
      </c>
      <c r="IC35" s="13">
        <v>15</v>
      </c>
      <c r="ID35" s="13">
        <v>14</v>
      </c>
      <c r="IE35" s="13">
        <v>10</v>
      </c>
      <c r="IF35" s="13">
        <v>14</v>
      </c>
      <c r="IG35" s="13">
        <v>15</v>
      </c>
      <c r="IH35" s="13">
        <v>10</v>
      </c>
      <c r="II35" s="13">
        <v>7</v>
      </c>
      <c r="IJ35" s="13">
        <v>3</v>
      </c>
      <c r="IK35" s="13">
        <v>9</v>
      </c>
      <c r="IL35" s="13">
        <v>4</v>
      </c>
      <c r="IM35" s="13">
        <v>5</v>
      </c>
      <c r="IN35" s="13">
        <v>2</v>
      </c>
      <c r="IO35" s="13">
        <v>2</v>
      </c>
      <c r="IP35" s="13"/>
      <c r="IQ35" s="13">
        <v>3</v>
      </c>
      <c r="IR35" s="13">
        <v>1</v>
      </c>
      <c r="IS35" s="13"/>
      <c r="IT35" s="13"/>
      <c r="IU35" s="13"/>
      <c r="IV35" s="13"/>
      <c r="IW35" s="13"/>
      <c r="IX35" s="13"/>
      <c r="IY35" s="13"/>
      <c r="IZ35" s="13"/>
      <c r="JA35" s="13"/>
      <c r="JB35" s="57">
        <v>15064</v>
      </c>
      <c r="JC35" s="13"/>
      <c r="JD35" s="13">
        <v>1</v>
      </c>
      <c r="JE35" s="13"/>
      <c r="JF35" s="13"/>
      <c r="JG35" s="13">
        <v>3</v>
      </c>
      <c r="JH35" s="13">
        <v>1</v>
      </c>
      <c r="JI35" s="13"/>
      <c r="JJ35" s="13"/>
      <c r="JK35" s="13"/>
      <c r="JL35" s="13"/>
      <c r="JM35" s="13"/>
      <c r="JN35" s="13">
        <v>1</v>
      </c>
      <c r="JO35" s="13">
        <v>1</v>
      </c>
      <c r="JP35" s="13"/>
      <c r="JQ35" s="13"/>
      <c r="JR35" s="13">
        <v>2</v>
      </c>
      <c r="JS35" s="13"/>
      <c r="JT35" s="13"/>
      <c r="JU35" s="13">
        <v>1</v>
      </c>
      <c r="JV35" s="13">
        <v>3</v>
      </c>
      <c r="JW35" s="13">
        <v>1</v>
      </c>
      <c r="JX35" s="13"/>
      <c r="JY35" s="13"/>
      <c r="JZ35" s="13"/>
      <c r="KA35" s="13">
        <v>1</v>
      </c>
      <c r="KB35" s="13">
        <v>1</v>
      </c>
      <c r="KC35" s="13">
        <v>2</v>
      </c>
      <c r="KD35" s="13">
        <v>2</v>
      </c>
      <c r="KE35" s="13">
        <v>2</v>
      </c>
      <c r="KF35" s="13">
        <v>1</v>
      </c>
      <c r="KG35" s="13"/>
      <c r="KH35" s="13">
        <v>1</v>
      </c>
      <c r="KI35" s="13">
        <v>1</v>
      </c>
      <c r="KJ35" s="13">
        <v>2</v>
      </c>
      <c r="KK35" s="13">
        <v>4</v>
      </c>
      <c r="KL35" s="13">
        <v>1</v>
      </c>
      <c r="KM35" s="13">
        <v>2</v>
      </c>
      <c r="KN35" s="13">
        <v>2</v>
      </c>
      <c r="KO35" s="13">
        <v>2</v>
      </c>
      <c r="KP35" s="13">
        <v>1</v>
      </c>
      <c r="KQ35" s="13">
        <v>4</v>
      </c>
      <c r="KR35" s="13">
        <v>1</v>
      </c>
      <c r="KS35" s="13">
        <v>2</v>
      </c>
      <c r="KT35" s="13">
        <v>4</v>
      </c>
      <c r="KU35" s="13">
        <v>1</v>
      </c>
      <c r="KV35" s="13">
        <v>1</v>
      </c>
      <c r="KW35" s="13">
        <v>2</v>
      </c>
      <c r="KX35" s="13">
        <v>1</v>
      </c>
      <c r="KY35" s="13"/>
      <c r="KZ35" s="13">
        <v>2</v>
      </c>
      <c r="LA35" s="13">
        <v>1</v>
      </c>
      <c r="LB35" s="13">
        <v>4</v>
      </c>
      <c r="LC35" s="13">
        <v>2</v>
      </c>
      <c r="LD35" s="13">
        <v>1</v>
      </c>
      <c r="LE35" s="13">
        <v>1</v>
      </c>
      <c r="LF35" s="13">
        <v>1</v>
      </c>
      <c r="LG35" s="13"/>
      <c r="LH35" s="13">
        <v>1</v>
      </c>
      <c r="LI35" s="13"/>
      <c r="LJ35" s="13">
        <v>1</v>
      </c>
      <c r="LK35" s="13"/>
      <c r="LL35" s="13">
        <v>1</v>
      </c>
      <c r="LM35" s="13">
        <v>1</v>
      </c>
      <c r="LN35" s="13"/>
      <c r="LO35" s="13"/>
      <c r="LP35" s="13"/>
      <c r="LQ35" s="13">
        <v>1</v>
      </c>
      <c r="LR35" s="13"/>
      <c r="LS35" s="13">
        <v>2</v>
      </c>
      <c r="LT35" s="13">
        <v>1</v>
      </c>
      <c r="LU35" s="13"/>
      <c r="LV35" s="13"/>
      <c r="LW35" s="13">
        <v>1</v>
      </c>
      <c r="LX35" s="13"/>
      <c r="LY35" s="13">
        <v>1</v>
      </c>
      <c r="LZ35" s="13">
        <v>1</v>
      </c>
      <c r="MA35" s="13">
        <v>1</v>
      </c>
      <c r="MB35" s="13"/>
      <c r="MC35" s="13"/>
      <c r="MD35" s="13">
        <v>2</v>
      </c>
      <c r="ME35" s="13"/>
      <c r="MF35" s="13">
        <v>1</v>
      </c>
      <c r="MG35" s="13"/>
      <c r="MH35" s="13"/>
      <c r="MI35" s="13"/>
      <c r="MJ35" s="13"/>
      <c r="MK35" s="13"/>
      <c r="ML35" s="13">
        <v>2</v>
      </c>
      <c r="MM35" s="13"/>
      <c r="MN35" s="13"/>
      <c r="MO35" s="13">
        <v>1</v>
      </c>
      <c r="MP35" s="13"/>
      <c r="MQ35" s="13"/>
      <c r="MR35" s="13">
        <v>1</v>
      </c>
      <c r="MS35" s="13"/>
      <c r="MT35" s="13">
        <v>2</v>
      </c>
      <c r="MU35" s="13"/>
      <c r="MV35" s="13"/>
      <c r="MW35" s="13"/>
      <c r="MX35" s="13"/>
      <c r="MY35" s="13"/>
      <c r="MZ35" s="13"/>
      <c r="NA35" s="13"/>
      <c r="NB35" s="13"/>
      <c r="NC35" s="13"/>
      <c r="ND35" s="13">
        <v>54</v>
      </c>
      <c r="NE35" s="57">
        <v>142</v>
      </c>
      <c r="NF35" s="13">
        <v>29919</v>
      </c>
      <c r="NG35" s="331"/>
      <c r="NH35" s="331"/>
      <c r="NI35" s="331"/>
      <c r="NJ35" s="331"/>
      <c r="NK35" s="331"/>
      <c r="NL35" s="331"/>
      <c r="NM35" s="530"/>
      <c r="NN35" s="530"/>
    </row>
    <row r="36" spans="1:379" ht="13.8">
      <c r="A36" s="8" t="s">
        <v>47</v>
      </c>
      <c r="B36" s="232">
        <f t="shared" si="88"/>
        <v>9</v>
      </c>
      <c r="C36" s="232">
        <f t="shared" si="89"/>
        <v>7</v>
      </c>
      <c r="D36" s="232">
        <f t="shared" si="90"/>
        <v>70</v>
      </c>
      <c r="E36" s="232">
        <f t="shared" si="91"/>
        <v>47</v>
      </c>
      <c r="F36" s="232">
        <f t="shared" si="92"/>
        <v>96</v>
      </c>
      <c r="G36" s="232">
        <f t="shared" si="93"/>
        <v>86</v>
      </c>
      <c r="H36" s="232">
        <f t="shared" si="94"/>
        <v>108</v>
      </c>
      <c r="I36" s="232">
        <f t="shared" si="95"/>
        <v>110</v>
      </c>
      <c r="J36" s="232">
        <f t="shared" si="96"/>
        <v>90</v>
      </c>
      <c r="K36" s="232">
        <f t="shared" si="97"/>
        <v>102</v>
      </c>
      <c r="L36" s="232">
        <f t="shared" si="98"/>
        <v>73</v>
      </c>
      <c r="M36" s="232">
        <f t="shared" si="99"/>
        <v>82</v>
      </c>
      <c r="N36" s="232">
        <f t="shared" si="100"/>
        <v>54</v>
      </c>
      <c r="O36" s="232">
        <f t="shared" si="101"/>
        <v>25</v>
      </c>
      <c r="P36" s="232">
        <f t="shared" si="102"/>
        <v>23</v>
      </c>
      <c r="Q36" s="232">
        <f t="shared" si="103"/>
        <v>37</v>
      </c>
      <c r="R36" s="232">
        <f t="shared" si="104"/>
        <v>7</v>
      </c>
      <c r="S36" s="232">
        <f t="shared" si="105"/>
        <v>24</v>
      </c>
      <c r="T36" s="232">
        <f t="shared" si="106"/>
        <v>3</v>
      </c>
      <c r="U36" s="232">
        <f t="shared" si="107"/>
        <v>5</v>
      </c>
      <c r="W36" s="54"/>
      <c r="X36" s="43" t="s">
        <v>16</v>
      </c>
      <c r="Y36" s="40" t="s">
        <v>16</v>
      </c>
      <c r="Z36" s="41" t="s">
        <v>7</v>
      </c>
      <c r="AA36" s="41" t="s">
        <v>7</v>
      </c>
      <c r="AB36" s="40" t="s">
        <v>8</v>
      </c>
      <c r="AC36" s="40" t="s">
        <v>8</v>
      </c>
      <c r="AD36" s="40" t="s">
        <v>9</v>
      </c>
      <c r="AE36" s="40" t="s">
        <v>9</v>
      </c>
      <c r="AF36" s="40" t="s">
        <v>10</v>
      </c>
      <c r="AG36" s="40" t="s">
        <v>10</v>
      </c>
      <c r="AH36" s="40" t="s">
        <v>11</v>
      </c>
      <c r="AI36" s="40" t="s">
        <v>11</v>
      </c>
      <c r="AJ36" s="40" t="s">
        <v>12</v>
      </c>
      <c r="AK36" s="40" t="s">
        <v>12</v>
      </c>
      <c r="AL36" s="40" t="s">
        <v>13</v>
      </c>
      <c r="AM36" s="40" t="s">
        <v>13</v>
      </c>
      <c r="AN36" s="40" t="s">
        <v>14</v>
      </c>
      <c r="AO36" s="40" t="s">
        <v>14</v>
      </c>
      <c r="AP36" s="40" t="s">
        <v>15</v>
      </c>
      <c r="AQ36" s="44" t="s">
        <v>15</v>
      </c>
      <c r="AR36" s="36"/>
      <c r="AT36" s="54"/>
      <c r="AU36" s="54" t="s">
        <v>265</v>
      </c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5" t="s">
        <v>292</v>
      </c>
      <c r="FD36" s="54" t="s">
        <v>273</v>
      </c>
      <c r="FE36" s="54"/>
      <c r="FF36" s="54" t="s">
        <v>264</v>
      </c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5" t="s">
        <v>293</v>
      </c>
      <c r="JJ36" s="54" t="s">
        <v>268</v>
      </c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5" t="s">
        <v>294</v>
      </c>
      <c r="NO36" s="54" t="s">
        <v>273</v>
      </c>
    </row>
    <row r="37" spans="1:379" ht="14.4" thickBot="1">
      <c r="A37" s="8" t="s">
        <v>187</v>
      </c>
      <c r="B37" s="232">
        <f t="shared" si="88"/>
        <v>2</v>
      </c>
      <c r="C37" s="232">
        <f t="shared" si="89"/>
        <v>0</v>
      </c>
      <c r="D37" s="232">
        <f t="shared" si="90"/>
        <v>20</v>
      </c>
      <c r="E37" s="232">
        <f t="shared" si="91"/>
        <v>33</v>
      </c>
      <c r="F37" s="232">
        <f t="shared" si="92"/>
        <v>76</v>
      </c>
      <c r="G37" s="232">
        <f t="shared" si="93"/>
        <v>77</v>
      </c>
      <c r="H37" s="232">
        <f t="shared" si="94"/>
        <v>87</v>
      </c>
      <c r="I37" s="232">
        <f t="shared" si="95"/>
        <v>77</v>
      </c>
      <c r="J37" s="232">
        <f t="shared" si="96"/>
        <v>79</v>
      </c>
      <c r="K37" s="232">
        <f t="shared" si="97"/>
        <v>63</v>
      </c>
      <c r="L37" s="232">
        <f t="shared" si="98"/>
        <v>51</v>
      </c>
      <c r="M37" s="232">
        <f t="shared" si="99"/>
        <v>53</v>
      </c>
      <c r="N37" s="232">
        <f t="shared" si="100"/>
        <v>36</v>
      </c>
      <c r="O37" s="232">
        <f t="shared" si="101"/>
        <v>40</v>
      </c>
      <c r="P37" s="232">
        <f t="shared" si="102"/>
        <v>20</v>
      </c>
      <c r="Q37" s="232">
        <f t="shared" si="103"/>
        <v>30</v>
      </c>
      <c r="R37" s="232">
        <f t="shared" si="104"/>
        <v>7</v>
      </c>
      <c r="S37" s="232">
        <f t="shared" si="105"/>
        <v>17</v>
      </c>
      <c r="T37" s="232">
        <f t="shared" si="106"/>
        <v>1</v>
      </c>
      <c r="U37" s="232">
        <f t="shared" si="107"/>
        <v>8</v>
      </c>
      <c r="W37" s="18" t="s">
        <v>184</v>
      </c>
      <c r="X37" s="70" t="s">
        <v>264</v>
      </c>
      <c r="Y37" s="50" t="s">
        <v>265</v>
      </c>
      <c r="Z37" s="50" t="s">
        <v>264</v>
      </c>
      <c r="AA37" s="50" t="s">
        <v>265</v>
      </c>
      <c r="AB37" s="50" t="s">
        <v>264</v>
      </c>
      <c r="AC37" s="50" t="s">
        <v>265</v>
      </c>
      <c r="AD37" s="50" t="s">
        <v>264</v>
      </c>
      <c r="AE37" s="50" t="s">
        <v>265</v>
      </c>
      <c r="AF37" s="50" t="s">
        <v>264</v>
      </c>
      <c r="AG37" s="50" t="s">
        <v>265</v>
      </c>
      <c r="AH37" s="50" t="s">
        <v>264</v>
      </c>
      <c r="AI37" s="50" t="s">
        <v>265</v>
      </c>
      <c r="AJ37" s="50" t="s">
        <v>264</v>
      </c>
      <c r="AK37" s="50" t="s">
        <v>265</v>
      </c>
      <c r="AL37" s="50" t="s">
        <v>264</v>
      </c>
      <c r="AM37" s="50" t="s">
        <v>265</v>
      </c>
      <c r="AN37" s="50" t="s">
        <v>264</v>
      </c>
      <c r="AO37" s="50" t="s">
        <v>265</v>
      </c>
      <c r="AP37" s="50" t="s">
        <v>264</v>
      </c>
      <c r="AQ37" s="51" t="s">
        <v>265</v>
      </c>
      <c r="AR37" s="36" t="s">
        <v>268</v>
      </c>
      <c r="AT37" s="18" t="s">
        <v>184</v>
      </c>
      <c r="AU37" s="18">
        <v>0</v>
      </c>
      <c r="AV37" s="18">
        <v>1</v>
      </c>
      <c r="AW37" s="18">
        <v>2</v>
      </c>
      <c r="AX37" s="18">
        <v>3</v>
      </c>
      <c r="AY37" s="18">
        <v>4</v>
      </c>
      <c r="AZ37" s="18">
        <v>5</v>
      </c>
      <c r="BA37" s="18">
        <v>6</v>
      </c>
      <c r="BB37" s="18">
        <v>7</v>
      </c>
      <c r="BC37" s="18">
        <v>8</v>
      </c>
      <c r="BD37" s="18">
        <v>9</v>
      </c>
      <c r="BE37" s="18">
        <v>10</v>
      </c>
      <c r="BF37" s="18">
        <v>11</v>
      </c>
      <c r="BG37" s="18">
        <v>12</v>
      </c>
      <c r="BH37" s="18">
        <v>13</v>
      </c>
      <c r="BI37" s="18">
        <v>14</v>
      </c>
      <c r="BJ37" s="18">
        <v>15</v>
      </c>
      <c r="BK37" s="18">
        <v>16</v>
      </c>
      <c r="BL37" s="18">
        <v>17</v>
      </c>
      <c r="BM37" s="18">
        <v>18</v>
      </c>
      <c r="BN37" s="18">
        <v>19</v>
      </c>
      <c r="BO37" s="18">
        <v>20</v>
      </c>
      <c r="BP37" s="18">
        <v>21</v>
      </c>
      <c r="BQ37" s="18">
        <v>22</v>
      </c>
      <c r="BR37" s="18">
        <v>23</v>
      </c>
      <c r="BS37" s="18">
        <v>24</v>
      </c>
      <c r="BT37" s="18">
        <v>25</v>
      </c>
      <c r="BU37" s="18">
        <v>26</v>
      </c>
      <c r="BV37" s="18">
        <v>27</v>
      </c>
      <c r="BW37" s="18">
        <v>28</v>
      </c>
      <c r="BX37" s="18">
        <v>29</v>
      </c>
      <c r="BY37" s="18">
        <v>30</v>
      </c>
      <c r="BZ37" s="18">
        <v>31</v>
      </c>
      <c r="CA37" s="18">
        <v>32</v>
      </c>
      <c r="CB37" s="18">
        <v>33</v>
      </c>
      <c r="CC37" s="18">
        <v>34</v>
      </c>
      <c r="CD37" s="18">
        <v>35</v>
      </c>
      <c r="CE37" s="18">
        <v>36</v>
      </c>
      <c r="CF37" s="18">
        <v>37</v>
      </c>
      <c r="CG37" s="18">
        <v>38</v>
      </c>
      <c r="CH37" s="18">
        <v>39</v>
      </c>
      <c r="CI37" s="18">
        <v>40</v>
      </c>
      <c r="CJ37" s="18">
        <v>41</v>
      </c>
      <c r="CK37" s="18">
        <v>42</v>
      </c>
      <c r="CL37" s="18">
        <v>43</v>
      </c>
      <c r="CM37" s="18">
        <v>44</v>
      </c>
      <c r="CN37" s="18">
        <v>45</v>
      </c>
      <c r="CO37" s="18">
        <v>46</v>
      </c>
      <c r="CP37" s="18">
        <v>47</v>
      </c>
      <c r="CQ37" s="18">
        <v>48</v>
      </c>
      <c r="CR37" s="18">
        <v>49</v>
      </c>
      <c r="CS37" s="18">
        <v>50</v>
      </c>
      <c r="CT37" s="18">
        <v>51</v>
      </c>
      <c r="CU37" s="18">
        <v>52</v>
      </c>
      <c r="CV37" s="18">
        <v>53</v>
      </c>
      <c r="CW37" s="18">
        <v>54</v>
      </c>
      <c r="CX37" s="18">
        <v>55</v>
      </c>
      <c r="CY37" s="18">
        <v>56</v>
      </c>
      <c r="CZ37" s="18">
        <v>57</v>
      </c>
      <c r="DA37" s="18">
        <v>58</v>
      </c>
      <c r="DB37" s="18">
        <v>59</v>
      </c>
      <c r="DC37" s="18">
        <v>60</v>
      </c>
      <c r="DD37" s="18">
        <v>61</v>
      </c>
      <c r="DE37" s="18">
        <v>62</v>
      </c>
      <c r="DF37" s="18">
        <v>63</v>
      </c>
      <c r="DG37" s="18">
        <v>64</v>
      </c>
      <c r="DH37" s="18">
        <v>65</v>
      </c>
      <c r="DI37" s="18">
        <v>66</v>
      </c>
      <c r="DJ37" s="18">
        <v>67</v>
      </c>
      <c r="DK37" s="18">
        <v>68</v>
      </c>
      <c r="DL37" s="18">
        <v>69</v>
      </c>
      <c r="DM37" s="18">
        <v>70</v>
      </c>
      <c r="DN37" s="18">
        <v>71</v>
      </c>
      <c r="DO37" s="18">
        <v>72</v>
      </c>
      <c r="DP37" s="18">
        <v>73</v>
      </c>
      <c r="DQ37" s="18">
        <v>74</v>
      </c>
      <c r="DR37" s="18">
        <v>75</v>
      </c>
      <c r="DS37" s="18">
        <v>76</v>
      </c>
      <c r="DT37" s="18">
        <v>77</v>
      </c>
      <c r="DU37" s="18">
        <v>78</v>
      </c>
      <c r="DV37" s="18">
        <v>79</v>
      </c>
      <c r="DW37" s="18">
        <v>80</v>
      </c>
      <c r="DX37" s="18">
        <v>81</v>
      </c>
      <c r="DY37" s="18">
        <v>82</v>
      </c>
      <c r="DZ37" s="18">
        <v>83</v>
      </c>
      <c r="EA37" s="18">
        <v>84</v>
      </c>
      <c r="EB37" s="18">
        <v>85</v>
      </c>
      <c r="EC37" s="18">
        <v>86</v>
      </c>
      <c r="ED37" s="18">
        <v>87</v>
      </c>
      <c r="EE37" s="18">
        <v>88</v>
      </c>
      <c r="EF37" s="18">
        <v>89</v>
      </c>
      <c r="EG37" s="18">
        <v>90</v>
      </c>
      <c r="EH37" s="18">
        <v>91</v>
      </c>
      <c r="EI37" s="18">
        <v>92</v>
      </c>
      <c r="EJ37" s="18">
        <v>93</v>
      </c>
      <c r="EK37" s="18">
        <v>94</v>
      </c>
      <c r="EL37" s="18">
        <v>95</v>
      </c>
      <c r="EM37" s="18">
        <v>96</v>
      </c>
      <c r="EN37" s="18">
        <v>97</v>
      </c>
      <c r="EO37" s="18">
        <v>98</v>
      </c>
      <c r="EP37" s="18">
        <v>99</v>
      </c>
      <c r="EQ37" s="18">
        <v>100</v>
      </c>
      <c r="ER37" s="18">
        <v>101</v>
      </c>
      <c r="ES37" s="18">
        <v>102</v>
      </c>
      <c r="ET37" s="18">
        <v>103</v>
      </c>
      <c r="EU37" s="18">
        <v>104</v>
      </c>
      <c r="EV37" s="18">
        <v>105</v>
      </c>
      <c r="EW37" s="18">
        <v>106</v>
      </c>
      <c r="EX37" s="18">
        <v>107</v>
      </c>
      <c r="EY37" s="18">
        <v>108</v>
      </c>
      <c r="EZ37" s="18">
        <v>109</v>
      </c>
      <c r="FA37" s="18">
        <v>114</v>
      </c>
      <c r="FB37" s="18" t="s">
        <v>290</v>
      </c>
      <c r="FC37" s="56"/>
      <c r="FD37" s="18"/>
      <c r="FE37" s="18" t="s">
        <v>184</v>
      </c>
      <c r="FF37" s="18">
        <v>0</v>
      </c>
      <c r="FG37" s="18">
        <v>1</v>
      </c>
      <c r="FH37" s="18">
        <v>2</v>
      </c>
      <c r="FI37" s="18">
        <v>3</v>
      </c>
      <c r="FJ37" s="18">
        <v>4</v>
      </c>
      <c r="FK37" s="18">
        <v>5</v>
      </c>
      <c r="FL37" s="18">
        <v>6</v>
      </c>
      <c r="FM37" s="18">
        <v>7</v>
      </c>
      <c r="FN37" s="18">
        <v>8</v>
      </c>
      <c r="FO37" s="18">
        <v>9</v>
      </c>
      <c r="FP37" s="18">
        <v>10</v>
      </c>
      <c r="FQ37" s="18">
        <v>11</v>
      </c>
      <c r="FR37" s="18">
        <v>12</v>
      </c>
      <c r="FS37" s="18">
        <v>13</v>
      </c>
      <c r="FT37" s="18">
        <v>14</v>
      </c>
      <c r="FU37" s="18">
        <v>15</v>
      </c>
      <c r="FV37" s="18">
        <v>16</v>
      </c>
      <c r="FW37" s="18">
        <v>17</v>
      </c>
      <c r="FX37" s="18">
        <v>18</v>
      </c>
      <c r="FY37" s="18">
        <v>19</v>
      </c>
      <c r="FZ37" s="18">
        <v>20</v>
      </c>
      <c r="GA37" s="18">
        <v>21</v>
      </c>
      <c r="GB37" s="18">
        <v>22</v>
      </c>
      <c r="GC37" s="18">
        <v>23</v>
      </c>
      <c r="GD37" s="18">
        <v>24</v>
      </c>
      <c r="GE37" s="18">
        <v>25</v>
      </c>
      <c r="GF37" s="18">
        <v>26</v>
      </c>
      <c r="GG37" s="18">
        <v>27</v>
      </c>
      <c r="GH37" s="18">
        <v>28</v>
      </c>
      <c r="GI37" s="18">
        <v>29</v>
      </c>
      <c r="GJ37" s="18">
        <v>30</v>
      </c>
      <c r="GK37" s="18">
        <v>31</v>
      </c>
      <c r="GL37" s="18">
        <v>32</v>
      </c>
      <c r="GM37" s="18">
        <v>33</v>
      </c>
      <c r="GN37" s="18">
        <v>34</v>
      </c>
      <c r="GO37" s="18">
        <v>35</v>
      </c>
      <c r="GP37" s="18">
        <v>36</v>
      </c>
      <c r="GQ37" s="18">
        <v>37</v>
      </c>
      <c r="GR37" s="18">
        <v>38</v>
      </c>
      <c r="GS37" s="18">
        <v>39</v>
      </c>
      <c r="GT37" s="18">
        <v>40</v>
      </c>
      <c r="GU37" s="18">
        <v>41</v>
      </c>
      <c r="GV37" s="18">
        <v>42</v>
      </c>
      <c r="GW37" s="18">
        <v>43</v>
      </c>
      <c r="GX37" s="18">
        <v>44</v>
      </c>
      <c r="GY37" s="18">
        <v>45</v>
      </c>
      <c r="GZ37" s="18">
        <v>46</v>
      </c>
      <c r="HA37" s="18">
        <v>47</v>
      </c>
      <c r="HB37" s="18">
        <v>48</v>
      </c>
      <c r="HC37" s="18">
        <v>49</v>
      </c>
      <c r="HD37" s="18">
        <v>50</v>
      </c>
      <c r="HE37" s="18">
        <v>51</v>
      </c>
      <c r="HF37" s="18">
        <v>52</v>
      </c>
      <c r="HG37" s="18">
        <v>53</v>
      </c>
      <c r="HH37" s="18">
        <v>54</v>
      </c>
      <c r="HI37" s="18">
        <v>55</v>
      </c>
      <c r="HJ37" s="18">
        <v>56</v>
      </c>
      <c r="HK37" s="18">
        <v>57</v>
      </c>
      <c r="HL37" s="18">
        <v>58</v>
      </c>
      <c r="HM37" s="18">
        <v>59</v>
      </c>
      <c r="HN37" s="18">
        <v>60</v>
      </c>
      <c r="HO37" s="18">
        <v>61</v>
      </c>
      <c r="HP37" s="18">
        <v>62</v>
      </c>
      <c r="HQ37" s="18">
        <v>63</v>
      </c>
      <c r="HR37" s="18">
        <v>64</v>
      </c>
      <c r="HS37" s="18">
        <v>65</v>
      </c>
      <c r="HT37" s="18">
        <v>66</v>
      </c>
      <c r="HU37" s="18">
        <v>67</v>
      </c>
      <c r="HV37" s="18">
        <v>68</v>
      </c>
      <c r="HW37" s="18">
        <v>69</v>
      </c>
      <c r="HX37" s="18">
        <v>70</v>
      </c>
      <c r="HY37" s="18">
        <v>71</v>
      </c>
      <c r="HZ37" s="18">
        <v>72</v>
      </c>
      <c r="IA37" s="18">
        <v>73</v>
      </c>
      <c r="IB37" s="18">
        <v>74</v>
      </c>
      <c r="IC37" s="18">
        <v>75</v>
      </c>
      <c r="ID37" s="18">
        <v>76</v>
      </c>
      <c r="IE37" s="18">
        <v>77</v>
      </c>
      <c r="IF37" s="18">
        <v>78</v>
      </c>
      <c r="IG37" s="18">
        <v>79</v>
      </c>
      <c r="IH37" s="18">
        <v>80</v>
      </c>
      <c r="II37" s="18">
        <v>81</v>
      </c>
      <c r="IJ37" s="18">
        <v>82</v>
      </c>
      <c r="IK37" s="18">
        <v>83</v>
      </c>
      <c r="IL37" s="18">
        <v>84</v>
      </c>
      <c r="IM37" s="18">
        <v>85</v>
      </c>
      <c r="IN37" s="18">
        <v>86</v>
      </c>
      <c r="IO37" s="18">
        <v>87</v>
      </c>
      <c r="IP37" s="18">
        <v>88</v>
      </c>
      <c r="IQ37" s="18">
        <v>89</v>
      </c>
      <c r="IR37" s="18">
        <v>90</v>
      </c>
      <c r="IS37" s="18">
        <v>91</v>
      </c>
      <c r="IT37" s="18">
        <v>92</v>
      </c>
      <c r="IU37" s="18">
        <v>93</v>
      </c>
      <c r="IV37" s="18">
        <v>94</v>
      </c>
      <c r="IW37" s="18">
        <v>95</v>
      </c>
      <c r="IX37" s="18">
        <v>96</v>
      </c>
      <c r="IY37" s="18">
        <v>97</v>
      </c>
      <c r="IZ37" s="18">
        <v>98</v>
      </c>
      <c r="JA37" s="18">
        <v>99</v>
      </c>
      <c r="JB37" s="18">
        <v>100</v>
      </c>
      <c r="JC37" s="18">
        <v>101</v>
      </c>
      <c r="JD37" s="18">
        <v>102</v>
      </c>
      <c r="JE37" s="18">
        <v>103</v>
      </c>
      <c r="JF37" s="18">
        <v>104</v>
      </c>
      <c r="JG37" s="18">
        <v>105</v>
      </c>
      <c r="JH37" s="18" t="s">
        <v>290</v>
      </c>
      <c r="JI37" s="56"/>
      <c r="JJ37" s="18">
        <v>0</v>
      </c>
      <c r="JK37" s="18">
        <v>1</v>
      </c>
      <c r="JL37" s="18">
        <v>2</v>
      </c>
      <c r="JM37" s="18">
        <v>3</v>
      </c>
      <c r="JN37" s="18">
        <v>4</v>
      </c>
      <c r="JO37" s="18">
        <v>5</v>
      </c>
      <c r="JP37" s="18">
        <v>6</v>
      </c>
      <c r="JQ37" s="18">
        <v>7</v>
      </c>
      <c r="JR37" s="18">
        <v>8</v>
      </c>
      <c r="JS37" s="18">
        <v>9</v>
      </c>
      <c r="JT37" s="18">
        <v>10</v>
      </c>
      <c r="JU37" s="18">
        <v>11</v>
      </c>
      <c r="JV37" s="18">
        <v>12</v>
      </c>
      <c r="JW37" s="18">
        <v>13</v>
      </c>
      <c r="JX37" s="18">
        <v>14</v>
      </c>
      <c r="JY37" s="18">
        <v>15</v>
      </c>
      <c r="JZ37" s="18">
        <v>16</v>
      </c>
      <c r="KA37" s="18">
        <v>17</v>
      </c>
      <c r="KB37" s="18">
        <v>18</v>
      </c>
      <c r="KC37" s="18">
        <v>19</v>
      </c>
      <c r="KD37" s="18">
        <v>20</v>
      </c>
      <c r="KE37" s="18">
        <v>21</v>
      </c>
      <c r="KF37" s="18">
        <v>22</v>
      </c>
      <c r="KG37" s="18">
        <v>23</v>
      </c>
      <c r="KH37" s="18">
        <v>24</v>
      </c>
      <c r="KI37" s="18">
        <v>25</v>
      </c>
      <c r="KJ37" s="18">
        <v>26</v>
      </c>
      <c r="KK37" s="18">
        <v>27</v>
      </c>
      <c r="KL37" s="18">
        <v>28</v>
      </c>
      <c r="KM37" s="18">
        <v>29</v>
      </c>
      <c r="KN37" s="18">
        <v>30</v>
      </c>
      <c r="KO37" s="18">
        <v>31</v>
      </c>
      <c r="KP37" s="18">
        <v>32</v>
      </c>
      <c r="KQ37" s="18">
        <v>33</v>
      </c>
      <c r="KR37" s="18">
        <v>34</v>
      </c>
      <c r="KS37" s="18">
        <v>35</v>
      </c>
      <c r="KT37" s="18">
        <v>36</v>
      </c>
      <c r="KU37" s="18">
        <v>37</v>
      </c>
      <c r="KV37" s="18">
        <v>38</v>
      </c>
      <c r="KW37" s="18">
        <v>39</v>
      </c>
      <c r="KX37" s="18">
        <v>40</v>
      </c>
      <c r="KY37" s="18">
        <v>41</v>
      </c>
      <c r="KZ37" s="18">
        <v>42</v>
      </c>
      <c r="LA37" s="18">
        <v>43</v>
      </c>
      <c r="LB37" s="18">
        <v>44</v>
      </c>
      <c r="LC37" s="18">
        <v>45</v>
      </c>
      <c r="LD37" s="18">
        <v>46</v>
      </c>
      <c r="LE37" s="18">
        <v>47</v>
      </c>
      <c r="LF37" s="18">
        <v>48</v>
      </c>
      <c r="LG37" s="18">
        <v>49</v>
      </c>
      <c r="LH37" s="18">
        <v>50</v>
      </c>
      <c r="LI37" s="18">
        <v>51</v>
      </c>
      <c r="LJ37" s="18">
        <v>52</v>
      </c>
      <c r="LK37" s="18">
        <v>53</v>
      </c>
      <c r="LL37" s="18">
        <v>54</v>
      </c>
      <c r="LM37" s="18">
        <v>55</v>
      </c>
      <c r="LN37" s="18">
        <v>56</v>
      </c>
      <c r="LO37" s="18">
        <v>57</v>
      </c>
      <c r="LP37" s="18">
        <v>58</v>
      </c>
      <c r="LQ37" s="18">
        <v>59</v>
      </c>
      <c r="LR37" s="18">
        <v>60</v>
      </c>
      <c r="LS37" s="18">
        <v>61</v>
      </c>
      <c r="LT37" s="18">
        <v>62</v>
      </c>
      <c r="LU37" s="18">
        <v>63</v>
      </c>
      <c r="LV37" s="18">
        <v>64</v>
      </c>
      <c r="LW37" s="18">
        <v>65</v>
      </c>
      <c r="LX37" s="18">
        <v>66</v>
      </c>
      <c r="LY37" s="18">
        <v>67</v>
      </c>
      <c r="LZ37" s="18">
        <v>68</v>
      </c>
      <c r="MA37" s="18">
        <v>69</v>
      </c>
      <c r="MB37" s="18">
        <v>70</v>
      </c>
      <c r="MC37" s="18">
        <v>71</v>
      </c>
      <c r="MD37" s="18">
        <v>72</v>
      </c>
      <c r="ME37" s="18">
        <v>73</v>
      </c>
      <c r="MF37" s="18">
        <v>74</v>
      </c>
      <c r="MG37" s="18">
        <v>75</v>
      </c>
      <c r="MH37" s="18">
        <v>76</v>
      </c>
      <c r="MI37" s="18">
        <v>77</v>
      </c>
      <c r="MJ37" s="18">
        <v>78</v>
      </c>
      <c r="MK37" s="18">
        <v>79</v>
      </c>
      <c r="ML37" s="18">
        <v>80</v>
      </c>
      <c r="MM37" s="18">
        <v>81</v>
      </c>
      <c r="MN37" s="18">
        <v>82</v>
      </c>
      <c r="MO37" s="18">
        <v>83</v>
      </c>
      <c r="MP37" s="18">
        <v>84</v>
      </c>
      <c r="MQ37" s="18">
        <v>85</v>
      </c>
      <c r="MR37" s="18">
        <v>86</v>
      </c>
      <c r="MS37" s="18">
        <v>87</v>
      </c>
      <c r="MT37" s="18">
        <v>88</v>
      </c>
      <c r="MU37" s="18">
        <v>89</v>
      </c>
      <c r="MV37" s="18">
        <v>90</v>
      </c>
      <c r="MW37" s="18">
        <v>91</v>
      </c>
      <c r="MX37" s="18">
        <v>92</v>
      </c>
      <c r="MY37" s="18">
        <v>93</v>
      </c>
      <c r="MZ37" s="18">
        <v>94</v>
      </c>
      <c r="NA37" s="18">
        <v>95</v>
      </c>
      <c r="NB37" s="18">
        <v>96</v>
      </c>
      <c r="NC37" s="18">
        <v>97</v>
      </c>
      <c r="ND37" s="18">
        <v>98</v>
      </c>
      <c r="NE37" s="18">
        <v>99</v>
      </c>
      <c r="NF37" s="18">
        <v>100</v>
      </c>
      <c r="NG37" s="18">
        <v>101</v>
      </c>
      <c r="NH37" s="18">
        <v>102</v>
      </c>
      <c r="NI37" s="18">
        <v>103</v>
      </c>
      <c r="NJ37" s="18">
        <v>106</v>
      </c>
      <c r="NK37" s="18">
        <v>107</v>
      </c>
      <c r="NL37" s="18">
        <v>110</v>
      </c>
      <c r="NM37" s="18" t="s">
        <v>290</v>
      </c>
      <c r="NN37" s="56"/>
      <c r="NO37" s="18"/>
    </row>
    <row r="38" spans="1:379" ht="13.8">
      <c r="A38" s="8" t="s">
        <v>49</v>
      </c>
      <c r="B38" s="232">
        <f t="shared" si="88"/>
        <v>13</v>
      </c>
      <c r="C38" s="232">
        <f t="shared" si="89"/>
        <v>4</v>
      </c>
      <c r="D38" s="232">
        <f t="shared" si="90"/>
        <v>53</v>
      </c>
      <c r="E38" s="232">
        <f t="shared" si="91"/>
        <v>70</v>
      </c>
      <c r="F38" s="232">
        <f t="shared" si="92"/>
        <v>132</v>
      </c>
      <c r="G38" s="232">
        <f t="shared" si="93"/>
        <v>115</v>
      </c>
      <c r="H38" s="232">
        <f t="shared" si="94"/>
        <v>129</v>
      </c>
      <c r="I38" s="232">
        <f t="shared" si="95"/>
        <v>132</v>
      </c>
      <c r="J38" s="232">
        <f t="shared" si="96"/>
        <v>121</v>
      </c>
      <c r="K38" s="232">
        <f t="shared" si="97"/>
        <v>120</v>
      </c>
      <c r="L38" s="232">
        <f t="shared" si="98"/>
        <v>82</v>
      </c>
      <c r="M38" s="232">
        <f t="shared" si="99"/>
        <v>79</v>
      </c>
      <c r="N38" s="232">
        <f t="shared" si="100"/>
        <v>64</v>
      </c>
      <c r="O38" s="232">
        <f t="shared" si="101"/>
        <v>53</v>
      </c>
      <c r="P38" s="232">
        <f t="shared" si="102"/>
        <v>27</v>
      </c>
      <c r="Q38" s="232">
        <f t="shared" si="103"/>
        <v>22</v>
      </c>
      <c r="R38" s="232">
        <f t="shared" si="104"/>
        <v>13</v>
      </c>
      <c r="S38" s="232">
        <f t="shared" si="105"/>
        <v>20</v>
      </c>
      <c r="T38" s="232">
        <f t="shared" si="106"/>
        <v>6</v>
      </c>
      <c r="U38" s="232">
        <f t="shared" si="107"/>
        <v>9</v>
      </c>
      <c r="W38" s="320" t="s">
        <v>18</v>
      </c>
      <c r="X38" s="426">
        <f>SUM(FF38:FO38)</f>
        <v>20732</v>
      </c>
      <c r="Y38" s="426">
        <f>SUM(AU38:BD38)</f>
        <v>19198</v>
      </c>
      <c r="Z38" s="426">
        <f>SUM(FP38:FY38)</f>
        <v>57905</v>
      </c>
      <c r="AA38" s="426">
        <f>SUM(BE38:BN38)</f>
        <v>64802</v>
      </c>
      <c r="AB38" s="426">
        <f>SUM(FZ38:GI38)</f>
        <v>193497</v>
      </c>
      <c r="AC38" s="426">
        <f>SUM(BO38:BX38)</f>
        <v>194285</v>
      </c>
      <c r="AD38" s="426">
        <f>SUM(GJ38:GS38)</f>
        <v>216896</v>
      </c>
      <c r="AE38" s="426">
        <f>SUM(BY38:CH38)</f>
        <v>208209</v>
      </c>
      <c r="AF38" s="426">
        <f>SUM(GT38:HC38)</f>
        <v>184647</v>
      </c>
      <c r="AG38" s="426">
        <f>SUM(CI38:CR38)</f>
        <v>180328</v>
      </c>
      <c r="AH38" s="426">
        <f>SUM(HD38:HM38)</f>
        <v>127017</v>
      </c>
      <c r="AI38" s="426">
        <f>SUM(CS38:DB38)</f>
        <v>125867</v>
      </c>
      <c r="AJ38" s="426">
        <f>SUM(HN38:HW38)</f>
        <v>71829</v>
      </c>
      <c r="AK38" s="426">
        <f>SUM(DC38:DL38)</f>
        <v>67071</v>
      </c>
      <c r="AL38" s="426">
        <f>SUM(HX38:IG38)</f>
        <v>35056</v>
      </c>
      <c r="AM38" s="426">
        <f>SUM(DM38:DV38)</f>
        <v>34344</v>
      </c>
      <c r="AN38" s="426">
        <f>SUM(IH38:IQ38)</f>
        <v>13041</v>
      </c>
      <c r="AO38" s="426">
        <f>SUM(DW38:EF38)</f>
        <v>18278</v>
      </c>
      <c r="AP38" s="426">
        <f>SUM(IR38:JG38)</f>
        <v>2420</v>
      </c>
      <c r="AQ38" s="426">
        <f>SUM(EG38:FA38)</f>
        <v>6639</v>
      </c>
      <c r="AR38" s="426">
        <f>+FB38+JH38+NN38</f>
        <v>21965</v>
      </c>
      <c r="AT38" s="320" t="s">
        <v>18</v>
      </c>
      <c r="AU38" s="321">
        <v>876</v>
      </c>
      <c r="AV38" s="321">
        <v>2349</v>
      </c>
      <c r="AW38" s="321">
        <v>2336</v>
      </c>
      <c r="AX38" s="321">
        <v>1927</v>
      </c>
      <c r="AY38" s="321">
        <v>1761</v>
      </c>
      <c r="AZ38" s="321">
        <v>1718</v>
      </c>
      <c r="BA38" s="321">
        <v>1902</v>
      </c>
      <c r="BB38" s="321">
        <v>2047</v>
      </c>
      <c r="BC38" s="321">
        <v>2073</v>
      </c>
      <c r="BD38" s="321">
        <v>2209</v>
      </c>
      <c r="BE38" s="321">
        <v>2437</v>
      </c>
      <c r="BF38" s="321">
        <v>2797</v>
      </c>
      <c r="BG38" s="321">
        <v>3215</v>
      </c>
      <c r="BH38" s="321">
        <v>4027</v>
      </c>
      <c r="BI38" s="321">
        <v>4757</v>
      </c>
      <c r="BJ38" s="321">
        <v>6214</v>
      </c>
      <c r="BK38" s="321">
        <v>7804</v>
      </c>
      <c r="BL38" s="321">
        <v>9282</v>
      </c>
      <c r="BM38" s="321">
        <v>11852</v>
      </c>
      <c r="BN38" s="321">
        <v>12417</v>
      </c>
      <c r="BO38" s="321">
        <v>14522</v>
      </c>
      <c r="BP38" s="321">
        <v>16146</v>
      </c>
      <c r="BQ38" s="321">
        <v>16940</v>
      </c>
      <c r="BR38" s="321">
        <v>18471</v>
      </c>
      <c r="BS38" s="321">
        <v>19650</v>
      </c>
      <c r="BT38" s="321">
        <v>20928</v>
      </c>
      <c r="BU38" s="321">
        <v>21552</v>
      </c>
      <c r="BV38" s="321">
        <v>21247</v>
      </c>
      <c r="BW38" s="321">
        <v>21755</v>
      </c>
      <c r="BX38" s="321">
        <v>23074</v>
      </c>
      <c r="BY38" s="321">
        <v>23331</v>
      </c>
      <c r="BZ38" s="321">
        <v>21683</v>
      </c>
      <c r="CA38" s="321">
        <v>21464</v>
      </c>
      <c r="CB38" s="321">
        <v>21100</v>
      </c>
      <c r="CC38" s="321">
        <v>20910</v>
      </c>
      <c r="CD38" s="321">
        <v>20582</v>
      </c>
      <c r="CE38" s="321">
        <v>19192</v>
      </c>
      <c r="CF38" s="321">
        <v>19611</v>
      </c>
      <c r="CG38" s="321">
        <v>19579</v>
      </c>
      <c r="CH38" s="321">
        <v>20757</v>
      </c>
      <c r="CI38" s="321">
        <v>19830</v>
      </c>
      <c r="CJ38" s="321">
        <v>20042</v>
      </c>
      <c r="CK38" s="321">
        <v>19627</v>
      </c>
      <c r="CL38" s="321">
        <v>19317</v>
      </c>
      <c r="CM38" s="321">
        <v>18844</v>
      </c>
      <c r="CN38" s="321">
        <v>17504</v>
      </c>
      <c r="CO38" s="321">
        <v>16861</v>
      </c>
      <c r="CP38" s="321">
        <v>15906</v>
      </c>
      <c r="CQ38" s="321">
        <v>16143</v>
      </c>
      <c r="CR38" s="321">
        <v>16254</v>
      </c>
      <c r="CS38" s="321">
        <v>15685</v>
      </c>
      <c r="CT38" s="321">
        <v>14678</v>
      </c>
      <c r="CU38" s="321">
        <v>13656</v>
      </c>
      <c r="CV38" s="321">
        <v>13250</v>
      </c>
      <c r="CW38" s="321">
        <v>12467</v>
      </c>
      <c r="CX38" s="321">
        <v>12100</v>
      </c>
      <c r="CY38" s="321">
        <v>11834</v>
      </c>
      <c r="CZ38" s="321">
        <v>11215</v>
      </c>
      <c r="DA38" s="321">
        <v>10862</v>
      </c>
      <c r="DB38" s="321">
        <v>10120</v>
      </c>
      <c r="DC38" s="321">
        <v>9046</v>
      </c>
      <c r="DD38" s="321">
        <v>8249</v>
      </c>
      <c r="DE38" s="321">
        <v>7539</v>
      </c>
      <c r="DF38" s="321">
        <v>7129</v>
      </c>
      <c r="DG38" s="321">
        <v>6582</v>
      </c>
      <c r="DH38" s="321">
        <v>6212</v>
      </c>
      <c r="DI38" s="321">
        <v>6038</v>
      </c>
      <c r="DJ38" s="321">
        <v>5708</v>
      </c>
      <c r="DK38" s="321">
        <v>5337</v>
      </c>
      <c r="DL38" s="321">
        <v>5231</v>
      </c>
      <c r="DM38" s="321">
        <v>4457</v>
      </c>
      <c r="DN38" s="321">
        <v>4164</v>
      </c>
      <c r="DO38" s="321">
        <v>3896</v>
      </c>
      <c r="DP38" s="321">
        <v>3792</v>
      </c>
      <c r="DQ38" s="321">
        <v>3477</v>
      </c>
      <c r="DR38" s="321">
        <v>3287</v>
      </c>
      <c r="DS38" s="321">
        <v>3143</v>
      </c>
      <c r="DT38" s="321">
        <v>2952</v>
      </c>
      <c r="DU38" s="321">
        <v>2692</v>
      </c>
      <c r="DV38" s="321">
        <v>2484</v>
      </c>
      <c r="DW38" s="321">
        <v>2348</v>
      </c>
      <c r="DX38" s="321">
        <v>2273</v>
      </c>
      <c r="DY38" s="321">
        <v>2006</v>
      </c>
      <c r="DZ38" s="321">
        <v>1906</v>
      </c>
      <c r="EA38" s="321">
        <v>1781</v>
      </c>
      <c r="EB38" s="321">
        <v>1717</v>
      </c>
      <c r="EC38" s="321">
        <v>1780</v>
      </c>
      <c r="ED38" s="321">
        <v>1628</v>
      </c>
      <c r="EE38" s="321">
        <v>1457</v>
      </c>
      <c r="EF38" s="321">
        <v>1382</v>
      </c>
      <c r="EG38" s="321">
        <v>1301</v>
      </c>
      <c r="EH38" s="321">
        <v>1155</v>
      </c>
      <c r="EI38" s="321">
        <v>980</v>
      </c>
      <c r="EJ38" s="321">
        <v>792</v>
      </c>
      <c r="EK38" s="321">
        <v>657</v>
      </c>
      <c r="EL38" s="321">
        <v>491</v>
      </c>
      <c r="EM38" s="321">
        <v>408</v>
      </c>
      <c r="EN38" s="321">
        <v>288</v>
      </c>
      <c r="EO38" s="321">
        <v>205</v>
      </c>
      <c r="EP38" s="321">
        <v>136</v>
      </c>
      <c r="EQ38" s="321">
        <v>90</v>
      </c>
      <c r="ER38" s="321">
        <v>64</v>
      </c>
      <c r="ES38" s="321">
        <v>27</v>
      </c>
      <c r="ET38" s="321">
        <v>18</v>
      </c>
      <c r="EU38" s="321">
        <v>10</v>
      </c>
      <c r="EV38" s="321">
        <v>6</v>
      </c>
      <c r="EW38" s="321">
        <v>5</v>
      </c>
      <c r="EX38" s="321">
        <v>3</v>
      </c>
      <c r="EY38" s="321">
        <v>1</v>
      </c>
      <c r="EZ38" s="321">
        <v>1</v>
      </c>
      <c r="FA38" s="321">
        <v>1</v>
      </c>
      <c r="FB38" s="321">
        <v>79</v>
      </c>
      <c r="FC38" s="322">
        <v>919100</v>
      </c>
      <c r="FD38" s="321">
        <v>919100</v>
      </c>
      <c r="FE38" s="320" t="s">
        <v>18</v>
      </c>
      <c r="FF38" s="321">
        <v>1026</v>
      </c>
      <c r="FG38" s="321">
        <v>2648</v>
      </c>
      <c r="FH38" s="321">
        <v>2679</v>
      </c>
      <c r="FI38" s="321">
        <v>2037</v>
      </c>
      <c r="FJ38" s="321">
        <v>1912</v>
      </c>
      <c r="FK38" s="321">
        <v>1847</v>
      </c>
      <c r="FL38" s="321">
        <v>1999</v>
      </c>
      <c r="FM38" s="321">
        <v>2202</v>
      </c>
      <c r="FN38" s="321">
        <v>2165</v>
      </c>
      <c r="FO38" s="321">
        <v>2217</v>
      </c>
      <c r="FP38" s="321">
        <v>2463</v>
      </c>
      <c r="FQ38" s="321">
        <v>2745</v>
      </c>
      <c r="FR38" s="321">
        <v>3068</v>
      </c>
      <c r="FS38" s="321">
        <v>3690</v>
      </c>
      <c r="FT38" s="321">
        <v>4076</v>
      </c>
      <c r="FU38" s="321">
        <v>5248</v>
      </c>
      <c r="FV38" s="321">
        <v>6479</v>
      </c>
      <c r="FW38" s="321">
        <v>7985</v>
      </c>
      <c r="FX38" s="321">
        <v>10633</v>
      </c>
      <c r="FY38" s="321">
        <v>11518</v>
      </c>
      <c r="FZ38" s="321">
        <v>13695</v>
      </c>
      <c r="GA38" s="321">
        <v>15822</v>
      </c>
      <c r="GB38" s="321">
        <v>16777</v>
      </c>
      <c r="GC38" s="321">
        <v>17930</v>
      </c>
      <c r="GD38" s="321">
        <v>19659</v>
      </c>
      <c r="GE38" s="321">
        <v>20846</v>
      </c>
      <c r="GF38" s="321">
        <v>21576</v>
      </c>
      <c r="GG38" s="321">
        <v>21636</v>
      </c>
      <c r="GH38" s="321">
        <v>22174</v>
      </c>
      <c r="GI38" s="321">
        <v>23382</v>
      </c>
      <c r="GJ38" s="321">
        <v>23398</v>
      </c>
      <c r="GK38" s="321">
        <v>22634</v>
      </c>
      <c r="GL38" s="321">
        <v>22364</v>
      </c>
      <c r="GM38" s="321">
        <v>22285</v>
      </c>
      <c r="GN38" s="321">
        <v>22019</v>
      </c>
      <c r="GO38" s="321">
        <v>21327</v>
      </c>
      <c r="GP38" s="321">
        <v>20565</v>
      </c>
      <c r="GQ38" s="321">
        <v>20596</v>
      </c>
      <c r="GR38" s="321">
        <v>20438</v>
      </c>
      <c r="GS38" s="321">
        <v>21270</v>
      </c>
      <c r="GT38" s="321">
        <v>20858</v>
      </c>
      <c r="GU38" s="321">
        <v>21214</v>
      </c>
      <c r="GV38" s="321">
        <v>20257</v>
      </c>
      <c r="GW38" s="321">
        <v>19635</v>
      </c>
      <c r="GX38" s="321">
        <v>18945</v>
      </c>
      <c r="GY38" s="321">
        <v>17720</v>
      </c>
      <c r="GZ38" s="321">
        <v>17293</v>
      </c>
      <c r="HA38" s="321">
        <v>16297</v>
      </c>
      <c r="HB38" s="321">
        <v>16393</v>
      </c>
      <c r="HC38" s="321">
        <v>16035</v>
      </c>
      <c r="HD38" s="321">
        <v>15766</v>
      </c>
      <c r="HE38" s="321">
        <v>14762</v>
      </c>
      <c r="HF38" s="321">
        <v>13617</v>
      </c>
      <c r="HG38" s="321">
        <v>13406</v>
      </c>
      <c r="HH38" s="321">
        <v>12572</v>
      </c>
      <c r="HI38" s="321">
        <v>12130</v>
      </c>
      <c r="HJ38" s="321">
        <v>12023</v>
      </c>
      <c r="HK38" s="321">
        <v>11214</v>
      </c>
      <c r="HL38" s="321">
        <v>10967</v>
      </c>
      <c r="HM38" s="321">
        <v>10560</v>
      </c>
      <c r="HN38" s="321">
        <v>9411</v>
      </c>
      <c r="HO38" s="321">
        <v>8513</v>
      </c>
      <c r="HP38" s="321">
        <v>8112</v>
      </c>
      <c r="HQ38" s="321">
        <v>7840</v>
      </c>
      <c r="HR38" s="321">
        <v>7737</v>
      </c>
      <c r="HS38" s="321">
        <v>6954</v>
      </c>
      <c r="HT38" s="321">
        <v>6345</v>
      </c>
      <c r="HU38" s="321">
        <v>5972</v>
      </c>
      <c r="HV38" s="321">
        <v>5619</v>
      </c>
      <c r="HW38" s="321">
        <v>5326</v>
      </c>
      <c r="HX38" s="321">
        <v>5011</v>
      </c>
      <c r="HY38" s="321">
        <v>4475</v>
      </c>
      <c r="HZ38" s="321">
        <v>4071</v>
      </c>
      <c r="IA38" s="321">
        <v>3884</v>
      </c>
      <c r="IB38" s="321">
        <v>3661</v>
      </c>
      <c r="IC38" s="321">
        <v>3211</v>
      </c>
      <c r="ID38" s="321">
        <v>3108</v>
      </c>
      <c r="IE38" s="321">
        <v>2878</v>
      </c>
      <c r="IF38" s="321">
        <v>2501</v>
      </c>
      <c r="IG38" s="321">
        <v>2256</v>
      </c>
      <c r="IH38" s="321">
        <v>2031</v>
      </c>
      <c r="II38" s="321">
        <v>1909</v>
      </c>
      <c r="IJ38" s="321">
        <v>1612</v>
      </c>
      <c r="IK38" s="321">
        <v>1475</v>
      </c>
      <c r="IL38" s="321">
        <v>1392</v>
      </c>
      <c r="IM38" s="321">
        <v>1153</v>
      </c>
      <c r="IN38" s="321">
        <v>1087</v>
      </c>
      <c r="IO38" s="321">
        <v>892</v>
      </c>
      <c r="IP38" s="321">
        <v>731</v>
      </c>
      <c r="IQ38" s="321">
        <v>759</v>
      </c>
      <c r="IR38" s="321">
        <v>586</v>
      </c>
      <c r="IS38" s="321">
        <v>461</v>
      </c>
      <c r="IT38" s="321">
        <v>383</v>
      </c>
      <c r="IU38" s="321">
        <v>286</v>
      </c>
      <c r="IV38" s="321">
        <v>211</v>
      </c>
      <c r="IW38" s="321">
        <v>179</v>
      </c>
      <c r="IX38" s="321">
        <v>103</v>
      </c>
      <c r="IY38" s="321">
        <v>81</v>
      </c>
      <c r="IZ38" s="321">
        <v>53</v>
      </c>
      <c r="JA38" s="321">
        <v>27</v>
      </c>
      <c r="JB38" s="321">
        <v>29</v>
      </c>
      <c r="JC38" s="321">
        <v>9</v>
      </c>
      <c r="JD38" s="321">
        <v>5</v>
      </c>
      <c r="JE38" s="321">
        <v>3</v>
      </c>
      <c r="JF38" s="321">
        <v>1</v>
      </c>
      <c r="JG38" s="321">
        <v>3</v>
      </c>
      <c r="JH38" s="321">
        <v>76</v>
      </c>
      <c r="JI38" s="322">
        <v>923116</v>
      </c>
      <c r="JJ38" s="321">
        <v>452</v>
      </c>
      <c r="JK38" s="321">
        <v>1042</v>
      </c>
      <c r="JL38" s="321">
        <v>47</v>
      </c>
      <c r="JM38" s="321">
        <v>41</v>
      </c>
      <c r="JN38" s="321">
        <v>60</v>
      </c>
      <c r="JO38" s="321">
        <v>74</v>
      </c>
      <c r="JP38" s="321">
        <v>67</v>
      </c>
      <c r="JQ38" s="321">
        <v>87</v>
      </c>
      <c r="JR38" s="321">
        <v>63</v>
      </c>
      <c r="JS38" s="321">
        <v>112</v>
      </c>
      <c r="JT38" s="321">
        <v>175</v>
      </c>
      <c r="JU38" s="321">
        <v>203</v>
      </c>
      <c r="JV38" s="321">
        <v>165</v>
      </c>
      <c r="JW38" s="321">
        <v>124</v>
      </c>
      <c r="JX38" s="321">
        <v>106</v>
      </c>
      <c r="JY38" s="321">
        <v>191</v>
      </c>
      <c r="JZ38" s="321">
        <v>197</v>
      </c>
      <c r="KA38" s="321">
        <v>290</v>
      </c>
      <c r="KB38" s="321">
        <v>290</v>
      </c>
      <c r="KC38" s="321">
        <v>369</v>
      </c>
      <c r="KD38" s="321">
        <v>396</v>
      </c>
      <c r="KE38" s="321">
        <v>434</v>
      </c>
      <c r="KF38" s="321">
        <v>393</v>
      </c>
      <c r="KG38" s="321">
        <v>400</v>
      </c>
      <c r="KH38" s="321">
        <v>374</v>
      </c>
      <c r="KI38" s="321">
        <v>327</v>
      </c>
      <c r="KJ38" s="321">
        <v>329</v>
      </c>
      <c r="KK38" s="321">
        <v>319</v>
      </c>
      <c r="KL38" s="321">
        <v>292</v>
      </c>
      <c r="KM38" s="321">
        <v>306</v>
      </c>
      <c r="KN38" s="321">
        <v>368</v>
      </c>
      <c r="KO38" s="321">
        <v>418</v>
      </c>
      <c r="KP38" s="321">
        <v>552</v>
      </c>
      <c r="KQ38" s="321">
        <v>572</v>
      </c>
      <c r="KR38" s="321">
        <v>546</v>
      </c>
      <c r="KS38" s="321">
        <v>515</v>
      </c>
      <c r="KT38" s="321">
        <v>389</v>
      </c>
      <c r="KU38" s="321">
        <v>319</v>
      </c>
      <c r="KV38" s="321">
        <v>307</v>
      </c>
      <c r="KW38" s="321">
        <v>319</v>
      </c>
      <c r="KX38" s="321">
        <v>264</v>
      </c>
      <c r="KY38" s="321">
        <v>614</v>
      </c>
      <c r="KZ38" s="321">
        <v>279</v>
      </c>
      <c r="LA38" s="321">
        <v>298</v>
      </c>
      <c r="LB38" s="321">
        <v>309</v>
      </c>
      <c r="LC38" s="321">
        <v>272</v>
      </c>
      <c r="LD38" s="321">
        <v>285</v>
      </c>
      <c r="LE38" s="321">
        <v>255</v>
      </c>
      <c r="LF38" s="321">
        <v>265</v>
      </c>
      <c r="LG38" s="321">
        <v>244</v>
      </c>
      <c r="LH38" s="321">
        <v>215</v>
      </c>
      <c r="LI38" s="321">
        <v>245</v>
      </c>
      <c r="LJ38" s="321">
        <v>202</v>
      </c>
      <c r="LK38" s="321">
        <v>199</v>
      </c>
      <c r="LL38" s="321">
        <v>204</v>
      </c>
      <c r="LM38" s="321">
        <v>171</v>
      </c>
      <c r="LN38" s="321">
        <v>164</v>
      </c>
      <c r="LO38" s="321">
        <v>158</v>
      </c>
      <c r="LP38" s="321">
        <v>164</v>
      </c>
      <c r="LQ38" s="321">
        <v>147</v>
      </c>
      <c r="LR38" s="321">
        <v>121</v>
      </c>
      <c r="LS38" s="321">
        <v>140</v>
      </c>
      <c r="LT38" s="321">
        <v>119</v>
      </c>
      <c r="LU38" s="321">
        <v>100</v>
      </c>
      <c r="LV38" s="321">
        <v>107</v>
      </c>
      <c r="LW38" s="321">
        <v>91</v>
      </c>
      <c r="LX38" s="321">
        <v>90</v>
      </c>
      <c r="LY38" s="321">
        <v>101</v>
      </c>
      <c r="LZ38" s="321">
        <v>77</v>
      </c>
      <c r="MA38" s="321">
        <v>72</v>
      </c>
      <c r="MB38" s="321">
        <v>102</v>
      </c>
      <c r="MC38" s="321">
        <v>100</v>
      </c>
      <c r="MD38" s="321">
        <v>101</v>
      </c>
      <c r="ME38" s="321">
        <v>92</v>
      </c>
      <c r="MF38" s="321">
        <v>94</v>
      </c>
      <c r="MG38" s="321">
        <v>76</v>
      </c>
      <c r="MH38" s="321">
        <v>104</v>
      </c>
      <c r="MI38" s="321">
        <v>75</v>
      </c>
      <c r="MJ38" s="321">
        <v>82</v>
      </c>
      <c r="MK38" s="321">
        <v>67</v>
      </c>
      <c r="ML38" s="321">
        <v>90</v>
      </c>
      <c r="MM38" s="321">
        <v>95</v>
      </c>
      <c r="MN38" s="321">
        <v>126</v>
      </c>
      <c r="MO38" s="321">
        <v>139</v>
      </c>
      <c r="MP38" s="321">
        <v>139</v>
      </c>
      <c r="MQ38" s="321">
        <v>125</v>
      </c>
      <c r="MR38" s="321">
        <v>157</v>
      </c>
      <c r="MS38" s="321">
        <v>134</v>
      </c>
      <c r="MT38" s="321">
        <v>153</v>
      </c>
      <c r="MU38" s="321">
        <v>171</v>
      </c>
      <c r="MV38" s="321">
        <v>167</v>
      </c>
      <c r="MW38" s="321">
        <v>144</v>
      </c>
      <c r="MX38" s="321">
        <v>134</v>
      </c>
      <c r="MY38" s="321">
        <v>115</v>
      </c>
      <c r="MZ38" s="321">
        <v>101</v>
      </c>
      <c r="NA38" s="321">
        <v>88</v>
      </c>
      <c r="NB38" s="321">
        <v>65</v>
      </c>
      <c r="NC38" s="321">
        <v>61</v>
      </c>
      <c r="ND38" s="321">
        <v>50</v>
      </c>
      <c r="NE38" s="321">
        <v>29</v>
      </c>
      <c r="NF38" s="321">
        <v>14</v>
      </c>
      <c r="NG38" s="321">
        <v>14</v>
      </c>
      <c r="NH38" s="321">
        <v>9</v>
      </c>
      <c r="NI38" s="321">
        <v>1</v>
      </c>
      <c r="NJ38" s="321">
        <v>2</v>
      </c>
      <c r="NK38" s="321">
        <v>2</v>
      </c>
      <c r="NL38" s="321">
        <v>1</v>
      </c>
      <c r="NM38" s="321">
        <v>589</v>
      </c>
      <c r="NN38" s="322">
        <v>21810</v>
      </c>
      <c r="NO38" s="321">
        <v>944926</v>
      </c>
    </row>
    <row r="39" spans="1:379">
      <c r="A39" s="9" t="s">
        <v>50</v>
      </c>
      <c r="B39" s="232">
        <f t="shared" si="88"/>
        <v>682</v>
      </c>
      <c r="C39" s="232">
        <f t="shared" si="89"/>
        <v>660</v>
      </c>
      <c r="D39" s="232">
        <f t="shared" si="90"/>
        <v>1760</v>
      </c>
      <c r="E39" s="232">
        <f t="shared" si="91"/>
        <v>1893</v>
      </c>
      <c r="F39" s="232">
        <f t="shared" si="92"/>
        <v>7020</v>
      </c>
      <c r="G39" s="232">
        <f t="shared" si="93"/>
        <v>6528</v>
      </c>
      <c r="H39" s="232">
        <f t="shared" si="94"/>
        <v>8029</v>
      </c>
      <c r="I39" s="232">
        <f t="shared" si="95"/>
        <v>7223</v>
      </c>
      <c r="J39" s="232">
        <f t="shared" si="96"/>
        <v>6669</v>
      </c>
      <c r="K39" s="232">
        <f t="shared" si="97"/>
        <v>6231</v>
      </c>
      <c r="L39" s="232">
        <f t="shared" si="98"/>
        <v>4674</v>
      </c>
      <c r="M39" s="232">
        <f t="shared" si="99"/>
        <v>4520</v>
      </c>
      <c r="N39" s="232">
        <f t="shared" si="100"/>
        <v>2530</v>
      </c>
      <c r="O39" s="232">
        <f t="shared" si="101"/>
        <v>2209</v>
      </c>
      <c r="P39" s="232">
        <f t="shared" si="102"/>
        <v>997</v>
      </c>
      <c r="Q39" s="232">
        <f t="shared" si="103"/>
        <v>1026</v>
      </c>
      <c r="R39" s="232">
        <f t="shared" si="104"/>
        <v>363</v>
      </c>
      <c r="S39" s="232">
        <f t="shared" si="105"/>
        <v>492</v>
      </c>
      <c r="T39" s="232">
        <f t="shared" si="106"/>
        <v>55</v>
      </c>
      <c r="U39" s="232">
        <f t="shared" si="107"/>
        <v>161</v>
      </c>
      <c r="W39" s="16" t="s">
        <v>185</v>
      </c>
      <c r="X39" s="616">
        <f t="shared" ref="X39:X102" si="108">SUM(FF39:FO39)</f>
        <v>56</v>
      </c>
      <c r="Y39" s="616">
        <f t="shared" ref="Y39:Y102" si="109">SUM(AU39:BD39)</f>
        <v>53</v>
      </c>
      <c r="Z39" s="616">
        <f t="shared" ref="Z39:Z102" si="110">SUM(FP39:FY39)</f>
        <v>106</v>
      </c>
      <c r="AA39" s="616">
        <f t="shared" ref="AA39:AA102" si="111">SUM(BE39:BN39)</f>
        <v>116</v>
      </c>
      <c r="AB39" s="616">
        <f t="shared" ref="AB39:AB102" si="112">SUM(FZ39:GI39)</f>
        <v>322</v>
      </c>
      <c r="AC39" s="616">
        <f t="shared" ref="AC39:AC102" si="113">SUM(BO39:BX39)</f>
        <v>350</v>
      </c>
      <c r="AD39" s="616">
        <f t="shared" ref="AD39:AD102" si="114">SUM(GJ39:GS39)</f>
        <v>352</v>
      </c>
      <c r="AE39" s="616">
        <f t="shared" ref="AE39:AE102" si="115">SUM(BY39:CH39)</f>
        <v>377</v>
      </c>
      <c r="AF39" s="616">
        <f t="shared" ref="AF39:AF102" si="116">SUM(GT39:HC39)</f>
        <v>330</v>
      </c>
      <c r="AG39" s="616">
        <f t="shared" ref="AG39:AG102" si="117">SUM(CI39:CR39)</f>
        <v>331</v>
      </c>
      <c r="AH39" s="616">
        <f t="shared" ref="AH39:AH102" si="118">SUM(HD39:HM39)</f>
        <v>229</v>
      </c>
      <c r="AI39" s="616">
        <f t="shared" ref="AI39:AI102" si="119">SUM(CS39:DB39)</f>
        <v>231</v>
      </c>
      <c r="AJ39" s="616">
        <f t="shared" ref="AJ39:AJ102" si="120">SUM(HN39:HW39)</f>
        <v>152</v>
      </c>
      <c r="AK39" s="616">
        <f t="shared" ref="AK39:AK102" si="121">SUM(DC39:DL39)</f>
        <v>170</v>
      </c>
      <c r="AL39" s="616">
        <f t="shared" ref="AL39:AL102" si="122">SUM(HX39:IG39)</f>
        <v>91</v>
      </c>
      <c r="AM39" s="616">
        <f t="shared" ref="AM39:AM102" si="123">SUM(DM39:DV39)</f>
        <v>97</v>
      </c>
      <c r="AN39" s="616">
        <f t="shared" ref="AN39:AN102" si="124">SUM(IH39:IQ39)</f>
        <v>56</v>
      </c>
      <c r="AO39" s="616">
        <f t="shared" ref="AO39:AO102" si="125">SUM(DW39:EF39)</f>
        <v>65</v>
      </c>
      <c r="AP39" s="616">
        <f t="shared" ref="AP39:AP102" si="126">SUM(IR39:JG39)</f>
        <v>10</v>
      </c>
      <c r="AQ39" s="616">
        <f t="shared" ref="AQ39:AQ102" si="127">SUM(EG39:FA39)</f>
        <v>21</v>
      </c>
      <c r="AR39" s="616">
        <f t="shared" ref="AR39:AR102" si="128">+FB39+JH39+NN39</f>
        <v>73</v>
      </c>
      <c r="AT39" s="16" t="s">
        <v>185</v>
      </c>
      <c r="AU39" s="13">
        <v>4</v>
      </c>
      <c r="AV39" s="13">
        <v>4</v>
      </c>
      <c r="AW39" s="13">
        <v>4</v>
      </c>
      <c r="AX39" s="13">
        <v>6</v>
      </c>
      <c r="AY39" s="13">
        <v>4</v>
      </c>
      <c r="AZ39" s="13">
        <v>6</v>
      </c>
      <c r="BA39" s="13">
        <v>6</v>
      </c>
      <c r="BB39" s="13">
        <v>6</v>
      </c>
      <c r="BC39" s="13">
        <v>7</v>
      </c>
      <c r="BD39" s="13">
        <v>6</v>
      </c>
      <c r="BE39" s="13">
        <v>9</v>
      </c>
      <c r="BF39" s="13">
        <v>4</v>
      </c>
      <c r="BG39" s="13">
        <v>3</v>
      </c>
      <c r="BH39" s="13">
        <v>14</v>
      </c>
      <c r="BI39" s="13">
        <v>10</v>
      </c>
      <c r="BJ39" s="13">
        <v>13</v>
      </c>
      <c r="BK39" s="13">
        <v>15</v>
      </c>
      <c r="BL39" s="13">
        <v>11</v>
      </c>
      <c r="BM39" s="13">
        <v>18</v>
      </c>
      <c r="BN39" s="13">
        <v>19</v>
      </c>
      <c r="BO39" s="13">
        <v>22</v>
      </c>
      <c r="BP39" s="13">
        <v>35</v>
      </c>
      <c r="BQ39" s="13">
        <v>31</v>
      </c>
      <c r="BR39" s="13">
        <v>33</v>
      </c>
      <c r="BS39" s="13">
        <v>32</v>
      </c>
      <c r="BT39" s="13">
        <v>45</v>
      </c>
      <c r="BU39" s="13">
        <v>37</v>
      </c>
      <c r="BV39" s="13">
        <v>39</v>
      </c>
      <c r="BW39" s="13">
        <v>37</v>
      </c>
      <c r="BX39" s="13">
        <v>39</v>
      </c>
      <c r="BY39" s="13">
        <v>36</v>
      </c>
      <c r="BZ39" s="13">
        <v>48</v>
      </c>
      <c r="CA39" s="13">
        <v>43</v>
      </c>
      <c r="CB39" s="13">
        <v>39</v>
      </c>
      <c r="CC39" s="13">
        <v>44</v>
      </c>
      <c r="CD39" s="13">
        <v>26</v>
      </c>
      <c r="CE39" s="13">
        <v>39</v>
      </c>
      <c r="CF39" s="13">
        <v>30</v>
      </c>
      <c r="CG39" s="13">
        <v>34</v>
      </c>
      <c r="CH39" s="13">
        <v>38</v>
      </c>
      <c r="CI39" s="13">
        <v>39</v>
      </c>
      <c r="CJ39" s="13">
        <v>33</v>
      </c>
      <c r="CK39" s="13">
        <v>35</v>
      </c>
      <c r="CL39" s="13">
        <v>36</v>
      </c>
      <c r="CM39" s="13">
        <v>33</v>
      </c>
      <c r="CN39" s="13">
        <v>36</v>
      </c>
      <c r="CO39" s="13">
        <v>33</v>
      </c>
      <c r="CP39" s="13">
        <v>28</v>
      </c>
      <c r="CQ39" s="13">
        <v>33</v>
      </c>
      <c r="CR39" s="13">
        <v>25</v>
      </c>
      <c r="CS39" s="13">
        <v>27</v>
      </c>
      <c r="CT39" s="13">
        <v>30</v>
      </c>
      <c r="CU39" s="13">
        <v>24</v>
      </c>
      <c r="CV39" s="13">
        <v>19</v>
      </c>
      <c r="CW39" s="13">
        <v>30</v>
      </c>
      <c r="CX39" s="13">
        <v>19</v>
      </c>
      <c r="CY39" s="13">
        <v>26</v>
      </c>
      <c r="CZ39" s="13">
        <v>23</v>
      </c>
      <c r="DA39" s="13">
        <v>19</v>
      </c>
      <c r="DB39" s="13">
        <v>14</v>
      </c>
      <c r="DC39" s="13">
        <v>23</v>
      </c>
      <c r="DD39" s="13">
        <v>23</v>
      </c>
      <c r="DE39" s="13">
        <v>22</v>
      </c>
      <c r="DF39" s="13">
        <v>20</v>
      </c>
      <c r="DG39" s="13">
        <v>15</v>
      </c>
      <c r="DH39" s="13">
        <v>16</v>
      </c>
      <c r="DI39" s="13">
        <v>13</v>
      </c>
      <c r="DJ39" s="13">
        <v>14</v>
      </c>
      <c r="DK39" s="13">
        <v>15</v>
      </c>
      <c r="DL39" s="13">
        <v>9</v>
      </c>
      <c r="DM39" s="13">
        <v>16</v>
      </c>
      <c r="DN39" s="13">
        <v>13</v>
      </c>
      <c r="DO39" s="13">
        <v>14</v>
      </c>
      <c r="DP39" s="13">
        <v>7</v>
      </c>
      <c r="DQ39" s="13">
        <v>5</v>
      </c>
      <c r="DR39" s="13">
        <v>7</v>
      </c>
      <c r="DS39" s="13">
        <v>7</v>
      </c>
      <c r="DT39" s="13">
        <v>13</v>
      </c>
      <c r="DU39" s="13">
        <v>4</v>
      </c>
      <c r="DV39" s="13">
        <v>11</v>
      </c>
      <c r="DW39" s="13">
        <v>5</v>
      </c>
      <c r="DX39" s="13">
        <v>4</v>
      </c>
      <c r="DY39" s="13">
        <v>8</v>
      </c>
      <c r="DZ39" s="13">
        <v>7</v>
      </c>
      <c r="EA39" s="13">
        <v>11</v>
      </c>
      <c r="EB39" s="13">
        <v>3</v>
      </c>
      <c r="EC39" s="13">
        <v>15</v>
      </c>
      <c r="ED39" s="13">
        <v>6</v>
      </c>
      <c r="EE39" s="13">
        <v>2</v>
      </c>
      <c r="EF39" s="13">
        <v>4</v>
      </c>
      <c r="EG39" s="13">
        <v>3</v>
      </c>
      <c r="EH39" s="13">
        <v>5</v>
      </c>
      <c r="EI39" s="13">
        <v>2</v>
      </c>
      <c r="EJ39" s="13">
        <v>2</v>
      </c>
      <c r="EK39" s="13">
        <v>4</v>
      </c>
      <c r="EL39" s="13">
        <v>1</v>
      </c>
      <c r="EM39" s="13">
        <v>1</v>
      </c>
      <c r="EN39" s="13"/>
      <c r="EO39" s="13">
        <v>1</v>
      </c>
      <c r="EP39" s="13"/>
      <c r="EQ39" s="13">
        <v>1</v>
      </c>
      <c r="ER39" s="13">
        <v>1</v>
      </c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57">
        <v>1811</v>
      </c>
      <c r="FD39" s="13">
        <v>1811</v>
      </c>
      <c r="FE39" s="16" t="s">
        <v>185</v>
      </c>
      <c r="FF39" s="13">
        <v>7</v>
      </c>
      <c r="FG39" s="13">
        <v>7</v>
      </c>
      <c r="FH39" s="13">
        <v>7</v>
      </c>
      <c r="FI39" s="13">
        <v>7</v>
      </c>
      <c r="FJ39" s="13">
        <v>5</v>
      </c>
      <c r="FK39" s="13">
        <v>3</v>
      </c>
      <c r="FL39" s="13">
        <v>6</v>
      </c>
      <c r="FM39" s="13">
        <v>6</v>
      </c>
      <c r="FN39" s="13">
        <v>4</v>
      </c>
      <c r="FO39" s="13">
        <v>4</v>
      </c>
      <c r="FP39" s="13">
        <v>5</v>
      </c>
      <c r="FQ39" s="13">
        <v>7</v>
      </c>
      <c r="FR39" s="13">
        <v>6</v>
      </c>
      <c r="FS39" s="13">
        <v>3</v>
      </c>
      <c r="FT39" s="13">
        <v>13</v>
      </c>
      <c r="FU39" s="13">
        <v>9</v>
      </c>
      <c r="FV39" s="13">
        <v>6</v>
      </c>
      <c r="FW39" s="13">
        <v>15</v>
      </c>
      <c r="FX39" s="13">
        <v>23</v>
      </c>
      <c r="FY39" s="13">
        <v>19</v>
      </c>
      <c r="FZ39" s="13">
        <v>25</v>
      </c>
      <c r="GA39" s="13">
        <v>26</v>
      </c>
      <c r="GB39" s="13">
        <v>30</v>
      </c>
      <c r="GC39" s="13">
        <v>29</v>
      </c>
      <c r="GD39" s="13">
        <v>29</v>
      </c>
      <c r="GE39" s="13">
        <v>34</v>
      </c>
      <c r="GF39" s="13">
        <v>32</v>
      </c>
      <c r="GG39" s="13">
        <v>37</v>
      </c>
      <c r="GH39" s="13">
        <v>37</v>
      </c>
      <c r="GI39" s="13">
        <v>43</v>
      </c>
      <c r="GJ39" s="13">
        <v>34</v>
      </c>
      <c r="GK39" s="13">
        <v>46</v>
      </c>
      <c r="GL39" s="13">
        <v>27</v>
      </c>
      <c r="GM39" s="13">
        <v>40</v>
      </c>
      <c r="GN39" s="13">
        <v>28</v>
      </c>
      <c r="GO39" s="13">
        <v>46</v>
      </c>
      <c r="GP39" s="13">
        <v>34</v>
      </c>
      <c r="GQ39" s="13">
        <v>26</v>
      </c>
      <c r="GR39" s="13">
        <v>40</v>
      </c>
      <c r="GS39" s="13">
        <v>31</v>
      </c>
      <c r="GT39" s="13">
        <v>30</v>
      </c>
      <c r="GU39" s="13">
        <v>41</v>
      </c>
      <c r="GV39" s="13">
        <v>29</v>
      </c>
      <c r="GW39" s="13">
        <v>33</v>
      </c>
      <c r="GX39" s="13">
        <v>34</v>
      </c>
      <c r="GY39" s="13">
        <v>38</v>
      </c>
      <c r="GZ39" s="13">
        <v>38</v>
      </c>
      <c r="HA39" s="13">
        <v>31</v>
      </c>
      <c r="HB39" s="13">
        <v>30</v>
      </c>
      <c r="HC39" s="13">
        <v>26</v>
      </c>
      <c r="HD39" s="13">
        <v>26</v>
      </c>
      <c r="HE39" s="13">
        <v>36</v>
      </c>
      <c r="HF39" s="13">
        <v>16</v>
      </c>
      <c r="HG39" s="13">
        <v>17</v>
      </c>
      <c r="HH39" s="13">
        <v>20</v>
      </c>
      <c r="HI39" s="13">
        <v>21</v>
      </c>
      <c r="HJ39" s="13">
        <v>23</v>
      </c>
      <c r="HK39" s="13">
        <v>28</v>
      </c>
      <c r="HL39" s="13">
        <v>25</v>
      </c>
      <c r="HM39" s="13">
        <v>17</v>
      </c>
      <c r="HN39" s="13">
        <v>15</v>
      </c>
      <c r="HO39" s="13">
        <v>23</v>
      </c>
      <c r="HP39" s="13">
        <v>12</v>
      </c>
      <c r="HQ39" s="13">
        <v>21</v>
      </c>
      <c r="HR39" s="13">
        <v>14</v>
      </c>
      <c r="HS39" s="13">
        <v>12</v>
      </c>
      <c r="HT39" s="13">
        <v>14</v>
      </c>
      <c r="HU39" s="13">
        <v>17</v>
      </c>
      <c r="HV39" s="13">
        <v>13</v>
      </c>
      <c r="HW39" s="13">
        <v>11</v>
      </c>
      <c r="HX39" s="13">
        <v>14</v>
      </c>
      <c r="HY39" s="13">
        <v>15</v>
      </c>
      <c r="HZ39" s="13">
        <v>15</v>
      </c>
      <c r="IA39" s="13">
        <v>11</v>
      </c>
      <c r="IB39" s="13">
        <v>7</v>
      </c>
      <c r="IC39" s="13">
        <v>9</v>
      </c>
      <c r="ID39" s="13">
        <v>7</v>
      </c>
      <c r="IE39" s="13">
        <v>4</v>
      </c>
      <c r="IF39" s="13">
        <v>2</v>
      </c>
      <c r="IG39" s="13">
        <v>7</v>
      </c>
      <c r="IH39" s="13">
        <v>7</v>
      </c>
      <c r="II39" s="13">
        <v>9</v>
      </c>
      <c r="IJ39" s="13">
        <v>1</v>
      </c>
      <c r="IK39" s="13">
        <v>9</v>
      </c>
      <c r="IL39" s="13">
        <v>4</v>
      </c>
      <c r="IM39" s="13">
        <v>7</v>
      </c>
      <c r="IN39" s="13">
        <v>5</v>
      </c>
      <c r="IO39" s="13">
        <v>5</v>
      </c>
      <c r="IP39" s="13">
        <v>6</v>
      </c>
      <c r="IQ39" s="13">
        <v>3</v>
      </c>
      <c r="IR39" s="13">
        <v>3</v>
      </c>
      <c r="IS39" s="13">
        <v>1</v>
      </c>
      <c r="IT39" s="13">
        <v>4</v>
      </c>
      <c r="IU39" s="13">
        <v>1</v>
      </c>
      <c r="IV39" s="13"/>
      <c r="IW39" s="13"/>
      <c r="IX39" s="13"/>
      <c r="IY39" s="13"/>
      <c r="IZ39" s="13">
        <v>1</v>
      </c>
      <c r="JA39" s="13"/>
      <c r="JB39" s="13"/>
      <c r="JC39" s="13"/>
      <c r="JD39" s="13"/>
      <c r="JE39" s="13"/>
      <c r="JF39" s="13"/>
      <c r="JG39" s="13"/>
      <c r="JH39" s="13"/>
      <c r="JI39" s="57">
        <v>1704</v>
      </c>
      <c r="JJ39" s="13"/>
      <c r="JK39" s="13">
        <v>1</v>
      </c>
      <c r="JL39" s="13"/>
      <c r="JM39" s="13"/>
      <c r="JN39" s="13">
        <v>1</v>
      </c>
      <c r="JO39" s="13"/>
      <c r="JP39" s="13">
        <v>1</v>
      </c>
      <c r="JQ39" s="13"/>
      <c r="JR39" s="13"/>
      <c r="JS39" s="13">
        <v>2</v>
      </c>
      <c r="JT39" s="13">
        <v>1</v>
      </c>
      <c r="JU39" s="13">
        <v>1</v>
      </c>
      <c r="JV39" s="13"/>
      <c r="JW39" s="13">
        <v>1</v>
      </c>
      <c r="JX39" s="13"/>
      <c r="JY39" s="13">
        <v>2</v>
      </c>
      <c r="JZ39" s="13">
        <v>1</v>
      </c>
      <c r="KA39" s="13">
        <v>2</v>
      </c>
      <c r="KB39" s="13">
        <v>3</v>
      </c>
      <c r="KC39" s="13"/>
      <c r="KD39" s="13"/>
      <c r="KE39" s="13"/>
      <c r="KF39" s="13">
        <v>1</v>
      </c>
      <c r="KG39" s="13">
        <v>2</v>
      </c>
      <c r="KH39" s="13">
        <v>1</v>
      </c>
      <c r="KI39" s="13"/>
      <c r="KJ39" s="13"/>
      <c r="KK39" s="13"/>
      <c r="KL39" s="13">
        <v>1</v>
      </c>
      <c r="KM39" s="13">
        <v>1</v>
      </c>
      <c r="KN39" s="13">
        <v>1</v>
      </c>
      <c r="KO39" s="13">
        <v>1</v>
      </c>
      <c r="KP39" s="13">
        <v>4</v>
      </c>
      <c r="KQ39" s="13">
        <v>2</v>
      </c>
      <c r="KR39" s="13">
        <v>3</v>
      </c>
      <c r="KS39" s="13">
        <v>1</v>
      </c>
      <c r="KT39" s="13"/>
      <c r="KU39" s="13">
        <v>2</v>
      </c>
      <c r="KV39" s="13"/>
      <c r="KW39" s="13">
        <v>1</v>
      </c>
      <c r="KX39" s="13">
        <v>2</v>
      </c>
      <c r="KY39" s="13">
        <v>3</v>
      </c>
      <c r="KZ39" s="13"/>
      <c r="LA39" s="13">
        <v>1</v>
      </c>
      <c r="LB39" s="13"/>
      <c r="LC39" s="13">
        <v>1</v>
      </c>
      <c r="LD39" s="13">
        <v>2</v>
      </c>
      <c r="LE39" s="13"/>
      <c r="LF39" s="13"/>
      <c r="LG39" s="13">
        <v>1</v>
      </c>
      <c r="LH39" s="13"/>
      <c r="LI39" s="13">
        <v>1</v>
      </c>
      <c r="LJ39" s="13">
        <v>1</v>
      </c>
      <c r="LK39" s="13"/>
      <c r="LL39" s="13"/>
      <c r="LM39" s="13">
        <v>1</v>
      </c>
      <c r="LN39" s="13">
        <v>1</v>
      </c>
      <c r="LO39" s="13"/>
      <c r="LP39" s="13"/>
      <c r="LQ39" s="13">
        <v>1</v>
      </c>
      <c r="LR39" s="13">
        <v>1</v>
      </c>
      <c r="LS39" s="13"/>
      <c r="LT39" s="13"/>
      <c r="LU39" s="13"/>
      <c r="LV39" s="13"/>
      <c r="LW39" s="13"/>
      <c r="LX39" s="13"/>
      <c r="LY39" s="13">
        <v>1</v>
      </c>
      <c r="LZ39" s="13"/>
      <c r="MA39" s="13">
        <v>2</v>
      </c>
      <c r="MB39" s="13"/>
      <c r="MC39" s="13"/>
      <c r="MD39" s="13"/>
      <c r="ME39" s="13"/>
      <c r="MF39" s="13"/>
      <c r="MG39" s="13"/>
      <c r="MH39" s="13">
        <v>1</v>
      </c>
      <c r="MI39" s="13"/>
      <c r="MJ39" s="13"/>
      <c r="MK39" s="13"/>
      <c r="ML39" s="13"/>
      <c r="MM39" s="13">
        <v>1</v>
      </c>
      <c r="MN39" s="13"/>
      <c r="MO39" s="13"/>
      <c r="MP39" s="13">
        <v>3</v>
      </c>
      <c r="MQ39" s="13">
        <v>2</v>
      </c>
      <c r="MR39" s="13"/>
      <c r="MS39" s="13">
        <v>1</v>
      </c>
      <c r="MT39" s="13">
        <v>1</v>
      </c>
      <c r="MU39" s="13"/>
      <c r="MV39" s="13">
        <v>1</v>
      </c>
      <c r="MW39" s="13"/>
      <c r="MX39" s="13">
        <v>1</v>
      </c>
      <c r="MY39" s="13">
        <v>1</v>
      </c>
      <c r="MZ39" s="13"/>
      <c r="NA39" s="13">
        <v>1</v>
      </c>
      <c r="NB39" s="13">
        <v>1</v>
      </c>
      <c r="NC39" s="13">
        <v>1</v>
      </c>
      <c r="ND39" s="13"/>
      <c r="NE39" s="13"/>
      <c r="NF39" s="13"/>
      <c r="NG39" s="13"/>
      <c r="NH39" s="13"/>
      <c r="NI39" s="13"/>
      <c r="NJ39" s="13"/>
      <c r="NK39" s="13"/>
      <c r="NL39" s="13"/>
      <c r="NM39" s="13">
        <v>2</v>
      </c>
      <c r="NN39" s="57">
        <v>73</v>
      </c>
      <c r="NO39" s="13">
        <v>1777</v>
      </c>
    </row>
    <row r="40" spans="1:379">
      <c r="A40" s="8" t="s">
        <v>51</v>
      </c>
      <c r="B40" s="232">
        <f t="shared" si="88"/>
        <v>31</v>
      </c>
      <c r="C40" s="232">
        <f t="shared" si="89"/>
        <v>31</v>
      </c>
      <c r="D40" s="232">
        <f t="shared" si="90"/>
        <v>81</v>
      </c>
      <c r="E40" s="232">
        <f t="shared" si="91"/>
        <v>134</v>
      </c>
      <c r="F40" s="232">
        <f t="shared" si="92"/>
        <v>293</v>
      </c>
      <c r="G40" s="232">
        <f t="shared" si="93"/>
        <v>332</v>
      </c>
      <c r="H40" s="232">
        <f t="shared" si="94"/>
        <v>404</v>
      </c>
      <c r="I40" s="232">
        <f t="shared" si="95"/>
        <v>381</v>
      </c>
      <c r="J40" s="232">
        <f t="shared" si="96"/>
        <v>297</v>
      </c>
      <c r="K40" s="232">
        <f t="shared" si="97"/>
        <v>305</v>
      </c>
      <c r="L40" s="232">
        <f t="shared" si="98"/>
        <v>218</v>
      </c>
      <c r="M40" s="232">
        <f t="shared" si="99"/>
        <v>252</v>
      </c>
      <c r="N40" s="232">
        <f t="shared" si="100"/>
        <v>162</v>
      </c>
      <c r="O40" s="232">
        <f t="shared" si="101"/>
        <v>152</v>
      </c>
      <c r="P40" s="232">
        <f t="shared" si="102"/>
        <v>75</v>
      </c>
      <c r="Q40" s="232">
        <f t="shared" si="103"/>
        <v>91</v>
      </c>
      <c r="R40" s="232">
        <f t="shared" si="104"/>
        <v>26</v>
      </c>
      <c r="S40" s="232">
        <f t="shared" si="105"/>
        <v>48</v>
      </c>
      <c r="T40" s="232">
        <f t="shared" si="106"/>
        <v>8</v>
      </c>
      <c r="U40" s="232">
        <f t="shared" si="107"/>
        <v>13</v>
      </c>
      <c r="W40" s="16" t="s">
        <v>186</v>
      </c>
      <c r="X40" s="616">
        <f t="shared" si="108"/>
        <v>118</v>
      </c>
      <c r="Y40" s="616">
        <f t="shared" si="109"/>
        <v>105</v>
      </c>
      <c r="Z40" s="616">
        <f t="shared" si="110"/>
        <v>221</v>
      </c>
      <c r="AA40" s="616">
        <f t="shared" si="111"/>
        <v>291</v>
      </c>
      <c r="AB40" s="616">
        <f t="shared" si="112"/>
        <v>431</v>
      </c>
      <c r="AC40" s="616">
        <f t="shared" si="113"/>
        <v>539</v>
      </c>
      <c r="AD40" s="616">
        <f t="shared" si="114"/>
        <v>469</v>
      </c>
      <c r="AE40" s="616">
        <f t="shared" si="115"/>
        <v>528</v>
      </c>
      <c r="AF40" s="616">
        <f t="shared" si="116"/>
        <v>451</v>
      </c>
      <c r="AG40" s="616">
        <f t="shared" si="117"/>
        <v>541</v>
      </c>
      <c r="AH40" s="616">
        <f t="shared" si="118"/>
        <v>351</v>
      </c>
      <c r="AI40" s="616">
        <f t="shared" si="119"/>
        <v>417</v>
      </c>
      <c r="AJ40" s="616">
        <f t="shared" si="120"/>
        <v>272</v>
      </c>
      <c r="AK40" s="616">
        <f t="shared" si="121"/>
        <v>222</v>
      </c>
      <c r="AL40" s="616">
        <f t="shared" si="122"/>
        <v>161</v>
      </c>
      <c r="AM40" s="616">
        <f t="shared" si="123"/>
        <v>156</v>
      </c>
      <c r="AN40" s="616">
        <f t="shared" si="124"/>
        <v>80</v>
      </c>
      <c r="AO40" s="616">
        <f t="shared" si="125"/>
        <v>89</v>
      </c>
      <c r="AP40" s="616">
        <f t="shared" si="126"/>
        <v>11</v>
      </c>
      <c r="AQ40" s="616">
        <f t="shared" si="127"/>
        <v>29</v>
      </c>
      <c r="AR40" s="616">
        <f t="shared" si="128"/>
        <v>57</v>
      </c>
      <c r="AT40" s="16" t="s">
        <v>186</v>
      </c>
      <c r="AU40" s="13">
        <v>4</v>
      </c>
      <c r="AV40" s="13">
        <v>13</v>
      </c>
      <c r="AW40" s="13">
        <v>15</v>
      </c>
      <c r="AX40" s="13">
        <v>7</v>
      </c>
      <c r="AY40" s="13">
        <v>6</v>
      </c>
      <c r="AZ40" s="13">
        <v>11</v>
      </c>
      <c r="BA40" s="13">
        <v>12</v>
      </c>
      <c r="BB40" s="13">
        <v>8</v>
      </c>
      <c r="BC40" s="13">
        <v>12</v>
      </c>
      <c r="BD40" s="13">
        <v>17</v>
      </c>
      <c r="BE40" s="13">
        <v>15</v>
      </c>
      <c r="BF40" s="13">
        <v>10</v>
      </c>
      <c r="BG40" s="13">
        <v>21</v>
      </c>
      <c r="BH40" s="13">
        <v>25</v>
      </c>
      <c r="BI40" s="13">
        <v>21</v>
      </c>
      <c r="BJ40" s="13">
        <v>33</v>
      </c>
      <c r="BK40" s="13">
        <v>30</v>
      </c>
      <c r="BL40" s="13">
        <v>48</v>
      </c>
      <c r="BM40" s="13">
        <v>41</v>
      </c>
      <c r="BN40" s="13">
        <v>47</v>
      </c>
      <c r="BO40" s="13">
        <v>63</v>
      </c>
      <c r="BP40" s="13">
        <v>38</v>
      </c>
      <c r="BQ40" s="13">
        <v>56</v>
      </c>
      <c r="BR40" s="13">
        <v>48</v>
      </c>
      <c r="BS40" s="13">
        <v>62</v>
      </c>
      <c r="BT40" s="13">
        <v>45</v>
      </c>
      <c r="BU40" s="13">
        <v>60</v>
      </c>
      <c r="BV40" s="13">
        <v>61</v>
      </c>
      <c r="BW40" s="13">
        <v>44</v>
      </c>
      <c r="BX40" s="13">
        <v>62</v>
      </c>
      <c r="BY40" s="13">
        <v>51</v>
      </c>
      <c r="BZ40" s="13">
        <v>52</v>
      </c>
      <c r="CA40" s="13">
        <v>50</v>
      </c>
      <c r="CB40" s="13">
        <v>60</v>
      </c>
      <c r="CC40" s="13">
        <v>49</v>
      </c>
      <c r="CD40" s="13">
        <v>51</v>
      </c>
      <c r="CE40" s="13">
        <v>38</v>
      </c>
      <c r="CF40" s="13">
        <v>56</v>
      </c>
      <c r="CG40" s="13">
        <v>61</v>
      </c>
      <c r="CH40" s="13">
        <v>60</v>
      </c>
      <c r="CI40" s="13">
        <v>70</v>
      </c>
      <c r="CJ40" s="13">
        <v>60</v>
      </c>
      <c r="CK40" s="13">
        <v>61</v>
      </c>
      <c r="CL40" s="13">
        <v>64</v>
      </c>
      <c r="CM40" s="13">
        <v>49</v>
      </c>
      <c r="CN40" s="13">
        <v>51</v>
      </c>
      <c r="CO40" s="13">
        <v>51</v>
      </c>
      <c r="CP40" s="13">
        <v>36</v>
      </c>
      <c r="CQ40" s="13">
        <v>45</v>
      </c>
      <c r="CR40" s="13">
        <v>54</v>
      </c>
      <c r="CS40" s="13">
        <v>59</v>
      </c>
      <c r="CT40" s="13">
        <v>38</v>
      </c>
      <c r="CU40" s="13">
        <v>41</v>
      </c>
      <c r="CV40" s="13">
        <v>43</v>
      </c>
      <c r="CW40" s="13">
        <v>44</v>
      </c>
      <c r="CX40" s="13">
        <v>48</v>
      </c>
      <c r="CY40" s="13">
        <v>40</v>
      </c>
      <c r="CZ40" s="13">
        <v>39</v>
      </c>
      <c r="DA40" s="13">
        <v>41</v>
      </c>
      <c r="DB40" s="13">
        <v>24</v>
      </c>
      <c r="DC40" s="13">
        <v>27</v>
      </c>
      <c r="DD40" s="13">
        <v>19</v>
      </c>
      <c r="DE40" s="13">
        <v>23</v>
      </c>
      <c r="DF40" s="13">
        <v>29</v>
      </c>
      <c r="DG40" s="13">
        <v>23</v>
      </c>
      <c r="DH40" s="13">
        <v>13</v>
      </c>
      <c r="DI40" s="13">
        <v>22</v>
      </c>
      <c r="DJ40" s="13">
        <v>26</v>
      </c>
      <c r="DK40" s="13">
        <v>23</v>
      </c>
      <c r="DL40" s="13">
        <v>17</v>
      </c>
      <c r="DM40" s="13">
        <v>18</v>
      </c>
      <c r="DN40" s="13">
        <v>22</v>
      </c>
      <c r="DO40" s="13">
        <v>16</v>
      </c>
      <c r="DP40" s="13">
        <v>20</v>
      </c>
      <c r="DQ40" s="13">
        <v>13</v>
      </c>
      <c r="DR40" s="13">
        <v>11</v>
      </c>
      <c r="DS40" s="13">
        <v>19</v>
      </c>
      <c r="DT40" s="13">
        <v>12</v>
      </c>
      <c r="DU40" s="13">
        <v>12</v>
      </c>
      <c r="DV40" s="13">
        <v>13</v>
      </c>
      <c r="DW40" s="13">
        <v>11</v>
      </c>
      <c r="DX40" s="13">
        <v>12</v>
      </c>
      <c r="DY40" s="13">
        <v>7</v>
      </c>
      <c r="DZ40" s="13">
        <v>5</v>
      </c>
      <c r="EA40" s="13">
        <v>13</v>
      </c>
      <c r="EB40" s="13">
        <v>5</v>
      </c>
      <c r="EC40" s="13">
        <v>6</v>
      </c>
      <c r="ED40" s="13">
        <v>15</v>
      </c>
      <c r="EE40" s="13">
        <v>9</v>
      </c>
      <c r="EF40" s="13">
        <v>6</v>
      </c>
      <c r="EG40" s="13">
        <v>6</v>
      </c>
      <c r="EH40" s="13">
        <v>6</v>
      </c>
      <c r="EI40" s="13">
        <v>3</v>
      </c>
      <c r="EJ40" s="13">
        <v>4</v>
      </c>
      <c r="EK40" s="13">
        <v>4</v>
      </c>
      <c r="EL40" s="13">
        <v>3</v>
      </c>
      <c r="EM40" s="13">
        <v>1</v>
      </c>
      <c r="EN40" s="13">
        <v>2</v>
      </c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57">
        <v>2917</v>
      </c>
      <c r="FD40" s="13">
        <v>2917</v>
      </c>
      <c r="FE40" s="16" t="s">
        <v>186</v>
      </c>
      <c r="FF40" s="13">
        <v>2</v>
      </c>
      <c r="FG40" s="13">
        <v>15</v>
      </c>
      <c r="FH40" s="13">
        <v>8</v>
      </c>
      <c r="FI40" s="13">
        <v>14</v>
      </c>
      <c r="FJ40" s="13">
        <v>15</v>
      </c>
      <c r="FK40" s="13">
        <v>10</v>
      </c>
      <c r="FL40" s="13">
        <v>17</v>
      </c>
      <c r="FM40" s="13">
        <v>12</v>
      </c>
      <c r="FN40" s="13">
        <v>14</v>
      </c>
      <c r="FO40" s="13">
        <v>11</v>
      </c>
      <c r="FP40" s="13">
        <v>12</v>
      </c>
      <c r="FQ40" s="13">
        <v>7</v>
      </c>
      <c r="FR40" s="13">
        <v>15</v>
      </c>
      <c r="FS40" s="13">
        <v>24</v>
      </c>
      <c r="FT40" s="13">
        <v>26</v>
      </c>
      <c r="FU40" s="13">
        <v>28</v>
      </c>
      <c r="FV40" s="13">
        <v>17</v>
      </c>
      <c r="FW40" s="13">
        <v>33</v>
      </c>
      <c r="FX40" s="13">
        <v>30</v>
      </c>
      <c r="FY40" s="13">
        <v>29</v>
      </c>
      <c r="FZ40" s="13">
        <v>37</v>
      </c>
      <c r="GA40" s="13">
        <v>39</v>
      </c>
      <c r="GB40" s="13">
        <v>46</v>
      </c>
      <c r="GC40" s="13">
        <v>41</v>
      </c>
      <c r="GD40" s="13">
        <v>43</v>
      </c>
      <c r="GE40" s="13">
        <v>39</v>
      </c>
      <c r="GF40" s="13">
        <v>38</v>
      </c>
      <c r="GG40" s="13">
        <v>55</v>
      </c>
      <c r="GH40" s="13">
        <v>39</v>
      </c>
      <c r="GI40" s="13">
        <v>54</v>
      </c>
      <c r="GJ40" s="13">
        <v>49</v>
      </c>
      <c r="GK40" s="13">
        <v>44</v>
      </c>
      <c r="GL40" s="13">
        <v>49</v>
      </c>
      <c r="GM40" s="13">
        <v>56</v>
      </c>
      <c r="GN40" s="13">
        <v>43</v>
      </c>
      <c r="GO40" s="13">
        <v>48</v>
      </c>
      <c r="GP40" s="13">
        <v>43</v>
      </c>
      <c r="GQ40" s="13">
        <v>49</v>
      </c>
      <c r="GR40" s="13">
        <v>32</v>
      </c>
      <c r="GS40" s="13">
        <v>56</v>
      </c>
      <c r="GT40" s="13">
        <v>43</v>
      </c>
      <c r="GU40" s="13">
        <v>73</v>
      </c>
      <c r="GV40" s="13">
        <v>47</v>
      </c>
      <c r="GW40" s="13">
        <v>42</v>
      </c>
      <c r="GX40" s="13">
        <v>32</v>
      </c>
      <c r="GY40" s="13">
        <v>54</v>
      </c>
      <c r="GZ40" s="13">
        <v>45</v>
      </c>
      <c r="HA40" s="13">
        <v>43</v>
      </c>
      <c r="HB40" s="13">
        <v>38</v>
      </c>
      <c r="HC40" s="13">
        <v>34</v>
      </c>
      <c r="HD40" s="13">
        <v>49</v>
      </c>
      <c r="HE40" s="13">
        <v>43</v>
      </c>
      <c r="HF40" s="13">
        <v>31</v>
      </c>
      <c r="HG40" s="13">
        <v>27</v>
      </c>
      <c r="HH40" s="13">
        <v>26</v>
      </c>
      <c r="HI40" s="13">
        <v>28</v>
      </c>
      <c r="HJ40" s="13">
        <v>45</v>
      </c>
      <c r="HK40" s="13">
        <v>37</v>
      </c>
      <c r="HL40" s="13">
        <v>26</v>
      </c>
      <c r="HM40" s="13">
        <v>39</v>
      </c>
      <c r="HN40" s="13">
        <v>36</v>
      </c>
      <c r="HO40" s="13">
        <v>28</v>
      </c>
      <c r="HP40" s="13">
        <v>28</v>
      </c>
      <c r="HQ40" s="13">
        <v>30</v>
      </c>
      <c r="HR40" s="13">
        <v>23</v>
      </c>
      <c r="HS40" s="13">
        <v>26</v>
      </c>
      <c r="HT40" s="13">
        <v>29</v>
      </c>
      <c r="HU40" s="13">
        <v>21</v>
      </c>
      <c r="HV40" s="13">
        <v>31</v>
      </c>
      <c r="HW40" s="13">
        <v>20</v>
      </c>
      <c r="HX40" s="13">
        <v>14</v>
      </c>
      <c r="HY40" s="13">
        <v>22</v>
      </c>
      <c r="HZ40" s="13">
        <v>15</v>
      </c>
      <c r="IA40" s="13">
        <v>15</v>
      </c>
      <c r="IB40" s="13">
        <v>26</v>
      </c>
      <c r="IC40" s="13">
        <v>14</v>
      </c>
      <c r="ID40" s="13">
        <v>14</v>
      </c>
      <c r="IE40" s="13">
        <v>13</v>
      </c>
      <c r="IF40" s="13">
        <v>15</v>
      </c>
      <c r="IG40" s="13">
        <v>13</v>
      </c>
      <c r="IH40" s="13">
        <v>12</v>
      </c>
      <c r="II40" s="13">
        <v>13</v>
      </c>
      <c r="IJ40" s="13">
        <v>4</v>
      </c>
      <c r="IK40" s="13">
        <v>10</v>
      </c>
      <c r="IL40" s="13">
        <v>14</v>
      </c>
      <c r="IM40" s="13">
        <v>8</v>
      </c>
      <c r="IN40" s="13">
        <v>8</v>
      </c>
      <c r="IO40" s="13">
        <v>4</v>
      </c>
      <c r="IP40" s="13">
        <v>2</v>
      </c>
      <c r="IQ40" s="13">
        <v>5</v>
      </c>
      <c r="IR40" s="13">
        <v>2</v>
      </c>
      <c r="IS40" s="13">
        <v>2</v>
      </c>
      <c r="IT40" s="13">
        <v>4</v>
      </c>
      <c r="IU40" s="13"/>
      <c r="IV40" s="13">
        <v>1</v>
      </c>
      <c r="IW40" s="13">
        <v>1</v>
      </c>
      <c r="IX40" s="13"/>
      <c r="IY40" s="13">
        <v>1</v>
      </c>
      <c r="IZ40" s="13"/>
      <c r="JA40" s="13"/>
      <c r="JB40" s="13"/>
      <c r="JC40" s="13"/>
      <c r="JD40" s="13"/>
      <c r="JE40" s="13"/>
      <c r="JF40" s="13"/>
      <c r="JG40" s="13"/>
      <c r="JH40" s="13"/>
      <c r="JI40" s="57">
        <v>2565</v>
      </c>
      <c r="JJ40" s="13"/>
      <c r="JK40" s="13">
        <v>1</v>
      </c>
      <c r="JL40" s="13"/>
      <c r="JM40" s="13"/>
      <c r="JN40" s="13">
        <v>1</v>
      </c>
      <c r="JO40" s="13"/>
      <c r="JP40" s="13"/>
      <c r="JQ40" s="13"/>
      <c r="JR40" s="13"/>
      <c r="JS40" s="13">
        <v>1</v>
      </c>
      <c r="JT40" s="13"/>
      <c r="JU40" s="13">
        <v>1</v>
      </c>
      <c r="JV40" s="13">
        <v>1</v>
      </c>
      <c r="JW40" s="13"/>
      <c r="JX40" s="13">
        <v>1</v>
      </c>
      <c r="JY40" s="13">
        <v>1</v>
      </c>
      <c r="JZ40" s="13">
        <v>1</v>
      </c>
      <c r="KA40" s="13">
        <v>1</v>
      </c>
      <c r="KB40" s="13">
        <v>1</v>
      </c>
      <c r="KC40" s="13">
        <v>1</v>
      </c>
      <c r="KD40" s="13"/>
      <c r="KE40" s="13"/>
      <c r="KF40" s="13"/>
      <c r="KG40" s="13">
        <v>1</v>
      </c>
      <c r="KH40" s="13">
        <v>1</v>
      </c>
      <c r="KI40" s="13">
        <v>1</v>
      </c>
      <c r="KJ40" s="13">
        <v>2</v>
      </c>
      <c r="KK40" s="13"/>
      <c r="KL40" s="13"/>
      <c r="KM40" s="13"/>
      <c r="KN40" s="13"/>
      <c r="KO40" s="13">
        <v>1</v>
      </c>
      <c r="KP40" s="13">
        <v>2</v>
      </c>
      <c r="KQ40" s="13">
        <v>2</v>
      </c>
      <c r="KR40" s="13">
        <v>3</v>
      </c>
      <c r="KS40" s="13"/>
      <c r="KT40" s="13">
        <v>1</v>
      </c>
      <c r="KU40" s="13">
        <v>2</v>
      </c>
      <c r="KV40" s="13">
        <v>3</v>
      </c>
      <c r="KW40" s="13"/>
      <c r="KX40" s="13"/>
      <c r="KY40" s="13">
        <v>6</v>
      </c>
      <c r="KZ40" s="13"/>
      <c r="LA40" s="13"/>
      <c r="LB40" s="13">
        <v>1</v>
      </c>
      <c r="LC40" s="13"/>
      <c r="LD40" s="13">
        <v>2</v>
      </c>
      <c r="LE40" s="13"/>
      <c r="LF40" s="13"/>
      <c r="LG40" s="13"/>
      <c r="LH40" s="13">
        <v>2</v>
      </c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>
        <v>1</v>
      </c>
      <c r="LX40" s="13"/>
      <c r="LY40" s="13">
        <v>1</v>
      </c>
      <c r="LZ40" s="13"/>
      <c r="MA40" s="13"/>
      <c r="MB40" s="13"/>
      <c r="MC40" s="13"/>
      <c r="MD40" s="13">
        <v>1</v>
      </c>
      <c r="ME40" s="13">
        <v>1</v>
      </c>
      <c r="MF40" s="13">
        <v>1</v>
      </c>
      <c r="MG40" s="13"/>
      <c r="MH40" s="13"/>
      <c r="MI40" s="13"/>
      <c r="MJ40" s="13"/>
      <c r="MK40" s="13"/>
      <c r="ML40" s="13"/>
      <c r="MM40" s="13">
        <v>2</v>
      </c>
      <c r="MN40" s="13"/>
      <c r="MO40" s="13"/>
      <c r="MP40" s="13">
        <v>1</v>
      </c>
      <c r="MQ40" s="13">
        <v>1</v>
      </c>
      <c r="MR40" s="13"/>
      <c r="MS40" s="13"/>
      <c r="MT40" s="13">
        <v>1</v>
      </c>
      <c r="MU40" s="13">
        <v>1</v>
      </c>
      <c r="MV40" s="13"/>
      <c r="MW40" s="13">
        <v>1</v>
      </c>
      <c r="MX40" s="13">
        <v>1</v>
      </c>
      <c r="MY40" s="13">
        <v>1</v>
      </c>
      <c r="MZ40" s="13"/>
      <c r="NA40" s="13"/>
      <c r="NB40" s="13">
        <v>1</v>
      </c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>
        <v>1</v>
      </c>
      <c r="NN40" s="57">
        <v>57</v>
      </c>
      <c r="NO40" s="13">
        <v>2622</v>
      </c>
    </row>
    <row r="41" spans="1:379">
      <c r="A41" s="9" t="s">
        <v>52</v>
      </c>
      <c r="B41" s="232">
        <f t="shared" si="88"/>
        <v>546</v>
      </c>
      <c r="C41" s="232">
        <f t="shared" si="89"/>
        <v>483</v>
      </c>
      <c r="D41" s="232">
        <f t="shared" si="90"/>
        <v>1479</v>
      </c>
      <c r="E41" s="232">
        <f t="shared" si="91"/>
        <v>1603</v>
      </c>
      <c r="F41" s="232">
        <f t="shared" si="92"/>
        <v>4816</v>
      </c>
      <c r="G41" s="232">
        <f t="shared" si="93"/>
        <v>4798</v>
      </c>
      <c r="H41" s="232">
        <f t="shared" si="94"/>
        <v>5050</v>
      </c>
      <c r="I41" s="232">
        <f t="shared" si="95"/>
        <v>5060</v>
      </c>
      <c r="J41" s="232">
        <f t="shared" si="96"/>
        <v>4201</v>
      </c>
      <c r="K41" s="232">
        <f t="shared" si="97"/>
        <v>4403</v>
      </c>
      <c r="L41" s="232">
        <f t="shared" si="98"/>
        <v>3011</v>
      </c>
      <c r="M41" s="232">
        <f t="shared" si="99"/>
        <v>3160</v>
      </c>
      <c r="N41" s="232">
        <f t="shared" si="100"/>
        <v>1767</v>
      </c>
      <c r="O41" s="232">
        <f t="shared" si="101"/>
        <v>1664</v>
      </c>
      <c r="P41" s="232">
        <f t="shared" si="102"/>
        <v>867</v>
      </c>
      <c r="Q41" s="232">
        <f t="shared" si="103"/>
        <v>870</v>
      </c>
      <c r="R41" s="232">
        <f t="shared" si="104"/>
        <v>308</v>
      </c>
      <c r="S41" s="232">
        <f t="shared" si="105"/>
        <v>562</v>
      </c>
      <c r="T41" s="232">
        <f t="shared" si="106"/>
        <v>73</v>
      </c>
      <c r="U41" s="232">
        <f t="shared" si="107"/>
        <v>209</v>
      </c>
      <c r="W41" s="16" t="s">
        <v>47</v>
      </c>
      <c r="X41" s="616">
        <f t="shared" si="108"/>
        <v>9</v>
      </c>
      <c r="Y41" s="616">
        <f t="shared" si="109"/>
        <v>7</v>
      </c>
      <c r="Z41" s="616">
        <f t="shared" si="110"/>
        <v>70</v>
      </c>
      <c r="AA41" s="616">
        <f t="shared" si="111"/>
        <v>47</v>
      </c>
      <c r="AB41" s="616">
        <f t="shared" si="112"/>
        <v>96</v>
      </c>
      <c r="AC41" s="616">
        <f t="shared" si="113"/>
        <v>86</v>
      </c>
      <c r="AD41" s="616">
        <f t="shared" si="114"/>
        <v>108</v>
      </c>
      <c r="AE41" s="616">
        <f t="shared" si="115"/>
        <v>110</v>
      </c>
      <c r="AF41" s="616">
        <f t="shared" si="116"/>
        <v>90</v>
      </c>
      <c r="AG41" s="616">
        <f t="shared" si="117"/>
        <v>102</v>
      </c>
      <c r="AH41" s="616">
        <f t="shared" si="118"/>
        <v>73</v>
      </c>
      <c r="AI41" s="616">
        <f t="shared" si="119"/>
        <v>82</v>
      </c>
      <c r="AJ41" s="616">
        <f t="shared" si="120"/>
        <v>54</v>
      </c>
      <c r="AK41" s="616">
        <f t="shared" si="121"/>
        <v>25</v>
      </c>
      <c r="AL41" s="616">
        <f t="shared" si="122"/>
        <v>23</v>
      </c>
      <c r="AM41" s="616">
        <f t="shared" si="123"/>
        <v>37</v>
      </c>
      <c r="AN41" s="616">
        <f t="shared" si="124"/>
        <v>7</v>
      </c>
      <c r="AO41" s="616">
        <f t="shared" si="125"/>
        <v>24</v>
      </c>
      <c r="AP41" s="616">
        <f t="shared" si="126"/>
        <v>3</v>
      </c>
      <c r="AQ41" s="616">
        <f t="shared" si="127"/>
        <v>5</v>
      </c>
      <c r="AR41" s="616">
        <f t="shared" si="128"/>
        <v>31</v>
      </c>
      <c r="AT41" s="16" t="s">
        <v>47</v>
      </c>
      <c r="AU41" s="13"/>
      <c r="AV41" s="13">
        <v>1</v>
      </c>
      <c r="AW41" s="13"/>
      <c r="AX41" s="13"/>
      <c r="AY41" s="13"/>
      <c r="AZ41" s="13">
        <v>1</v>
      </c>
      <c r="BA41" s="13">
        <v>3</v>
      </c>
      <c r="BB41" s="13">
        <v>1</v>
      </c>
      <c r="BC41" s="13"/>
      <c r="BD41" s="13">
        <v>1</v>
      </c>
      <c r="BE41" s="13"/>
      <c r="BF41" s="13">
        <v>1</v>
      </c>
      <c r="BG41" s="13">
        <v>5</v>
      </c>
      <c r="BH41" s="13">
        <v>1</v>
      </c>
      <c r="BI41" s="13">
        <v>4</v>
      </c>
      <c r="BJ41" s="13">
        <v>9</v>
      </c>
      <c r="BK41" s="13">
        <v>4</v>
      </c>
      <c r="BL41" s="13">
        <v>10</v>
      </c>
      <c r="BM41" s="13">
        <v>8</v>
      </c>
      <c r="BN41" s="13">
        <v>5</v>
      </c>
      <c r="BO41" s="13">
        <v>8</v>
      </c>
      <c r="BP41" s="13">
        <v>10</v>
      </c>
      <c r="BQ41" s="13">
        <v>10</v>
      </c>
      <c r="BR41" s="13">
        <v>6</v>
      </c>
      <c r="BS41" s="13">
        <v>5</v>
      </c>
      <c r="BT41" s="13">
        <v>15</v>
      </c>
      <c r="BU41" s="13">
        <v>4</v>
      </c>
      <c r="BV41" s="13">
        <v>11</v>
      </c>
      <c r="BW41" s="13">
        <v>6</v>
      </c>
      <c r="BX41" s="13">
        <v>11</v>
      </c>
      <c r="BY41" s="13">
        <v>12</v>
      </c>
      <c r="BZ41" s="13">
        <v>11</v>
      </c>
      <c r="CA41" s="13">
        <v>11</v>
      </c>
      <c r="CB41" s="13">
        <v>10</v>
      </c>
      <c r="CC41" s="13">
        <v>12</v>
      </c>
      <c r="CD41" s="13">
        <v>13</v>
      </c>
      <c r="CE41" s="13">
        <v>7</v>
      </c>
      <c r="CF41" s="13">
        <v>8</v>
      </c>
      <c r="CG41" s="13">
        <v>11</v>
      </c>
      <c r="CH41" s="13">
        <v>15</v>
      </c>
      <c r="CI41" s="13">
        <v>15</v>
      </c>
      <c r="CJ41" s="13">
        <v>10</v>
      </c>
      <c r="CK41" s="13">
        <v>8</v>
      </c>
      <c r="CL41" s="13">
        <v>15</v>
      </c>
      <c r="CM41" s="13">
        <v>11</v>
      </c>
      <c r="CN41" s="13">
        <v>8</v>
      </c>
      <c r="CO41" s="13">
        <v>6</v>
      </c>
      <c r="CP41" s="13">
        <v>8</v>
      </c>
      <c r="CQ41" s="13">
        <v>13</v>
      </c>
      <c r="CR41" s="13">
        <v>8</v>
      </c>
      <c r="CS41" s="13">
        <v>13</v>
      </c>
      <c r="CT41" s="13">
        <v>11</v>
      </c>
      <c r="CU41" s="13">
        <v>3</v>
      </c>
      <c r="CV41" s="13">
        <v>9</v>
      </c>
      <c r="CW41" s="13">
        <v>6</v>
      </c>
      <c r="CX41" s="13">
        <v>12</v>
      </c>
      <c r="CY41" s="13">
        <v>10</v>
      </c>
      <c r="CZ41" s="13">
        <v>8</v>
      </c>
      <c r="DA41" s="13">
        <v>7</v>
      </c>
      <c r="DB41" s="13">
        <v>3</v>
      </c>
      <c r="DC41" s="13">
        <v>5</v>
      </c>
      <c r="DD41" s="13">
        <v>5</v>
      </c>
      <c r="DE41" s="13">
        <v>5</v>
      </c>
      <c r="DF41" s="13">
        <v>4</v>
      </c>
      <c r="DG41" s="13">
        <v>1</v>
      </c>
      <c r="DH41" s="13"/>
      <c r="DI41" s="13">
        <v>2</v>
      </c>
      <c r="DJ41" s="13">
        <v>1</v>
      </c>
      <c r="DK41" s="13"/>
      <c r="DL41" s="13">
        <v>2</v>
      </c>
      <c r="DM41" s="13">
        <v>3</v>
      </c>
      <c r="DN41" s="13">
        <v>5</v>
      </c>
      <c r="DO41" s="13">
        <v>3</v>
      </c>
      <c r="DP41" s="13">
        <v>4</v>
      </c>
      <c r="DQ41" s="13">
        <v>3</v>
      </c>
      <c r="DR41" s="13">
        <v>3</v>
      </c>
      <c r="DS41" s="13">
        <v>3</v>
      </c>
      <c r="DT41" s="13">
        <v>4</v>
      </c>
      <c r="DU41" s="13">
        <v>3</v>
      </c>
      <c r="DV41" s="13">
        <v>6</v>
      </c>
      <c r="DW41" s="13">
        <v>2</v>
      </c>
      <c r="DX41" s="13">
        <v>4</v>
      </c>
      <c r="DY41" s="13">
        <v>2</v>
      </c>
      <c r="DZ41" s="13">
        <v>1</v>
      </c>
      <c r="EA41" s="13">
        <v>1</v>
      </c>
      <c r="EB41" s="13">
        <v>4</v>
      </c>
      <c r="EC41" s="13">
        <v>3</v>
      </c>
      <c r="ED41" s="13">
        <v>3</v>
      </c>
      <c r="EE41" s="13">
        <v>1</v>
      </c>
      <c r="EF41" s="13">
        <v>3</v>
      </c>
      <c r="EG41" s="13"/>
      <c r="EH41" s="13">
        <v>2</v>
      </c>
      <c r="EI41" s="13">
        <v>1</v>
      </c>
      <c r="EJ41" s="13"/>
      <c r="EK41" s="13">
        <v>1</v>
      </c>
      <c r="EL41" s="13"/>
      <c r="EM41" s="13"/>
      <c r="EN41" s="13">
        <v>1</v>
      </c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57">
        <v>525</v>
      </c>
      <c r="FD41" s="13">
        <v>525</v>
      </c>
      <c r="FE41" s="16" t="s">
        <v>47</v>
      </c>
      <c r="FF41" s="13"/>
      <c r="FG41" s="13">
        <v>1</v>
      </c>
      <c r="FH41" s="13">
        <v>1</v>
      </c>
      <c r="FI41" s="13"/>
      <c r="FJ41" s="13"/>
      <c r="FK41" s="13"/>
      <c r="FL41" s="13">
        <v>1</v>
      </c>
      <c r="FM41" s="13">
        <v>2</v>
      </c>
      <c r="FN41" s="13">
        <v>2</v>
      </c>
      <c r="FO41" s="13">
        <v>2</v>
      </c>
      <c r="FP41" s="13">
        <v>1</v>
      </c>
      <c r="FQ41" s="13">
        <v>2</v>
      </c>
      <c r="FR41" s="13">
        <v>4</v>
      </c>
      <c r="FS41" s="13">
        <v>5</v>
      </c>
      <c r="FT41" s="13">
        <v>2</v>
      </c>
      <c r="FU41" s="13">
        <v>7</v>
      </c>
      <c r="FV41" s="13">
        <v>14</v>
      </c>
      <c r="FW41" s="13">
        <v>15</v>
      </c>
      <c r="FX41" s="13">
        <v>12</v>
      </c>
      <c r="FY41" s="13">
        <v>8</v>
      </c>
      <c r="FZ41" s="13">
        <v>8</v>
      </c>
      <c r="GA41" s="13">
        <v>11</v>
      </c>
      <c r="GB41" s="13">
        <v>6</v>
      </c>
      <c r="GC41" s="13">
        <v>11</v>
      </c>
      <c r="GD41" s="13">
        <v>7</v>
      </c>
      <c r="GE41" s="13">
        <v>5</v>
      </c>
      <c r="GF41" s="13">
        <v>14</v>
      </c>
      <c r="GG41" s="13">
        <v>13</v>
      </c>
      <c r="GH41" s="13">
        <v>4</v>
      </c>
      <c r="GI41" s="13">
        <v>17</v>
      </c>
      <c r="GJ41" s="13">
        <v>13</v>
      </c>
      <c r="GK41" s="13">
        <v>6</v>
      </c>
      <c r="GL41" s="13">
        <v>13</v>
      </c>
      <c r="GM41" s="13">
        <v>5</v>
      </c>
      <c r="GN41" s="13">
        <v>12</v>
      </c>
      <c r="GO41" s="13">
        <v>14</v>
      </c>
      <c r="GP41" s="13">
        <v>6</v>
      </c>
      <c r="GQ41" s="13">
        <v>11</v>
      </c>
      <c r="GR41" s="13">
        <v>12</v>
      </c>
      <c r="GS41" s="13">
        <v>16</v>
      </c>
      <c r="GT41" s="13">
        <v>12</v>
      </c>
      <c r="GU41" s="13">
        <v>9</v>
      </c>
      <c r="GV41" s="13">
        <v>13</v>
      </c>
      <c r="GW41" s="13">
        <v>12</v>
      </c>
      <c r="GX41" s="13">
        <v>11</v>
      </c>
      <c r="GY41" s="13">
        <v>4</v>
      </c>
      <c r="GZ41" s="13">
        <v>9</v>
      </c>
      <c r="HA41" s="13">
        <v>8</v>
      </c>
      <c r="HB41" s="13">
        <v>5</v>
      </c>
      <c r="HC41" s="13">
        <v>7</v>
      </c>
      <c r="HD41" s="13">
        <v>9</v>
      </c>
      <c r="HE41" s="13">
        <v>9</v>
      </c>
      <c r="HF41" s="13">
        <v>8</v>
      </c>
      <c r="HG41" s="13">
        <v>7</v>
      </c>
      <c r="HH41" s="13">
        <v>5</v>
      </c>
      <c r="HI41" s="13">
        <v>4</v>
      </c>
      <c r="HJ41" s="13">
        <v>9</v>
      </c>
      <c r="HK41" s="13">
        <v>6</v>
      </c>
      <c r="HL41" s="13">
        <v>6</v>
      </c>
      <c r="HM41" s="13">
        <v>10</v>
      </c>
      <c r="HN41" s="13">
        <v>7</v>
      </c>
      <c r="HO41" s="13">
        <v>6</v>
      </c>
      <c r="HP41" s="13">
        <v>2</v>
      </c>
      <c r="HQ41" s="13">
        <v>8</v>
      </c>
      <c r="HR41" s="13">
        <v>4</v>
      </c>
      <c r="HS41" s="13">
        <v>11</v>
      </c>
      <c r="HT41" s="13">
        <v>6</v>
      </c>
      <c r="HU41" s="13">
        <v>4</v>
      </c>
      <c r="HV41" s="13">
        <v>1</v>
      </c>
      <c r="HW41" s="13">
        <v>5</v>
      </c>
      <c r="HX41" s="13">
        <v>2</v>
      </c>
      <c r="HY41" s="13">
        <v>3</v>
      </c>
      <c r="HZ41" s="13">
        <v>2</v>
      </c>
      <c r="IA41" s="13">
        <v>4</v>
      </c>
      <c r="IB41" s="13">
        <v>2</v>
      </c>
      <c r="IC41" s="13">
        <v>2</v>
      </c>
      <c r="ID41" s="13">
        <v>2</v>
      </c>
      <c r="IE41" s="13">
        <v>1</v>
      </c>
      <c r="IF41" s="13">
        <v>3</v>
      </c>
      <c r="IG41" s="13">
        <v>2</v>
      </c>
      <c r="IH41" s="13">
        <v>4</v>
      </c>
      <c r="II41" s="13"/>
      <c r="IJ41" s="13"/>
      <c r="IK41" s="13"/>
      <c r="IL41" s="13">
        <v>1</v>
      </c>
      <c r="IM41" s="13"/>
      <c r="IN41" s="13">
        <v>2</v>
      </c>
      <c r="IO41" s="13"/>
      <c r="IP41" s="13"/>
      <c r="IQ41" s="13"/>
      <c r="IR41" s="13"/>
      <c r="IS41" s="13">
        <v>1</v>
      </c>
      <c r="IT41" s="13"/>
      <c r="IU41" s="13">
        <v>1</v>
      </c>
      <c r="IV41" s="13"/>
      <c r="IW41" s="13"/>
      <c r="IX41" s="13">
        <v>1</v>
      </c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57">
        <v>533</v>
      </c>
      <c r="JJ41" s="13">
        <v>2</v>
      </c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>
        <v>1</v>
      </c>
      <c r="JW41" s="13"/>
      <c r="JX41" s="13"/>
      <c r="JY41" s="13"/>
      <c r="JZ41" s="13">
        <v>1</v>
      </c>
      <c r="KA41" s="13">
        <v>1</v>
      </c>
      <c r="KB41" s="13"/>
      <c r="KC41" s="13">
        <v>1</v>
      </c>
      <c r="KD41" s="13"/>
      <c r="KE41" s="13"/>
      <c r="KF41" s="13">
        <v>1</v>
      </c>
      <c r="KG41" s="13">
        <v>1</v>
      </c>
      <c r="KH41" s="13"/>
      <c r="KI41" s="13">
        <v>1</v>
      </c>
      <c r="KJ41" s="13"/>
      <c r="KK41" s="13">
        <v>1</v>
      </c>
      <c r="KL41" s="13">
        <v>1</v>
      </c>
      <c r="KM41" s="13"/>
      <c r="KN41" s="13"/>
      <c r="KO41" s="13"/>
      <c r="KP41" s="13">
        <v>1</v>
      </c>
      <c r="KQ41" s="13">
        <v>1</v>
      </c>
      <c r="KR41" s="13"/>
      <c r="KS41" s="13"/>
      <c r="KT41" s="13"/>
      <c r="KU41" s="13"/>
      <c r="KV41" s="13">
        <v>1</v>
      </c>
      <c r="KW41" s="13"/>
      <c r="KX41" s="13">
        <v>1</v>
      </c>
      <c r="KY41" s="13"/>
      <c r="KZ41" s="13">
        <v>1</v>
      </c>
      <c r="LA41" s="13"/>
      <c r="LB41" s="13"/>
      <c r="LC41" s="13"/>
      <c r="LD41" s="13">
        <v>1</v>
      </c>
      <c r="LE41" s="13">
        <v>1</v>
      </c>
      <c r="LF41" s="13">
        <v>1</v>
      </c>
      <c r="LG41" s="13">
        <v>1</v>
      </c>
      <c r="LH41" s="13">
        <v>1</v>
      </c>
      <c r="LI41" s="13"/>
      <c r="LJ41" s="13">
        <v>2</v>
      </c>
      <c r="LK41" s="13">
        <v>1</v>
      </c>
      <c r="LL41" s="13">
        <v>1</v>
      </c>
      <c r="LM41" s="13"/>
      <c r="LN41" s="13">
        <v>1</v>
      </c>
      <c r="LO41" s="13"/>
      <c r="LP41" s="13">
        <v>1</v>
      </c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>
        <v>1</v>
      </c>
      <c r="MP41" s="13"/>
      <c r="MQ41" s="13"/>
      <c r="MR41" s="13"/>
      <c r="MS41" s="13"/>
      <c r="MT41" s="13">
        <v>2</v>
      </c>
      <c r="MU41" s="13"/>
      <c r="MV41" s="13"/>
      <c r="MW41" s="13">
        <v>1</v>
      </c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57">
        <v>31</v>
      </c>
      <c r="NO41" s="13">
        <v>564</v>
      </c>
    </row>
    <row r="42" spans="1:379">
      <c r="A42" s="8" t="s">
        <v>53</v>
      </c>
      <c r="B42" s="232">
        <f t="shared" si="88"/>
        <v>69</v>
      </c>
      <c r="C42" s="232">
        <f t="shared" si="89"/>
        <v>69</v>
      </c>
      <c r="D42" s="232">
        <f t="shared" si="90"/>
        <v>79</v>
      </c>
      <c r="E42" s="232">
        <f t="shared" si="91"/>
        <v>114</v>
      </c>
      <c r="F42" s="232">
        <f t="shared" si="92"/>
        <v>171</v>
      </c>
      <c r="G42" s="232">
        <f t="shared" si="93"/>
        <v>233</v>
      </c>
      <c r="H42" s="232">
        <f t="shared" si="94"/>
        <v>176</v>
      </c>
      <c r="I42" s="232">
        <f t="shared" si="95"/>
        <v>223</v>
      </c>
      <c r="J42" s="232">
        <f t="shared" si="96"/>
        <v>151</v>
      </c>
      <c r="K42" s="232">
        <f t="shared" si="97"/>
        <v>189</v>
      </c>
      <c r="L42" s="232">
        <f t="shared" si="98"/>
        <v>116</v>
      </c>
      <c r="M42" s="232">
        <f t="shared" si="99"/>
        <v>115</v>
      </c>
      <c r="N42" s="232">
        <f t="shared" si="100"/>
        <v>86</v>
      </c>
      <c r="O42" s="232">
        <f t="shared" si="101"/>
        <v>77</v>
      </c>
      <c r="P42" s="232">
        <f t="shared" si="102"/>
        <v>55</v>
      </c>
      <c r="Q42" s="232">
        <f t="shared" si="103"/>
        <v>51</v>
      </c>
      <c r="R42" s="232">
        <f t="shared" si="104"/>
        <v>31</v>
      </c>
      <c r="S42" s="232">
        <f t="shared" si="105"/>
        <v>44</v>
      </c>
      <c r="T42" s="232">
        <f t="shared" si="106"/>
        <v>5</v>
      </c>
      <c r="U42" s="232">
        <f t="shared" si="107"/>
        <v>10</v>
      </c>
      <c r="W42" s="16" t="s">
        <v>187</v>
      </c>
      <c r="X42" s="616">
        <f t="shared" si="108"/>
        <v>2</v>
      </c>
      <c r="Y42" s="616">
        <f t="shared" si="109"/>
        <v>0</v>
      </c>
      <c r="Z42" s="616">
        <f t="shared" si="110"/>
        <v>20</v>
      </c>
      <c r="AA42" s="616">
        <f t="shared" si="111"/>
        <v>33</v>
      </c>
      <c r="AB42" s="616">
        <f t="shared" si="112"/>
        <v>76</v>
      </c>
      <c r="AC42" s="616">
        <f t="shared" si="113"/>
        <v>77</v>
      </c>
      <c r="AD42" s="616">
        <f t="shared" si="114"/>
        <v>87</v>
      </c>
      <c r="AE42" s="616">
        <f t="shared" si="115"/>
        <v>77</v>
      </c>
      <c r="AF42" s="616">
        <f t="shared" si="116"/>
        <v>79</v>
      </c>
      <c r="AG42" s="616">
        <f t="shared" si="117"/>
        <v>63</v>
      </c>
      <c r="AH42" s="616">
        <f t="shared" si="118"/>
        <v>51</v>
      </c>
      <c r="AI42" s="616">
        <f t="shared" si="119"/>
        <v>53</v>
      </c>
      <c r="AJ42" s="616">
        <f t="shared" si="120"/>
        <v>36</v>
      </c>
      <c r="AK42" s="616">
        <f t="shared" si="121"/>
        <v>40</v>
      </c>
      <c r="AL42" s="616">
        <f t="shared" si="122"/>
        <v>20</v>
      </c>
      <c r="AM42" s="616">
        <f t="shared" si="123"/>
        <v>30</v>
      </c>
      <c r="AN42" s="616">
        <f t="shared" si="124"/>
        <v>7</v>
      </c>
      <c r="AO42" s="616">
        <f t="shared" si="125"/>
        <v>17</v>
      </c>
      <c r="AP42" s="616">
        <f t="shared" si="126"/>
        <v>1</v>
      </c>
      <c r="AQ42" s="616">
        <f t="shared" si="127"/>
        <v>8</v>
      </c>
      <c r="AR42" s="616">
        <f t="shared" si="128"/>
        <v>15</v>
      </c>
      <c r="AT42" s="16" t="s">
        <v>187</v>
      </c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>
        <v>1</v>
      </c>
      <c r="BG42" s="13">
        <v>2</v>
      </c>
      <c r="BH42" s="13">
        <v>2</v>
      </c>
      <c r="BI42" s="13">
        <v>2</v>
      </c>
      <c r="BJ42" s="13"/>
      <c r="BK42" s="13">
        <v>6</v>
      </c>
      <c r="BL42" s="13">
        <v>4</v>
      </c>
      <c r="BM42" s="13">
        <v>9</v>
      </c>
      <c r="BN42" s="13">
        <v>7</v>
      </c>
      <c r="BO42" s="13">
        <v>5</v>
      </c>
      <c r="BP42" s="13">
        <v>9</v>
      </c>
      <c r="BQ42" s="13">
        <v>9</v>
      </c>
      <c r="BR42" s="13">
        <v>5</v>
      </c>
      <c r="BS42" s="13">
        <v>8</v>
      </c>
      <c r="BT42" s="13">
        <v>7</v>
      </c>
      <c r="BU42" s="13">
        <v>12</v>
      </c>
      <c r="BV42" s="13">
        <v>2</v>
      </c>
      <c r="BW42" s="13">
        <v>12</v>
      </c>
      <c r="BX42" s="13">
        <v>8</v>
      </c>
      <c r="BY42" s="13">
        <v>9</v>
      </c>
      <c r="BZ42" s="13">
        <v>6</v>
      </c>
      <c r="CA42" s="13">
        <v>6</v>
      </c>
      <c r="CB42" s="13">
        <v>9</v>
      </c>
      <c r="CC42" s="13">
        <v>10</v>
      </c>
      <c r="CD42" s="13">
        <v>8</v>
      </c>
      <c r="CE42" s="13">
        <v>2</v>
      </c>
      <c r="CF42" s="13">
        <v>10</v>
      </c>
      <c r="CG42" s="13">
        <v>10</v>
      </c>
      <c r="CH42" s="13">
        <v>7</v>
      </c>
      <c r="CI42" s="13">
        <v>8</v>
      </c>
      <c r="CJ42" s="13">
        <v>6</v>
      </c>
      <c r="CK42" s="13">
        <v>4</v>
      </c>
      <c r="CL42" s="13">
        <v>4</v>
      </c>
      <c r="CM42" s="13">
        <v>4</v>
      </c>
      <c r="CN42" s="13">
        <v>2</v>
      </c>
      <c r="CO42" s="13">
        <v>8</v>
      </c>
      <c r="CP42" s="13">
        <v>11</v>
      </c>
      <c r="CQ42" s="13">
        <v>12</v>
      </c>
      <c r="CR42" s="13">
        <v>4</v>
      </c>
      <c r="CS42" s="13">
        <v>6</v>
      </c>
      <c r="CT42" s="13">
        <v>4</v>
      </c>
      <c r="CU42" s="13">
        <v>6</v>
      </c>
      <c r="CV42" s="13">
        <v>4</v>
      </c>
      <c r="CW42" s="13">
        <v>2</v>
      </c>
      <c r="CX42" s="13">
        <v>9</v>
      </c>
      <c r="CY42" s="13">
        <v>2</v>
      </c>
      <c r="CZ42" s="13">
        <v>6</v>
      </c>
      <c r="DA42" s="13">
        <v>7</v>
      </c>
      <c r="DB42" s="13">
        <v>7</v>
      </c>
      <c r="DC42" s="13">
        <v>5</v>
      </c>
      <c r="DD42" s="13">
        <v>2</v>
      </c>
      <c r="DE42" s="13">
        <v>6</v>
      </c>
      <c r="DF42" s="13">
        <v>4</v>
      </c>
      <c r="DG42" s="13">
        <v>3</v>
      </c>
      <c r="DH42" s="13">
        <v>4</v>
      </c>
      <c r="DI42" s="13">
        <v>5</v>
      </c>
      <c r="DJ42" s="13">
        <v>4</v>
      </c>
      <c r="DK42" s="13">
        <v>3</v>
      </c>
      <c r="DL42" s="13">
        <v>4</v>
      </c>
      <c r="DM42" s="13">
        <v>6</v>
      </c>
      <c r="DN42" s="13">
        <v>1</v>
      </c>
      <c r="DO42" s="13">
        <v>3</v>
      </c>
      <c r="DP42" s="13">
        <v>1</v>
      </c>
      <c r="DQ42" s="13">
        <v>4</v>
      </c>
      <c r="DR42" s="13">
        <v>3</v>
      </c>
      <c r="DS42" s="13">
        <v>4</v>
      </c>
      <c r="DT42" s="13">
        <v>5</v>
      </c>
      <c r="DU42" s="13">
        <v>2</v>
      </c>
      <c r="DV42" s="13">
        <v>1</v>
      </c>
      <c r="DW42" s="13">
        <v>1</v>
      </c>
      <c r="DX42" s="13">
        <v>2</v>
      </c>
      <c r="DY42" s="13"/>
      <c r="DZ42" s="13">
        <v>3</v>
      </c>
      <c r="EA42" s="13">
        <v>1</v>
      </c>
      <c r="EB42" s="13">
        <v>2</v>
      </c>
      <c r="EC42" s="13">
        <v>3</v>
      </c>
      <c r="ED42" s="13">
        <v>1</v>
      </c>
      <c r="EE42" s="13">
        <v>2</v>
      </c>
      <c r="EF42" s="13">
        <v>2</v>
      </c>
      <c r="EG42" s="13">
        <v>1</v>
      </c>
      <c r="EH42" s="13">
        <v>2</v>
      </c>
      <c r="EI42" s="13">
        <v>1</v>
      </c>
      <c r="EJ42" s="13">
        <v>3</v>
      </c>
      <c r="EK42" s="13"/>
      <c r="EL42" s="13"/>
      <c r="EM42" s="13"/>
      <c r="EN42" s="13"/>
      <c r="EO42" s="13">
        <v>1</v>
      </c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57">
        <v>398</v>
      </c>
      <c r="FD42" s="13">
        <v>398</v>
      </c>
      <c r="FE42" s="16" t="s">
        <v>187</v>
      </c>
      <c r="FF42" s="13"/>
      <c r="FG42" s="13"/>
      <c r="FH42" s="13"/>
      <c r="FI42" s="13"/>
      <c r="FJ42" s="13">
        <v>2</v>
      </c>
      <c r="FK42" s="13"/>
      <c r="FL42" s="13"/>
      <c r="FM42" s="13"/>
      <c r="FN42" s="13"/>
      <c r="FO42" s="13"/>
      <c r="FP42" s="13"/>
      <c r="FQ42" s="13"/>
      <c r="FR42" s="13"/>
      <c r="FS42" s="13">
        <v>1</v>
      </c>
      <c r="FT42" s="13"/>
      <c r="FU42" s="13">
        <v>3</v>
      </c>
      <c r="FV42" s="13">
        <v>3</v>
      </c>
      <c r="FW42" s="13">
        <v>2</v>
      </c>
      <c r="FX42" s="13">
        <v>7</v>
      </c>
      <c r="FY42" s="13">
        <v>4</v>
      </c>
      <c r="FZ42" s="13">
        <v>2</v>
      </c>
      <c r="GA42" s="13">
        <v>8</v>
      </c>
      <c r="GB42" s="13">
        <v>8</v>
      </c>
      <c r="GC42" s="13">
        <v>9</v>
      </c>
      <c r="GD42" s="13">
        <v>4</v>
      </c>
      <c r="GE42" s="13">
        <v>3</v>
      </c>
      <c r="GF42" s="13">
        <v>13</v>
      </c>
      <c r="GG42" s="13">
        <v>9</v>
      </c>
      <c r="GH42" s="13">
        <v>9</v>
      </c>
      <c r="GI42" s="13">
        <v>11</v>
      </c>
      <c r="GJ42" s="13">
        <v>8</v>
      </c>
      <c r="GK42" s="13">
        <v>9</v>
      </c>
      <c r="GL42" s="13">
        <v>7</v>
      </c>
      <c r="GM42" s="13">
        <v>6</v>
      </c>
      <c r="GN42" s="13">
        <v>6</v>
      </c>
      <c r="GO42" s="13">
        <v>21</v>
      </c>
      <c r="GP42" s="13">
        <v>8</v>
      </c>
      <c r="GQ42" s="13">
        <v>10</v>
      </c>
      <c r="GR42" s="13">
        <v>5</v>
      </c>
      <c r="GS42" s="13">
        <v>7</v>
      </c>
      <c r="GT42" s="13">
        <v>6</v>
      </c>
      <c r="GU42" s="13">
        <v>11</v>
      </c>
      <c r="GV42" s="13">
        <v>7</v>
      </c>
      <c r="GW42" s="13">
        <v>9</v>
      </c>
      <c r="GX42" s="13">
        <v>3</v>
      </c>
      <c r="GY42" s="13">
        <v>7</v>
      </c>
      <c r="GZ42" s="13">
        <v>12</v>
      </c>
      <c r="HA42" s="13">
        <v>7</v>
      </c>
      <c r="HB42" s="13">
        <v>8</v>
      </c>
      <c r="HC42" s="13">
        <v>9</v>
      </c>
      <c r="HD42" s="13">
        <v>5</v>
      </c>
      <c r="HE42" s="13">
        <v>5</v>
      </c>
      <c r="HF42" s="13">
        <v>5</v>
      </c>
      <c r="HG42" s="13">
        <v>3</v>
      </c>
      <c r="HH42" s="13">
        <v>6</v>
      </c>
      <c r="HI42" s="13">
        <v>3</v>
      </c>
      <c r="HJ42" s="13">
        <v>7</v>
      </c>
      <c r="HK42" s="13">
        <v>5</v>
      </c>
      <c r="HL42" s="13">
        <v>9</v>
      </c>
      <c r="HM42" s="13">
        <v>3</v>
      </c>
      <c r="HN42" s="13">
        <v>3</v>
      </c>
      <c r="HO42" s="13">
        <v>3</v>
      </c>
      <c r="HP42" s="13">
        <v>4</v>
      </c>
      <c r="HQ42" s="13">
        <v>6</v>
      </c>
      <c r="HR42" s="13">
        <v>3</v>
      </c>
      <c r="HS42" s="13">
        <v>2</v>
      </c>
      <c r="HT42" s="13">
        <v>3</v>
      </c>
      <c r="HU42" s="13">
        <v>5</v>
      </c>
      <c r="HV42" s="13">
        <v>3</v>
      </c>
      <c r="HW42" s="13">
        <v>4</v>
      </c>
      <c r="HX42" s="13">
        <v>2</v>
      </c>
      <c r="HY42" s="13">
        <v>4</v>
      </c>
      <c r="HZ42" s="13">
        <v>4</v>
      </c>
      <c r="IA42" s="13">
        <v>2</v>
      </c>
      <c r="IB42" s="13"/>
      <c r="IC42" s="13">
        <v>2</v>
      </c>
      <c r="ID42" s="13">
        <v>2</v>
      </c>
      <c r="IE42" s="13">
        <v>1</v>
      </c>
      <c r="IF42" s="13">
        <v>2</v>
      </c>
      <c r="IG42" s="13">
        <v>1</v>
      </c>
      <c r="IH42" s="13">
        <v>1</v>
      </c>
      <c r="II42" s="13"/>
      <c r="IJ42" s="13">
        <v>1</v>
      </c>
      <c r="IK42" s="13">
        <v>2</v>
      </c>
      <c r="IL42" s="13">
        <v>1</v>
      </c>
      <c r="IM42" s="13">
        <v>1</v>
      </c>
      <c r="IN42" s="13">
        <v>1</v>
      </c>
      <c r="IO42" s="13"/>
      <c r="IP42" s="13"/>
      <c r="IQ42" s="13"/>
      <c r="IR42" s="13"/>
      <c r="IS42" s="13">
        <v>1</v>
      </c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57">
        <v>379</v>
      </c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>
        <v>1</v>
      </c>
      <c r="KD42" s="13">
        <v>1</v>
      </c>
      <c r="KE42" s="13"/>
      <c r="KF42" s="13"/>
      <c r="KG42" s="13"/>
      <c r="KH42" s="13">
        <v>1</v>
      </c>
      <c r="KI42" s="13">
        <v>1</v>
      </c>
      <c r="KJ42" s="13">
        <v>1</v>
      </c>
      <c r="KK42" s="13">
        <v>1</v>
      </c>
      <c r="KL42" s="13"/>
      <c r="KM42" s="13"/>
      <c r="KN42" s="13">
        <v>1</v>
      </c>
      <c r="KO42" s="13">
        <v>2</v>
      </c>
      <c r="KP42" s="13"/>
      <c r="KQ42" s="13"/>
      <c r="KR42" s="13"/>
      <c r="KS42" s="13">
        <v>1</v>
      </c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>
        <v>1</v>
      </c>
      <c r="LG42" s="13"/>
      <c r="LH42" s="13"/>
      <c r="LI42" s="13"/>
      <c r="LJ42" s="13">
        <v>1</v>
      </c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>
        <v>1</v>
      </c>
      <c r="ML42" s="13"/>
      <c r="MM42" s="13"/>
      <c r="MN42" s="13"/>
      <c r="MO42" s="13"/>
      <c r="MP42" s="13"/>
      <c r="MQ42" s="13"/>
      <c r="MR42" s="13"/>
      <c r="MS42" s="13"/>
      <c r="MT42" s="13"/>
      <c r="MU42" s="13">
        <v>1</v>
      </c>
      <c r="MV42" s="13">
        <v>1</v>
      </c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57">
        <v>15</v>
      </c>
      <c r="NO42" s="13">
        <v>394</v>
      </c>
    </row>
    <row r="43" spans="1:379">
      <c r="A43" s="8" t="s">
        <v>54</v>
      </c>
      <c r="B43" s="232">
        <f t="shared" si="88"/>
        <v>101</v>
      </c>
      <c r="C43" s="232">
        <f t="shared" si="89"/>
        <v>82</v>
      </c>
      <c r="D43" s="232">
        <f t="shared" si="90"/>
        <v>251</v>
      </c>
      <c r="E43" s="232">
        <f t="shared" si="91"/>
        <v>273</v>
      </c>
      <c r="F43" s="232">
        <f t="shared" si="92"/>
        <v>618</v>
      </c>
      <c r="G43" s="232">
        <f t="shared" si="93"/>
        <v>672</v>
      </c>
      <c r="H43" s="232">
        <f t="shared" si="94"/>
        <v>667</v>
      </c>
      <c r="I43" s="232">
        <f t="shared" si="95"/>
        <v>685</v>
      </c>
      <c r="J43" s="232">
        <f t="shared" si="96"/>
        <v>633</v>
      </c>
      <c r="K43" s="232">
        <f t="shared" si="97"/>
        <v>660</v>
      </c>
      <c r="L43" s="232">
        <f t="shared" si="98"/>
        <v>507</v>
      </c>
      <c r="M43" s="232">
        <f t="shared" si="99"/>
        <v>497</v>
      </c>
      <c r="N43" s="232">
        <f t="shared" si="100"/>
        <v>280</v>
      </c>
      <c r="O43" s="232">
        <f t="shared" si="101"/>
        <v>303</v>
      </c>
      <c r="P43" s="232">
        <f t="shared" si="102"/>
        <v>214</v>
      </c>
      <c r="Q43" s="232">
        <f t="shared" si="103"/>
        <v>211</v>
      </c>
      <c r="R43" s="232">
        <f t="shared" si="104"/>
        <v>81</v>
      </c>
      <c r="S43" s="232">
        <f t="shared" si="105"/>
        <v>115</v>
      </c>
      <c r="T43" s="232">
        <f t="shared" si="106"/>
        <v>15</v>
      </c>
      <c r="U43" s="232">
        <f t="shared" si="107"/>
        <v>52</v>
      </c>
      <c r="W43" s="16" t="s">
        <v>49</v>
      </c>
      <c r="X43" s="616">
        <f t="shared" si="108"/>
        <v>13</v>
      </c>
      <c r="Y43" s="616">
        <f t="shared" si="109"/>
        <v>4</v>
      </c>
      <c r="Z43" s="616">
        <f t="shared" si="110"/>
        <v>53</v>
      </c>
      <c r="AA43" s="616">
        <f t="shared" si="111"/>
        <v>70</v>
      </c>
      <c r="AB43" s="616">
        <f t="shared" si="112"/>
        <v>132</v>
      </c>
      <c r="AC43" s="616">
        <f t="shared" si="113"/>
        <v>115</v>
      </c>
      <c r="AD43" s="616">
        <f t="shared" si="114"/>
        <v>129</v>
      </c>
      <c r="AE43" s="616">
        <f t="shared" si="115"/>
        <v>132</v>
      </c>
      <c r="AF43" s="616">
        <f t="shared" si="116"/>
        <v>121</v>
      </c>
      <c r="AG43" s="616">
        <f t="shared" si="117"/>
        <v>120</v>
      </c>
      <c r="AH43" s="616">
        <f t="shared" si="118"/>
        <v>82</v>
      </c>
      <c r="AI43" s="616">
        <f t="shared" si="119"/>
        <v>79</v>
      </c>
      <c r="AJ43" s="616">
        <f t="shared" si="120"/>
        <v>64</v>
      </c>
      <c r="AK43" s="616">
        <f t="shared" si="121"/>
        <v>53</v>
      </c>
      <c r="AL43" s="616">
        <f t="shared" si="122"/>
        <v>27</v>
      </c>
      <c r="AM43" s="616">
        <f t="shared" si="123"/>
        <v>22</v>
      </c>
      <c r="AN43" s="616">
        <f t="shared" si="124"/>
        <v>13</v>
      </c>
      <c r="AO43" s="616">
        <f t="shared" si="125"/>
        <v>20</v>
      </c>
      <c r="AP43" s="616">
        <f t="shared" si="126"/>
        <v>6</v>
      </c>
      <c r="AQ43" s="616">
        <f t="shared" si="127"/>
        <v>9</v>
      </c>
      <c r="AR43" s="616">
        <f t="shared" si="128"/>
        <v>10</v>
      </c>
      <c r="AT43" s="16" t="s">
        <v>49</v>
      </c>
      <c r="AU43" s="13">
        <v>1</v>
      </c>
      <c r="AV43" s="13"/>
      <c r="AW43" s="13"/>
      <c r="AX43" s="13"/>
      <c r="AY43" s="13"/>
      <c r="AZ43" s="13">
        <v>1</v>
      </c>
      <c r="BA43" s="13"/>
      <c r="BB43" s="13">
        <v>2</v>
      </c>
      <c r="BC43" s="13"/>
      <c r="BD43" s="13"/>
      <c r="BE43" s="13">
        <v>2</v>
      </c>
      <c r="BF43" s="13">
        <v>3</v>
      </c>
      <c r="BG43" s="13">
        <v>3</v>
      </c>
      <c r="BH43" s="13"/>
      <c r="BI43" s="13">
        <v>10</v>
      </c>
      <c r="BJ43" s="13">
        <v>10</v>
      </c>
      <c r="BK43" s="13">
        <v>6</v>
      </c>
      <c r="BL43" s="13">
        <v>13</v>
      </c>
      <c r="BM43" s="13">
        <v>9</v>
      </c>
      <c r="BN43" s="13">
        <v>14</v>
      </c>
      <c r="BO43" s="13">
        <v>12</v>
      </c>
      <c r="BP43" s="13">
        <v>8</v>
      </c>
      <c r="BQ43" s="13">
        <v>11</v>
      </c>
      <c r="BR43" s="13">
        <v>8</v>
      </c>
      <c r="BS43" s="13">
        <v>8</v>
      </c>
      <c r="BT43" s="13">
        <v>18</v>
      </c>
      <c r="BU43" s="13">
        <v>12</v>
      </c>
      <c r="BV43" s="13">
        <v>8</v>
      </c>
      <c r="BW43" s="13">
        <v>13</v>
      </c>
      <c r="BX43" s="13">
        <v>17</v>
      </c>
      <c r="BY43" s="13">
        <v>12</v>
      </c>
      <c r="BZ43" s="13">
        <v>11</v>
      </c>
      <c r="CA43" s="13">
        <v>20</v>
      </c>
      <c r="CB43" s="13">
        <v>14</v>
      </c>
      <c r="CC43" s="13">
        <v>15</v>
      </c>
      <c r="CD43" s="13">
        <v>14</v>
      </c>
      <c r="CE43" s="13">
        <v>13</v>
      </c>
      <c r="CF43" s="13">
        <v>9</v>
      </c>
      <c r="CG43" s="13">
        <v>13</v>
      </c>
      <c r="CH43" s="13">
        <v>11</v>
      </c>
      <c r="CI43" s="13">
        <v>16</v>
      </c>
      <c r="CJ43" s="13">
        <v>9</v>
      </c>
      <c r="CK43" s="13">
        <v>6</v>
      </c>
      <c r="CL43" s="13">
        <v>11</v>
      </c>
      <c r="CM43" s="13">
        <v>12</v>
      </c>
      <c r="CN43" s="13">
        <v>18</v>
      </c>
      <c r="CO43" s="13">
        <v>15</v>
      </c>
      <c r="CP43" s="13">
        <v>13</v>
      </c>
      <c r="CQ43" s="13">
        <v>10</v>
      </c>
      <c r="CR43" s="13">
        <v>10</v>
      </c>
      <c r="CS43" s="13">
        <v>5</v>
      </c>
      <c r="CT43" s="13">
        <v>6</v>
      </c>
      <c r="CU43" s="13">
        <v>10</v>
      </c>
      <c r="CV43" s="13">
        <v>8</v>
      </c>
      <c r="CW43" s="13">
        <v>2</v>
      </c>
      <c r="CX43" s="13">
        <v>13</v>
      </c>
      <c r="CY43" s="13">
        <v>8</v>
      </c>
      <c r="CZ43" s="13">
        <v>8</v>
      </c>
      <c r="DA43" s="13">
        <v>7</v>
      </c>
      <c r="DB43" s="13">
        <v>12</v>
      </c>
      <c r="DC43" s="13">
        <v>8</v>
      </c>
      <c r="DD43" s="13">
        <v>6</v>
      </c>
      <c r="DE43" s="13">
        <v>12</v>
      </c>
      <c r="DF43" s="13">
        <v>2</v>
      </c>
      <c r="DG43" s="13">
        <v>5</v>
      </c>
      <c r="DH43" s="13">
        <v>4</v>
      </c>
      <c r="DI43" s="13">
        <v>1</v>
      </c>
      <c r="DJ43" s="13">
        <v>7</v>
      </c>
      <c r="DK43" s="13">
        <v>3</v>
      </c>
      <c r="DL43" s="13">
        <v>5</v>
      </c>
      <c r="DM43" s="13">
        <v>3</v>
      </c>
      <c r="DN43" s="13"/>
      <c r="DO43" s="13">
        <v>3</v>
      </c>
      <c r="DP43" s="13">
        <v>2</v>
      </c>
      <c r="DQ43" s="13">
        <v>3</v>
      </c>
      <c r="DR43" s="13">
        <v>2</v>
      </c>
      <c r="DS43" s="13">
        <v>2</v>
      </c>
      <c r="DT43" s="13">
        <v>1</v>
      </c>
      <c r="DU43" s="13">
        <v>3</v>
      </c>
      <c r="DV43" s="13">
        <v>3</v>
      </c>
      <c r="DW43" s="13"/>
      <c r="DX43" s="13"/>
      <c r="DY43" s="13">
        <v>1</v>
      </c>
      <c r="DZ43" s="13">
        <v>4</v>
      </c>
      <c r="EA43" s="13">
        <v>3</v>
      </c>
      <c r="EB43" s="13">
        <v>4</v>
      </c>
      <c r="EC43" s="13"/>
      <c r="ED43" s="13">
        <v>1</v>
      </c>
      <c r="EE43" s="13">
        <v>3</v>
      </c>
      <c r="EF43" s="13">
        <v>4</v>
      </c>
      <c r="EG43" s="13"/>
      <c r="EH43" s="13">
        <v>1</v>
      </c>
      <c r="EI43" s="13">
        <v>2</v>
      </c>
      <c r="EJ43" s="13">
        <v>2</v>
      </c>
      <c r="EK43" s="13"/>
      <c r="EL43" s="13">
        <v>1</v>
      </c>
      <c r="EM43" s="13"/>
      <c r="EN43" s="13"/>
      <c r="EO43" s="13">
        <v>1</v>
      </c>
      <c r="EP43" s="13"/>
      <c r="EQ43" s="13"/>
      <c r="ER43" s="13"/>
      <c r="ES43" s="13"/>
      <c r="ET43" s="13">
        <v>1</v>
      </c>
      <c r="EU43" s="13">
        <v>1</v>
      </c>
      <c r="EV43" s="13"/>
      <c r="EW43" s="13"/>
      <c r="EX43" s="13"/>
      <c r="EY43" s="13"/>
      <c r="EZ43" s="13"/>
      <c r="FA43" s="13"/>
      <c r="FB43" s="13"/>
      <c r="FC43" s="57">
        <v>624</v>
      </c>
      <c r="FD43" s="13">
        <v>624</v>
      </c>
      <c r="FE43" s="16" t="s">
        <v>49</v>
      </c>
      <c r="FF43" s="13">
        <v>1</v>
      </c>
      <c r="FG43" s="13">
        <v>4</v>
      </c>
      <c r="FH43" s="13">
        <v>3</v>
      </c>
      <c r="FI43" s="13">
        <v>1</v>
      </c>
      <c r="FJ43" s="13">
        <v>1</v>
      </c>
      <c r="FK43" s="13">
        <v>1</v>
      </c>
      <c r="FL43" s="13"/>
      <c r="FM43" s="13"/>
      <c r="FN43" s="13">
        <v>1</v>
      </c>
      <c r="FO43" s="13">
        <v>1</v>
      </c>
      <c r="FP43" s="13">
        <v>2</v>
      </c>
      <c r="FQ43" s="13">
        <v>1</v>
      </c>
      <c r="FR43" s="13">
        <v>2</v>
      </c>
      <c r="FS43" s="13">
        <v>2</v>
      </c>
      <c r="FT43" s="13">
        <v>2</v>
      </c>
      <c r="FU43" s="13">
        <v>5</v>
      </c>
      <c r="FV43" s="13">
        <v>5</v>
      </c>
      <c r="FW43" s="13">
        <v>12</v>
      </c>
      <c r="FX43" s="13">
        <v>12</v>
      </c>
      <c r="FY43" s="13">
        <v>10</v>
      </c>
      <c r="FZ43" s="13">
        <v>8</v>
      </c>
      <c r="GA43" s="13">
        <v>18</v>
      </c>
      <c r="GB43" s="13">
        <v>13</v>
      </c>
      <c r="GC43" s="13">
        <v>18</v>
      </c>
      <c r="GD43" s="13">
        <v>13</v>
      </c>
      <c r="GE43" s="13">
        <v>13</v>
      </c>
      <c r="GF43" s="13">
        <v>12</v>
      </c>
      <c r="GG43" s="13">
        <v>11</v>
      </c>
      <c r="GH43" s="13">
        <v>14</v>
      </c>
      <c r="GI43" s="13">
        <v>12</v>
      </c>
      <c r="GJ43" s="13">
        <v>16</v>
      </c>
      <c r="GK43" s="13">
        <v>16</v>
      </c>
      <c r="GL43" s="13">
        <v>15</v>
      </c>
      <c r="GM43" s="13">
        <v>5</v>
      </c>
      <c r="GN43" s="13">
        <v>15</v>
      </c>
      <c r="GO43" s="13">
        <v>13</v>
      </c>
      <c r="GP43" s="13">
        <v>10</v>
      </c>
      <c r="GQ43" s="13">
        <v>14</v>
      </c>
      <c r="GR43" s="13">
        <v>16</v>
      </c>
      <c r="GS43" s="13">
        <v>9</v>
      </c>
      <c r="GT43" s="13">
        <v>16</v>
      </c>
      <c r="GU43" s="13">
        <v>16</v>
      </c>
      <c r="GV43" s="13">
        <v>10</v>
      </c>
      <c r="GW43" s="13">
        <v>15</v>
      </c>
      <c r="GX43" s="13">
        <v>11</v>
      </c>
      <c r="GY43" s="13">
        <v>10</v>
      </c>
      <c r="GZ43" s="13">
        <v>10</v>
      </c>
      <c r="HA43" s="13">
        <v>8</v>
      </c>
      <c r="HB43" s="13">
        <v>14</v>
      </c>
      <c r="HC43" s="13">
        <v>11</v>
      </c>
      <c r="HD43" s="13">
        <v>12</v>
      </c>
      <c r="HE43" s="13">
        <v>8</v>
      </c>
      <c r="HF43" s="13">
        <v>10</v>
      </c>
      <c r="HG43" s="13">
        <v>7</v>
      </c>
      <c r="HH43" s="13">
        <v>11</v>
      </c>
      <c r="HI43" s="13">
        <v>6</v>
      </c>
      <c r="HJ43" s="13">
        <v>11</v>
      </c>
      <c r="HK43" s="13">
        <v>3</v>
      </c>
      <c r="HL43" s="13">
        <v>8</v>
      </c>
      <c r="HM43" s="13">
        <v>6</v>
      </c>
      <c r="HN43" s="13">
        <v>12</v>
      </c>
      <c r="HO43" s="13">
        <v>3</v>
      </c>
      <c r="HP43" s="13">
        <v>7</v>
      </c>
      <c r="HQ43" s="13">
        <v>5</v>
      </c>
      <c r="HR43" s="13">
        <v>9</v>
      </c>
      <c r="HS43" s="13">
        <v>3</v>
      </c>
      <c r="HT43" s="13">
        <v>6</v>
      </c>
      <c r="HU43" s="13">
        <v>5</v>
      </c>
      <c r="HV43" s="13">
        <v>9</v>
      </c>
      <c r="HW43" s="13">
        <v>5</v>
      </c>
      <c r="HX43" s="13">
        <v>5</v>
      </c>
      <c r="HY43" s="13">
        <v>4</v>
      </c>
      <c r="HZ43" s="13">
        <v>5</v>
      </c>
      <c r="IA43" s="13">
        <v>5</v>
      </c>
      <c r="IB43" s="13">
        <v>2</v>
      </c>
      <c r="IC43" s="13">
        <v>2</v>
      </c>
      <c r="ID43" s="13">
        <v>1</v>
      </c>
      <c r="IE43" s="13"/>
      <c r="IF43" s="13">
        <v>1</v>
      </c>
      <c r="IG43" s="13">
        <v>2</v>
      </c>
      <c r="IH43" s="13"/>
      <c r="II43" s="13">
        <v>5</v>
      </c>
      <c r="IJ43" s="13">
        <v>3</v>
      </c>
      <c r="IK43" s="13"/>
      <c r="IL43" s="13"/>
      <c r="IM43" s="13">
        <v>1</v>
      </c>
      <c r="IN43" s="13">
        <v>1</v>
      </c>
      <c r="IO43" s="13"/>
      <c r="IP43" s="13">
        <v>1</v>
      </c>
      <c r="IQ43" s="13">
        <v>2</v>
      </c>
      <c r="IR43" s="13">
        <v>5</v>
      </c>
      <c r="IS43" s="13"/>
      <c r="IT43" s="13"/>
      <c r="IU43" s="13"/>
      <c r="IV43" s="13"/>
      <c r="IW43" s="13"/>
      <c r="IX43" s="13">
        <v>1</v>
      </c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57">
        <v>640</v>
      </c>
      <c r="JJ43" s="13"/>
      <c r="JK43" s="13"/>
      <c r="JL43" s="13"/>
      <c r="JM43" s="13"/>
      <c r="JN43" s="13">
        <v>1</v>
      </c>
      <c r="JO43" s="13">
        <v>1</v>
      </c>
      <c r="JP43" s="13"/>
      <c r="JQ43" s="13"/>
      <c r="JR43" s="13"/>
      <c r="JS43" s="13">
        <v>1</v>
      </c>
      <c r="JT43" s="13"/>
      <c r="JU43" s="13"/>
      <c r="JV43" s="13"/>
      <c r="JW43" s="13"/>
      <c r="JX43" s="13">
        <v>1</v>
      </c>
      <c r="JY43" s="13"/>
      <c r="JZ43" s="13"/>
      <c r="KA43" s="13"/>
      <c r="KB43" s="13"/>
      <c r="KC43" s="13"/>
      <c r="KD43" s="13">
        <v>1</v>
      </c>
      <c r="KE43" s="13"/>
      <c r="KF43" s="13"/>
      <c r="KG43" s="13">
        <v>1</v>
      </c>
      <c r="KH43" s="13"/>
      <c r="KI43" s="13"/>
      <c r="KJ43" s="13"/>
      <c r="KK43" s="13"/>
      <c r="KL43" s="13"/>
      <c r="KM43" s="13"/>
      <c r="KN43" s="13">
        <v>1</v>
      </c>
      <c r="KO43" s="13"/>
      <c r="KP43" s="13"/>
      <c r="KQ43" s="13"/>
      <c r="KR43" s="13"/>
      <c r="KS43" s="13">
        <v>1</v>
      </c>
      <c r="KT43" s="13"/>
      <c r="KU43" s="13"/>
      <c r="KV43" s="13"/>
      <c r="KW43" s="13"/>
      <c r="KX43" s="13"/>
      <c r="KY43" s="13">
        <v>1</v>
      </c>
      <c r="KZ43" s="13"/>
      <c r="LA43" s="13"/>
      <c r="LB43" s="13"/>
      <c r="LC43" s="13"/>
      <c r="LD43" s="13"/>
      <c r="LE43" s="13"/>
      <c r="LF43" s="13">
        <v>1</v>
      </c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57">
        <v>10</v>
      </c>
      <c r="NO43" s="13">
        <v>650</v>
      </c>
    </row>
    <row r="44" spans="1:379">
      <c r="A44" s="10" t="s">
        <v>188</v>
      </c>
      <c r="B44" s="232">
        <f t="shared" si="88"/>
        <v>393</v>
      </c>
      <c r="C44" s="232">
        <f t="shared" si="89"/>
        <v>407</v>
      </c>
      <c r="D44" s="232">
        <f t="shared" si="90"/>
        <v>1063</v>
      </c>
      <c r="E44" s="232">
        <f t="shared" si="91"/>
        <v>1299</v>
      </c>
      <c r="F44" s="232">
        <f t="shared" si="92"/>
        <v>3200</v>
      </c>
      <c r="G44" s="232">
        <f t="shared" si="93"/>
        <v>3486</v>
      </c>
      <c r="H44" s="232">
        <f t="shared" si="94"/>
        <v>3758</v>
      </c>
      <c r="I44" s="232">
        <f t="shared" si="95"/>
        <v>3802</v>
      </c>
      <c r="J44" s="232">
        <f t="shared" si="96"/>
        <v>2943</v>
      </c>
      <c r="K44" s="232">
        <f t="shared" si="97"/>
        <v>2912</v>
      </c>
      <c r="L44" s="232">
        <f t="shared" si="98"/>
        <v>1877</v>
      </c>
      <c r="M44" s="232">
        <f t="shared" si="99"/>
        <v>1933</v>
      </c>
      <c r="N44" s="232">
        <f t="shared" si="100"/>
        <v>1115</v>
      </c>
      <c r="O44" s="232">
        <f t="shared" si="101"/>
        <v>1105</v>
      </c>
      <c r="P44" s="232">
        <f t="shared" si="102"/>
        <v>551</v>
      </c>
      <c r="Q44" s="232">
        <f t="shared" si="103"/>
        <v>566</v>
      </c>
      <c r="R44" s="232">
        <f t="shared" si="104"/>
        <v>222</v>
      </c>
      <c r="S44" s="232">
        <f t="shared" si="105"/>
        <v>307</v>
      </c>
      <c r="T44" s="232">
        <f t="shared" si="106"/>
        <v>48</v>
      </c>
      <c r="U44" s="232">
        <f t="shared" si="107"/>
        <v>142</v>
      </c>
      <c r="W44" s="16" t="s">
        <v>50</v>
      </c>
      <c r="X44" s="616">
        <f t="shared" si="108"/>
        <v>682</v>
      </c>
      <c r="Y44" s="616">
        <f t="shared" si="109"/>
        <v>660</v>
      </c>
      <c r="Z44" s="616">
        <f t="shared" si="110"/>
        <v>1760</v>
      </c>
      <c r="AA44" s="616">
        <f t="shared" si="111"/>
        <v>1893</v>
      </c>
      <c r="AB44" s="616">
        <f t="shared" si="112"/>
        <v>7020</v>
      </c>
      <c r="AC44" s="616">
        <f t="shared" si="113"/>
        <v>6528</v>
      </c>
      <c r="AD44" s="616">
        <f t="shared" si="114"/>
        <v>8029</v>
      </c>
      <c r="AE44" s="616">
        <f t="shared" si="115"/>
        <v>7223</v>
      </c>
      <c r="AF44" s="616">
        <f t="shared" si="116"/>
        <v>6669</v>
      </c>
      <c r="AG44" s="616">
        <f t="shared" si="117"/>
        <v>6231</v>
      </c>
      <c r="AH44" s="616">
        <f t="shared" si="118"/>
        <v>4674</v>
      </c>
      <c r="AI44" s="616">
        <f t="shared" si="119"/>
        <v>4520</v>
      </c>
      <c r="AJ44" s="616">
        <f t="shared" si="120"/>
        <v>2530</v>
      </c>
      <c r="AK44" s="616">
        <f t="shared" si="121"/>
        <v>2209</v>
      </c>
      <c r="AL44" s="616">
        <f t="shared" si="122"/>
        <v>997</v>
      </c>
      <c r="AM44" s="616">
        <f t="shared" si="123"/>
        <v>1026</v>
      </c>
      <c r="AN44" s="616">
        <f t="shared" si="124"/>
        <v>363</v>
      </c>
      <c r="AO44" s="616">
        <f t="shared" si="125"/>
        <v>492</v>
      </c>
      <c r="AP44" s="616">
        <f t="shared" si="126"/>
        <v>55</v>
      </c>
      <c r="AQ44" s="616">
        <f t="shared" si="127"/>
        <v>161</v>
      </c>
      <c r="AR44" s="616">
        <f t="shared" si="128"/>
        <v>876</v>
      </c>
      <c r="AT44" s="16" t="s">
        <v>50</v>
      </c>
      <c r="AU44" s="13">
        <v>40</v>
      </c>
      <c r="AV44" s="13">
        <v>97</v>
      </c>
      <c r="AW44" s="13">
        <v>80</v>
      </c>
      <c r="AX44" s="13">
        <v>73</v>
      </c>
      <c r="AY44" s="13">
        <v>62</v>
      </c>
      <c r="AZ44" s="13">
        <v>51</v>
      </c>
      <c r="BA44" s="13">
        <v>54</v>
      </c>
      <c r="BB44" s="13">
        <v>73</v>
      </c>
      <c r="BC44" s="13">
        <v>60</v>
      </c>
      <c r="BD44" s="13">
        <v>70</v>
      </c>
      <c r="BE44" s="13">
        <v>80</v>
      </c>
      <c r="BF44" s="13">
        <v>80</v>
      </c>
      <c r="BG44" s="13">
        <v>77</v>
      </c>
      <c r="BH44" s="13">
        <v>116</v>
      </c>
      <c r="BI44" s="13">
        <v>127</v>
      </c>
      <c r="BJ44" s="13">
        <v>175</v>
      </c>
      <c r="BK44" s="13">
        <v>241</v>
      </c>
      <c r="BL44" s="13">
        <v>273</v>
      </c>
      <c r="BM44" s="13">
        <v>343</v>
      </c>
      <c r="BN44" s="13">
        <v>381</v>
      </c>
      <c r="BO44" s="13">
        <v>466</v>
      </c>
      <c r="BP44" s="13">
        <v>525</v>
      </c>
      <c r="BQ44" s="13">
        <v>557</v>
      </c>
      <c r="BR44" s="13">
        <v>632</v>
      </c>
      <c r="BS44" s="13">
        <v>643</v>
      </c>
      <c r="BT44" s="13">
        <v>670</v>
      </c>
      <c r="BU44" s="13">
        <v>736</v>
      </c>
      <c r="BV44" s="13">
        <v>715</v>
      </c>
      <c r="BW44" s="13">
        <v>788</v>
      </c>
      <c r="BX44" s="13">
        <v>796</v>
      </c>
      <c r="BY44" s="13">
        <v>751</v>
      </c>
      <c r="BZ44" s="13">
        <v>752</v>
      </c>
      <c r="CA44" s="13">
        <v>732</v>
      </c>
      <c r="CB44" s="13">
        <v>754</v>
      </c>
      <c r="CC44" s="13">
        <v>778</v>
      </c>
      <c r="CD44" s="13">
        <v>710</v>
      </c>
      <c r="CE44" s="13">
        <v>690</v>
      </c>
      <c r="CF44" s="13">
        <v>651</v>
      </c>
      <c r="CG44" s="13">
        <v>645</v>
      </c>
      <c r="CH44" s="13">
        <v>760</v>
      </c>
      <c r="CI44" s="13">
        <v>687</v>
      </c>
      <c r="CJ44" s="13">
        <v>694</v>
      </c>
      <c r="CK44" s="13">
        <v>672</v>
      </c>
      <c r="CL44" s="13">
        <v>690</v>
      </c>
      <c r="CM44" s="13">
        <v>681</v>
      </c>
      <c r="CN44" s="13">
        <v>594</v>
      </c>
      <c r="CO44" s="13">
        <v>553</v>
      </c>
      <c r="CP44" s="13">
        <v>541</v>
      </c>
      <c r="CQ44" s="13">
        <v>538</v>
      </c>
      <c r="CR44" s="13">
        <v>581</v>
      </c>
      <c r="CS44" s="13">
        <v>571</v>
      </c>
      <c r="CT44" s="13">
        <v>537</v>
      </c>
      <c r="CU44" s="13">
        <v>484</v>
      </c>
      <c r="CV44" s="13">
        <v>479</v>
      </c>
      <c r="CW44" s="13">
        <v>453</v>
      </c>
      <c r="CX44" s="13">
        <v>431</v>
      </c>
      <c r="CY44" s="13">
        <v>403</v>
      </c>
      <c r="CZ44" s="13">
        <v>385</v>
      </c>
      <c r="DA44" s="13">
        <v>400</v>
      </c>
      <c r="DB44" s="13">
        <v>377</v>
      </c>
      <c r="DC44" s="13">
        <v>309</v>
      </c>
      <c r="DD44" s="13">
        <v>315</v>
      </c>
      <c r="DE44" s="13">
        <v>235</v>
      </c>
      <c r="DF44" s="13">
        <v>258</v>
      </c>
      <c r="DG44" s="13">
        <v>208</v>
      </c>
      <c r="DH44" s="13">
        <v>197</v>
      </c>
      <c r="DI44" s="13">
        <v>181</v>
      </c>
      <c r="DJ44" s="13">
        <v>173</v>
      </c>
      <c r="DK44" s="13">
        <v>170</v>
      </c>
      <c r="DL44" s="13">
        <v>163</v>
      </c>
      <c r="DM44" s="13">
        <v>144</v>
      </c>
      <c r="DN44" s="13">
        <v>125</v>
      </c>
      <c r="DO44" s="13">
        <v>126</v>
      </c>
      <c r="DP44" s="13">
        <v>111</v>
      </c>
      <c r="DQ44" s="13">
        <v>98</v>
      </c>
      <c r="DR44" s="13">
        <v>98</v>
      </c>
      <c r="DS44" s="13">
        <v>90</v>
      </c>
      <c r="DT44" s="13">
        <v>88</v>
      </c>
      <c r="DU44" s="13">
        <v>67</v>
      </c>
      <c r="DV44" s="13">
        <v>79</v>
      </c>
      <c r="DW44" s="13">
        <v>56</v>
      </c>
      <c r="DX44" s="13">
        <v>70</v>
      </c>
      <c r="DY44" s="13">
        <v>58</v>
      </c>
      <c r="DZ44" s="13">
        <v>57</v>
      </c>
      <c r="EA44" s="13">
        <v>45</v>
      </c>
      <c r="EB44" s="13">
        <v>48</v>
      </c>
      <c r="EC44" s="13">
        <v>58</v>
      </c>
      <c r="ED44" s="13">
        <v>35</v>
      </c>
      <c r="EE44" s="13">
        <v>31</v>
      </c>
      <c r="EF44" s="13">
        <v>34</v>
      </c>
      <c r="EG44" s="13">
        <v>36</v>
      </c>
      <c r="EH44" s="13">
        <v>29</v>
      </c>
      <c r="EI44" s="13">
        <v>25</v>
      </c>
      <c r="EJ44" s="13">
        <v>17</v>
      </c>
      <c r="EK44" s="13">
        <v>13</v>
      </c>
      <c r="EL44" s="13">
        <v>14</v>
      </c>
      <c r="EM44" s="13">
        <v>11</v>
      </c>
      <c r="EN44" s="13">
        <v>7</v>
      </c>
      <c r="EO44" s="13">
        <v>4</v>
      </c>
      <c r="EP44" s="13">
        <v>3</v>
      </c>
      <c r="EQ44" s="13">
        <v>1</v>
      </c>
      <c r="ER44" s="13">
        <v>1</v>
      </c>
      <c r="ES44" s="13"/>
      <c r="ET44" s="13"/>
      <c r="EU44" s="13"/>
      <c r="EV44" s="13"/>
      <c r="EW44" s="13"/>
      <c r="EX44" s="13"/>
      <c r="EY44" s="13"/>
      <c r="EZ44" s="13"/>
      <c r="FA44" s="13"/>
      <c r="FB44" s="13">
        <v>3</v>
      </c>
      <c r="FC44" s="57">
        <v>30946</v>
      </c>
      <c r="FD44" s="13">
        <v>30946</v>
      </c>
      <c r="FE44" s="16" t="s">
        <v>50</v>
      </c>
      <c r="FF44" s="13">
        <v>31</v>
      </c>
      <c r="FG44" s="13">
        <v>108</v>
      </c>
      <c r="FH44" s="13">
        <v>87</v>
      </c>
      <c r="FI44" s="13">
        <v>91</v>
      </c>
      <c r="FJ44" s="13">
        <v>55</v>
      </c>
      <c r="FK44" s="13">
        <v>53</v>
      </c>
      <c r="FL44" s="13">
        <v>66</v>
      </c>
      <c r="FM44" s="13">
        <v>61</v>
      </c>
      <c r="FN44" s="13">
        <v>67</v>
      </c>
      <c r="FO44" s="13">
        <v>63</v>
      </c>
      <c r="FP44" s="13">
        <v>82</v>
      </c>
      <c r="FQ44" s="13">
        <v>84</v>
      </c>
      <c r="FR44" s="13">
        <v>96</v>
      </c>
      <c r="FS44" s="13">
        <v>100</v>
      </c>
      <c r="FT44" s="13">
        <v>96</v>
      </c>
      <c r="FU44" s="13">
        <v>177</v>
      </c>
      <c r="FV44" s="13">
        <v>214</v>
      </c>
      <c r="FW44" s="13">
        <v>208</v>
      </c>
      <c r="FX44" s="13">
        <v>347</v>
      </c>
      <c r="FY44" s="13">
        <v>356</v>
      </c>
      <c r="FZ44" s="13">
        <v>439</v>
      </c>
      <c r="GA44" s="13">
        <v>570</v>
      </c>
      <c r="GB44" s="13">
        <v>584</v>
      </c>
      <c r="GC44" s="13">
        <v>672</v>
      </c>
      <c r="GD44" s="13">
        <v>708</v>
      </c>
      <c r="GE44" s="13">
        <v>791</v>
      </c>
      <c r="GF44" s="13">
        <v>823</v>
      </c>
      <c r="GG44" s="13">
        <v>785</v>
      </c>
      <c r="GH44" s="13">
        <v>816</v>
      </c>
      <c r="GI44" s="13">
        <v>832</v>
      </c>
      <c r="GJ44" s="13">
        <v>850</v>
      </c>
      <c r="GK44" s="13">
        <v>848</v>
      </c>
      <c r="GL44" s="13">
        <v>851</v>
      </c>
      <c r="GM44" s="13">
        <v>755</v>
      </c>
      <c r="GN44" s="13">
        <v>795</v>
      </c>
      <c r="GO44" s="13">
        <v>791</v>
      </c>
      <c r="GP44" s="13">
        <v>763</v>
      </c>
      <c r="GQ44" s="13">
        <v>750</v>
      </c>
      <c r="GR44" s="13">
        <v>807</v>
      </c>
      <c r="GS44" s="13">
        <v>819</v>
      </c>
      <c r="GT44" s="13">
        <v>762</v>
      </c>
      <c r="GU44" s="13">
        <v>803</v>
      </c>
      <c r="GV44" s="13">
        <v>737</v>
      </c>
      <c r="GW44" s="13">
        <v>715</v>
      </c>
      <c r="GX44" s="13">
        <v>652</v>
      </c>
      <c r="GY44" s="13">
        <v>644</v>
      </c>
      <c r="GZ44" s="13">
        <v>600</v>
      </c>
      <c r="HA44" s="13">
        <v>566</v>
      </c>
      <c r="HB44" s="13">
        <v>583</v>
      </c>
      <c r="HC44" s="13">
        <v>607</v>
      </c>
      <c r="HD44" s="13">
        <v>569</v>
      </c>
      <c r="HE44" s="13">
        <v>533</v>
      </c>
      <c r="HF44" s="13">
        <v>470</v>
      </c>
      <c r="HG44" s="13">
        <v>528</v>
      </c>
      <c r="HH44" s="13">
        <v>426</v>
      </c>
      <c r="HI44" s="13">
        <v>439</v>
      </c>
      <c r="HJ44" s="13">
        <v>452</v>
      </c>
      <c r="HK44" s="13">
        <v>407</v>
      </c>
      <c r="HL44" s="13">
        <v>430</v>
      </c>
      <c r="HM44" s="13">
        <v>420</v>
      </c>
      <c r="HN44" s="13">
        <v>340</v>
      </c>
      <c r="HO44" s="13">
        <v>290</v>
      </c>
      <c r="HP44" s="13">
        <v>309</v>
      </c>
      <c r="HQ44" s="13">
        <v>298</v>
      </c>
      <c r="HR44" s="13">
        <v>283</v>
      </c>
      <c r="HS44" s="13">
        <v>226</v>
      </c>
      <c r="HT44" s="13">
        <v>224</v>
      </c>
      <c r="HU44" s="13">
        <v>203</v>
      </c>
      <c r="HV44" s="13">
        <v>198</v>
      </c>
      <c r="HW44" s="13">
        <v>159</v>
      </c>
      <c r="HX44" s="13">
        <v>149</v>
      </c>
      <c r="HY44" s="13">
        <v>124</v>
      </c>
      <c r="HZ44" s="13">
        <v>114</v>
      </c>
      <c r="IA44" s="13">
        <v>114</v>
      </c>
      <c r="IB44" s="13">
        <v>101</v>
      </c>
      <c r="IC44" s="13">
        <v>76</v>
      </c>
      <c r="ID44" s="13">
        <v>84</v>
      </c>
      <c r="IE44" s="13">
        <v>92</v>
      </c>
      <c r="IF44" s="13">
        <v>74</v>
      </c>
      <c r="IG44" s="13">
        <v>69</v>
      </c>
      <c r="IH44" s="13">
        <v>56</v>
      </c>
      <c r="II44" s="13">
        <v>45</v>
      </c>
      <c r="IJ44" s="13">
        <v>50</v>
      </c>
      <c r="IK44" s="13">
        <v>32</v>
      </c>
      <c r="IL44" s="13">
        <v>53</v>
      </c>
      <c r="IM44" s="13">
        <v>27</v>
      </c>
      <c r="IN44" s="13">
        <v>28</v>
      </c>
      <c r="IO44" s="13">
        <v>23</v>
      </c>
      <c r="IP44" s="13">
        <v>26</v>
      </c>
      <c r="IQ44" s="13">
        <v>23</v>
      </c>
      <c r="IR44" s="13">
        <v>11</v>
      </c>
      <c r="IS44" s="13">
        <v>8</v>
      </c>
      <c r="IT44" s="13">
        <v>9</v>
      </c>
      <c r="IU44" s="13">
        <v>9</v>
      </c>
      <c r="IV44" s="13">
        <v>3</v>
      </c>
      <c r="IW44" s="13">
        <v>7</v>
      </c>
      <c r="IX44" s="13">
        <v>6</v>
      </c>
      <c r="IY44" s="13">
        <v>1</v>
      </c>
      <c r="IZ44" s="13"/>
      <c r="JA44" s="13">
        <v>1</v>
      </c>
      <c r="JB44" s="13"/>
      <c r="JC44" s="13"/>
      <c r="JD44" s="13"/>
      <c r="JE44" s="13"/>
      <c r="JF44" s="13"/>
      <c r="JG44" s="13"/>
      <c r="JH44" s="13">
        <v>5</v>
      </c>
      <c r="JI44" s="57">
        <v>32784</v>
      </c>
      <c r="JJ44" s="13">
        <v>24</v>
      </c>
      <c r="JK44" s="13">
        <v>54</v>
      </c>
      <c r="JL44" s="13"/>
      <c r="JM44" s="13">
        <v>1</v>
      </c>
      <c r="JN44" s="13">
        <v>5</v>
      </c>
      <c r="JO44" s="13">
        <v>2</v>
      </c>
      <c r="JP44" s="13">
        <v>6</v>
      </c>
      <c r="JQ44" s="13">
        <v>4</v>
      </c>
      <c r="JR44" s="13">
        <v>3</v>
      </c>
      <c r="JS44" s="13">
        <v>3</v>
      </c>
      <c r="JT44" s="13">
        <v>7</v>
      </c>
      <c r="JU44" s="13">
        <v>5</v>
      </c>
      <c r="JV44" s="13">
        <v>1</v>
      </c>
      <c r="JW44" s="13">
        <v>4</v>
      </c>
      <c r="JX44" s="13">
        <v>2</v>
      </c>
      <c r="JY44" s="13">
        <v>6</v>
      </c>
      <c r="JZ44" s="13">
        <v>9</v>
      </c>
      <c r="KA44" s="13">
        <v>7</v>
      </c>
      <c r="KB44" s="13">
        <v>9</v>
      </c>
      <c r="KC44" s="13">
        <v>18</v>
      </c>
      <c r="KD44" s="13">
        <v>18</v>
      </c>
      <c r="KE44" s="13">
        <v>19</v>
      </c>
      <c r="KF44" s="13">
        <v>24</v>
      </c>
      <c r="KG44" s="13">
        <v>10</v>
      </c>
      <c r="KH44" s="13">
        <v>21</v>
      </c>
      <c r="KI44" s="13">
        <v>12</v>
      </c>
      <c r="KJ44" s="13">
        <v>9</v>
      </c>
      <c r="KK44" s="13">
        <v>13</v>
      </c>
      <c r="KL44" s="13">
        <v>9</v>
      </c>
      <c r="KM44" s="13">
        <v>16</v>
      </c>
      <c r="KN44" s="13">
        <v>9</v>
      </c>
      <c r="KO44" s="13">
        <v>7</v>
      </c>
      <c r="KP44" s="13">
        <v>13</v>
      </c>
      <c r="KQ44" s="13">
        <v>17</v>
      </c>
      <c r="KR44" s="13">
        <v>24</v>
      </c>
      <c r="KS44" s="13">
        <v>25</v>
      </c>
      <c r="KT44" s="13">
        <v>21</v>
      </c>
      <c r="KU44" s="13">
        <v>8</v>
      </c>
      <c r="KV44" s="13">
        <v>7</v>
      </c>
      <c r="KW44" s="13">
        <v>9</v>
      </c>
      <c r="KX44" s="13">
        <v>6</v>
      </c>
      <c r="KY44" s="13">
        <v>20</v>
      </c>
      <c r="KZ44" s="13">
        <v>5</v>
      </c>
      <c r="LA44" s="13">
        <v>9</v>
      </c>
      <c r="LB44" s="13">
        <v>14</v>
      </c>
      <c r="LC44" s="13">
        <v>10</v>
      </c>
      <c r="LD44" s="13">
        <v>16</v>
      </c>
      <c r="LE44" s="13">
        <v>10</v>
      </c>
      <c r="LF44" s="13">
        <v>7</v>
      </c>
      <c r="LG44" s="13">
        <v>8</v>
      </c>
      <c r="LH44" s="13">
        <v>8</v>
      </c>
      <c r="LI44" s="13">
        <v>5</v>
      </c>
      <c r="LJ44" s="13">
        <v>13</v>
      </c>
      <c r="LK44" s="13">
        <v>11</v>
      </c>
      <c r="LL44" s="13">
        <v>12</v>
      </c>
      <c r="LM44" s="13">
        <v>9</v>
      </c>
      <c r="LN44" s="13">
        <v>10</v>
      </c>
      <c r="LO44" s="13">
        <v>8</v>
      </c>
      <c r="LP44" s="13">
        <v>2</v>
      </c>
      <c r="LQ44" s="13">
        <v>10</v>
      </c>
      <c r="LR44" s="13">
        <v>6</v>
      </c>
      <c r="LS44" s="13">
        <v>6</v>
      </c>
      <c r="LT44" s="13">
        <v>2</v>
      </c>
      <c r="LU44" s="13">
        <v>1</v>
      </c>
      <c r="LV44" s="13">
        <v>7</v>
      </c>
      <c r="LW44" s="13">
        <v>3</v>
      </c>
      <c r="LX44" s="13">
        <v>2</v>
      </c>
      <c r="LY44" s="13">
        <v>5</v>
      </c>
      <c r="LZ44" s="13">
        <v>6</v>
      </c>
      <c r="MA44" s="13">
        <v>3</v>
      </c>
      <c r="MB44" s="13">
        <v>7</v>
      </c>
      <c r="MC44" s="13">
        <v>6</v>
      </c>
      <c r="MD44" s="13">
        <v>4</v>
      </c>
      <c r="ME44" s="13">
        <v>2</v>
      </c>
      <c r="MF44" s="13">
        <v>4</v>
      </c>
      <c r="MG44" s="13">
        <v>3</v>
      </c>
      <c r="MH44" s="13">
        <v>2</v>
      </c>
      <c r="MI44" s="13"/>
      <c r="MJ44" s="13">
        <v>1</v>
      </c>
      <c r="MK44" s="13">
        <v>5</v>
      </c>
      <c r="ML44" s="13">
        <v>7</v>
      </c>
      <c r="MM44" s="13">
        <v>2</v>
      </c>
      <c r="MN44" s="13">
        <v>6</v>
      </c>
      <c r="MO44" s="13">
        <v>9</v>
      </c>
      <c r="MP44" s="13">
        <v>9</v>
      </c>
      <c r="MQ44" s="13">
        <v>3</v>
      </c>
      <c r="MR44" s="13">
        <v>4</v>
      </c>
      <c r="MS44" s="13">
        <v>1</v>
      </c>
      <c r="MT44" s="13">
        <v>2</v>
      </c>
      <c r="MU44" s="13">
        <v>4</v>
      </c>
      <c r="MV44" s="13">
        <v>6</v>
      </c>
      <c r="MW44" s="13">
        <v>3</v>
      </c>
      <c r="MX44" s="13">
        <v>2</v>
      </c>
      <c r="MY44" s="13">
        <v>7</v>
      </c>
      <c r="MZ44" s="13">
        <v>3</v>
      </c>
      <c r="NA44" s="13">
        <v>5</v>
      </c>
      <c r="NB44" s="13">
        <v>5</v>
      </c>
      <c r="NC44" s="13">
        <v>2</v>
      </c>
      <c r="ND44" s="13">
        <v>2</v>
      </c>
      <c r="NE44" s="13">
        <v>3</v>
      </c>
      <c r="NF44" s="13"/>
      <c r="NG44" s="13">
        <v>1</v>
      </c>
      <c r="NH44" s="13"/>
      <c r="NI44" s="13"/>
      <c r="NJ44" s="13"/>
      <c r="NK44" s="13">
        <v>1</v>
      </c>
      <c r="NL44" s="13">
        <v>1</v>
      </c>
      <c r="NM44" s="13">
        <v>51</v>
      </c>
      <c r="NN44" s="57">
        <v>868</v>
      </c>
      <c r="NO44" s="13">
        <v>33652</v>
      </c>
    </row>
    <row r="45" spans="1:379">
      <c r="A45" s="8" t="s">
        <v>56</v>
      </c>
      <c r="B45" s="232">
        <f t="shared" si="88"/>
        <v>361</v>
      </c>
      <c r="C45" s="232">
        <f t="shared" si="89"/>
        <v>335</v>
      </c>
      <c r="D45" s="232">
        <f t="shared" si="90"/>
        <v>386</v>
      </c>
      <c r="E45" s="232">
        <f t="shared" si="91"/>
        <v>478</v>
      </c>
      <c r="F45" s="232">
        <f t="shared" si="92"/>
        <v>695</v>
      </c>
      <c r="G45" s="232">
        <f t="shared" si="93"/>
        <v>843</v>
      </c>
      <c r="H45" s="232">
        <f t="shared" si="94"/>
        <v>876</v>
      </c>
      <c r="I45" s="232">
        <f t="shared" si="95"/>
        <v>1014</v>
      </c>
      <c r="J45" s="232">
        <f t="shared" si="96"/>
        <v>810</v>
      </c>
      <c r="K45" s="232">
        <f t="shared" si="97"/>
        <v>943</v>
      </c>
      <c r="L45" s="232">
        <f t="shared" si="98"/>
        <v>594</v>
      </c>
      <c r="M45" s="232">
        <f t="shared" si="99"/>
        <v>669</v>
      </c>
      <c r="N45" s="232">
        <f t="shared" si="100"/>
        <v>401</v>
      </c>
      <c r="O45" s="232">
        <f t="shared" si="101"/>
        <v>417</v>
      </c>
      <c r="P45" s="232">
        <f t="shared" si="102"/>
        <v>263</v>
      </c>
      <c r="Q45" s="232">
        <f t="shared" si="103"/>
        <v>239</v>
      </c>
      <c r="R45" s="232">
        <f t="shared" si="104"/>
        <v>101</v>
      </c>
      <c r="S45" s="232">
        <f t="shared" si="105"/>
        <v>119</v>
      </c>
      <c r="T45" s="232">
        <f t="shared" si="106"/>
        <v>19</v>
      </c>
      <c r="U45" s="232">
        <f t="shared" si="107"/>
        <v>44</v>
      </c>
      <c r="W45" s="16" t="s">
        <v>51</v>
      </c>
      <c r="X45" s="616">
        <f t="shared" si="108"/>
        <v>31</v>
      </c>
      <c r="Y45" s="616">
        <f t="shared" si="109"/>
        <v>31</v>
      </c>
      <c r="Z45" s="616">
        <f t="shared" si="110"/>
        <v>81</v>
      </c>
      <c r="AA45" s="616">
        <f t="shared" si="111"/>
        <v>134</v>
      </c>
      <c r="AB45" s="616">
        <f t="shared" si="112"/>
        <v>293</v>
      </c>
      <c r="AC45" s="616">
        <f t="shared" si="113"/>
        <v>332</v>
      </c>
      <c r="AD45" s="616">
        <f t="shared" si="114"/>
        <v>404</v>
      </c>
      <c r="AE45" s="616">
        <f t="shared" si="115"/>
        <v>381</v>
      </c>
      <c r="AF45" s="616">
        <f t="shared" si="116"/>
        <v>297</v>
      </c>
      <c r="AG45" s="616">
        <f t="shared" si="117"/>
        <v>305</v>
      </c>
      <c r="AH45" s="616">
        <f t="shared" si="118"/>
        <v>218</v>
      </c>
      <c r="AI45" s="616">
        <f t="shared" si="119"/>
        <v>252</v>
      </c>
      <c r="AJ45" s="616">
        <f t="shared" si="120"/>
        <v>162</v>
      </c>
      <c r="AK45" s="616">
        <f t="shared" si="121"/>
        <v>152</v>
      </c>
      <c r="AL45" s="616">
        <f t="shared" si="122"/>
        <v>75</v>
      </c>
      <c r="AM45" s="616">
        <f t="shared" si="123"/>
        <v>91</v>
      </c>
      <c r="AN45" s="616">
        <f t="shared" si="124"/>
        <v>26</v>
      </c>
      <c r="AO45" s="616">
        <f t="shared" si="125"/>
        <v>48</v>
      </c>
      <c r="AP45" s="616">
        <f t="shared" si="126"/>
        <v>8</v>
      </c>
      <c r="AQ45" s="616">
        <f t="shared" si="127"/>
        <v>13</v>
      </c>
      <c r="AR45" s="616">
        <f t="shared" si="128"/>
        <v>18</v>
      </c>
      <c r="AT45" s="16" t="s">
        <v>51</v>
      </c>
      <c r="AU45" s="13"/>
      <c r="AV45" s="13">
        <v>2</v>
      </c>
      <c r="AW45" s="13">
        <v>4</v>
      </c>
      <c r="AX45" s="13">
        <v>3</v>
      </c>
      <c r="AY45" s="13">
        <v>8</v>
      </c>
      <c r="AZ45" s="13">
        <v>2</v>
      </c>
      <c r="BA45" s="13">
        <v>2</v>
      </c>
      <c r="BB45" s="13">
        <v>5</v>
      </c>
      <c r="BC45" s="13">
        <v>2</v>
      </c>
      <c r="BD45" s="13">
        <v>3</v>
      </c>
      <c r="BE45" s="13">
        <v>4</v>
      </c>
      <c r="BF45" s="13">
        <v>5</v>
      </c>
      <c r="BG45" s="13">
        <v>7</v>
      </c>
      <c r="BH45" s="13">
        <v>6</v>
      </c>
      <c r="BI45" s="13">
        <v>7</v>
      </c>
      <c r="BJ45" s="13">
        <v>19</v>
      </c>
      <c r="BK45" s="13">
        <v>15</v>
      </c>
      <c r="BL45" s="13">
        <v>18</v>
      </c>
      <c r="BM45" s="13">
        <v>30</v>
      </c>
      <c r="BN45" s="13">
        <v>23</v>
      </c>
      <c r="BO45" s="13">
        <v>27</v>
      </c>
      <c r="BP45" s="13">
        <v>23</v>
      </c>
      <c r="BQ45" s="13">
        <v>35</v>
      </c>
      <c r="BR45" s="13">
        <v>36</v>
      </c>
      <c r="BS45" s="13">
        <v>34</v>
      </c>
      <c r="BT45" s="13">
        <v>38</v>
      </c>
      <c r="BU45" s="13">
        <v>35</v>
      </c>
      <c r="BV45" s="13">
        <v>28</v>
      </c>
      <c r="BW45" s="13">
        <v>43</v>
      </c>
      <c r="BX45" s="13">
        <v>33</v>
      </c>
      <c r="BY45" s="13">
        <v>43</v>
      </c>
      <c r="BZ45" s="13">
        <v>39</v>
      </c>
      <c r="CA45" s="13">
        <v>46</v>
      </c>
      <c r="CB45" s="13">
        <v>24</v>
      </c>
      <c r="CC45" s="13">
        <v>49</v>
      </c>
      <c r="CD45" s="13">
        <v>37</v>
      </c>
      <c r="CE45" s="13">
        <v>36</v>
      </c>
      <c r="CF45" s="13">
        <v>28</v>
      </c>
      <c r="CG45" s="13">
        <v>39</v>
      </c>
      <c r="CH45" s="13">
        <v>40</v>
      </c>
      <c r="CI45" s="13">
        <v>30</v>
      </c>
      <c r="CJ45" s="13">
        <v>23</v>
      </c>
      <c r="CK45" s="13">
        <v>31</v>
      </c>
      <c r="CL45" s="13">
        <v>31</v>
      </c>
      <c r="CM45" s="13">
        <v>41</v>
      </c>
      <c r="CN45" s="13">
        <v>29</v>
      </c>
      <c r="CO45" s="13">
        <v>37</v>
      </c>
      <c r="CP45" s="13">
        <v>35</v>
      </c>
      <c r="CQ45" s="13">
        <v>22</v>
      </c>
      <c r="CR45" s="13">
        <v>26</v>
      </c>
      <c r="CS45" s="13">
        <v>19</v>
      </c>
      <c r="CT45" s="13">
        <v>29</v>
      </c>
      <c r="CU45" s="13">
        <v>32</v>
      </c>
      <c r="CV45" s="13">
        <v>27</v>
      </c>
      <c r="CW45" s="13">
        <v>20</v>
      </c>
      <c r="CX45" s="13">
        <v>27</v>
      </c>
      <c r="CY45" s="13">
        <v>22</v>
      </c>
      <c r="CZ45" s="13">
        <v>26</v>
      </c>
      <c r="DA45" s="13">
        <v>20</v>
      </c>
      <c r="DB45" s="13">
        <v>30</v>
      </c>
      <c r="DC45" s="13">
        <v>25</v>
      </c>
      <c r="DD45" s="13">
        <v>12</v>
      </c>
      <c r="DE45" s="13">
        <v>14</v>
      </c>
      <c r="DF45" s="13">
        <v>17</v>
      </c>
      <c r="DG45" s="13">
        <v>15</v>
      </c>
      <c r="DH45" s="13">
        <v>15</v>
      </c>
      <c r="DI45" s="13">
        <v>11</v>
      </c>
      <c r="DJ45" s="13">
        <v>16</v>
      </c>
      <c r="DK45" s="13">
        <v>21</v>
      </c>
      <c r="DL45" s="13">
        <v>6</v>
      </c>
      <c r="DM45" s="13">
        <v>11</v>
      </c>
      <c r="DN45" s="13">
        <v>5</v>
      </c>
      <c r="DO45" s="13">
        <v>9</v>
      </c>
      <c r="DP45" s="13">
        <v>10</v>
      </c>
      <c r="DQ45" s="13">
        <v>4</v>
      </c>
      <c r="DR45" s="13">
        <v>13</v>
      </c>
      <c r="DS45" s="13">
        <v>9</v>
      </c>
      <c r="DT45" s="13">
        <v>16</v>
      </c>
      <c r="DU45" s="13">
        <v>7</v>
      </c>
      <c r="DV45" s="13">
        <v>7</v>
      </c>
      <c r="DW45" s="13">
        <v>9</v>
      </c>
      <c r="DX45" s="13">
        <v>4</v>
      </c>
      <c r="DY45" s="13">
        <v>5</v>
      </c>
      <c r="DZ45" s="13">
        <v>4</v>
      </c>
      <c r="EA45" s="13">
        <v>6</v>
      </c>
      <c r="EB45" s="13">
        <v>4</v>
      </c>
      <c r="EC45" s="13">
        <v>6</v>
      </c>
      <c r="ED45" s="13">
        <v>3</v>
      </c>
      <c r="EE45" s="13">
        <v>5</v>
      </c>
      <c r="EF45" s="13">
        <v>2</v>
      </c>
      <c r="EG45" s="13">
        <v>2</v>
      </c>
      <c r="EH45" s="13">
        <v>1</v>
      </c>
      <c r="EI45" s="13">
        <v>1</v>
      </c>
      <c r="EJ45" s="13">
        <v>2</v>
      </c>
      <c r="EK45" s="13">
        <v>1</v>
      </c>
      <c r="EL45" s="13">
        <v>2</v>
      </c>
      <c r="EM45" s="13">
        <v>2</v>
      </c>
      <c r="EN45" s="13">
        <v>1</v>
      </c>
      <c r="EO45" s="13">
        <v>1</v>
      </c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57">
        <v>1739</v>
      </c>
      <c r="FD45" s="13">
        <v>1739</v>
      </c>
      <c r="FE45" s="16" t="s">
        <v>51</v>
      </c>
      <c r="FF45" s="13"/>
      <c r="FG45" s="13">
        <v>4</v>
      </c>
      <c r="FH45" s="13">
        <v>4</v>
      </c>
      <c r="FI45" s="13"/>
      <c r="FJ45" s="13">
        <v>6</v>
      </c>
      <c r="FK45" s="13">
        <v>5</v>
      </c>
      <c r="FL45" s="13">
        <v>1</v>
      </c>
      <c r="FM45" s="13">
        <v>6</v>
      </c>
      <c r="FN45" s="13">
        <v>2</v>
      </c>
      <c r="FO45" s="13">
        <v>3</v>
      </c>
      <c r="FP45" s="13">
        <v>1</v>
      </c>
      <c r="FQ45" s="13">
        <v>2</v>
      </c>
      <c r="FR45" s="13">
        <v>6</v>
      </c>
      <c r="FS45" s="13">
        <v>5</v>
      </c>
      <c r="FT45" s="13">
        <v>6</v>
      </c>
      <c r="FU45" s="13">
        <v>10</v>
      </c>
      <c r="FV45" s="13">
        <v>9</v>
      </c>
      <c r="FW45" s="13">
        <v>10</v>
      </c>
      <c r="FX45" s="13">
        <v>14</v>
      </c>
      <c r="FY45" s="13">
        <v>18</v>
      </c>
      <c r="FZ45" s="13">
        <v>21</v>
      </c>
      <c r="GA45" s="13">
        <v>19</v>
      </c>
      <c r="GB45" s="13">
        <v>25</v>
      </c>
      <c r="GC45" s="13">
        <v>23</v>
      </c>
      <c r="GD45" s="13">
        <v>29</v>
      </c>
      <c r="GE45" s="13">
        <v>33</v>
      </c>
      <c r="GF45" s="13">
        <v>39</v>
      </c>
      <c r="GG45" s="13">
        <v>32</v>
      </c>
      <c r="GH45" s="13">
        <v>39</v>
      </c>
      <c r="GI45" s="13">
        <v>33</v>
      </c>
      <c r="GJ45" s="13">
        <v>40</v>
      </c>
      <c r="GK45" s="13">
        <v>49</v>
      </c>
      <c r="GL45" s="13">
        <v>38</v>
      </c>
      <c r="GM45" s="13">
        <v>35</v>
      </c>
      <c r="GN45" s="13">
        <v>31</v>
      </c>
      <c r="GO45" s="13">
        <v>52</v>
      </c>
      <c r="GP45" s="13">
        <v>42</v>
      </c>
      <c r="GQ45" s="13">
        <v>39</v>
      </c>
      <c r="GR45" s="13">
        <v>43</v>
      </c>
      <c r="GS45" s="13">
        <v>35</v>
      </c>
      <c r="GT45" s="13">
        <v>49</v>
      </c>
      <c r="GU45" s="13">
        <v>35</v>
      </c>
      <c r="GV45" s="13">
        <v>20</v>
      </c>
      <c r="GW45" s="13">
        <v>36</v>
      </c>
      <c r="GX45" s="13">
        <v>24</v>
      </c>
      <c r="GY45" s="13">
        <v>30</v>
      </c>
      <c r="GZ45" s="13">
        <v>29</v>
      </c>
      <c r="HA45" s="13">
        <v>21</v>
      </c>
      <c r="HB45" s="13">
        <v>34</v>
      </c>
      <c r="HC45" s="13">
        <v>19</v>
      </c>
      <c r="HD45" s="13">
        <v>20</v>
      </c>
      <c r="HE45" s="13">
        <v>21</v>
      </c>
      <c r="HF45" s="13">
        <v>24</v>
      </c>
      <c r="HG45" s="13">
        <v>25</v>
      </c>
      <c r="HH45" s="13">
        <v>11</v>
      </c>
      <c r="HI45" s="13">
        <v>25</v>
      </c>
      <c r="HJ45" s="13">
        <v>28</v>
      </c>
      <c r="HK45" s="13">
        <v>19</v>
      </c>
      <c r="HL45" s="13">
        <v>22</v>
      </c>
      <c r="HM45" s="13">
        <v>23</v>
      </c>
      <c r="HN45" s="13">
        <v>15</v>
      </c>
      <c r="HO45" s="13">
        <v>25</v>
      </c>
      <c r="HP45" s="13">
        <v>12</v>
      </c>
      <c r="HQ45" s="13">
        <v>18</v>
      </c>
      <c r="HR45" s="13">
        <v>21</v>
      </c>
      <c r="HS45" s="13">
        <v>7</v>
      </c>
      <c r="HT45" s="13">
        <v>13</v>
      </c>
      <c r="HU45" s="13">
        <v>16</v>
      </c>
      <c r="HV45" s="13">
        <v>18</v>
      </c>
      <c r="HW45" s="13">
        <v>17</v>
      </c>
      <c r="HX45" s="13">
        <v>8</v>
      </c>
      <c r="HY45" s="13">
        <v>5</v>
      </c>
      <c r="HZ45" s="13">
        <v>8</v>
      </c>
      <c r="IA45" s="13">
        <v>13</v>
      </c>
      <c r="IB45" s="13">
        <v>11</v>
      </c>
      <c r="IC45" s="13">
        <v>5</v>
      </c>
      <c r="ID45" s="13">
        <v>8</v>
      </c>
      <c r="IE45" s="13">
        <v>6</v>
      </c>
      <c r="IF45" s="13">
        <v>4</v>
      </c>
      <c r="IG45" s="13">
        <v>7</v>
      </c>
      <c r="IH45" s="13">
        <v>2</v>
      </c>
      <c r="II45" s="13">
        <v>4</v>
      </c>
      <c r="IJ45" s="13">
        <v>3</v>
      </c>
      <c r="IK45" s="13">
        <v>4</v>
      </c>
      <c r="IL45" s="13">
        <v>3</v>
      </c>
      <c r="IM45" s="13"/>
      <c r="IN45" s="13">
        <v>3</v>
      </c>
      <c r="IO45" s="13">
        <v>2</v>
      </c>
      <c r="IP45" s="13">
        <v>3</v>
      </c>
      <c r="IQ45" s="13">
        <v>2</v>
      </c>
      <c r="IR45" s="13">
        <v>4</v>
      </c>
      <c r="IS45" s="13">
        <v>1</v>
      </c>
      <c r="IT45" s="13">
        <v>1</v>
      </c>
      <c r="IU45" s="13">
        <v>1</v>
      </c>
      <c r="IV45" s="13">
        <v>1</v>
      </c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57">
        <v>1595</v>
      </c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>
        <v>1</v>
      </c>
      <c r="KC45" s="13"/>
      <c r="KD45" s="13"/>
      <c r="KE45" s="13"/>
      <c r="KF45" s="13"/>
      <c r="KG45" s="13"/>
      <c r="KH45" s="13"/>
      <c r="KI45" s="13"/>
      <c r="KJ45" s="13"/>
      <c r="KK45" s="13">
        <v>1</v>
      </c>
      <c r="KL45" s="13"/>
      <c r="KM45" s="13"/>
      <c r="KN45" s="13"/>
      <c r="KO45" s="13">
        <v>2</v>
      </c>
      <c r="KP45" s="13"/>
      <c r="KQ45" s="13"/>
      <c r="KR45" s="13">
        <v>1</v>
      </c>
      <c r="KS45" s="13">
        <v>1</v>
      </c>
      <c r="KT45" s="13"/>
      <c r="KU45" s="13"/>
      <c r="KV45" s="13"/>
      <c r="KW45" s="13">
        <v>1</v>
      </c>
      <c r="KX45" s="13"/>
      <c r="KY45" s="13">
        <v>1</v>
      </c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>
        <v>1</v>
      </c>
      <c r="LP45" s="13"/>
      <c r="LQ45" s="13"/>
      <c r="LR45" s="13"/>
      <c r="LS45" s="13">
        <v>1</v>
      </c>
      <c r="LT45" s="13">
        <v>1</v>
      </c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>
        <v>1</v>
      </c>
      <c r="MO45" s="13"/>
      <c r="MP45" s="13">
        <v>1</v>
      </c>
      <c r="MQ45" s="13"/>
      <c r="MR45" s="13"/>
      <c r="MS45" s="13"/>
      <c r="MT45" s="13"/>
      <c r="MU45" s="13"/>
      <c r="MV45" s="13">
        <v>1</v>
      </c>
      <c r="MW45" s="13"/>
      <c r="MX45" s="13">
        <v>2</v>
      </c>
      <c r="MY45" s="13"/>
      <c r="MZ45" s="13"/>
      <c r="NA45" s="13"/>
      <c r="NB45" s="13"/>
      <c r="NC45" s="13"/>
      <c r="ND45" s="13"/>
      <c r="NE45" s="13"/>
      <c r="NF45" s="13">
        <v>1</v>
      </c>
      <c r="NG45" s="13">
        <v>1</v>
      </c>
      <c r="NH45" s="13"/>
      <c r="NI45" s="13"/>
      <c r="NJ45" s="13"/>
      <c r="NK45" s="13"/>
      <c r="NL45" s="13"/>
      <c r="NM45" s="13"/>
      <c r="NN45" s="57">
        <v>18</v>
      </c>
      <c r="NO45" s="13">
        <v>1613</v>
      </c>
    </row>
    <row r="46" spans="1:379">
      <c r="A46" s="8" t="s">
        <v>57</v>
      </c>
      <c r="B46" s="232">
        <f t="shared" si="88"/>
        <v>62</v>
      </c>
      <c r="C46" s="232">
        <f t="shared" si="89"/>
        <v>47</v>
      </c>
      <c r="D46" s="232">
        <f t="shared" si="90"/>
        <v>101</v>
      </c>
      <c r="E46" s="232">
        <f t="shared" si="91"/>
        <v>140</v>
      </c>
      <c r="F46" s="232">
        <f t="shared" si="92"/>
        <v>325</v>
      </c>
      <c r="G46" s="232">
        <f t="shared" si="93"/>
        <v>323</v>
      </c>
      <c r="H46" s="232">
        <f t="shared" si="94"/>
        <v>371</v>
      </c>
      <c r="I46" s="232">
        <f t="shared" si="95"/>
        <v>325</v>
      </c>
      <c r="J46" s="232">
        <f t="shared" si="96"/>
        <v>321</v>
      </c>
      <c r="K46" s="232">
        <f t="shared" si="97"/>
        <v>296</v>
      </c>
      <c r="L46" s="232">
        <f t="shared" si="98"/>
        <v>182</v>
      </c>
      <c r="M46" s="232">
        <f t="shared" si="99"/>
        <v>193</v>
      </c>
      <c r="N46" s="232">
        <f t="shared" si="100"/>
        <v>120</v>
      </c>
      <c r="O46" s="232">
        <f t="shared" si="101"/>
        <v>111</v>
      </c>
      <c r="P46" s="232">
        <f t="shared" si="102"/>
        <v>66</v>
      </c>
      <c r="Q46" s="232">
        <f t="shared" si="103"/>
        <v>58</v>
      </c>
      <c r="R46" s="232">
        <f t="shared" si="104"/>
        <v>30</v>
      </c>
      <c r="S46" s="232">
        <f t="shared" si="105"/>
        <v>47</v>
      </c>
      <c r="T46" s="232">
        <f t="shared" si="106"/>
        <v>8</v>
      </c>
      <c r="U46" s="232">
        <f t="shared" si="107"/>
        <v>30</v>
      </c>
      <c r="W46" s="16" t="s">
        <v>52</v>
      </c>
      <c r="X46" s="616">
        <f t="shared" si="108"/>
        <v>546</v>
      </c>
      <c r="Y46" s="616">
        <f t="shared" si="109"/>
        <v>483</v>
      </c>
      <c r="Z46" s="616">
        <f t="shared" si="110"/>
        <v>1479</v>
      </c>
      <c r="AA46" s="616">
        <f t="shared" si="111"/>
        <v>1603</v>
      </c>
      <c r="AB46" s="616">
        <f t="shared" si="112"/>
        <v>4816</v>
      </c>
      <c r="AC46" s="616">
        <f t="shared" si="113"/>
        <v>4798</v>
      </c>
      <c r="AD46" s="616">
        <f t="shared" si="114"/>
        <v>5050</v>
      </c>
      <c r="AE46" s="616">
        <f t="shared" si="115"/>
        <v>5060</v>
      </c>
      <c r="AF46" s="616">
        <f t="shared" si="116"/>
        <v>4201</v>
      </c>
      <c r="AG46" s="616">
        <f t="shared" si="117"/>
        <v>4403</v>
      </c>
      <c r="AH46" s="616">
        <f t="shared" si="118"/>
        <v>3011</v>
      </c>
      <c r="AI46" s="616">
        <f t="shared" si="119"/>
        <v>3160</v>
      </c>
      <c r="AJ46" s="616">
        <f t="shared" si="120"/>
        <v>1767</v>
      </c>
      <c r="AK46" s="616">
        <f t="shared" si="121"/>
        <v>1664</v>
      </c>
      <c r="AL46" s="616">
        <f t="shared" si="122"/>
        <v>867</v>
      </c>
      <c r="AM46" s="616">
        <f t="shared" si="123"/>
        <v>870</v>
      </c>
      <c r="AN46" s="616">
        <f t="shared" si="124"/>
        <v>308</v>
      </c>
      <c r="AO46" s="616">
        <f t="shared" si="125"/>
        <v>562</v>
      </c>
      <c r="AP46" s="616">
        <f t="shared" si="126"/>
        <v>73</v>
      </c>
      <c r="AQ46" s="616">
        <f t="shared" si="127"/>
        <v>209</v>
      </c>
      <c r="AR46" s="616">
        <f t="shared" si="128"/>
        <v>579</v>
      </c>
      <c r="AT46" s="16" t="s">
        <v>52</v>
      </c>
      <c r="AU46" s="13">
        <v>18</v>
      </c>
      <c r="AV46" s="13">
        <v>62</v>
      </c>
      <c r="AW46" s="13">
        <v>62</v>
      </c>
      <c r="AX46" s="13">
        <v>44</v>
      </c>
      <c r="AY46" s="13">
        <v>39</v>
      </c>
      <c r="AZ46" s="13">
        <v>48</v>
      </c>
      <c r="BA46" s="13">
        <v>44</v>
      </c>
      <c r="BB46" s="13">
        <v>58</v>
      </c>
      <c r="BC46" s="13">
        <v>50</v>
      </c>
      <c r="BD46" s="13">
        <v>58</v>
      </c>
      <c r="BE46" s="13">
        <v>69</v>
      </c>
      <c r="BF46" s="13">
        <v>66</v>
      </c>
      <c r="BG46" s="13">
        <v>73</v>
      </c>
      <c r="BH46" s="13">
        <v>88</v>
      </c>
      <c r="BI46" s="13">
        <v>111</v>
      </c>
      <c r="BJ46" s="13">
        <v>169</v>
      </c>
      <c r="BK46" s="13">
        <v>193</v>
      </c>
      <c r="BL46" s="13">
        <v>246</v>
      </c>
      <c r="BM46" s="13">
        <v>264</v>
      </c>
      <c r="BN46" s="13">
        <v>324</v>
      </c>
      <c r="BO46" s="13">
        <v>379</v>
      </c>
      <c r="BP46" s="13">
        <v>421</v>
      </c>
      <c r="BQ46" s="13">
        <v>396</v>
      </c>
      <c r="BR46" s="13">
        <v>465</v>
      </c>
      <c r="BS46" s="13">
        <v>491</v>
      </c>
      <c r="BT46" s="13">
        <v>516</v>
      </c>
      <c r="BU46" s="13">
        <v>526</v>
      </c>
      <c r="BV46" s="13">
        <v>512</v>
      </c>
      <c r="BW46" s="13">
        <v>547</v>
      </c>
      <c r="BX46" s="13">
        <v>545</v>
      </c>
      <c r="BY46" s="13">
        <v>596</v>
      </c>
      <c r="BZ46" s="13">
        <v>505</v>
      </c>
      <c r="CA46" s="13">
        <v>553</v>
      </c>
      <c r="CB46" s="13">
        <v>504</v>
      </c>
      <c r="CC46" s="13">
        <v>502</v>
      </c>
      <c r="CD46" s="13">
        <v>496</v>
      </c>
      <c r="CE46" s="13">
        <v>460</v>
      </c>
      <c r="CF46" s="13">
        <v>461</v>
      </c>
      <c r="CG46" s="13">
        <v>460</v>
      </c>
      <c r="CH46" s="13">
        <v>523</v>
      </c>
      <c r="CI46" s="13">
        <v>438</v>
      </c>
      <c r="CJ46" s="13">
        <v>493</v>
      </c>
      <c r="CK46" s="13">
        <v>469</v>
      </c>
      <c r="CL46" s="13">
        <v>485</v>
      </c>
      <c r="CM46" s="13">
        <v>451</v>
      </c>
      <c r="CN46" s="13">
        <v>447</v>
      </c>
      <c r="CO46" s="13">
        <v>460</v>
      </c>
      <c r="CP46" s="13">
        <v>351</v>
      </c>
      <c r="CQ46" s="13">
        <v>396</v>
      </c>
      <c r="CR46" s="13">
        <v>413</v>
      </c>
      <c r="CS46" s="13">
        <v>368</v>
      </c>
      <c r="CT46" s="13">
        <v>370</v>
      </c>
      <c r="CU46" s="13">
        <v>355</v>
      </c>
      <c r="CV46" s="13">
        <v>328</v>
      </c>
      <c r="CW46" s="13">
        <v>315</v>
      </c>
      <c r="CX46" s="13">
        <v>304</v>
      </c>
      <c r="CY46" s="13">
        <v>282</v>
      </c>
      <c r="CZ46" s="13">
        <v>303</v>
      </c>
      <c r="DA46" s="13">
        <v>286</v>
      </c>
      <c r="DB46" s="13">
        <v>249</v>
      </c>
      <c r="DC46" s="13">
        <v>226</v>
      </c>
      <c r="DD46" s="13">
        <v>221</v>
      </c>
      <c r="DE46" s="13">
        <v>196</v>
      </c>
      <c r="DF46" s="13">
        <v>172</v>
      </c>
      <c r="DG46" s="13">
        <v>164</v>
      </c>
      <c r="DH46" s="13">
        <v>123</v>
      </c>
      <c r="DI46" s="13">
        <v>170</v>
      </c>
      <c r="DJ46" s="13">
        <v>147</v>
      </c>
      <c r="DK46" s="13">
        <v>128</v>
      </c>
      <c r="DL46" s="13">
        <v>117</v>
      </c>
      <c r="DM46" s="13">
        <v>105</v>
      </c>
      <c r="DN46" s="13">
        <v>100</v>
      </c>
      <c r="DO46" s="13">
        <v>105</v>
      </c>
      <c r="DP46" s="13">
        <v>101</v>
      </c>
      <c r="DQ46" s="13">
        <v>94</v>
      </c>
      <c r="DR46" s="13">
        <v>82</v>
      </c>
      <c r="DS46" s="13">
        <v>78</v>
      </c>
      <c r="DT46" s="13">
        <v>80</v>
      </c>
      <c r="DU46" s="13">
        <v>60</v>
      </c>
      <c r="DV46" s="13">
        <v>65</v>
      </c>
      <c r="DW46" s="13">
        <v>84</v>
      </c>
      <c r="DX46" s="13">
        <v>71</v>
      </c>
      <c r="DY46" s="13">
        <v>50</v>
      </c>
      <c r="DZ46" s="13">
        <v>49</v>
      </c>
      <c r="EA46" s="13">
        <v>59</v>
      </c>
      <c r="EB46" s="13">
        <v>52</v>
      </c>
      <c r="EC46" s="13">
        <v>51</v>
      </c>
      <c r="ED46" s="13">
        <v>42</v>
      </c>
      <c r="EE46" s="13">
        <v>60</v>
      </c>
      <c r="EF46" s="13">
        <v>44</v>
      </c>
      <c r="EG46" s="13">
        <v>35</v>
      </c>
      <c r="EH46" s="13">
        <v>45</v>
      </c>
      <c r="EI46" s="13">
        <v>17</v>
      </c>
      <c r="EJ46" s="13">
        <v>22</v>
      </c>
      <c r="EK46" s="13">
        <v>28</v>
      </c>
      <c r="EL46" s="13">
        <v>15</v>
      </c>
      <c r="EM46" s="13">
        <v>23</v>
      </c>
      <c r="EN46" s="13">
        <v>9</v>
      </c>
      <c r="EO46" s="13">
        <v>9</v>
      </c>
      <c r="EP46" s="13">
        <v>3</v>
      </c>
      <c r="EQ46" s="13">
        <v>1</v>
      </c>
      <c r="ER46" s="13">
        <v>2</v>
      </c>
      <c r="ES46" s="13"/>
      <c r="ET46" s="13"/>
      <c r="EU46" s="13"/>
      <c r="EV46" s="13"/>
      <c r="EW46" s="13"/>
      <c r="EX46" s="13"/>
      <c r="EY46" s="13"/>
      <c r="EZ46" s="13"/>
      <c r="FA46" s="13"/>
      <c r="FB46" s="13">
        <v>1</v>
      </c>
      <c r="FC46" s="57">
        <v>22813</v>
      </c>
      <c r="FD46" s="13">
        <v>22813</v>
      </c>
      <c r="FE46" s="16" t="s">
        <v>52</v>
      </c>
      <c r="FF46" s="13">
        <v>29</v>
      </c>
      <c r="FG46" s="13">
        <v>65</v>
      </c>
      <c r="FH46" s="13">
        <v>77</v>
      </c>
      <c r="FI46" s="13">
        <v>51</v>
      </c>
      <c r="FJ46" s="13">
        <v>43</v>
      </c>
      <c r="FK46" s="13">
        <v>53</v>
      </c>
      <c r="FL46" s="13">
        <v>53</v>
      </c>
      <c r="FM46" s="13">
        <v>45</v>
      </c>
      <c r="FN46" s="13">
        <v>69</v>
      </c>
      <c r="FO46" s="13">
        <v>61</v>
      </c>
      <c r="FP46" s="13">
        <v>62</v>
      </c>
      <c r="FQ46" s="13">
        <v>66</v>
      </c>
      <c r="FR46" s="13">
        <v>82</v>
      </c>
      <c r="FS46" s="13">
        <v>94</v>
      </c>
      <c r="FT46" s="13">
        <v>91</v>
      </c>
      <c r="FU46" s="13">
        <v>135</v>
      </c>
      <c r="FV46" s="13">
        <v>171</v>
      </c>
      <c r="FW46" s="13">
        <v>238</v>
      </c>
      <c r="FX46" s="13">
        <v>238</v>
      </c>
      <c r="FY46" s="13">
        <v>302</v>
      </c>
      <c r="FZ46" s="13">
        <v>368</v>
      </c>
      <c r="GA46" s="13">
        <v>397</v>
      </c>
      <c r="GB46" s="13">
        <v>434</v>
      </c>
      <c r="GC46" s="13">
        <v>418</v>
      </c>
      <c r="GD46" s="13">
        <v>487</v>
      </c>
      <c r="GE46" s="13">
        <v>531</v>
      </c>
      <c r="GF46" s="13">
        <v>536</v>
      </c>
      <c r="GG46" s="13">
        <v>529</v>
      </c>
      <c r="GH46" s="13">
        <v>545</v>
      </c>
      <c r="GI46" s="13">
        <v>571</v>
      </c>
      <c r="GJ46" s="13">
        <v>543</v>
      </c>
      <c r="GK46" s="13">
        <v>564</v>
      </c>
      <c r="GL46" s="13">
        <v>559</v>
      </c>
      <c r="GM46" s="13">
        <v>502</v>
      </c>
      <c r="GN46" s="13">
        <v>468</v>
      </c>
      <c r="GO46" s="13">
        <v>524</v>
      </c>
      <c r="GP46" s="13">
        <v>473</v>
      </c>
      <c r="GQ46" s="13">
        <v>501</v>
      </c>
      <c r="GR46" s="13">
        <v>451</v>
      </c>
      <c r="GS46" s="13">
        <v>465</v>
      </c>
      <c r="GT46" s="13">
        <v>507</v>
      </c>
      <c r="GU46" s="13">
        <v>424</v>
      </c>
      <c r="GV46" s="13">
        <v>445</v>
      </c>
      <c r="GW46" s="13">
        <v>467</v>
      </c>
      <c r="GX46" s="13">
        <v>437</v>
      </c>
      <c r="GY46" s="13">
        <v>395</v>
      </c>
      <c r="GZ46" s="13">
        <v>415</v>
      </c>
      <c r="HA46" s="13">
        <v>405</v>
      </c>
      <c r="HB46" s="13">
        <v>373</v>
      </c>
      <c r="HC46" s="13">
        <v>333</v>
      </c>
      <c r="HD46" s="13">
        <v>387</v>
      </c>
      <c r="HE46" s="13">
        <v>364</v>
      </c>
      <c r="HF46" s="13">
        <v>339</v>
      </c>
      <c r="HG46" s="13">
        <v>302</v>
      </c>
      <c r="HH46" s="13">
        <v>256</v>
      </c>
      <c r="HI46" s="13">
        <v>286</v>
      </c>
      <c r="HJ46" s="13">
        <v>291</v>
      </c>
      <c r="HK46" s="13">
        <v>277</v>
      </c>
      <c r="HL46" s="13">
        <v>233</v>
      </c>
      <c r="HM46" s="13">
        <v>276</v>
      </c>
      <c r="HN46" s="13">
        <v>234</v>
      </c>
      <c r="HO46" s="13">
        <v>182</v>
      </c>
      <c r="HP46" s="13">
        <v>187</v>
      </c>
      <c r="HQ46" s="13">
        <v>218</v>
      </c>
      <c r="HR46" s="13">
        <v>225</v>
      </c>
      <c r="HS46" s="13">
        <v>174</v>
      </c>
      <c r="HT46" s="13">
        <v>161</v>
      </c>
      <c r="HU46" s="13">
        <v>123</v>
      </c>
      <c r="HV46" s="13">
        <v>125</v>
      </c>
      <c r="HW46" s="13">
        <v>138</v>
      </c>
      <c r="HX46" s="13">
        <v>128</v>
      </c>
      <c r="HY46" s="13">
        <v>115</v>
      </c>
      <c r="HZ46" s="13">
        <v>95</v>
      </c>
      <c r="IA46" s="13">
        <v>104</v>
      </c>
      <c r="IB46" s="13">
        <v>80</v>
      </c>
      <c r="IC46" s="13">
        <v>76</v>
      </c>
      <c r="ID46" s="13">
        <v>72</v>
      </c>
      <c r="IE46" s="13">
        <v>80</v>
      </c>
      <c r="IF46" s="13">
        <v>61</v>
      </c>
      <c r="IG46" s="13">
        <v>56</v>
      </c>
      <c r="IH46" s="13">
        <v>49</v>
      </c>
      <c r="II46" s="13">
        <v>45</v>
      </c>
      <c r="IJ46" s="13">
        <v>29</v>
      </c>
      <c r="IK46" s="13">
        <v>33</v>
      </c>
      <c r="IL46" s="13">
        <v>44</v>
      </c>
      <c r="IM46" s="13">
        <v>30</v>
      </c>
      <c r="IN46" s="13">
        <v>28</v>
      </c>
      <c r="IO46" s="13">
        <v>24</v>
      </c>
      <c r="IP46" s="13">
        <v>14</v>
      </c>
      <c r="IQ46" s="13">
        <v>12</v>
      </c>
      <c r="IR46" s="13">
        <v>17</v>
      </c>
      <c r="IS46" s="13">
        <v>19</v>
      </c>
      <c r="IT46" s="13">
        <v>11</v>
      </c>
      <c r="IU46" s="13">
        <v>7</v>
      </c>
      <c r="IV46" s="13">
        <v>10</v>
      </c>
      <c r="IW46" s="13">
        <v>2</v>
      </c>
      <c r="IX46" s="13">
        <v>2</v>
      </c>
      <c r="IY46" s="13">
        <v>4</v>
      </c>
      <c r="IZ46" s="13"/>
      <c r="JA46" s="13"/>
      <c r="JB46" s="13">
        <v>1</v>
      </c>
      <c r="JC46" s="13"/>
      <c r="JD46" s="13"/>
      <c r="JE46" s="13"/>
      <c r="JF46" s="13"/>
      <c r="JG46" s="13"/>
      <c r="JH46" s="13">
        <v>2</v>
      </c>
      <c r="JI46" s="57">
        <v>22120</v>
      </c>
      <c r="JJ46" s="13">
        <v>6</v>
      </c>
      <c r="JK46" s="13">
        <v>23</v>
      </c>
      <c r="JL46" s="13">
        <v>3</v>
      </c>
      <c r="JM46" s="13">
        <v>2</v>
      </c>
      <c r="JN46" s="13"/>
      <c r="JO46" s="13">
        <v>1</v>
      </c>
      <c r="JP46" s="13">
        <v>2</v>
      </c>
      <c r="JQ46" s="13"/>
      <c r="JR46" s="13"/>
      <c r="JS46" s="13"/>
      <c r="JT46" s="13">
        <v>1</v>
      </c>
      <c r="JU46" s="13">
        <v>1</v>
      </c>
      <c r="JV46" s="13">
        <v>5</v>
      </c>
      <c r="JW46" s="13">
        <v>2</v>
      </c>
      <c r="JX46" s="13">
        <v>2</v>
      </c>
      <c r="JY46" s="13">
        <v>5</v>
      </c>
      <c r="JZ46" s="13">
        <v>4</v>
      </c>
      <c r="KA46" s="13">
        <v>5</v>
      </c>
      <c r="KB46" s="13">
        <v>5</v>
      </c>
      <c r="KC46" s="13">
        <v>11</v>
      </c>
      <c r="KD46" s="13">
        <v>8</v>
      </c>
      <c r="KE46" s="13">
        <v>15</v>
      </c>
      <c r="KF46" s="13">
        <v>9</v>
      </c>
      <c r="KG46" s="13">
        <v>16</v>
      </c>
      <c r="KH46" s="13">
        <v>15</v>
      </c>
      <c r="KI46" s="13">
        <v>12</v>
      </c>
      <c r="KJ46" s="13">
        <v>11</v>
      </c>
      <c r="KK46" s="13">
        <v>9</v>
      </c>
      <c r="KL46" s="13">
        <v>3</v>
      </c>
      <c r="KM46" s="13">
        <v>3</v>
      </c>
      <c r="KN46" s="13">
        <v>9</v>
      </c>
      <c r="KO46" s="13">
        <v>15</v>
      </c>
      <c r="KP46" s="13">
        <v>13</v>
      </c>
      <c r="KQ46" s="13">
        <v>13</v>
      </c>
      <c r="KR46" s="13">
        <v>16</v>
      </c>
      <c r="KS46" s="13">
        <v>13</v>
      </c>
      <c r="KT46" s="13">
        <v>8</v>
      </c>
      <c r="KU46" s="13">
        <v>10</v>
      </c>
      <c r="KV46" s="13">
        <v>13</v>
      </c>
      <c r="KW46" s="13">
        <v>8</v>
      </c>
      <c r="KX46" s="13">
        <v>4</v>
      </c>
      <c r="KY46" s="13">
        <v>11</v>
      </c>
      <c r="KZ46" s="13">
        <v>5</v>
      </c>
      <c r="LA46" s="13">
        <v>9</v>
      </c>
      <c r="LB46" s="13">
        <v>11</v>
      </c>
      <c r="LC46" s="13">
        <v>15</v>
      </c>
      <c r="LD46" s="13">
        <v>6</v>
      </c>
      <c r="LE46" s="13">
        <v>6</v>
      </c>
      <c r="LF46" s="13">
        <v>8</v>
      </c>
      <c r="LG46" s="13">
        <v>8</v>
      </c>
      <c r="LH46" s="13">
        <v>6</v>
      </c>
      <c r="LI46" s="13">
        <v>9</v>
      </c>
      <c r="LJ46" s="13">
        <v>8</v>
      </c>
      <c r="LK46" s="13">
        <v>6</v>
      </c>
      <c r="LL46" s="13">
        <v>5</v>
      </c>
      <c r="LM46" s="13">
        <v>6</v>
      </c>
      <c r="LN46" s="13">
        <v>5</v>
      </c>
      <c r="LO46" s="13">
        <v>4</v>
      </c>
      <c r="LP46" s="13">
        <v>8</v>
      </c>
      <c r="LQ46" s="13">
        <v>4</v>
      </c>
      <c r="LR46" s="13">
        <v>1</v>
      </c>
      <c r="LS46" s="13">
        <v>4</v>
      </c>
      <c r="LT46" s="13">
        <v>2</v>
      </c>
      <c r="LU46" s="13">
        <v>3</v>
      </c>
      <c r="LV46" s="13">
        <v>6</v>
      </c>
      <c r="LW46" s="13">
        <v>3</v>
      </c>
      <c r="LX46" s="13">
        <v>8</v>
      </c>
      <c r="LY46" s="13">
        <v>1</v>
      </c>
      <c r="LZ46" s="13">
        <v>1</v>
      </c>
      <c r="MA46" s="13">
        <v>1</v>
      </c>
      <c r="MB46" s="13">
        <v>3</v>
      </c>
      <c r="MC46" s="13">
        <v>1</v>
      </c>
      <c r="MD46" s="13">
        <v>4</v>
      </c>
      <c r="ME46" s="13">
        <v>3</v>
      </c>
      <c r="MF46" s="13">
        <v>2</v>
      </c>
      <c r="MG46" s="13">
        <v>2</v>
      </c>
      <c r="MH46" s="13">
        <v>2</v>
      </c>
      <c r="MI46" s="13">
        <v>3</v>
      </c>
      <c r="MJ46" s="13"/>
      <c r="MK46" s="13"/>
      <c r="ML46" s="13">
        <v>2</v>
      </c>
      <c r="MM46" s="13">
        <v>3</v>
      </c>
      <c r="MN46" s="13">
        <v>5</v>
      </c>
      <c r="MO46" s="13">
        <v>5</v>
      </c>
      <c r="MP46" s="13">
        <v>8</v>
      </c>
      <c r="MQ46" s="13">
        <v>1</v>
      </c>
      <c r="MR46" s="13">
        <v>5</v>
      </c>
      <c r="MS46" s="13">
        <v>1</v>
      </c>
      <c r="MT46" s="13">
        <v>2</v>
      </c>
      <c r="MU46" s="13">
        <v>8</v>
      </c>
      <c r="MV46" s="13">
        <v>2</v>
      </c>
      <c r="MW46" s="13">
        <v>2</v>
      </c>
      <c r="MX46" s="13">
        <v>5</v>
      </c>
      <c r="MY46" s="13">
        <v>1</v>
      </c>
      <c r="MZ46" s="13">
        <v>2</v>
      </c>
      <c r="NA46" s="13">
        <v>1</v>
      </c>
      <c r="NB46" s="13">
        <v>4</v>
      </c>
      <c r="NC46" s="13">
        <v>3</v>
      </c>
      <c r="ND46" s="13">
        <v>1</v>
      </c>
      <c r="NE46" s="13">
        <v>1</v>
      </c>
      <c r="NF46" s="13"/>
      <c r="NG46" s="13"/>
      <c r="NH46" s="13"/>
      <c r="NI46" s="13"/>
      <c r="NJ46" s="13"/>
      <c r="NK46" s="13"/>
      <c r="NL46" s="13"/>
      <c r="NM46" s="13">
        <v>23</v>
      </c>
      <c r="NN46" s="57">
        <v>576</v>
      </c>
      <c r="NO46" s="13">
        <v>22696</v>
      </c>
    </row>
    <row r="47" spans="1:379">
      <c r="A47" s="8" t="s">
        <v>189</v>
      </c>
      <c r="B47" s="232">
        <f t="shared" si="88"/>
        <v>5</v>
      </c>
      <c r="C47" s="232">
        <f t="shared" si="89"/>
        <v>5</v>
      </c>
      <c r="D47" s="232">
        <f t="shared" si="90"/>
        <v>39</v>
      </c>
      <c r="E47" s="232">
        <f t="shared" si="91"/>
        <v>43</v>
      </c>
      <c r="F47" s="232">
        <f t="shared" si="92"/>
        <v>118</v>
      </c>
      <c r="G47" s="232">
        <f t="shared" si="93"/>
        <v>116</v>
      </c>
      <c r="H47" s="232">
        <f t="shared" si="94"/>
        <v>143</v>
      </c>
      <c r="I47" s="232">
        <f t="shared" si="95"/>
        <v>149</v>
      </c>
      <c r="J47" s="232">
        <f t="shared" si="96"/>
        <v>119</v>
      </c>
      <c r="K47" s="232">
        <f t="shared" si="97"/>
        <v>143</v>
      </c>
      <c r="L47" s="232">
        <f t="shared" si="98"/>
        <v>109</v>
      </c>
      <c r="M47" s="232">
        <f t="shared" si="99"/>
        <v>127</v>
      </c>
      <c r="N47" s="232">
        <f t="shared" si="100"/>
        <v>86</v>
      </c>
      <c r="O47" s="232">
        <f t="shared" si="101"/>
        <v>87</v>
      </c>
      <c r="P47" s="232">
        <f t="shared" si="102"/>
        <v>47</v>
      </c>
      <c r="Q47" s="232">
        <f t="shared" si="103"/>
        <v>44</v>
      </c>
      <c r="R47" s="232">
        <f t="shared" si="104"/>
        <v>20</v>
      </c>
      <c r="S47" s="232">
        <f t="shared" si="105"/>
        <v>19</v>
      </c>
      <c r="T47" s="232">
        <f t="shared" si="106"/>
        <v>8</v>
      </c>
      <c r="U47" s="232">
        <f t="shared" si="107"/>
        <v>5</v>
      </c>
      <c r="W47" s="16" t="s">
        <v>53</v>
      </c>
      <c r="X47" s="616">
        <f t="shared" si="108"/>
        <v>69</v>
      </c>
      <c r="Y47" s="616">
        <f t="shared" si="109"/>
        <v>69</v>
      </c>
      <c r="Z47" s="616">
        <f t="shared" si="110"/>
        <v>79</v>
      </c>
      <c r="AA47" s="616">
        <f t="shared" si="111"/>
        <v>114</v>
      </c>
      <c r="AB47" s="616">
        <f t="shared" si="112"/>
        <v>171</v>
      </c>
      <c r="AC47" s="616">
        <f t="shared" si="113"/>
        <v>233</v>
      </c>
      <c r="AD47" s="616">
        <f t="shared" si="114"/>
        <v>176</v>
      </c>
      <c r="AE47" s="616">
        <f t="shared" si="115"/>
        <v>223</v>
      </c>
      <c r="AF47" s="616">
        <f t="shared" si="116"/>
        <v>151</v>
      </c>
      <c r="AG47" s="616">
        <f t="shared" si="117"/>
        <v>189</v>
      </c>
      <c r="AH47" s="616">
        <f t="shared" si="118"/>
        <v>116</v>
      </c>
      <c r="AI47" s="616">
        <f t="shared" si="119"/>
        <v>115</v>
      </c>
      <c r="AJ47" s="616">
        <f t="shared" si="120"/>
        <v>86</v>
      </c>
      <c r="AK47" s="616">
        <f t="shared" si="121"/>
        <v>77</v>
      </c>
      <c r="AL47" s="616">
        <f t="shared" si="122"/>
        <v>55</v>
      </c>
      <c r="AM47" s="616">
        <f t="shared" si="123"/>
        <v>51</v>
      </c>
      <c r="AN47" s="616">
        <f t="shared" si="124"/>
        <v>31</v>
      </c>
      <c r="AO47" s="616">
        <f t="shared" si="125"/>
        <v>44</v>
      </c>
      <c r="AP47" s="616">
        <f t="shared" si="126"/>
        <v>5</v>
      </c>
      <c r="AQ47" s="616">
        <f t="shared" si="127"/>
        <v>10</v>
      </c>
      <c r="AR47" s="616">
        <f t="shared" si="128"/>
        <v>32</v>
      </c>
      <c r="AT47" s="16" t="s">
        <v>53</v>
      </c>
      <c r="AU47" s="13">
        <v>4</v>
      </c>
      <c r="AV47" s="13">
        <v>12</v>
      </c>
      <c r="AW47" s="13">
        <v>13</v>
      </c>
      <c r="AX47" s="13">
        <v>9</v>
      </c>
      <c r="AY47" s="13">
        <v>6</v>
      </c>
      <c r="AZ47" s="13">
        <v>8</v>
      </c>
      <c r="BA47" s="13">
        <v>5</v>
      </c>
      <c r="BB47" s="13">
        <v>4</v>
      </c>
      <c r="BC47" s="13">
        <v>1</v>
      </c>
      <c r="BD47" s="13">
        <v>7</v>
      </c>
      <c r="BE47" s="13">
        <v>1</v>
      </c>
      <c r="BF47" s="13">
        <v>7</v>
      </c>
      <c r="BG47" s="13">
        <v>7</v>
      </c>
      <c r="BH47" s="13">
        <v>9</v>
      </c>
      <c r="BI47" s="13">
        <v>8</v>
      </c>
      <c r="BJ47" s="13">
        <v>7</v>
      </c>
      <c r="BK47" s="13">
        <v>17</v>
      </c>
      <c r="BL47" s="13">
        <v>20</v>
      </c>
      <c r="BM47" s="13">
        <v>18</v>
      </c>
      <c r="BN47" s="13">
        <v>20</v>
      </c>
      <c r="BO47" s="13">
        <v>21</v>
      </c>
      <c r="BP47" s="13">
        <v>30</v>
      </c>
      <c r="BQ47" s="13">
        <v>14</v>
      </c>
      <c r="BR47" s="13">
        <v>26</v>
      </c>
      <c r="BS47" s="13">
        <v>18</v>
      </c>
      <c r="BT47" s="13">
        <v>26</v>
      </c>
      <c r="BU47" s="13">
        <v>22</v>
      </c>
      <c r="BV47" s="13">
        <v>21</v>
      </c>
      <c r="BW47" s="13">
        <v>25</v>
      </c>
      <c r="BX47" s="13">
        <v>30</v>
      </c>
      <c r="BY47" s="13">
        <v>31</v>
      </c>
      <c r="BZ47" s="13">
        <v>22</v>
      </c>
      <c r="CA47" s="13">
        <v>24</v>
      </c>
      <c r="CB47" s="13">
        <v>19</v>
      </c>
      <c r="CC47" s="13">
        <v>16</v>
      </c>
      <c r="CD47" s="13">
        <v>22</v>
      </c>
      <c r="CE47" s="13">
        <v>28</v>
      </c>
      <c r="CF47" s="13">
        <v>23</v>
      </c>
      <c r="CG47" s="13">
        <v>19</v>
      </c>
      <c r="CH47" s="13">
        <v>19</v>
      </c>
      <c r="CI47" s="13">
        <v>20</v>
      </c>
      <c r="CJ47" s="13">
        <v>36</v>
      </c>
      <c r="CK47" s="13">
        <v>22</v>
      </c>
      <c r="CL47" s="13">
        <v>15</v>
      </c>
      <c r="CM47" s="13">
        <v>10</v>
      </c>
      <c r="CN47" s="13">
        <v>18</v>
      </c>
      <c r="CO47" s="13">
        <v>17</v>
      </c>
      <c r="CP47" s="13">
        <v>16</v>
      </c>
      <c r="CQ47" s="13">
        <v>16</v>
      </c>
      <c r="CR47" s="13">
        <v>19</v>
      </c>
      <c r="CS47" s="13">
        <v>14</v>
      </c>
      <c r="CT47" s="13">
        <v>14</v>
      </c>
      <c r="CU47" s="13">
        <v>8</v>
      </c>
      <c r="CV47" s="13">
        <v>6</v>
      </c>
      <c r="CW47" s="13">
        <v>13</v>
      </c>
      <c r="CX47" s="13">
        <v>9</v>
      </c>
      <c r="CY47" s="13">
        <v>13</v>
      </c>
      <c r="CZ47" s="13">
        <v>14</v>
      </c>
      <c r="DA47" s="13">
        <v>13</v>
      </c>
      <c r="DB47" s="13">
        <v>11</v>
      </c>
      <c r="DC47" s="13">
        <v>7</v>
      </c>
      <c r="DD47" s="13">
        <v>4</v>
      </c>
      <c r="DE47" s="13">
        <v>15</v>
      </c>
      <c r="DF47" s="13">
        <v>4</v>
      </c>
      <c r="DG47" s="13">
        <v>11</v>
      </c>
      <c r="DH47" s="13">
        <v>4</v>
      </c>
      <c r="DI47" s="13">
        <v>9</v>
      </c>
      <c r="DJ47" s="13">
        <v>7</v>
      </c>
      <c r="DK47" s="13">
        <v>6</v>
      </c>
      <c r="DL47" s="13">
        <v>10</v>
      </c>
      <c r="DM47" s="13">
        <v>7</v>
      </c>
      <c r="DN47" s="13">
        <v>3</v>
      </c>
      <c r="DO47" s="13">
        <v>8</v>
      </c>
      <c r="DP47" s="13">
        <v>6</v>
      </c>
      <c r="DQ47" s="13">
        <v>3</v>
      </c>
      <c r="DR47" s="13">
        <v>6</v>
      </c>
      <c r="DS47" s="13">
        <v>4</v>
      </c>
      <c r="DT47" s="13">
        <v>3</v>
      </c>
      <c r="DU47" s="13">
        <v>7</v>
      </c>
      <c r="DV47" s="13">
        <v>4</v>
      </c>
      <c r="DW47" s="13">
        <v>4</v>
      </c>
      <c r="DX47" s="13">
        <v>4</v>
      </c>
      <c r="DY47" s="13">
        <v>6</v>
      </c>
      <c r="DZ47" s="13">
        <v>5</v>
      </c>
      <c r="EA47" s="13">
        <v>2</v>
      </c>
      <c r="EB47" s="13">
        <v>5</v>
      </c>
      <c r="EC47" s="13">
        <v>5</v>
      </c>
      <c r="ED47" s="13">
        <v>3</v>
      </c>
      <c r="EE47" s="13">
        <v>8</v>
      </c>
      <c r="EF47" s="13">
        <v>2</v>
      </c>
      <c r="EG47" s="13">
        <v>2</v>
      </c>
      <c r="EH47" s="13">
        <v>1</v>
      </c>
      <c r="EI47" s="13">
        <v>3</v>
      </c>
      <c r="EJ47" s="13">
        <v>1</v>
      </c>
      <c r="EK47" s="13">
        <v>2</v>
      </c>
      <c r="EL47" s="13"/>
      <c r="EM47" s="13"/>
      <c r="EN47" s="13"/>
      <c r="EO47" s="13"/>
      <c r="EP47" s="13">
        <v>1</v>
      </c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57">
        <v>1125</v>
      </c>
      <c r="FD47" s="13">
        <v>1125</v>
      </c>
      <c r="FE47" s="16" t="s">
        <v>53</v>
      </c>
      <c r="FF47" s="13">
        <v>3</v>
      </c>
      <c r="FG47" s="13">
        <v>11</v>
      </c>
      <c r="FH47" s="13">
        <v>9</v>
      </c>
      <c r="FI47" s="13">
        <v>8</v>
      </c>
      <c r="FJ47" s="13">
        <v>8</v>
      </c>
      <c r="FK47" s="13">
        <v>8</v>
      </c>
      <c r="FL47" s="13">
        <v>6</v>
      </c>
      <c r="FM47" s="13">
        <v>2</v>
      </c>
      <c r="FN47" s="13">
        <v>7</v>
      </c>
      <c r="FO47" s="13">
        <v>7</v>
      </c>
      <c r="FP47" s="13">
        <v>4</v>
      </c>
      <c r="FQ47" s="13">
        <v>3</v>
      </c>
      <c r="FR47" s="13">
        <v>4</v>
      </c>
      <c r="FS47" s="13">
        <v>5</v>
      </c>
      <c r="FT47" s="13">
        <v>2</v>
      </c>
      <c r="FU47" s="13">
        <v>10</v>
      </c>
      <c r="FV47" s="13">
        <v>15</v>
      </c>
      <c r="FW47" s="13">
        <v>7</v>
      </c>
      <c r="FX47" s="13">
        <v>10</v>
      </c>
      <c r="FY47" s="13">
        <v>19</v>
      </c>
      <c r="FZ47" s="13">
        <v>23</v>
      </c>
      <c r="GA47" s="13">
        <v>8</v>
      </c>
      <c r="GB47" s="13">
        <v>24</v>
      </c>
      <c r="GC47" s="13">
        <v>12</v>
      </c>
      <c r="GD47" s="13">
        <v>18</v>
      </c>
      <c r="GE47" s="13">
        <v>27</v>
      </c>
      <c r="GF47" s="13">
        <v>16</v>
      </c>
      <c r="GG47" s="13">
        <v>12</v>
      </c>
      <c r="GH47" s="13">
        <v>15</v>
      </c>
      <c r="GI47" s="13">
        <v>16</v>
      </c>
      <c r="GJ47" s="13">
        <v>20</v>
      </c>
      <c r="GK47" s="13">
        <v>19</v>
      </c>
      <c r="GL47" s="13">
        <v>13</v>
      </c>
      <c r="GM47" s="13">
        <v>23</v>
      </c>
      <c r="GN47" s="13">
        <v>19</v>
      </c>
      <c r="GO47" s="13">
        <v>24</v>
      </c>
      <c r="GP47" s="13">
        <v>14</v>
      </c>
      <c r="GQ47" s="13">
        <v>15</v>
      </c>
      <c r="GR47" s="13">
        <v>11</v>
      </c>
      <c r="GS47" s="13">
        <v>18</v>
      </c>
      <c r="GT47" s="13">
        <v>13</v>
      </c>
      <c r="GU47" s="13">
        <v>19</v>
      </c>
      <c r="GV47" s="13">
        <v>12</v>
      </c>
      <c r="GW47" s="13">
        <v>12</v>
      </c>
      <c r="GX47" s="13">
        <v>26</v>
      </c>
      <c r="GY47" s="13">
        <v>17</v>
      </c>
      <c r="GZ47" s="13">
        <v>9</v>
      </c>
      <c r="HA47" s="13">
        <v>15</v>
      </c>
      <c r="HB47" s="13">
        <v>17</v>
      </c>
      <c r="HC47" s="13">
        <v>11</v>
      </c>
      <c r="HD47" s="13">
        <v>10</v>
      </c>
      <c r="HE47" s="13">
        <v>14</v>
      </c>
      <c r="HF47" s="13">
        <v>15</v>
      </c>
      <c r="HG47" s="13">
        <v>8</v>
      </c>
      <c r="HH47" s="13">
        <v>11</v>
      </c>
      <c r="HI47" s="13">
        <v>12</v>
      </c>
      <c r="HJ47" s="13">
        <v>10</v>
      </c>
      <c r="HK47" s="13">
        <v>13</v>
      </c>
      <c r="HL47" s="13">
        <v>11</v>
      </c>
      <c r="HM47" s="13">
        <v>12</v>
      </c>
      <c r="HN47" s="13">
        <v>11</v>
      </c>
      <c r="HO47" s="13">
        <v>8</v>
      </c>
      <c r="HP47" s="13">
        <v>7</v>
      </c>
      <c r="HQ47" s="13">
        <v>10</v>
      </c>
      <c r="HR47" s="13">
        <v>13</v>
      </c>
      <c r="HS47" s="13">
        <v>4</v>
      </c>
      <c r="HT47" s="13">
        <v>6</v>
      </c>
      <c r="HU47" s="13">
        <v>4</v>
      </c>
      <c r="HV47" s="13">
        <v>12</v>
      </c>
      <c r="HW47" s="13">
        <v>11</v>
      </c>
      <c r="HX47" s="13">
        <v>3</v>
      </c>
      <c r="HY47" s="13">
        <v>6</v>
      </c>
      <c r="HZ47" s="13">
        <v>4</v>
      </c>
      <c r="IA47" s="13">
        <v>8</v>
      </c>
      <c r="IB47" s="13">
        <v>2</v>
      </c>
      <c r="IC47" s="13">
        <v>6</v>
      </c>
      <c r="ID47" s="13">
        <v>6</v>
      </c>
      <c r="IE47" s="13">
        <v>7</v>
      </c>
      <c r="IF47" s="13">
        <v>5</v>
      </c>
      <c r="IG47" s="13">
        <v>8</v>
      </c>
      <c r="IH47" s="13">
        <v>10</v>
      </c>
      <c r="II47" s="13">
        <v>2</v>
      </c>
      <c r="IJ47" s="13"/>
      <c r="IK47" s="13">
        <v>5</v>
      </c>
      <c r="IL47" s="13">
        <v>3</v>
      </c>
      <c r="IM47" s="13">
        <v>4</v>
      </c>
      <c r="IN47" s="13">
        <v>2</v>
      </c>
      <c r="IO47" s="13">
        <v>2</v>
      </c>
      <c r="IP47" s="13">
        <v>3</v>
      </c>
      <c r="IQ47" s="13"/>
      <c r="IR47" s="13"/>
      <c r="IS47" s="13">
        <v>2</v>
      </c>
      <c r="IT47" s="13">
        <v>2</v>
      </c>
      <c r="IU47" s="13">
        <v>1</v>
      </c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57">
        <v>939</v>
      </c>
      <c r="JJ47" s="13"/>
      <c r="JK47" s="13"/>
      <c r="JL47" s="13"/>
      <c r="JM47" s="13"/>
      <c r="JN47" s="13">
        <v>1</v>
      </c>
      <c r="JO47" s="13"/>
      <c r="JP47" s="13"/>
      <c r="JQ47" s="13"/>
      <c r="JR47" s="13"/>
      <c r="JS47" s="13">
        <v>1</v>
      </c>
      <c r="JT47" s="13">
        <v>1</v>
      </c>
      <c r="JU47" s="13"/>
      <c r="JV47" s="13">
        <v>1</v>
      </c>
      <c r="JW47" s="13">
        <v>1</v>
      </c>
      <c r="JX47" s="13"/>
      <c r="JY47" s="13">
        <v>1</v>
      </c>
      <c r="JZ47" s="13"/>
      <c r="KA47" s="13"/>
      <c r="KB47" s="13">
        <v>2</v>
      </c>
      <c r="KC47" s="13"/>
      <c r="KD47" s="13"/>
      <c r="KE47" s="13"/>
      <c r="KF47" s="13"/>
      <c r="KG47" s="13"/>
      <c r="KH47" s="13">
        <v>2</v>
      </c>
      <c r="KI47" s="13">
        <v>1</v>
      </c>
      <c r="KJ47" s="13"/>
      <c r="KK47" s="13"/>
      <c r="KL47" s="13"/>
      <c r="KM47" s="13"/>
      <c r="KN47" s="13"/>
      <c r="KO47" s="13">
        <v>1</v>
      </c>
      <c r="KP47" s="13">
        <v>2</v>
      </c>
      <c r="KQ47" s="13">
        <v>1</v>
      </c>
      <c r="KR47" s="13">
        <v>1</v>
      </c>
      <c r="KS47" s="13"/>
      <c r="KT47" s="13">
        <v>1</v>
      </c>
      <c r="KU47" s="13"/>
      <c r="KV47" s="13"/>
      <c r="KW47" s="13"/>
      <c r="KX47" s="13"/>
      <c r="KY47" s="13">
        <v>5</v>
      </c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>
        <v>1</v>
      </c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>
        <v>1</v>
      </c>
      <c r="MI47" s="13"/>
      <c r="MJ47" s="13"/>
      <c r="MK47" s="13"/>
      <c r="ML47" s="13"/>
      <c r="MM47" s="13"/>
      <c r="MN47" s="13">
        <v>1</v>
      </c>
      <c r="MO47" s="13"/>
      <c r="MP47" s="13"/>
      <c r="MQ47" s="13">
        <v>3</v>
      </c>
      <c r="MR47" s="13"/>
      <c r="MS47" s="13">
        <v>1</v>
      </c>
      <c r="MT47" s="13">
        <v>1</v>
      </c>
      <c r="MU47" s="13"/>
      <c r="MV47" s="13"/>
      <c r="MW47" s="13"/>
      <c r="MX47" s="13"/>
      <c r="MY47" s="13">
        <v>1</v>
      </c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>
        <v>1</v>
      </c>
      <c r="NN47" s="57">
        <v>32</v>
      </c>
      <c r="NO47" s="13">
        <v>971</v>
      </c>
    </row>
    <row r="48" spans="1:379">
      <c r="A48" s="9" t="s">
        <v>59</v>
      </c>
      <c r="B48" s="232">
        <f t="shared" si="88"/>
        <v>451</v>
      </c>
      <c r="C48" s="232">
        <f t="shared" si="89"/>
        <v>437</v>
      </c>
      <c r="D48" s="232">
        <f t="shared" si="90"/>
        <v>1321</v>
      </c>
      <c r="E48" s="232">
        <f t="shared" si="91"/>
        <v>1422</v>
      </c>
      <c r="F48" s="232">
        <f t="shared" si="92"/>
        <v>3995</v>
      </c>
      <c r="G48" s="232">
        <f t="shared" si="93"/>
        <v>4087</v>
      </c>
      <c r="H48" s="232">
        <f t="shared" si="94"/>
        <v>4537</v>
      </c>
      <c r="I48" s="232">
        <f t="shared" si="95"/>
        <v>4401</v>
      </c>
      <c r="J48" s="232">
        <f t="shared" si="96"/>
        <v>3980</v>
      </c>
      <c r="K48" s="232">
        <f t="shared" si="97"/>
        <v>3791</v>
      </c>
      <c r="L48" s="232">
        <f t="shared" si="98"/>
        <v>2723</v>
      </c>
      <c r="M48" s="232">
        <f t="shared" si="99"/>
        <v>2669</v>
      </c>
      <c r="N48" s="232">
        <f t="shared" si="100"/>
        <v>1370</v>
      </c>
      <c r="O48" s="232">
        <f t="shared" si="101"/>
        <v>1259</v>
      </c>
      <c r="P48" s="232">
        <f t="shared" si="102"/>
        <v>632</v>
      </c>
      <c r="Q48" s="232">
        <f t="shared" si="103"/>
        <v>600</v>
      </c>
      <c r="R48" s="232">
        <f t="shared" si="104"/>
        <v>192</v>
      </c>
      <c r="S48" s="232">
        <f t="shared" si="105"/>
        <v>274</v>
      </c>
      <c r="T48" s="232">
        <f t="shared" si="106"/>
        <v>28</v>
      </c>
      <c r="U48" s="232">
        <f t="shared" si="107"/>
        <v>68</v>
      </c>
      <c r="W48" s="16" t="s">
        <v>54</v>
      </c>
      <c r="X48" s="616">
        <f t="shared" si="108"/>
        <v>101</v>
      </c>
      <c r="Y48" s="616">
        <f t="shared" si="109"/>
        <v>82</v>
      </c>
      <c r="Z48" s="616">
        <f t="shared" si="110"/>
        <v>251</v>
      </c>
      <c r="AA48" s="616">
        <f t="shared" si="111"/>
        <v>273</v>
      </c>
      <c r="AB48" s="616">
        <f t="shared" si="112"/>
        <v>618</v>
      </c>
      <c r="AC48" s="616">
        <f t="shared" si="113"/>
        <v>672</v>
      </c>
      <c r="AD48" s="616">
        <f t="shared" si="114"/>
        <v>667</v>
      </c>
      <c r="AE48" s="616">
        <f t="shared" si="115"/>
        <v>685</v>
      </c>
      <c r="AF48" s="616">
        <f t="shared" si="116"/>
        <v>633</v>
      </c>
      <c r="AG48" s="616">
        <f t="shared" si="117"/>
        <v>660</v>
      </c>
      <c r="AH48" s="616">
        <f t="shared" si="118"/>
        <v>507</v>
      </c>
      <c r="AI48" s="616">
        <f t="shared" si="119"/>
        <v>497</v>
      </c>
      <c r="AJ48" s="616">
        <f t="shared" si="120"/>
        <v>280</v>
      </c>
      <c r="AK48" s="616">
        <f t="shared" si="121"/>
        <v>303</v>
      </c>
      <c r="AL48" s="616">
        <f t="shared" si="122"/>
        <v>214</v>
      </c>
      <c r="AM48" s="616">
        <f t="shared" si="123"/>
        <v>211</v>
      </c>
      <c r="AN48" s="616">
        <f t="shared" si="124"/>
        <v>81</v>
      </c>
      <c r="AO48" s="616">
        <f t="shared" si="125"/>
        <v>115</v>
      </c>
      <c r="AP48" s="616">
        <f t="shared" si="126"/>
        <v>15</v>
      </c>
      <c r="AQ48" s="616">
        <f t="shared" si="127"/>
        <v>52</v>
      </c>
      <c r="AR48" s="616">
        <f t="shared" si="128"/>
        <v>65</v>
      </c>
      <c r="AT48" s="16" t="s">
        <v>54</v>
      </c>
      <c r="AU48" s="13">
        <v>4</v>
      </c>
      <c r="AV48" s="13">
        <v>13</v>
      </c>
      <c r="AW48" s="13">
        <v>11</v>
      </c>
      <c r="AX48" s="13">
        <v>3</v>
      </c>
      <c r="AY48" s="13">
        <v>7</v>
      </c>
      <c r="AZ48" s="13">
        <v>6</v>
      </c>
      <c r="BA48" s="13">
        <v>7</v>
      </c>
      <c r="BB48" s="13">
        <v>10</v>
      </c>
      <c r="BC48" s="13">
        <v>11</v>
      </c>
      <c r="BD48" s="13">
        <v>10</v>
      </c>
      <c r="BE48" s="13">
        <v>11</v>
      </c>
      <c r="BF48" s="13">
        <v>18</v>
      </c>
      <c r="BG48" s="13">
        <v>12</v>
      </c>
      <c r="BH48" s="13">
        <v>11</v>
      </c>
      <c r="BI48" s="13">
        <v>14</v>
      </c>
      <c r="BJ48" s="13">
        <v>36</v>
      </c>
      <c r="BK48" s="13">
        <v>37</v>
      </c>
      <c r="BL48" s="13">
        <v>51</v>
      </c>
      <c r="BM48" s="13">
        <v>37</v>
      </c>
      <c r="BN48" s="13">
        <v>46</v>
      </c>
      <c r="BO48" s="13">
        <v>48</v>
      </c>
      <c r="BP48" s="13">
        <v>54</v>
      </c>
      <c r="BQ48" s="13">
        <v>72</v>
      </c>
      <c r="BR48" s="13">
        <v>68</v>
      </c>
      <c r="BS48" s="13">
        <v>68</v>
      </c>
      <c r="BT48" s="13">
        <v>72</v>
      </c>
      <c r="BU48" s="13">
        <v>64</v>
      </c>
      <c r="BV48" s="13">
        <v>67</v>
      </c>
      <c r="BW48" s="13">
        <v>87</v>
      </c>
      <c r="BX48" s="13">
        <v>72</v>
      </c>
      <c r="BY48" s="13">
        <v>77</v>
      </c>
      <c r="BZ48" s="13">
        <v>73</v>
      </c>
      <c r="CA48" s="13">
        <v>70</v>
      </c>
      <c r="CB48" s="13">
        <v>65</v>
      </c>
      <c r="CC48" s="13">
        <v>77</v>
      </c>
      <c r="CD48" s="13">
        <v>61</v>
      </c>
      <c r="CE48" s="13">
        <v>63</v>
      </c>
      <c r="CF48" s="13">
        <v>55</v>
      </c>
      <c r="CG48" s="13">
        <v>72</v>
      </c>
      <c r="CH48" s="13">
        <v>72</v>
      </c>
      <c r="CI48" s="13">
        <v>72</v>
      </c>
      <c r="CJ48" s="13">
        <v>81</v>
      </c>
      <c r="CK48" s="13">
        <v>85</v>
      </c>
      <c r="CL48" s="13">
        <v>74</v>
      </c>
      <c r="CM48" s="13">
        <v>56</v>
      </c>
      <c r="CN48" s="13">
        <v>73</v>
      </c>
      <c r="CO48" s="13">
        <v>59</v>
      </c>
      <c r="CP48" s="13">
        <v>52</v>
      </c>
      <c r="CQ48" s="13">
        <v>61</v>
      </c>
      <c r="CR48" s="13">
        <v>47</v>
      </c>
      <c r="CS48" s="13">
        <v>52</v>
      </c>
      <c r="CT48" s="13">
        <v>61</v>
      </c>
      <c r="CU48" s="13">
        <v>66</v>
      </c>
      <c r="CV48" s="13">
        <v>40</v>
      </c>
      <c r="CW48" s="13">
        <v>45</v>
      </c>
      <c r="CX48" s="13">
        <v>51</v>
      </c>
      <c r="CY48" s="13">
        <v>44</v>
      </c>
      <c r="CZ48" s="13">
        <v>47</v>
      </c>
      <c r="DA48" s="13">
        <v>46</v>
      </c>
      <c r="DB48" s="13">
        <v>45</v>
      </c>
      <c r="DC48" s="13">
        <v>36</v>
      </c>
      <c r="DD48" s="13">
        <v>34</v>
      </c>
      <c r="DE48" s="13">
        <v>30</v>
      </c>
      <c r="DF48" s="13">
        <v>29</v>
      </c>
      <c r="DG48" s="13">
        <v>21</v>
      </c>
      <c r="DH48" s="13">
        <v>37</v>
      </c>
      <c r="DI48" s="13">
        <v>24</v>
      </c>
      <c r="DJ48" s="13">
        <v>36</v>
      </c>
      <c r="DK48" s="13">
        <v>33</v>
      </c>
      <c r="DL48" s="13">
        <v>23</v>
      </c>
      <c r="DM48" s="13">
        <v>19</v>
      </c>
      <c r="DN48" s="13">
        <v>25</v>
      </c>
      <c r="DO48" s="13">
        <v>24</v>
      </c>
      <c r="DP48" s="13">
        <v>16</v>
      </c>
      <c r="DQ48" s="13">
        <v>24</v>
      </c>
      <c r="DR48" s="13">
        <v>33</v>
      </c>
      <c r="DS48" s="13">
        <v>18</v>
      </c>
      <c r="DT48" s="13">
        <v>12</v>
      </c>
      <c r="DU48" s="13">
        <v>27</v>
      </c>
      <c r="DV48" s="13">
        <v>13</v>
      </c>
      <c r="DW48" s="13">
        <v>15</v>
      </c>
      <c r="DX48" s="13">
        <v>10</v>
      </c>
      <c r="DY48" s="13">
        <v>15</v>
      </c>
      <c r="DZ48" s="13">
        <v>8</v>
      </c>
      <c r="EA48" s="13">
        <v>17</v>
      </c>
      <c r="EB48" s="13">
        <v>7</v>
      </c>
      <c r="EC48" s="13">
        <v>6</v>
      </c>
      <c r="ED48" s="13">
        <v>9</v>
      </c>
      <c r="EE48" s="13">
        <v>16</v>
      </c>
      <c r="EF48" s="13">
        <v>12</v>
      </c>
      <c r="EG48" s="13">
        <v>9</v>
      </c>
      <c r="EH48" s="13">
        <v>11</v>
      </c>
      <c r="EI48" s="13">
        <v>3</v>
      </c>
      <c r="EJ48" s="13">
        <v>8</v>
      </c>
      <c r="EK48" s="13">
        <v>3</v>
      </c>
      <c r="EL48" s="13">
        <v>3</v>
      </c>
      <c r="EM48" s="13">
        <v>7</v>
      </c>
      <c r="EN48" s="13">
        <v>5</v>
      </c>
      <c r="EO48" s="13">
        <v>1</v>
      </c>
      <c r="EP48" s="13">
        <v>1</v>
      </c>
      <c r="EQ48" s="13">
        <v>1</v>
      </c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57">
        <v>3550</v>
      </c>
      <c r="FD48" s="13">
        <v>3550</v>
      </c>
      <c r="FE48" s="16" t="s">
        <v>54</v>
      </c>
      <c r="FF48" s="13">
        <v>3</v>
      </c>
      <c r="FG48" s="13">
        <v>18</v>
      </c>
      <c r="FH48" s="13">
        <v>10</v>
      </c>
      <c r="FI48" s="13">
        <v>6</v>
      </c>
      <c r="FJ48" s="13">
        <v>10</v>
      </c>
      <c r="FK48" s="13">
        <v>13</v>
      </c>
      <c r="FL48" s="13">
        <v>8</v>
      </c>
      <c r="FM48" s="13">
        <v>10</v>
      </c>
      <c r="FN48" s="13">
        <v>10</v>
      </c>
      <c r="FO48" s="13">
        <v>13</v>
      </c>
      <c r="FP48" s="13">
        <v>10</v>
      </c>
      <c r="FQ48" s="13">
        <v>13</v>
      </c>
      <c r="FR48" s="13">
        <v>17</v>
      </c>
      <c r="FS48" s="13">
        <v>24</v>
      </c>
      <c r="FT48" s="13">
        <v>14</v>
      </c>
      <c r="FU48" s="13">
        <v>25</v>
      </c>
      <c r="FV48" s="13">
        <v>29</v>
      </c>
      <c r="FW48" s="13">
        <v>35</v>
      </c>
      <c r="FX48" s="13">
        <v>36</v>
      </c>
      <c r="FY48" s="13">
        <v>48</v>
      </c>
      <c r="FZ48" s="13">
        <v>52</v>
      </c>
      <c r="GA48" s="13">
        <v>49</v>
      </c>
      <c r="GB48" s="13">
        <v>49</v>
      </c>
      <c r="GC48" s="13">
        <v>59</v>
      </c>
      <c r="GD48" s="13">
        <v>70</v>
      </c>
      <c r="GE48" s="13">
        <v>64</v>
      </c>
      <c r="GF48" s="13">
        <v>70</v>
      </c>
      <c r="GG48" s="13">
        <v>83</v>
      </c>
      <c r="GH48" s="13">
        <v>67</v>
      </c>
      <c r="GI48" s="13">
        <v>55</v>
      </c>
      <c r="GJ48" s="13">
        <v>71</v>
      </c>
      <c r="GK48" s="13">
        <v>74</v>
      </c>
      <c r="GL48" s="13">
        <v>67</v>
      </c>
      <c r="GM48" s="13">
        <v>61</v>
      </c>
      <c r="GN48" s="13">
        <v>74</v>
      </c>
      <c r="GO48" s="13">
        <v>64</v>
      </c>
      <c r="GP48" s="13">
        <v>60</v>
      </c>
      <c r="GQ48" s="13">
        <v>65</v>
      </c>
      <c r="GR48" s="13">
        <v>61</v>
      </c>
      <c r="GS48" s="13">
        <v>70</v>
      </c>
      <c r="GT48" s="13">
        <v>54</v>
      </c>
      <c r="GU48" s="13">
        <v>76</v>
      </c>
      <c r="GV48" s="13">
        <v>65</v>
      </c>
      <c r="GW48" s="13">
        <v>74</v>
      </c>
      <c r="GX48" s="13">
        <v>60</v>
      </c>
      <c r="GY48" s="13">
        <v>65</v>
      </c>
      <c r="GZ48" s="13">
        <v>55</v>
      </c>
      <c r="HA48" s="13">
        <v>63</v>
      </c>
      <c r="HB48" s="13">
        <v>59</v>
      </c>
      <c r="HC48" s="13">
        <v>62</v>
      </c>
      <c r="HD48" s="13">
        <v>65</v>
      </c>
      <c r="HE48" s="13">
        <v>49</v>
      </c>
      <c r="HF48" s="13">
        <v>56</v>
      </c>
      <c r="HG48" s="13">
        <v>50</v>
      </c>
      <c r="HH48" s="13">
        <v>49</v>
      </c>
      <c r="HI48" s="13">
        <v>53</v>
      </c>
      <c r="HJ48" s="13">
        <v>52</v>
      </c>
      <c r="HK48" s="13">
        <v>39</v>
      </c>
      <c r="HL48" s="13">
        <v>42</v>
      </c>
      <c r="HM48" s="13">
        <v>52</v>
      </c>
      <c r="HN48" s="13">
        <v>32</v>
      </c>
      <c r="HO48" s="13">
        <v>26</v>
      </c>
      <c r="HP48" s="13">
        <v>36</v>
      </c>
      <c r="HQ48" s="13">
        <v>21</v>
      </c>
      <c r="HR48" s="13">
        <v>26</v>
      </c>
      <c r="HS48" s="13">
        <v>32</v>
      </c>
      <c r="HT48" s="13">
        <v>23</v>
      </c>
      <c r="HU48" s="13">
        <v>30</v>
      </c>
      <c r="HV48" s="13">
        <v>22</v>
      </c>
      <c r="HW48" s="13">
        <v>32</v>
      </c>
      <c r="HX48" s="13">
        <v>30</v>
      </c>
      <c r="HY48" s="13">
        <v>13</v>
      </c>
      <c r="HZ48" s="13">
        <v>35</v>
      </c>
      <c r="IA48" s="13">
        <v>28</v>
      </c>
      <c r="IB48" s="13">
        <v>19</v>
      </c>
      <c r="IC48" s="13">
        <v>18</v>
      </c>
      <c r="ID48" s="13">
        <v>18</v>
      </c>
      <c r="IE48" s="13">
        <v>17</v>
      </c>
      <c r="IF48" s="13">
        <v>17</v>
      </c>
      <c r="IG48" s="13">
        <v>19</v>
      </c>
      <c r="IH48" s="13">
        <v>12</v>
      </c>
      <c r="II48" s="13">
        <v>16</v>
      </c>
      <c r="IJ48" s="13">
        <v>14</v>
      </c>
      <c r="IK48" s="13">
        <v>11</v>
      </c>
      <c r="IL48" s="13">
        <v>7</v>
      </c>
      <c r="IM48" s="13">
        <v>6</v>
      </c>
      <c r="IN48" s="13">
        <v>3</v>
      </c>
      <c r="IO48" s="13">
        <v>5</v>
      </c>
      <c r="IP48" s="13">
        <v>6</v>
      </c>
      <c r="IQ48" s="13">
        <v>1</v>
      </c>
      <c r="IR48" s="13">
        <v>3</v>
      </c>
      <c r="IS48" s="13">
        <v>5</v>
      </c>
      <c r="IT48" s="13">
        <v>1</v>
      </c>
      <c r="IU48" s="13">
        <v>1</v>
      </c>
      <c r="IV48" s="13">
        <v>1</v>
      </c>
      <c r="IW48" s="13">
        <v>2</v>
      </c>
      <c r="IX48" s="13">
        <v>1</v>
      </c>
      <c r="IY48" s="13"/>
      <c r="IZ48" s="13">
        <v>1</v>
      </c>
      <c r="JA48" s="13"/>
      <c r="JB48" s="13"/>
      <c r="JC48" s="13"/>
      <c r="JD48" s="13"/>
      <c r="JE48" s="13"/>
      <c r="JF48" s="13"/>
      <c r="JG48" s="13"/>
      <c r="JH48" s="13">
        <v>1</v>
      </c>
      <c r="JI48" s="57">
        <v>3368</v>
      </c>
      <c r="JJ48" s="13">
        <v>2</v>
      </c>
      <c r="JK48" s="13">
        <v>1</v>
      </c>
      <c r="JL48" s="13">
        <v>1</v>
      </c>
      <c r="JM48" s="13"/>
      <c r="JN48" s="13"/>
      <c r="JO48" s="13"/>
      <c r="JP48" s="13"/>
      <c r="JQ48" s="13">
        <v>2</v>
      </c>
      <c r="JR48" s="13"/>
      <c r="JS48" s="13">
        <v>2</v>
      </c>
      <c r="JT48" s="13"/>
      <c r="JU48" s="13"/>
      <c r="JV48" s="13"/>
      <c r="JW48" s="13">
        <v>3</v>
      </c>
      <c r="JX48" s="13"/>
      <c r="JY48" s="13">
        <v>2</v>
      </c>
      <c r="JZ48" s="13"/>
      <c r="KA48" s="13">
        <v>1</v>
      </c>
      <c r="KB48" s="13">
        <v>1</v>
      </c>
      <c r="KC48" s="13">
        <v>1</v>
      </c>
      <c r="KD48" s="13"/>
      <c r="KE48" s="13"/>
      <c r="KF48" s="13"/>
      <c r="KG48" s="13">
        <v>2</v>
      </c>
      <c r="KH48" s="13"/>
      <c r="KI48" s="13"/>
      <c r="KJ48" s="13"/>
      <c r="KK48" s="13"/>
      <c r="KL48" s="13"/>
      <c r="KM48" s="13">
        <v>1</v>
      </c>
      <c r="KN48" s="13">
        <v>1</v>
      </c>
      <c r="KO48" s="13">
        <v>2</v>
      </c>
      <c r="KP48" s="13">
        <v>2</v>
      </c>
      <c r="KQ48" s="13">
        <v>3</v>
      </c>
      <c r="KR48" s="13">
        <v>3</v>
      </c>
      <c r="KS48" s="13"/>
      <c r="KT48" s="13">
        <v>1</v>
      </c>
      <c r="KU48" s="13">
        <v>2</v>
      </c>
      <c r="KV48" s="13"/>
      <c r="KW48" s="13"/>
      <c r="KX48" s="13">
        <v>1</v>
      </c>
      <c r="KY48" s="13">
        <v>3</v>
      </c>
      <c r="KZ48" s="13"/>
      <c r="LA48" s="13">
        <v>1</v>
      </c>
      <c r="LB48" s="13"/>
      <c r="LC48" s="13">
        <v>1</v>
      </c>
      <c r="LD48" s="13"/>
      <c r="LE48" s="13">
        <v>1</v>
      </c>
      <c r="LF48" s="13"/>
      <c r="LG48" s="13">
        <v>1</v>
      </c>
      <c r="LH48" s="13"/>
      <c r="LI48" s="13"/>
      <c r="LJ48" s="13">
        <v>1</v>
      </c>
      <c r="LK48" s="13"/>
      <c r="LL48" s="13"/>
      <c r="LM48" s="13"/>
      <c r="LN48" s="13">
        <v>2</v>
      </c>
      <c r="LO48" s="13"/>
      <c r="LP48" s="13"/>
      <c r="LQ48" s="13"/>
      <c r="LR48" s="13"/>
      <c r="LS48" s="13"/>
      <c r="LT48" s="13"/>
      <c r="LU48" s="13"/>
      <c r="LV48" s="13">
        <v>1</v>
      </c>
      <c r="LW48" s="13"/>
      <c r="LX48" s="13"/>
      <c r="LY48" s="13"/>
      <c r="LZ48" s="13"/>
      <c r="MA48" s="13"/>
      <c r="MB48" s="13"/>
      <c r="MC48" s="13">
        <v>1</v>
      </c>
      <c r="MD48" s="13"/>
      <c r="ME48" s="13"/>
      <c r="MF48" s="13">
        <v>1</v>
      </c>
      <c r="MG48" s="13"/>
      <c r="MH48" s="13"/>
      <c r="MI48" s="13">
        <v>1</v>
      </c>
      <c r="MJ48" s="13"/>
      <c r="MK48" s="13">
        <v>1</v>
      </c>
      <c r="ML48" s="13"/>
      <c r="MM48" s="13">
        <v>1</v>
      </c>
      <c r="MN48" s="13"/>
      <c r="MO48" s="13">
        <v>4</v>
      </c>
      <c r="MP48" s="13">
        <v>2</v>
      </c>
      <c r="MQ48" s="13"/>
      <c r="MR48" s="13">
        <v>1</v>
      </c>
      <c r="MS48" s="13"/>
      <c r="MT48" s="13">
        <v>1</v>
      </c>
      <c r="MU48" s="13">
        <v>1</v>
      </c>
      <c r="MV48" s="13"/>
      <c r="MW48" s="13">
        <v>1</v>
      </c>
      <c r="MX48" s="13">
        <v>1</v>
      </c>
      <c r="MY48" s="13"/>
      <c r="MZ48" s="13"/>
      <c r="NA48" s="13">
        <v>1</v>
      </c>
      <c r="NB48" s="13"/>
      <c r="NC48" s="13"/>
      <c r="ND48" s="13">
        <v>1</v>
      </c>
      <c r="NE48" s="13"/>
      <c r="NF48" s="13"/>
      <c r="NG48" s="13"/>
      <c r="NH48" s="13"/>
      <c r="NI48" s="13"/>
      <c r="NJ48" s="13"/>
      <c r="NK48" s="13"/>
      <c r="NL48" s="13"/>
      <c r="NM48" s="13">
        <v>1</v>
      </c>
      <c r="NN48" s="57">
        <v>64</v>
      </c>
      <c r="NO48" s="13">
        <v>3432</v>
      </c>
    </row>
    <row r="49" spans="1:379">
      <c r="A49" s="9" t="s">
        <v>60</v>
      </c>
      <c r="B49" s="232">
        <f t="shared" si="88"/>
        <v>91</v>
      </c>
      <c r="C49" s="232">
        <f t="shared" si="89"/>
        <v>80</v>
      </c>
      <c r="D49" s="232">
        <f t="shared" si="90"/>
        <v>313</v>
      </c>
      <c r="E49" s="232">
        <f t="shared" si="91"/>
        <v>373</v>
      </c>
      <c r="F49" s="232">
        <f t="shared" si="92"/>
        <v>1115</v>
      </c>
      <c r="G49" s="232">
        <f t="shared" si="93"/>
        <v>1115</v>
      </c>
      <c r="H49" s="232">
        <f t="shared" si="94"/>
        <v>1272</v>
      </c>
      <c r="I49" s="232">
        <f t="shared" si="95"/>
        <v>1211</v>
      </c>
      <c r="J49" s="232">
        <f t="shared" si="96"/>
        <v>1071</v>
      </c>
      <c r="K49" s="232">
        <f t="shared" si="97"/>
        <v>1089</v>
      </c>
      <c r="L49" s="232">
        <f t="shared" si="98"/>
        <v>746</v>
      </c>
      <c r="M49" s="232">
        <f t="shared" si="99"/>
        <v>719</v>
      </c>
      <c r="N49" s="232">
        <f t="shared" si="100"/>
        <v>392</v>
      </c>
      <c r="O49" s="232">
        <f t="shared" si="101"/>
        <v>332</v>
      </c>
      <c r="P49" s="232">
        <f t="shared" si="102"/>
        <v>178</v>
      </c>
      <c r="Q49" s="232">
        <f t="shared" si="103"/>
        <v>200</v>
      </c>
      <c r="R49" s="232">
        <f t="shared" si="104"/>
        <v>57</v>
      </c>
      <c r="S49" s="232">
        <f t="shared" si="105"/>
        <v>85</v>
      </c>
      <c r="T49" s="232">
        <f t="shared" si="106"/>
        <v>15</v>
      </c>
      <c r="U49" s="232">
        <f t="shared" si="107"/>
        <v>32</v>
      </c>
      <c r="W49" s="16" t="s">
        <v>188</v>
      </c>
      <c r="X49" s="616">
        <f t="shared" si="108"/>
        <v>393</v>
      </c>
      <c r="Y49" s="616">
        <f t="shared" si="109"/>
        <v>407</v>
      </c>
      <c r="Z49" s="616">
        <f t="shared" si="110"/>
        <v>1063</v>
      </c>
      <c r="AA49" s="616">
        <f t="shared" si="111"/>
        <v>1299</v>
      </c>
      <c r="AB49" s="616">
        <f t="shared" si="112"/>
        <v>3200</v>
      </c>
      <c r="AC49" s="616">
        <f t="shared" si="113"/>
        <v>3486</v>
      </c>
      <c r="AD49" s="616">
        <f t="shared" si="114"/>
        <v>3758</v>
      </c>
      <c r="AE49" s="616">
        <f t="shared" si="115"/>
        <v>3802</v>
      </c>
      <c r="AF49" s="616">
        <f t="shared" si="116"/>
        <v>2943</v>
      </c>
      <c r="AG49" s="616">
        <f t="shared" si="117"/>
        <v>2912</v>
      </c>
      <c r="AH49" s="616">
        <f t="shared" si="118"/>
        <v>1877</v>
      </c>
      <c r="AI49" s="616">
        <f t="shared" si="119"/>
        <v>1933</v>
      </c>
      <c r="AJ49" s="616">
        <f t="shared" si="120"/>
        <v>1115</v>
      </c>
      <c r="AK49" s="616">
        <f t="shared" si="121"/>
        <v>1105</v>
      </c>
      <c r="AL49" s="616">
        <f t="shared" si="122"/>
        <v>551</v>
      </c>
      <c r="AM49" s="616">
        <f t="shared" si="123"/>
        <v>566</v>
      </c>
      <c r="AN49" s="616">
        <f t="shared" si="124"/>
        <v>222</v>
      </c>
      <c r="AO49" s="616">
        <f t="shared" si="125"/>
        <v>307</v>
      </c>
      <c r="AP49" s="616">
        <f t="shared" si="126"/>
        <v>48</v>
      </c>
      <c r="AQ49" s="616">
        <f t="shared" si="127"/>
        <v>142</v>
      </c>
      <c r="AR49" s="616">
        <f t="shared" si="128"/>
        <v>1385</v>
      </c>
      <c r="AT49" s="16" t="s">
        <v>188</v>
      </c>
      <c r="AU49" s="13">
        <v>21</v>
      </c>
      <c r="AV49" s="13">
        <v>37</v>
      </c>
      <c r="AW49" s="13">
        <v>39</v>
      </c>
      <c r="AX49" s="13">
        <v>42</v>
      </c>
      <c r="AY49" s="13">
        <v>35</v>
      </c>
      <c r="AZ49" s="13">
        <v>33</v>
      </c>
      <c r="BA49" s="13">
        <v>41</v>
      </c>
      <c r="BB49" s="13">
        <v>41</v>
      </c>
      <c r="BC49" s="13">
        <v>55</v>
      </c>
      <c r="BD49" s="13">
        <v>63</v>
      </c>
      <c r="BE49" s="13">
        <v>71</v>
      </c>
      <c r="BF49" s="13">
        <v>58</v>
      </c>
      <c r="BG49" s="13">
        <v>86</v>
      </c>
      <c r="BH49" s="13">
        <v>87</v>
      </c>
      <c r="BI49" s="13">
        <v>104</v>
      </c>
      <c r="BJ49" s="13">
        <v>128</v>
      </c>
      <c r="BK49" s="13">
        <v>141</v>
      </c>
      <c r="BL49" s="13">
        <v>160</v>
      </c>
      <c r="BM49" s="13">
        <v>267</v>
      </c>
      <c r="BN49" s="13">
        <v>197</v>
      </c>
      <c r="BO49" s="13">
        <v>263</v>
      </c>
      <c r="BP49" s="13">
        <v>265</v>
      </c>
      <c r="BQ49" s="13">
        <v>323</v>
      </c>
      <c r="BR49" s="13">
        <v>326</v>
      </c>
      <c r="BS49" s="13">
        <v>327</v>
      </c>
      <c r="BT49" s="13">
        <v>342</v>
      </c>
      <c r="BU49" s="13">
        <v>420</v>
      </c>
      <c r="BV49" s="13">
        <v>382</v>
      </c>
      <c r="BW49" s="13">
        <v>401</v>
      </c>
      <c r="BX49" s="13">
        <v>437</v>
      </c>
      <c r="BY49" s="13">
        <v>421</v>
      </c>
      <c r="BZ49" s="13">
        <v>419</v>
      </c>
      <c r="CA49" s="13">
        <v>407</v>
      </c>
      <c r="CB49" s="13">
        <v>373</v>
      </c>
      <c r="CC49" s="13">
        <v>387</v>
      </c>
      <c r="CD49" s="13">
        <v>394</v>
      </c>
      <c r="CE49" s="13">
        <v>351</v>
      </c>
      <c r="CF49" s="13">
        <v>344</v>
      </c>
      <c r="CG49" s="13">
        <v>358</v>
      </c>
      <c r="CH49" s="13">
        <v>348</v>
      </c>
      <c r="CI49" s="13">
        <v>384</v>
      </c>
      <c r="CJ49" s="13">
        <v>301</v>
      </c>
      <c r="CK49" s="13">
        <v>307</v>
      </c>
      <c r="CL49" s="13">
        <v>321</v>
      </c>
      <c r="CM49" s="13">
        <v>298</v>
      </c>
      <c r="CN49" s="13">
        <v>268</v>
      </c>
      <c r="CO49" s="13">
        <v>249</v>
      </c>
      <c r="CP49" s="13">
        <v>289</v>
      </c>
      <c r="CQ49" s="13">
        <v>250</v>
      </c>
      <c r="CR49" s="13">
        <v>245</v>
      </c>
      <c r="CS49" s="13">
        <v>215</v>
      </c>
      <c r="CT49" s="13">
        <v>225</v>
      </c>
      <c r="CU49" s="13">
        <v>212</v>
      </c>
      <c r="CV49" s="13">
        <v>199</v>
      </c>
      <c r="CW49" s="13">
        <v>201</v>
      </c>
      <c r="CX49" s="13">
        <v>221</v>
      </c>
      <c r="CY49" s="13">
        <v>172</v>
      </c>
      <c r="CZ49" s="13">
        <v>134</v>
      </c>
      <c r="DA49" s="13">
        <v>180</v>
      </c>
      <c r="DB49" s="13">
        <v>174</v>
      </c>
      <c r="DC49" s="13">
        <v>154</v>
      </c>
      <c r="DD49" s="13">
        <v>148</v>
      </c>
      <c r="DE49" s="13">
        <v>129</v>
      </c>
      <c r="DF49" s="13">
        <v>109</v>
      </c>
      <c r="DG49" s="13">
        <v>102</v>
      </c>
      <c r="DH49" s="13">
        <v>100</v>
      </c>
      <c r="DI49" s="13">
        <v>122</v>
      </c>
      <c r="DJ49" s="13">
        <v>84</v>
      </c>
      <c r="DK49" s="13">
        <v>82</v>
      </c>
      <c r="DL49" s="13">
        <v>75</v>
      </c>
      <c r="DM49" s="13">
        <v>62</v>
      </c>
      <c r="DN49" s="13">
        <v>58</v>
      </c>
      <c r="DO49" s="13">
        <v>71</v>
      </c>
      <c r="DP49" s="13">
        <v>78</v>
      </c>
      <c r="DQ49" s="13">
        <v>52</v>
      </c>
      <c r="DR49" s="13">
        <v>54</v>
      </c>
      <c r="DS49" s="13">
        <v>50</v>
      </c>
      <c r="DT49" s="13">
        <v>38</v>
      </c>
      <c r="DU49" s="13">
        <v>56</v>
      </c>
      <c r="DV49" s="13">
        <v>47</v>
      </c>
      <c r="DW49" s="13">
        <v>37</v>
      </c>
      <c r="DX49" s="13">
        <v>41</v>
      </c>
      <c r="DY49" s="13">
        <v>29</v>
      </c>
      <c r="DZ49" s="13">
        <v>36</v>
      </c>
      <c r="EA49" s="13">
        <v>35</v>
      </c>
      <c r="EB49" s="13">
        <v>23</v>
      </c>
      <c r="EC49" s="13">
        <v>41</v>
      </c>
      <c r="ED49" s="13">
        <v>19</v>
      </c>
      <c r="EE49" s="13">
        <v>27</v>
      </c>
      <c r="EF49" s="13">
        <v>19</v>
      </c>
      <c r="EG49" s="13">
        <v>23</v>
      </c>
      <c r="EH49" s="13">
        <v>26</v>
      </c>
      <c r="EI49" s="13">
        <v>20</v>
      </c>
      <c r="EJ49" s="13">
        <v>22</v>
      </c>
      <c r="EK49" s="13">
        <v>11</v>
      </c>
      <c r="EL49" s="13">
        <v>8</v>
      </c>
      <c r="EM49" s="13">
        <v>11</v>
      </c>
      <c r="EN49" s="13">
        <v>9</v>
      </c>
      <c r="EO49" s="13">
        <v>6</v>
      </c>
      <c r="EP49" s="13">
        <v>2</v>
      </c>
      <c r="EQ49" s="13"/>
      <c r="ER49" s="13">
        <v>3</v>
      </c>
      <c r="ES49" s="13">
        <v>1</v>
      </c>
      <c r="ET49" s="13"/>
      <c r="EU49" s="13"/>
      <c r="EV49" s="13"/>
      <c r="EW49" s="13"/>
      <c r="EX49" s="13"/>
      <c r="EY49" s="13"/>
      <c r="EZ49" s="13"/>
      <c r="FA49" s="13"/>
      <c r="FB49" s="13"/>
      <c r="FC49" s="57">
        <v>15959</v>
      </c>
      <c r="FD49" s="13">
        <v>15959</v>
      </c>
      <c r="FE49" s="16" t="s">
        <v>188</v>
      </c>
      <c r="FF49" s="13">
        <v>17</v>
      </c>
      <c r="FG49" s="13">
        <v>46</v>
      </c>
      <c r="FH49" s="13">
        <v>43</v>
      </c>
      <c r="FI49" s="13">
        <v>41</v>
      </c>
      <c r="FJ49" s="13">
        <v>39</v>
      </c>
      <c r="FK49" s="13">
        <v>35</v>
      </c>
      <c r="FL49" s="13">
        <v>35</v>
      </c>
      <c r="FM49" s="13">
        <v>45</v>
      </c>
      <c r="FN49" s="13">
        <v>51</v>
      </c>
      <c r="FO49" s="13">
        <v>41</v>
      </c>
      <c r="FP49" s="13">
        <v>46</v>
      </c>
      <c r="FQ49" s="13">
        <v>69</v>
      </c>
      <c r="FR49" s="13">
        <v>57</v>
      </c>
      <c r="FS49" s="13">
        <v>72</v>
      </c>
      <c r="FT49" s="13">
        <v>87</v>
      </c>
      <c r="FU49" s="13">
        <v>96</v>
      </c>
      <c r="FV49" s="13">
        <v>119</v>
      </c>
      <c r="FW49" s="13">
        <v>122</v>
      </c>
      <c r="FX49" s="13">
        <v>200</v>
      </c>
      <c r="FY49" s="13">
        <v>195</v>
      </c>
      <c r="FZ49" s="13">
        <v>210</v>
      </c>
      <c r="GA49" s="13">
        <v>288</v>
      </c>
      <c r="GB49" s="13">
        <v>273</v>
      </c>
      <c r="GC49" s="13">
        <v>299</v>
      </c>
      <c r="GD49" s="13">
        <v>311</v>
      </c>
      <c r="GE49" s="13">
        <v>321</v>
      </c>
      <c r="GF49" s="13">
        <v>345</v>
      </c>
      <c r="GG49" s="13">
        <v>350</v>
      </c>
      <c r="GH49" s="13">
        <v>373</v>
      </c>
      <c r="GI49" s="13">
        <v>430</v>
      </c>
      <c r="GJ49" s="13">
        <v>418</v>
      </c>
      <c r="GK49" s="13">
        <v>420</v>
      </c>
      <c r="GL49" s="13">
        <v>378</v>
      </c>
      <c r="GM49" s="13">
        <v>374</v>
      </c>
      <c r="GN49" s="13">
        <v>386</v>
      </c>
      <c r="GO49" s="13">
        <v>368</v>
      </c>
      <c r="GP49" s="13">
        <v>363</v>
      </c>
      <c r="GQ49" s="13">
        <v>352</v>
      </c>
      <c r="GR49" s="13">
        <v>347</v>
      </c>
      <c r="GS49" s="13">
        <v>352</v>
      </c>
      <c r="GT49" s="13">
        <v>351</v>
      </c>
      <c r="GU49" s="13">
        <v>326</v>
      </c>
      <c r="GV49" s="13">
        <v>367</v>
      </c>
      <c r="GW49" s="13">
        <v>320</v>
      </c>
      <c r="GX49" s="13">
        <v>274</v>
      </c>
      <c r="GY49" s="13">
        <v>287</v>
      </c>
      <c r="GZ49" s="13">
        <v>269</v>
      </c>
      <c r="HA49" s="13">
        <v>263</v>
      </c>
      <c r="HB49" s="13">
        <v>237</v>
      </c>
      <c r="HC49" s="13">
        <v>249</v>
      </c>
      <c r="HD49" s="13">
        <v>211</v>
      </c>
      <c r="HE49" s="13">
        <v>208</v>
      </c>
      <c r="HF49" s="13">
        <v>195</v>
      </c>
      <c r="HG49" s="13">
        <v>213</v>
      </c>
      <c r="HH49" s="13">
        <v>172</v>
      </c>
      <c r="HI49" s="13">
        <v>186</v>
      </c>
      <c r="HJ49" s="13">
        <v>196</v>
      </c>
      <c r="HK49" s="13">
        <v>172</v>
      </c>
      <c r="HL49" s="13">
        <v>165</v>
      </c>
      <c r="HM49" s="13">
        <v>159</v>
      </c>
      <c r="HN49" s="13">
        <v>155</v>
      </c>
      <c r="HO49" s="13">
        <v>119</v>
      </c>
      <c r="HP49" s="13">
        <v>120</v>
      </c>
      <c r="HQ49" s="13">
        <v>112</v>
      </c>
      <c r="HR49" s="13">
        <v>123</v>
      </c>
      <c r="HS49" s="13">
        <v>121</v>
      </c>
      <c r="HT49" s="13">
        <v>117</v>
      </c>
      <c r="HU49" s="13">
        <v>92</v>
      </c>
      <c r="HV49" s="13">
        <v>79</v>
      </c>
      <c r="HW49" s="13">
        <v>77</v>
      </c>
      <c r="HX49" s="13">
        <v>76</v>
      </c>
      <c r="HY49" s="13">
        <v>52</v>
      </c>
      <c r="HZ49" s="13">
        <v>57</v>
      </c>
      <c r="IA49" s="13">
        <v>74</v>
      </c>
      <c r="IB49" s="13">
        <v>62</v>
      </c>
      <c r="IC49" s="13">
        <v>66</v>
      </c>
      <c r="ID49" s="13">
        <v>49</v>
      </c>
      <c r="IE49" s="13">
        <v>43</v>
      </c>
      <c r="IF49" s="13">
        <v>37</v>
      </c>
      <c r="IG49" s="13">
        <v>35</v>
      </c>
      <c r="IH49" s="13">
        <v>39</v>
      </c>
      <c r="II49" s="13">
        <v>39</v>
      </c>
      <c r="IJ49" s="13">
        <v>17</v>
      </c>
      <c r="IK49" s="13">
        <v>27</v>
      </c>
      <c r="IL49" s="13">
        <v>25</v>
      </c>
      <c r="IM49" s="13">
        <v>19</v>
      </c>
      <c r="IN49" s="13">
        <v>15</v>
      </c>
      <c r="IO49" s="13">
        <v>17</v>
      </c>
      <c r="IP49" s="13">
        <v>8</v>
      </c>
      <c r="IQ49" s="13">
        <v>16</v>
      </c>
      <c r="IR49" s="13">
        <v>10</v>
      </c>
      <c r="IS49" s="13">
        <v>9</v>
      </c>
      <c r="IT49" s="13">
        <v>8</v>
      </c>
      <c r="IU49" s="13">
        <v>13</v>
      </c>
      <c r="IV49" s="13">
        <v>2</v>
      </c>
      <c r="IW49" s="13">
        <v>3</v>
      </c>
      <c r="IX49" s="13">
        <v>1</v>
      </c>
      <c r="IY49" s="13"/>
      <c r="IZ49" s="13"/>
      <c r="JA49" s="13"/>
      <c r="JB49" s="13">
        <v>1</v>
      </c>
      <c r="JC49" s="13"/>
      <c r="JD49" s="13"/>
      <c r="JE49" s="13"/>
      <c r="JF49" s="13"/>
      <c r="JG49" s="13">
        <v>1</v>
      </c>
      <c r="JH49" s="13">
        <v>9</v>
      </c>
      <c r="JI49" s="57">
        <v>15179</v>
      </c>
      <c r="JJ49" s="13"/>
      <c r="JK49" s="13">
        <v>8</v>
      </c>
      <c r="JL49" s="13"/>
      <c r="JM49" s="13"/>
      <c r="JN49" s="13"/>
      <c r="JO49" s="13">
        <v>4</v>
      </c>
      <c r="JP49" s="13">
        <v>4</v>
      </c>
      <c r="JQ49" s="13">
        <v>3</v>
      </c>
      <c r="JR49" s="13">
        <v>4</v>
      </c>
      <c r="JS49" s="13">
        <v>2</v>
      </c>
      <c r="JT49" s="13">
        <v>4</v>
      </c>
      <c r="JU49" s="13">
        <v>3</v>
      </c>
      <c r="JV49" s="13">
        <v>9</v>
      </c>
      <c r="JW49" s="13">
        <v>2</v>
      </c>
      <c r="JX49" s="13">
        <v>1</v>
      </c>
      <c r="JY49" s="13">
        <v>3</v>
      </c>
      <c r="JZ49" s="13">
        <v>7</v>
      </c>
      <c r="KA49" s="13">
        <v>1</v>
      </c>
      <c r="KB49" s="13">
        <v>2</v>
      </c>
      <c r="KC49" s="13">
        <v>2</v>
      </c>
      <c r="KD49" s="13">
        <v>6</v>
      </c>
      <c r="KE49" s="13">
        <v>3</v>
      </c>
      <c r="KF49" s="13">
        <v>8</v>
      </c>
      <c r="KG49" s="13">
        <v>16</v>
      </c>
      <c r="KH49" s="13">
        <v>16</v>
      </c>
      <c r="KI49" s="13">
        <v>21</v>
      </c>
      <c r="KJ49" s="13">
        <v>26</v>
      </c>
      <c r="KK49" s="13">
        <v>36</v>
      </c>
      <c r="KL49" s="13">
        <v>23</v>
      </c>
      <c r="KM49" s="13">
        <v>24</v>
      </c>
      <c r="KN49" s="13">
        <v>26</v>
      </c>
      <c r="KO49" s="13">
        <v>28</v>
      </c>
      <c r="KP49" s="13">
        <v>42</v>
      </c>
      <c r="KQ49" s="13">
        <v>35</v>
      </c>
      <c r="KR49" s="13">
        <v>24</v>
      </c>
      <c r="KS49" s="13">
        <v>29</v>
      </c>
      <c r="KT49" s="13">
        <v>26</v>
      </c>
      <c r="KU49" s="13">
        <v>19</v>
      </c>
      <c r="KV49" s="13">
        <v>25</v>
      </c>
      <c r="KW49" s="13">
        <v>26</v>
      </c>
      <c r="KX49" s="13">
        <v>35</v>
      </c>
      <c r="KY49" s="13">
        <v>35</v>
      </c>
      <c r="KZ49" s="13">
        <v>41</v>
      </c>
      <c r="LA49" s="13">
        <v>43</v>
      </c>
      <c r="LB49" s="13">
        <v>41</v>
      </c>
      <c r="LC49" s="13">
        <v>43</v>
      </c>
      <c r="LD49" s="13">
        <v>46</v>
      </c>
      <c r="LE49" s="13">
        <v>30</v>
      </c>
      <c r="LF49" s="13">
        <v>48</v>
      </c>
      <c r="LG49" s="13">
        <v>42</v>
      </c>
      <c r="LH49" s="13">
        <v>45</v>
      </c>
      <c r="LI49" s="13">
        <v>43</v>
      </c>
      <c r="LJ49" s="13">
        <v>43</v>
      </c>
      <c r="LK49" s="13">
        <v>35</v>
      </c>
      <c r="LL49" s="13">
        <v>33</v>
      </c>
      <c r="LM49" s="13">
        <v>15</v>
      </c>
      <c r="LN49" s="13">
        <v>21</v>
      </c>
      <c r="LO49" s="13">
        <v>19</v>
      </c>
      <c r="LP49" s="13">
        <v>26</v>
      </c>
      <c r="LQ49" s="13">
        <v>27</v>
      </c>
      <c r="LR49" s="13">
        <v>15</v>
      </c>
      <c r="LS49" s="13">
        <v>18</v>
      </c>
      <c r="LT49" s="13">
        <v>4</v>
      </c>
      <c r="LU49" s="13">
        <v>6</v>
      </c>
      <c r="LV49" s="13">
        <v>7</v>
      </c>
      <c r="LW49" s="13">
        <v>5</v>
      </c>
      <c r="LX49" s="13">
        <v>5</v>
      </c>
      <c r="LY49" s="13">
        <v>4</v>
      </c>
      <c r="LZ49" s="13">
        <v>1</v>
      </c>
      <c r="MA49" s="13">
        <v>3</v>
      </c>
      <c r="MB49" s="13">
        <v>5</v>
      </c>
      <c r="MC49" s="13">
        <v>4</v>
      </c>
      <c r="MD49" s="13">
        <v>4</v>
      </c>
      <c r="ME49" s="13">
        <v>6</v>
      </c>
      <c r="MF49" s="13">
        <v>2</v>
      </c>
      <c r="MG49" s="13">
        <v>4</v>
      </c>
      <c r="MH49" s="13">
        <v>5</v>
      </c>
      <c r="MI49" s="13">
        <v>3</v>
      </c>
      <c r="MJ49" s="13">
        <v>2</v>
      </c>
      <c r="MK49" s="13">
        <v>4</v>
      </c>
      <c r="ML49" s="13">
        <v>2</v>
      </c>
      <c r="MM49" s="13">
        <v>3</v>
      </c>
      <c r="MN49" s="13">
        <v>2</v>
      </c>
      <c r="MO49" s="13">
        <v>4</v>
      </c>
      <c r="MP49" s="13"/>
      <c r="MQ49" s="13">
        <v>4</v>
      </c>
      <c r="MR49" s="13">
        <v>2</v>
      </c>
      <c r="MS49" s="13">
        <v>2</v>
      </c>
      <c r="MT49" s="13">
        <v>3</v>
      </c>
      <c r="MU49" s="13">
        <v>1</v>
      </c>
      <c r="MV49" s="13">
        <v>4</v>
      </c>
      <c r="MW49" s="13">
        <v>1</v>
      </c>
      <c r="MX49" s="13">
        <v>2</v>
      </c>
      <c r="MY49" s="13">
        <v>1</v>
      </c>
      <c r="MZ49" s="13"/>
      <c r="NA49" s="13"/>
      <c r="NB49" s="13"/>
      <c r="NC49" s="13">
        <v>1</v>
      </c>
      <c r="ND49" s="13"/>
      <c r="NE49" s="13"/>
      <c r="NF49" s="13"/>
      <c r="NG49" s="13">
        <v>1</v>
      </c>
      <c r="NH49" s="13"/>
      <c r="NI49" s="13"/>
      <c r="NJ49" s="13"/>
      <c r="NK49" s="13"/>
      <c r="NL49" s="13"/>
      <c r="NM49" s="13">
        <v>7</v>
      </c>
      <c r="NN49" s="57">
        <v>1376</v>
      </c>
      <c r="NO49" s="13">
        <v>16555</v>
      </c>
    </row>
    <row r="50" spans="1:379">
      <c r="A50" s="8" t="s">
        <v>190</v>
      </c>
      <c r="B50" s="232">
        <f t="shared" si="88"/>
        <v>29</v>
      </c>
      <c r="C50" s="232">
        <f t="shared" si="89"/>
        <v>27</v>
      </c>
      <c r="D50" s="232">
        <f t="shared" si="90"/>
        <v>372</v>
      </c>
      <c r="E50" s="232">
        <f t="shared" si="91"/>
        <v>423</v>
      </c>
      <c r="F50" s="232">
        <f t="shared" si="92"/>
        <v>697</v>
      </c>
      <c r="G50" s="232">
        <f t="shared" si="93"/>
        <v>815</v>
      </c>
      <c r="H50" s="232">
        <f t="shared" si="94"/>
        <v>634</v>
      </c>
      <c r="I50" s="232">
        <f t="shared" si="95"/>
        <v>645</v>
      </c>
      <c r="J50" s="232">
        <f t="shared" si="96"/>
        <v>620</v>
      </c>
      <c r="K50" s="232">
        <f t="shared" si="97"/>
        <v>674</v>
      </c>
      <c r="L50" s="232">
        <f t="shared" si="98"/>
        <v>458</v>
      </c>
      <c r="M50" s="232">
        <f t="shared" si="99"/>
        <v>443</v>
      </c>
      <c r="N50" s="232">
        <f t="shared" si="100"/>
        <v>303</v>
      </c>
      <c r="O50" s="232">
        <f t="shared" si="101"/>
        <v>284</v>
      </c>
      <c r="P50" s="232">
        <f t="shared" si="102"/>
        <v>205</v>
      </c>
      <c r="Q50" s="232">
        <f t="shared" si="103"/>
        <v>208</v>
      </c>
      <c r="R50" s="232">
        <f t="shared" si="104"/>
        <v>80</v>
      </c>
      <c r="S50" s="232">
        <f t="shared" si="105"/>
        <v>104</v>
      </c>
      <c r="T50" s="232">
        <f t="shared" si="106"/>
        <v>13</v>
      </c>
      <c r="U50" s="232">
        <f t="shared" si="107"/>
        <v>33</v>
      </c>
      <c r="W50" s="16" t="s">
        <v>56</v>
      </c>
      <c r="X50" s="616">
        <f t="shared" si="108"/>
        <v>361</v>
      </c>
      <c r="Y50" s="616">
        <f t="shared" si="109"/>
        <v>335</v>
      </c>
      <c r="Z50" s="616">
        <f t="shared" si="110"/>
        <v>386</v>
      </c>
      <c r="AA50" s="616">
        <f t="shared" si="111"/>
        <v>478</v>
      </c>
      <c r="AB50" s="616">
        <f t="shared" si="112"/>
        <v>695</v>
      </c>
      <c r="AC50" s="616">
        <f t="shared" si="113"/>
        <v>843</v>
      </c>
      <c r="AD50" s="616">
        <f t="shared" si="114"/>
        <v>876</v>
      </c>
      <c r="AE50" s="616">
        <f t="shared" si="115"/>
        <v>1014</v>
      </c>
      <c r="AF50" s="616">
        <f t="shared" si="116"/>
        <v>810</v>
      </c>
      <c r="AG50" s="616">
        <f t="shared" si="117"/>
        <v>943</v>
      </c>
      <c r="AH50" s="616">
        <f t="shared" si="118"/>
        <v>594</v>
      </c>
      <c r="AI50" s="616">
        <f t="shared" si="119"/>
        <v>669</v>
      </c>
      <c r="AJ50" s="616">
        <f t="shared" si="120"/>
        <v>401</v>
      </c>
      <c r="AK50" s="616">
        <f t="shared" si="121"/>
        <v>417</v>
      </c>
      <c r="AL50" s="616">
        <f t="shared" si="122"/>
        <v>263</v>
      </c>
      <c r="AM50" s="616">
        <f t="shared" si="123"/>
        <v>239</v>
      </c>
      <c r="AN50" s="616">
        <f t="shared" si="124"/>
        <v>101</v>
      </c>
      <c r="AO50" s="616">
        <f t="shared" si="125"/>
        <v>119</v>
      </c>
      <c r="AP50" s="616">
        <f t="shared" si="126"/>
        <v>19</v>
      </c>
      <c r="AQ50" s="616">
        <f t="shared" si="127"/>
        <v>44</v>
      </c>
      <c r="AR50" s="616">
        <f t="shared" si="128"/>
        <v>109</v>
      </c>
      <c r="AT50" s="16" t="s">
        <v>56</v>
      </c>
      <c r="AU50" s="13">
        <v>21</v>
      </c>
      <c r="AV50" s="13">
        <v>37</v>
      </c>
      <c r="AW50" s="13">
        <v>56</v>
      </c>
      <c r="AX50" s="13">
        <v>39</v>
      </c>
      <c r="AY50" s="13">
        <v>34</v>
      </c>
      <c r="AZ50" s="13">
        <v>27</v>
      </c>
      <c r="BA50" s="13">
        <v>26</v>
      </c>
      <c r="BB50" s="13">
        <v>28</v>
      </c>
      <c r="BC50" s="13">
        <v>34</v>
      </c>
      <c r="BD50" s="13">
        <v>33</v>
      </c>
      <c r="BE50" s="13">
        <v>29</v>
      </c>
      <c r="BF50" s="13">
        <v>37</v>
      </c>
      <c r="BG50" s="13">
        <v>38</v>
      </c>
      <c r="BH50" s="13">
        <v>52</v>
      </c>
      <c r="BI50" s="13">
        <v>32</v>
      </c>
      <c r="BJ50" s="13">
        <v>50</v>
      </c>
      <c r="BK50" s="13">
        <v>44</v>
      </c>
      <c r="BL50" s="13">
        <v>59</v>
      </c>
      <c r="BM50" s="13">
        <v>69</v>
      </c>
      <c r="BN50" s="13">
        <v>68</v>
      </c>
      <c r="BO50" s="13">
        <v>67</v>
      </c>
      <c r="BP50" s="13">
        <v>87</v>
      </c>
      <c r="BQ50" s="13">
        <v>77</v>
      </c>
      <c r="BR50" s="13">
        <v>81</v>
      </c>
      <c r="BS50" s="13">
        <v>84</v>
      </c>
      <c r="BT50" s="13">
        <v>89</v>
      </c>
      <c r="BU50" s="13">
        <v>95</v>
      </c>
      <c r="BV50" s="13">
        <v>76</v>
      </c>
      <c r="BW50" s="13">
        <v>86</v>
      </c>
      <c r="BX50" s="13">
        <v>101</v>
      </c>
      <c r="BY50" s="13">
        <v>107</v>
      </c>
      <c r="BZ50" s="13">
        <v>98</v>
      </c>
      <c r="CA50" s="13">
        <v>106</v>
      </c>
      <c r="CB50" s="13">
        <v>91</v>
      </c>
      <c r="CC50" s="13">
        <v>108</v>
      </c>
      <c r="CD50" s="13">
        <v>106</v>
      </c>
      <c r="CE50" s="13">
        <v>79</v>
      </c>
      <c r="CF50" s="13">
        <v>122</v>
      </c>
      <c r="CG50" s="13">
        <v>95</v>
      </c>
      <c r="CH50" s="13">
        <v>102</v>
      </c>
      <c r="CI50" s="13">
        <v>92</v>
      </c>
      <c r="CJ50" s="13">
        <v>122</v>
      </c>
      <c r="CK50" s="13">
        <v>109</v>
      </c>
      <c r="CL50" s="13">
        <v>90</v>
      </c>
      <c r="CM50" s="13">
        <v>95</v>
      </c>
      <c r="CN50" s="13">
        <v>79</v>
      </c>
      <c r="CO50" s="13">
        <v>102</v>
      </c>
      <c r="CP50" s="13">
        <v>84</v>
      </c>
      <c r="CQ50" s="13">
        <v>87</v>
      </c>
      <c r="CR50" s="13">
        <v>83</v>
      </c>
      <c r="CS50" s="13">
        <v>84</v>
      </c>
      <c r="CT50" s="13">
        <v>79</v>
      </c>
      <c r="CU50" s="13">
        <v>79</v>
      </c>
      <c r="CV50" s="13">
        <v>58</v>
      </c>
      <c r="CW50" s="13">
        <v>60</v>
      </c>
      <c r="CX50" s="13">
        <v>54</v>
      </c>
      <c r="CY50" s="13">
        <v>81</v>
      </c>
      <c r="CZ50" s="13">
        <v>64</v>
      </c>
      <c r="DA50" s="13">
        <v>47</v>
      </c>
      <c r="DB50" s="13">
        <v>63</v>
      </c>
      <c r="DC50" s="13">
        <v>48</v>
      </c>
      <c r="DD50" s="13">
        <v>57</v>
      </c>
      <c r="DE50" s="13">
        <v>35</v>
      </c>
      <c r="DF50" s="13">
        <v>36</v>
      </c>
      <c r="DG50" s="13">
        <v>47</v>
      </c>
      <c r="DH50" s="13">
        <v>33</v>
      </c>
      <c r="DI50" s="13">
        <v>46</v>
      </c>
      <c r="DJ50" s="13">
        <v>39</v>
      </c>
      <c r="DK50" s="13">
        <v>31</v>
      </c>
      <c r="DL50" s="13">
        <v>45</v>
      </c>
      <c r="DM50" s="13">
        <v>28</v>
      </c>
      <c r="DN50" s="13">
        <v>33</v>
      </c>
      <c r="DO50" s="13">
        <v>26</v>
      </c>
      <c r="DP50" s="13">
        <v>23</v>
      </c>
      <c r="DQ50" s="13">
        <v>25</v>
      </c>
      <c r="DR50" s="13">
        <v>14</v>
      </c>
      <c r="DS50" s="13">
        <v>28</v>
      </c>
      <c r="DT50" s="13">
        <v>24</v>
      </c>
      <c r="DU50" s="13">
        <v>19</v>
      </c>
      <c r="DV50" s="13">
        <v>19</v>
      </c>
      <c r="DW50" s="13">
        <v>19</v>
      </c>
      <c r="DX50" s="13">
        <v>12</v>
      </c>
      <c r="DY50" s="13">
        <v>18</v>
      </c>
      <c r="DZ50" s="13">
        <v>17</v>
      </c>
      <c r="EA50" s="13">
        <v>9</v>
      </c>
      <c r="EB50" s="13">
        <v>14</v>
      </c>
      <c r="EC50" s="13">
        <v>7</v>
      </c>
      <c r="ED50" s="13">
        <v>7</v>
      </c>
      <c r="EE50" s="13">
        <v>3</v>
      </c>
      <c r="EF50" s="13">
        <v>13</v>
      </c>
      <c r="EG50" s="13">
        <v>8</v>
      </c>
      <c r="EH50" s="13">
        <v>7</v>
      </c>
      <c r="EI50" s="13">
        <v>8</v>
      </c>
      <c r="EJ50" s="13">
        <v>5</v>
      </c>
      <c r="EK50" s="13">
        <v>5</v>
      </c>
      <c r="EL50" s="13">
        <v>5</v>
      </c>
      <c r="EM50" s="13">
        <v>1</v>
      </c>
      <c r="EN50" s="13">
        <v>2</v>
      </c>
      <c r="EO50" s="13"/>
      <c r="EP50" s="13">
        <v>1</v>
      </c>
      <c r="EQ50" s="13">
        <v>1</v>
      </c>
      <c r="ER50" s="13">
        <v>1</v>
      </c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57">
        <v>5101</v>
      </c>
      <c r="FD50" s="13">
        <v>5101</v>
      </c>
      <c r="FE50" s="16" t="s">
        <v>56</v>
      </c>
      <c r="FF50" s="13">
        <v>17</v>
      </c>
      <c r="FG50" s="13">
        <v>43</v>
      </c>
      <c r="FH50" s="13">
        <v>54</v>
      </c>
      <c r="FI50" s="13">
        <v>30</v>
      </c>
      <c r="FJ50" s="13">
        <v>49</v>
      </c>
      <c r="FK50" s="13">
        <v>33</v>
      </c>
      <c r="FL50" s="13">
        <v>30</v>
      </c>
      <c r="FM50" s="13">
        <v>30</v>
      </c>
      <c r="FN50" s="13">
        <v>39</v>
      </c>
      <c r="FO50" s="13">
        <v>36</v>
      </c>
      <c r="FP50" s="13">
        <v>23</v>
      </c>
      <c r="FQ50" s="13">
        <v>40</v>
      </c>
      <c r="FR50" s="13">
        <v>30</v>
      </c>
      <c r="FS50" s="13">
        <v>32</v>
      </c>
      <c r="FT50" s="13">
        <v>34</v>
      </c>
      <c r="FU50" s="13">
        <v>33</v>
      </c>
      <c r="FV50" s="13">
        <v>45</v>
      </c>
      <c r="FW50" s="13">
        <v>43</v>
      </c>
      <c r="FX50" s="13">
        <v>62</v>
      </c>
      <c r="FY50" s="13">
        <v>44</v>
      </c>
      <c r="FZ50" s="13">
        <v>56</v>
      </c>
      <c r="GA50" s="13">
        <v>91</v>
      </c>
      <c r="GB50" s="13">
        <v>55</v>
      </c>
      <c r="GC50" s="13">
        <v>55</v>
      </c>
      <c r="GD50" s="13">
        <v>71</v>
      </c>
      <c r="GE50" s="13">
        <v>72</v>
      </c>
      <c r="GF50" s="13">
        <v>66</v>
      </c>
      <c r="GG50" s="13">
        <v>81</v>
      </c>
      <c r="GH50" s="13">
        <v>74</v>
      </c>
      <c r="GI50" s="13">
        <v>74</v>
      </c>
      <c r="GJ50" s="13">
        <v>96</v>
      </c>
      <c r="GK50" s="13">
        <v>81</v>
      </c>
      <c r="GL50" s="13">
        <v>83</v>
      </c>
      <c r="GM50" s="13">
        <v>96</v>
      </c>
      <c r="GN50" s="13">
        <v>92</v>
      </c>
      <c r="GO50" s="13">
        <v>97</v>
      </c>
      <c r="GP50" s="13">
        <v>72</v>
      </c>
      <c r="GQ50" s="13">
        <v>88</v>
      </c>
      <c r="GR50" s="13">
        <v>80</v>
      </c>
      <c r="GS50" s="13">
        <v>91</v>
      </c>
      <c r="GT50" s="13">
        <v>97</v>
      </c>
      <c r="GU50" s="13">
        <v>95</v>
      </c>
      <c r="GV50" s="13">
        <v>85</v>
      </c>
      <c r="GW50" s="13">
        <v>82</v>
      </c>
      <c r="GX50" s="13">
        <v>71</v>
      </c>
      <c r="GY50" s="13">
        <v>76</v>
      </c>
      <c r="GZ50" s="13">
        <v>87</v>
      </c>
      <c r="HA50" s="13">
        <v>69</v>
      </c>
      <c r="HB50" s="13">
        <v>76</v>
      </c>
      <c r="HC50" s="13">
        <v>72</v>
      </c>
      <c r="HD50" s="13">
        <v>76</v>
      </c>
      <c r="HE50" s="13">
        <v>60</v>
      </c>
      <c r="HF50" s="13">
        <v>68</v>
      </c>
      <c r="HG50" s="13">
        <v>63</v>
      </c>
      <c r="HH50" s="13">
        <v>60</v>
      </c>
      <c r="HI50" s="13">
        <v>56</v>
      </c>
      <c r="HJ50" s="13">
        <v>63</v>
      </c>
      <c r="HK50" s="13">
        <v>55</v>
      </c>
      <c r="HL50" s="13">
        <v>51</v>
      </c>
      <c r="HM50" s="13">
        <v>42</v>
      </c>
      <c r="HN50" s="13">
        <v>47</v>
      </c>
      <c r="HO50" s="13">
        <v>45</v>
      </c>
      <c r="HP50" s="13">
        <v>41</v>
      </c>
      <c r="HQ50" s="13">
        <v>54</v>
      </c>
      <c r="HR50" s="13">
        <v>46</v>
      </c>
      <c r="HS50" s="13">
        <v>30</v>
      </c>
      <c r="HT50" s="13">
        <v>42</v>
      </c>
      <c r="HU50" s="13">
        <v>37</v>
      </c>
      <c r="HV50" s="13">
        <v>33</v>
      </c>
      <c r="HW50" s="13">
        <v>26</v>
      </c>
      <c r="HX50" s="13">
        <v>53</v>
      </c>
      <c r="HY50" s="13">
        <v>31</v>
      </c>
      <c r="HZ50" s="13">
        <v>18</v>
      </c>
      <c r="IA50" s="13">
        <v>34</v>
      </c>
      <c r="IB50" s="13">
        <v>29</v>
      </c>
      <c r="IC50" s="13">
        <v>23</v>
      </c>
      <c r="ID50" s="13">
        <v>25</v>
      </c>
      <c r="IE50" s="13">
        <v>21</v>
      </c>
      <c r="IF50" s="13">
        <v>8</v>
      </c>
      <c r="IG50" s="13">
        <v>21</v>
      </c>
      <c r="IH50" s="13">
        <v>10</v>
      </c>
      <c r="II50" s="13">
        <v>15</v>
      </c>
      <c r="IJ50" s="13">
        <v>15</v>
      </c>
      <c r="IK50" s="13">
        <v>17</v>
      </c>
      <c r="IL50" s="13">
        <v>9</v>
      </c>
      <c r="IM50" s="13">
        <v>4</v>
      </c>
      <c r="IN50" s="13">
        <v>12</v>
      </c>
      <c r="IO50" s="13">
        <v>5</v>
      </c>
      <c r="IP50" s="13">
        <v>8</v>
      </c>
      <c r="IQ50" s="13">
        <v>6</v>
      </c>
      <c r="IR50" s="13">
        <v>5</v>
      </c>
      <c r="IS50" s="13">
        <v>4</v>
      </c>
      <c r="IT50" s="13">
        <v>4</v>
      </c>
      <c r="IU50" s="13">
        <v>3</v>
      </c>
      <c r="IV50" s="13"/>
      <c r="IW50" s="13">
        <v>1</v>
      </c>
      <c r="IX50" s="13"/>
      <c r="IY50" s="13"/>
      <c r="IZ50" s="13">
        <v>1</v>
      </c>
      <c r="JA50" s="13"/>
      <c r="JB50" s="13">
        <v>1</v>
      </c>
      <c r="JC50" s="13"/>
      <c r="JD50" s="13"/>
      <c r="JE50" s="13"/>
      <c r="JF50" s="13"/>
      <c r="JG50" s="13"/>
      <c r="JH50" s="13"/>
      <c r="JI50" s="57">
        <v>4506</v>
      </c>
      <c r="JJ50" s="13"/>
      <c r="JK50" s="13">
        <v>2</v>
      </c>
      <c r="JL50" s="13"/>
      <c r="JM50" s="13">
        <v>1</v>
      </c>
      <c r="JN50" s="13">
        <v>2</v>
      </c>
      <c r="JO50" s="13">
        <v>3</v>
      </c>
      <c r="JP50" s="13">
        <v>1</v>
      </c>
      <c r="JQ50" s="13">
        <v>5</v>
      </c>
      <c r="JR50" s="13"/>
      <c r="JS50" s="13">
        <v>6</v>
      </c>
      <c r="JT50" s="13">
        <v>10</v>
      </c>
      <c r="JU50" s="13">
        <v>9</v>
      </c>
      <c r="JV50" s="13"/>
      <c r="JW50" s="13"/>
      <c r="JX50" s="13"/>
      <c r="JY50" s="13">
        <v>1</v>
      </c>
      <c r="JZ50" s="13">
        <v>1</v>
      </c>
      <c r="KA50" s="13">
        <v>1</v>
      </c>
      <c r="KB50" s="13"/>
      <c r="KC50" s="13">
        <v>3</v>
      </c>
      <c r="KD50" s="13"/>
      <c r="KE50" s="13"/>
      <c r="KF50" s="13">
        <v>1</v>
      </c>
      <c r="KG50" s="13"/>
      <c r="KH50" s="13">
        <v>1</v>
      </c>
      <c r="KI50" s="13">
        <v>1</v>
      </c>
      <c r="KJ50" s="13"/>
      <c r="KK50" s="13"/>
      <c r="KL50" s="13"/>
      <c r="KM50" s="13">
        <v>1</v>
      </c>
      <c r="KN50" s="13">
        <v>2</v>
      </c>
      <c r="KO50" s="13">
        <v>1</v>
      </c>
      <c r="KP50" s="13">
        <v>1</v>
      </c>
      <c r="KQ50" s="13">
        <v>2</v>
      </c>
      <c r="KR50" s="13">
        <v>4</v>
      </c>
      <c r="KS50" s="13">
        <v>3</v>
      </c>
      <c r="KT50" s="13">
        <v>1</v>
      </c>
      <c r="KU50" s="13"/>
      <c r="KV50" s="13"/>
      <c r="KW50" s="13">
        <v>1</v>
      </c>
      <c r="KX50" s="13">
        <v>1</v>
      </c>
      <c r="KY50" s="13">
        <v>11</v>
      </c>
      <c r="KZ50" s="13"/>
      <c r="LA50" s="13"/>
      <c r="LB50" s="13">
        <v>1</v>
      </c>
      <c r="LC50" s="13"/>
      <c r="LD50" s="13">
        <v>3</v>
      </c>
      <c r="LE50" s="13">
        <v>2</v>
      </c>
      <c r="LF50" s="13"/>
      <c r="LG50" s="13">
        <v>1</v>
      </c>
      <c r="LH50" s="13">
        <v>1</v>
      </c>
      <c r="LI50" s="13">
        <v>1</v>
      </c>
      <c r="LJ50" s="13"/>
      <c r="LK50" s="13"/>
      <c r="LL50" s="13"/>
      <c r="LM50" s="13"/>
      <c r="LN50" s="13"/>
      <c r="LO50" s="13">
        <v>1</v>
      </c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>
        <v>1</v>
      </c>
      <c r="MD50" s="13"/>
      <c r="ME50" s="13"/>
      <c r="MF50" s="13">
        <v>1</v>
      </c>
      <c r="MG50" s="13"/>
      <c r="MH50" s="13"/>
      <c r="MI50" s="13"/>
      <c r="MJ50" s="13"/>
      <c r="MK50" s="13"/>
      <c r="ML50" s="13"/>
      <c r="MM50" s="13">
        <v>1</v>
      </c>
      <c r="MN50" s="13">
        <v>1</v>
      </c>
      <c r="MO50" s="13">
        <v>1</v>
      </c>
      <c r="MP50" s="13">
        <v>1</v>
      </c>
      <c r="MQ50" s="13">
        <v>3</v>
      </c>
      <c r="MR50" s="13">
        <v>1</v>
      </c>
      <c r="MS50" s="13">
        <v>1</v>
      </c>
      <c r="MT50" s="13">
        <v>1</v>
      </c>
      <c r="MU50" s="13"/>
      <c r="MV50" s="13">
        <v>3</v>
      </c>
      <c r="MW50" s="13"/>
      <c r="MX50" s="13">
        <v>2</v>
      </c>
      <c r="MY50" s="13">
        <v>1</v>
      </c>
      <c r="MZ50" s="13"/>
      <c r="NA50" s="13">
        <v>1</v>
      </c>
      <c r="NB50" s="13">
        <v>1</v>
      </c>
      <c r="NC50" s="13">
        <v>1</v>
      </c>
      <c r="ND50" s="13"/>
      <c r="NE50" s="13"/>
      <c r="NF50" s="13"/>
      <c r="NG50" s="13"/>
      <c r="NH50" s="13"/>
      <c r="NI50" s="13"/>
      <c r="NJ50" s="13"/>
      <c r="NK50" s="13"/>
      <c r="NL50" s="13"/>
      <c r="NM50" s="13">
        <v>2</v>
      </c>
      <c r="NN50" s="57">
        <v>109</v>
      </c>
      <c r="NO50" s="13">
        <v>4615</v>
      </c>
    </row>
    <row r="51" spans="1:379">
      <c r="A51" s="8" t="s">
        <v>62</v>
      </c>
      <c r="B51" s="232">
        <f t="shared" si="88"/>
        <v>57</v>
      </c>
      <c r="C51" s="232">
        <f t="shared" si="89"/>
        <v>37</v>
      </c>
      <c r="D51" s="232">
        <f t="shared" si="90"/>
        <v>196</v>
      </c>
      <c r="E51" s="232">
        <f t="shared" si="91"/>
        <v>249</v>
      </c>
      <c r="F51" s="232">
        <f t="shared" si="92"/>
        <v>579</v>
      </c>
      <c r="G51" s="232">
        <f t="shared" si="93"/>
        <v>544</v>
      </c>
      <c r="H51" s="232">
        <f t="shared" si="94"/>
        <v>527</v>
      </c>
      <c r="I51" s="232">
        <f t="shared" si="95"/>
        <v>527</v>
      </c>
      <c r="J51" s="232">
        <f t="shared" si="96"/>
        <v>509</v>
      </c>
      <c r="K51" s="232">
        <f t="shared" si="97"/>
        <v>531</v>
      </c>
      <c r="L51" s="232">
        <f t="shared" si="98"/>
        <v>411</v>
      </c>
      <c r="M51" s="232">
        <f t="shared" si="99"/>
        <v>404</v>
      </c>
      <c r="N51" s="232">
        <f t="shared" si="100"/>
        <v>274</v>
      </c>
      <c r="O51" s="232">
        <f t="shared" si="101"/>
        <v>245</v>
      </c>
      <c r="P51" s="232">
        <f t="shared" si="102"/>
        <v>152</v>
      </c>
      <c r="Q51" s="232">
        <f t="shared" si="103"/>
        <v>148</v>
      </c>
      <c r="R51" s="232">
        <f t="shared" si="104"/>
        <v>58</v>
      </c>
      <c r="S51" s="232">
        <f t="shared" si="105"/>
        <v>82</v>
      </c>
      <c r="T51" s="232">
        <f t="shared" si="106"/>
        <v>9</v>
      </c>
      <c r="U51" s="232">
        <f t="shared" si="107"/>
        <v>22</v>
      </c>
      <c r="W51" s="16" t="s">
        <v>57</v>
      </c>
      <c r="X51" s="616">
        <f t="shared" si="108"/>
        <v>62</v>
      </c>
      <c r="Y51" s="616">
        <f t="shared" si="109"/>
        <v>47</v>
      </c>
      <c r="Z51" s="616">
        <f t="shared" si="110"/>
        <v>101</v>
      </c>
      <c r="AA51" s="616">
        <f t="shared" si="111"/>
        <v>140</v>
      </c>
      <c r="AB51" s="616">
        <f t="shared" si="112"/>
        <v>325</v>
      </c>
      <c r="AC51" s="616">
        <f t="shared" si="113"/>
        <v>323</v>
      </c>
      <c r="AD51" s="616">
        <f t="shared" si="114"/>
        <v>371</v>
      </c>
      <c r="AE51" s="616">
        <f t="shared" si="115"/>
        <v>325</v>
      </c>
      <c r="AF51" s="616">
        <f t="shared" si="116"/>
        <v>321</v>
      </c>
      <c r="AG51" s="616">
        <f t="shared" si="117"/>
        <v>296</v>
      </c>
      <c r="AH51" s="616">
        <f t="shared" si="118"/>
        <v>182</v>
      </c>
      <c r="AI51" s="616">
        <f t="shared" si="119"/>
        <v>193</v>
      </c>
      <c r="AJ51" s="616">
        <f t="shared" si="120"/>
        <v>120</v>
      </c>
      <c r="AK51" s="616">
        <f t="shared" si="121"/>
        <v>111</v>
      </c>
      <c r="AL51" s="616">
        <f t="shared" si="122"/>
        <v>66</v>
      </c>
      <c r="AM51" s="616">
        <f t="shared" si="123"/>
        <v>58</v>
      </c>
      <c r="AN51" s="616">
        <f t="shared" si="124"/>
        <v>30</v>
      </c>
      <c r="AO51" s="616">
        <f t="shared" si="125"/>
        <v>47</v>
      </c>
      <c r="AP51" s="616">
        <f t="shared" si="126"/>
        <v>8</v>
      </c>
      <c r="AQ51" s="616">
        <f t="shared" si="127"/>
        <v>30</v>
      </c>
      <c r="AR51" s="616">
        <f t="shared" si="128"/>
        <v>40</v>
      </c>
      <c r="AT51" s="16" t="s">
        <v>57</v>
      </c>
      <c r="AU51" s="13">
        <v>6</v>
      </c>
      <c r="AV51" s="13">
        <v>6</v>
      </c>
      <c r="AW51" s="13">
        <v>4</v>
      </c>
      <c r="AX51" s="13">
        <v>1</v>
      </c>
      <c r="AY51" s="13">
        <v>7</v>
      </c>
      <c r="AZ51" s="13">
        <v>4</v>
      </c>
      <c r="BA51" s="13">
        <v>4</v>
      </c>
      <c r="BB51" s="13">
        <v>6</v>
      </c>
      <c r="BC51" s="13">
        <v>5</v>
      </c>
      <c r="BD51" s="13">
        <v>4</v>
      </c>
      <c r="BE51" s="13">
        <v>5</v>
      </c>
      <c r="BF51" s="13">
        <v>8</v>
      </c>
      <c r="BG51" s="13">
        <v>8</v>
      </c>
      <c r="BH51" s="13">
        <v>7</v>
      </c>
      <c r="BI51" s="13">
        <v>15</v>
      </c>
      <c r="BJ51" s="13">
        <v>11</v>
      </c>
      <c r="BK51" s="13">
        <v>11</v>
      </c>
      <c r="BL51" s="13">
        <v>21</v>
      </c>
      <c r="BM51" s="13">
        <v>31</v>
      </c>
      <c r="BN51" s="13">
        <v>23</v>
      </c>
      <c r="BO51" s="13">
        <v>28</v>
      </c>
      <c r="BP51" s="13">
        <v>21</v>
      </c>
      <c r="BQ51" s="13">
        <v>30</v>
      </c>
      <c r="BR51" s="13">
        <v>34</v>
      </c>
      <c r="BS51" s="13">
        <v>32</v>
      </c>
      <c r="BT51" s="13">
        <v>35</v>
      </c>
      <c r="BU51" s="13">
        <v>42</v>
      </c>
      <c r="BV51" s="13">
        <v>30</v>
      </c>
      <c r="BW51" s="13">
        <v>33</v>
      </c>
      <c r="BX51" s="13">
        <v>38</v>
      </c>
      <c r="BY51" s="13">
        <v>24</v>
      </c>
      <c r="BZ51" s="13">
        <v>44</v>
      </c>
      <c r="CA51" s="13">
        <v>35</v>
      </c>
      <c r="CB51" s="13">
        <v>40</v>
      </c>
      <c r="CC51" s="13">
        <v>39</v>
      </c>
      <c r="CD51" s="13">
        <v>34</v>
      </c>
      <c r="CE51" s="13">
        <v>24</v>
      </c>
      <c r="CF51" s="13">
        <v>27</v>
      </c>
      <c r="CG51" s="13">
        <v>31</v>
      </c>
      <c r="CH51" s="13">
        <v>27</v>
      </c>
      <c r="CI51" s="13">
        <v>25</v>
      </c>
      <c r="CJ51" s="13">
        <v>37</v>
      </c>
      <c r="CK51" s="13">
        <v>30</v>
      </c>
      <c r="CL51" s="13">
        <v>35</v>
      </c>
      <c r="CM51" s="13">
        <v>33</v>
      </c>
      <c r="CN51" s="13">
        <v>23</v>
      </c>
      <c r="CO51" s="13">
        <v>34</v>
      </c>
      <c r="CP51" s="13">
        <v>27</v>
      </c>
      <c r="CQ51" s="13">
        <v>26</v>
      </c>
      <c r="CR51" s="13">
        <v>26</v>
      </c>
      <c r="CS51" s="13">
        <v>25</v>
      </c>
      <c r="CT51" s="13">
        <v>28</v>
      </c>
      <c r="CU51" s="13">
        <v>27</v>
      </c>
      <c r="CV51" s="13">
        <v>22</v>
      </c>
      <c r="CW51" s="13">
        <v>15</v>
      </c>
      <c r="CX51" s="13">
        <v>17</v>
      </c>
      <c r="CY51" s="13">
        <v>13</v>
      </c>
      <c r="CZ51" s="13">
        <v>16</v>
      </c>
      <c r="DA51" s="13">
        <v>18</v>
      </c>
      <c r="DB51" s="13">
        <v>12</v>
      </c>
      <c r="DC51" s="13">
        <v>17</v>
      </c>
      <c r="DD51" s="13">
        <v>13</v>
      </c>
      <c r="DE51" s="13">
        <v>14</v>
      </c>
      <c r="DF51" s="13">
        <v>8</v>
      </c>
      <c r="DG51" s="13">
        <v>13</v>
      </c>
      <c r="DH51" s="13">
        <v>11</v>
      </c>
      <c r="DI51" s="13">
        <v>9</v>
      </c>
      <c r="DJ51" s="13">
        <v>10</v>
      </c>
      <c r="DK51" s="13">
        <v>12</v>
      </c>
      <c r="DL51" s="13">
        <v>4</v>
      </c>
      <c r="DM51" s="13">
        <v>7</v>
      </c>
      <c r="DN51" s="13">
        <v>14</v>
      </c>
      <c r="DO51" s="13">
        <v>5</v>
      </c>
      <c r="DP51" s="13">
        <v>8</v>
      </c>
      <c r="DQ51" s="13">
        <v>3</v>
      </c>
      <c r="DR51" s="13">
        <v>6</v>
      </c>
      <c r="DS51" s="13">
        <v>3</v>
      </c>
      <c r="DT51" s="13">
        <v>4</v>
      </c>
      <c r="DU51" s="13">
        <v>4</v>
      </c>
      <c r="DV51" s="13">
        <v>4</v>
      </c>
      <c r="DW51" s="13">
        <v>7</v>
      </c>
      <c r="DX51" s="13">
        <v>6</v>
      </c>
      <c r="DY51" s="13">
        <v>9</v>
      </c>
      <c r="DZ51" s="13">
        <v>4</v>
      </c>
      <c r="EA51" s="13">
        <v>5</v>
      </c>
      <c r="EB51" s="13">
        <v>7</v>
      </c>
      <c r="EC51" s="13">
        <v>3</v>
      </c>
      <c r="ED51" s="13">
        <v>2</v>
      </c>
      <c r="EE51" s="13">
        <v>1</v>
      </c>
      <c r="EF51" s="13">
        <v>3</v>
      </c>
      <c r="EG51" s="13">
        <v>9</v>
      </c>
      <c r="EH51" s="13">
        <v>4</v>
      </c>
      <c r="EI51" s="13">
        <v>3</v>
      </c>
      <c r="EJ51" s="13">
        <v>4</v>
      </c>
      <c r="EK51" s="13">
        <v>1</v>
      </c>
      <c r="EL51" s="13">
        <v>5</v>
      </c>
      <c r="EM51" s="13">
        <v>1</v>
      </c>
      <c r="EN51" s="13">
        <v>3</v>
      </c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57">
        <v>1570</v>
      </c>
      <c r="FD51" s="13">
        <v>1570</v>
      </c>
      <c r="FE51" s="16" t="s">
        <v>57</v>
      </c>
      <c r="FF51" s="13">
        <v>4</v>
      </c>
      <c r="FG51" s="13">
        <v>10</v>
      </c>
      <c r="FH51" s="13">
        <v>11</v>
      </c>
      <c r="FI51" s="13">
        <v>5</v>
      </c>
      <c r="FJ51" s="13">
        <v>6</v>
      </c>
      <c r="FK51" s="13">
        <v>3</v>
      </c>
      <c r="FL51" s="13">
        <v>3</v>
      </c>
      <c r="FM51" s="13">
        <v>4</v>
      </c>
      <c r="FN51" s="13">
        <v>5</v>
      </c>
      <c r="FO51" s="13">
        <v>11</v>
      </c>
      <c r="FP51" s="13">
        <v>7</v>
      </c>
      <c r="FQ51" s="13">
        <v>3</v>
      </c>
      <c r="FR51" s="13">
        <v>2</v>
      </c>
      <c r="FS51" s="13">
        <v>5</v>
      </c>
      <c r="FT51" s="13">
        <v>9</v>
      </c>
      <c r="FU51" s="13">
        <v>7</v>
      </c>
      <c r="FV51" s="13">
        <v>10</v>
      </c>
      <c r="FW51" s="13">
        <v>12</v>
      </c>
      <c r="FX51" s="13">
        <v>23</v>
      </c>
      <c r="FY51" s="13">
        <v>23</v>
      </c>
      <c r="FZ51" s="13">
        <v>22</v>
      </c>
      <c r="GA51" s="13">
        <v>24</v>
      </c>
      <c r="GB51" s="13">
        <v>25</v>
      </c>
      <c r="GC51" s="13">
        <v>31</v>
      </c>
      <c r="GD51" s="13">
        <v>41</v>
      </c>
      <c r="GE51" s="13">
        <v>40</v>
      </c>
      <c r="GF51" s="13">
        <v>37</v>
      </c>
      <c r="GG51" s="13">
        <v>34</v>
      </c>
      <c r="GH51" s="13">
        <v>36</v>
      </c>
      <c r="GI51" s="13">
        <v>35</v>
      </c>
      <c r="GJ51" s="13">
        <v>36</v>
      </c>
      <c r="GK51" s="13">
        <v>35</v>
      </c>
      <c r="GL51" s="13">
        <v>38</v>
      </c>
      <c r="GM51" s="13">
        <v>42</v>
      </c>
      <c r="GN51" s="13">
        <v>32</v>
      </c>
      <c r="GO51" s="13">
        <v>40</v>
      </c>
      <c r="GP51" s="13">
        <v>38</v>
      </c>
      <c r="GQ51" s="13">
        <v>34</v>
      </c>
      <c r="GR51" s="13">
        <v>36</v>
      </c>
      <c r="GS51" s="13">
        <v>40</v>
      </c>
      <c r="GT51" s="13">
        <v>35</v>
      </c>
      <c r="GU51" s="13">
        <v>47</v>
      </c>
      <c r="GV51" s="13">
        <v>26</v>
      </c>
      <c r="GW51" s="13">
        <v>35</v>
      </c>
      <c r="GX51" s="13">
        <v>37</v>
      </c>
      <c r="GY51" s="13">
        <v>23</v>
      </c>
      <c r="GZ51" s="13">
        <v>34</v>
      </c>
      <c r="HA51" s="13">
        <v>24</v>
      </c>
      <c r="HB51" s="13">
        <v>29</v>
      </c>
      <c r="HC51" s="13">
        <v>31</v>
      </c>
      <c r="HD51" s="13">
        <v>19</v>
      </c>
      <c r="HE51" s="13">
        <v>19</v>
      </c>
      <c r="HF51" s="13">
        <v>23</v>
      </c>
      <c r="HG51" s="13">
        <v>18</v>
      </c>
      <c r="HH51" s="13">
        <v>17</v>
      </c>
      <c r="HI51" s="13">
        <v>16</v>
      </c>
      <c r="HJ51" s="13">
        <v>20</v>
      </c>
      <c r="HK51" s="13">
        <v>8</v>
      </c>
      <c r="HL51" s="13">
        <v>14</v>
      </c>
      <c r="HM51" s="13">
        <v>28</v>
      </c>
      <c r="HN51" s="13">
        <v>16</v>
      </c>
      <c r="HO51" s="13">
        <v>12</v>
      </c>
      <c r="HP51" s="13">
        <v>12</v>
      </c>
      <c r="HQ51" s="13">
        <v>15</v>
      </c>
      <c r="HR51" s="13">
        <v>13</v>
      </c>
      <c r="HS51" s="13">
        <v>9</v>
      </c>
      <c r="HT51" s="13">
        <v>4</v>
      </c>
      <c r="HU51" s="13">
        <v>11</v>
      </c>
      <c r="HV51" s="13">
        <v>15</v>
      </c>
      <c r="HW51" s="13">
        <v>13</v>
      </c>
      <c r="HX51" s="13">
        <v>10</v>
      </c>
      <c r="HY51" s="13">
        <v>6</v>
      </c>
      <c r="HZ51" s="13">
        <v>7</v>
      </c>
      <c r="IA51" s="13">
        <v>9</v>
      </c>
      <c r="IB51" s="13">
        <v>10</v>
      </c>
      <c r="IC51" s="13">
        <v>5</v>
      </c>
      <c r="ID51" s="13">
        <v>8</v>
      </c>
      <c r="IE51" s="13">
        <v>6</v>
      </c>
      <c r="IF51" s="13">
        <v>2</v>
      </c>
      <c r="IG51" s="13">
        <v>3</v>
      </c>
      <c r="IH51" s="13">
        <v>9</v>
      </c>
      <c r="II51" s="13">
        <v>5</v>
      </c>
      <c r="IJ51" s="13">
        <v>3</v>
      </c>
      <c r="IK51" s="13">
        <v>4</v>
      </c>
      <c r="IL51" s="13">
        <v>1</v>
      </c>
      <c r="IM51" s="13">
        <v>3</v>
      </c>
      <c r="IN51" s="13">
        <v>2</v>
      </c>
      <c r="IO51" s="13">
        <v>1</v>
      </c>
      <c r="IP51" s="13"/>
      <c r="IQ51" s="13">
        <v>2</v>
      </c>
      <c r="IR51" s="13">
        <v>1</v>
      </c>
      <c r="IS51" s="13">
        <v>3</v>
      </c>
      <c r="IT51" s="13">
        <v>1</v>
      </c>
      <c r="IU51" s="13">
        <v>2</v>
      </c>
      <c r="IV51" s="13">
        <v>1</v>
      </c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57">
        <v>1586</v>
      </c>
      <c r="JJ51" s="13"/>
      <c r="JK51" s="13"/>
      <c r="JL51" s="13"/>
      <c r="JM51" s="13"/>
      <c r="JN51" s="13"/>
      <c r="JO51" s="13"/>
      <c r="JP51" s="13">
        <v>2</v>
      </c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>
        <v>1</v>
      </c>
      <c r="KB51" s="13">
        <v>2</v>
      </c>
      <c r="KC51" s="13">
        <v>1</v>
      </c>
      <c r="KD51" s="13">
        <v>1</v>
      </c>
      <c r="KE51" s="13">
        <v>1</v>
      </c>
      <c r="KF51" s="13"/>
      <c r="KG51" s="13"/>
      <c r="KH51" s="13">
        <v>1</v>
      </c>
      <c r="KI51" s="13"/>
      <c r="KJ51" s="13"/>
      <c r="KK51" s="13"/>
      <c r="KL51" s="13">
        <v>2</v>
      </c>
      <c r="KM51" s="13"/>
      <c r="KN51" s="13"/>
      <c r="KO51" s="13">
        <v>2</v>
      </c>
      <c r="KP51" s="13">
        <v>1</v>
      </c>
      <c r="KQ51" s="13">
        <v>1</v>
      </c>
      <c r="KR51" s="13"/>
      <c r="KS51" s="13">
        <v>2</v>
      </c>
      <c r="KT51" s="13">
        <v>1</v>
      </c>
      <c r="KU51" s="13"/>
      <c r="KV51" s="13"/>
      <c r="KW51" s="13">
        <v>1</v>
      </c>
      <c r="KX51" s="13"/>
      <c r="KY51" s="13">
        <v>2</v>
      </c>
      <c r="KZ51" s="13"/>
      <c r="LA51" s="13"/>
      <c r="LB51" s="13">
        <v>1</v>
      </c>
      <c r="LC51" s="13"/>
      <c r="LD51" s="13">
        <v>1</v>
      </c>
      <c r="LE51" s="13"/>
      <c r="LF51" s="13"/>
      <c r="LG51" s="13">
        <v>1</v>
      </c>
      <c r="LH51" s="13"/>
      <c r="LI51" s="13"/>
      <c r="LJ51" s="13">
        <v>1</v>
      </c>
      <c r="LK51" s="13">
        <v>1</v>
      </c>
      <c r="LL51" s="13"/>
      <c r="LM51" s="13">
        <v>1</v>
      </c>
      <c r="LN51" s="13">
        <v>1</v>
      </c>
      <c r="LO51" s="13"/>
      <c r="LP51" s="13"/>
      <c r="LQ51" s="13"/>
      <c r="LR51" s="13"/>
      <c r="LS51" s="13"/>
      <c r="LT51" s="13"/>
      <c r="LU51" s="13">
        <v>1</v>
      </c>
      <c r="LV51" s="13"/>
      <c r="LW51" s="13"/>
      <c r="LX51" s="13"/>
      <c r="LY51" s="13">
        <v>1</v>
      </c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>
        <v>1</v>
      </c>
      <c r="MK51" s="13"/>
      <c r="ML51" s="13">
        <v>1</v>
      </c>
      <c r="MM51" s="13"/>
      <c r="MN51" s="13"/>
      <c r="MO51" s="13"/>
      <c r="MP51" s="13">
        <v>2</v>
      </c>
      <c r="MQ51" s="13"/>
      <c r="MR51" s="13">
        <v>1</v>
      </c>
      <c r="MS51" s="13"/>
      <c r="MT51" s="13">
        <v>1</v>
      </c>
      <c r="MU51" s="13"/>
      <c r="MV51" s="13">
        <v>2</v>
      </c>
      <c r="MW51" s="13"/>
      <c r="MX51" s="13"/>
      <c r="MY51" s="13"/>
      <c r="MZ51" s="13"/>
      <c r="NA51" s="13"/>
      <c r="NB51" s="13">
        <v>1</v>
      </c>
      <c r="NC51" s="13">
        <v>1</v>
      </c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57">
        <v>40</v>
      </c>
      <c r="NO51" s="13">
        <v>1626</v>
      </c>
    </row>
    <row r="52" spans="1:379">
      <c r="A52" s="9" t="s">
        <v>63</v>
      </c>
      <c r="B52" s="232">
        <f t="shared" si="88"/>
        <v>91</v>
      </c>
      <c r="C52" s="232">
        <f t="shared" si="89"/>
        <v>75</v>
      </c>
      <c r="D52" s="232">
        <f t="shared" si="90"/>
        <v>187</v>
      </c>
      <c r="E52" s="232">
        <f t="shared" si="91"/>
        <v>197</v>
      </c>
      <c r="F52" s="232">
        <f t="shared" si="92"/>
        <v>401</v>
      </c>
      <c r="G52" s="232">
        <f t="shared" si="93"/>
        <v>340</v>
      </c>
      <c r="H52" s="232">
        <f t="shared" si="94"/>
        <v>407</v>
      </c>
      <c r="I52" s="232">
        <f t="shared" si="95"/>
        <v>394</v>
      </c>
      <c r="J52" s="232">
        <f t="shared" si="96"/>
        <v>307</v>
      </c>
      <c r="K52" s="232">
        <f t="shared" si="97"/>
        <v>322</v>
      </c>
      <c r="L52" s="232">
        <f t="shared" si="98"/>
        <v>180</v>
      </c>
      <c r="M52" s="232">
        <f t="shared" si="99"/>
        <v>172</v>
      </c>
      <c r="N52" s="232">
        <f t="shared" si="100"/>
        <v>107</v>
      </c>
      <c r="O52" s="232">
        <f t="shared" si="101"/>
        <v>106</v>
      </c>
      <c r="P52" s="232">
        <f t="shared" si="102"/>
        <v>61</v>
      </c>
      <c r="Q52" s="232">
        <f t="shared" si="103"/>
        <v>47</v>
      </c>
      <c r="R52" s="232">
        <f t="shared" si="104"/>
        <v>24</v>
      </c>
      <c r="S52" s="232">
        <f t="shared" si="105"/>
        <v>34</v>
      </c>
      <c r="T52" s="232">
        <f t="shared" si="106"/>
        <v>6</v>
      </c>
      <c r="U52" s="232">
        <f t="shared" si="107"/>
        <v>9</v>
      </c>
      <c r="W52" s="16" t="s">
        <v>189</v>
      </c>
      <c r="X52" s="616">
        <f t="shared" si="108"/>
        <v>5</v>
      </c>
      <c r="Y52" s="616">
        <f t="shared" si="109"/>
        <v>5</v>
      </c>
      <c r="Z52" s="616">
        <f t="shared" si="110"/>
        <v>39</v>
      </c>
      <c r="AA52" s="616">
        <f t="shared" si="111"/>
        <v>43</v>
      </c>
      <c r="AB52" s="616">
        <f t="shared" si="112"/>
        <v>118</v>
      </c>
      <c r="AC52" s="616">
        <f t="shared" si="113"/>
        <v>116</v>
      </c>
      <c r="AD52" s="616">
        <f t="shared" si="114"/>
        <v>143</v>
      </c>
      <c r="AE52" s="616">
        <f t="shared" si="115"/>
        <v>149</v>
      </c>
      <c r="AF52" s="616">
        <f t="shared" si="116"/>
        <v>119</v>
      </c>
      <c r="AG52" s="616">
        <f t="shared" si="117"/>
        <v>143</v>
      </c>
      <c r="AH52" s="616">
        <f t="shared" si="118"/>
        <v>109</v>
      </c>
      <c r="AI52" s="616">
        <f t="shared" si="119"/>
        <v>127</v>
      </c>
      <c r="AJ52" s="616">
        <f t="shared" si="120"/>
        <v>86</v>
      </c>
      <c r="AK52" s="616">
        <f t="shared" si="121"/>
        <v>87</v>
      </c>
      <c r="AL52" s="616">
        <f t="shared" si="122"/>
        <v>47</v>
      </c>
      <c r="AM52" s="616">
        <f t="shared" si="123"/>
        <v>44</v>
      </c>
      <c r="AN52" s="616">
        <f t="shared" si="124"/>
        <v>20</v>
      </c>
      <c r="AO52" s="616">
        <f t="shared" si="125"/>
        <v>19</v>
      </c>
      <c r="AP52" s="616">
        <f t="shared" si="126"/>
        <v>8</v>
      </c>
      <c r="AQ52" s="616">
        <f t="shared" si="127"/>
        <v>5</v>
      </c>
      <c r="AR52" s="616">
        <f t="shared" si="128"/>
        <v>18</v>
      </c>
      <c r="AT52" s="16" t="s">
        <v>189</v>
      </c>
      <c r="AU52" s="13"/>
      <c r="AV52" s="13">
        <v>1</v>
      </c>
      <c r="AW52" s="13"/>
      <c r="AX52" s="13"/>
      <c r="AY52" s="13"/>
      <c r="AZ52" s="13"/>
      <c r="BA52" s="13"/>
      <c r="BB52" s="13">
        <v>1</v>
      </c>
      <c r="BC52" s="13">
        <v>2</v>
      </c>
      <c r="BD52" s="13">
        <v>1</v>
      </c>
      <c r="BE52" s="13"/>
      <c r="BF52" s="13"/>
      <c r="BG52" s="13"/>
      <c r="BH52" s="13">
        <v>4</v>
      </c>
      <c r="BI52" s="13"/>
      <c r="BJ52" s="13">
        <v>3</v>
      </c>
      <c r="BK52" s="13">
        <v>5</v>
      </c>
      <c r="BL52" s="13">
        <v>10</v>
      </c>
      <c r="BM52" s="13">
        <v>8</v>
      </c>
      <c r="BN52" s="13">
        <v>13</v>
      </c>
      <c r="BO52" s="13">
        <v>10</v>
      </c>
      <c r="BP52" s="13">
        <v>11</v>
      </c>
      <c r="BQ52" s="13">
        <v>9</v>
      </c>
      <c r="BR52" s="13">
        <v>15</v>
      </c>
      <c r="BS52" s="13">
        <v>7</v>
      </c>
      <c r="BT52" s="13">
        <v>10</v>
      </c>
      <c r="BU52" s="13">
        <v>15</v>
      </c>
      <c r="BV52" s="13">
        <v>16</v>
      </c>
      <c r="BW52" s="13">
        <v>8</v>
      </c>
      <c r="BX52" s="13">
        <v>15</v>
      </c>
      <c r="BY52" s="13">
        <v>12</v>
      </c>
      <c r="BZ52" s="13">
        <v>12</v>
      </c>
      <c r="CA52" s="13">
        <v>16</v>
      </c>
      <c r="CB52" s="13">
        <v>19</v>
      </c>
      <c r="CC52" s="13">
        <v>17</v>
      </c>
      <c r="CD52" s="13">
        <v>16</v>
      </c>
      <c r="CE52" s="13">
        <v>17</v>
      </c>
      <c r="CF52" s="13">
        <v>14</v>
      </c>
      <c r="CG52" s="13">
        <v>15</v>
      </c>
      <c r="CH52" s="13">
        <v>11</v>
      </c>
      <c r="CI52" s="13">
        <v>21</v>
      </c>
      <c r="CJ52" s="13">
        <v>14</v>
      </c>
      <c r="CK52" s="13">
        <v>10</v>
      </c>
      <c r="CL52" s="13">
        <v>15</v>
      </c>
      <c r="CM52" s="13">
        <v>9</v>
      </c>
      <c r="CN52" s="13">
        <v>10</v>
      </c>
      <c r="CO52" s="13">
        <v>18</v>
      </c>
      <c r="CP52" s="13">
        <v>20</v>
      </c>
      <c r="CQ52" s="13">
        <v>13</v>
      </c>
      <c r="CR52" s="13">
        <v>13</v>
      </c>
      <c r="CS52" s="13">
        <v>11</v>
      </c>
      <c r="CT52" s="13">
        <v>9</v>
      </c>
      <c r="CU52" s="13">
        <v>9</v>
      </c>
      <c r="CV52" s="13">
        <v>15</v>
      </c>
      <c r="CW52" s="13">
        <v>15</v>
      </c>
      <c r="CX52" s="13">
        <v>16</v>
      </c>
      <c r="CY52" s="13">
        <v>14</v>
      </c>
      <c r="CZ52" s="13">
        <v>14</v>
      </c>
      <c r="DA52" s="13">
        <v>14</v>
      </c>
      <c r="DB52" s="13">
        <v>10</v>
      </c>
      <c r="DC52" s="13">
        <v>10</v>
      </c>
      <c r="DD52" s="13">
        <v>5</v>
      </c>
      <c r="DE52" s="13">
        <v>13</v>
      </c>
      <c r="DF52" s="13">
        <v>9</v>
      </c>
      <c r="DG52" s="13">
        <v>8</v>
      </c>
      <c r="DH52" s="13">
        <v>11</v>
      </c>
      <c r="DI52" s="13">
        <v>10</v>
      </c>
      <c r="DJ52" s="13">
        <v>7</v>
      </c>
      <c r="DK52" s="13">
        <v>8</v>
      </c>
      <c r="DL52" s="13">
        <v>6</v>
      </c>
      <c r="DM52" s="13">
        <v>4</v>
      </c>
      <c r="DN52" s="13">
        <v>5</v>
      </c>
      <c r="DO52" s="13">
        <v>6</v>
      </c>
      <c r="DP52" s="13">
        <v>5</v>
      </c>
      <c r="DQ52" s="13">
        <v>5</v>
      </c>
      <c r="DR52" s="13">
        <v>2</v>
      </c>
      <c r="DS52" s="13">
        <v>5</v>
      </c>
      <c r="DT52" s="13">
        <v>4</v>
      </c>
      <c r="DU52" s="13">
        <v>3</v>
      </c>
      <c r="DV52" s="13">
        <v>5</v>
      </c>
      <c r="DW52" s="13">
        <v>2</v>
      </c>
      <c r="DX52" s="13">
        <v>2</v>
      </c>
      <c r="DY52" s="13">
        <v>5</v>
      </c>
      <c r="DZ52" s="13">
        <v>2</v>
      </c>
      <c r="EA52" s="13">
        <v>1</v>
      </c>
      <c r="EB52" s="13">
        <v>2</v>
      </c>
      <c r="EC52" s="13">
        <v>1</v>
      </c>
      <c r="ED52" s="13">
        <v>1</v>
      </c>
      <c r="EE52" s="13">
        <v>2</v>
      </c>
      <c r="EF52" s="13">
        <v>1</v>
      </c>
      <c r="EG52" s="13"/>
      <c r="EH52" s="13">
        <v>2</v>
      </c>
      <c r="EI52" s="13"/>
      <c r="EJ52" s="13">
        <v>1</v>
      </c>
      <c r="EK52" s="13">
        <v>1</v>
      </c>
      <c r="EL52" s="13">
        <v>1</v>
      </c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57">
        <v>738</v>
      </c>
      <c r="FD52" s="13">
        <v>738</v>
      </c>
      <c r="FE52" s="16" t="s">
        <v>189</v>
      </c>
      <c r="FF52" s="13">
        <v>1</v>
      </c>
      <c r="FG52" s="13"/>
      <c r="FH52" s="13"/>
      <c r="FI52" s="13"/>
      <c r="FJ52" s="13"/>
      <c r="FK52" s="13">
        <v>2</v>
      </c>
      <c r="FL52" s="13"/>
      <c r="FM52" s="13">
        <v>2</v>
      </c>
      <c r="FN52" s="13"/>
      <c r="FO52" s="13"/>
      <c r="FP52" s="13"/>
      <c r="FQ52" s="13"/>
      <c r="FR52" s="13">
        <v>1</v>
      </c>
      <c r="FS52" s="13">
        <v>2</v>
      </c>
      <c r="FT52" s="13">
        <v>3</v>
      </c>
      <c r="FU52" s="13">
        <v>2</v>
      </c>
      <c r="FV52" s="13">
        <v>4</v>
      </c>
      <c r="FW52" s="13">
        <v>5</v>
      </c>
      <c r="FX52" s="13">
        <v>10</v>
      </c>
      <c r="FY52" s="13">
        <v>12</v>
      </c>
      <c r="FZ52" s="13">
        <v>9</v>
      </c>
      <c r="GA52" s="13">
        <v>8</v>
      </c>
      <c r="GB52" s="13">
        <v>14</v>
      </c>
      <c r="GC52" s="13">
        <v>11</v>
      </c>
      <c r="GD52" s="13">
        <v>11</v>
      </c>
      <c r="GE52" s="13">
        <v>9</v>
      </c>
      <c r="GF52" s="13">
        <v>17</v>
      </c>
      <c r="GG52" s="13">
        <v>9</v>
      </c>
      <c r="GH52" s="13">
        <v>15</v>
      </c>
      <c r="GI52" s="13">
        <v>15</v>
      </c>
      <c r="GJ52" s="13">
        <v>14</v>
      </c>
      <c r="GK52" s="13">
        <v>14</v>
      </c>
      <c r="GL52" s="13">
        <v>8</v>
      </c>
      <c r="GM52" s="13">
        <v>19</v>
      </c>
      <c r="GN52" s="13">
        <v>18</v>
      </c>
      <c r="GO52" s="13">
        <v>15</v>
      </c>
      <c r="GP52" s="13">
        <v>11</v>
      </c>
      <c r="GQ52" s="13">
        <v>16</v>
      </c>
      <c r="GR52" s="13">
        <v>11</v>
      </c>
      <c r="GS52" s="13">
        <v>17</v>
      </c>
      <c r="GT52" s="13">
        <v>10</v>
      </c>
      <c r="GU52" s="13">
        <v>13</v>
      </c>
      <c r="GV52" s="13">
        <v>11</v>
      </c>
      <c r="GW52" s="13">
        <v>21</v>
      </c>
      <c r="GX52" s="13">
        <v>13</v>
      </c>
      <c r="GY52" s="13">
        <v>8</v>
      </c>
      <c r="GZ52" s="13">
        <v>10</v>
      </c>
      <c r="HA52" s="13">
        <v>15</v>
      </c>
      <c r="HB52" s="13">
        <v>9</v>
      </c>
      <c r="HC52" s="13">
        <v>9</v>
      </c>
      <c r="HD52" s="13">
        <v>15</v>
      </c>
      <c r="HE52" s="13">
        <v>10</v>
      </c>
      <c r="HF52" s="13">
        <v>11</v>
      </c>
      <c r="HG52" s="13">
        <v>11</v>
      </c>
      <c r="HH52" s="13">
        <v>13</v>
      </c>
      <c r="HI52" s="13">
        <v>10</v>
      </c>
      <c r="HJ52" s="13">
        <v>8</v>
      </c>
      <c r="HK52" s="13">
        <v>14</v>
      </c>
      <c r="HL52" s="13">
        <v>9</v>
      </c>
      <c r="HM52" s="13">
        <v>8</v>
      </c>
      <c r="HN52" s="13">
        <v>11</v>
      </c>
      <c r="HO52" s="13">
        <v>10</v>
      </c>
      <c r="HP52" s="13">
        <v>9</v>
      </c>
      <c r="HQ52" s="13">
        <v>4</v>
      </c>
      <c r="HR52" s="13">
        <v>7</v>
      </c>
      <c r="HS52" s="13">
        <v>10</v>
      </c>
      <c r="HT52" s="13">
        <v>9</v>
      </c>
      <c r="HU52" s="13">
        <v>10</v>
      </c>
      <c r="HV52" s="13">
        <v>7</v>
      </c>
      <c r="HW52" s="13">
        <v>9</v>
      </c>
      <c r="HX52" s="13">
        <v>8</v>
      </c>
      <c r="HY52" s="13">
        <v>5</v>
      </c>
      <c r="HZ52" s="13">
        <v>7</v>
      </c>
      <c r="IA52" s="13">
        <v>5</v>
      </c>
      <c r="IB52" s="13">
        <v>5</v>
      </c>
      <c r="IC52" s="13">
        <v>2</v>
      </c>
      <c r="ID52" s="13">
        <v>6</v>
      </c>
      <c r="IE52" s="13">
        <v>4</v>
      </c>
      <c r="IF52" s="13">
        <v>2</v>
      </c>
      <c r="IG52" s="13">
        <v>3</v>
      </c>
      <c r="IH52" s="13">
        <v>5</v>
      </c>
      <c r="II52" s="13">
        <v>4</v>
      </c>
      <c r="IJ52" s="13">
        <v>2</v>
      </c>
      <c r="IK52" s="13">
        <v>1</v>
      </c>
      <c r="IL52" s="13">
        <v>2</v>
      </c>
      <c r="IM52" s="13">
        <v>4</v>
      </c>
      <c r="IN52" s="13">
        <v>2</v>
      </c>
      <c r="IO52" s="13"/>
      <c r="IP52" s="13"/>
      <c r="IQ52" s="13"/>
      <c r="IR52" s="13">
        <v>3</v>
      </c>
      <c r="IS52" s="13">
        <v>1</v>
      </c>
      <c r="IT52" s="13">
        <v>2</v>
      </c>
      <c r="IU52" s="13">
        <v>1</v>
      </c>
      <c r="IV52" s="13">
        <v>1</v>
      </c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57">
        <v>694</v>
      </c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>
        <v>1</v>
      </c>
      <c r="JW52" s="13"/>
      <c r="JX52" s="13"/>
      <c r="JY52" s="13"/>
      <c r="JZ52" s="13">
        <v>1</v>
      </c>
      <c r="KA52" s="13"/>
      <c r="KB52" s="13">
        <v>1</v>
      </c>
      <c r="KC52" s="13">
        <v>1</v>
      </c>
      <c r="KD52" s="13"/>
      <c r="KE52" s="13">
        <v>1</v>
      </c>
      <c r="KF52" s="13"/>
      <c r="KG52" s="13"/>
      <c r="KH52" s="13"/>
      <c r="KI52" s="13"/>
      <c r="KJ52" s="13"/>
      <c r="KK52" s="13"/>
      <c r="KL52" s="13"/>
      <c r="KM52" s="13"/>
      <c r="KN52" s="13">
        <v>2</v>
      </c>
      <c r="KO52" s="13"/>
      <c r="KP52" s="13"/>
      <c r="KQ52" s="13"/>
      <c r="KR52" s="13"/>
      <c r="KS52" s="13">
        <v>3</v>
      </c>
      <c r="KT52" s="13"/>
      <c r="KU52" s="13"/>
      <c r="KV52" s="13"/>
      <c r="KW52" s="13"/>
      <c r="KX52" s="13">
        <v>1</v>
      </c>
      <c r="KY52" s="13">
        <v>2</v>
      </c>
      <c r="KZ52" s="13">
        <v>1</v>
      </c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>
        <v>1</v>
      </c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>
        <v>1</v>
      </c>
      <c r="MM52" s="13"/>
      <c r="MN52" s="13"/>
      <c r="MO52" s="13"/>
      <c r="MP52" s="13"/>
      <c r="MQ52" s="13"/>
      <c r="MR52" s="13"/>
      <c r="MS52" s="13"/>
      <c r="MT52" s="13">
        <v>1</v>
      </c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>
        <v>1</v>
      </c>
      <c r="NN52" s="57">
        <v>18</v>
      </c>
      <c r="NO52" s="13">
        <v>712</v>
      </c>
    </row>
    <row r="53" spans="1:379">
      <c r="A53" s="9" t="s">
        <v>191</v>
      </c>
      <c r="B53" s="232">
        <f t="shared" si="88"/>
        <v>46</v>
      </c>
      <c r="C53" s="232">
        <f t="shared" si="89"/>
        <v>33</v>
      </c>
      <c r="D53" s="232">
        <f t="shared" si="90"/>
        <v>203</v>
      </c>
      <c r="E53" s="232">
        <f t="shared" si="91"/>
        <v>198</v>
      </c>
      <c r="F53" s="232">
        <f t="shared" si="92"/>
        <v>731</v>
      </c>
      <c r="G53" s="232">
        <f t="shared" si="93"/>
        <v>673</v>
      </c>
      <c r="H53" s="232">
        <f t="shared" si="94"/>
        <v>788</v>
      </c>
      <c r="I53" s="232">
        <f t="shared" si="95"/>
        <v>738</v>
      </c>
      <c r="J53" s="232">
        <f t="shared" si="96"/>
        <v>669</v>
      </c>
      <c r="K53" s="232">
        <f t="shared" si="97"/>
        <v>600</v>
      </c>
      <c r="L53" s="232">
        <f t="shared" si="98"/>
        <v>446</v>
      </c>
      <c r="M53" s="232">
        <f t="shared" si="99"/>
        <v>386</v>
      </c>
      <c r="N53" s="232">
        <f t="shared" si="100"/>
        <v>206</v>
      </c>
      <c r="O53" s="232">
        <f t="shared" si="101"/>
        <v>172</v>
      </c>
      <c r="P53" s="232">
        <f t="shared" si="102"/>
        <v>90</v>
      </c>
      <c r="Q53" s="232">
        <f t="shared" si="103"/>
        <v>93</v>
      </c>
      <c r="R53" s="232">
        <f t="shared" si="104"/>
        <v>29</v>
      </c>
      <c r="S53" s="232">
        <f t="shared" si="105"/>
        <v>45</v>
      </c>
      <c r="T53" s="232">
        <f t="shared" si="106"/>
        <v>6</v>
      </c>
      <c r="U53" s="232">
        <f t="shared" si="107"/>
        <v>23</v>
      </c>
      <c r="W53" s="16" t="s">
        <v>59</v>
      </c>
      <c r="X53" s="616">
        <f t="shared" si="108"/>
        <v>451</v>
      </c>
      <c r="Y53" s="616">
        <f t="shared" si="109"/>
        <v>437</v>
      </c>
      <c r="Z53" s="616">
        <f t="shared" si="110"/>
        <v>1321</v>
      </c>
      <c r="AA53" s="616">
        <f t="shared" si="111"/>
        <v>1422</v>
      </c>
      <c r="AB53" s="616">
        <f t="shared" si="112"/>
        <v>3995</v>
      </c>
      <c r="AC53" s="616">
        <f t="shared" si="113"/>
        <v>4087</v>
      </c>
      <c r="AD53" s="616">
        <f t="shared" si="114"/>
        <v>4537</v>
      </c>
      <c r="AE53" s="616">
        <f t="shared" si="115"/>
        <v>4401</v>
      </c>
      <c r="AF53" s="616">
        <f t="shared" si="116"/>
        <v>3980</v>
      </c>
      <c r="AG53" s="616">
        <f t="shared" si="117"/>
        <v>3791</v>
      </c>
      <c r="AH53" s="616">
        <f t="shared" si="118"/>
        <v>2723</v>
      </c>
      <c r="AI53" s="616">
        <f t="shared" si="119"/>
        <v>2669</v>
      </c>
      <c r="AJ53" s="616">
        <f t="shared" si="120"/>
        <v>1370</v>
      </c>
      <c r="AK53" s="616">
        <f t="shared" si="121"/>
        <v>1259</v>
      </c>
      <c r="AL53" s="616">
        <f t="shared" si="122"/>
        <v>632</v>
      </c>
      <c r="AM53" s="616">
        <f t="shared" si="123"/>
        <v>600</v>
      </c>
      <c r="AN53" s="616">
        <f t="shared" si="124"/>
        <v>192</v>
      </c>
      <c r="AO53" s="616">
        <f t="shared" si="125"/>
        <v>274</v>
      </c>
      <c r="AP53" s="616">
        <f t="shared" si="126"/>
        <v>28</v>
      </c>
      <c r="AQ53" s="616">
        <f t="shared" si="127"/>
        <v>68</v>
      </c>
      <c r="AR53" s="616">
        <f t="shared" si="128"/>
        <v>605</v>
      </c>
      <c r="AT53" s="16" t="s">
        <v>59</v>
      </c>
      <c r="AU53" s="13">
        <v>17</v>
      </c>
      <c r="AV53" s="13">
        <v>58</v>
      </c>
      <c r="AW53" s="13">
        <v>56</v>
      </c>
      <c r="AX53" s="13">
        <v>44</v>
      </c>
      <c r="AY53" s="13">
        <v>30</v>
      </c>
      <c r="AZ53" s="13">
        <v>46</v>
      </c>
      <c r="BA53" s="13">
        <v>40</v>
      </c>
      <c r="BB53" s="13">
        <v>40</v>
      </c>
      <c r="BC53" s="13">
        <v>58</v>
      </c>
      <c r="BD53" s="13">
        <v>48</v>
      </c>
      <c r="BE53" s="13">
        <v>58</v>
      </c>
      <c r="BF53" s="13">
        <v>75</v>
      </c>
      <c r="BG53" s="13">
        <v>72</v>
      </c>
      <c r="BH53" s="13">
        <v>103</v>
      </c>
      <c r="BI53" s="13">
        <v>104</v>
      </c>
      <c r="BJ53" s="13">
        <v>159</v>
      </c>
      <c r="BK53" s="13">
        <v>163</v>
      </c>
      <c r="BL53" s="13">
        <v>193</v>
      </c>
      <c r="BM53" s="13">
        <v>224</v>
      </c>
      <c r="BN53" s="13">
        <v>271</v>
      </c>
      <c r="BO53" s="13">
        <v>292</v>
      </c>
      <c r="BP53" s="13">
        <v>329</v>
      </c>
      <c r="BQ53" s="13">
        <v>356</v>
      </c>
      <c r="BR53" s="13">
        <v>393</v>
      </c>
      <c r="BS53" s="13">
        <v>430</v>
      </c>
      <c r="BT53" s="13">
        <v>441</v>
      </c>
      <c r="BU53" s="13">
        <v>433</v>
      </c>
      <c r="BV53" s="13">
        <v>431</v>
      </c>
      <c r="BW53" s="13">
        <v>474</v>
      </c>
      <c r="BX53" s="13">
        <v>508</v>
      </c>
      <c r="BY53" s="13">
        <v>490</v>
      </c>
      <c r="BZ53" s="13">
        <v>461</v>
      </c>
      <c r="CA53" s="13">
        <v>434</v>
      </c>
      <c r="CB53" s="13">
        <v>505</v>
      </c>
      <c r="CC53" s="13">
        <v>456</v>
      </c>
      <c r="CD53" s="13">
        <v>391</v>
      </c>
      <c r="CE53" s="13">
        <v>377</v>
      </c>
      <c r="CF53" s="13">
        <v>433</v>
      </c>
      <c r="CG53" s="13">
        <v>390</v>
      </c>
      <c r="CH53" s="13">
        <v>464</v>
      </c>
      <c r="CI53" s="13">
        <v>419</v>
      </c>
      <c r="CJ53" s="13">
        <v>408</v>
      </c>
      <c r="CK53" s="13">
        <v>428</v>
      </c>
      <c r="CL53" s="13">
        <v>452</v>
      </c>
      <c r="CM53" s="13">
        <v>359</v>
      </c>
      <c r="CN53" s="13">
        <v>362</v>
      </c>
      <c r="CO53" s="13">
        <v>349</v>
      </c>
      <c r="CP53" s="13">
        <v>355</v>
      </c>
      <c r="CQ53" s="13">
        <v>341</v>
      </c>
      <c r="CR53" s="13">
        <v>318</v>
      </c>
      <c r="CS53" s="13">
        <v>312</v>
      </c>
      <c r="CT53" s="13">
        <v>321</v>
      </c>
      <c r="CU53" s="13">
        <v>291</v>
      </c>
      <c r="CV53" s="13">
        <v>277</v>
      </c>
      <c r="CW53" s="13">
        <v>294</v>
      </c>
      <c r="CX53" s="13">
        <v>244</v>
      </c>
      <c r="CY53" s="13">
        <v>259</v>
      </c>
      <c r="CZ53" s="13">
        <v>264</v>
      </c>
      <c r="DA53" s="13">
        <v>228</v>
      </c>
      <c r="DB53" s="13">
        <v>179</v>
      </c>
      <c r="DC53" s="13">
        <v>177</v>
      </c>
      <c r="DD53" s="13">
        <v>163</v>
      </c>
      <c r="DE53" s="13">
        <v>124</v>
      </c>
      <c r="DF53" s="13">
        <v>131</v>
      </c>
      <c r="DG53" s="13">
        <v>122</v>
      </c>
      <c r="DH53" s="13">
        <v>117</v>
      </c>
      <c r="DI53" s="13">
        <v>112</v>
      </c>
      <c r="DJ53" s="13">
        <v>101</v>
      </c>
      <c r="DK53" s="13">
        <v>116</v>
      </c>
      <c r="DL53" s="13">
        <v>96</v>
      </c>
      <c r="DM53" s="13">
        <v>77</v>
      </c>
      <c r="DN53" s="13">
        <v>73</v>
      </c>
      <c r="DO53" s="13">
        <v>62</v>
      </c>
      <c r="DP53" s="13">
        <v>72</v>
      </c>
      <c r="DQ53" s="13">
        <v>56</v>
      </c>
      <c r="DR53" s="13">
        <v>58</v>
      </c>
      <c r="DS53" s="13">
        <v>49</v>
      </c>
      <c r="DT53" s="13">
        <v>54</v>
      </c>
      <c r="DU53" s="13">
        <v>56</v>
      </c>
      <c r="DV53" s="13">
        <v>43</v>
      </c>
      <c r="DW53" s="13">
        <v>42</v>
      </c>
      <c r="DX53" s="13">
        <v>43</v>
      </c>
      <c r="DY53" s="13">
        <v>33</v>
      </c>
      <c r="DZ53" s="13">
        <v>33</v>
      </c>
      <c r="EA53" s="13">
        <v>17</v>
      </c>
      <c r="EB53" s="13">
        <v>24</v>
      </c>
      <c r="EC53" s="13">
        <v>28</v>
      </c>
      <c r="ED53" s="13">
        <v>14</v>
      </c>
      <c r="EE53" s="13">
        <v>15</v>
      </c>
      <c r="EF53" s="13">
        <v>25</v>
      </c>
      <c r="EG53" s="13">
        <v>12</v>
      </c>
      <c r="EH53" s="13">
        <v>12</v>
      </c>
      <c r="EI53" s="13">
        <v>7</v>
      </c>
      <c r="EJ53" s="13">
        <v>12</v>
      </c>
      <c r="EK53" s="13">
        <v>11</v>
      </c>
      <c r="EL53" s="13">
        <v>5</v>
      </c>
      <c r="EM53" s="13">
        <v>2</v>
      </c>
      <c r="EN53" s="13">
        <v>3</v>
      </c>
      <c r="EO53" s="13">
        <v>1</v>
      </c>
      <c r="EP53" s="13"/>
      <c r="EQ53" s="13">
        <v>2</v>
      </c>
      <c r="ER53" s="13">
        <v>1</v>
      </c>
      <c r="ES53" s="13"/>
      <c r="ET53" s="13"/>
      <c r="EU53" s="13"/>
      <c r="EV53" s="13"/>
      <c r="EW53" s="13"/>
      <c r="EX53" s="13"/>
      <c r="EY53" s="13"/>
      <c r="EZ53" s="13"/>
      <c r="FA53" s="13"/>
      <c r="FB53" s="13">
        <v>3</v>
      </c>
      <c r="FC53" s="57">
        <v>19011</v>
      </c>
      <c r="FD53" s="13">
        <v>19011</v>
      </c>
      <c r="FE53" s="16" t="s">
        <v>59</v>
      </c>
      <c r="FF53" s="13">
        <v>21</v>
      </c>
      <c r="FG53" s="13">
        <v>53</v>
      </c>
      <c r="FH53" s="13">
        <v>55</v>
      </c>
      <c r="FI53" s="13">
        <v>46</v>
      </c>
      <c r="FJ53" s="13">
        <v>43</v>
      </c>
      <c r="FK53" s="13">
        <v>36</v>
      </c>
      <c r="FL53" s="13">
        <v>42</v>
      </c>
      <c r="FM53" s="13">
        <v>46</v>
      </c>
      <c r="FN53" s="13">
        <v>59</v>
      </c>
      <c r="FO53" s="13">
        <v>50</v>
      </c>
      <c r="FP53" s="13">
        <v>62</v>
      </c>
      <c r="FQ53" s="13">
        <v>74</v>
      </c>
      <c r="FR53" s="13">
        <v>84</v>
      </c>
      <c r="FS53" s="13">
        <v>96</v>
      </c>
      <c r="FT53" s="13">
        <v>113</v>
      </c>
      <c r="FU53" s="13">
        <v>122</v>
      </c>
      <c r="FV53" s="13">
        <v>147</v>
      </c>
      <c r="FW53" s="13">
        <v>150</v>
      </c>
      <c r="FX53" s="13">
        <v>233</v>
      </c>
      <c r="FY53" s="13">
        <v>240</v>
      </c>
      <c r="FZ53" s="13">
        <v>295</v>
      </c>
      <c r="GA53" s="13">
        <v>325</v>
      </c>
      <c r="GB53" s="13">
        <v>323</v>
      </c>
      <c r="GC53" s="13">
        <v>355</v>
      </c>
      <c r="GD53" s="13">
        <v>403</v>
      </c>
      <c r="GE53" s="13">
        <v>420</v>
      </c>
      <c r="GF53" s="13">
        <v>464</v>
      </c>
      <c r="GG53" s="13">
        <v>445</v>
      </c>
      <c r="GH53" s="13">
        <v>470</v>
      </c>
      <c r="GI53" s="13">
        <v>495</v>
      </c>
      <c r="GJ53" s="13">
        <v>514</v>
      </c>
      <c r="GK53" s="13">
        <v>474</v>
      </c>
      <c r="GL53" s="13">
        <v>441</v>
      </c>
      <c r="GM53" s="13">
        <v>426</v>
      </c>
      <c r="GN53" s="13">
        <v>488</v>
      </c>
      <c r="GO53" s="13">
        <v>433</v>
      </c>
      <c r="GP53" s="13">
        <v>486</v>
      </c>
      <c r="GQ53" s="13">
        <v>407</v>
      </c>
      <c r="GR53" s="13">
        <v>424</v>
      </c>
      <c r="GS53" s="13">
        <v>444</v>
      </c>
      <c r="GT53" s="13">
        <v>442</v>
      </c>
      <c r="GU53" s="13">
        <v>460</v>
      </c>
      <c r="GV53" s="13">
        <v>449</v>
      </c>
      <c r="GW53" s="13">
        <v>431</v>
      </c>
      <c r="GX53" s="13">
        <v>423</v>
      </c>
      <c r="GY53" s="13">
        <v>382</v>
      </c>
      <c r="GZ53" s="13">
        <v>349</v>
      </c>
      <c r="HA53" s="13">
        <v>330</v>
      </c>
      <c r="HB53" s="13">
        <v>349</v>
      </c>
      <c r="HC53" s="13">
        <v>365</v>
      </c>
      <c r="HD53" s="13">
        <v>348</v>
      </c>
      <c r="HE53" s="13">
        <v>332</v>
      </c>
      <c r="HF53" s="13">
        <v>284</v>
      </c>
      <c r="HG53" s="13">
        <v>331</v>
      </c>
      <c r="HH53" s="13">
        <v>278</v>
      </c>
      <c r="HI53" s="13">
        <v>267</v>
      </c>
      <c r="HJ53" s="13">
        <v>246</v>
      </c>
      <c r="HK53" s="13">
        <v>239</v>
      </c>
      <c r="HL53" s="13">
        <v>214</v>
      </c>
      <c r="HM53" s="13">
        <v>184</v>
      </c>
      <c r="HN53" s="13">
        <v>172</v>
      </c>
      <c r="HO53" s="13">
        <v>179</v>
      </c>
      <c r="HP53" s="13">
        <v>181</v>
      </c>
      <c r="HQ53" s="13">
        <v>148</v>
      </c>
      <c r="HR53" s="13">
        <v>138</v>
      </c>
      <c r="HS53" s="13">
        <v>119</v>
      </c>
      <c r="HT53" s="13">
        <v>114</v>
      </c>
      <c r="HU53" s="13">
        <v>109</v>
      </c>
      <c r="HV53" s="13">
        <v>117</v>
      </c>
      <c r="HW53" s="13">
        <v>93</v>
      </c>
      <c r="HX53" s="13">
        <v>95</v>
      </c>
      <c r="HY53" s="13">
        <v>82</v>
      </c>
      <c r="HZ53" s="13">
        <v>70</v>
      </c>
      <c r="IA53" s="13">
        <v>76</v>
      </c>
      <c r="IB53" s="13">
        <v>66</v>
      </c>
      <c r="IC53" s="13">
        <v>59</v>
      </c>
      <c r="ID53" s="13">
        <v>59</v>
      </c>
      <c r="IE53" s="13">
        <v>47</v>
      </c>
      <c r="IF53" s="13">
        <v>43</v>
      </c>
      <c r="IG53" s="13">
        <v>35</v>
      </c>
      <c r="IH53" s="13">
        <v>29</v>
      </c>
      <c r="II53" s="13">
        <v>27</v>
      </c>
      <c r="IJ53" s="13">
        <v>27</v>
      </c>
      <c r="IK53" s="13">
        <v>15</v>
      </c>
      <c r="IL53" s="13">
        <v>27</v>
      </c>
      <c r="IM53" s="13">
        <v>11</v>
      </c>
      <c r="IN53" s="13">
        <v>25</v>
      </c>
      <c r="IO53" s="13">
        <v>13</v>
      </c>
      <c r="IP53" s="13">
        <v>2</v>
      </c>
      <c r="IQ53" s="13">
        <v>16</v>
      </c>
      <c r="IR53" s="13">
        <v>5</v>
      </c>
      <c r="IS53" s="13">
        <v>11</v>
      </c>
      <c r="IT53" s="13">
        <v>2</v>
      </c>
      <c r="IU53" s="13">
        <v>2</v>
      </c>
      <c r="IV53" s="13">
        <v>4</v>
      </c>
      <c r="IW53" s="13"/>
      <c r="IX53" s="13">
        <v>1</v>
      </c>
      <c r="IY53" s="13">
        <v>1</v>
      </c>
      <c r="IZ53" s="13">
        <v>1</v>
      </c>
      <c r="JA53" s="13"/>
      <c r="JB53" s="13">
        <v>1</v>
      </c>
      <c r="JC53" s="13"/>
      <c r="JD53" s="13"/>
      <c r="JE53" s="13"/>
      <c r="JF53" s="13"/>
      <c r="JG53" s="13"/>
      <c r="JH53" s="13"/>
      <c r="JI53" s="57">
        <v>19229</v>
      </c>
      <c r="JJ53" s="13">
        <v>7</v>
      </c>
      <c r="JK53" s="13">
        <v>17</v>
      </c>
      <c r="JL53" s="13">
        <v>1</v>
      </c>
      <c r="JM53" s="13"/>
      <c r="JN53" s="13"/>
      <c r="JO53" s="13">
        <v>1</v>
      </c>
      <c r="JP53" s="13">
        <v>2</v>
      </c>
      <c r="JQ53" s="13">
        <v>3</v>
      </c>
      <c r="JR53" s="13">
        <v>1</v>
      </c>
      <c r="JS53" s="13">
        <v>4</v>
      </c>
      <c r="JT53" s="13">
        <v>4</v>
      </c>
      <c r="JU53" s="13">
        <v>15</v>
      </c>
      <c r="JV53" s="13">
        <v>3</v>
      </c>
      <c r="JW53" s="13">
        <v>6</v>
      </c>
      <c r="JX53" s="13">
        <v>4</v>
      </c>
      <c r="JY53" s="13">
        <v>3</v>
      </c>
      <c r="JZ53" s="13">
        <v>6</v>
      </c>
      <c r="KA53" s="13">
        <v>7</v>
      </c>
      <c r="KB53" s="13">
        <v>10</v>
      </c>
      <c r="KC53" s="13">
        <v>18</v>
      </c>
      <c r="KD53" s="13">
        <v>15</v>
      </c>
      <c r="KE53" s="13">
        <v>32</v>
      </c>
      <c r="KF53" s="13">
        <v>13</v>
      </c>
      <c r="KG53" s="13">
        <v>13</v>
      </c>
      <c r="KH53" s="13">
        <v>19</v>
      </c>
      <c r="KI53" s="13">
        <v>11</v>
      </c>
      <c r="KJ53" s="13">
        <v>9</v>
      </c>
      <c r="KK53" s="13">
        <v>9</v>
      </c>
      <c r="KL53" s="13">
        <v>10</v>
      </c>
      <c r="KM53" s="13">
        <v>7</v>
      </c>
      <c r="KN53" s="13">
        <v>12</v>
      </c>
      <c r="KO53" s="13">
        <v>6</v>
      </c>
      <c r="KP53" s="13">
        <v>12</v>
      </c>
      <c r="KQ53" s="13">
        <v>12</v>
      </c>
      <c r="KR53" s="13">
        <v>16</v>
      </c>
      <c r="KS53" s="13">
        <v>10</v>
      </c>
      <c r="KT53" s="13">
        <v>9</v>
      </c>
      <c r="KU53" s="13">
        <v>12</v>
      </c>
      <c r="KV53" s="13">
        <v>9</v>
      </c>
      <c r="KW53" s="13">
        <v>11</v>
      </c>
      <c r="KX53" s="13">
        <v>6</v>
      </c>
      <c r="KY53" s="13">
        <v>14</v>
      </c>
      <c r="KZ53" s="13">
        <v>9</v>
      </c>
      <c r="LA53" s="13">
        <v>8</v>
      </c>
      <c r="LB53" s="13">
        <v>8</v>
      </c>
      <c r="LC53" s="13">
        <v>10</v>
      </c>
      <c r="LD53" s="13">
        <v>7</v>
      </c>
      <c r="LE53" s="13">
        <v>8</v>
      </c>
      <c r="LF53" s="13">
        <v>14</v>
      </c>
      <c r="LG53" s="13">
        <v>6</v>
      </c>
      <c r="LH53" s="13">
        <v>3</v>
      </c>
      <c r="LI53" s="13">
        <v>9</v>
      </c>
      <c r="LJ53" s="13">
        <v>5</v>
      </c>
      <c r="LK53" s="13">
        <v>3</v>
      </c>
      <c r="LL53" s="13">
        <v>7</v>
      </c>
      <c r="LM53" s="13">
        <v>10</v>
      </c>
      <c r="LN53" s="13">
        <v>8</v>
      </c>
      <c r="LO53" s="13">
        <v>9</v>
      </c>
      <c r="LP53" s="13">
        <v>9</v>
      </c>
      <c r="LQ53" s="13">
        <v>5</v>
      </c>
      <c r="LR53" s="13">
        <v>4</v>
      </c>
      <c r="LS53" s="13">
        <v>3</v>
      </c>
      <c r="LT53" s="13">
        <v>5</v>
      </c>
      <c r="LU53" s="13">
        <v>4</v>
      </c>
      <c r="LV53" s="13">
        <v>4</v>
      </c>
      <c r="LW53" s="13">
        <v>1</v>
      </c>
      <c r="LX53" s="13">
        <v>4</v>
      </c>
      <c r="LY53" s="13">
        <v>1</v>
      </c>
      <c r="LZ53" s="13">
        <v>1</v>
      </c>
      <c r="MA53" s="13">
        <v>3</v>
      </c>
      <c r="MB53" s="13">
        <v>3</v>
      </c>
      <c r="MC53" s="13">
        <v>1</v>
      </c>
      <c r="MD53" s="13">
        <v>4</v>
      </c>
      <c r="ME53" s="13"/>
      <c r="MF53" s="13">
        <v>4</v>
      </c>
      <c r="MG53" s="13">
        <v>3</v>
      </c>
      <c r="MH53" s="13">
        <v>3</v>
      </c>
      <c r="MI53" s="13"/>
      <c r="MJ53" s="13">
        <v>1</v>
      </c>
      <c r="MK53" s="13">
        <v>2</v>
      </c>
      <c r="ML53" s="13"/>
      <c r="MM53" s="13">
        <v>3</v>
      </c>
      <c r="MN53" s="13">
        <v>2</v>
      </c>
      <c r="MO53" s="13">
        <v>1</v>
      </c>
      <c r="MP53" s="13">
        <v>4</v>
      </c>
      <c r="MQ53" s="13"/>
      <c r="MR53" s="13">
        <v>4</v>
      </c>
      <c r="MS53" s="13">
        <v>3</v>
      </c>
      <c r="MT53" s="13"/>
      <c r="MU53" s="13">
        <v>2</v>
      </c>
      <c r="MV53" s="13">
        <v>2</v>
      </c>
      <c r="MW53" s="13">
        <v>2</v>
      </c>
      <c r="MX53" s="13">
        <v>2</v>
      </c>
      <c r="MY53" s="13">
        <v>1</v>
      </c>
      <c r="MZ53" s="13">
        <v>2</v>
      </c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>
        <v>6</v>
      </c>
      <c r="NN53" s="57">
        <v>602</v>
      </c>
      <c r="NO53" s="13">
        <v>19831</v>
      </c>
    </row>
    <row r="54" spans="1:379">
      <c r="A54" s="9" t="s">
        <v>65</v>
      </c>
      <c r="B54" s="232">
        <f t="shared" si="88"/>
        <v>230</v>
      </c>
      <c r="C54" s="232">
        <f t="shared" si="89"/>
        <v>223</v>
      </c>
      <c r="D54" s="232">
        <f t="shared" si="90"/>
        <v>585</v>
      </c>
      <c r="E54" s="232">
        <f t="shared" si="91"/>
        <v>642</v>
      </c>
      <c r="F54" s="232">
        <f t="shared" si="92"/>
        <v>1575</v>
      </c>
      <c r="G54" s="232">
        <f t="shared" si="93"/>
        <v>1493</v>
      </c>
      <c r="H54" s="232">
        <f t="shared" si="94"/>
        <v>1776</v>
      </c>
      <c r="I54" s="232">
        <f t="shared" si="95"/>
        <v>1631</v>
      </c>
      <c r="J54" s="232">
        <f t="shared" si="96"/>
        <v>1449</v>
      </c>
      <c r="K54" s="232">
        <f t="shared" si="97"/>
        <v>1416</v>
      </c>
      <c r="L54" s="232">
        <f t="shared" si="98"/>
        <v>946</v>
      </c>
      <c r="M54" s="232">
        <f t="shared" si="99"/>
        <v>933</v>
      </c>
      <c r="N54" s="232">
        <f t="shared" si="100"/>
        <v>508</v>
      </c>
      <c r="O54" s="232">
        <f t="shared" si="101"/>
        <v>465</v>
      </c>
      <c r="P54" s="232">
        <f t="shared" si="102"/>
        <v>209</v>
      </c>
      <c r="Q54" s="232">
        <f t="shared" si="103"/>
        <v>199</v>
      </c>
      <c r="R54" s="232">
        <f t="shared" si="104"/>
        <v>70</v>
      </c>
      <c r="S54" s="232">
        <f t="shared" si="105"/>
        <v>112</v>
      </c>
      <c r="T54" s="232">
        <f t="shared" si="106"/>
        <v>8</v>
      </c>
      <c r="U54" s="232">
        <f t="shared" si="107"/>
        <v>29</v>
      </c>
      <c r="W54" s="16" t="s">
        <v>60</v>
      </c>
      <c r="X54" s="616">
        <f t="shared" si="108"/>
        <v>91</v>
      </c>
      <c r="Y54" s="616">
        <f t="shared" si="109"/>
        <v>80</v>
      </c>
      <c r="Z54" s="616">
        <f t="shared" si="110"/>
        <v>313</v>
      </c>
      <c r="AA54" s="616">
        <f t="shared" si="111"/>
        <v>373</v>
      </c>
      <c r="AB54" s="616">
        <f t="shared" si="112"/>
        <v>1115</v>
      </c>
      <c r="AC54" s="616">
        <f t="shared" si="113"/>
        <v>1115</v>
      </c>
      <c r="AD54" s="616">
        <f t="shared" si="114"/>
        <v>1272</v>
      </c>
      <c r="AE54" s="616">
        <f t="shared" si="115"/>
        <v>1211</v>
      </c>
      <c r="AF54" s="616">
        <f t="shared" si="116"/>
        <v>1071</v>
      </c>
      <c r="AG54" s="616">
        <f t="shared" si="117"/>
        <v>1089</v>
      </c>
      <c r="AH54" s="616">
        <f t="shared" si="118"/>
        <v>746</v>
      </c>
      <c r="AI54" s="616">
        <f t="shared" si="119"/>
        <v>719</v>
      </c>
      <c r="AJ54" s="616">
        <f t="shared" si="120"/>
        <v>392</v>
      </c>
      <c r="AK54" s="616">
        <f t="shared" si="121"/>
        <v>332</v>
      </c>
      <c r="AL54" s="616">
        <f t="shared" si="122"/>
        <v>178</v>
      </c>
      <c r="AM54" s="616">
        <f t="shared" si="123"/>
        <v>200</v>
      </c>
      <c r="AN54" s="616">
        <f t="shared" si="124"/>
        <v>57</v>
      </c>
      <c r="AO54" s="616">
        <f t="shared" si="125"/>
        <v>85</v>
      </c>
      <c r="AP54" s="616">
        <f t="shared" si="126"/>
        <v>15</v>
      </c>
      <c r="AQ54" s="616">
        <f t="shared" si="127"/>
        <v>32</v>
      </c>
      <c r="AR54" s="616">
        <f t="shared" si="128"/>
        <v>120</v>
      </c>
      <c r="AT54" s="16" t="s">
        <v>60</v>
      </c>
      <c r="AU54" s="13">
        <v>1</v>
      </c>
      <c r="AV54" s="13">
        <v>8</v>
      </c>
      <c r="AW54" s="13">
        <v>5</v>
      </c>
      <c r="AX54" s="13">
        <v>8</v>
      </c>
      <c r="AY54" s="13">
        <v>3</v>
      </c>
      <c r="AZ54" s="13">
        <v>10</v>
      </c>
      <c r="BA54" s="13">
        <v>14</v>
      </c>
      <c r="BB54" s="13">
        <v>8</v>
      </c>
      <c r="BC54" s="13">
        <v>7</v>
      </c>
      <c r="BD54" s="13">
        <v>16</v>
      </c>
      <c r="BE54" s="13">
        <v>19</v>
      </c>
      <c r="BF54" s="13">
        <v>10</v>
      </c>
      <c r="BG54" s="13">
        <v>16</v>
      </c>
      <c r="BH54" s="13">
        <v>18</v>
      </c>
      <c r="BI54" s="13">
        <v>23</v>
      </c>
      <c r="BJ54" s="13">
        <v>44</v>
      </c>
      <c r="BK54" s="13">
        <v>37</v>
      </c>
      <c r="BL54" s="13">
        <v>60</v>
      </c>
      <c r="BM54" s="13">
        <v>67</v>
      </c>
      <c r="BN54" s="13">
        <v>79</v>
      </c>
      <c r="BO54" s="13">
        <v>83</v>
      </c>
      <c r="BP54" s="13">
        <v>83</v>
      </c>
      <c r="BQ54" s="13">
        <v>111</v>
      </c>
      <c r="BR54" s="13">
        <v>117</v>
      </c>
      <c r="BS54" s="13">
        <v>115</v>
      </c>
      <c r="BT54" s="13">
        <v>133</v>
      </c>
      <c r="BU54" s="13">
        <v>107</v>
      </c>
      <c r="BV54" s="13">
        <v>119</v>
      </c>
      <c r="BW54" s="13">
        <v>124</v>
      </c>
      <c r="BX54" s="13">
        <v>123</v>
      </c>
      <c r="BY54" s="13">
        <v>113</v>
      </c>
      <c r="BZ54" s="13">
        <v>115</v>
      </c>
      <c r="CA54" s="13">
        <v>115</v>
      </c>
      <c r="CB54" s="13">
        <v>124</v>
      </c>
      <c r="CC54" s="13">
        <v>120</v>
      </c>
      <c r="CD54" s="13">
        <v>145</v>
      </c>
      <c r="CE54" s="13">
        <v>114</v>
      </c>
      <c r="CF54" s="13">
        <v>101</v>
      </c>
      <c r="CG54" s="13">
        <v>134</v>
      </c>
      <c r="CH54" s="13">
        <v>130</v>
      </c>
      <c r="CI54" s="13">
        <v>128</v>
      </c>
      <c r="CJ54" s="13">
        <v>116</v>
      </c>
      <c r="CK54" s="13">
        <v>142</v>
      </c>
      <c r="CL54" s="13">
        <v>97</v>
      </c>
      <c r="CM54" s="13">
        <v>128</v>
      </c>
      <c r="CN54" s="13">
        <v>98</v>
      </c>
      <c r="CO54" s="13">
        <v>105</v>
      </c>
      <c r="CP54" s="13">
        <v>88</v>
      </c>
      <c r="CQ54" s="13">
        <v>88</v>
      </c>
      <c r="CR54" s="13">
        <v>99</v>
      </c>
      <c r="CS54" s="13">
        <v>88</v>
      </c>
      <c r="CT54" s="13">
        <v>92</v>
      </c>
      <c r="CU54" s="13">
        <v>81</v>
      </c>
      <c r="CV54" s="13">
        <v>66</v>
      </c>
      <c r="CW54" s="13">
        <v>76</v>
      </c>
      <c r="CX54" s="13">
        <v>72</v>
      </c>
      <c r="CY54" s="13">
        <v>73</v>
      </c>
      <c r="CZ54" s="13">
        <v>58</v>
      </c>
      <c r="DA54" s="13">
        <v>55</v>
      </c>
      <c r="DB54" s="13">
        <v>58</v>
      </c>
      <c r="DC54" s="13">
        <v>43</v>
      </c>
      <c r="DD54" s="13">
        <v>45</v>
      </c>
      <c r="DE54" s="13">
        <v>28</v>
      </c>
      <c r="DF54" s="13">
        <v>44</v>
      </c>
      <c r="DG54" s="13">
        <v>34</v>
      </c>
      <c r="DH54" s="13">
        <v>29</v>
      </c>
      <c r="DI54" s="13">
        <v>36</v>
      </c>
      <c r="DJ54" s="13">
        <v>27</v>
      </c>
      <c r="DK54" s="13">
        <v>25</v>
      </c>
      <c r="DL54" s="13">
        <v>21</v>
      </c>
      <c r="DM54" s="13">
        <v>21</v>
      </c>
      <c r="DN54" s="13">
        <v>26</v>
      </c>
      <c r="DO54" s="13">
        <v>29</v>
      </c>
      <c r="DP54" s="13">
        <v>20</v>
      </c>
      <c r="DQ54" s="13">
        <v>23</v>
      </c>
      <c r="DR54" s="13">
        <v>18</v>
      </c>
      <c r="DS54" s="13">
        <v>22</v>
      </c>
      <c r="DT54" s="13">
        <v>16</v>
      </c>
      <c r="DU54" s="13">
        <v>13</v>
      </c>
      <c r="DV54" s="13">
        <v>12</v>
      </c>
      <c r="DW54" s="13">
        <v>10</v>
      </c>
      <c r="DX54" s="13">
        <v>14</v>
      </c>
      <c r="DY54" s="13">
        <v>6</v>
      </c>
      <c r="DZ54" s="13">
        <v>7</v>
      </c>
      <c r="EA54" s="13">
        <v>12</v>
      </c>
      <c r="EB54" s="13">
        <v>8</v>
      </c>
      <c r="EC54" s="13">
        <v>6</v>
      </c>
      <c r="ED54" s="13">
        <v>7</v>
      </c>
      <c r="EE54" s="13">
        <v>7</v>
      </c>
      <c r="EF54" s="13">
        <v>8</v>
      </c>
      <c r="EG54" s="13">
        <v>5</v>
      </c>
      <c r="EH54" s="13">
        <v>7</v>
      </c>
      <c r="EI54" s="13">
        <v>7</v>
      </c>
      <c r="EJ54" s="13">
        <v>6</v>
      </c>
      <c r="EK54" s="13">
        <v>2</v>
      </c>
      <c r="EL54" s="13">
        <v>1</v>
      </c>
      <c r="EM54" s="13">
        <v>2</v>
      </c>
      <c r="EN54" s="13">
        <v>1</v>
      </c>
      <c r="EO54" s="13"/>
      <c r="EP54" s="13"/>
      <c r="EQ54" s="13">
        <v>1</v>
      </c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57">
        <v>5236</v>
      </c>
      <c r="FD54" s="13">
        <v>5236</v>
      </c>
      <c r="FE54" s="16" t="s">
        <v>60</v>
      </c>
      <c r="FF54" s="13">
        <v>3</v>
      </c>
      <c r="FG54" s="13">
        <v>9</v>
      </c>
      <c r="FH54" s="13">
        <v>10</v>
      </c>
      <c r="FI54" s="13">
        <v>13</v>
      </c>
      <c r="FJ54" s="13">
        <v>7</v>
      </c>
      <c r="FK54" s="13">
        <v>9</v>
      </c>
      <c r="FL54" s="13">
        <v>10</v>
      </c>
      <c r="FM54" s="13">
        <v>12</v>
      </c>
      <c r="FN54" s="13">
        <v>10</v>
      </c>
      <c r="FO54" s="13">
        <v>8</v>
      </c>
      <c r="FP54" s="13">
        <v>18</v>
      </c>
      <c r="FQ54" s="13">
        <v>9</v>
      </c>
      <c r="FR54" s="13">
        <v>13</v>
      </c>
      <c r="FS54" s="13">
        <v>19</v>
      </c>
      <c r="FT54" s="13">
        <v>21</v>
      </c>
      <c r="FU54" s="13">
        <v>29</v>
      </c>
      <c r="FV54" s="13">
        <v>37</v>
      </c>
      <c r="FW54" s="13">
        <v>40</v>
      </c>
      <c r="FX54" s="13">
        <v>58</v>
      </c>
      <c r="FY54" s="13">
        <v>69</v>
      </c>
      <c r="FZ54" s="13">
        <v>65</v>
      </c>
      <c r="GA54" s="13">
        <v>80</v>
      </c>
      <c r="GB54" s="13">
        <v>114</v>
      </c>
      <c r="GC54" s="13">
        <v>99</v>
      </c>
      <c r="GD54" s="13">
        <v>119</v>
      </c>
      <c r="GE54" s="13">
        <v>124</v>
      </c>
      <c r="GF54" s="13">
        <v>138</v>
      </c>
      <c r="GG54" s="13">
        <v>123</v>
      </c>
      <c r="GH54" s="13">
        <v>127</v>
      </c>
      <c r="GI54" s="13">
        <v>126</v>
      </c>
      <c r="GJ54" s="13">
        <v>131</v>
      </c>
      <c r="GK54" s="13">
        <v>124</v>
      </c>
      <c r="GL54" s="13">
        <v>137</v>
      </c>
      <c r="GM54" s="13">
        <v>133</v>
      </c>
      <c r="GN54" s="13">
        <v>137</v>
      </c>
      <c r="GO54" s="13">
        <v>130</v>
      </c>
      <c r="GP54" s="13">
        <v>125</v>
      </c>
      <c r="GQ54" s="13">
        <v>107</v>
      </c>
      <c r="GR54" s="13">
        <v>132</v>
      </c>
      <c r="GS54" s="13">
        <v>116</v>
      </c>
      <c r="GT54" s="13">
        <v>127</v>
      </c>
      <c r="GU54" s="13">
        <v>126</v>
      </c>
      <c r="GV54" s="13">
        <v>115</v>
      </c>
      <c r="GW54" s="13">
        <v>106</v>
      </c>
      <c r="GX54" s="13">
        <v>117</v>
      </c>
      <c r="GY54" s="13">
        <v>97</v>
      </c>
      <c r="GZ54" s="13">
        <v>101</v>
      </c>
      <c r="HA54" s="13">
        <v>100</v>
      </c>
      <c r="HB54" s="13">
        <v>94</v>
      </c>
      <c r="HC54" s="13">
        <v>88</v>
      </c>
      <c r="HD54" s="13">
        <v>90</v>
      </c>
      <c r="HE54" s="13">
        <v>84</v>
      </c>
      <c r="HF54" s="13">
        <v>94</v>
      </c>
      <c r="HG54" s="13">
        <v>73</v>
      </c>
      <c r="HH54" s="13">
        <v>76</v>
      </c>
      <c r="HI54" s="13">
        <v>71</v>
      </c>
      <c r="HJ54" s="13">
        <v>76</v>
      </c>
      <c r="HK54" s="13">
        <v>79</v>
      </c>
      <c r="HL54" s="13">
        <v>49</v>
      </c>
      <c r="HM54" s="13">
        <v>54</v>
      </c>
      <c r="HN54" s="13">
        <v>57</v>
      </c>
      <c r="HO54" s="13">
        <v>41</v>
      </c>
      <c r="HP54" s="13">
        <v>43</v>
      </c>
      <c r="HQ54" s="13">
        <v>31</v>
      </c>
      <c r="HR54" s="13">
        <v>42</v>
      </c>
      <c r="HS54" s="13">
        <v>45</v>
      </c>
      <c r="HT54" s="13">
        <v>40</v>
      </c>
      <c r="HU54" s="13">
        <v>31</v>
      </c>
      <c r="HV54" s="13">
        <v>32</v>
      </c>
      <c r="HW54" s="13">
        <v>30</v>
      </c>
      <c r="HX54" s="13">
        <v>18</v>
      </c>
      <c r="HY54" s="13">
        <v>15</v>
      </c>
      <c r="HZ54" s="13">
        <v>18</v>
      </c>
      <c r="IA54" s="13">
        <v>24</v>
      </c>
      <c r="IB54" s="13">
        <v>19</v>
      </c>
      <c r="IC54" s="13">
        <v>20</v>
      </c>
      <c r="ID54" s="13">
        <v>19</v>
      </c>
      <c r="IE54" s="13">
        <v>18</v>
      </c>
      <c r="IF54" s="13">
        <v>19</v>
      </c>
      <c r="IG54" s="13">
        <v>8</v>
      </c>
      <c r="IH54" s="13">
        <v>11</v>
      </c>
      <c r="II54" s="13">
        <v>7</v>
      </c>
      <c r="IJ54" s="13">
        <v>7</v>
      </c>
      <c r="IK54" s="13">
        <v>9</v>
      </c>
      <c r="IL54" s="13">
        <v>6</v>
      </c>
      <c r="IM54" s="13">
        <v>4</v>
      </c>
      <c r="IN54" s="13"/>
      <c r="IO54" s="13">
        <v>7</v>
      </c>
      <c r="IP54" s="13">
        <v>2</v>
      </c>
      <c r="IQ54" s="13">
        <v>4</v>
      </c>
      <c r="IR54" s="13">
        <v>6</v>
      </c>
      <c r="IS54" s="13">
        <v>2</v>
      </c>
      <c r="IT54" s="13">
        <v>3</v>
      </c>
      <c r="IU54" s="13">
        <v>2</v>
      </c>
      <c r="IV54" s="13"/>
      <c r="IW54" s="13">
        <v>1</v>
      </c>
      <c r="IX54" s="13"/>
      <c r="IY54" s="13"/>
      <c r="IZ54" s="13"/>
      <c r="JA54" s="13"/>
      <c r="JB54" s="13"/>
      <c r="JC54" s="13"/>
      <c r="JD54" s="13">
        <v>1</v>
      </c>
      <c r="JE54" s="13"/>
      <c r="JF54" s="13"/>
      <c r="JG54" s="13"/>
      <c r="JH54" s="13"/>
      <c r="JI54" s="57">
        <v>5250</v>
      </c>
      <c r="JJ54" s="13">
        <v>1</v>
      </c>
      <c r="JK54" s="13">
        <v>7</v>
      </c>
      <c r="JL54" s="13"/>
      <c r="JM54" s="13"/>
      <c r="JN54" s="13"/>
      <c r="JO54" s="13"/>
      <c r="JP54" s="13"/>
      <c r="JQ54" s="13"/>
      <c r="JR54" s="13"/>
      <c r="JS54" s="13">
        <v>1</v>
      </c>
      <c r="JT54" s="13">
        <v>3</v>
      </c>
      <c r="JU54" s="13">
        <v>2</v>
      </c>
      <c r="JV54" s="13"/>
      <c r="JW54" s="13">
        <v>2</v>
      </c>
      <c r="JX54" s="13">
        <v>1</v>
      </c>
      <c r="JY54" s="13">
        <v>1</v>
      </c>
      <c r="JZ54" s="13">
        <v>1</v>
      </c>
      <c r="KA54" s="13">
        <v>1</v>
      </c>
      <c r="KB54" s="13"/>
      <c r="KC54" s="13">
        <v>5</v>
      </c>
      <c r="KD54" s="13">
        <v>2</v>
      </c>
      <c r="KE54" s="13">
        <v>1</v>
      </c>
      <c r="KF54" s="13">
        <v>5</v>
      </c>
      <c r="KG54" s="13"/>
      <c r="KH54" s="13">
        <v>4</v>
      </c>
      <c r="KI54" s="13">
        <v>1</v>
      </c>
      <c r="KJ54" s="13">
        <v>2</v>
      </c>
      <c r="KK54" s="13">
        <v>4</v>
      </c>
      <c r="KL54" s="13">
        <v>2</v>
      </c>
      <c r="KM54" s="13"/>
      <c r="KN54" s="13">
        <v>5</v>
      </c>
      <c r="KO54" s="13">
        <v>3</v>
      </c>
      <c r="KP54" s="13">
        <v>2</v>
      </c>
      <c r="KQ54" s="13">
        <v>5</v>
      </c>
      <c r="KR54" s="13">
        <v>1</v>
      </c>
      <c r="KS54" s="13">
        <v>4</v>
      </c>
      <c r="KT54" s="13"/>
      <c r="KU54" s="13">
        <v>1</v>
      </c>
      <c r="KV54" s="13"/>
      <c r="KW54" s="13">
        <v>3</v>
      </c>
      <c r="KX54" s="13"/>
      <c r="KY54" s="13">
        <v>3</v>
      </c>
      <c r="KZ54" s="13">
        <v>4</v>
      </c>
      <c r="LA54" s="13"/>
      <c r="LB54" s="13">
        <v>2</v>
      </c>
      <c r="LC54" s="13"/>
      <c r="LD54" s="13">
        <v>2</v>
      </c>
      <c r="LE54" s="13">
        <v>1</v>
      </c>
      <c r="LF54" s="13"/>
      <c r="LG54" s="13"/>
      <c r="LH54" s="13"/>
      <c r="LI54" s="13">
        <v>1</v>
      </c>
      <c r="LJ54" s="13"/>
      <c r="LK54" s="13">
        <v>1</v>
      </c>
      <c r="LL54" s="13"/>
      <c r="LM54" s="13"/>
      <c r="LN54" s="13"/>
      <c r="LO54" s="13">
        <v>1</v>
      </c>
      <c r="LP54" s="13">
        <v>1</v>
      </c>
      <c r="LQ54" s="13"/>
      <c r="LR54" s="13">
        <v>1</v>
      </c>
      <c r="LS54" s="13">
        <v>1</v>
      </c>
      <c r="LT54" s="13"/>
      <c r="LU54" s="13"/>
      <c r="LV54" s="13"/>
      <c r="LW54" s="13"/>
      <c r="LX54" s="13"/>
      <c r="LY54" s="13"/>
      <c r="LZ54" s="13">
        <v>1</v>
      </c>
      <c r="MA54" s="13"/>
      <c r="MB54" s="13"/>
      <c r="MC54" s="13">
        <v>1</v>
      </c>
      <c r="MD54" s="13">
        <v>2</v>
      </c>
      <c r="ME54" s="13">
        <v>1</v>
      </c>
      <c r="MF54" s="13">
        <v>1</v>
      </c>
      <c r="MG54" s="13"/>
      <c r="MH54" s="13">
        <v>1</v>
      </c>
      <c r="MI54" s="13"/>
      <c r="MJ54" s="13">
        <v>3</v>
      </c>
      <c r="MK54" s="13">
        <v>1</v>
      </c>
      <c r="ML54" s="13"/>
      <c r="MM54" s="13"/>
      <c r="MN54" s="13">
        <v>1</v>
      </c>
      <c r="MO54" s="13">
        <v>1</v>
      </c>
      <c r="MP54" s="13"/>
      <c r="MQ54" s="13">
        <v>3</v>
      </c>
      <c r="MR54" s="13">
        <v>1</v>
      </c>
      <c r="MS54" s="13">
        <v>1</v>
      </c>
      <c r="MT54" s="13">
        <v>1</v>
      </c>
      <c r="MU54" s="13">
        <v>7</v>
      </c>
      <c r="MV54" s="13"/>
      <c r="MW54" s="13">
        <v>1</v>
      </c>
      <c r="MX54" s="13"/>
      <c r="MY54" s="13"/>
      <c r="MZ54" s="13">
        <v>1</v>
      </c>
      <c r="NA54" s="13"/>
      <c r="NB54" s="13">
        <v>1</v>
      </c>
      <c r="NC54" s="13">
        <v>1</v>
      </c>
      <c r="ND54" s="13"/>
      <c r="NE54" s="13">
        <v>1</v>
      </c>
      <c r="NF54" s="13"/>
      <c r="NG54" s="13"/>
      <c r="NH54" s="13"/>
      <c r="NI54" s="13"/>
      <c r="NJ54" s="13"/>
      <c r="NK54" s="13"/>
      <c r="NL54" s="13"/>
      <c r="NM54" s="13">
        <v>1</v>
      </c>
      <c r="NN54" s="57">
        <v>120</v>
      </c>
      <c r="NO54" s="13">
        <v>5370</v>
      </c>
    </row>
    <row r="55" spans="1:379">
      <c r="A55" s="8" t="s">
        <v>192</v>
      </c>
      <c r="B55" s="232">
        <f t="shared" si="88"/>
        <v>4</v>
      </c>
      <c r="C55" s="232">
        <f t="shared" si="89"/>
        <v>4</v>
      </c>
      <c r="D55" s="232">
        <f t="shared" si="90"/>
        <v>34</v>
      </c>
      <c r="E55" s="232">
        <f t="shared" si="91"/>
        <v>40</v>
      </c>
      <c r="F55" s="232">
        <f t="shared" si="92"/>
        <v>138</v>
      </c>
      <c r="G55" s="232">
        <f t="shared" si="93"/>
        <v>146</v>
      </c>
      <c r="H55" s="232">
        <f t="shared" si="94"/>
        <v>217</v>
      </c>
      <c r="I55" s="232">
        <f t="shared" si="95"/>
        <v>155</v>
      </c>
      <c r="J55" s="232">
        <f t="shared" si="96"/>
        <v>174</v>
      </c>
      <c r="K55" s="232">
        <f t="shared" si="97"/>
        <v>170</v>
      </c>
      <c r="L55" s="232">
        <f t="shared" si="98"/>
        <v>109</v>
      </c>
      <c r="M55" s="232">
        <f t="shared" si="99"/>
        <v>105</v>
      </c>
      <c r="N55" s="232">
        <f t="shared" si="100"/>
        <v>81</v>
      </c>
      <c r="O55" s="232">
        <f t="shared" si="101"/>
        <v>51</v>
      </c>
      <c r="P55" s="232">
        <f t="shared" si="102"/>
        <v>31</v>
      </c>
      <c r="Q55" s="232">
        <f t="shared" si="103"/>
        <v>32</v>
      </c>
      <c r="R55" s="232">
        <f t="shared" si="104"/>
        <v>17</v>
      </c>
      <c r="S55" s="232">
        <f t="shared" si="105"/>
        <v>15</v>
      </c>
      <c r="T55" s="232">
        <f t="shared" si="106"/>
        <v>6</v>
      </c>
      <c r="U55" s="232">
        <f t="shared" si="107"/>
        <v>10</v>
      </c>
      <c r="W55" s="16" t="s">
        <v>190</v>
      </c>
      <c r="X55" s="616">
        <f t="shared" si="108"/>
        <v>29</v>
      </c>
      <c r="Y55" s="616">
        <f t="shared" si="109"/>
        <v>27</v>
      </c>
      <c r="Z55" s="616">
        <f t="shared" si="110"/>
        <v>372</v>
      </c>
      <c r="AA55" s="616">
        <f t="shared" si="111"/>
        <v>423</v>
      </c>
      <c r="AB55" s="616">
        <f t="shared" si="112"/>
        <v>697</v>
      </c>
      <c r="AC55" s="616">
        <f t="shared" si="113"/>
        <v>815</v>
      </c>
      <c r="AD55" s="616">
        <f t="shared" si="114"/>
        <v>634</v>
      </c>
      <c r="AE55" s="616">
        <f t="shared" si="115"/>
        <v>645</v>
      </c>
      <c r="AF55" s="616">
        <f t="shared" si="116"/>
        <v>620</v>
      </c>
      <c r="AG55" s="616">
        <f t="shared" si="117"/>
        <v>674</v>
      </c>
      <c r="AH55" s="616">
        <f t="shared" si="118"/>
        <v>458</v>
      </c>
      <c r="AI55" s="616">
        <f t="shared" si="119"/>
        <v>443</v>
      </c>
      <c r="AJ55" s="616">
        <f t="shared" si="120"/>
        <v>303</v>
      </c>
      <c r="AK55" s="616">
        <f t="shared" si="121"/>
        <v>284</v>
      </c>
      <c r="AL55" s="616">
        <f t="shared" si="122"/>
        <v>205</v>
      </c>
      <c r="AM55" s="616">
        <f t="shared" si="123"/>
        <v>208</v>
      </c>
      <c r="AN55" s="616">
        <f t="shared" si="124"/>
        <v>80</v>
      </c>
      <c r="AO55" s="616">
        <f t="shared" si="125"/>
        <v>104</v>
      </c>
      <c r="AP55" s="616">
        <f t="shared" si="126"/>
        <v>13</v>
      </c>
      <c r="AQ55" s="616">
        <f t="shared" si="127"/>
        <v>33</v>
      </c>
      <c r="AR55" s="616">
        <f t="shared" si="128"/>
        <v>38</v>
      </c>
      <c r="AT55" s="16" t="s">
        <v>190</v>
      </c>
      <c r="AU55" s="13">
        <v>3</v>
      </c>
      <c r="AV55" s="13">
        <v>3</v>
      </c>
      <c r="AW55" s="13">
        <v>1</v>
      </c>
      <c r="AX55" s="13">
        <v>1</v>
      </c>
      <c r="AY55" s="13">
        <v>2</v>
      </c>
      <c r="AZ55" s="13">
        <v>1</v>
      </c>
      <c r="BA55" s="13">
        <v>4</v>
      </c>
      <c r="BB55" s="13">
        <v>3</v>
      </c>
      <c r="BC55" s="13">
        <v>4</v>
      </c>
      <c r="BD55" s="13">
        <v>5</v>
      </c>
      <c r="BE55" s="13">
        <v>3</v>
      </c>
      <c r="BF55" s="13">
        <v>5</v>
      </c>
      <c r="BG55" s="13">
        <v>8</v>
      </c>
      <c r="BH55" s="13">
        <v>33</v>
      </c>
      <c r="BI55" s="13">
        <v>39</v>
      </c>
      <c r="BJ55" s="13">
        <v>56</v>
      </c>
      <c r="BK55" s="13">
        <v>56</v>
      </c>
      <c r="BL55" s="13">
        <v>68</v>
      </c>
      <c r="BM55" s="13">
        <v>76</v>
      </c>
      <c r="BN55" s="13">
        <v>79</v>
      </c>
      <c r="BO55" s="13">
        <v>79</v>
      </c>
      <c r="BP55" s="13">
        <v>84</v>
      </c>
      <c r="BQ55" s="13">
        <v>73</v>
      </c>
      <c r="BR55" s="13">
        <v>74</v>
      </c>
      <c r="BS55" s="13">
        <v>98</v>
      </c>
      <c r="BT55" s="13">
        <v>73</v>
      </c>
      <c r="BU55" s="13">
        <v>86</v>
      </c>
      <c r="BV55" s="13">
        <v>73</v>
      </c>
      <c r="BW55" s="13">
        <v>82</v>
      </c>
      <c r="BX55" s="13">
        <v>93</v>
      </c>
      <c r="BY55" s="13">
        <v>61</v>
      </c>
      <c r="BZ55" s="13">
        <v>64</v>
      </c>
      <c r="CA55" s="13">
        <v>68</v>
      </c>
      <c r="CB55" s="13">
        <v>72</v>
      </c>
      <c r="CC55" s="13">
        <v>62</v>
      </c>
      <c r="CD55" s="13">
        <v>66</v>
      </c>
      <c r="CE55" s="13">
        <v>62</v>
      </c>
      <c r="CF55" s="13">
        <v>54</v>
      </c>
      <c r="CG55" s="13">
        <v>62</v>
      </c>
      <c r="CH55" s="13">
        <v>74</v>
      </c>
      <c r="CI55" s="13">
        <v>70</v>
      </c>
      <c r="CJ55" s="13">
        <v>68</v>
      </c>
      <c r="CK55" s="13">
        <v>69</v>
      </c>
      <c r="CL55" s="13">
        <v>66</v>
      </c>
      <c r="CM55" s="13">
        <v>63</v>
      </c>
      <c r="CN55" s="13">
        <v>87</v>
      </c>
      <c r="CO55" s="13">
        <v>64</v>
      </c>
      <c r="CP55" s="13">
        <v>66</v>
      </c>
      <c r="CQ55" s="13">
        <v>60</v>
      </c>
      <c r="CR55" s="13">
        <v>61</v>
      </c>
      <c r="CS55" s="13">
        <v>44</v>
      </c>
      <c r="CT55" s="13">
        <v>39</v>
      </c>
      <c r="CU55" s="13">
        <v>39</v>
      </c>
      <c r="CV55" s="13">
        <v>44</v>
      </c>
      <c r="CW55" s="13">
        <v>53</v>
      </c>
      <c r="CX55" s="13">
        <v>54</v>
      </c>
      <c r="CY55" s="13">
        <v>45</v>
      </c>
      <c r="CZ55" s="13">
        <v>41</v>
      </c>
      <c r="DA55" s="13">
        <v>44</v>
      </c>
      <c r="DB55" s="13">
        <v>40</v>
      </c>
      <c r="DC55" s="13">
        <v>28</v>
      </c>
      <c r="DD55" s="13">
        <v>28</v>
      </c>
      <c r="DE55" s="13">
        <v>28</v>
      </c>
      <c r="DF55" s="13">
        <v>42</v>
      </c>
      <c r="DG55" s="13">
        <v>35</v>
      </c>
      <c r="DH55" s="13">
        <v>23</v>
      </c>
      <c r="DI55" s="13">
        <v>22</v>
      </c>
      <c r="DJ55" s="13">
        <v>26</v>
      </c>
      <c r="DK55" s="13">
        <v>28</v>
      </c>
      <c r="DL55" s="13">
        <v>24</v>
      </c>
      <c r="DM55" s="13">
        <v>25</v>
      </c>
      <c r="DN55" s="13">
        <v>30</v>
      </c>
      <c r="DO55" s="13">
        <v>22</v>
      </c>
      <c r="DP55" s="13">
        <v>20</v>
      </c>
      <c r="DQ55" s="13">
        <v>22</v>
      </c>
      <c r="DR55" s="13">
        <v>19</v>
      </c>
      <c r="DS55" s="13">
        <v>20</v>
      </c>
      <c r="DT55" s="13">
        <v>15</v>
      </c>
      <c r="DU55" s="13">
        <v>16</v>
      </c>
      <c r="DV55" s="13">
        <v>19</v>
      </c>
      <c r="DW55" s="13">
        <v>22</v>
      </c>
      <c r="DX55" s="13">
        <v>12</v>
      </c>
      <c r="DY55" s="13">
        <v>14</v>
      </c>
      <c r="DZ55" s="13">
        <v>10</v>
      </c>
      <c r="EA55" s="13">
        <v>2</v>
      </c>
      <c r="EB55" s="13">
        <v>10</v>
      </c>
      <c r="EC55" s="13">
        <v>8</v>
      </c>
      <c r="ED55" s="13">
        <v>12</v>
      </c>
      <c r="EE55" s="13">
        <v>7</v>
      </c>
      <c r="EF55" s="13">
        <v>7</v>
      </c>
      <c r="EG55" s="13">
        <v>11</v>
      </c>
      <c r="EH55" s="13">
        <v>3</v>
      </c>
      <c r="EI55" s="13">
        <v>5</v>
      </c>
      <c r="EJ55" s="13">
        <v>5</v>
      </c>
      <c r="EK55" s="13"/>
      <c r="EL55" s="13">
        <v>2</v>
      </c>
      <c r="EM55" s="13">
        <v>1</v>
      </c>
      <c r="EN55" s="13">
        <v>1</v>
      </c>
      <c r="EO55" s="13">
        <v>1</v>
      </c>
      <c r="EP55" s="13">
        <v>1</v>
      </c>
      <c r="EQ55" s="13">
        <v>1</v>
      </c>
      <c r="ER55" s="13">
        <v>1</v>
      </c>
      <c r="ES55" s="13">
        <v>1</v>
      </c>
      <c r="ET55" s="13"/>
      <c r="EU55" s="13"/>
      <c r="EV55" s="13"/>
      <c r="EW55" s="13"/>
      <c r="EX55" s="13"/>
      <c r="EY55" s="13"/>
      <c r="EZ55" s="13"/>
      <c r="FA55" s="13"/>
      <c r="FB55" s="13"/>
      <c r="FC55" s="57">
        <v>3656</v>
      </c>
      <c r="FD55" s="13">
        <v>3656</v>
      </c>
      <c r="FE55" s="16" t="s">
        <v>190</v>
      </c>
      <c r="FF55" s="13">
        <v>3</v>
      </c>
      <c r="FG55" s="13">
        <v>5</v>
      </c>
      <c r="FH55" s="13">
        <v>5</v>
      </c>
      <c r="FI55" s="13">
        <v>2</v>
      </c>
      <c r="FJ55" s="13">
        <v>1</v>
      </c>
      <c r="FK55" s="13">
        <v>3</v>
      </c>
      <c r="FL55" s="13">
        <v>2</v>
      </c>
      <c r="FM55" s="13">
        <v>4</v>
      </c>
      <c r="FN55" s="13">
        <v>3</v>
      </c>
      <c r="FO55" s="13">
        <v>1</v>
      </c>
      <c r="FP55" s="13">
        <v>5</v>
      </c>
      <c r="FQ55" s="13">
        <v>7</v>
      </c>
      <c r="FR55" s="13">
        <v>11</v>
      </c>
      <c r="FS55" s="13">
        <v>21</v>
      </c>
      <c r="FT55" s="13">
        <v>28</v>
      </c>
      <c r="FU55" s="13">
        <v>38</v>
      </c>
      <c r="FV55" s="13">
        <v>52</v>
      </c>
      <c r="FW55" s="13">
        <v>52</v>
      </c>
      <c r="FX55" s="13">
        <v>76</v>
      </c>
      <c r="FY55" s="13">
        <v>82</v>
      </c>
      <c r="FZ55" s="13">
        <v>51</v>
      </c>
      <c r="GA55" s="13">
        <v>77</v>
      </c>
      <c r="GB55" s="13">
        <v>74</v>
      </c>
      <c r="GC55" s="13">
        <v>80</v>
      </c>
      <c r="GD55" s="13">
        <v>63</v>
      </c>
      <c r="GE55" s="13">
        <v>85</v>
      </c>
      <c r="GF55" s="13">
        <v>63</v>
      </c>
      <c r="GG55" s="13">
        <v>70</v>
      </c>
      <c r="GH55" s="13">
        <v>75</v>
      </c>
      <c r="GI55" s="13">
        <v>59</v>
      </c>
      <c r="GJ55" s="13">
        <v>89</v>
      </c>
      <c r="GK55" s="13">
        <v>62</v>
      </c>
      <c r="GL55" s="13">
        <v>79</v>
      </c>
      <c r="GM55" s="13">
        <v>55</v>
      </c>
      <c r="GN55" s="13">
        <v>61</v>
      </c>
      <c r="GO55" s="13">
        <v>50</v>
      </c>
      <c r="GP55" s="13">
        <v>49</v>
      </c>
      <c r="GQ55" s="13">
        <v>70</v>
      </c>
      <c r="GR55" s="13">
        <v>57</v>
      </c>
      <c r="GS55" s="13">
        <v>62</v>
      </c>
      <c r="GT55" s="13">
        <v>67</v>
      </c>
      <c r="GU55" s="13">
        <v>59</v>
      </c>
      <c r="GV55" s="13">
        <v>55</v>
      </c>
      <c r="GW55" s="13">
        <v>65</v>
      </c>
      <c r="GX55" s="13">
        <v>72</v>
      </c>
      <c r="GY55" s="13">
        <v>73</v>
      </c>
      <c r="GZ55" s="13">
        <v>57</v>
      </c>
      <c r="HA55" s="13">
        <v>64</v>
      </c>
      <c r="HB55" s="13">
        <v>54</v>
      </c>
      <c r="HC55" s="13">
        <v>54</v>
      </c>
      <c r="HD55" s="13">
        <v>58</v>
      </c>
      <c r="HE55" s="13">
        <v>53</v>
      </c>
      <c r="HF55" s="13">
        <v>33</v>
      </c>
      <c r="HG55" s="13">
        <v>52</v>
      </c>
      <c r="HH55" s="13">
        <v>55</v>
      </c>
      <c r="HI55" s="13">
        <v>58</v>
      </c>
      <c r="HJ55" s="13">
        <v>32</v>
      </c>
      <c r="HK55" s="13">
        <v>34</v>
      </c>
      <c r="HL55" s="13">
        <v>42</v>
      </c>
      <c r="HM55" s="13">
        <v>41</v>
      </c>
      <c r="HN55" s="13">
        <v>33</v>
      </c>
      <c r="HO55" s="13">
        <v>30</v>
      </c>
      <c r="HP55" s="13">
        <v>42</v>
      </c>
      <c r="HQ55" s="13">
        <v>36</v>
      </c>
      <c r="HR55" s="13">
        <v>29</v>
      </c>
      <c r="HS55" s="13">
        <v>26</v>
      </c>
      <c r="HT55" s="13">
        <v>30</v>
      </c>
      <c r="HU55" s="13">
        <v>25</v>
      </c>
      <c r="HV55" s="13">
        <v>26</v>
      </c>
      <c r="HW55" s="13">
        <v>26</v>
      </c>
      <c r="HX55" s="13">
        <v>25</v>
      </c>
      <c r="HY55" s="13">
        <v>20</v>
      </c>
      <c r="HZ55" s="13">
        <v>28</v>
      </c>
      <c r="IA55" s="13">
        <v>16</v>
      </c>
      <c r="IB55" s="13">
        <v>21</v>
      </c>
      <c r="IC55" s="13">
        <v>21</v>
      </c>
      <c r="ID55" s="13">
        <v>24</v>
      </c>
      <c r="IE55" s="13">
        <v>15</v>
      </c>
      <c r="IF55" s="13">
        <v>21</v>
      </c>
      <c r="IG55" s="13">
        <v>14</v>
      </c>
      <c r="IH55" s="13">
        <v>15</v>
      </c>
      <c r="II55" s="13">
        <v>17</v>
      </c>
      <c r="IJ55" s="13">
        <v>7</v>
      </c>
      <c r="IK55" s="13">
        <v>10</v>
      </c>
      <c r="IL55" s="13">
        <v>8</v>
      </c>
      <c r="IM55" s="13">
        <v>8</v>
      </c>
      <c r="IN55" s="13">
        <v>5</v>
      </c>
      <c r="IO55" s="13">
        <v>7</v>
      </c>
      <c r="IP55" s="13">
        <v>2</v>
      </c>
      <c r="IQ55" s="13">
        <v>1</v>
      </c>
      <c r="IR55" s="13">
        <v>3</v>
      </c>
      <c r="IS55" s="13">
        <v>2</v>
      </c>
      <c r="IT55" s="13">
        <v>2</v>
      </c>
      <c r="IU55" s="13">
        <v>3</v>
      </c>
      <c r="IV55" s="13">
        <v>2</v>
      </c>
      <c r="IW55" s="13"/>
      <c r="IX55" s="13"/>
      <c r="IY55" s="13">
        <v>1</v>
      </c>
      <c r="IZ55" s="13"/>
      <c r="JA55" s="13"/>
      <c r="JB55" s="13"/>
      <c r="JC55" s="13"/>
      <c r="JD55" s="13"/>
      <c r="JE55" s="13"/>
      <c r="JF55" s="13"/>
      <c r="JG55" s="13"/>
      <c r="JH55" s="13"/>
      <c r="JI55" s="57">
        <v>3411</v>
      </c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>
        <v>1</v>
      </c>
      <c r="JU55" s="13"/>
      <c r="JV55" s="13">
        <v>1</v>
      </c>
      <c r="JW55" s="13"/>
      <c r="JX55" s="13">
        <v>1</v>
      </c>
      <c r="JY55" s="13">
        <v>1</v>
      </c>
      <c r="JZ55" s="13">
        <v>2</v>
      </c>
      <c r="KA55" s="13">
        <v>2</v>
      </c>
      <c r="KB55" s="13">
        <v>2</v>
      </c>
      <c r="KC55" s="13">
        <v>2</v>
      </c>
      <c r="KD55" s="13">
        <v>1</v>
      </c>
      <c r="KE55" s="13"/>
      <c r="KF55" s="13"/>
      <c r="KG55" s="13">
        <v>1</v>
      </c>
      <c r="KH55" s="13"/>
      <c r="KI55" s="13"/>
      <c r="KJ55" s="13"/>
      <c r="KK55" s="13"/>
      <c r="KL55" s="13"/>
      <c r="KM55" s="13"/>
      <c r="KN55" s="13"/>
      <c r="KO55" s="13">
        <v>1</v>
      </c>
      <c r="KP55" s="13">
        <v>3</v>
      </c>
      <c r="KQ55" s="13">
        <v>1</v>
      </c>
      <c r="KR55" s="13">
        <v>1</v>
      </c>
      <c r="KS55" s="13">
        <v>2</v>
      </c>
      <c r="KT55" s="13"/>
      <c r="KU55" s="13">
        <v>1</v>
      </c>
      <c r="KV55" s="13"/>
      <c r="KW55" s="13"/>
      <c r="KX55" s="13"/>
      <c r="KY55" s="13">
        <v>3</v>
      </c>
      <c r="KZ55" s="13">
        <v>4</v>
      </c>
      <c r="LA55" s="13">
        <v>2</v>
      </c>
      <c r="LB55" s="13">
        <v>1</v>
      </c>
      <c r="LC55" s="13"/>
      <c r="LD55" s="13">
        <v>1</v>
      </c>
      <c r="LE55" s="13"/>
      <c r="LF55" s="13"/>
      <c r="LG55" s="13"/>
      <c r="LH55" s="13"/>
      <c r="LI55" s="13"/>
      <c r="LJ55" s="13"/>
      <c r="LK55" s="13"/>
      <c r="LL55" s="13"/>
      <c r="LM55" s="13"/>
      <c r="LN55" s="13">
        <v>1</v>
      </c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>
        <v>1</v>
      </c>
      <c r="MM55" s="13"/>
      <c r="MN55" s="13">
        <v>1</v>
      </c>
      <c r="MO55" s="13"/>
      <c r="MP55" s="13"/>
      <c r="MQ55" s="13"/>
      <c r="MR55" s="13"/>
      <c r="MS55" s="13"/>
      <c r="MT55" s="13"/>
      <c r="MU55" s="13"/>
      <c r="MV55" s="13"/>
      <c r="MW55" s="13">
        <v>1</v>
      </c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57">
        <v>38</v>
      </c>
      <c r="NO55" s="13">
        <v>3449</v>
      </c>
    </row>
    <row r="56" spans="1:379">
      <c r="A56" s="8" t="s">
        <v>67</v>
      </c>
      <c r="B56" s="232">
        <f t="shared" si="88"/>
        <v>9</v>
      </c>
      <c r="C56" s="232">
        <f t="shared" si="89"/>
        <v>3</v>
      </c>
      <c r="D56" s="232">
        <f t="shared" si="90"/>
        <v>59</v>
      </c>
      <c r="E56" s="232">
        <f t="shared" si="91"/>
        <v>67</v>
      </c>
      <c r="F56" s="232">
        <f t="shared" si="92"/>
        <v>211</v>
      </c>
      <c r="G56" s="232">
        <f t="shared" si="93"/>
        <v>253</v>
      </c>
      <c r="H56" s="232">
        <f t="shared" si="94"/>
        <v>258</v>
      </c>
      <c r="I56" s="232">
        <f t="shared" si="95"/>
        <v>260</v>
      </c>
      <c r="J56" s="232">
        <f t="shared" si="96"/>
        <v>231</v>
      </c>
      <c r="K56" s="232">
        <f t="shared" si="97"/>
        <v>278</v>
      </c>
      <c r="L56" s="232">
        <f t="shared" si="98"/>
        <v>189</v>
      </c>
      <c r="M56" s="232">
        <f t="shared" si="99"/>
        <v>244</v>
      </c>
      <c r="N56" s="232">
        <f t="shared" si="100"/>
        <v>124</v>
      </c>
      <c r="O56" s="232">
        <f t="shared" si="101"/>
        <v>108</v>
      </c>
      <c r="P56" s="232">
        <f t="shared" si="102"/>
        <v>82</v>
      </c>
      <c r="Q56" s="232">
        <f t="shared" si="103"/>
        <v>74</v>
      </c>
      <c r="R56" s="232">
        <f t="shared" si="104"/>
        <v>25</v>
      </c>
      <c r="S56" s="232">
        <f t="shared" si="105"/>
        <v>42</v>
      </c>
      <c r="T56" s="232">
        <f t="shared" si="106"/>
        <v>6</v>
      </c>
      <c r="U56" s="232">
        <f t="shared" si="107"/>
        <v>14</v>
      </c>
      <c r="W56" s="16" t="s">
        <v>62</v>
      </c>
      <c r="X56" s="616">
        <f t="shared" si="108"/>
        <v>57</v>
      </c>
      <c r="Y56" s="616">
        <f t="shared" si="109"/>
        <v>37</v>
      </c>
      <c r="Z56" s="616">
        <f t="shared" si="110"/>
        <v>196</v>
      </c>
      <c r="AA56" s="616">
        <f t="shared" si="111"/>
        <v>249</v>
      </c>
      <c r="AB56" s="616">
        <f t="shared" si="112"/>
        <v>579</v>
      </c>
      <c r="AC56" s="616">
        <f t="shared" si="113"/>
        <v>544</v>
      </c>
      <c r="AD56" s="616">
        <f t="shared" si="114"/>
        <v>527</v>
      </c>
      <c r="AE56" s="616">
        <f t="shared" si="115"/>
        <v>527</v>
      </c>
      <c r="AF56" s="616">
        <f t="shared" si="116"/>
        <v>509</v>
      </c>
      <c r="AG56" s="616">
        <f t="shared" si="117"/>
        <v>531</v>
      </c>
      <c r="AH56" s="616">
        <f t="shared" si="118"/>
        <v>411</v>
      </c>
      <c r="AI56" s="616">
        <f t="shared" si="119"/>
        <v>404</v>
      </c>
      <c r="AJ56" s="616">
        <f t="shared" si="120"/>
        <v>274</v>
      </c>
      <c r="AK56" s="616">
        <f t="shared" si="121"/>
        <v>245</v>
      </c>
      <c r="AL56" s="616">
        <f t="shared" si="122"/>
        <v>152</v>
      </c>
      <c r="AM56" s="616">
        <f t="shared" si="123"/>
        <v>148</v>
      </c>
      <c r="AN56" s="616">
        <f t="shared" si="124"/>
        <v>58</v>
      </c>
      <c r="AO56" s="616">
        <f t="shared" si="125"/>
        <v>82</v>
      </c>
      <c r="AP56" s="616">
        <f t="shared" si="126"/>
        <v>9</v>
      </c>
      <c r="AQ56" s="616">
        <f t="shared" si="127"/>
        <v>22</v>
      </c>
      <c r="AR56" s="616">
        <f t="shared" si="128"/>
        <v>46</v>
      </c>
      <c r="AT56" s="16" t="s">
        <v>62</v>
      </c>
      <c r="AU56" s="13">
        <v>1</v>
      </c>
      <c r="AV56" s="13">
        <v>5</v>
      </c>
      <c r="AW56" s="13">
        <v>6</v>
      </c>
      <c r="AX56" s="13">
        <v>4</v>
      </c>
      <c r="AY56" s="13">
        <v>2</v>
      </c>
      <c r="AZ56" s="13">
        <v>2</v>
      </c>
      <c r="BA56" s="13">
        <v>5</v>
      </c>
      <c r="BB56" s="13">
        <v>2</v>
      </c>
      <c r="BC56" s="13">
        <v>4</v>
      </c>
      <c r="BD56" s="13">
        <v>6</v>
      </c>
      <c r="BE56" s="13">
        <v>8</v>
      </c>
      <c r="BF56" s="13">
        <v>7</v>
      </c>
      <c r="BG56" s="13">
        <v>16</v>
      </c>
      <c r="BH56" s="13">
        <v>12</v>
      </c>
      <c r="BI56" s="13">
        <v>19</v>
      </c>
      <c r="BJ56" s="13">
        <v>26</v>
      </c>
      <c r="BK56" s="13">
        <v>37</v>
      </c>
      <c r="BL56" s="13">
        <v>45</v>
      </c>
      <c r="BM56" s="13">
        <v>35</v>
      </c>
      <c r="BN56" s="13">
        <v>44</v>
      </c>
      <c r="BO56" s="13">
        <v>46</v>
      </c>
      <c r="BP56" s="13">
        <v>52</v>
      </c>
      <c r="BQ56" s="13">
        <v>58</v>
      </c>
      <c r="BR56" s="13">
        <v>40</v>
      </c>
      <c r="BS56" s="13">
        <v>50</v>
      </c>
      <c r="BT56" s="13">
        <v>66</v>
      </c>
      <c r="BU56" s="13">
        <v>51</v>
      </c>
      <c r="BV56" s="13">
        <v>56</v>
      </c>
      <c r="BW56" s="13">
        <v>58</v>
      </c>
      <c r="BX56" s="13">
        <v>67</v>
      </c>
      <c r="BY56" s="13">
        <v>80</v>
      </c>
      <c r="BZ56" s="13">
        <v>57</v>
      </c>
      <c r="CA56" s="13">
        <v>54</v>
      </c>
      <c r="CB56" s="13">
        <v>44</v>
      </c>
      <c r="CC56" s="13">
        <v>36</v>
      </c>
      <c r="CD56" s="13">
        <v>54</v>
      </c>
      <c r="CE56" s="13">
        <v>64</v>
      </c>
      <c r="CF56" s="13">
        <v>43</v>
      </c>
      <c r="CG56" s="13">
        <v>47</v>
      </c>
      <c r="CH56" s="13">
        <v>48</v>
      </c>
      <c r="CI56" s="13">
        <v>54</v>
      </c>
      <c r="CJ56" s="13">
        <v>54</v>
      </c>
      <c r="CK56" s="13">
        <v>60</v>
      </c>
      <c r="CL56" s="13">
        <v>62</v>
      </c>
      <c r="CM56" s="13">
        <v>54</v>
      </c>
      <c r="CN56" s="13">
        <v>58</v>
      </c>
      <c r="CO56" s="13">
        <v>42</v>
      </c>
      <c r="CP56" s="13">
        <v>44</v>
      </c>
      <c r="CQ56" s="13">
        <v>45</v>
      </c>
      <c r="CR56" s="13">
        <v>58</v>
      </c>
      <c r="CS56" s="13">
        <v>48</v>
      </c>
      <c r="CT56" s="13">
        <v>43</v>
      </c>
      <c r="CU56" s="13">
        <v>32</v>
      </c>
      <c r="CV56" s="13">
        <v>41</v>
      </c>
      <c r="CW56" s="13">
        <v>47</v>
      </c>
      <c r="CX56" s="13">
        <v>42</v>
      </c>
      <c r="CY56" s="13">
        <v>40</v>
      </c>
      <c r="CZ56" s="13">
        <v>35</v>
      </c>
      <c r="DA56" s="13">
        <v>35</v>
      </c>
      <c r="DB56" s="13">
        <v>41</v>
      </c>
      <c r="DC56" s="13">
        <v>28</v>
      </c>
      <c r="DD56" s="13">
        <v>27</v>
      </c>
      <c r="DE56" s="13">
        <v>33</v>
      </c>
      <c r="DF56" s="13">
        <v>31</v>
      </c>
      <c r="DG56" s="13">
        <v>28</v>
      </c>
      <c r="DH56" s="13">
        <v>20</v>
      </c>
      <c r="DI56" s="13">
        <v>27</v>
      </c>
      <c r="DJ56" s="13">
        <v>20</v>
      </c>
      <c r="DK56" s="13">
        <v>16</v>
      </c>
      <c r="DL56" s="13">
        <v>15</v>
      </c>
      <c r="DM56" s="13">
        <v>14</v>
      </c>
      <c r="DN56" s="13">
        <v>20</v>
      </c>
      <c r="DO56" s="13">
        <v>14</v>
      </c>
      <c r="DP56" s="13">
        <v>18</v>
      </c>
      <c r="DQ56" s="13">
        <v>16</v>
      </c>
      <c r="DR56" s="13">
        <v>15</v>
      </c>
      <c r="DS56" s="13">
        <v>15</v>
      </c>
      <c r="DT56" s="13">
        <v>6</v>
      </c>
      <c r="DU56" s="13">
        <v>13</v>
      </c>
      <c r="DV56" s="13">
        <v>17</v>
      </c>
      <c r="DW56" s="13">
        <v>12</v>
      </c>
      <c r="DX56" s="13">
        <v>7</v>
      </c>
      <c r="DY56" s="13">
        <v>9</v>
      </c>
      <c r="DZ56" s="13">
        <v>11</v>
      </c>
      <c r="EA56" s="13">
        <v>6</v>
      </c>
      <c r="EB56" s="13">
        <v>8</v>
      </c>
      <c r="EC56" s="13">
        <v>10</v>
      </c>
      <c r="ED56" s="13">
        <v>4</v>
      </c>
      <c r="EE56" s="13">
        <v>8</v>
      </c>
      <c r="EF56" s="13">
        <v>7</v>
      </c>
      <c r="EG56" s="13">
        <v>4</v>
      </c>
      <c r="EH56" s="13">
        <v>2</v>
      </c>
      <c r="EI56" s="13">
        <v>3</v>
      </c>
      <c r="EJ56" s="13">
        <v>1</v>
      </c>
      <c r="EK56" s="13">
        <v>5</v>
      </c>
      <c r="EL56" s="13">
        <v>1</v>
      </c>
      <c r="EM56" s="13">
        <v>2</v>
      </c>
      <c r="EN56" s="13">
        <v>1</v>
      </c>
      <c r="EO56" s="13">
        <v>2</v>
      </c>
      <c r="EP56" s="13">
        <v>1</v>
      </c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57">
        <v>2789</v>
      </c>
      <c r="FD56" s="13">
        <v>2789</v>
      </c>
      <c r="FE56" s="16" t="s">
        <v>62</v>
      </c>
      <c r="FF56" s="13">
        <v>3</v>
      </c>
      <c r="FG56" s="13">
        <v>12</v>
      </c>
      <c r="FH56" s="13">
        <v>8</v>
      </c>
      <c r="FI56" s="13">
        <v>6</v>
      </c>
      <c r="FJ56" s="13">
        <v>1</v>
      </c>
      <c r="FK56" s="13">
        <v>3</v>
      </c>
      <c r="FL56" s="13">
        <v>5</v>
      </c>
      <c r="FM56" s="13">
        <v>9</v>
      </c>
      <c r="FN56" s="13">
        <v>4</v>
      </c>
      <c r="FO56" s="13">
        <v>6</v>
      </c>
      <c r="FP56" s="13">
        <v>6</v>
      </c>
      <c r="FQ56" s="13">
        <v>8</v>
      </c>
      <c r="FR56" s="13">
        <v>6</v>
      </c>
      <c r="FS56" s="13">
        <v>6</v>
      </c>
      <c r="FT56" s="13">
        <v>20</v>
      </c>
      <c r="FU56" s="13">
        <v>25</v>
      </c>
      <c r="FV56" s="13">
        <v>21</v>
      </c>
      <c r="FW56" s="13">
        <v>32</v>
      </c>
      <c r="FX56" s="13">
        <v>35</v>
      </c>
      <c r="FY56" s="13">
        <v>37</v>
      </c>
      <c r="FZ56" s="13">
        <v>43</v>
      </c>
      <c r="GA56" s="13">
        <v>62</v>
      </c>
      <c r="GB56" s="13">
        <v>50</v>
      </c>
      <c r="GC56" s="13">
        <v>61</v>
      </c>
      <c r="GD56" s="13">
        <v>63</v>
      </c>
      <c r="GE56" s="13">
        <v>68</v>
      </c>
      <c r="GF56" s="13">
        <v>53</v>
      </c>
      <c r="GG56" s="13">
        <v>57</v>
      </c>
      <c r="GH56" s="13">
        <v>56</v>
      </c>
      <c r="GI56" s="13">
        <v>66</v>
      </c>
      <c r="GJ56" s="13">
        <v>66</v>
      </c>
      <c r="GK56" s="13">
        <v>63</v>
      </c>
      <c r="GL56" s="13">
        <v>43</v>
      </c>
      <c r="GM56" s="13">
        <v>52</v>
      </c>
      <c r="GN56" s="13">
        <v>47</v>
      </c>
      <c r="GO56" s="13">
        <v>49</v>
      </c>
      <c r="GP56" s="13">
        <v>50</v>
      </c>
      <c r="GQ56" s="13">
        <v>48</v>
      </c>
      <c r="GR56" s="13">
        <v>62</v>
      </c>
      <c r="GS56" s="13">
        <v>47</v>
      </c>
      <c r="GT56" s="13">
        <v>50</v>
      </c>
      <c r="GU56" s="13">
        <v>77</v>
      </c>
      <c r="GV56" s="13">
        <v>78</v>
      </c>
      <c r="GW56" s="13">
        <v>58</v>
      </c>
      <c r="GX56" s="13">
        <v>39</v>
      </c>
      <c r="GY56" s="13">
        <v>40</v>
      </c>
      <c r="GZ56" s="13">
        <v>35</v>
      </c>
      <c r="HA56" s="13">
        <v>51</v>
      </c>
      <c r="HB56" s="13">
        <v>33</v>
      </c>
      <c r="HC56" s="13">
        <v>48</v>
      </c>
      <c r="HD56" s="13">
        <v>59</v>
      </c>
      <c r="HE56" s="13">
        <v>42</v>
      </c>
      <c r="HF56" s="13">
        <v>37</v>
      </c>
      <c r="HG56" s="13">
        <v>48</v>
      </c>
      <c r="HH56" s="13">
        <v>24</v>
      </c>
      <c r="HI56" s="13">
        <v>42</v>
      </c>
      <c r="HJ56" s="13">
        <v>46</v>
      </c>
      <c r="HK56" s="13">
        <v>43</v>
      </c>
      <c r="HL56" s="13">
        <v>35</v>
      </c>
      <c r="HM56" s="13">
        <v>35</v>
      </c>
      <c r="HN56" s="13">
        <v>41</v>
      </c>
      <c r="HO56" s="13">
        <v>29</v>
      </c>
      <c r="HP56" s="13">
        <v>26</v>
      </c>
      <c r="HQ56" s="13">
        <v>32</v>
      </c>
      <c r="HR56" s="13">
        <v>28</v>
      </c>
      <c r="HS56" s="13">
        <v>22</v>
      </c>
      <c r="HT56" s="13">
        <v>31</v>
      </c>
      <c r="HU56" s="13">
        <v>25</v>
      </c>
      <c r="HV56" s="13">
        <v>24</v>
      </c>
      <c r="HW56" s="13">
        <v>16</v>
      </c>
      <c r="HX56" s="13">
        <v>28</v>
      </c>
      <c r="HY56" s="13">
        <v>20</v>
      </c>
      <c r="HZ56" s="13">
        <v>17</v>
      </c>
      <c r="IA56" s="13">
        <v>11</v>
      </c>
      <c r="IB56" s="13">
        <v>19</v>
      </c>
      <c r="IC56" s="13">
        <v>13</v>
      </c>
      <c r="ID56" s="13">
        <v>8</v>
      </c>
      <c r="IE56" s="13">
        <v>19</v>
      </c>
      <c r="IF56" s="13">
        <v>6</v>
      </c>
      <c r="IG56" s="13">
        <v>11</v>
      </c>
      <c r="IH56" s="13">
        <v>16</v>
      </c>
      <c r="II56" s="13">
        <v>10</v>
      </c>
      <c r="IJ56" s="13">
        <v>8</v>
      </c>
      <c r="IK56" s="13">
        <v>3</v>
      </c>
      <c r="IL56" s="13">
        <v>3</v>
      </c>
      <c r="IM56" s="13">
        <v>2</v>
      </c>
      <c r="IN56" s="13">
        <v>3</v>
      </c>
      <c r="IO56" s="13">
        <v>4</v>
      </c>
      <c r="IP56" s="13">
        <v>5</v>
      </c>
      <c r="IQ56" s="13">
        <v>4</v>
      </c>
      <c r="IR56" s="13">
        <v>2</v>
      </c>
      <c r="IS56" s="13">
        <v>2</v>
      </c>
      <c r="IT56" s="13">
        <v>1</v>
      </c>
      <c r="IU56" s="13">
        <v>1</v>
      </c>
      <c r="IV56" s="13"/>
      <c r="IW56" s="13"/>
      <c r="IX56" s="13">
        <v>1</v>
      </c>
      <c r="IY56" s="13">
        <v>1</v>
      </c>
      <c r="IZ56" s="13"/>
      <c r="JA56" s="13"/>
      <c r="JB56" s="13">
        <v>1</v>
      </c>
      <c r="JC56" s="13"/>
      <c r="JD56" s="13"/>
      <c r="JE56" s="13"/>
      <c r="JF56" s="13"/>
      <c r="JG56" s="13"/>
      <c r="JH56" s="13"/>
      <c r="JI56" s="57">
        <v>2772</v>
      </c>
      <c r="JJ56" s="13"/>
      <c r="JK56" s="13"/>
      <c r="JL56" s="13"/>
      <c r="JM56" s="13"/>
      <c r="JN56" s="13"/>
      <c r="JO56" s="13"/>
      <c r="JP56" s="13"/>
      <c r="JQ56" s="13">
        <v>1</v>
      </c>
      <c r="JR56" s="13"/>
      <c r="JS56" s="13">
        <v>1</v>
      </c>
      <c r="JT56" s="13">
        <v>1</v>
      </c>
      <c r="JU56" s="13"/>
      <c r="JV56" s="13">
        <v>1</v>
      </c>
      <c r="JW56" s="13"/>
      <c r="JX56" s="13"/>
      <c r="JY56" s="13"/>
      <c r="JZ56" s="13">
        <v>1</v>
      </c>
      <c r="KA56" s="13">
        <v>1</v>
      </c>
      <c r="KB56" s="13">
        <v>1</v>
      </c>
      <c r="KC56" s="13">
        <v>1</v>
      </c>
      <c r="KD56" s="13"/>
      <c r="KE56" s="13">
        <v>1</v>
      </c>
      <c r="KF56" s="13">
        <v>1</v>
      </c>
      <c r="KG56" s="13">
        <v>2</v>
      </c>
      <c r="KH56" s="13">
        <v>1</v>
      </c>
      <c r="KI56" s="13">
        <v>1</v>
      </c>
      <c r="KJ56" s="13">
        <v>1</v>
      </c>
      <c r="KK56" s="13">
        <v>1</v>
      </c>
      <c r="KL56" s="13">
        <v>1</v>
      </c>
      <c r="KM56" s="13"/>
      <c r="KN56" s="13"/>
      <c r="KO56" s="13"/>
      <c r="KP56" s="13">
        <v>3</v>
      </c>
      <c r="KQ56" s="13">
        <v>3</v>
      </c>
      <c r="KR56" s="13">
        <v>1</v>
      </c>
      <c r="KS56" s="13"/>
      <c r="KT56" s="13"/>
      <c r="KU56" s="13"/>
      <c r="KV56" s="13"/>
      <c r="KW56" s="13">
        <v>1</v>
      </c>
      <c r="KX56" s="13"/>
      <c r="KY56" s="13">
        <v>1</v>
      </c>
      <c r="KZ56" s="13"/>
      <c r="LA56" s="13">
        <v>1</v>
      </c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>
        <v>2</v>
      </c>
      <c r="LZ56" s="13"/>
      <c r="MA56" s="13"/>
      <c r="MB56" s="13"/>
      <c r="MC56" s="13"/>
      <c r="MD56" s="13"/>
      <c r="ME56" s="13"/>
      <c r="MF56" s="13"/>
      <c r="MG56" s="13">
        <v>1</v>
      </c>
      <c r="MH56" s="13"/>
      <c r="MI56" s="13"/>
      <c r="MJ56" s="13"/>
      <c r="MK56" s="13"/>
      <c r="ML56" s="13"/>
      <c r="MM56" s="13"/>
      <c r="MN56" s="13"/>
      <c r="MO56" s="13"/>
      <c r="MP56" s="13">
        <v>2</v>
      </c>
      <c r="MQ56" s="13">
        <v>1</v>
      </c>
      <c r="MR56" s="13"/>
      <c r="MS56" s="13">
        <v>1</v>
      </c>
      <c r="MT56" s="13">
        <v>1</v>
      </c>
      <c r="MU56" s="13">
        <v>3</v>
      </c>
      <c r="MV56" s="13">
        <v>1</v>
      </c>
      <c r="MW56" s="13"/>
      <c r="MX56" s="13">
        <v>1</v>
      </c>
      <c r="MY56" s="13">
        <v>4</v>
      </c>
      <c r="MZ56" s="13"/>
      <c r="NA56" s="13">
        <v>1</v>
      </c>
      <c r="NB56" s="13"/>
      <c r="NC56" s="13"/>
      <c r="ND56" s="13"/>
      <c r="NE56" s="13">
        <v>1</v>
      </c>
      <c r="NF56" s="13"/>
      <c r="NG56" s="13"/>
      <c r="NH56" s="13"/>
      <c r="NI56" s="13"/>
      <c r="NJ56" s="13"/>
      <c r="NK56" s="13"/>
      <c r="NL56" s="13"/>
      <c r="NM56" s="13"/>
      <c r="NN56" s="57">
        <v>46</v>
      </c>
      <c r="NO56" s="13">
        <v>2818</v>
      </c>
    </row>
    <row r="57" spans="1:379">
      <c r="A57" s="8" t="s">
        <v>68</v>
      </c>
      <c r="B57" s="232">
        <f t="shared" si="88"/>
        <v>32</v>
      </c>
      <c r="C57" s="232">
        <f t="shared" si="89"/>
        <v>32</v>
      </c>
      <c r="D57" s="232">
        <f t="shared" si="90"/>
        <v>73</v>
      </c>
      <c r="E57" s="232">
        <f t="shared" si="91"/>
        <v>93</v>
      </c>
      <c r="F57" s="232">
        <f t="shared" si="92"/>
        <v>127</v>
      </c>
      <c r="G57" s="232">
        <f t="shared" si="93"/>
        <v>118</v>
      </c>
      <c r="H57" s="232">
        <f t="shared" si="94"/>
        <v>111</v>
      </c>
      <c r="I57" s="232">
        <f t="shared" si="95"/>
        <v>119</v>
      </c>
      <c r="J57" s="232">
        <f t="shared" si="96"/>
        <v>115</v>
      </c>
      <c r="K57" s="232">
        <f t="shared" si="97"/>
        <v>125</v>
      </c>
      <c r="L57" s="232">
        <f t="shared" si="98"/>
        <v>72</v>
      </c>
      <c r="M57" s="232">
        <f t="shared" si="99"/>
        <v>81</v>
      </c>
      <c r="N57" s="232">
        <f t="shared" si="100"/>
        <v>42</v>
      </c>
      <c r="O57" s="232">
        <f t="shared" si="101"/>
        <v>38</v>
      </c>
      <c r="P57" s="232">
        <f t="shared" si="102"/>
        <v>29</v>
      </c>
      <c r="Q57" s="232">
        <f t="shared" si="103"/>
        <v>25</v>
      </c>
      <c r="R57" s="232">
        <f t="shared" si="104"/>
        <v>13</v>
      </c>
      <c r="S57" s="232">
        <f t="shared" si="105"/>
        <v>22</v>
      </c>
      <c r="T57" s="232">
        <f t="shared" si="106"/>
        <v>2</v>
      </c>
      <c r="U57" s="232">
        <f t="shared" si="107"/>
        <v>3</v>
      </c>
      <c r="W57" s="16" t="s">
        <v>63</v>
      </c>
      <c r="X57" s="616">
        <f t="shared" si="108"/>
        <v>91</v>
      </c>
      <c r="Y57" s="616">
        <f t="shared" si="109"/>
        <v>75</v>
      </c>
      <c r="Z57" s="616">
        <f t="shared" si="110"/>
        <v>187</v>
      </c>
      <c r="AA57" s="616">
        <f t="shared" si="111"/>
        <v>197</v>
      </c>
      <c r="AB57" s="616">
        <f t="shared" si="112"/>
        <v>401</v>
      </c>
      <c r="AC57" s="616">
        <f t="shared" si="113"/>
        <v>340</v>
      </c>
      <c r="AD57" s="616">
        <f t="shared" si="114"/>
        <v>407</v>
      </c>
      <c r="AE57" s="616">
        <f t="shared" si="115"/>
        <v>394</v>
      </c>
      <c r="AF57" s="616">
        <f t="shared" si="116"/>
        <v>307</v>
      </c>
      <c r="AG57" s="616">
        <f t="shared" si="117"/>
        <v>322</v>
      </c>
      <c r="AH57" s="616">
        <f t="shared" si="118"/>
        <v>180</v>
      </c>
      <c r="AI57" s="616">
        <f t="shared" si="119"/>
        <v>172</v>
      </c>
      <c r="AJ57" s="616">
        <f t="shared" si="120"/>
        <v>107</v>
      </c>
      <c r="AK57" s="616">
        <f t="shared" si="121"/>
        <v>106</v>
      </c>
      <c r="AL57" s="616">
        <f t="shared" si="122"/>
        <v>61</v>
      </c>
      <c r="AM57" s="616">
        <f t="shared" si="123"/>
        <v>47</v>
      </c>
      <c r="AN57" s="616">
        <f t="shared" si="124"/>
        <v>24</v>
      </c>
      <c r="AO57" s="616">
        <f t="shared" si="125"/>
        <v>34</v>
      </c>
      <c r="AP57" s="616">
        <f t="shared" si="126"/>
        <v>6</v>
      </c>
      <c r="AQ57" s="616">
        <f t="shared" si="127"/>
        <v>9</v>
      </c>
      <c r="AR57" s="616">
        <f t="shared" si="128"/>
        <v>16</v>
      </c>
      <c r="AT57" s="16" t="s">
        <v>63</v>
      </c>
      <c r="AU57" s="13">
        <v>5</v>
      </c>
      <c r="AV57" s="13">
        <v>12</v>
      </c>
      <c r="AW57" s="13">
        <v>8</v>
      </c>
      <c r="AX57" s="13">
        <v>7</v>
      </c>
      <c r="AY57" s="13">
        <v>7</v>
      </c>
      <c r="AZ57" s="13">
        <v>10</v>
      </c>
      <c r="BA57" s="13">
        <v>8</v>
      </c>
      <c r="BB57" s="13">
        <v>4</v>
      </c>
      <c r="BC57" s="13">
        <v>4</v>
      </c>
      <c r="BD57" s="13">
        <v>10</v>
      </c>
      <c r="BE57" s="13">
        <v>17</v>
      </c>
      <c r="BF57" s="13">
        <v>18</v>
      </c>
      <c r="BG57" s="13">
        <v>13</v>
      </c>
      <c r="BH57" s="13">
        <v>11</v>
      </c>
      <c r="BI57" s="13">
        <v>12</v>
      </c>
      <c r="BJ57" s="13">
        <v>15</v>
      </c>
      <c r="BK57" s="13">
        <v>22</v>
      </c>
      <c r="BL57" s="13">
        <v>27</v>
      </c>
      <c r="BM57" s="13">
        <v>37</v>
      </c>
      <c r="BN57" s="13">
        <v>25</v>
      </c>
      <c r="BO57" s="13">
        <v>27</v>
      </c>
      <c r="BP57" s="13">
        <v>30</v>
      </c>
      <c r="BQ57" s="13">
        <v>38</v>
      </c>
      <c r="BR57" s="13">
        <v>24</v>
      </c>
      <c r="BS57" s="13">
        <v>40</v>
      </c>
      <c r="BT57" s="13">
        <v>39</v>
      </c>
      <c r="BU57" s="13">
        <v>41</v>
      </c>
      <c r="BV57" s="13">
        <v>38</v>
      </c>
      <c r="BW57" s="13">
        <v>27</v>
      </c>
      <c r="BX57" s="13">
        <v>36</v>
      </c>
      <c r="BY57" s="13">
        <v>49</v>
      </c>
      <c r="BZ57" s="13">
        <v>38</v>
      </c>
      <c r="CA57" s="13">
        <v>39</v>
      </c>
      <c r="CB57" s="13">
        <v>43</v>
      </c>
      <c r="CC57" s="13">
        <v>34</v>
      </c>
      <c r="CD57" s="13">
        <v>42</v>
      </c>
      <c r="CE57" s="13">
        <v>36</v>
      </c>
      <c r="CF57" s="13">
        <v>39</v>
      </c>
      <c r="CG57" s="13">
        <v>35</v>
      </c>
      <c r="CH57" s="13">
        <v>39</v>
      </c>
      <c r="CI57" s="13">
        <v>32</v>
      </c>
      <c r="CJ57" s="13">
        <v>40</v>
      </c>
      <c r="CK57" s="13">
        <v>37</v>
      </c>
      <c r="CL57" s="13">
        <v>22</v>
      </c>
      <c r="CM57" s="13">
        <v>34</v>
      </c>
      <c r="CN57" s="13">
        <v>25</v>
      </c>
      <c r="CO57" s="13">
        <v>30</v>
      </c>
      <c r="CP57" s="13">
        <v>37</v>
      </c>
      <c r="CQ57" s="13">
        <v>24</v>
      </c>
      <c r="CR57" s="13">
        <v>41</v>
      </c>
      <c r="CS57" s="13">
        <v>18</v>
      </c>
      <c r="CT57" s="13">
        <v>19</v>
      </c>
      <c r="CU57" s="13">
        <v>19</v>
      </c>
      <c r="CV57" s="13">
        <v>20</v>
      </c>
      <c r="CW57" s="13">
        <v>10</v>
      </c>
      <c r="CX57" s="13">
        <v>14</v>
      </c>
      <c r="CY57" s="13">
        <v>14</v>
      </c>
      <c r="CZ57" s="13">
        <v>23</v>
      </c>
      <c r="DA57" s="13">
        <v>20</v>
      </c>
      <c r="DB57" s="13">
        <v>15</v>
      </c>
      <c r="DC57" s="13">
        <v>17</v>
      </c>
      <c r="DD57" s="13">
        <v>9</v>
      </c>
      <c r="DE57" s="13">
        <v>8</v>
      </c>
      <c r="DF57" s="13">
        <v>15</v>
      </c>
      <c r="DG57" s="13">
        <v>14</v>
      </c>
      <c r="DH57" s="13">
        <v>8</v>
      </c>
      <c r="DI57" s="13">
        <v>9</v>
      </c>
      <c r="DJ57" s="13">
        <v>6</v>
      </c>
      <c r="DK57" s="13">
        <v>12</v>
      </c>
      <c r="DL57" s="13">
        <v>8</v>
      </c>
      <c r="DM57" s="13">
        <v>9</v>
      </c>
      <c r="DN57" s="13">
        <v>5</v>
      </c>
      <c r="DO57" s="13">
        <v>6</v>
      </c>
      <c r="DP57" s="13">
        <v>4</v>
      </c>
      <c r="DQ57" s="13">
        <v>3</v>
      </c>
      <c r="DR57" s="13">
        <v>3</v>
      </c>
      <c r="DS57" s="13">
        <v>6</v>
      </c>
      <c r="DT57" s="13">
        <v>7</v>
      </c>
      <c r="DU57" s="13">
        <v>2</v>
      </c>
      <c r="DV57" s="13">
        <v>2</v>
      </c>
      <c r="DW57" s="13">
        <v>3</v>
      </c>
      <c r="DX57" s="13">
        <v>3</v>
      </c>
      <c r="DY57" s="13">
        <v>4</v>
      </c>
      <c r="DZ57" s="13">
        <v>2</v>
      </c>
      <c r="EA57" s="13">
        <v>5</v>
      </c>
      <c r="EB57" s="13">
        <v>4</v>
      </c>
      <c r="EC57" s="13">
        <v>6</v>
      </c>
      <c r="ED57" s="13">
        <v>4</v>
      </c>
      <c r="EE57" s="13"/>
      <c r="EF57" s="13">
        <v>3</v>
      </c>
      <c r="EG57" s="13">
        <v>1</v>
      </c>
      <c r="EH57" s="13">
        <v>2</v>
      </c>
      <c r="EI57" s="13">
        <v>2</v>
      </c>
      <c r="EJ57" s="13">
        <v>1</v>
      </c>
      <c r="EK57" s="13"/>
      <c r="EL57" s="13"/>
      <c r="EM57" s="13">
        <v>1</v>
      </c>
      <c r="EN57" s="13"/>
      <c r="EO57" s="13"/>
      <c r="EP57" s="13"/>
      <c r="EQ57" s="13">
        <v>1</v>
      </c>
      <c r="ER57" s="13"/>
      <c r="ES57" s="13"/>
      <c r="ET57" s="13"/>
      <c r="EU57" s="13"/>
      <c r="EV57" s="13"/>
      <c r="EW57" s="13"/>
      <c r="EX57" s="13">
        <v>1</v>
      </c>
      <c r="EY57" s="13"/>
      <c r="EZ57" s="13"/>
      <c r="FA57" s="13"/>
      <c r="FB57" s="13"/>
      <c r="FC57" s="57">
        <v>1696</v>
      </c>
      <c r="FD57" s="13">
        <v>1696</v>
      </c>
      <c r="FE57" s="16" t="s">
        <v>63</v>
      </c>
      <c r="FF57" s="13">
        <v>6</v>
      </c>
      <c r="FG57" s="13">
        <v>6</v>
      </c>
      <c r="FH57" s="13">
        <v>18</v>
      </c>
      <c r="FI57" s="13">
        <v>2</v>
      </c>
      <c r="FJ57" s="13">
        <v>6</v>
      </c>
      <c r="FK57" s="13">
        <v>13</v>
      </c>
      <c r="FL57" s="13">
        <v>14</v>
      </c>
      <c r="FM57" s="13">
        <v>7</v>
      </c>
      <c r="FN57" s="13">
        <v>7</v>
      </c>
      <c r="FO57" s="13">
        <v>12</v>
      </c>
      <c r="FP57" s="13">
        <v>8</v>
      </c>
      <c r="FQ57" s="13">
        <v>15</v>
      </c>
      <c r="FR57" s="13">
        <v>13</v>
      </c>
      <c r="FS57" s="13">
        <v>13</v>
      </c>
      <c r="FT57" s="13">
        <v>14</v>
      </c>
      <c r="FU57" s="13">
        <v>11</v>
      </c>
      <c r="FV57" s="13">
        <v>28</v>
      </c>
      <c r="FW57" s="13">
        <v>33</v>
      </c>
      <c r="FX57" s="13">
        <v>22</v>
      </c>
      <c r="FY57" s="13">
        <v>30</v>
      </c>
      <c r="FZ57" s="13">
        <v>34</v>
      </c>
      <c r="GA57" s="13">
        <v>45</v>
      </c>
      <c r="GB57" s="13">
        <v>41</v>
      </c>
      <c r="GC57" s="13">
        <v>36</v>
      </c>
      <c r="GD57" s="13">
        <v>42</v>
      </c>
      <c r="GE57" s="13">
        <v>41</v>
      </c>
      <c r="GF57" s="13">
        <v>42</v>
      </c>
      <c r="GG57" s="13">
        <v>34</v>
      </c>
      <c r="GH57" s="13">
        <v>43</v>
      </c>
      <c r="GI57" s="13">
        <v>43</v>
      </c>
      <c r="GJ57" s="13">
        <v>40</v>
      </c>
      <c r="GK57" s="13">
        <v>42</v>
      </c>
      <c r="GL57" s="13">
        <v>43</v>
      </c>
      <c r="GM57" s="13">
        <v>45</v>
      </c>
      <c r="GN57" s="13">
        <v>42</v>
      </c>
      <c r="GO57" s="13">
        <v>35</v>
      </c>
      <c r="GP57" s="13">
        <v>36</v>
      </c>
      <c r="GQ57" s="13">
        <v>42</v>
      </c>
      <c r="GR57" s="13">
        <v>35</v>
      </c>
      <c r="GS57" s="13">
        <v>47</v>
      </c>
      <c r="GT57" s="13">
        <v>44</v>
      </c>
      <c r="GU57" s="13">
        <v>25</v>
      </c>
      <c r="GV57" s="13">
        <v>25</v>
      </c>
      <c r="GW57" s="13">
        <v>34</v>
      </c>
      <c r="GX57" s="13">
        <v>23</v>
      </c>
      <c r="GY57" s="13">
        <v>31</v>
      </c>
      <c r="GZ57" s="13">
        <v>32</v>
      </c>
      <c r="HA57" s="13">
        <v>30</v>
      </c>
      <c r="HB57" s="13">
        <v>28</v>
      </c>
      <c r="HC57" s="13">
        <v>35</v>
      </c>
      <c r="HD57" s="13">
        <v>29</v>
      </c>
      <c r="HE57" s="13">
        <v>27</v>
      </c>
      <c r="HF57" s="13">
        <v>12</v>
      </c>
      <c r="HG57" s="13">
        <v>15</v>
      </c>
      <c r="HH57" s="13">
        <v>16</v>
      </c>
      <c r="HI57" s="13">
        <v>17</v>
      </c>
      <c r="HJ57" s="13">
        <v>24</v>
      </c>
      <c r="HK57" s="13">
        <v>13</v>
      </c>
      <c r="HL57" s="13">
        <v>14</v>
      </c>
      <c r="HM57" s="13">
        <v>13</v>
      </c>
      <c r="HN57" s="13">
        <v>14</v>
      </c>
      <c r="HO57" s="13">
        <v>9</v>
      </c>
      <c r="HP57" s="13">
        <v>9</v>
      </c>
      <c r="HQ57" s="13">
        <v>8</v>
      </c>
      <c r="HR57" s="13">
        <v>14</v>
      </c>
      <c r="HS57" s="13">
        <v>13</v>
      </c>
      <c r="HT57" s="13">
        <v>14</v>
      </c>
      <c r="HU57" s="13">
        <v>11</v>
      </c>
      <c r="HV57" s="13">
        <v>7</v>
      </c>
      <c r="HW57" s="13">
        <v>8</v>
      </c>
      <c r="HX57" s="13">
        <v>5</v>
      </c>
      <c r="HY57" s="13">
        <v>8</v>
      </c>
      <c r="HZ57" s="13">
        <v>7</v>
      </c>
      <c r="IA57" s="13">
        <v>5</v>
      </c>
      <c r="IB57" s="13">
        <v>7</v>
      </c>
      <c r="IC57" s="13">
        <v>6</v>
      </c>
      <c r="ID57" s="13">
        <v>7</v>
      </c>
      <c r="IE57" s="13">
        <v>6</v>
      </c>
      <c r="IF57" s="13">
        <v>8</v>
      </c>
      <c r="IG57" s="13">
        <v>2</v>
      </c>
      <c r="IH57" s="13">
        <v>2</v>
      </c>
      <c r="II57" s="13">
        <v>7</v>
      </c>
      <c r="IJ57" s="13">
        <v>1</v>
      </c>
      <c r="IK57" s="13">
        <v>2</v>
      </c>
      <c r="IL57" s="13">
        <v>2</v>
      </c>
      <c r="IM57" s="13">
        <v>3</v>
      </c>
      <c r="IN57" s="13">
        <v>1</v>
      </c>
      <c r="IO57" s="13">
        <v>5</v>
      </c>
      <c r="IP57" s="13">
        <v>1</v>
      </c>
      <c r="IQ57" s="13"/>
      <c r="IR57" s="13">
        <v>1</v>
      </c>
      <c r="IS57" s="13"/>
      <c r="IT57" s="13">
        <v>2</v>
      </c>
      <c r="IU57" s="13">
        <v>1</v>
      </c>
      <c r="IV57" s="13">
        <v>2</v>
      </c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>
        <v>1</v>
      </c>
      <c r="JI57" s="57">
        <v>1772</v>
      </c>
      <c r="JJ57" s="13">
        <v>2</v>
      </c>
      <c r="JK57" s="13"/>
      <c r="JL57" s="13"/>
      <c r="JM57" s="13"/>
      <c r="JN57" s="13">
        <v>1</v>
      </c>
      <c r="JO57" s="13"/>
      <c r="JP57" s="13"/>
      <c r="JQ57" s="13">
        <v>1</v>
      </c>
      <c r="JR57" s="13"/>
      <c r="JS57" s="13"/>
      <c r="JT57" s="13">
        <v>1</v>
      </c>
      <c r="JU57" s="13">
        <v>2</v>
      </c>
      <c r="JV57" s="13"/>
      <c r="JW57" s="13"/>
      <c r="JX57" s="13"/>
      <c r="JY57" s="13"/>
      <c r="JZ57" s="13"/>
      <c r="KA57" s="13"/>
      <c r="KB57" s="13"/>
      <c r="KC57" s="13"/>
      <c r="KD57" s="13"/>
      <c r="KE57" s="13">
        <v>1</v>
      </c>
      <c r="KF57" s="13"/>
      <c r="KG57" s="13"/>
      <c r="KH57" s="13"/>
      <c r="KI57" s="13"/>
      <c r="KJ57" s="13"/>
      <c r="KK57" s="13"/>
      <c r="KL57" s="13"/>
      <c r="KM57" s="13">
        <v>1</v>
      </c>
      <c r="KN57" s="13">
        <v>1</v>
      </c>
      <c r="KO57" s="13"/>
      <c r="KP57" s="13"/>
      <c r="KQ57" s="13"/>
      <c r="KR57" s="13"/>
      <c r="KS57" s="13">
        <v>1</v>
      </c>
      <c r="KT57" s="13"/>
      <c r="KU57" s="13"/>
      <c r="KV57" s="13"/>
      <c r="KW57" s="13">
        <v>2</v>
      </c>
      <c r="KX57" s="13"/>
      <c r="KY57" s="13">
        <v>1</v>
      </c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>
        <v>1</v>
      </c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57">
        <v>15</v>
      </c>
      <c r="NO57" s="13">
        <v>1787</v>
      </c>
    </row>
    <row r="58" spans="1:379">
      <c r="A58" s="8" t="s">
        <v>69</v>
      </c>
      <c r="B58" s="232">
        <f t="shared" si="88"/>
        <v>7</v>
      </c>
      <c r="C58" s="232">
        <f t="shared" si="89"/>
        <v>10</v>
      </c>
      <c r="D58" s="232">
        <f t="shared" si="90"/>
        <v>48</v>
      </c>
      <c r="E58" s="232">
        <f t="shared" si="91"/>
        <v>40</v>
      </c>
      <c r="F58" s="232">
        <f t="shared" si="92"/>
        <v>133</v>
      </c>
      <c r="G58" s="232">
        <f t="shared" si="93"/>
        <v>143</v>
      </c>
      <c r="H58" s="232">
        <f t="shared" si="94"/>
        <v>142</v>
      </c>
      <c r="I58" s="232">
        <f t="shared" si="95"/>
        <v>173</v>
      </c>
      <c r="J58" s="232">
        <f t="shared" si="96"/>
        <v>128</v>
      </c>
      <c r="K58" s="232">
        <f t="shared" si="97"/>
        <v>141</v>
      </c>
      <c r="L58" s="232">
        <f t="shared" si="98"/>
        <v>101</v>
      </c>
      <c r="M58" s="232">
        <f t="shared" si="99"/>
        <v>124</v>
      </c>
      <c r="N58" s="232">
        <f t="shared" si="100"/>
        <v>71</v>
      </c>
      <c r="O58" s="232">
        <f t="shared" si="101"/>
        <v>59</v>
      </c>
      <c r="P58" s="232">
        <f t="shared" si="102"/>
        <v>41</v>
      </c>
      <c r="Q58" s="232">
        <f t="shared" si="103"/>
        <v>38</v>
      </c>
      <c r="R58" s="232">
        <f t="shared" si="104"/>
        <v>7</v>
      </c>
      <c r="S58" s="232">
        <f t="shared" si="105"/>
        <v>31</v>
      </c>
      <c r="T58" s="232">
        <f t="shared" si="106"/>
        <v>0</v>
      </c>
      <c r="U58" s="232">
        <f t="shared" si="107"/>
        <v>6</v>
      </c>
      <c r="W58" s="16" t="s">
        <v>191</v>
      </c>
      <c r="X58" s="616">
        <f t="shared" si="108"/>
        <v>46</v>
      </c>
      <c r="Y58" s="616">
        <f t="shared" si="109"/>
        <v>33</v>
      </c>
      <c r="Z58" s="616">
        <f t="shared" si="110"/>
        <v>203</v>
      </c>
      <c r="AA58" s="616">
        <f t="shared" si="111"/>
        <v>198</v>
      </c>
      <c r="AB58" s="616">
        <f t="shared" si="112"/>
        <v>731</v>
      </c>
      <c r="AC58" s="616">
        <f t="shared" si="113"/>
        <v>673</v>
      </c>
      <c r="AD58" s="616">
        <f t="shared" si="114"/>
        <v>788</v>
      </c>
      <c r="AE58" s="616">
        <f t="shared" si="115"/>
        <v>738</v>
      </c>
      <c r="AF58" s="616">
        <f t="shared" si="116"/>
        <v>669</v>
      </c>
      <c r="AG58" s="616">
        <f t="shared" si="117"/>
        <v>600</v>
      </c>
      <c r="AH58" s="616">
        <f t="shared" si="118"/>
        <v>446</v>
      </c>
      <c r="AI58" s="616">
        <f t="shared" si="119"/>
        <v>386</v>
      </c>
      <c r="AJ58" s="616">
        <f t="shared" si="120"/>
        <v>206</v>
      </c>
      <c r="AK58" s="616">
        <f t="shared" si="121"/>
        <v>172</v>
      </c>
      <c r="AL58" s="616">
        <f t="shared" si="122"/>
        <v>90</v>
      </c>
      <c r="AM58" s="616">
        <f t="shared" si="123"/>
        <v>93</v>
      </c>
      <c r="AN58" s="616">
        <f t="shared" si="124"/>
        <v>29</v>
      </c>
      <c r="AO58" s="616">
        <f t="shared" si="125"/>
        <v>45</v>
      </c>
      <c r="AP58" s="616">
        <f t="shared" si="126"/>
        <v>6</v>
      </c>
      <c r="AQ58" s="616">
        <f t="shared" si="127"/>
        <v>23</v>
      </c>
      <c r="AR58" s="616">
        <f t="shared" si="128"/>
        <v>53</v>
      </c>
      <c r="AT58" s="16" t="s">
        <v>191</v>
      </c>
      <c r="AU58" s="13">
        <v>1</v>
      </c>
      <c r="AV58" s="13">
        <v>5</v>
      </c>
      <c r="AW58" s="13">
        <v>3</v>
      </c>
      <c r="AX58" s="13">
        <v>1</v>
      </c>
      <c r="AY58" s="13">
        <v>3</v>
      </c>
      <c r="AZ58" s="13">
        <v>6</v>
      </c>
      <c r="BA58" s="13">
        <v>3</v>
      </c>
      <c r="BB58" s="13">
        <v>5</v>
      </c>
      <c r="BC58" s="13">
        <v>2</v>
      </c>
      <c r="BD58" s="13">
        <v>4</v>
      </c>
      <c r="BE58" s="13">
        <v>9</v>
      </c>
      <c r="BF58" s="13">
        <v>5</v>
      </c>
      <c r="BG58" s="13">
        <v>9</v>
      </c>
      <c r="BH58" s="13">
        <v>8</v>
      </c>
      <c r="BI58" s="13">
        <v>13</v>
      </c>
      <c r="BJ58" s="13">
        <v>20</v>
      </c>
      <c r="BK58" s="13">
        <v>24</v>
      </c>
      <c r="BL58" s="13">
        <v>26</v>
      </c>
      <c r="BM58" s="13">
        <v>39</v>
      </c>
      <c r="BN58" s="13">
        <v>45</v>
      </c>
      <c r="BO58" s="13">
        <v>59</v>
      </c>
      <c r="BP58" s="13">
        <v>53</v>
      </c>
      <c r="BQ58" s="13">
        <v>63</v>
      </c>
      <c r="BR58" s="13">
        <v>48</v>
      </c>
      <c r="BS58" s="13">
        <v>66</v>
      </c>
      <c r="BT58" s="13">
        <v>84</v>
      </c>
      <c r="BU58" s="13">
        <v>70</v>
      </c>
      <c r="BV58" s="13">
        <v>85</v>
      </c>
      <c r="BW58" s="13">
        <v>62</v>
      </c>
      <c r="BX58" s="13">
        <v>83</v>
      </c>
      <c r="BY58" s="13">
        <v>88</v>
      </c>
      <c r="BZ58" s="13">
        <v>75</v>
      </c>
      <c r="CA58" s="13">
        <v>76</v>
      </c>
      <c r="CB58" s="13">
        <v>77</v>
      </c>
      <c r="CC58" s="13">
        <v>74</v>
      </c>
      <c r="CD58" s="13">
        <v>65</v>
      </c>
      <c r="CE58" s="13">
        <v>63</v>
      </c>
      <c r="CF58" s="13">
        <v>74</v>
      </c>
      <c r="CG58" s="13">
        <v>82</v>
      </c>
      <c r="CH58" s="13">
        <v>64</v>
      </c>
      <c r="CI58" s="13">
        <v>75</v>
      </c>
      <c r="CJ58" s="13">
        <v>75</v>
      </c>
      <c r="CK58" s="13">
        <v>61</v>
      </c>
      <c r="CL58" s="13">
        <v>58</v>
      </c>
      <c r="CM58" s="13">
        <v>61</v>
      </c>
      <c r="CN58" s="13">
        <v>69</v>
      </c>
      <c r="CO58" s="13">
        <v>46</v>
      </c>
      <c r="CP58" s="13">
        <v>57</v>
      </c>
      <c r="CQ58" s="13">
        <v>42</v>
      </c>
      <c r="CR58" s="13">
        <v>56</v>
      </c>
      <c r="CS58" s="13">
        <v>53</v>
      </c>
      <c r="CT58" s="13">
        <v>40</v>
      </c>
      <c r="CU58" s="13">
        <v>47</v>
      </c>
      <c r="CV58" s="13">
        <v>41</v>
      </c>
      <c r="CW58" s="13">
        <v>28</v>
      </c>
      <c r="CX58" s="13">
        <v>34</v>
      </c>
      <c r="CY58" s="13">
        <v>47</v>
      </c>
      <c r="CZ58" s="13">
        <v>29</v>
      </c>
      <c r="DA58" s="13">
        <v>39</v>
      </c>
      <c r="DB58" s="13">
        <v>28</v>
      </c>
      <c r="DC58" s="13">
        <v>24</v>
      </c>
      <c r="DD58" s="13">
        <v>26</v>
      </c>
      <c r="DE58" s="13">
        <v>11</v>
      </c>
      <c r="DF58" s="13">
        <v>8</v>
      </c>
      <c r="DG58" s="13">
        <v>19</v>
      </c>
      <c r="DH58" s="13">
        <v>11</v>
      </c>
      <c r="DI58" s="13">
        <v>24</v>
      </c>
      <c r="DJ58" s="13">
        <v>20</v>
      </c>
      <c r="DK58" s="13">
        <v>14</v>
      </c>
      <c r="DL58" s="13">
        <v>15</v>
      </c>
      <c r="DM58" s="13">
        <v>16</v>
      </c>
      <c r="DN58" s="13">
        <v>11</v>
      </c>
      <c r="DO58" s="13">
        <v>9</v>
      </c>
      <c r="DP58" s="13">
        <v>8</v>
      </c>
      <c r="DQ58" s="13">
        <v>11</v>
      </c>
      <c r="DR58" s="13">
        <v>5</v>
      </c>
      <c r="DS58" s="13">
        <v>12</v>
      </c>
      <c r="DT58" s="13">
        <v>10</v>
      </c>
      <c r="DU58" s="13">
        <v>5</v>
      </c>
      <c r="DV58" s="13">
        <v>6</v>
      </c>
      <c r="DW58" s="13">
        <v>6</v>
      </c>
      <c r="DX58" s="13">
        <v>5</v>
      </c>
      <c r="DY58" s="13">
        <v>4</v>
      </c>
      <c r="DZ58" s="13">
        <v>5</v>
      </c>
      <c r="EA58" s="13">
        <v>4</v>
      </c>
      <c r="EB58" s="13">
        <v>3</v>
      </c>
      <c r="EC58" s="13">
        <v>6</v>
      </c>
      <c r="ED58" s="13">
        <v>3</v>
      </c>
      <c r="EE58" s="13">
        <v>7</v>
      </c>
      <c r="EF58" s="13">
        <v>2</v>
      </c>
      <c r="EG58" s="13">
        <v>5</v>
      </c>
      <c r="EH58" s="13">
        <v>2</v>
      </c>
      <c r="EI58" s="13">
        <v>2</v>
      </c>
      <c r="EJ58" s="13">
        <v>1</v>
      </c>
      <c r="EK58" s="13">
        <v>4</v>
      </c>
      <c r="EL58" s="13">
        <v>3</v>
      </c>
      <c r="EM58" s="13">
        <v>2</v>
      </c>
      <c r="EN58" s="13">
        <v>1</v>
      </c>
      <c r="EO58" s="13"/>
      <c r="EP58" s="13"/>
      <c r="EQ58" s="13"/>
      <c r="ER58" s="13">
        <v>3</v>
      </c>
      <c r="ES58" s="13"/>
      <c r="ET58" s="13"/>
      <c r="EU58" s="13"/>
      <c r="EV58" s="13"/>
      <c r="EW58" s="13"/>
      <c r="EX58" s="13"/>
      <c r="EY58" s="13"/>
      <c r="EZ58" s="13"/>
      <c r="FA58" s="13"/>
      <c r="FB58" s="13">
        <v>1</v>
      </c>
      <c r="FC58" s="57">
        <v>2962</v>
      </c>
      <c r="FD58" s="13">
        <v>2962</v>
      </c>
      <c r="FE58" s="16" t="s">
        <v>191</v>
      </c>
      <c r="FF58" s="13">
        <v>2</v>
      </c>
      <c r="FG58" s="13">
        <v>5</v>
      </c>
      <c r="FH58" s="13">
        <v>7</v>
      </c>
      <c r="FI58" s="13">
        <v>5</v>
      </c>
      <c r="FJ58" s="13">
        <v>5</v>
      </c>
      <c r="FK58" s="13">
        <v>2</v>
      </c>
      <c r="FL58" s="13">
        <v>3</v>
      </c>
      <c r="FM58" s="13">
        <v>4</v>
      </c>
      <c r="FN58" s="13">
        <v>5</v>
      </c>
      <c r="FO58" s="13">
        <v>8</v>
      </c>
      <c r="FP58" s="13">
        <v>7</v>
      </c>
      <c r="FQ58" s="13">
        <v>4</v>
      </c>
      <c r="FR58" s="13">
        <v>12</v>
      </c>
      <c r="FS58" s="13">
        <v>15</v>
      </c>
      <c r="FT58" s="13">
        <v>8</v>
      </c>
      <c r="FU58" s="13">
        <v>20</v>
      </c>
      <c r="FV58" s="13">
        <v>25</v>
      </c>
      <c r="FW58" s="13">
        <v>35</v>
      </c>
      <c r="FX58" s="13">
        <v>39</v>
      </c>
      <c r="FY58" s="13">
        <v>38</v>
      </c>
      <c r="FZ58" s="13">
        <v>49</v>
      </c>
      <c r="GA58" s="13">
        <v>52</v>
      </c>
      <c r="GB58" s="13">
        <v>76</v>
      </c>
      <c r="GC58" s="13">
        <v>65</v>
      </c>
      <c r="GD58" s="13">
        <v>87</v>
      </c>
      <c r="GE58" s="13">
        <v>64</v>
      </c>
      <c r="GF58" s="13">
        <v>90</v>
      </c>
      <c r="GG58" s="13">
        <v>82</v>
      </c>
      <c r="GH58" s="13">
        <v>75</v>
      </c>
      <c r="GI58" s="13">
        <v>91</v>
      </c>
      <c r="GJ58" s="13">
        <v>75</v>
      </c>
      <c r="GK58" s="13">
        <v>71</v>
      </c>
      <c r="GL58" s="13">
        <v>70</v>
      </c>
      <c r="GM58" s="13">
        <v>100</v>
      </c>
      <c r="GN58" s="13">
        <v>90</v>
      </c>
      <c r="GO58" s="13">
        <v>72</v>
      </c>
      <c r="GP58" s="13">
        <v>75</v>
      </c>
      <c r="GQ58" s="13">
        <v>75</v>
      </c>
      <c r="GR58" s="13">
        <v>69</v>
      </c>
      <c r="GS58" s="13">
        <v>91</v>
      </c>
      <c r="GT58" s="13">
        <v>77</v>
      </c>
      <c r="GU58" s="13">
        <v>65</v>
      </c>
      <c r="GV58" s="13">
        <v>68</v>
      </c>
      <c r="GW58" s="13">
        <v>80</v>
      </c>
      <c r="GX58" s="13">
        <v>70</v>
      </c>
      <c r="GY58" s="13">
        <v>66</v>
      </c>
      <c r="GZ58" s="13">
        <v>71</v>
      </c>
      <c r="HA58" s="13">
        <v>61</v>
      </c>
      <c r="HB58" s="13">
        <v>58</v>
      </c>
      <c r="HC58" s="13">
        <v>53</v>
      </c>
      <c r="HD58" s="13">
        <v>61</v>
      </c>
      <c r="HE58" s="13">
        <v>58</v>
      </c>
      <c r="HF58" s="13">
        <v>38</v>
      </c>
      <c r="HG58" s="13">
        <v>51</v>
      </c>
      <c r="HH58" s="13">
        <v>37</v>
      </c>
      <c r="HI58" s="13">
        <v>29</v>
      </c>
      <c r="HJ58" s="13">
        <v>58</v>
      </c>
      <c r="HK58" s="13">
        <v>35</v>
      </c>
      <c r="HL58" s="13">
        <v>40</v>
      </c>
      <c r="HM58" s="13">
        <v>39</v>
      </c>
      <c r="HN58" s="13">
        <v>21</v>
      </c>
      <c r="HO58" s="13">
        <v>26</v>
      </c>
      <c r="HP58" s="13">
        <v>21</v>
      </c>
      <c r="HQ58" s="13">
        <v>20</v>
      </c>
      <c r="HR58" s="13">
        <v>23</v>
      </c>
      <c r="HS58" s="13">
        <v>20</v>
      </c>
      <c r="HT58" s="13">
        <v>17</v>
      </c>
      <c r="HU58" s="13">
        <v>27</v>
      </c>
      <c r="HV58" s="13">
        <v>18</v>
      </c>
      <c r="HW58" s="13">
        <v>13</v>
      </c>
      <c r="HX58" s="13">
        <v>14</v>
      </c>
      <c r="HY58" s="13">
        <v>14</v>
      </c>
      <c r="HZ58" s="13">
        <v>9</v>
      </c>
      <c r="IA58" s="13">
        <v>10</v>
      </c>
      <c r="IB58" s="13">
        <v>12</v>
      </c>
      <c r="IC58" s="13">
        <v>6</v>
      </c>
      <c r="ID58" s="13">
        <v>8</v>
      </c>
      <c r="IE58" s="13">
        <v>2</v>
      </c>
      <c r="IF58" s="13">
        <v>6</v>
      </c>
      <c r="IG58" s="13">
        <v>9</v>
      </c>
      <c r="IH58" s="13">
        <v>3</v>
      </c>
      <c r="II58" s="13">
        <v>2</v>
      </c>
      <c r="IJ58" s="13">
        <v>3</v>
      </c>
      <c r="IK58" s="13">
        <v>5</v>
      </c>
      <c r="IL58" s="13">
        <v>3</v>
      </c>
      <c r="IM58" s="13">
        <v>2</v>
      </c>
      <c r="IN58" s="13">
        <v>3</v>
      </c>
      <c r="IO58" s="13">
        <v>3</v>
      </c>
      <c r="IP58" s="13">
        <v>2</v>
      </c>
      <c r="IQ58" s="13">
        <v>3</v>
      </c>
      <c r="IR58" s="13">
        <v>2</v>
      </c>
      <c r="IS58" s="13">
        <v>3</v>
      </c>
      <c r="IT58" s="13"/>
      <c r="IU58" s="13"/>
      <c r="IV58" s="13"/>
      <c r="IW58" s="13"/>
      <c r="IX58" s="13"/>
      <c r="IY58" s="13"/>
      <c r="IZ58" s="13">
        <v>1</v>
      </c>
      <c r="JA58" s="13"/>
      <c r="JB58" s="13"/>
      <c r="JC58" s="13"/>
      <c r="JD58" s="13"/>
      <c r="JE58" s="13"/>
      <c r="JF58" s="13"/>
      <c r="JG58" s="13"/>
      <c r="JH58" s="13"/>
      <c r="JI58" s="57">
        <v>3214</v>
      </c>
      <c r="JJ58" s="13"/>
      <c r="JK58" s="13"/>
      <c r="JL58" s="13"/>
      <c r="JM58" s="13"/>
      <c r="JN58" s="13"/>
      <c r="JO58" s="13"/>
      <c r="JP58" s="13">
        <v>1</v>
      </c>
      <c r="JQ58" s="13"/>
      <c r="JR58" s="13"/>
      <c r="JS58" s="13"/>
      <c r="JT58" s="13"/>
      <c r="JU58" s="13">
        <v>1</v>
      </c>
      <c r="JV58" s="13"/>
      <c r="JW58" s="13"/>
      <c r="JX58" s="13"/>
      <c r="JY58" s="13"/>
      <c r="JZ58" s="13"/>
      <c r="KA58" s="13"/>
      <c r="KB58" s="13">
        <v>1</v>
      </c>
      <c r="KC58" s="13"/>
      <c r="KD58" s="13"/>
      <c r="KE58" s="13">
        <v>2</v>
      </c>
      <c r="KF58" s="13"/>
      <c r="KG58" s="13">
        <v>3</v>
      </c>
      <c r="KH58" s="13"/>
      <c r="KI58" s="13"/>
      <c r="KJ58" s="13"/>
      <c r="KK58" s="13"/>
      <c r="KL58" s="13">
        <v>1</v>
      </c>
      <c r="KM58" s="13"/>
      <c r="KN58" s="13">
        <v>1</v>
      </c>
      <c r="KO58" s="13"/>
      <c r="KP58" s="13">
        <v>3</v>
      </c>
      <c r="KQ58" s="13">
        <v>2</v>
      </c>
      <c r="KR58" s="13">
        <v>2</v>
      </c>
      <c r="KS58" s="13">
        <v>3</v>
      </c>
      <c r="KT58" s="13">
        <v>1</v>
      </c>
      <c r="KU58" s="13">
        <v>1</v>
      </c>
      <c r="KV58" s="13"/>
      <c r="KW58" s="13"/>
      <c r="KX58" s="13"/>
      <c r="KY58" s="13"/>
      <c r="KZ58" s="13"/>
      <c r="LA58" s="13"/>
      <c r="LB58" s="13"/>
      <c r="LC58" s="13">
        <v>1</v>
      </c>
      <c r="LD58" s="13">
        <v>1</v>
      </c>
      <c r="LE58" s="13">
        <v>1</v>
      </c>
      <c r="LF58" s="13"/>
      <c r="LG58" s="13"/>
      <c r="LH58" s="13"/>
      <c r="LI58" s="13">
        <v>1</v>
      </c>
      <c r="LJ58" s="13">
        <v>1</v>
      </c>
      <c r="LK58" s="13">
        <v>1</v>
      </c>
      <c r="LL58" s="13"/>
      <c r="LM58" s="13"/>
      <c r="LN58" s="13"/>
      <c r="LO58" s="13"/>
      <c r="LP58" s="13">
        <v>1</v>
      </c>
      <c r="LQ58" s="13">
        <v>1</v>
      </c>
      <c r="LR58" s="13"/>
      <c r="LS58" s="13"/>
      <c r="LT58" s="13">
        <v>1</v>
      </c>
      <c r="LU58" s="13">
        <v>1</v>
      </c>
      <c r="LV58" s="13">
        <v>1</v>
      </c>
      <c r="LW58" s="13">
        <v>1</v>
      </c>
      <c r="LX58" s="13"/>
      <c r="LY58" s="13"/>
      <c r="LZ58" s="13"/>
      <c r="MA58" s="13"/>
      <c r="MB58" s="13"/>
      <c r="MC58" s="13"/>
      <c r="MD58" s="13"/>
      <c r="ME58" s="13"/>
      <c r="MF58" s="13">
        <v>1</v>
      </c>
      <c r="MG58" s="13"/>
      <c r="MH58" s="13"/>
      <c r="MI58" s="13"/>
      <c r="MJ58" s="13"/>
      <c r="MK58" s="13">
        <v>1</v>
      </c>
      <c r="ML58" s="13">
        <v>1</v>
      </c>
      <c r="MM58" s="13">
        <v>1</v>
      </c>
      <c r="MN58" s="13"/>
      <c r="MO58" s="13">
        <v>1</v>
      </c>
      <c r="MP58" s="13">
        <v>1</v>
      </c>
      <c r="MQ58" s="13"/>
      <c r="MR58" s="13">
        <v>1</v>
      </c>
      <c r="MS58" s="13">
        <v>1</v>
      </c>
      <c r="MT58" s="13">
        <v>1</v>
      </c>
      <c r="MU58" s="13"/>
      <c r="MV58" s="13"/>
      <c r="MW58" s="13">
        <v>1</v>
      </c>
      <c r="MX58" s="13"/>
      <c r="MY58" s="13">
        <v>1</v>
      </c>
      <c r="MZ58" s="13">
        <v>1</v>
      </c>
      <c r="NA58" s="13">
        <v>2</v>
      </c>
      <c r="NB58" s="13">
        <v>2</v>
      </c>
      <c r="NC58" s="13"/>
      <c r="ND58" s="13">
        <v>1</v>
      </c>
      <c r="NE58" s="13"/>
      <c r="NF58" s="13"/>
      <c r="NG58" s="13"/>
      <c r="NH58" s="13"/>
      <c r="NI58" s="13"/>
      <c r="NJ58" s="13"/>
      <c r="NK58" s="13"/>
      <c r="NL58" s="13"/>
      <c r="NM58" s="13">
        <v>1</v>
      </c>
      <c r="NN58" s="57">
        <v>52</v>
      </c>
      <c r="NO58" s="13">
        <v>3266</v>
      </c>
    </row>
    <row r="59" spans="1:379">
      <c r="A59" s="8" t="s">
        <v>70</v>
      </c>
      <c r="B59" s="232">
        <f t="shared" si="88"/>
        <v>13</v>
      </c>
      <c r="C59" s="232">
        <f t="shared" si="89"/>
        <v>16</v>
      </c>
      <c r="D59" s="232">
        <f t="shared" si="90"/>
        <v>29</v>
      </c>
      <c r="E59" s="232">
        <f t="shared" si="91"/>
        <v>54</v>
      </c>
      <c r="F59" s="232">
        <f t="shared" si="92"/>
        <v>92</v>
      </c>
      <c r="G59" s="232">
        <f t="shared" si="93"/>
        <v>109</v>
      </c>
      <c r="H59" s="232">
        <f t="shared" si="94"/>
        <v>97</v>
      </c>
      <c r="I59" s="232">
        <f t="shared" si="95"/>
        <v>112</v>
      </c>
      <c r="J59" s="232">
        <f t="shared" si="96"/>
        <v>90</v>
      </c>
      <c r="K59" s="232">
        <f t="shared" si="97"/>
        <v>98</v>
      </c>
      <c r="L59" s="232">
        <f t="shared" si="98"/>
        <v>44</v>
      </c>
      <c r="M59" s="232">
        <f t="shared" si="99"/>
        <v>57</v>
      </c>
      <c r="N59" s="232">
        <f t="shared" si="100"/>
        <v>34</v>
      </c>
      <c r="O59" s="232">
        <f t="shared" si="101"/>
        <v>25</v>
      </c>
      <c r="P59" s="232">
        <f t="shared" si="102"/>
        <v>15</v>
      </c>
      <c r="Q59" s="232">
        <f t="shared" si="103"/>
        <v>25</v>
      </c>
      <c r="R59" s="232">
        <f t="shared" si="104"/>
        <v>10</v>
      </c>
      <c r="S59" s="232">
        <f t="shared" si="105"/>
        <v>10</v>
      </c>
      <c r="T59" s="232">
        <f t="shared" si="106"/>
        <v>1</v>
      </c>
      <c r="U59" s="232">
        <f t="shared" si="107"/>
        <v>4</v>
      </c>
      <c r="W59" s="16" t="s">
        <v>65</v>
      </c>
      <c r="X59" s="616">
        <f t="shared" si="108"/>
        <v>230</v>
      </c>
      <c r="Y59" s="616">
        <f t="shared" si="109"/>
        <v>223</v>
      </c>
      <c r="Z59" s="616">
        <f t="shared" si="110"/>
        <v>585</v>
      </c>
      <c r="AA59" s="616">
        <f t="shared" si="111"/>
        <v>642</v>
      </c>
      <c r="AB59" s="616">
        <f t="shared" si="112"/>
        <v>1575</v>
      </c>
      <c r="AC59" s="616">
        <f t="shared" si="113"/>
        <v>1493</v>
      </c>
      <c r="AD59" s="616">
        <f t="shared" si="114"/>
        <v>1776</v>
      </c>
      <c r="AE59" s="616">
        <f t="shared" si="115"/>
        <v>1631</v>
      </c>
      <c r="AF59" s="616">
        <f t="shared" si="116"/>
        <v>1449</v>
      </c>
      <c r="AG59" s="616">
        <f t="shared" si="117"/>
        <v>1416</v>
      </c>
      <c r="AH59" s="616">
        <f t="shared" si="118"/>
        <v>946</v>
      </c>
      <c r="AI59" s="616">
        <f t="shared" si="119"/>
        <v>933</v>
      </c>
      <c r="AJ59" s="616">
        <f t="shared" si="120"/>
        <v>508</v>
      </c>
      <c r="AK59" s="616">
        <f t="shared" si="121"/>
        <v>465</v>
      </c>
      <c r="AL59" s="616">
        <f t="shared" si="122"/>
        <v>209</v>
      </c>
      <c r="AM59" s="616">
        <f t="shared" si="123"/>
        <v>199</v>
      </c>
      <c r="AN59" s="616">
        <f t="shared" si="124"/>
        <v>70</v>
      </c>
      <c r="AO59" s="616">
        <f t="shared" si="125"/>
        <v>112</v>
      </c>
      <c r="AP59" s="616">
        <f t="shared" si="126"/>
        <v>8</v>
      </c>
      <c r="AQ59" s="616">
        <f t="shared" si="127"/>
        <v>29</v>
      </c>
      <c r="AR59" s="616">
        <f t="shared" si="128"/>
        <v>122</v>
      </c>
      <c r="AT59" s="16" t="s">
        <v>65</v>
      </c>
      <c r="AU59" s="13">
        <v>9</v>
      </c>
      <c r="AV59" s="13">
        <v>17</v>
      </c>
      <c r="AW59" s="13">
        <v>21</v>
      </c>
      <c r="AX59" s="13">
        <v>19</v>
      </c>
      <c r="AY59" s="13">
        <v>23</v>
      </c>
      <c r="AZ59" s="13">
        <v>19</v>
      </c>
      <c r="BA59" s="13">
        <v>22</v>
      </c>
      <c r="BB59" s="13">
        <v>35</v>
      </c>
      <c r="BC59" s="13">
        <v>24</v>
      </c>
      <c r="BD59" s="13">
        <v>34</v>
      </c>
      <c r="BE59" s="13">
        <v>19</v>
      </c>
      <c r="BF59" s="13">
        <v>26</v>
      </c>
      <c r="BG59" s="13">
        <v>31</v>
      </c>
      <c r="BH59" s="13">
        <v>33</v>
      </c>
      <c r="BI59" s="13">
        <v>49</v>
      </c>
      <c r="BJ59" s="13">
        <v>69</v>
      </c>
      <c r="BK59" s="13">
        <v>72</v>
      </c>
      <c r="BL59" s="13">
        <v>72</v>
      </c>
      <c r="BM59" s="13">
        <v>155</v>
      </c>
      <c r="BN59" s="13">
        <v>116</v>
      </c>
      <c r="BO59" s="13">
        <v>129</v>
      </c>
      <c r="BP59" s="13">
        <v>131</v>
      </c>
      <c r="BQ59" s="13">
        <v>121</v>
      </c>
      <c r="BR59" s="13">
        <v>142</v>
      </c>
      <c r="BS59" s="13">
        <v>165</v>
      </c>
      <c r="BT59" s="13">
        <v>166</v>
      </c>
      <c r="BU59" s="13">
        <v>167</v>
      </c>
      <c r="BV59" s="13">
        <v>165</v>
      </c>
      <c r="BW59" s="13">
        <v>164</v>
      </c>
      <c r="BX59" s="13">
        <v>143</v>
      </c>
      <c r="BY59" s="13">
        <v>187</v>
      </c>
      <c r="BZ59" s="13">
        <v>173</v>
      </c>
      <c r="CA59" s="13">
        <v>168</v>
      </c>
      <c r="CB59" s="13">
        <v>167</v>
      </c>
      <c r="CC59" s="13">
        <v>168</v>
      </c>
      <c r="CD59" s="13">
        <v>160</v>
      </c>
      <c r="CE59" s="13">
        <v>166</v>
      </c>
      <c r="CF59" s="13">
        <v>134</v>
      </c>
      <c r="CG59" s="13">
        <v>144</v>
      </c>
      <c r="CH59" s="13">
        <v>164</v>
      </c>
      <c r="CI59" s="13">
        <v>159</v>
      </c>
      <c r="CJ59" s="13">
        <v>164</v>
      </c>
      <c r="CK59" s="13">
        <v>150</v>
      </c>
      <c r="CL59" s="13">
        <v>152</v>
      </c>
      <c r="CM59" s="13">
        <v>160</v>
      </c>
      <c r="CN59" s="13">
        <v>141</v>
      </c>
      <c r="CO59" s="13">
        <v>123</v>
      </c>
      <c r="CP59" s="13">
        <v>117</v>
      </c>
      <c r="CQ59" s="13">
        <v>146</v>
      </c>
      <c r="CR59" s="13">
        <v>104</v>
      </c>
      <c r="CS59" s="13">
        <v>125</v>
      </c>
      <c r="CT59" s="13">
        <v>118</v>
      </c>
      <c r="CU59" s="13">
        <v>104</v>
      </c>
      <c r="CV59" s="13">
        <v>97</v>
      </c>
      <c r="CW59" s="13">
        <v>82</v>
      </c>
      <c r="CX59" s="13">
        <v>78</v>
      </c>
      <c r="CY59" s="13">
        <v>89</v>
      </c>
      <c r="CZ59" s="13">
        <v>72</v>
      </c>
      <c r="DA59" s="13">
        <v>91</v>
      </c>
      <c r="DB59" s="13">
        <v>77</v>
      </c>
      <c r="DC59" s="13">
        <v>60</v>
      </c>
      <c r="DD59" s="13">
        <v>65</v>
      </c>
      <c r="DE59" s="13">
        <v>51</v>
      </c>
      <c r="DF59" s="13">
        <v>54</v>
      </c>
      <c r="DG59" s="13">
        <v>53</v>
      </c>
      <c r="DH59" s="13">
        <v>40</v>
      </c>
      <c r="DI59" s="13">
        <v>36</v>
      </c>
      <c r="DJ59" s="13">
        <v>39</v>
      </c>
      <c r="DK59" s="13">
        <v>30</v>
      </c>
      <c r="DL59" s="13">
        <v>37</v>
      </c>
      <c r="DM59" s="13">
        <v>27</v>
      </c>
      <c r="DN59" s="13">
        <v>20</v>
      </c>
      <c r="DO59" s="13">
        <v>26</v>
      </c>
      <c r="DP59" s="13">
        <v>16</v>
      </c>
      <c r="DQ59" s="13">
        <v>21</v>
      </c>
      <c r="DR59" s="13">
        <v>22</v>
      </c>
      <c r="DS59" s="13">
        <v>21</v>
      </c>
      <c r="DT59" s="13">
        <v>17</v>
      </c>
      <c r="DU59" s="13">
        <v>17</v>
      </c>
      <c r="DV59" s="13">
        <v>12</v>
      </c>
      <c r="DW59" s="13">
        <v>15</v>
      </c>
      <c r="DX59" s="13">
        <v>19</v>
      </c>
      <c r="DY59" s="13">
        <v>16</v>
      </c>
      <c r="DZ59" s="13">
        <v>9</v>
      </c>
      <c r="EA59" s="13">
        <v>11</v>
      </c>
      <c r="EB59" s="13">
        <v>9</v>
      </c>
      <c r="EC59" s="13">
        <v>14</v>
      </c>
      <c r="ED59" s="13">
        <v>12</v>
      </c>
      <c r="EE59" s="13">
        <v>3</v>
      </c>
      <c r="EF59" s="13">
        <v>4</v>
      </c>
      <c r="EG59" s="13">
        <v>4</v>
      </c>
      <c r="EH59" s="13">
        <v>9</v>
      </c>
      <c r="EI59" s="13">
        <v>5</v>
      </c>
      <c r="EJ59" s="13">
        <v>3</v>
      </c>
      <c r="EK59" s="13">
        <v>2</v>
      </c>
      <c r="EL59" s="13">
        <v>1</v>
      </c>
      <c r="EM59" s="13">
        <v>1</v>
      </c>
      <c r="EN59" s="13">
        <v>1</v>
      </c>
      <c r="EO59" s="13">
        <v>2</v>
      </c>
      <c r="EP59" s="13">
        <v>1</v>
      </c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57">
        <v>7143</v>
      </c>
      <c r="FD59" s="13">
        <v>7143</v>
      </c>
      <c r="FE59" s="16" t="s">
        <v>65</v>
      </c>
      <c r="FF59" s="13">
        <v>18</v>
      </c>
      <c r="FG59" s="13">
        <v>38</v>
      </c>
      <c r="FH59" s="13">
        <v>32</v>
      </c>
      <c r="FI59" s="13">
        <v>26</v>
      </c>
      <c r="FJ59" s="13">
        <v>22</v>
      </c>
      <c r="FK59" s="13">
        <v>14</v>
      </c>
      <c r="FL59" s="13">
        <v>26</v>
      </c>
      <c r="FM59" s="13">
        <v>12</v>
      </c>
      <c r="FN59" s="13">
        <v>15</v>
      </c>
      <c r="FO59" s="13">
        <v>27</v>
      </c>
      <c r="FP59" s="13">
        <v>30</v>
      </c>
      <c r="FQ59" s="13">
        <v>32</v>
      </c>
      <c r="FR59" s="13">
        <v>31</v>
      </c>
      <c r="FS59" s="13">
        <v>38</v>
      </c>
      <c r="FT59" s="13">
        <v>38</v>
      </c>
      <c r="FU59" s="13">
        <v>47</v>
      </c>
      <c r="FV59" s="13">
        <v>57</v>
      </c>
      <c r="FW59" s="13">
        <v>85</v>
      </c>
      <c r="FX59" s="13">
        <v>132</v>
      </c>
      <c r="FY59" s="13">
        <v>95</v>
      </c>
      <c r="FZ59" s="13">
        <v>122</v>
      </c>
      <c r="GA59" s="13">
        <v>116</v>
      </c>
      <c r="GB59" s="13">
        <v>128</v>
      </c>
      <c r="GC59" s="13">
        <v>157</v>
      </c>
      <c r="GD59" s="13">
        <v>153</v>
      </c>
      <c r="GE59" s="13">
        <v>161</v>
      </c>
      <c r="GF59" s="13">
        <v>187</v>
      </c>
      <c r="GG59" s="13">
        <v>181</v>
      </c>
      <c r="GH59" s="13">
        <v>162</v>
      </c>
      <c r="GI59" s="13">
        <v>208</v>
      </c>
      <c r="GJ59" s="13">
        <v>180</v>
      </c>
      <c r="GK59" s="13">
        <v>205</v>
      </c>
      <c r="GL59" s="13">
        <v>173</v>
      </c>
      <c r="GM59" s="13">
        <v>183</v>
      </c>
      <c r="GN59" s="13">
        <v>212</v>
      </c>
      <c r="GO59" s="13">
        <v>166</v>
      </c>
      <c r="GP59" s="13">
        <v>168</v>
      </c>
      <c r="GQ59" s="13">
        <v>171</v>
      </c>
      <c r="GR59" s="13">
        <v>151</v>
      </c>
      <c r="GS59" s="13">
        <v>167</v>
      </c>
      <c r="GT59" s="13">
        <v>160</v>
      </c>
      <c r="GU59" s="13">
        <v>165</v>
      </c>
      <c r="GV59" s="13">
        <v>164</v>
      </c>
      <c r="GW59" s="13">
        <v>156</v>
      </c>
      <c r="GX59" s="13">
        <v>139</v>
      </c>
      <c r="GY59" s="13">
        <v>131</v>
      </c>
      <c r="GZ59" s="13">
        <v>113</v>
      </c>
      <c r="HA59" s="13">
        <v>140</v>
      </c>
      <c r="HB59" s="13">
        <v>140</v>
      </c>
      <c r="HC59" s="13">
        <v>141</v>
      </c>
      <c r="HD59" s="13">
        <v>124</v>
      </c>
      <c r="HE59" s="13">
        <v>105</v>
      </c>
      <c r="HF59" s="13">
        <v>107</v>
      </c>
      <c r="HG59" s="13">
        <v>96</v>
      </c>
      <c r="HH59" s="13">
        <v>93</v>
      </c>
      <c r="HI59" s="13">
        <v>78</v>
      </c>
      <c r="HJ59" s="13">
        <v>94</v>
      </c>
      <c r="HK59" s="13">
        <v>79</v>
      </c>
      <c r="HL59" s="13">
        <v>92</v>
      </c>
      <c r="HM59" s="13">
        <v>78</v>
      </c>
      <c r="HN59" s="13">
        <v>73</v>
      </c>
      <c r="HO59" s="13">
        <v>61</v>
      </c>
      <c r="HP59" s="13">
        <v>55</v>
      </c>
      <c r="HQ59" s="13">
        <v>44</v>
      </c>
      <c r="HR59" s="13">
        <v>56</v>
      </c>
      <c r="HS59" s="13">
        <v>55</v>
      </c>
      <c r="HT59" s="13">
        <v>46</v>
      </c>
      <c r="HU59" s="13">
        <v>36</v>
      </c>
      <c r="HV59" s="13">
        <v>60</v>
      </c>
      <c r="HW59" s="13">
        <v>22</v>
      </c>
      <c r="HX59" s="13">
        <v>34</v>
      </c>
      <c r="HY59" s="13">
        <v>22</v>
      </c>
      <c r="HZ59" s="13">
        <v>27</v>
      </c>
      <c r="IA59" s="13">
        <v>28</v>
      </c>
      <c r="IB59" s="13">
        <v>20</v>
      </c>
      <c r="IC59" s="13">
        <v>21</v>
      </c>
      <c r="ID59" s="13">
        <v>18</v>
      </c>
      <c r="IE59" s="13">
        <v>16</v>
      </c>
      <c r="IF59" s="13">
        <v>18</v>
      </c>
      <c r="IG59" s="13">
        <v>5</v>
      </c>
      <c r="IH59" s="13">
        <v>12</v>
      </c>
      <c r="II59" s="13">
        <v>12</v>
      </c>
      <c r="IJ59" s="13">
        <v>5</v>
      </c>
      <c r="IK59" s="13">
        <v>3</v>
      </c>
      <c r="IL59" s="13">
        <v>8</v>
      </c>
      <c r="IM59" s="13">
        <v>5</v>
      </c>
      <c r="IN59" s="13">
        <v>4</v>
      </c>
      <c r="IO59" s="13">
        <v>5</v>
      </c>
      <c r="IP59" s="13">
        <v>7</v>
      </c>
      <c r="IQ59" s="13">
        <v>9</v>
      </c>
      <c r="IR59" s="13">
        <v>3</v>
      </c>
      <c r="IS59" s="13">
        <v>1</v>
      </c>
      <c r="IT59" s="13">
        <v>1</v>
      </c>
      <c r="IU59" s="13">
        <v>1</v>
      </c>
      <c r="IV59" s="13"/>
      <c r="IW59" s="13">
        <v>2</v>
      </c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57">
        <v>7356</v>
      </c>
      <c r="JJ59" s="13">
        <v>7</v>
      </c>
      <c r="JK59" s="13">
        <v>11</v>
      </c>
      <c r="JL59" s="13"/>
      <c r="JM59" s="13"/>
      <c r="JN59" s="13">
        <v>2</v>
      </c>
      <c r="JO59" s="13">
        <v>1</v>
      </c>
      <c r="JP59" s="13"/>
      <c r="JQ59" s="13">
        <v>1</v>
      </c>
      <c r="JR59" s="13"/>
      <c r="JS59" s="13"/>
      <c r="JT59" s="13">
        <v>1</v>
      </c>
      <c r="JU59" s="13">
        <v>5</v>
      </c>
      <c r="JV59" s="13">
        <v>2</v>
      </c>
      <c r="JW59" s="13"/>
      <c r="JX59" s="13">
        <v>1</v>
      </c>
      <c r="JY59" s="13">
        <v>2</v>
      </c>
      <c r="JZ59" s="13">
        <v>3</v>
      </c>
      <c r="KA59" s="13">
        <v>2</v>
      </c>
      <c r="KB59" s="13">
        <v>1</v>
      </c>
      <c r="KC59" s="13">
        <v>3</v>
      </c>
      <c r="KD59" s="13">
        <v>5</v>
      </c>
      <c r="KE59" s="13">
        <v>1</v>
      </c>
      <c r="KF59" s="13"/>
      <c r="KG59" s="13">
        <v>2</v>
      </c>
      <c r="KH59" s="13">
        <v>2</v>
      </c>
      <c r="KI59" s="13"/>
      <c r="KJ59" s="13">
        <v>3</v>
      </c>
      <c r="KK59" s="13">
        <v>2</v>
      </c>
      <c r="KL59" s="13">
        <v>2</v>
      </c>
      <c r="KM59" s="13"/>
      <c r="KN59" s="13"/>
      <c r="KO59" s="13">
        <v>2</v>
      </c>
      <c r="KP59" s="13">
        <v>4</v>
      </c>
      <c r="KQ59" s="13">
        <v>6</v>
      </c>
      <c r="KR59" s="13">
        <v>4</v>
      </c>
      <c r="KS59" s="13">
        <v>4</v>
      </c>
      <c r="KT59" s="13">
        <v>2</v>
      </c>
      <c r="KU59" s="13">
        <v>1</v>
      </c>
      <c r="KV59" s="13">
        <v>1</v>
      </c>
      <c r="KW59" s="13"/>
      <c r="KX59" s="13"/>
      <c r="KY59" s="13">
        <v>3</v>
      </c>
      <c r="KZ59" s="13">
        <v>2</v>
      </c>
      <c r="LA59" s="13"/>
      <c r="LB59" s="13"/>
      <c r="LC59" s="13"/>
      <c r="LD59" s="13"/>
      <c r="LE59" s="13"/>
      <c r="LF59" s="13">
        <v>2</v>
      </c>
      <c r="LG59" s="13"/>
      <c r="LH59" s="13"/>
      <c r="LI59" s="13"/>
      <c r="LJ59" s="13"/>
      <c r="LK59" s="13">
        <v>3</v>
      </c>
      <c r="LL59" s="13">
        <v>4</v>
      </c>
      <c r="LM59" s="13"/>
      <c r="LN59" s="13">
        <v>1</v>
      </c>
      <c r="LO59" s="13"/>
      <c r="LP59" s="13"/>
      <c r="LQ59" s="13"/>
      <c r="LR59" s="13">
        <v>1</v>
      </c>
      <c r="LS59" s="13">
        <v>1</v>
      </c>
      <c r="LT59" s="13"/>
      <c r="LU59" s="13"/>
      <c r="LV59" s="13"/>
      <c r="LW59" s="13"/>
      <c r="LX59" s="13"/>
      <c r="LY59" s="13"/>
      <c r="LZ59" s="13">
        <v>1</v>
      </c>
      <c r="MA59" s="13"/>
      <c r="MB59" s="13"/>
      <c r="MC59" s="13"/>
      <c r="MD59" s="13">
        <v>1</v>
      </c>
      <c r="ME59" s="13"/>
      <c r="MF59" s="13">
        <v>1</v>
      </c>
      <c r="MG59" s="13"/>
      <c r="MH59" s="13"/>
      <c r="MI59" s="13"/>
      <c r="MJ59" s="13"/>
      <c r="MK59" s="13"/>
      <c r="ML59" s="13"/>
      <c r="MM59" s="13"/>
      <c r="MN59" s="13">
        <v>1</v>
      </c>
      <c r="MO59" s="13">
        <v>1</v>
      </c>
      <c r="MP59" s="13"/>
      <c r="MQ59" s="13">
        <v>3</v>
      </c>
      <c r="MR59" s="13">
        <v>1</v>
      </c>
      <c r="MS59" s="13">
        <v>1</v>
      </c>
      <c r="MT59" s="13">
        <v>1</v>
      </c>
      <c r="MU59" s="13"/>
      <c r="MV59" s="13">
        <v>1</v>
      </c>
      <c r="MW59" s="13">
        <v>3</v>
      </c>
      <c r="MX59" s="13">
        <v>1</v>
      </c>
      <c r="MY59" s="13">
        <v>1</v>
      </c>
      <c r="MZ59" s="13">
        <v>1</v>
      </c>
      <c r="NA59" s="13">
        <v>1</v>
      </c>
      <c r="NB59" s="13"/>
      <c r="NC59" s="13">
        <v>1</v>
      </c>
      <c r="ND59" s="13">
        <v>1</v>
      </c>
      <c r="NE59" s="13"/>
      <c r="NF59" s="13"/>
      <c r="NG59" s="13">
        <v>1</v>
      </c>
      <c r="NH59" s="13"/>
      <c r="NI59" s="13"/>
      <c r="NJ59" s="13"/>
      <c r="NK59" s="13"/>
      <c r="NL59" s="13"/>
      <c r="NM59" s="13"/>
      <c r="NN59" s="57">
        <v>122</v>
      </c>
      <c r="NO59" s="13">
        <v>7478</v>
      </c>
    </row>
    <row r="60" spans="1:379">
      <c r="A60" s="8" t="s">
        <v>71</v>
      </c>
      <c r="B60" s="232">
        <f t="shared" si="88"/>
        <v>101</v>
      </c>
      <c r="C60" s="232">
        <f t="shared" si="89"/>
        <v>97</v>
      </c>
      <c r="D60" s="232">
        <f t="shared" si="90"/>
        <v>292</v>
      </c>
      <c r="E60" s="232">
        <f t="shared" si="91"/>
        <v>332</v>
      </c>
      <c r="F60" s="232">
        <f t="shared" si="92"/>
        <v>649</v>
      </c>
      <c r="G60" s="232">
        <f t="shared" si="93"/>
        <v>711</v>
      </c>
      <c r="H60" s="232">
        <f t="shared" si="94"/>
        <v>635</v>
      </c>
      <c r="I60" s="232">
        <f t="shared" si="95"/>
        <v>685</v>
      </c>
      <c r="J60" s="232">
        <f t="shared" si="96"/>
        <v>718</v>
      </c>
      <c r="K60" s="232">
        <f t="shared" si="97"/>
        <v>738</v>
      </c>
      <c r="L60" s="232">
        <f t="shared" si="98"/>
        <v>465</v>
      </c>
      <c r="M60" s="232">
        <f t="shared" si="99"/>
        <v>480</v>
      </c>
      <c r="N60" s="232">
        <f t="shared" si="100"/>
        <v>280</v>
      </c>
      <c r="O60" s="232">
        <f t="shared" si="101"/>
        <v>303</v>
      </c>
      <c r="P60" s="232">
        <f t="shared" si="102"/>
        <v>200</v>
      </c>
      <c r="Q60" s="232">
        <f t="shared" si="103"/>
        <v>221</v>
      </c>
      <c r="R60" s="232">
        <f t="shared" si="104"/>
        <v>90</v>
      </c>
      <c r="S60" s="232">
        <f t="shared" si="105"/>
        <v>128</v>
      </c>
      <c r="T60" s="232">
        <f t="shared" si="106"/>
        <v>21</v>
      </c>
      <c r="U60" s="232">
        <f t="shared" si="107"/>
        <v>32</v>
      </c>
      <c r="W60" s="16" t="s">
        <v>192</v>
      </c>
      <c r="X60" s="616">
        <f t="shared" si="108"/>
        <v>4</v>
      </c>
      <c r="Y60" s="616">
        <f t="shared" si="109"/>
        <v>4</v>
      </c>
      <c r="Z60" s="616">
        <f t="shared" si="110"/>
        <v>34</v>
      </c>
      <c r="AA60" s="616">
        <f t="shared" si="111"/>
        <v>40</v>
      </c>
      <c r="AB60" s="616">
        <f t="shared" si="112"/>
        <v>138</v>
      </c>
      <c r="AC60" s="616">
        <f t="shared" si="113"/>
        <v>146</v>
      </c>
      <c r="AD60" s="616">
        <f t="shared" si="114"/>
        <v>217</v>
      </c>
      <c r="AE60" s="616">
        <f t="shared" si="115"/>
        <v>155</v>
      </c>
      <c r="AF60" s="616">
        <f t="shared" si="116"/>
        <v>174</v>
      </c>
      <c r="AG60" s="616">
        <f t="shared" si="117"/>
        <v>170</v>
      </c>
      <c r="AH60" s="616">
        <f t="shared" si="118"/>
        <v>109</v>
      </c>
      <c r="AI60" s="616">
        <f t="shared" si="119"/>
        <v>105</v>
      </c>
      <c r="AJ60" s="616">
        <f t="shared" si="120"/>
        <v>81</v>
      </c>
      <c r="AK60" s="616">
        <f t="shared" si="121"/>
        <v>51</v>
      </c>
      <c r="AL60" s="616">
        <f t="shared" si="122"/>
        <v>31</v>
      </c>
      <c r="AM60" s="616">
        <f t="shared" si="123"/>
        <v>32</v>
      </c>
      <c r="AN60" s="616">
        <f t="shared" si="124"/>
        <v>17</v>
      </c>
      <c r="AO60" s="616">
        <f t="shared" si="125"/>
        <v>15</v>
      </c>
      <c r="AP60" s="616">
        <f t="shared" si="126"/>
        <v>6</v>
      </c>
      <c r="AQ60" s="616">
        <f t="shared" si="127"/>
        <v>10</v>
      </c>
      <c r="AR60" s="616">
        <f t="shared" si="128"/>
        <v>11</v>
      </c>
      <c r="AT60" s="16" t="s">
        <v>192</v>
      </c>
      <c r="AU60" s="13"/>
      <c r="AV60" s="13"/>
      <c r="AW60" s="13">
        <v>1</v>
      </c>
      <c r="AX60" s="13"/>
      <c r="AY60" s="13"/>
      <c r="AZ60" s="13"/>
      <c r="BA60" s="13"/>
      <c r="BB60" s="13"/>
      <c r="BC60" s="13">
        <v>3</v>
      </c>
      <c r="BD60" s="13"/>
      <c r="BE60" s="13"/>
      <c r="BF60" s="13">
        <v>1</v>
      </c>
      <c r="BG60" s="13">
        <v>1</v>
      </c>
      <c r="BH60" s="13">
        <v>4</v>
      </c>
      <c r="BI60" s="13">
        <v>6</v>
      </c>
      <c r="BJ60" s="13">
        <v>6</v>
      </c>
      <c r="BK60" s="13">
        <v>6</v>
      </c>
      <c r="BL60" s="13">
        <v>4</v>
      </c>
      <c r="BM60" s="13">
        <v>6</v>
      </c>
      <c r="BN60" s="13">
        <v>6</v>
      </c>
      <c r="BO60" s="13">
        <v>11</v>
      </c>
      <c r="BP60" s="13">
        <v>10</v>
      </c>
      <c r="BQ60" s="13">
        <v>15</v>
      </c>
      <c r="BR60" s="13">
        <v>15</v>
      </c>
      <c r="BS60" s="13">
        <v>13</v>
      </c>
      <c r="BT60" s="13">
        <v>11</v>
      </c>
      <c r="BU60" s="13">
        <v>11</v>
      </c>
      <c r="BV60" s="13">
        <v>17</v>
      </c>
      <c r="BW60" s="13">
        <v>19</v>
      </c>
      <c r="BX60" s="13">
        <v>24</v>
      </c>
      <c r="BY60" s="13">
        <v>14</v>
      </c>
      <c r="BZ60" s="13">
        <v>16</v>
      </c>
      <c r="CA60" s="13">
        <v>10</v>
      </c>
      <c r="CB60" s="13">
        <v>17</v>
      </c>
      <c r="CC60" s="13">
        <v>18</v>
      </c>
      <c r="CD60" s="13">
        <v>10</v>
      </c>
      <c r="CE60" s="13">
        <v>16</v>
      </c>
      <c r="CF60" s="13">
        <v>20</v>
      </c>
      <c r="CG60" s="13">
        <v>20</v>
      </c>
      <c r="CH60" s="13">
        <v>14</v>
      </c>
      <c r="CI60" s="13">
        <v>25</v>
      </c>
      <c r="CJ60" s="13">
        <v>23</v>
      </c>
      <c r="CK60" s="13">
        <v>15</v>
      </c>
      <c r="CL60" s="13">
        <v>23</v>
      </c>
      <c r="CM60" s="13">
        <v>17</v>
      </c>
      <c r="CN60" s="13">
        <v>19</v>
      </c>
      <c r="CO60" s="13">
        <v>11</v>
      </c>
      <c r="CP60" s="13">
        <v>16</v>
      </c>
      <c r="CQ60" s="13">
        <v>6</v>
      </c>
      <c r="CR60" s="13">
        <v>15</v>
      </c>
      <c r="CS60" s="13">
        <v>14</v>
      </c>
      <c r="CT60" s="13">
        <v>6</v>
      </c>
      <c r="CU60" s="13">
        <v>14</v>
      </c>
      <c r="CV60" s="13">
        <v>11</v>
      </c>
      <c r="CW60" s="13">
        <v>10</v>
      </c>
      <c r="CX60" s="13">
        <v>15</v>
      </c>
      <c r="CY60" s="13">
        <v>11</v>
      </c>
      <c r="CZ60" s="13">
        <v>10</v>
      </c>
      <c r="DA60" s="13">
        <v>8</v>
      </c>
      <c r="DB60" s="13">
        <v>6</v>
      </c>
      <c r="DC60" s="13">
        <v>4</v>
      </c>
      <c r="DD60" s="13">
        <v>5</v>
      </c>
      <c r="DE60" s="13">
        <v>3</v>
      </c>
      <c r="DF60" s="13">
        <v>3</v>
      </c>
      <c r="DG60" s="13">
        <v>6</v>
      </c>
      <c r="DH60" s="13">
        <v>9</v>
      </c>
      <c r="DI60" s="13">
        <v>5</v>
      </c>
      <c r="DJ60" s="13">
        <v>4</v>
      </c>
      <c r="DK60" s="13">
        <v>9</v>
      </c>
      <c r="DL60" s="13">
        <v>3</v>
      </c>
      <c r="DM60" s="13">
        <v>2</v>
      </c>
      <c r="DN60" s="13">
        <v>1</v>
      </c>
      <c r="DO60" s="13">
        <v>3</v>
      </c>
      <c r="DP60" s="13">
        <v>3</v>
      </c>
      <c r="DQ60" s="13">
        <v>3</v>
      </c>
      <c r="DR60" s="13">
        <v>6</v>
      </c>
      <c r="DS60" s="13">
        <v>4</v>
      </c>
      <c r="DT60" s="13">
        <v>6</v>
      </c>
      <c r="DU60" s="13">
        <v>3</v>
      </c>
      <c r="DV60" s="13">
        <v>1</v>
      </c>
      <c r="DW60" s="13"/>
      <c r="DX60" s="13">
        <v>3</v>
      </c>
      <c r="DY60" s="13">
        <v>2</v>
      </c>
      <c r="DZ60" s="13">
        <v>4</v>
      </c>
      <c r="EA60" s="13">
        <v>2</v>
      </c>
      <c r="EB60" s="13"/>
      <c r="EC60" s="13">
        <v>1</v>
      </c>
      <c r="ED60" s="13">
        <v>1</v>
      </c>
      <c r="EE60" s="13">
        <v>1</v>
      </c>
      <c r="EF60" s="13">
        <v>1</v>
      </c>
      <c r="EG60" s="13">
        <v>2</v>
      </c>
      <c r="EH60" s="13">
        <v>2</v>
      </c>
      <c r="EI60" s="13">
        <v>3</v>
      </c>
      <c r="EJ60" s="13"/>
      <c r="EK60" s="13">
        <v>2</v>
      </c>
      <c r="EL60" s="13">
        <v>1</v>
      </c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57">
        <v>728</v>
      </c>
      <c r="FD60" s="13">
        <v>728</v>
      </c>
      <c r="FE60" s="16" t="s">
        <v>192</v>
      </c>
      <c r="FF60" s="13"/>
      <c r="FG60" s="13"/>
      <c r="FH60" s="13"/>
      <c r="FI60" s="13"/>
      <c r="FJ60" s="13">
        <v>1</v>
      </c>
      <c r="FK60" s="13"/>
      <c r="FL60" s="13">
        <v>1</v>
      </c>
      <c r="FM60" s="13">
        <v>1</v>
      </c>
      <c r="FN60" s="13"/>
      <c r="FO60" s="13">
        <v>1</v>
      </c>
      <c r="FP60" s="13">
        <v>2</v>
      </c>
      <c r="FQ60" s="13"/>
      <c r="FR60" s="13"/>
      <c r="FS60" s="13">
        <v>4</v>
      </c>
      <c r="FT60" s="13">
        <v>1</v>
      </c>
      <c r="FU60" s="13">
        <v>4</v>
      </c>
      <c r="FV60" s="13">
        <v>6</v>
      </c>
      <c r="FW60" s="13">
        <v>4</v>
      </c>
      <c r="FX60" s="13">
        <v>3</v>
      </c>
      <c r="FY60" s="13">
        <v>10</v>
      </c>
      <c r="FZ60" s="13">
        <v>5</v>
      </c>
      <c r="GA60" s="13">
        <v>10</v>
      </c>
      <c r="GB60" s="13">
        <v>14</v>
      </c>
      <c r="GC60" s="13">
        <v>18</v>
      </c>
      <c r="GD60" s="13">
        <v>17</v>
      </c>
      <c r="GE60" s="13">
        <v>17</v>
      </c>
      <c r="GF60" s="13">
        <v>14</v>
      </c>
      <c r="GG60" s="13">
        <v>15</v>
      </c>
      <c r="GH60" s="13">
        <v>13</v>
      </c>
      <c r="GI60" s="13">
        <v>15</v>
      </c>
      <c r="GJ60" s="13">
        <v>11</v>
      </c>
      <c r="GK60" s="13">
        <v>18</v>
      </c>
      <c r="GL60" s="13">
        <v>25</v>
      </c>
      <c r="GM60" s="13">
        <v>28</v>
      </c>
      <c r="GN60" s="13">
        <v>22</v>
      </c>
      <c r="GO60" s="13">
        <v>25</v>
      </c>
      <c r="GP60" s="13">
        <v>22</v>
      </c>
      <c r="GQ60" s="13">
        <v>28</v>
      </c>
      <c r="GR60" s="13">
        <v>14</v>
      </c>
      <c r="GS60" s="13">
        <v>24</v>
      </c>
      <c r="GT60" s="13">
        <v>23</v>
      </c>
      <c r="GU60" s="13">
        <v>31</v>
      </c>
      <c r="GV60" s="13">
        <v>30</v>
      </c>
      <c r="GW60" s="13">
        <v>15</v>
      </c>
      <c r="GX60" s="13">
        <v>17</v>
      </c>
      <c r="GY60" s="13">
        <v>15</v>
      </c>
      <c r="GZ60" s="13">
        <v>14</v>
      </c>
      <c r="HA60" s="13">
        <v>11</v>
      </c>
      <c r="HB60" s="13">
        <v>6</v>
      </c>
      <c r="HC60" s="13">
        <v>12</v>
      </c>
      <c r="HD60" s="13">
        <v>15</v>
      </c>
      <c r="HE60" s="13">
        <v>11</v>
      </c>
      <c r="HF60" s="13">
        <v>12</v>
      </c>
      <c r="HG60" s="13">
        <v>14</v>
      </c>
      <c r="HH60" s="13">
        <v>11</v>
      </c>
      <c r="HI60" s="13">
        <v>11</v>
      </c>
      <c r="HJ60" s="13">
        <v>8</v>
      </c>
      <c r="HK60" s="13">
        <v>10</v>
      </c>
      <c r="HL60" s="13">
        <v>10</v>
      </c>
      <c r="HM60" s="13">
        <v>7</v>
      </c>
      <c r="HN60" s="13">
        <v>8</v>
      </c>
      <c r="HO60" s="13">
        <v>11</v>
      </c>
      <c r="HP60" s="13">
        <v>6</v>
      </c>
      <c r="HQ60" s="13">
        <v>3</v>
      </c>
      <c r="HR60" s="13">
        <v>7</v>
      </c>
      <c r="HS60" s="13">
        <v>14</v>
      </c>
      <c r="HT60" s="13">
        <v>11</v>
      </c>
      <c r="HU60" s="13">
        <v>7</v>
      </c>
      <c r="HV60" s="13">
        <v>5</v>
      </c>
      <c r="HW60" s="13">
        <v>9</v>
      </c>
      <c r="HX60" s="13">
        <v>2</v>
      </c>
      <c r="HY60" s="13">
        <v>5</v>
      </c>
      <c r="HZ60" s="13">
        <v>5</v>
      </c>
      <c r="IA60" s="13">
        <v>5</v>
      </c>
      <c r="IB60" s="13">
        <v>2</v>
      </c>
      <c r="IC60" s="13">
        <v>2</v>
      </c>
      <c r="ID60" s="13">
        <v>5</v>
      </c>
      <c r="IE60" s="13">
        <v>2</v>
      </c>
      <c r="IF60" s="13">
        <v>2</v>
      </c>
      <c r="IG60" s="13">
        <v>1</v>
      </c>
      <c r="IH60" s="13">
        <v>2</v>
      </c>
      <c r="II60" s="13">
        <v>1</v>
      </c>
      <c r="IJ60" s="13">
        <v>3</v>
      </c>
      <c r="IK60" s="13">
        <v>4</v>
      </c>
      <c r="IL60" s="13">
        <v>1</v>
      </c>
      <c r="IM60" s="13">
        <v>1</v>
      </c>
      <c r="IN60" s="13">
        <v>2</v>
      </c>
      <c r="IO60" s="13"/>
      <c r="IP60" s="13">
        <v>2</v>
      </c>
      <c r="IQ60" s="13">
        <v>1</v>
      </c>
      <c r="IR60" s="13">
        <v>1</v>
      </c>
      <c r="IS60" s="13"/>
      <c r="IT60" s="13">
        <v>3</v>
      </c>
      <c r="IU60" s="13">
        <v>1</v>
      </c>
      <c r="IV60" s="13"/>
      <c r="IW60" s="13"/>
      <c r="IX60" s="13">
        <v>1</v>
      </c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57">
        <v>811</v>
      </c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>
        <v>1</v>
      </c>
      <c r="KG60" s="13"/>
      <c r="KH60" s="13"/>
      <c r="KI60" s="13"/>
      <c r="KJ60" s="13">
        <v>2</v>
      </c>
      <c r="KK60" s="13"/>
      <c r="KL60" s="13">
        <v>1</v>
      </c>
      <c r="KM60" s="13"/>
      <c r="KN60" s="13"/>
      <c r="KO60" s="13"/>
      <c r="KP60" s="13">
        <v>1</v>
      </c>
      <c r="KQ60" s="13"/>
      <c r="KR60" s="13"/>
      <c r="KS60" s="13"/>
      <c r="KT60" s="13"/>
      <c r="KU60" s="13">
        <v>2</v>
      </c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>
        <v>1</v>
      </c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>
        <v>1</v>
      </c>
      <c r="MT60" s="13"/>
      <c r="MU60" s="13"/>
      <c r="MV60" s="13">
        <v>1</v>
      </c>
      <c r="MW60" s="13"/>
      <c r="MX60" s="13"/>
      <c r="MY60" s="13">
        <v>1</v>
      </c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57">
        <v>11</v>
      </c>
      <c r="NO60" s="13">
        <v>822</v>
      </c>
    </row>
    <row r="61" spans="1:379">
      <c r="A61" s="8" t="s">
        <v>193</v>
      </c>
      <c r="B61" s="232">
        <f t="shared" si="88"/>
        <v>59</v>
      </c>
      <c r="C61" s="232">
        <f t="shared" si="89"/>
        <v>45</v>
      </c>
      <c r="D61" s="232">
        <f t="shared" si="90"/>
        <v>139</v>
      </c>
      <c r="E61" s="232">
        <f t="shared" si="91"/>
        <v>160</v>
      </c>
      <c r="F61" s="232">
        <f t="shared" si="92"/>
        <v>319</v>
      </c>
      <c r="G61" s="232">
        <f t="shared" si="93"/>
        <v>359</v>
      </c>
      <c r="H61" s="232">
        <f t="shared" si="94"/>
        <v>410</v>
      </c>
      <c r="I61" s="232">
        <f t="shared" si="95"/>
        <v>492</v>
      </c>
      <c r="J61" s="232">
        <f t="shared" si="96"/>
        <v>377</v>
      </c>
      <c r="K61" s="232">
        <f t="shared" si="97"/>
        <v>421</v>
      </c>
      <c r="L61" s="232">
        <f t="shared" si="98"/>
        <v>257</v>
      </c>
      <c r="M61" s="232">
        <f t="shared" si="99"/>
        <v>248</v>
      </c>
      <c r="N61" s="232">
        <f t="shared" si="100"/>
        <v>176</v>
      </c>
      <c r="O61" s="232">
        <f t="shared" si="101"/>
        <v>160</v>
      </c>
      <c r="P61" s="232">
        <f t="shared" si="102"/>
        <v>77</v>
      </c>
      <c r="Q61" s="232">
        <f t="shared" si="103"/>
        <v>77</v>
      </c>
      <c r="R61" s="232">
        <f t="shared" si="104"/>
        <v>33</v>
      </c>
      <c r="S61" s="232">
        <f t="shared" si="105"/>
        <v>49</v>
      </c>
      <c r="T61" s="232">
        <f t="shared" si="106"/>
        <v>2</v>
      </c>
      <c r="U61" s="232">
        <f t="shared" si="107"/>
        <v>22</v>
      </c>
      <c r="W61" s="16" t="s">
        <v>67</v>
      </c>
      <c r="X61" s="616">
        <f t="shared" si="108"/>
        <v>9</v>
      </c>
      <c r="Y61" s="616">
        <f t="shared" si="109"/>
        <v>3</v>
      </c>
      <c r="Z61" s="616">
        <f t="shared" si="110"/>
        <v>59</v>
      </c>
      <c r="AA61" s="616">
        <f t="shared" si="111"/>
        <v>67</v>
      </c>
      <c r="AB61" s="616">
        <f t="shared" si="112"/>
        <v>211</v>
      </c>
      <c r="AC61" s="616">
        <f t="shared" si="113"/>
        <v>253</v>
      </c>
      <c r="AD61" s="616">
        <f t="shared" si="114"/>
        <v>258</v>
      </c>
      <c r="AE61" s="616">
        <f t="shared" si="115"/>
        <v>260</v>
      </c>
      <c r="AF61" s="616">
        <f t="shared" si="116"/>
        <v>231</v>
      </c>
      <c r="AG61" s="616">
        <f t="shared" si="117"/>
        <v>278</v>
      </c>
      <c r="AH61" s="616">
        <f t="shared" si="118"/>
        <v>189</v>
      </c>
      <c r="AI61" s="616">
        <f t="shared" si="119"/>
        <v>244</v>
      </c>
      <c r="AJ61" s="616">
        <f t="shared" si="120"/>
        <v>124</v>
      </c>
      <c r="AK61" s="616">
        <f t="shared" si="121"/>
        <v>108</v>
      </c>
      <c r="AL61" s="616">
        <f t="shared" si="122"/>
        <v>82</v>
      </c>
      <c r="AM61" s="616">
        <f t="shared" si="123"/>
        <v>74</v>
      </c>
      <c r="AN61" s="616">
        <f t="shared" si="124"/>
        <v>25</v>
      </c>
      <c r="AO61" s="616">
        <f t="shared" si="125"/>
        <v>42</v>
      </c>
      <c r="AP61" s="616">
        <f t="shared" si="126"/>
        <v>6</v>
      </c>
      <c r="AQ61" s="616">
        <f t="shared" si="127"/>
        <v>14</v>
      </c>
      <c r="AR61" s="616">
        <f t="shared" si="128"/>
        <v>36</v>
      </c>
      <c r="AT61" s="16" t="s">
        <v>67</v>
      </c>
      <c r="AU61" s="13"/>
      <c r="AV61" s="13">
        <v>1</v>
      </c>
      <c r="AW61" s="13">
        <v>1</v>
      </c>
      <c r="AX61" s="13"/>
      <c r="AY61" s="13"/>
      <c r="AZ61" s="13"/>
      <c r="BA61" s="13"/>
      <c r="BB61" s="13"/>
      <c r="BC61" s="13"/>
      <c r="BD61" s="13">
        <v>1</v>
      </c>
      <c r="BE61" s="13">
        <v>1</v>
      </c>
      <c r="BF61" s="13"/>
      <c r="BG61" s="13">
        <v>1</v>
      </c>
      <c r="BH61" s="13">
        <v>5</v>
      </c>
      <c r="BI61" s="13">
        <v>6</v>
      </c>
      <c r="BJ61" s="13">
        <v>7</v>
      </c>
      <c r="BK61" s="13">
        <v>9</v>
      </c>
      <c r="BL61" s="13">
        <v>10</v>
      </c>
      <c r="BM61" s="13">
        <v>13</v>
      </c>
      <c r="BN61" s="13">
        <v>15</v>
      </c>
      <c r="BO61" s="13">
        <v>27</v>
      </c>
      <c r="BP61" s="13">
        <v>21</v>
      </c>
      <c r="BQ61" s="13">
        <v>25</v>
      </c>
      <c r="BR61" s="13">
        <v>24</v>
      </c>
      <c r="BS61" s="13">
        <v>17</v>
      </c>
      <c r="BT61" s="13">
        <v>32</v>
      </c>
      <c r="BU61" s="13">
        <v>23</v>
      </c>
      <c r="BV61" s="13">
        <v>29</v>
      </c>
      <c r="BW61" s="13">
        <v>34</v>
      </c>
      <c r="BX61" s="13">
        <v>21</v>
      </c>
      <c r="BY61" s="13">
        <v>32</v>
      </c>
      <c r="BZ61" s="13">
        <v>28</v>
      </c>
      <c r="CA61" s="13">
        <v>25</v>
      </c>
      <c r="CB61" s="13">
        <v>23</v>
      </c>
      <c r="CC61" s="13">
        <v>23</v>
      </c>
      <c r="CD61" s="13">
        <v>28</v>
      </c>
      <c r="CE61" s="13">
        <v>35</v>
      </c>
      <c r="CF61" s="13">
        <v>22</v>
      </c>
      <c r="CG61" s="13">
        <v>23</v>
      </c>
      <c r="CH61" s="13">
        <v>21</v>
      </c>
      <c r="CI61" s="13">
        <v>40</v>
      </c>
      <c r="CJ61" s="13">
        <v>23</v>
      </c>
      <c r="CK61" s="13">
        <v>28</v>
      </c>
      <c r="CL61" s="13">
        <v>31</v>
      </c>
      <c r="CM61" s="13">
        <v>25</v>
      </c>
      <c r="CN61" s="13">
        <v>19</v>
      </c>
      <c r="CO61" s="13">
        <v>29</v>
      </c>
      <c r="CP61" s="13">
        <v>23</v>
      </c>
      <c r="CQ61" s="13">
        <v>29</v>
      </c>
      <c r="CR61" s="13">
        <v>31</v>
      </c>
      <c r="CS61" s="13">
        <v>40</v>
      </c>
      <c r="CT61" s="13">
        <v>22</v>
      </c>
      <c r="CU61" s="13">
        <v>31</v>
      </c>
      <c r="CV61" s="13">
        <v>24</v>
      </c>
      <c r="CW61" s="13">
        <v>27</v>
      </c>
      <c r="CX61" s="13">
        <v>25</v>
      </c>
      <c r="CY61" s="13">
        <v>18</v>
      </c>
      <c r="CZ61" s="13">
        <v>16</v>
      </c>
      <c r="DA61" s="13">
        <v>21</v>
      </c>
      <c r="DB61" s="13">
        <v>20</v>
      </c>
      <c r="DC61" s="13">
        <v>9</v>
      </c>
      <c r="DD61" s="13">
        <v>11</v>
      </c>
      <c r="DE61" s="13">
        <v>6</v>
      </c>
      <c r="DF61" s="13">
        <v>12</v>
      </c>
      <c r="DG61" s="13">
        <v>15</v>
      </c>
      <c r="DH61" s="13">
        <v>11</v>
      </c>
      <c r="DI61" s="13">
        <v>12</v>
      </c>
      <c r="DJ61" s="13">
        <v>11</v>
      </c>
      <c r="DK61" s="13">
        <v>10</v>
      </c>
      <c r="DL61" s="13">
        <v>11</v>
      </c>
      <c r="DM61" s="13">
        <v>7</v>
      </c>
      <c r="DN61" s="13">
        <v>7</v>
      </c>
      <c r="DO61" s="13">
        <v>12</v>
      </c>
      <c r="DP61" s="13">
        <v>8</v>
      </c>
      <c r="DQ61" s="13">
        <v>6</v>
      </c>
      <c r="DR61" s="13">
        <v>10</v>
      </c>
      <c r="DS61" s="13">
        <v>4</v>
      </c>
      <c r="DT61" s="13">
        <v>6</v>
      </c>
      <c r="DU61" s="13">
        <v>9</v>
      </c>
      <c r="DV61" s="13">
        <v>5</v>
      </c>
      <c r="DW61" s="13">
        <v>5</v>
      </c>
      <c r="DX61" s="13">
        <v>7</v>
      </c>
      <c r="DY61" s="13">
        <v>6</v>
      </c>
      <c r="DZ61" s="13">
        <v>4</v>
      </c>
      <c r="EA61" s="13">
        <v>5</v>
      </c>
      <c r="EB61" s="13">
        <v>6</v>
      </c>
      <c r="EC61" s="13">
        <v>3</v>
      </c>
      <c r="ED61" s="13">
        <v>4</v>
      </c>
      <c r="EE61" s="13"/>
      <c r="EF61" s="13">
        <v>2</v>
      </c>
      <c r="EG61" s="13">
        <v>5</v>
      </c>
      <c r="EH61" s="13">
        <v>2</v>
      </c>
      <c r="EI61" s="13">
        <v>1</v>
      </c>
      <c r="EJ61" s="13">
        <v>1</v>
      </c>
      <c r="EK61" s="13">
        <v>1</v>
      </c>
      <c r="EL61" s="13">
        <v>1</v>
      </c>
      <c r="EM61" s="13">
        <v>2</v>
      </c>
      <c r="EN61" s="13">
        <v>1</v>
      </c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57">
        <v>1343</v>
      </c>
      <c r="FD61" s="13">
        <v>1343</v>
      </c>
      <c r="FE61" s="16" t="s">
        <v>67</v>
      </c>
      <c r="FF61" s="13"/>
      <c r="FG61" s="13">
        <v>4</v>
      </c>
      <c r="FH61" s="13">
        <v>1</v>
      </c>
      <c r="FI61" s="13"/>
      <c r="FJ61" s="13">
        <v>1</v>
      </c>
      <c r="FK61" s="13">
        <v>1</v>
      </c>
      <c r="FL61" s="13">
        <v>1</v>
      </c>
      <c r="FM61" s="13"/>
      <c r="FN61" s="13"/>
      <c r="FO61" s="13">
        <v>1</v>
      </c>
      <c r="FP61" s="13">
        <v>3</v>
      </c>
      <c r="FQ61" s="13"/>
      <c r="FR61" s="13">
        <v>1</v>
      </c>
      <c r="FS61" s="13">
        <v>3</v>
      </c>
      <c r="FT61" s="13">
        <v>5</v>
      </c>
      <c r="FU61" s="13">
        <v>8</v>
      </c>
      <c r="FV61" s="13">
        <v>10</v>
      </c>
      <c r="FW61" s="13">
        <v>12</v>
      </c>
      <c r="FX61" s="13">
        <v>5</v>
      </c>
      <c r="FY61" s="13">
        <v>12</v>
      </c>
      <c r="FZ61" s="13">
        <v>18</v>
      </c>
      <c r="GA61" s="13">
        <v>16</v>
      </c>
      <c r="GB61" s="13">
        <v>17</v>
      </c>
      <c r="GC61" s="13">
        <v>24</v>
      </c>
      <c r="GD61" s="13">
        <v>20</v>
      </c>
      <c r="GE61" s="13">
        <v>34</v>
      </c>
      <c r="GF61" s="13">
        <v>23</v>
      </c>
      <c r="GG61" s="13">
        <v>21</v>
      </c>
      <c r="GH61" s="13">
        <v>15</v>
      </c>
      <c r="GI61" s="13">
        <v>23</v>
      </c>
      <c r="GJ61" s="13">
        <v>25</v>
      </c>
      <c r="GK61" s="13">
        <v>30</v>
      </c>
      <c r="GL61" s="13">
        <v>23</v>
      </c>
      <c r="GM61" s="13">
        <v>32</v>
      </c>
      <c r="GN61" s="13">
        <v>22</v>
      </c>
      <c r="GO61" s="13">
        <v>25</v>
      </c>
      <c r="GP61" s="13">
        <v>23</v>
      </c>
      <c r="GQ61" s="13">
        <v>22</v>
      </c>
      <c r="GR61" s="13">
        <v>25</v>
      </c>
      <c r="GS61" s="13">
        <v>31</v>
      </c>
      <c r="GT61" s="13">
        <v>24</v>
      </c>
      <c r="GU61" s="13">
        <v>37</v>
      </c>
      <c r="GV61" s="13">
        <v>29</v>
      </c>
      <c r="GW61" s="13">
        <v>20</v>
      </c>
      <c r="GX61" s="13">
        <v>12</v>
      </c>
      <c r="GY61" s="13">
        <v>24</v>
      </c>
      <c r="GZ61" s="13">
        <v>29</v>
      </c>
      <c r="HA61" s="13">
        <v>12</v>
      </c>
      <c r="HB61" s="13">
        <v>22</v>
      </c>
      <c r="HC61" s="13">
        <v>22</v>
      </c>
      <c r="HD61" s="13">
        <v>21</v>
      </c>
      <c r="HE61" s="13">
        <v>24</v>
      </c>
      <c r="HF61" s="13">
        <v>16</v>
      </c>
      <c r="HG61" s="13">
        <v>19</v>
      </c>
      <c r="HH61" s="13">
        <v>20</v>
      </c>
      <c r="HI61" s="13">
        <v>13</v>
      </c>
      <c r="HJ61" s="13">
        <v>13</v>
      </c>
      <c r="HK61" s="13">
        <v>29</v>
      </c>
      <c r="HL61" s="13">
        <v>14</v>
      </c>
      <c r="HM61" s="13">
        <v>20</v>
      </c>
      <c r="HN61" s="13">
        <v>18</v>
      </c>
      <c r="HO61" s="13">
        <v>9</v>
      </c>
      <c r="HP61" s="13">
        <v>11</v>
      </c>
      <c r="HQ61" s="13">
        <v>12</v>
      </c>
      <c r="HR61" s="13">
        <v>11</v>
      </c>
      <c r="HS61" s="13">
        <v>7</v>
      </c>
      <c r="HT61" s="13">
        <v>16</v>
      </c>
      <c r="HU61" s="13">
        <v>11</v>
      </c>
      <c r="HV61" s="13">
        <v>14</v>
      </c>
      <c r="HW61" s="13">
        <v>15</v>
      </c>
      <c r="HX61" s="13">
        <v>12</v>
      </c>
      <c r="HY61" s="13">
        <v>9</v>
      </c>
      <c r="HZ61" s="13">
        <v>7</v>
      </c>
      <c r="IA61" s="13">
        <v>8</v>
      </c>
      <c r="IB61" s="13">
        <v>7</v>
      </c>
      <c r="IC61" s="13">
        <v>11</v>
      </c>
      <c r="ID61" s="13">
        <v>10</v>
      </c>
      <c r="IE61" s="13">
        <v>7</v>
      </c>
      <c r="IF61" s="13">
        <v>5</v>
      </c>
      <c r="IG61" s="13">
        <v>6</v>
      </c>
      <c r="IH61" s="13">
        <v>5</v>
      </c>
      <c r="II61" s="13">
        <v>1</v>
      </c>
      <c r="IJ61" s="13">
        <v>5</v>
      </c>
      <c r="IK61" s="13">
        <v>1</v>
      </c>
      <c r="IL61" s="13">
        <v>4</v>
      </c>
      <c r="IM61" s="13">
        <v>2</v>
      </c>
      <c r="IN61" s="13">
        <v>3</v>
      </c>
      <c r="IO61" s="13">
        <v>2</v>
      </c>
      <c r="IP61" s="13">
        <v>2</v>
      </c>
      <c r="IQ61" s="13"/>
      <c r="IR61" s="13">
        <v>2</v>
      </c>
      <c r="IS61" s="13">
        <v>2</v>
      </c>
      <c r="IT61" s="13"/>
      <c r="IU61" s="13"/>
      <c r="IV61" s="13"/>
      <c r="IW61" s="13"/>
      <c r="IX61" s="13"/>
      <c r="IY61" s="13"/>
      <c r="IZ61" s="13">
        <v>2</v>
      </c>
      <c r="JA61" s="13"/>
      <c r="JB61" s="13"/>
      <c r="JC61" s="13"/>
      <c r="JD61" s="13"/>
      <c r="JE61" s="13"/>
      <c r="JF61" s="13"/>
      <c r="JG61" s="13"/>
      <c r="JH61" s="13"/>
      <c r="JI61" s="57">
        <v>1194</v>
      </c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>
        <v>2</v>
      </c>
      <c r="JY61" s="13"/>
      <c r="JZ61" s="13"/>
      <c r="KA61" s="13">
        <v>1</v>
      </c>
      <c r="KB61" s="13">
        <v>1</v>
      </c>
      <c r="KC61" s="13">
        <v>1</v>
      </c>
      <c r="KD61" s="13">
        <v>2</v>
      </c>
      <c r="KE61" s="13"/>
      <c r="KF61" s="13">
        <v>1</v>
      </c>
      <c r="KG61" s="13"/>
      <c r="KH61" s="13"/>
      <c r="KI61" s="13">
        <v>1</v>
      </c>
      <c r="KJ61" s="13">
        <v>1</v>
      </c>
      <c r="KK61" s="13"/>
      <c r="KL61" s="13">
        <v>1</v>
      </c>
      <c r="KM61" s="13"/>
      <c r="KN61" s="13"/>
      <c r="KO61" s="13"/>
      <c r="KP61" s="13"/>
      <c r="KQ61" s="13">
        <v>4</v>
      </c>
      <c r="KR61" s="13">
        <v>3</v>
      </c>
      <c r="KS61" s="13">
        <v>2</v>
      </c>
      <c r="KT61" s="13">
        <v>1</v>
      </c>
      <c r="KU61" s="13"/>
      <c r="KV61" s="13"/>
      <c r="KW61" s="13"/>
      <c r="KX61" s="13"/>
      <c r="KY61" s="13">
        <v>2</v>
      </c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>
        <v>1</v>
      </c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>
        <v>1</v>
      </c>
      <c r="LZ61" s="13"/>
      <c r="MA61" s="13"/>
      <c r="MB61" s="13"/>
      <c r="MC61" s="13"/>
      <c r="MD61" s="13"/>
      <c r="ME61" s="13"/>
      <c r="MF61" s="13">
        <v>1</v>
      </c>
      <c r="MG61" s="13"/>
      <c r="MH61" s="13"/>
      <c r="MI61" s="13">
        <v>1</v>
      </c>
      <c r="MJ61" s="13"/>
      <c r="MK61" s="13"/>
      <c r="ML61" s="13"/>
      <c r="MM61" s="13"/>
      <c r="MN61" s="13">
        <v>2</v>
      </c>
      <c r="MO61" s="13">
        <v>1</v>
      </c>
      <c r="MP61" s="13">
        <v>1</v>
      </c>
      <c r="MQ61" s="13"/>
      <c r="MR61" s="13">
        <v>1</v>
      </c>
      <c r="MS61" s="13"/>
      <c r="MT61" s="13"/>
      <c r="MU61" s="13"/>
      <c r="MV61" s="13"/>
      <c r="MW61" s="13"/>
      <c r="MX61" s="13"/>
      <c r="MY61" s="13">
        <v>1</v>
      </c>
      <c r="MZ61" s="13"/>
      <c r="NA61" s="13"/>
      <c r="NB61" s="13"/>
      <c r="NC61" s="13"/>
      <c r="ND61" s="13"/>
      <c r="NE61" s="13">
        <v>1</v>
      </c>
      <c r="NF61" s="13">
        <v>1</v>
      </c>
      <c r="NG61" s="13"/>
      <c r="NH61" s="13"/>
      <c r="NI61" s="13"/>
      <c r="NJ61" s="13"/>
      <c r="NK61" s="13"/>
      <c r="NL61" s="13"/>
      <c r="NM61" s="13">
        <v>1</v>
      </c>
      <c r="NN61" s="57">
        <v>36</v>
      </c>
      <c r="NO61" s="13">
        <v>1230</v>
      </c>
    </row>
    <row r="62" spans="1:379">
      <c r="A62" s="8" t="s">
        <v>73</v>
      </c>
      <c r="B62" s="232">
        <f t="shared" si="88"/>
        <v>179</v>
      </c>
      <c r="C62" s="232">
        <f t="shared" si="89"/>
        <v>170</v>
      </c>
      <c r="D62" s="232">
        <f t="shared" si="90"/>
        <v>383</v>
      </c>
      <c r="E62" s="232">
        <f t="shared" si="91"/>
        <v>490</v>
      </c>
      <c r="F62" s="232">
        <f t="shared" si="92"/>
        <v>739</v>
      </c>
      <c r="G62" s="232">
        <f t="shared" si="93"/>
        <v>971</v>
      </c>
      <c r="H62" s="232">
        <f t="shared" si="94"/>
        <v>802</v>
      </c>
      <c r="I62" s="232">
        <f t="shared" si="95"/>
        <v>921</v>
      </c>
      <c r="J62" s="232">
        <f t="shared" si="96"/>
        <v>747</v>
      </c>
      <c r="K62" s="232">
        <f t="shared" si="97"/>
        <v>824</v>
      </c>
      <c r="L62" s="232">
        <f t="shared" si="98"/>
        <v>622</v>
      </c>
      <c r="M62" s="232">
        <f t="shared" si="99"/>
        <v>625</v>
      </c>
      <c r="N62" s="232">
        <f t="shared" si="100"/>
        <v>391</v>
      </c>
      <c r="O62" s="232">
        <f t="shared" si="101"/>
        <v>356</v>
      </c>
      <c r="P62" s="232">
        <f t="shared" si="102"/>
        <v>230</v>
      </c>
      <c r="Q62" s="232">
        <f t="shared" si="103"/>
        <v>239</v>
      </c>
      <c r="R62" s="232">
        <f t="shared" si="104"/>
        <v>101</v>
      </c>
      <c r="S62" s="232">
        <f t="shared" si="105"/>
        <v>143</v>
      </c>
      <c r="T62" s="232">
        <f t="shared" si="106"/>
        <v>16</v>
      </c>
      <c r="U62" s="232">
        <f t="shared" si="107"/>
        <v>52</v>
      </c>
      <c r="W62" s="16" t="s">
        <v>68</v>
      </c>
      <c r="X62" s="616">
        <f t="shared" si="108"/>
        <v>32</v>
      </c>
      <c r="Y62" s="616">
        <f t="shared" si="109"/>
        <v>32</v>
      </c>
      <c r="Z62" s="616">
        <f t="shared" si="110"/>
        <v>73</v>
      </c>
      <c r="AA62" s="616">
        <f t="shared" si="111"/>
        <v>93</v>
      </c>
      <c r="AB62" s="616">
        <f t="shared" si="112"/>
        <v>127</v>
      </c>
      <c r="AC62" s="616">
        <f t="shared" si="113"/>
        <v>118</v>
      </c>
      <c r="AD62" s="616">
        <f t="shared" si="114"/>
        <v>111</v>
      </c>
      <c r="AE62" s="616">
        <f t="shared" si="115"/>
        <v>119</v>
      </c>
      <c r="AF62" s="616">
        <f t="shared" si="116"/>
        <v>115</v>
      </c>
      <c r="AG62" s="616">
        <f t="shared" si="117"/>
        <v>125</v>
      </c>
      <c r="AH62" s="616">
        <f t="shared" si="118"/>
        <v>72</v>
      </c>
      <c r="AI62" s="616">
        <f t="shared" si="119"/>
        <v>81</v>
      </c>
      <c r="AJ62" s="616">
        <f t="shared" si="120"/>
        <v>42</v>
      </c>
      <c r="AK62" s="616">
        <f t="shared" si="121"/>
        <v>38</v>
      </c>
      <c r="AL62" s="616">
        <f t="shared" si="122"/>
        <v>29</v>
      </c>
      <c r="AM62" s="616">
        <f t="shared" si="123"/>
        <v>25</v>
      </c>
      <c r="AN62" s="616">
        <f t="shared" si="124"/>
        <v>13</v>
      </c>
      <c r="AO62" s="616">
        <f t="shared" si="125"/>
        <v>22</v>
      </c>
      <c r="AP62" s="616">
        <f t="shared" si="126"/>
        <v>2</v>
      </c>
      <c r="AQ62" s="616">
        <f t="shared" si="127"/>
        <v>3</v>
      </c>
      <c r="AR62" s="616">
        <f t="shared" si="128"/>
        <v>30</v>
      </c>
      <c r="AT62" s="16" t="s">
        <v>68</v>
      </c>
      <c r="AU62" s="13"/>
      <c r="AV62" s="13">
        <v>5</v>
      </c>
      <c r="AW62" s="13">
        <v>2</v>
      </c>
      <c r="AX62" s="13">
        <v>3</v>
      </c>
      <c r="AY62" s="13">
        <v>2</v>
      </c>
      <c r="AZ62" s="13">
        <v>3</v>
      </c>
      <c r="BA62" s="13">
        <v>6</v>
      </c>
      <c r="BB62" s="13">
        <v>6</v>
      </c>
      <c r="BC62" s="13">
        <v>4</v>
      </c>
      <c r="BD62" s="13">
        <v>1</v>
      </c>
      <c r="BE62" s="13">
        <v>1</v>
      </c>
      <c r="BF62" s="13">
        <v>4</v>
      </c>
      <c r="BG62" s="13">
        <v>7</v>
      </c>
      <c r="BH62" s="13">
        <v>6</v>
      </c>
      <c r="BI62" s="13">
        <v>9</v>
      </c>
      <c r="BJ62" s="13">
        <v>9</v>
      </c>
      <c r="BK62" s="13">
        <v>15</v>
      </c>
      <c r="BL62" s="13">
        <v>12</v>
      </c>
      <c r="BM62" s="13">
        <v>16</v>
      </c>
      <c r="BN62" s="13">
        <v>14</v>
      </c>
      <c r="BO62" s="13">
        <v>10</v>
      </c>
      <c r="BP62" s="13">
        <v>14</v>
      </c>
      <c r="BQ62" s="13">
        <v>11</v>
      </c>
      <c r="BR62" s="13">
        <v>18</v>
      </c>
      <c r="BS62" s="13">
        <v>9</v>
      </c>
      <c r="BT62" s="13">
        <v>8</v>
      </c>
      <c r="BU62" s="13">
        <v>9</v>
      </c>
      <c r="BV62" s="13">
        <v>17</v>
      </c>
      <c r="BW62" s="13">
        <v>8</v>
      </c>
      <c r="BX62" s="13">
        <v>14</v>
      </c>
      <c r="BY62" s="13">
        <v>13</v>
      </c>
      <c r="BZ62" s="13">
        <v>7</v>
      </c>
      <c r="CA62" s="13">
        <v>14</v>
      </c>
      <c r="CB62" s="13">
        <v>11</v>
      </c>
      <c r="CC62" s="13">
        <v>16</v>
      </c>
      <c r="CD62" s="13">
        <v>9</v>
      </c>
      <c r="CE62" s="13">
        <v>13</v>
      </c>
      <c r="CF62" s="13">
        <v>13</v>
      </c>
      <c r="CG62" s="13">
        <v>9</v>
      </c>
      <c r="CH62" s="13">
        <v>14</v>
      </c>
      <c r="CI62" s="13">
        <v>12</v>
      </c>
      <c r="CJ62" s="13">
        <v>13</v>
      </c>
      <c r="CK62" s="13">
        <v>13</v>
      </c>
      <c r="CL62" s="13">
        <v>17</v>
      </c>
      <c r="CM62" s="13">
        <v>14</v>
      </c>
      <c r="CN62" s="13">
        <v>11</v>
      </c>
      <c r="CO62" s="13">
        <v>13</v>
      </c>
      <c r="CP62" s="13">
        <v>6</v>
      </c>
      <c r="CQ62" s="13">
        <v>13</v>
      </c>
      <c r="CR62" s="13">
        <v>13</v>
      </c>
      <c r="CS62" s="13">
        <v>8</v>
      </c>
      <c r="CT62" s="13">
        <v>8</v>
      </c>
      <c r="CU62" s="13">
        <v>3</v>
      </c>
      <c r="CV62" s="13">
        <v>13</v>
      </c>
      <c r="CW62" s="13">
        <v>8</v>
      </c>
      <c r="CX62" s="13">
        <v>9</v>
      </c>
      <c r="CY62" s="13">
        <v>8</v>
      </c>
      <c r="CZ62" s="13">
        <v>4</v>
      </c>
      <c r="DA62" s="13">
        <v>11</v>
      </c>
      <c r="DB62" s="13">
        <v>9</v>
      </c>
      <c r="DC62" s="13">
        <v>7</v>
      </c>
      <c r="DD62" s="13">
        <v>4</v>
      </c>
      <c r="DE62" s="13">
        <v>4</v>
      </c>
      <c r="DF62" s="13">
        <v>6</v>
      </c>
      <c r="DG62" s="13">
        <v>5</v>
      </c>
      <c r="DH62" s="13">
        <v>1</v>
      </c>
      <c r="DI62" s="13">
        <v>5</v>
      </c>
      <c r="DJ62" s="13">
        <v>3</v>
      </c>
      <c r="DK62" s="13">
        <v>1</v>
      </c>
      <c r="DL62" s="13">
        <v>2</v>
      </c>
      <c r="DM62" s="13">
        <v>3</v>
      </c>
      <c r="DN62" s="13">
        <v>2</v>
      </c>
      <c r="DO62" s="13">
        <v>2</v>
      </c>
      <c r="DP62" s="13">
        <v>5</v>
      </c>
      <c r="DQ62" s="13">
        <v>1</v>
      </c>
      <c r="DR62" s="13">
        <v>2</v>
      </c>
      <c r="DS62" s="13">
        <v>1</v>
      </c>
      <c r="DT62" s="13">
        <v>5</v>
      </c>
      <c r="DU62" s="13">
        <v>1</v>
      </c>
      <c r="DV62" s="13">
        <v>3</v>
      </c>
      <c r="DW62" s="13">
        <v>2</v>
      </c>
      <c r="DX62" s="13">
        <v>1</v>
      </c>
      <c r="DY62" s="13">
        <v>2</v>
      </c>
      <c r="DZ62" s="13"/>
      <c r="EA62" s="13">
        <v>4</v>
      </c>
      <c r="EB62" s="13">
        <v>2</v>
      </c>
      <c r="EC62" s="13">
        <v>5</v>
      </c>
      <c r="ED62" s="13">
        <v>2</v>
      </c>
      <c r="EE62" s="13">
        <v>2</v>
      </c>
      <c r="EF62" s="13">
        <v>2</v>
      </c>
      <c r="EG62" s="13"/>
      <c r="EH62" s="13"/>
      <c r="EI62" s="13"/>
      <c r="EJ62" s="13"/>
      <c r="EK62" s="13"/>
      <c r="EL62" s="13">
        <v>1</v>
      </c>
      <c r="EM62" s="13"/>
      <c r="EN62" s="13"/>
      <c r="EO62" s="13">
        <v>1</v>
      </c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>
        <v>1</v>
      </c>
      <c r="FA62" s="13"/>
      <c r="FB62" s="13">
        <v>2</v>
      </c>
      <c r="FC62" s="57">
        <v>658</v>
      </c>
      <c r="FD62" s="13">
        <v>658</v>
      </c>
      <c r="FE62" s="16" t="s">
        <v>68</v>
      </c>
      <c r="FF62" s="13">
        <v>4</v>
      </c>
      <c r="FG62" s="13">
        <v>4</v>
      </c>
      <c r="FH62" s="13">
        <v>2</v>
      </c>
      <c r="FI62" s="13">
        <v>2</v>
      </c>
      <c r="FJ62" s="13">
        <v>4</v>
      </c>
      <c r="FK62" s="13">
        <v>3</v>
      </c>
      <c r="FL62" s="13">
        <v>3</v>
      </c>
      <c r="FM62" s="13">
        <v>3</v>
      </c>
      <c r="FN62" s="13">
        <v>2</v>
      </c>
      <c r="FO62" s="13">
        <v>5</v>
      </c>
      <c r="FP62" s="13">
        <v>4</v>
      </c>
      <c r="FQ62" s="13">
        <v>6</v>
      </c>
      <c r="FR62" s="13">
        <v>7</v>
      </c>
      <c r="FS62" s="13">
        <v>5</v>
      </c>
      <c r="FT62" s="13">
        <v>4</v>
      </c>
      <c r="FU62" s="13">
        <v>9</v>
      </c>
      <c r="FV62" s="13">
        <v>8</v>
      </c>
      <c r="FW62" s="13">
        <v>10</v>
      </c>
      <c r="FX62" s="13">
        <v>9</v>
      </c>
      <c r="FY62" s="13">
        <v>11</v>
      </c>
      <c r="FZ62" s="13">
        <v>8</v>
      </c>
      <c r="GA62" s="13">
        <v>17</v>
      </c>
      <c r="GB62" s="13">
        <v>6</v>
      </c>
      <c r="GC62" s="13">
        <v>14</v>
      </c>
      <c r="GD62" s="13">
        <v>12</v>
      </c>
      <c r="GE62" s="13">
        <v>14</v>
      </c>
      <c r="GF62" s="13">
        <v>9</v>
      </c>
      <c r="GG62" s="13">
        <v>15</v>
      </c>
      <c r="GH62" s="13">
        <v>14</v>
      </c>
      <c r="GI62" s="13">
        <v>18</v>
      </c>
      <c r="GJ62" s="13">
        <v>15</v>
      </c>
      <c r="GK62" s="13">
        <v>12</v>
      </c>
      <c r="GL62" s="13">
        <v>9</v>
      </c>
      <c r="GM62" s="13">
        <v>11</v>
      </c>
      <c r="GN62" s="13">
        <v>9</v>
      </c>
      <c r="GO62" s="13">
        <v>7</v>
      </c>
      <c r="GP62" s="13">
        <v>7</v>
      </c>
      <c r="GQ62" s="13">
        <v>18</v>
      </c>
      <c r="GR62" s="13">
        <v>5</v>
      </c>
      <c r="GS62" s="13">
        <v>18</v>
      </c>
      <c r="GT62" s="13">
        <v>9</v>
      </c>
      <c r="GU62" s="13">
        <v>14</v>
      </c>
      <c r="GV62" s="13">
        <v>12</v>
      </c>
      <c r="GW62" s="13">
        <v>7</v>
      </c>
      <c r="GX62" s="13">
        <v>14</v>
      </c>
      <c r="GY62" s="13">
        <v>10</v>
      </c>
      <c r="GZ62" s="13">
        <v>14</v>
      </c>
      <c r="HA62" s="13">
        <v>16</v>
      </c>
      <c r="HB62" s="13">
        <v>10</v>
      </c>
      <c r="HC62" s="13">
        <v>9</v>
      </c>
      <c r="HD62" s="13">
        <v>8</v>
      </c>
      <c r="HE62" s="13">
        <v>5</v>
      </c>
      <c r="HF62" s="13">
        <v>9</v>
      </c>
      <c r="HG62" s="13">
        <v>8</v>
      </c>
      <c r="HH62" s="13">
        <v>6</v>
      </c>
      <c r="HI62" s="13">
        <v>9</v>
      </c>
      <c r="HJ62" s="13">
        <v>10</v>
      </c>
      <c r="HK62" s="13">
        <v>5</v>
      </c>
      <c r="HL62" s="13">
        <v>9</v>
      </c>
      <c r="HM62" s="13">
        <v>3</v>
      </c>
      <c r="HN62" s="13">
        <v>2</v>
      </c>
      <c r="HO62" s="13">
        <v>4</v>
      </c>
      <c r="HP62" s="13">
        <v>8</v>
      </c>
      <c r="HQ62" s="13">
        <v>1</v>
      </c>
      <c r="HR62" s="13">
        <v>6</v>
      </c>
      <c r="HS62" s="13">
        <v>6</v>
      </c>
      <c r="HT62" s="13">
        <v>1</v>
      </c>
      <c r="HU62" s="13">
        <v>5</v>
      </c>
      <c r="HV62" s="13">
        <v>4</v>
      </c>
      <c r="HW62" s="13">
        <v>5</v>
      </c>
      <c r="HX62" s="13">
        <v>3</v>
      </c>
      <c r="HY62" s="13">
        <v>5</v>
      </c>
      <c r="HZ62" s="13">
        <v>7</v>
      </c>
      <c r="IA62" s="13">
        <v>3</v>
      </c>
      <c r="IB62" s="13">
        <v>1</v>
      </c>
      <c r="IC62" s="13">
        <v>3</v>
      </c>
      <c r="ID62" s="13">
        <v>1</v>
      </c>
      <c r="IE62" s="13">
        <v>2</v>
      </c>
      <c r="IF62" s="13">
        <v>1</v>
      </c>
      <c r="IG62" s="13">
        <v>3</v>
      </c>
      <c r="IH62" s="13">
        <v>2</v>
      </c>
      <c r="II62" s="13">
        <v>1</v>
      </c>
      <c r="IJ62" s="13">
        <v>1</v>
      </c>
      <c r="IK62" s="13">
        <v>2</v>
      </c>
      <c r="IL62" s="13">
        <v>2</v>
      </c>
      <c r="IM62" s="13">
        <v>1</v>
      </c>
      <c r="IN62" s="13"/>
      <c r="IO62" s="13">
        <v>1</v>
      </c>
      <c r="IP62" s="13">
        <v>3</v>
      </c>
      <c r="IQ62" s="13"/>
      <c r="IR62" s="13">
        <v>1</v>
      </c>
      <c r="IS62" s="13"/>
      <c r="IT62" s="13"/>
      <c r="IU62" s="13"/>
      <c r="IV62" s="13"/>
      <c r="IW62" s="13"/>
      <c r="IX62" s="13">
        <v>1</v>
      </c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57">
        <v>616</v>
      </c>
      <c r="JJ62" s="13"/>
      <c r="JK62" s="13"/>
      <c r="JL62" s="13"/>
      <c r="JM62" s="13"/>
      <c r="JN62" s="13">
        <v>1</v>
      </c>
      <c r="JO62" s="13"/>
      <c r="JP62" s="13"/>
      <c r="JQ62" s="13"/>
      <c r="JR62" s="13"/>
      <c r="JS62" s="13">
        <v>1</v>
      </c>
      <c r="JT62" s="13">
        <v>2</v>
      </c>
      <c r="JU62" s="13">
        <v>2</v>
      </c>
      <c r="JV62" s="13">
        <v>2</v>
      </c>
      <c r="JW62" s="13"/>
      <c r="JX62" s="13">
        <v>2</v>
      </c>
      <c r="JY62" s="13"/>
      <c r="JZ62" s="13"/>
      <c r="KA62" s="13">
        <v>3</v>
      </c>
      <c r="KB62" s="13"/>
      <c r="KC62" s="13"/>
      <c r="KD62" s="13"/>
      <c r="KE62" s="13"/>
      <c r="KF62" s="13"/>
      <c r="KG62" s="13"/>
      <c r="KH62" s="13">
        <v>1</v>
      </c>
      <c r="KI62" s="13"/>
      <c r="KJ62" s="13"/>
      <c r="KK62" s="13"/>
      <c r="KL62" s="13">
        <v>2</v>
      </c>
      <c r="KM62" s="13"/>
      <c r="KN62" s="13">
        <v>1</v>
      </c>
      <c r="KO62" s="13">
        <v>1</v>
      </c>
      <c r="KP62" s="13"/>
      <c r="KQ62" s="13"/>
      <c r="KR62" s="13">
        <v>1</v>
      </c>
      <c r="KS62" s="13">
        <v>2</v>
      </c>
      <c r="KT62" s="13">
        <v>1</v>
      </c>
      <c r="KU62" s="13"/>
      <c r="KV62" s="13"/>
      <c r="KW62" s="13"/>
      <c r="KX62" s="13"/>
      <c r="KY62" s="13">
        <v>1</v>
      </c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>
        <v>1</v>
      </c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>
        <v>1</v>
      </c>
      <c r="ME62" s="13">
        <v>1</v>
      </c>
      <c r="MF62" s="13"/>
      <c r="MG62" s="13"/>
      <c r="MH62" s="13"/>
      <c r="MI62" s="13"/>
      <c r="MJ62" s="13"/>
      <c r="MK62" s="13"/>
      <c r="ML62" s="13">
        <v>1</v>
      </c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>
        <v>1</v>
      </c>
      <c r="NF62" s="13"/>
      <c r="NG62" s="13"/>
      <c r="NH62" s="13"/>
      <c r="NI62" s="13"/>
      <c r="NJ62" s="13"/>
      <c r="NK62" s="13"/>
      <c r="NL62" s="13"/>
      <c r="NM62" s="13"/>
      <c r="NN62" s="57">
        <v>28</v>
      </c>
      <c r="NO62" s="13">
        <v>644</v>
      </c>
    </row>
    <row r="63" spans="1:379">
      <c r="A63" s="8" t="s">
        <v>194</v>
      </c>
      <c r="B63" s="232">
        <f t="shared" si="88"/>
        <v>22</v>
      </c>
      <c r="C63" s="232">
        <f t="shared" si="89"/>
        <v>19</v>
      </c>
      <c r="D63" s="232">
        <f t="shared" si="90"/>
        <v>90</v>
      </c>
      <c r="E63" s="232">
        <f t="shared" si="91"/>
        <v>108</v>
      </c>
      <c r="F63" s="232">
        <f t="shared" si="92"/>
        <v>276</v>
      </c>
      <c r="G63" s="232">
        <f t="shared" si="93"/>
        <v>279</v>
      </c>
      <c r="H63" s="232">
        <f t="shared" si="94"/>
        <v>396</v>
      </c>
      <c r="I63" s="232">
        <f t="shared" si="95"/>
        <v>379</v>
      </c>
      <c r="J63" s="232">
        <f t="shared" si="96"/>
        <v>311</v>
      </c>
      <c r="K63" s="232">
        <f t="shared" si="97"/>
        <v>297</v>
      </c>
      <c r="L63" s="232">
        <f t="shared" si="98"/>
        <v>255</v>
      </c>
      <c r="M63" s="232">
        <f t="shared" si="99"/>
        <v>264</v>
      </c>
      <c r="N63" s="232">
        <f t="shared" si="100"/>
        <v>194</v>
      </c>
      <c r="O63" s="232">
        <f t="shared" si="101"/>
        <v>160</v>
      </c>
      <c r="P63" s="232">
        <f t="shared" si="102"/>
        <v>93</v>
      </c>
      <c r="Q63" s="232">
        <f t="shared" si="103"/>
        <v>108</v>
      </c>
      <c r="R63" s="232">
        <f t="shared" si="104"/>
        <v>42</v>
      </c>
      <c r="S63" s="232">
        <f t="shared" si="105"/>
        <v>51</v>
      </c>
      <c r="T63" s="232">
        <f t="shared" si="106"/>
        <v>5</v>
      </c>
      <c r="U63" s="232">
        <f t="shared" si="107"/>
        <v>13</v>
      </c>
      <c r="W63" s="16" t="s">
        <v>69</v>
      </c>
      <c r="X63" s="616">
        <f t="shared" si="108"/>
        <v>7</v>
      </c>
      <c r="Y63" s="616">
        <f t="shared" si="109"/>
        <v>10</v>
      </c>
      <c r="Z63" s="616">
        <f t="shared" si="110"/>
        <v>48</v>
      </c>
      <c r="AA63" s="616">
        <f t="shared" si="111"/>
        <v>40</v>
      </c>
      <c r="AB63" s="616">
        <f t="shared" si="112"/>
        <v>133</v>
      </c>
      <c r="AC63" s="616">
        <f t="shared" si="113"/>
        <v>143</v>
      </c>
      <c r="AD63" s="616">
        <f t="shared" si="114"/>
        <v>142</v>
      </c>
      <c r="AE63" s="616">
        <f t="shared" si="115"/>
        <v>173</v>
      </c>
      <c r="AF63" s="616">
        <f t="shared" si="116"/>
        <v>128</v>
      </c>
      <c r="AG63" s="616">
        <f t="shared" si="117"/>
        <v>141</v>
      </c>
      <c r="AH63" s="616">
        <f t="shared" si="118"/>
        <v>101</v>
      </c>
      <c r="AI63" s="616">
        <f t="shared" si="119"/>
        <v>124</v>
      </c>
      <c r="AJ63" s="616">
        <f t="shared" si="120"/>
        <v>71</v>
      </c>
      <c r="AK63" s="616">
        <f t="shared" si="121"/>
        <v>59</v>
      </c>
      <c r="AL63" s="616">
        <f t="shared" si="122"/>
        <v>41</v>
      </c>
      <c r="AM63" s="616">
        <f t="shared" si="123"/>
        <v>38</v>
      </c>
      <c r="AN63" s="616">
        <f t="shared" si="124"/>
        <v>7</v>
      </c>
      <c r="AO63" s="616">
        <f t="shared" si="125"/>
        <v>31</v>
      </c>
      <c r="AP63" s="616">
        <f t="shared" si="126"/>
        <v>0</v>
      </c>
      <c r="AQ63" s="616">
        <f t="shared" si="127"/>
        <v>6</v>
      </c>
      <c r="AR63" s="616">
        <f t="shared" si="128"/>
        <v>8</v>
      </c>
      <c r="AT63" s="16" t="s">
        <v>69</v>
      </c>
      <c r="AU63" s="13">
        <v>2</v>
      </c>
      <c r="AV63" s="13"/>
      <c r="AW63" s="13">
        <v>2</v>
      </c>
      <c r="AX63" s="13">
        <v>1</v>
      </c>
      <c r="AY63" s="13"/>
      <c r="AZ63" s="13">
        <v>1</v>
      </c>
      <c r="BA63" s="13">
        <v>2</v>
      </c>
      <c r="BB63" s="13"/>
      <c r="BC63" s="13">
        <v>2</v>
      </c>
      <c r="BD63" s="13"/>
      <c r="BE63" s="13">
        <v>1</v>
      </c>
      <c r="BF63" s="13"/>
      <c r="BG63" s="13">
        <v>2</v>
      </c>
      <c r="BH63" s="13">
        <v>5</v>
      </c>
      <c r="BI63" s="13">
        <v>3</v>
      </c>
      <c r="BJ63" s="13">
        <v>5</v>
      </c>
      <c r="BK63" s="13">
        <v>5</v>
      </c>
      <c r="BL63" s="13">
        <v>5</v>
      </c>
      <c r="BM63" s="13">
        <v>3</v>
      </c>
      <c r="BN63" s="13">
        <v>11</v>
      </c>
      <c r="BO63" s="13">
        <v>18</v>
      </c>
      <c r="BP63" s="13">
        <v>13</v>
      </c>
      <c r="BQ63" s="13">
        <v>8</v>
      </c>
      <c r="BR63" s="13">
        <v>9</v>
      </c>
      <c r="BS63" s="13">
        <v>16</v>
      </c>
      <c r="BT63" s="13">
        <v>9</v>
      </c>
      <c r="BU63" s="13">
        <v>16</v>
      </c>
      <c r="BV63" s="13">
        <v>22</v>
      </c>
      <c r="BW63" s="13">
        <v>13</v>
      </c>
      <c r="BX63" s="13">
        <v>19</v>
      </c>
      <c r="BY63" s="13">
        <v>18</v>
      </c>
      <c r="BZ63" s="13">
        <v>15</v>
      </c>
      <c r="CA63" s="13">
        <v>11</v>
      </c>
      <c r="CB63" s="13">
        <v>19</v>
      </c>
      <c r="CC63" s="13">
        <v>24</v>
      </c>
      <c r="CD63" s="13">
        <v>19</v>
      </c>
      <c r="CE63" s="13">
        <v>14</v>
      </c>
      <c r="CF63" s="13">
        <v>9</v>
      </c>
      <c r="CG63" s="13">
        <v>21</v>
      </c>
      <c r="CH63" s="13">
        <v>23</v>
      </c>
      <c r="CI63" s="13">
        <v>17</v>
      </c>
      <c r="CJ63" s="13">
        <v>14</v>
      </c>
      <c r="CK63" s="13">
        <v>25</v>
      </c>
      <c r="CL63" s="13">
        <v>15</v>
      </c>
      <c r="CM63" s="13">
        <v>12</v>
      </c>
      <c r="CN63" s="13">
        <v>13</v>
      </c>
      <c r="CO63" s="13">
        <v>14</v>
      </c>
      <c r="CP63" s="13">
        <v>7</v>
      </c>
      <c r="CQ63" s="13">
        <v>12</v>
      </c>
      <c r="CR63" s="13">
        <v>12</v>
      </c>
      <c r="CS63" s="13">
        <v>9</v>
      </c>
      <c r="CT63" s="13">
        <v>19</v>
      </c>
      <c r="CU63" s="13">
        <v>18</v>
      </c>
      <c r="CV63" s="13">
        <v>11</v>
      </c>
      <c r="CW63" s="13">
        <v>7</v>
      </c>
      <c r="CX63" s="13">
        <v>9</v>
      </c>
      <c r="CY63" s="13">
        <v>20</v>
      </c>
      <c r="CZ63" s="13">
        <v>10</v>
      </c>
      <c r="DA63" s="13">
        <v>11</v>
      </c>
      <c r="DB63" s="13">
        <v>10</v>
      </c>
      <c r="DC63" s="13">
        <v>8</v>
      </c>
      <c r="DD63" s="13">
        <v>5</v>
      </c>
      <c r="DE63" s="13">
        <v>10</v>
      </c>
      <c r="DF63" s="13">
        <v>8</v>
      </c>
      <c r="DG63" s="13"/>
      <c r="DH63" s="13">
        <v>8</v>
      </c>
      <c r="DI63" s="13">
        <v>7</v>
      </c>
      <c r="DJ63" s="13">
        <v>2</v>
      </c>
      <c r="DK63" s="13">
        <v>4</v>
      </c>
      <c r="DL63" s="13">
        <v>7</v>
      </c>
      <c r="DM63" s="13">
        <v>6</v>
      </c>
      <c r="DN63" s="13">
        <v>3</v>
      </c>
      <c r="DO63" s="13">
        <v>7</v>
      </c>
      <c r="DP63" s="13">
        <v>8</v>
      </c>
      <c r="DQ63" s="13">
        <v>1</v>
      </c>
      <c r="DR63" s="13">
        <v>2</v>
      </c>
      <c r="DS63" s="13"/>
      <c r="DT63" s="13">
        <v>4</v>
      </c>
      <c r="DU63" s="13">
        <v>4</v>
      </c>
      <c r="DV63" s="13">
        <v>3</v>
      </c>
      <c r="DW63" s="13">
        <v>3</v>
      </c>
      <c r="DX63" s="13">
        <v>6</v>
      </c>
      <c r="DY63" s="13">
        <v>4</v>
      </c>
      <c r="DZ63" s="13">
        <v>1</v>
      </c>
      <c r="EA63" s="13">
        <v>3</v>
      </c>
      <c r="EB63" s="13">
        <v>2</v>
      </c>
      <c r="EC63" s="13">
        <v>3</v>
      </c>
      <c r="ED63" s="13">
        <v>4</v>
      </c>
      <c r="EE63" s="13">
        <v>4</v>
      </c>
      <c r="EF63" s="13">
        <v>1</v>
      </c>
      <c r="EG63" s="13">
        <v>2</v>
      </c>
      <c r="EH63" s="13">
        <v>2</v>
      </c>
      <c r="EI63" s="13">
        <v>1</v>
      </c>
      <c r="EJ63" s="13"/>
      <c r="EK63" s="13"/>
      <c r="EL63" s="13"/>
      <c r="EM63" s="13">
        <v>1</v>
      </c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57">
        <v>765</v>
      </c>
      <c r="FD63" s="13">
        <v>765</v>
      </c>
      <c r="FE63" s="16" t="s">
        <v>69</v>
      </c>
      <c r="FF63" s="13"/>
      <c r="FG63" s="13"/>
      <c r="FH63" s="13">
        <v>2</v>
      </c>
      <c r="FI63" s="13"/>
      <c r="FJ63" s="13"/>
      <c r="FK63" s="13">
        <v>1</v>
      </c>
      <c r="FL63" s="13"/>
      <c r="FM63" s="13">
        <v>1</v>
      </c>
      <c r="FN63" s="13">
        <v>1</v>
      </c>
      <c r="FO63" s="13">
        <v>2</v>
      </c>
      <c r="FP63" s="13">
        <v>2</v>
      </c>
      <c r="FQ63" s="13">
        <v>4</v>
      </c>
      <c r="FR63" s="13">
        <v>4</v>
      </c>
      <c r="FS63" s="13">
        <v>2</v>
      </c>
      <c r="FT63" s="13">
        <v>1</v>
      </c>
      <c r="FU63" s="13">
        <v>3</v>
      </c>
      <c r="FV63" s="13">
        <v>4</v>
      </c>
      <c r="FW63" s="13">
        <v>4</v>
      </c>
      <c r="FX63" s="13">
        <v>10</v>
      </c>
      <c r="FY63" s="13">
        <v>14</v>
      </c>
      <c r="FZ63" s="13">
        <v>13</v>
      </c>
      <c r="GA63" s="13">
        <v>12</v>
      </c>
      <c r="GB63" s="13">
        <v>10</v>
      </c>
      <c r="GC63" s="13">
        <v>10</v>
      </c>
      <c r="GD63" s="13">
        <v>19</v>
      </c>
      <c r="GE63" s="13">
        <v>11</v>
      </c>
      <c r="GF63" s="13">
        <v>14</v>
      </c>
      <c r="GG63" s="13">
        <v>24</v>
      </c>
      <c r="GH63" s="13">
        <v>10</v>
      </c>
      <c r="GI63" s="13">
        <v>10</v>
      </c>
      <c r="GJ63" s="13">
        <v>14</v>
      </c>
      <c r="GK63" s="13">
        <v>12</v>
      </c>
      <c r="GL63" s="13">
        <v>23</v>
      </c>
      <c r="GM63" s="13">
        <v>18</v>
      </c>
      <c r="GN63" s="13">
        <v>10</v>
      </c>
      <c r="GO63" s="13">
        <v>11</v>
      </c>
      <c r="GP63" s="13">
        <v>13</v>
      </c>
      <c r="GQ63" s="13">
        <v>18</v>
      </c>
      <c r="GR63" s="13">
        <v>11</v>
      </c>
      <c r="GS63" s="13">
        <v>12</v>
      </c>
      <c r="GT63" s="13">
        <v>13</v>
      </c>
      <c r="GU63" s="13">
        <v>15</v>
      </c>
      <c r="GV63" s="13">
        <v>15</v>
      </c>
      <c r="GW63" s="13">
        <v>17</v>
      </c>
      <c r="GX63" s="13">
        <v>12</v>
      </c>
      <c r="GY63" s="13">
        <v>11</v>
      </c>
      <c r="GZ63" s="13">
        <v>14</v>
      </c>
      <c r="HA63" s="13">
        <v>10</v>
      </c>
      <c r="HB63" s="13">
        <v>14</v>
      </c>
      <c r="HC63" s="13">
        <v>7</v>
      </c>
      <c r="HD63" s="13">
        <v>10</v>
      </c>
      <c r="HE63" s="13">
        <v>12</v>
      </c>
      <c r="HF63" s="13">
        <v>10</v>
      </c>
      <c r="HG63" s="13">
        <v>5</v>
      </c>
      <c r="HH63" s="13">
        <v>5</v>
      </c>
      <c r="HI63" s="13">
        <v>13</v>
      </c>
      <c r="HJ63" s="13">
        <v>11</v>
      </c>
      <c r="HK63" s="13">
        <v>14</v>
      </c>
      <c r="HL63" s="13">
        <v>10</v>
      </c>
      <c r="HM63" s="13">
        <v>11</v>
      </c>
      <c r="HN63" s="13">
        <v>12</v>
      </c>
      <c r="HO63" s="13">
        <v>10</v>
      </c>
      <c r="HP63" s="13">
        <v>8</v>
      </c>
      <c r="HQ63" s="13">
        <v>5</v>
      </c>
      <c r="HR63" s="13">
        <v>8</v>
      </c>
      <c r="HS63" s="13">
        <v>5</v>
      </c>
      <c r="HT63" s="13">
        <v>6</v>
      </c>
      <c r="HU63" s="13">
        <v>8</v>
      </c>
      <c r="HV63" s="13">
        <v>6</v>
      </c>
      <c r="HW63" s="13">
        <v>3</v>
      </c>
      <c r="HX63" s="13">
        <v>2</v>
      </c>
      <c r="HY63" s="13">
        <v>7</v>
      </c>
      <c r="HZ63" s="13">
        <v>4</v>
      </c>
      <c r="IA63" s="13">
        <v>5</v>
      </c>
      <c r="IB63" s="13">
        <v>7</v>
      </c>
      <c r="IC63" s="13">
        <v>3</v>
      </c>
      <c r="ID63" s="13">
        <v>4</v>
      </c>
      <c r="IE63" s="13">
        <v>6</v>
      </c>
      <c r="IF63" s="13">
        <v>2</v>
      </c>
      <c r="IG63" s="13">
        <v>1</v>
      </c>
      <c r="IH63" s="13">
        <v>1</v>
      </c>
      <c r="II63" s="13"/>
      <c r="IJ63" s="13">
        <v>2</v>
      </c>
      <c r="IK63" s="13">
        <v>2</v>
      </c>
      <c r="IL63" s="13"/>
      <c r="IM63" s="13"/>
      <c r="IN63" s="13">
        <v>1</v>
      </c>
      <c r="IO63" s="13">
        <v>1</v>
      </c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57">
        <v>678</v>
      </c>
      <c r="JJ63" s="13"/>
      <c r="JK63" s="13"/>
      <c r="JL63" s="13"/>
      <c r="JM63" s="13"/>
      <c r="JN63" s="13"/>
      <c r="JO63" s="13"/>
      <c r="JP63" s="13"/>
      <c r="JQ63" s="13"/>
      <c r="JR63" s="13"/>
      <c r="JS63" s="13">
        <v>1</v>
      </c>
      <c r="JT63" s="13"/>
      <c r="JU63" s="13"/>
      <c r="JV63" s="13">
        <v>1</v>
      </c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>
        <v>1</v>
      </c>
      <c r="KI63" s="13"/>
      <c r="KJ63" s="13"/>
      <c r="KK63" s="13"/>
      <c r="KL63" s="13"/>
      <c r="KM63" s="13"/>
      <c r="KN63" s="13"/>
      <c r="KO63" s="13"/>
      <c r="KP63" s="13">
        <v>1</v>
      </c>
      <c r="KQ63" s="13"/>
      <c r="KR63" s="13"/>
      <c r="KS63" s="13"/>
      <c r="KT63" s="13"/>
      <c r="KU63" s="13"/>
      <c r="KV63" s="13"/>
      <c r="KW63" s="13"/>
      <c r="KX63" s="13"/>
      <c r="KY63" s="13">
        <v>1</v>
      </c>
      <c r="KZ63" s="13"/>
      <c r="LA63" s="13"/>
      <c r="LB63" s="13"/>
      <c r="LC63" s="13"/>
      <c r="LD63" s="13"/>
      <c r="LE63" s="13"/>
      <c r="LF63" s="13"/>
      <c r="LG63" s="13"/>
      <c r="LH63" s="13"/>
      <c r="LI63" s="13">
        <v>1</v>
      </c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>
        <v>1</v>
      </c>
      <c r="MP63" s="13"/>
      <c r="MQ63" s="13"/>
      <c r="MR63" s="13"/>
      <c r="MS63" s="13"/>
      <c r="MT63" s="13">
        <v>1</v>
      </c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57">
        <v>8</v>
      </c>
      <c r="NO63" s="13">
        <v>686</v>
      </c>
    </row>
    <row r="64" spans="1:379">
      <c r="A64" s="8" t="s">
        <v>75</v>
      </c>
      <c r="B64" s="232">
        <f t="shared" si="88"/>
        <v>77</v>
      </c>
      <c r="C64" s="232">
        <f t="shared" si="89"/>
        <v>81</v>
      </c>
      <c r="D64" s="232">
        <f t="shared" si="90"/>
        <v>168</v>
      </c>
      <c r="E64" s="232">
        <f t="shared" si="91"/>
        <v>196</v>
      </c>
      <c r="F64" s="232">
        <f t="shared" si="92"/>
        <v>399</v>
      </c>
      <c r="G64" s="232">
        <f t="shared" si="93"/>
        <v>462</v>
      </c>
      <c r="H64" s="232">
        <f t="shared" si="94"/>
        <v>542</v>
      </c>
      <c r="I64" s="232">
        <f t="shared" si="95"/>
        <v>561</v>
      </c>
      <c r="J64" s="232">
        <f t="shared" si="96"/>
        <v>485</v>
      </c>
      <c r="K64" s="232">
        <f t="shared" si="97"/>
        <v>404</v>
      </c>
      <c r="L64" s="232">
        <f t="shared" si="98"/>
        <v>262</v>
      </c>
      <c r="M64" s="232">
        <f t="shared" si="99"/>
        <v>246</v>
      </c>
      <c r="N64" s="232">
        <f t="shared" si="100"/>
        <v>182</v>
      </c>
      <c r="O64" s="232">
        <f t="shared" si="101"/>
        <v>155</v>
      </c>
      <c r="P64" s="232">
        <f t="shared" si="102"/>
        <v>89</v>
      </c>
      <c r="Q64" s="232">
        <f t="shared" si="103"/>
        <v>95</v>
      </c>
      <c r="R64" s="232">
        <f t="shared" si="104"/>
        <v>35</v>
      </c>
      <c r="S64" s="232">
        <f t="shared" si="105"/>
        <v>59</v>
      </c>
      <c r="T64" s="232">
        <f t="shared" si="106"/>
        <v>13</v>
      </c>
      <c r="U64" s="232">
        <f t="shared" si="107"/>
        <v>17</v>
      </c>
      <c r="W64" s="16" t="s">
        <v>70</v>
      </c>
      <c r="X64" s="616">
        <f t="shared" si="108"/>
        <v>13</v>
      </c>
      <c r="Y64" s="616">
        <f t="shared" si="109"/>
        <v>16</v>
      </c>
      <c r="Z64" s="616">
        <f t="shared" si="110"/>
        <v>29</v>
      </c>
      <c r="AA64" s="616">
        <f t="shared" si="111"/>
        <v>54</v>
      </c>
      <c r="AB64" s="616">
        <f t="shared" si="112"/>
        <v>92</v>
      </c>
      <c r="AC64" s="616">
        <f t="shared" si="113"/>
        <v>109</v>
      </c>
      <c r="AD64" s="616">
        <f t="shared" si="114"/>
        <v>97</v>
      </c>
      <c r="AE64" s="616">
        <f t="shared" si="115"/>
        <v>112</v>
      </c>
      <c r="AF64" s="616">
        <f t="shared" si="116"/>
        <v>90</v>
      </c>
      <c r="AG64" s="616">
        <f t="shared" si="117"/>
        <v>98</v>
      </c>
      <c r="AH64" s="616">
        <f t="shared" si="118"/>
        <v>44</v>
      </c>
      <c r="AI64" s="616">
        <f t="shared" si="119"/>
        <v>57</v>
      </c>
      <c r="AJ64" s="616">
        <f t="shared" si="120"/>
        <v>34</v>
      </c>
      <c r="AK64" s="616">
        <f t="shared" si="121"/>
        <v>25</v>
      </c>
      <c r="AL64" s="616">
        <f t="shared" si="122"/>
        <v>15</v>
      </c>
      <c r="AM64" s="616">
        <f t="shared" si="123"/>
        <v>25</v>
      </c>
      <c r="AN64" s="616">
        <f t="shared" si="124"/>
        <v>10</v>
      </c>
      <c r="AO64" s="616">
        <f t="shared" si="125"/>
        <v>10</v>
      </c>
      <c r="AP64" s="616">
        <f t="shared" si="126"/>
        <v>1</v>
      </c>
      <c r="AQ64" s="616">
        <f t="shared" si="127"/>
        <v>4</v>
      </c>
      <c r="AR64" s="616">
        <f t="shared" si="128"/>
        <v>11</v>
      </c>
      <c r="AT64" s="16" t="s">
        <v>70</v>
      </c>
      <c r="AU64" s="13"/>
      <c r="AV64" s="13">
        <v>3</v>
      </c>
      <c r="AW64" s="13">
        <v>2</v>
      </c>
      <c r="AX64" s="13">
        <v>3</v>
      </c>
      <c r="AY64" s="13"/>
      <c r="AZ64" s="13"/>
      <c r="BA64" s="13">
        <v>1</v>
      </c>
      <c r="BB64" s="13">
        <v>5</v>
      </c>
      <c r="BC64" s="13"/>
      <c r="BD64" s="13">
        <v>2</v>
      </c>
      <c r="BE64" s="13">
        <v>1</v>
      </c>
      <c r="BF64" s="13">
        <v>1</v>
      </c>
      <c r="BG64" s="13">
        <v>2</v>
      </c>
      <c r="BH64" s="13">
        <v>1</v>
      </c>
      <c r="BI64" s="13">
        <v>7</v>
      </c>
      <c r="BJ64" s="13">
        <v>5</v>
      </c>
      <c r="BK64" s="13">
        <v>7</v>
      </c>
      <c r="BL64" s="13">
        <v>8</v>
      </c>
      <c r="BM64" s="13">
        <v>11</v>
      </c>
      <c r="BN64" s="13">
        <v>11</v>
      </c>
      <c r="BO64" s="13">
        <v>16</v>
      </c>
      <c r="BP64" s="13">
        <v>11</v>
      </c>
      <c r="BQ64" s="13">
        <v>10</v>
      </c>
      <c r="BR64" s="13">
        <v>7</v>
      </c>
      <c r="BS64" s="13">
        <v>14</v>
      </c>
      <c r="BT64" s="13">
        <v>11</v>
      </c>
      <c r="BU64" s="13">
        <v>11</v>
      </c>
      <c r="BV64" s="13">
        <v>13</v>
      </c>
      <c r="BW64" s="13">
        <v>5</v>
      </c>
      <c r="BX64" s="13">
        <v>11</v>
      </c>
      <c r="BY64" s="13">
        <v>10</v>
      </c>
      <c r="BZ64" s="13">
        <v>9</v>
      </c>
      <c r="CA64" s="13">
        <v>14</v>
      </c>
      <c r="CB64" s="13">
        <v>15</v>
      </c>
      <c r="CC64" s="13">
        <v>10</v>
      </c>
      <c r="CD64" s="13">
        <v>11</v>
      </c>
      <c r="CE64" s="13">
        <v>6</v>
      </c>
      <c r="CF64" s="13">
        <v>14</v>
      </c>
      <c r="CG64" s="13">
        <v>10</v>
      </c>
      <c r="CH64" s="13">
        <v>13</v>
      </c>
      <c r="CI64" s="13">
        <v>12</v>
      </c>
      <c r="CJ64" s="13">
        <v>13</v>
      </c>
      <c r="CK64" s="13">
        <v>11</v>
      </c>
      <c r="CL64" s="13">
        <v>5</v>
      </c>
      <c r="CM64" s="13">
        <v>13</v>
      </c>
      <c r="CN64" s="13">
        <v>4</v>
      </c>
      <c r="CO64" s="13">
        <v>12</v>
      </c>
      <c r="CP64" s="13">
        <v>8</v>
      </c>
      <c r="CQ64" s="13">
        <v>8</v>
      </c>
      <c r="CR64" s="13">
        <v>12</v>
      </c>
      <c r="CS64" s="13">
        <v>7</v>
      </c>
      <c r="CT64" s="13">
        <v>4</v>
      </c>
      <c r="CU64" s="13">
        <v>7</v>
      </c>
      <c r="CV64" s="13">
        <v>6</v>
      </c>
      <c r="CW64" s="13">
        <v>7</v>
      </c>
      <c r="CX64" s="13">
        <v>6</v>
      </c>
      <c r="CY64" s="13">
        <v>5</v>
      </c>
      <c r="CZ64" s="13">
        <v>3</v>
      </c>
      <c r="DA64" s="13">
        <v>5</v>
      </c>
      <c r="DB64" s="13">
        <v>7</v>
      </c>
      <c r="DC64" s="13">
        <v>4</v>
      </c>
      <c r="DD64" s="13">
        <v>5</v>
      </c>
      <c r="DE64" s="13">
        <v>6</v>
      </c>
      <c r="DF64" s="13"/>
      <c r="DG64" s="13">
        <v>2</v>
      </c>
      <c r="DH64" s="13">
        <v>4</v>
      </c>
      <c r="DI64" s="13">
        <v>1</v>
      </c>
      <c r="DJ64" s="13">
        <v>1</v>
      </c>
      <c r="DK64" s="13"/>
      <c r="DL64" s="13">
        <v>2</v>
      </c>
      <c r="DM64" s="13">
        <v>2</v>
      </c>
      <c r="DN64" s="13">
        <v>3</v>
      </c>
      <c r="DO64" s="13">
        <v>3</v>
      </c>
      <c r="DP64" s="13">
        <v>2</v>
      </c>
      <c r="DQ64" s="13">
        <v>3</v>
      </c>
      <c r="DR64" s="13">
        <v>3</v>
      </c>
      <c r="DS64" s="13">
        <v>1</v>
      </c>
      <c r="DT64" s="13">
        <v>3</v>
      </c>
      <c r="DU64" s="13">
        <v>4</v>
      </c>
      <c r="DV64" s="13">
        <v>1</v>
      </c>
      <c r="DW64" s="13"/>
      <c r="DX64" s="13">
        <v>1</v>
      </c>
      <c r="DY64" s="13">
        <v>3</v>
      </c>
      <c r="DZ64" s="13">
        <v>1</v>
      </c>
      <c r="EA64" s="13">
        <v>2</v>
      </c>
      <c r="EB64" s="13"/>
      <c r="EC64" s="13">
        <v>2</v>
      </c>
      <c r="ED64" s="13"/>
      <c r="EE64" s="13">
        <v>1</v>
      </c>
      <c r="EF64" s="13"/>
      <c r="EG64" s="13"/>
      <c r="EH64" s="13"/>
      <c r="EI64" s="13"/>
      <c r="EJ64" s="13">
        <v>3</v>
      </c>
      <c r="EK64" s="13"/>
      <c r="EL64" s="13">
        <v>1</v>
      </c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57">
        <v>510</v>
      </c>
      <c r="FD64" s="13">
        <v>510</v>
      </c>
      <c r="FE64" s="16" t="s">
        <v>70</v>
      </c>
      <c r="FF64" s="13"/>
      <c r="FG64" s="13">
        <v>1</v>
      </c>
      <c r="FH64" s="13">
        <v>2</v>
      </c>
      <c r="FI64" s="13">
        <v>4</v>
      </c>
      <c r="FJ64" s="13"/>
      <c r="FK64" s="13">
        <v>1</v>
      </c>
      <c r="FL64" s="13">
        <v>1</v>
      </c>
      <c r="FM64" s="13">
        <v>3</v>
      </c>
      <c r="FN64" s="13">
        <v>1</v>
      </c>
      <c r="FO64" s="13"/>
      <c r="FP64" s="13">
        <v>2</v>
      </c>
      <c r="FQ64" s="13">
        <v>2</v>
      </c>
      <c r="FR64" s="13">
        <v>1</v>
      </c>
      <c r="FS64" s="13">
        <v>2</v>
      </c>
      <c r="FT64" s="13">
        <v>3</v>
      </c>
      <c r="FU64" s="13">
        <v>4</v>
      </c>
      <c r="FV64" s="13">
        <v>3</v>
      </c>
      <c r="FW64" s="13">
        <v>3</v>
      </c>
      <c r="FX64" s="13">
        <v>2</v>
      </c>
      <c r="FY64" s="13">
        <v>7</v>
      </c>
      <c r="FZ64" s="13">
        <v>8</v>
      </c>
      <c r="GA64" s="13">
        <v>7</v>
      </c>
      <c r="GB64" s="13">
        <v>5</v>
      </c>
      <c r="GC64" s="13">
        <v>12</v>
      </c>
      <c r="GD64" s="13">
        <v>9</v>
      </c>
      <c r="GE64" s="13">
        <v>8</v>
      </c>
      <c r="GF64" s="13">
        <v>9</v>
      </c>
      <c r="GG64" s="13">
        <v>9</v>
      </c>
      <c r="GH64" s="13">
        <v>9</v>
      </c>
      <c r="GI64" s="13">
        <v>16</v>
      </c>
      <c r="GJ64" s="13">
        <v>12</v>
      </c>
      <c r="GK64" s="13">
        <v>10</v>
      </c>
      <c r="GL64" s="13">
        <v>12</v>
      </c>
      <c r="GM64" s="13">
        <v>7</v>
      </c>
      <c r="GN64" s="13">
        <v>6</v>
      </c>
      <c r="GO64" s="13">
        <v>13</v>
      </c>
      <c r="GP64" s="13">
        <v>10</v>
      </c>
      <c r="GQ64" s="13">
        <v>11</v>
      </c>
      <c r="GR64" s="13">
        <v>5</v>
      </c>
      <c r="GS64" s="13">
        <v>11</v>
      </c>
      <c r="GT64" s="13">
        <v>9</v>
      </c>
      <c r="GU64" s="13">
        <v>13</v>
      </c>
      <c r="GV64" s="13">
        <v>12</v>
      </c>
      <c r="GW64" s="13">
        <v>12</v>
      </c>
      <c r="GX64" s="13">
        <v>10</v>
      </c>
      <c r="GY64" s="13">
        <v>6</v>
      </c>
      <c r="GZ64" s="13">
        <v>7</v>
      </c>
      <c r="HA64" s="13">
        <v>11</v>
      </c>
      <c r="HB64" s="13">
        <v>7</v>
      </c>
      <c r="HC64" s="13">
        <v>3</v>
      </c>
      <c r="HD64" s="13">
        <v>1</v>
      </c>
      <c r="HE64" s="13">
        <v>12</v>
      </c>
      <c r="HF64" s="13">
        <v>4</v>
      </c>
      <c r="HG64" s="13">
        <v>5</v>
      </c>
      <c r="HH64" s="13">
        <v>2</v>
      </c>
      <c r="HI64" s="13">
        <v>3</v>
      </c>
      <c r="HJ64" s="13">
        <v>2</v>
      </c>
      <c r="HK64" s="13">
        <v>5</v>
      </c>
      <c r="HL64" s="13">
        <v>7</v>
      </c>
      <c r="HM64" s="13">
        <v>3</v>
      </c>
      <c r="HN64" s="13"/>
      <c r="HO64" s="13">
        <v>3</v>
      </c>
      <c r="HP64" s="13">
        <v>2</v>
      </c>
      <c r="HQ64" s="13">
        <v>8</v>
      </c>
      <c r="HR64" s="13">
        <v>3</v>
      </c>
      <c r="HS64" s="13">
        <v>2</v>
      </c>
      <c r="HT64" s="13">
        <v>4</v>
      </c>
      <c r="HU64" s="13">
        <v>5</v>
      </c>
      <c r="HV64" s="13">
        <v>3</v>
      </c>
      <c r="HW64" s="13">
        <v>4</v>
      </c>
      <c r="HX64" s="13">
        <v>1</v>
      </c>
      <c r="HY64" s="13">
        <v>2</v>
      </c>
      <c r="HZ64" s="13">
        <v>4</v>
      </c>
      <c r="IA64" s="13">
        <v>2</v>
      </c>
      <c r="IB64" s="13"/>
      <c r="IC64" s="13">
        <v>1</v>
      </c>
      <c r="ID64" s="13">
        <v>1</v>
      </c>
      <c r="IE64" s="13">
        <v>2</v>
      </c>
      <c r="IF64" s="13">
        <v>1</v>
      </c>
      <c r="IG64" s="13">
        <v>1</v>
      </c>
      <c r="IH64" s="13">
        <v>2</v>
      </c>
      <c r="II64" s="13">
        <v>1</v>
      </c>
      <c r="IJ64" s="13"/>
      <c r="IK64" s="13">
        <v>3</v>
      </c>
      <c r="IL64" s="13">
        <v>2</v>
      </c>
      <c r="IM64" s="13">
        <v>1</v>
      </c>
      <c r="IN64" s="13"/>
      <c r="IO64" s="13"/>
      <c r="IP64" s="13"/>
      <c r="IQ64" s="13">
        <v>1</v>
      </c>
      <c r="IR64" s="13"/>
      <c r="IS64" s="13"/>
      <c r="IT64" s="13">
        <v>1</v>
      </c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57">
        <v>425</v>
      </c>
      <c r="JJ64" s="13"/>
      <c r="JK64" s="13"/>
      <c r="JL64" s="13"/>
      <c r="JM64" s="13"/>
      <c r="JN64" s="13"/>
      <c r="JO64" s="13"/>
      <c r="JP64" s="13"/>
      <c r="JQ64" s="13"/>
      <c r="JR64" s="13"/>
      <c r="JS64" s="13">
        <v>1</v>
      </c>
      <c r="JT64" s="13"/>
      <c r="JU64" s="13"/>
      <c r="JV64" s="13"/>
      <c r="JW64" s="13">
        <v>1</v>
      </c>
      <c r="JX64" s="13"/>
      <c r="JY64" s="13"/>
      <c r="JZ64" s="13"/>
      <c r="KA64" s="13"/>
      <c r="KB64" s="13"/>
      <c r="KC64" s="13"/>
      <c r="KD64" s="13">
        <v>1</v>
      </c>
      <c r="KE64" s="13"/>
      <c r="KF64" s="13"/>
      <c r="KG64" s="13"/>
      <c r="KH64" s="13"/>
      <c r="KI64" s="13"/>
      <c r="KJ64" s="13"/>
      <c r="KK64" s="13"/>
      <c r="KL64" s="13"/>
      <c r="KM64" s="13"/>
      <c r="KN64" s="13">
        <v>1</v>
      </c>
      <c r="KO64" s="13"/>
      <c r="KP64" s="13"/>
      <c r="KQ64" s="13">
        <v>1</v>
      </c>
      <c r="KR64" s="13"/>
      <c r="KS64" s="13"/>
      <c r="KT64" s="13">
        <v>1</v>
      </c>
      <c r="KU64" s="13"/>
      <c r="KV64" s="13"/>
      <c r="KW64" s="13"/>
      <c r="KX64" s="13"/>
      <c r="KY64" s="13"/>
      <c r="KZ64" s="13"/>
      <c r="LA64" s="13"/>
      <c r="LB64" s="13"/>
      <c r="LC64" s="13"/>
      <c r="LD64" s="13">
        <v>1</v>
      </c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>
        <v>1</v>
      </c>
      <c r="MG64" s="13"/>
      <c r="MH64" s="13"/>
      <c r="MI64" s="13">
        <v>1</v>
      </c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>
        <v>1</v>
      </c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>
        <v>1</v>
      </c>
      <c r="NN64" s="57">
        <v>11</v>
      </c>
      <c r="NO64" s="13">
        <v>436</v>
      </c>
    </row>
    <row r="65" spans="1:379">
      <c r="A65" s="8" t="s">
        <v>76</v>
      </c>
      <c r="B65" s="232">
        <f t="shared" si="88"/>
        <v>47</v>
      </c>
      <c r="C65" s="232">
        <f t="shared" si="89"/>
        <v>49</v>
      </c>
      <c r="D65" s="232">
        <f t="shared" si="90"/>
        <v>74</v>
      </c>
      <c r="E65" s="232">
        <f t="shared" si="91"/>
        <v>87</v>
      </c>
      <c r="F65" s="232">
        <f t="shared" si="92"/>
        <v>123</v>
      </c>
      <c r="G65" s="232">
        <f t="shared" si="93"/>
        <v>156</v>
      </c>
      <c r="H65" s="232">
        <f t="shared" si="94"/>
        <v>133</v>
      </c>
      <c r="I65" s="232">
        <f t="shared" si="95"/>
        <v>154</v>
      </c>
      <c r="J65" s="232">
        <f t="shared" si="96"/>
        <v>126</v>
      </c>
      <c r="K65" s="232">
        <f t="shared" si="97"/>
        <v>134</v>
      </c>
      <c r="L65" s="232">
        <f t="shared" si="98"/>
        <v>113</v>
      </c>
      <c r="M65" s="232">
        <f t="shared" si="99"/>
        <v>115</v>
      </c>
      <c r="N65" s="232">
        <f t="shared" si="100"/>
        <v>71</v>
      </c>
      <c r="O65" s="232">
        <f t="shared" si="101"/>
        <v>60</v>
      </c>
      <c r="P65" s="232">
        <f t="shared" si="102"/>
        <v>36</v>
      </c>
      <c r="Q65" s="232">
        <f t="shared" si="103"/>
        <v>34</v>
      </c>
      <c r="R65" s="232">
        <f t="shared" si="104"/>
        <v>11</v>
      </c>
      <c r="S65" s="232">
        <f t="shared" si="105"/>
        <v>19</v>
      </c>
      <c r="T65" s="232">
        <f t="shared" si="106"/>
        <v>1</v>
      </c>
      <c r="U65" s="232">
        <f t="shared" si="107"/>
        <v>7</v>
      </c>
      <c r="W65" s="16" t="s">
        <v>71</v>
      </c>
      <c r="X65" s="616">
        <f t="shared" si="108"/>
        <v>101</v>
      </c>
      <c r="Y65" s="616">
        <f t="shared" si="109"/>
        <v>97</v>
      </c>
      <c r="Z65" s="616">
        <f t="shared" si="110"/>
        <v>292</v>
      </c>
      <c r="AA65" s="616">
        <f t="shared" si="111"/>
        <v>332</v>
      </c>
      <c r="AB65" s="616">
        <f t="shared" si="112"/>
        <v>649</v>
      </c>
      <c r="AC65" s="616">
        <f t="shared" si="113"/>
        <v>711</v>
      </c>
      <c r="AD65" s="616">
        <f t="shared" si="114"/>
        <v>635</v>
      </c>
      <c r="AE65" s="616">
        <f t="shared" si="115"/>
        <v>685</v>
      </c>
      <c r="AF65" s="616">
        <f t="shared" si="116"/>
        <v>718</v>
      </c>
      <c r="AG65" s="616">
        <f t="shared" si="117"/>
        <v>738</v>
      </c>
      <c r="AH65" s="616">
        <f t="shared" si="118"/>
        <v>465</v>
      </c>
      <c r="AI65" s="616">
        <f t="shared" si="119"/>
        <v>480</v>
      </c>
      <c r="AJ65" s="616">
        <f t="shared" si="120"/>
        <v>280</v>
      </c>
      <c r="AK65" s="616">
        <f t="shared" si="121"/>
        <v>303</v>
      </c>
      <c r="AL65" s="616">
        <f t="shared" si="122"/>
        <v>200</v>
      </c>
      <c r="AM65" s="616">
        <f t="shared" si="123"/>
        <v>221</v>
      </c>
      <c r="AN65" s="616">
        <f t="shared" si="124"/>
        <v>90</v>
      </c>
      <c r="AO65" s="616">
        <f t="shared" si="125"/>
        <v>128</v>
      </c>
      <c r="AP65" s="616">
        <f t="shared" si="126"/>
        <v>21</v>
      </c>
      <c r="AQ65" s="616">
        <f t="shared" si="127"/>
        <v>32</v>
      </c>
      <c r="AR65" s="616">
        <f t="shared" si="128"/>
        <v>96</v>
      </c>
      <c r="AT65" s="16" t="s">
        <v>71</v>
      </c>
      <c r="AU65" s="13">
        <v>6</v>
      </c>
      <c r="AV65" s="13">
        <v>12</v>
      </c>
      <c r="AW65" s="13">
        <v>12</v>
      </c>
      <c r="AX65" s="13">
        <v>14</v>
      </c>
      <c r="AY65" s="13">
        <v>7</v>
      </c>
      <c r="AZ65" s="13">
        <v>7</v>
      </c>
      <c r="BA65" s="13">
        <v>12</v>
      </c>
      <c r="BB65" s="13">
        <v>9</v>
      </c>
      <c r="BC65" s="13">
        <v>11</v>
      </c>
      <c r="BD65" s="13">
        <v>7</v>
      </c>
      <c r="BE65" s="13">
        <v>11</v>
      </c>
      <c r="BF65" s="13">
        <v>14</v>
      </c>
      <c r="BG65" s="13">
        <v>12</v>
      </c>
      <c r="BH65" s="13">
        <v>18</v>
      </c>
      <c r="BI65" s="13">
        <v>21</v>
      </c>
      <c r="BJ65" s="13">
        <v>33</v>
      </c>
      <c r="BK65" s="13">
        <v>39</v>
      </c>
      <c r="BL65" s="13">
        <v>62</v>
      </c>
      <c r="BM65" s="13">
        <v>76</v>
      </c>
      <c r="BN65" s="13">
        <v>46</v>
      </c>
      <c r="BO65" s="13">
        <v>62</v>
      </c>
      <c r="BP65" s="13">
        <v>70</v>
      </c>
      <c r="BQ65" s="13">
        <v>74</v>
      </c>
      <c r="BR65" s="13">
        <v>72</v>
      </c>
      <c r="BS65" s="13">
        <v>68</v>
      </c>
      <c r="BT65" s="13">
        <v>65</v>
      </c>
      <c r="BU65" s="13">
        <v>74</v>
      </c>
      <c r="BV65" s="13">
        <v>61</v>
      </c>
      <c r="BW65" s="13">
        <v>78</v>
      </c>
      <c r="BX65" s="13">
        <v>87</v>
      </c>
      <c r="BY65" s="13">
        <v>69</v>
      </c>
      <c r="BZ65" s="13">
        <v>56</v>
      </c>
      <c r="CA65" s="13">
        <v>73</v>
      </c>
      <c r="CB65" s="13">
        <v>71</v>
      </c>
      <c r="CC65" s="13">
        <v>51</v>
      </c>
      <c r="CD65" s="13">
        <v>64</v>
      </c>
      <c r="CE65" s="13">
        <v>67</v>
      </c>
      <c r="CF65" s="13">
        <v>75</v>
      </c>
      <c r="CG65" s="13">
        <v>83</v>
      </c>
      <c r="CH65" s="13">
        <v>76</v>
      </c>
      <c r="CI65" s="13">
        <v>75</v>
      </c>
      <c r="CJ65" s="13">
        <v>79</v>
      </c>
      <c r="CK65" s="13">
        <v>75</v>
      </c>
      <c r="CL65" s="13">
        <v>101</v>
      </c>
      <c r="CM65" s="13">
        <v>77</v>
      </c>
      <c r="CN65" s="13">
        <v>57</v>
      </c>
      <c r="CO65" s="13">
        <v>64</v>
      </c>
      <c r="CP65" s="13">
        <v>75</v>
      </c>
      <c r="CQ65" s="13">
        <v>73</v>
      </c>
      <c r="CR65" s="13">
        <v>62</v>
      </c>
      <c r="CS65" s="13">
        <v>68</v>
      </c>
      <c r="CT65" s="13">
        <v>54</v>
      </c>
      <c r="CU65" s="13">
        <v>56</v>
      </c>
      <c r="CV65" s="13">
        <v>37</v>
      </c>
      <c r="CW65" s="13">
        <v>42</v>
      </c>
      <c r="CX65" s="13">
        <v>39</v>
      </c>
      <c r="CY65" s="13">
        <v>55</v>
      </c>
      <c r="CZ65" s="13">
        <v>41</v>
      </c>
      <c r="DA65" s="13">
        <v>49</v>
      </c>
      <c r="DB65" s="13">
        <v>39</v>
      </c>
      <c r="DC65" s="13">
        <v>41</v>
      </c>
      <c r="DD65" s="13">
        <v>25</v>
      </c>
      <c r="DE65" s="13">
        <v>32</v>
      </c>
      <c r="DF65" s="13">
        <v>29</v>
      </c>
      <c r="DG65" s="13">
        <v>29</v>
      </c>
      <c r="DH65" s="13">
        <v>28</v>
      </c>
      <c r="DI65" s="13">
        <v>33</v>
      </c>
      <c r="DJ65" s="13">
        <v>26</v>
      </c>
      <c r="DK65" s="13">
        <v>32</v>
      </c>
      <c r="DL65" s="13">
        <v>28</v>
      </c>
      <c r="DM65" s="13">
        <v>25</v>
      </c>
      <c r="DN65" s="13">
        <v>21</v>
      </c>
      <c r="DO65" s="13">
        <v>23</v>
      </c>
      <c r="DP65" s="13">
        <v>24</v>
      </c>
      <c r="DQ65" s="13">
        <v>24</v>
      </c>
      <c r="DR65" s="13">
        <v>23</v>
      </c>
      <c r="DS65" s="13">
        <v>27</v>
      </c>
      <c r="DT65" s="13">
        <v>17</v>
      </c>
      <c r="DU65" s="13">
        <v>25</v>
      </c>
      <c r="DV65" s="13">
        <v>12</v>
      </c>
      <c r="DW65" s="13">
        <v>20</v>
      </c>
      <c r="DX65" s="13">
        <v>20</v>
      </c>
      <c r="DY65" s="13">
        <v>10</v>
      </c>
      <c r="DZ65" s="13">
        <v>15</v>
      </c>
      <c r="EA65" s="13">
        <v>12</v>
      </c>
      <c r="EB65" s="13">
        <v>10</v>
      </c>
      <c r="EC65" s="13">
        <v>9</v>
      </c>
      <c r="ED65" s="13">
        <v>13</v>
      </c>
      <c r="EE65" s="13">
        <v>8</v>
      </c>
      <c r="EF65" s="13">
        <v>11</v>
      </c>
      <c r="EG65" s="13">
        <v>10</v>
      </c>
      <c r="EH65" s="13">
        <v>5</v>
      </c>
      <c r="EI65" s="13">
        <v>4</v>
      </c>
      <c r="EJ65" s="13">
        <v>2</v>
      </c>
      <c r="EK65" s="13">
        <v>2</v>
      </c>
      <c r="EL65" s="13">
        <v>5</v>
      </c>
      <c r="EM65" s="13">
        <v>1</v>
      </c>
      <c r="EN65" s="13">
        <v>1</v>
      </c>
      <c r="EO65" s="13">
        <v>1</v>
      </c>
      <c r="EP65" s="13"/>
      <c r="EQ65" s="13"/>
      <c r="ER65" s="13"/>
      <c r="ES65" s="13"/>
      <c r="ET65" s="13"/>
      <c r="EU65" s="13"/>
      <c r="EV65" s="13">
        <v>1</v>
      </c>
      <c r="EW65" s="13"/>
      <c r="EX65" s="13"/>
      <c r="EY65" s="13"/>
      <c r="EZ65" s="13"/>
      <c r="FA65" s="13"/>
      <c r="FB65" s="13"/>
      <c r="FC65" s="57">
        <v>3727</v>
      </c>
      <c r="FD65" s="13">
        <v>3727</v>
      </c>
      <c r="FE65" s="16" t="s">
        <v>71</v>
      </c>
      <c r="FF65" s="13">
        <v>5</v>
      </c>
      <c r="FG65" s="13">
        <v>13</v>
      </c>
      <c r="FH65" s="13">
        <v>10</v>
      </c>
      <c r="FI65" s="13">
        <v>11</v>
      </c>
      <c r="FJ65" s="13">
        <v>10</v>
      </c>
      <c r="FK65" s="13">
        <v>7</v>
      </c>
      <c r="FL65" s="13">
        <v>11</v>
      </c>
      <c r="FM65" s="13">
        <v>14</v>
      </c>
      <c r="FN65" s="13">
        <v>9</v>
      </c>
      <c r="FO65" s="13">
        <v>11</v>
      </c>
      <c r="FP65" s="13">
        <v>12</v>
      </c>
      <c r="FQ65" s="13">
        <v>18</v>
      </c>
      <c r="FR65" s="13">
        <v>23</v>
      </c>
      <c r="FS65" s="13">
        <v>18</v>
      </c>
      <c r="FT65" s="13">
        <v>22</v>
      </c>
      <c r="FU65" s="13">
        <v>32</v>
      </c>
      <c r="FV65" s="13">
        <v>33</v>
      </c>
      <c r="FW65" s="13">
        <v>36</v>
      </c>
      <c r="FX65" s="13">
        <v>60</v>
      </c>
      <c r="FY65" s="13">
        <v>38</v>
      </c>
      <c r="FZ65" s="13">
        <v>63</v>
      </c>
      <c r="GA65" s="13">
        <v>52</v>
      </c>
      <c r="GB65" s="13">
        <v>66</v>
      </c>
      <c r="GC65" s="13">
        <v>62</v>
      </c>
      <c r="GD65" s="13">
        <v>67</v>
      </c>
      <c r="GE65" s="13">
        <v>62</v>
      </c>
      <c r="GF65" s="13">
        <v>83</v>
      </c>
      <c r="GG65" s="13">
        <v>80</v>
      </c>
      <c r="GH65" s="13">
        <v>55</v>
      </c>
      <c r="GI65" s="13">
        <v>59</v>
      </c>
      <c r="GJ65" s="13">
        <v>67</v>
      </c>
      <c r="GK65" s="13">
        <v>72</v>
      </c>
      <c r="GL65" s="13">
        <v>64</v>
      </c>
      <c r="GM65" s="13">
        <v>57</v>
      </c>
      <c r="GN65" s="13">
        <v>65</v>
      </c>
      <c r="GO65" s="13">
        <v>58</v>
      </c>
      <c r="GP65" s="13">
        <v>62</v>
      </c>
      <c r="GQ65" s="13">
        <v>65</v>
      </c>
      <c r="GR65" s="13">
        <v>58</v>
      </c>
      <c r="GS65" s="13">
        <v>67</v>
      </c>
      <c r="GT65" s="13">
        <v>86</v>
      </c>
      <c r="GU65" s="13">
        <v>84</v>
      </c>
      <c r="GV65" s="13">
        <v>75</v>
      </c>
      <c r="GW65" s="13">
        <v>58</v>
      </c>
      <c r="GX65" s="13">
        <v>77</v>
      </c>
      <c r="GY65" s="13">
        <v>72</v>
      </c>
      <c r="GZ65" s="13">
        <v>68</v>
      </c>
      <c r="HA65" s="13">
        <v>72</v>
      </c>
      <c r="HB65" s="13">
        <v>55</v>
      </c>
      <c r="HC65" s="13">
        <v>71</v>
      </c>
      <c r="HD65" s="13">
        <v>58</v>
      </c>
      <c r="HE65" s="13">
        <v>60</v>
      </c>
      <c r="HF65" s="13">
        <v>47</v>
      </c>
      <c r="HG65" s="13">
        <v>45</v>
      </c>
      <c r="HH65" s="13">
        <v>51</v>
      </c>
      <c r="HI65" s="13">
        <v>33</v>
      </c>
      <c r="HJ65" s="13">
        <v>41</v>
      </c>
      <c r="HK65" s="13">
        <v>39</v>
      </c>
      <c r="HL65" s="13">
        <v>36</v>
      </c>
      <c r="HM65" s="13">
        <v>55</v>
      </c>
      <c r="HN65" s="13">
        <v>27</v>
      </c>
      <c r="HO65" s="13">
        <v>27</v>
      </c>
      <c r="HP65" s="13">
        <v>28</v>
      </c>
      <c r="HQ65" s="13">
        <v>35</v>
      </c>
      <c r="HR65" s="13">
        <v>35</v>
      </c>
      <c r="HS65" s="13">
        <v>30</v>
      </c>
      <c r="HT65" s="13">
        <v>28</v>
      </c>
      <c r="HU65" s="13">
        <v>33</v>
      </c>
      <c r="HV65" s="13">
        <v>20</v>
      </c>
      <c r="HW65" s="13">
        <v>17</v>
      </c>
      <c r="HX65" s="13">
        <v>21</v>
      </c>
      <c r="HY65" s="13">
        <v>21</v>
      </c>
      <c r="HZ65" s="13">
        <v>26</v>
      </c>
      <c r="IA65" s="13">
        <v>25</v>
      </c>
      <c r="IB65" s="13">
        <v>19</v>
      </c>
      <c r="IC65" s="13">
        <v>26</v>
      </c>
      <c r="ID65" s="13">
        <v>22</v>
      </c>
      <c r="IE65" s="13">
        <v>19</v>
      </c>
      <c r="IF65" s="13">
        <v>11</v>
      </c>
      <c r="IG65" s="13">
        <v>10</v>
      </c>
      <c r="IH65" s="13">
        <v>16</v>
      </c>
      <c r="II65" s="13">
        <v>12</v>
      </c>
      <c r="IJ65" s="13">
        <v>11</v>
      </c>
      <c r="IK65" s="13">
        <v>17</v>
      </c>
      <c r="IL65" s="13">
        <v>11</v>
      </c>
      <c r="IM65" s="13">
        <v>3</v>
      </c>
      <c r="IN65" s="13">
        <v>5</v>
      </c>
      <c r="IO65" s="13">
        <v>4</v>
      </c>
      <c r="IP65" s="13">
        <v>7</v>
      </c>
      <c r="IQ65" s="13">
        <v>4</v>
      </c>
      <c r="IR65" s="13">
        <v>5</v>
      </c>
      <c r="IS65" s="13">
        <v>8</v>
      </c>
      <c r="IT65" s="13">
        <v>2</v>
      </c>
      <c r="IU65" s="13"/>
      <c r="IV65" s="13">
        <v>2</v>
      </c>
      <c r="IW65" s="13">
        <v>2</v>
      </c>
      <c r="IX65" s="13">
        <v>1</v>
      </c>
      <c r="IY65" s="13"/>
      <c r="IZ65" s="13">
        <v>1</v>
      </c>
      <c r="JA65" s="13"/>
      <c r="JB65" s="13"/>
      <c r="JC65" s="13"/>
      <c r="JD65" s="13"/>
      <c r="JE65" s="13"/>
      <c r="JF65" s="13"/>
      <c r="JG65" s="13"/>
      <c r="JH65" s="13"/>
      <c r="JI65" s="57">
        <v>3451</v>
      </c>
      <c r="JJ65" s="13">
        <v>1</v>
      </c>
      <c r="JK65" s="13"/>
      <c r="JL65" s="13"/>
      <c r="JM65" s="13"/>
      <c r="JN65" s="13">
        <v>2</v>
      </c>
      <c r="JO65" s="13">
        <v>2</v>
      </c>
      <c r="JP65" s="13">
        <v>3</v>
      </c>
      <c r="JQ65" s="13">
        <v>1</v>
      </c>
      <c r="JR65" s="13">
        <v>1</v>
      </c>
      <c r="JS65" s="13">
        <v>2</v>
      </c>
      <c r="JT65" s="13">
        <v>2</v>
      </c>
      <c r="JU65" s="13"/>
      <c r="JV65" s="13"/>
      <c r="JW65" s="13"/>
      <c r="JX65" s="13"/>
      <c r="JY65" s="13"/>
      <c r="JZ65" s="13">
        <v>2</v>
      </c>
      <c r="KA65" s="13"/>
      <c r="KB65" s="13">
        <v>2</v>
      </c>
      <c r="KC65" s="13">
        <v>1</v>
      </c>
      <c r="KD65" s="13">
        <v>2</v>
      </c>
      <c r="KE65" s="13">
        <v>3</v>
      </c>
      <c r="KF65" s="13">
        <v>2</v>
      </c>
      <c r="KG65" s="13"/>
      <c r="KH65" s="13">
        <v>2</v>
      </c>
      <c r="KI65" s="13">
        <v>1</v>
      </c>
      <c r="KJ65" s="13">
        <v>2</v>
      </c>
      <c r="KK65" s="13">
        <v>2</v>
      </c>
      <c r="KL65" s="13"/>
      <c r="KM65" s="13"/>
      <c r="KN65" s="13"/>
      <c r="KO65" s="13"/>
      <c r="KP65" s="13"/>
      <c r="KQ65" s="13">
        <v>5</v>
      </c>
      <c r="KR65" s="13">
        <v>3</v>
      </c>
      <c r="KS65" s="13">
        <v>3</v>
      </c>
      <c r="KT65" s="13">
        <v>1</v>
      </c>
      <c r="KU65" s="13">
        <v>5</v>
      </c>
      <c r="KV65" s="13">
        <v>1</v>
      </c>
      <c r="KW65" s="13">
        <v>2</v>
      </c>
      <c r="KX65" s="13"/>
      <c r="KY65" s="13"/>
      <c r="KZ65" s="13"/>
      <c r="LA65" s="13">
        <v>1</v>
      </c>
      <c r="LB65" s="13">
        <v>1</v>
      </c>
      <c r="LC65" s="13"/>
      <c r="LD65" s="13"/>
      <c r="LE65" s="13"/>
      <c r="LF65" s="13"/>
      <c r="LG65" s="13"/>
      <c r="LH65" s="13"/>
      <c r="LI65" s="13"/>
      <c r="LJ65" s="13">
        <v>1</v>
      </c>
      <c r="LK65" s="13">
        <v>1</v>
      </c>
      <c r="LL65" s="13">
        <v>1</v>
      </c>
      <c r="LM65" s="13">
        <v>1</v>
      </c>
      <c r="LN65" s="13">
        <v>1</v>
      </c>
      <c r="LO65" s="13">
        <v>1</v>
      </c>
      <c r="LP65" s="13">
        <v>1</v>
      </c>
      <c r="LQ65" s="13"/>
      <c r="LR65" s="13">
        <v>1</v>
      </c>
      <c r="LS65" s="13">
        <v>1</v>
      </c>
      <c r="LT65" s="13"/>
      <c r="LU65" s="13">
        <v>1</v>
      </c>
      <c r="LV65" s="13"/>
      <c r="LW65" s="13"/>
      <c r="LX65" s="13"/>
      <c r="LY65" s="13"/>
      <c r="LZ65" s="13">
        <v>1</v>
      </c>
      <c r="MA65" s="13">
        <v>1</v>
      </c>
      <c r="MB65" s="13"/>
      <c r="MC65" s="13">
        <v>1</v>
      </c>
      <c r="MD65" s="13"/>
      <c r="ME65" s="13"/>
      <c r="MF65" s="13">
        <v>2</v>
      </c>
      <c r="MG65" s="13"/>
      <c r="MH65" s="13">
        <v>1</v>
      </c>
      <c r="MI65" s="13">
        <v>1</v>
      </c>
      <c r="MJ65" s="13">
        <v>2</v>
      </c>
      <c r="MK65" s="13"/>
      <c r="ML65" s="13">
        <v>1</v>
      </c>
      <c r="MM65" s="13">
        <v>1</v>
      </c>
      <c r="MN65" s="13">
        <v>1</v>
      </c>
      <c r="MO65" s="13">
        <v>2</v>
      </c>
      <c r="MP65" s="13">
        <v>1</v>
      </c>
      <c r="MQ65" s="13">
        <v>1</v>
      </c>
      <c r="MR65" s="13">
        <v>3</v>
      </c>
      <c r="MS65" s="13">
        <v>1</v>
      </c>
      <c r="MT65" s="13">
        <v>1</v>
      </c>
      <c r="MU65" s="13"/>
      <c r="MV65" s="13">
        <v>4</v>
      </c>
      <c r="MW65" s="13">
        <v>2</v>
      </c>
      <c r="MX65" s="13"/>
      <c r="MY65" s="13"/>
      <c r="MZ65" s="13"/>
      <c r="NA65" s="13"/>
      <c r="NB65" s="13">
        <v>1</v>
      </c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>
        <v>3</v>
      </c>
      <c r="NN65" s="57">
        <v>96</v>
      </c>
      <c r="NO65" s="13">
        <v>3547</v>
      </c>
    </row>
    <row r="66" spans="1:379">
      <c r="A66" s="8" t="s">
        <v>77</v>
      </c>
      <c r="B66" s="232">
        <f t="shared" ref="B66:B97" si="129">VLOOKUP($A66,$W:$AQ,2,FALSE)</f>
        <v>4</v>
      </c>
      <c r="C66" s="232">
        <f t="shared" ref="C66:C97" si="130">VLOOKUP($A66,$W:$AQ,3,FALSE)</f>
        <v>7</v>
      </c>
      <c r="D66" s="232">
        <f t="shared" ref="D66:D97" si="131">VLOOKUP($A66,$W:$AQ,4,FALSE)</f>
        <v>24</v>
      </c>
      <c r="E66" s="232">
        <f t="shared" ref="E66:E97" si="132">VLOOKUP($A66,$W:$AQ,5,FALSE)</f>
        <v>38</v>
      </c>
      <c r="F66" s="232">
        <f t="shared" ref="F66:F97" si="133">VLOOKUP($A66,$W:$AQ,6,FALSE)</f>
        <v>105</v>
      </c>
      <c r="G66" s="232">
        <f t="shared" ref="G66:G97" si="134">VLOOKUP($A66,$W:$AQ,7,FALSE)</f>
        <v>134</v>
      </c>
      <c r="H66" s="232">
        <f t="shared" ref="H66:H97" si="135">VLOOKUP($A66,$W:$AQ,8,FALSE)</f>
        <v>122</v>
      </c>
      <c r="I66" s="232">
        <f t="shared" ref="I66:I97" si="136">VLOOKUP($A66,$W:$AQ,9,FALSE)</f>
        <v>146</v>
      </c>
      <c r="J66" s="232">
        <f t="shared" ref="J66:J97" si="137">VLOOKUP($A66,$W:$AQ,10,FALSE)</f>
        <v>114</v>
      </c>
      <c r="K66" s="232">
        <f t="shared" ref="K66:K97" si="138">VLOOKUP($A66,$W:$AQ,11,FALSE)</f>
        <v>118</v>
      </c>
      <c r="L66" s="232">
        <f t="shared" ref="L66:L97" si="139">VLOOKUP($A66,$W:$AQ,12,FALSE)</f>
        <v>113</v>
      </c>
      <c r="M66" s="232">
        <f t="shared" ref="M66:M97" si="140">VLOOKUP($A66,$W:$AQ,13,FALSE)</f>
        <v>113</v>
      </c>
      <c r="N66" s="232">
        <f t="shared" ref="N66:N97" si="141">VLOOKUP($A66,$W:$AQ,14,FALSE)</f>
        <v>79</v>
      </c>
      <c r="O66" s="232">
        <f t="shared" ref="O66:O97" si="142">VLOOKUP($A66,$W:$AQ,15,FALSE)</f>
        <v>71</v>
      </c>
      <c r="P66" s="232">
        <f t="shared" ref="P66:P97" si="143">VLOOKUP($A66,$W:$AQ,16,FALSE)</f>
        <v>42</v>
      </c>
      <c r="Q66" s="232">
        <f t="shared" ref="Q66:Q97" si="144">VLOOKUP($A66,$W:$AQ,17,FALSE)</f>
        <v>42</v>
      </c>
      <c r="R66" s="232">
        <f t="shared" ref="R66:R97" si="145">VLOOKUP($A66,$W:$AQ,18,FALSE)</f>
        <v>27</v>
      </c>
      <c r="S66" s="232">
        <f t="shared" ref="S66:S97" si="146">VLOOKUP($A66,$W:$AQ,19,FALSE)</f>
        <v>24</v>
      </c>
      <c r="T66" s="232">
        <f t="shared" ref="T66:T97" si="147">VLOOKUP($A66,$W:$AQ,20,FALSE)</f>
        <v>5</v>
      </c>
      <c r="U66" s="232">
        <f t="shared" ref="U66:U97" si="148">VLOOKUP($A66,$W:$AQ,21,FALSE)</f>
        <v>9</v>
      </c>
      <c r="W66" s="16" t="s">
        <v>193</v>
      </c>
      <c r="X66" s="616">
        <f t="shared" si="108"/>
        <v>59</v>
      </c>
      <c r="Y66" s="616">
        <f t="shared" si="109"/>
        <v>45</v>
      </c>
      <c r="Z66" s="616">
        <f t="shared" si="110"/>
        <v>139</v>
      </c>
      <c r="AA66" s="616">
        <f t="shared" si="111"/>
        <v>160</v>
      </c>
      <c r="AB66" s="616">
        <f t="shared" si="112"/>
        <v>319</v>
      </c>
      <c r="AC66" s="616">
        <f t="shared" si="113"/>
        <v>359</v>
      </c>
      <c r="AD66" s="616">
        <f t="shared" si="114"/>
        <v>410</v>
      </c>
      <c r="AE66" s="616">
        <f t="shared" si="115"/>
        <v>492</v>
      </c>
      <c r="AF66" s="616">
        <f t="shared" si="116"/>
        <v>377</v>
      </c>
      <c r="AG66" s="616">
        <f t="shared" si="117"/>
        <v>421</v>
      </c>
      <c r="AH66" s="616">
        <f t="shared" si="118"/>
        <v>257</v>
      </c>
      <c r="AI66" s="616">
        <f t="shared" si="119"/>
        <v>248</v>
      </c>
      <c r="AJ66" s="616">
        <f t="shared" si="120"/>
        <v>176</v>
      </c>
      <c r="AK66" s="616">
        <f t="shared" si="121"/>
        <v>160</v>
      </c>
      <c r="AL66" s="616">
        <f t="shared" si="122"/>
        <v>77</v>
      </c>
      <c r="AM66" s="616">
        <f t="shared" si="123"/>
        <v>77</v>
      </c>
      <c r="AN66" s="616">
        <f t="shared" si="124"/>
        <v>33</v>
      </c>
      <c r="AO66" s="616">
        <f t="shared" si="125"/>
        <v>49</v>
      </c>
      <c r="AP66" s="616">
        <f t="shared" si="126"/>
        <v>2</v>
      </c>
      <c r="AQ66" s="616">
        <f t="shared" si="127"/>
        <v>22</v>
      </c>
      <c r="AR66" s="616">
        <f t="shared" si="128"/>
        <v>43</v>
      </c>
      <c r="AT66" s="16" t="s">
        <v>193</v>
      </c>
      <c r="AU66" s="13">
        <v>4</v>
      </c>
      <c r="AV66" s="13">
        <v>7</v>
      </c>
      <c r="AW66" s="13">
        <v>4</v>
      </c>
      <c r="AX66" s="13">
        <v>5</v>
      </c>
      <c r="AY66" s="13">
        <v>6</v>
      </c>
      <c r="AZ66" s="13">
        <v>1</v>
      </c>
      <c r="BA66" s="13">
        <v>8</v>
      </c>
      <c r="BB66" s="13">
        <v>3</v>
      </c>
      <c r="BC66" s="13">
        <v>1</v>
      </c>
      <c r="BD66" s="13">
        <v>6</v>
      </c>
      <c r="BE66" s="13">
        <v>9</v>
      </c>
      <c r="BF66" s="13">
        <v>4</v>
      </c>
      <c r="BG66" s="13">
        <v>10</v>
      </c>
      <c r="BH66" s="13">
        <v>8</v>
      </c>
      <c r="BI66" s="13">
        <v>9</v>
      </c>
      <c r="BJ66" s="13">
        <v>23</v>
      </c>
      <c r="BK66" s="13">
        <v>16</v>
      </c>
      <c r="BL66" s="13">
        <v>19</v>
      </c>
      <c r="BM66" s="13">
        <v>39</v>
      </c>
      <c r="BN66" s="13">
        <v>23</v>
      </c>
      <c r="BO66" s="13">
        <v>23</v>
      </c>
      <c r="BP66" s="13">
        <v>33</v>
      </c>
      <c r="BQ66" s="13">
        <v>23</v>
      </c>
      <c r="BR66" s="13">
        <v>33</v>
      </c>
      <c r="BS66" s="13">
        <v>36</v>
      </c>
      <c r="BT66" s="13">
        <v>42</v>
      </c>
      <c r="BU66" s="13">
        <v>29</v>
      </c>
      <c r="BV66" s="13">
        <v>37</v>
      </c>
      <c r="BW66" s="13">
        <v>49</v>
      </c>
      <c r="BX66" s="13">
        <v>54</v>
      </c>
      <c r="BY66" s="13">
        <v>63</v>
      </c>
      <c r="BZ66" s="13">
        <v>53</v>
      </c>
      <c r="CA66" s="13">
        <v>54</v>
      </c>
      <c r="CB66" s="13">
        <v>38</v>
      </c>
      <c r="CC66" s="13">
        <v>48</v>
      </c>
      <c r="CD66" s="13">
        <v>47</v>
      </c>
      <c r="CE66" s="13">
        <v>46</v>
      </c>
      <c r="CF66" s="13">
        <v>40</v>
      </c>
      <c r="CG66" s="13">
        <v>49</v>
      </c>
      <c r="CH66" s="13">
        <v>54</v>
      </c>
      <c r="CI66" s="13">
        <v>56</v>
      </c>
      <c r="CJ66" s="13">
        <v>55</v>
      </c>
      <c r="CK66" s="13">
        <v>55</v>
      </c>
      <c r="CL66" s="13">
        <v>41</v>
      </c>
      <c r="CM66" s="13">
        <v>37</v>
      </c>
      <c r="CN66" s="13">
        <v>31</v>
      </c>
      <c r="CO66" s="13">
        <v>32</v>
      </c>
      <c r="CP66" s="13">
        <v>43</v>
      </c>
      <c r="CQ66" s="13">
        <v>28</v>
      </c>
      <c r="CR66" s="13">
        <v>43</v>
      </c>
      <c r="CS66" s="13">
        <v>24</v>
      </c>
      <c r="CT66" s="13">
        <v>26</v>
      </c>
      <c r="CU66" s="13">
        <v>23</v>
      </c>
      <c r="CV66" s="13">
        <v>34</v>
      </c>
      <c r="CW66" s="13">
        <v>20</v>
      </c>
      <c r="CX66" s="13">
        <v>26</v>
      </c>
      <c r="CY66" s="13">
        <v>23</v>
      </c>
      <c r="CZ66" s="13">
        <v>26</v>
      </c>
      <c r="DA66" s="13">
        <v>23</v>
      </c>
      <c r="DB66" s="13">
        <v>23</v>
      </c>
      <c r="DC66" s="13">
        <v>15</v>
      </c>
      <c r="DD66" s="13">
        <v>19</v>
      </c>
      <c r="DE66" s="13">
        <v>21</v>
      </c>
      <c r="DF66" s="13">
        <v>13</v>
      </c>
      <c r="DG66" s="13">
        <v>15</v>
      </c>
      <c r="DH66" s="13">
        <v>15</v>
      </c>
      <c r="DI66" s="13">
        <v>20</v>
      </c>
      <c r="DJ66" s="13">
        <v>14</v>
      </c>
      <c r="DK66" s="13">
        <v>15</v>
      </c>
      <c r="DL66" s="13">
        <v>13</v>
      </c>
      <c r="DM66" s="13">
        <v>10</v>
      </c>
      <c r="DN66" s="13">
        <v>8</v>
      </c>
      <c r="DO66" s="13">
        <v>10</v>
      </c>
      <c r="DP66" s="13">
        <v>3</v>
      </c>
      <c r="DQ66" s="13">
        <v>8</v>
      </c>
      <c r="DR66" s="13">
        <v>8</v>
      </c>
      <c r="DS66" s="13">
        <v>9</v>
      </c>
      <c r="DT66" s="13">
        <v>6</v>
      </c>
      <c r="DU66" s="13">
        <v>7</v>
      </c>
      <c r="DV66" s="13">
        <v>8</v>
      </c>
      <c r="DW66" s="13">
        <v>2</v>
      </c>
      <c r="DX66" s="13">
        <v>5</v>
      </c>
      <c r="DY66" s="13">
        <v>6</v>
      </c>
      <c r="DZ66" s="13">
        <v>6</v>
      </c>
      <c r="EA66" s="13">
        <v>6</v>
      </c>
      <c r="EB66" s="13">
        <v>2</v>
      </c>
      <c r="EC66" s="13">
        <v>6</v>
      </c>
      <c r="ED66" s="13">
        <v>8</v>
      </c>
      <c r="EE66" s="13">
        <v>7</v>
      </c>
      <c r="EF66" s="13">
        <v>1</v>
      </c>
      <c r="EG66" s="13">
        <v>3</v>
      </c>
      <c r="EH66" s="13">
        <v>6</v>
      </c>
      <c r="EI66" s="13">
        <v>2</v>
      </c>
      <c r="EJ66" s="13">
        <v>2</v>
      </c>
      <c r="EK66" s="13">
        <v>5</v>
      </c>
      <c r="EL66" s="13">
        <v>2</v>
      </c>
      <c r="EM66" s="13"/>
      <c r="EN66" s="13">
        <v>1</v>
      </c>
      <c r="EO66" s="13"/>
      <c r="EP66" s="13">
        <v>1</v>
      </c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57">
        <v>2033</v>
      </c>
      <c r="FD66" s="13">
        <v>2033</v>
      </c>
      <c r="FE66" s="16" t="s">
        <v>193</v>
      </c>
      <c r="FF66" s="13">
        <v>1</v>
      </c>
      <c r="FG66" s="13">
        <v>5</v>
      </c>
      <c r="FH66" s="13">
        <v>5</v>
      </c>
      <c r="FI66" s="13">
        <v>12</v>
      </c>
      <c r="FJ66" s="13">
        <v>5</v>
      </c>
      <c r="FK66" s="13">
        <v>7</v>
      </c>
      <c r="FL66" s="13">
        <v>4</v>
      </c>
      <c r="FM66" s="13">
        <v>7</v>
      </c>
      <c r="FN66" s="13">
        <v>5</v>
      </c>
      <c r="FO66" s="13">
        <v>8</v>
      </c>
      <c r="FP66" s="13">
        <v>7</v>
      </c>
      <c r="FQ66" s="13">
        <v>5</v>
      </c>
      <c r="FR66" s="13">
        <v>12</v>
      </c>
      <c r="FS66" s="13">
        <v>10</v>
      </c>
      <c r="FT66" s="13">
        <v>12</v>
      </c>
      <c r="FU66" s="13">
        <v>17</v>
      </c>
      <c r="FV66" s="13">
        <v>18</v>
      </c>
      <c r="FW66" s="13">
        <v>15</v>
      </c>
      <c r="FX66" s="13">
        <v>24</v>
      </c>
      <c r="FY66" s="13">
        <v>19</v>
      </c>
      <c r="FZ66" s="13">
        <v>17</v>
      </c>
      <c r="GA66" s="13">
        <v>27</v>
      </c>
      <c r="GB66" s="13">
        <v>35</v>
      </c>
      <c r="GC66" s="13">
        <v>34</v>
      </c>
      <c r="GD66" s="13">
        <v>40</v>
      </c>
      <c r="GE66" s="13">
        <v>33</v>
      </c>
      <c r="GF66" s="13">
        <v>35</v>
      </c>
      <c r="GG66" s="13">
        <v>30</v>
      </c>
      <c r="GH66" s="13">
        <v>30</v>
      </c>
      <c r="GI66" s="13">
        <v>38</v>
      </c>
      <c r="GJ66" s="13">
        <v>36</v>
      </c>
      <c r="GK66" s="13">
        <v>43</v>
      </c>
      <c r="GL66" s="13">
        <v>44</v>
      </c>
      <c r="GM66" s="13">
        <v>42</v>
      </c>
      <c r="GN66" s="13">
        <v>42</v>
      </c>
      <c r="GO66" s="13">
        <v>38</v>
      </c>
      <c r="GP66" s="13">
        <v>40</v>
      </c>
      <c r="GQ66" s="13">
        <v>39</v>
      </c>
      <c r="GR66" s="13">
        <v>32</v>
      </c>
      <c r="GS66" s="13">
        <v>54</v>
      </c>
      <c r="GT66" s="13">
        <v>37</v>
      </c>
      <c r="GU66" s="13">
        <v>44</v>
      </c>
      <c r="GV66" s="13">
        <v>40</v>
      </c>
      <c r="GW66" s="13">
        <v>44</v>
      </c>
      <c r="GX66" s="13">
        <v>39</v>
      </c>
      <c r="GY66" s="13">
        <v>40</v>
      </c>
      <c r="GZ66" s="13">
        <v>36</v>
      </c>
      <c r="HA66" s="13">
        <v>35</v>
      </c>
      <c r="HB66" s="13">
        <v>26</v>
      </c>
      <c r="HC66" s="13">
        <v>36</v>
      </c>
      <c r="HD66" s="13">
        <v>25</v>
      </c>
      <c r="HE66" s="13">
        <v>27</v>
      </c>
      <c r="HF66" s="13">
        <v>26</v>
      </c>
      <c r="HG66" s="13">
        <v>34</v>
      </c>
      <c r="HH66" s="13">
        <v>31</v>
      </c>
      <c r="HI66" s="13">
        <v>24</v>
      </c>
      <c r="HJ66" s="13">
        <v>28</v>
      </c>
      <c r="HK66" s="13">
        <v>25</v>
      </c>
      <c r="HL66" s="13">
        <v>23</v>
      </c>
      <c r="HM66" s="13">
        <v>14</v>
      </c>
      <c r="HN66" s="13">
        <v>21</v>
      </c>
      <c r="HO66" s="13">
        <v>23</v>
      </c>
      <c r="HP66" s="13">
        <v>18</v>
      </c>
      <c r="HQ66" s="13">
        <v>14</v>
      </c>
      <c r="HR66" s="13">
        <v>15</v>
      </c>
      <c r="HS66" s="13">
        <v>17</v>
      </c>
      <c r="HT66" s="13">
        <v>26</v>
      </c>
      <c r="HU66" s="13">
        <v>14</v>
      </c>
      <c r="HV66" s="13">
        <v>15</v>
      </c>
      <c r="HW66" s="13">
        <v>13</v>
      </c>
      <c r="HX66" s="13">
        <v>5</v>
      </c>
      <c r="HY66" s="13">
        <v>14</v>
      </c>
      <c r="HZ66" s="13">
        <v>9</v>
      </c>
      <c r="IA66" s="13">
        <v>8</v>
      </c>
      <c r="IB66" s="13">
        <v>11</v>
      </c>
      <c r="IC66" s="13">
        <v>5</v>
      </c>
      <c r="ID66" s="13">
        <v>8</v>
      </c>
      <c r="IE66" s="13">
        <v>7</v>
      </c>
      <c r="IF66" s="13">
        <v>6</v>
      </c>
      <c r="IG66" s="13">
        <v>4</v>
      </c>
      <c r="IH66" s="13">
        <v>4</v>
      </c>
      <c r="II66" s="13">
        <v>7</v>
      </c>
      <c r="IJ66" s="13">
        <v>6</v>
      </c>
      <c r="IK66" s="13">
        <v>2</v>
      </c>
      <c r="IL66" s="13">
        <v>4</v>
      </c>
      <c r="IM66" s="13">
        <v>1</v>
      </c>
      <c r="IN66" s="13">
        <v>3</v>
      </c>
      <c r="IO66" s="13">
        <v>3</v>
      </c>
      <c r="IP66" s="13">
        <v>1</v>
      </c>
      <c r="IQ66" s="13">
        <v>2</v>
      </c>
      <c r="IR66" s="13">
        <v>1</v>
      </c>
      <c r="IS66" s="13">
        <v>1</v>
      </c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57">
        <v>1849</v>
      </c>
      <c r="JJ66" s="13"/>
      <c r="JK66" s="13"/>
      <c r="JL66" s="13"/>
      <c r="JM66" s="13"/>
      <c r="JN66" s="13"/>
      <c r="JO66" s="13"/>
      <c r="JP66" s="13"/>
      <c r="JQ66" s="13"/>
      <c r="JR66" s="13"/>
      <c r="JS66" s="13">
        <v>2</v>
      </c>
      <c r="JT66" s="13">
        <v>1</v>
      </c>
      <c r="JU66" s="13"/>
      <c r="JV66" s="13"/>
      <c r="JW66" s="13">
        <v>1</v>
      </c>
      <c r="JX66" s="13"/>
      <c r="JY66" s="13"/>
      <c r="JZ66" s="13">
        <v>1</v>
      </c>
      <c r="KA66" s="13"/>
      <c r="KB66" s="13"/>
      <c r="KC66" s="13"/>
      <c r="KD66" s="13">
        <v>2</v>
      </c>
      <c r="KE66" s="13">
        <v>1</v>
      </c>
      <c r="KF66" s="13"/>
      <c r="KG66" s="13"/>
      <c r="KH66" s="13">
        <v>1</v>
      </c>
      <c r="KI66" s="13">
        <v>1</v>
      </c>
      <c r="KJ66" s="13"/>
      <c r="KK66" s="13">
        <v>1</v>
      </c>
      <c r="KL66" s="13"/>
      <c r="KM66" s="13">
        <v>1</v>
      </c>
      <c r="KN66" s="13">
        <v>1</v>
      </c>
      <c r="KO66" s="13"/>
      <c r="KP66" s="13"/>
      <c r="KQ66" s="13">
        <v>2</v>
      </c>
      <c r="KR66" s="13">
        <v>1</v>
      </c>
      <c r="KS66" s="13"/>
      <c r="KT66" s="13"/>
      <c r="KU66" s="13"/>
      <c r="KV66" s="13">
        <v>1</v>
      </c>
      <c r="KW66" s="13">
        <v>2</v>
      </c>
      <c r="KX66" s="13"/>
      <c r="KY66" s="13">
        <v>5</v>
      </c>
      <c r="KZ66" s="13"/>
      <c r="LA66" s="13">
        <v>1</v>
      </c>
      <c r="LB66" s="13"/>
      <c r="LC66" s="13"/>
      <c r="LD66" s="13">
        <v>3</v>
      </c>
      <c r="LE66" s="13"/>
      <c r="LF66" s="13"/>
      <c r="LG66" s="13">
        <v>2</v>
      </c>
      <c r="LH66" s="13"/>
      <c r="LI66" s="13"/>
      <c r="LJ66" s="13">
        <v>2</v>
      </c>
      <c r="LK66" s="13">
        <v>1</v>
      </c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>
        <v>1</v>
      </c>
      <c r="LW66" s="13"/>
      <c r="LX66" s="13"/>
      <c r="LY66" s="13"/>
      <c r="LZ66" s="13"/>
      <c r="MA66" s="13"/>
      <c r="MB66" s="13"/>
      <c r="MC66" s="13"/>
      <c r="MD66" s="13">
        <v>1</v>
      </c>
      <c r="ME66" s="13"/>
      <c r="MF66" s="13"/>
      <c r="MG66" s="13">
        <v>1</v>
      </c>
      <c r="MH66" s="13"/>
      <c r="MI66" s="13">
        <v>1</v>
      </c>
      <c r="MJ66" s="13"/>
      <c r="MK66" s="13"/>
      <c r="ML66" s="13"/>
      <c r="MM66" s="13">
        <v>1</v>
      </c>
      <c r="MN66" s="13"/>
      <c r="MO66" s="13">
        <v>1</v>
      </c>
      <c r="MP66" s="13"/>
      <c r="MQ66" s="13"/>
      <c r="MR66" s="13"/>
      <c r="MS66" s="13"/>
      <c r="MT66" s="13">
        <v>1</v>
      </c>
      <c r="MU66" s="13"/>
      <c r="MV66" s="13">
        <v>1</v>
      </c>
      <c r="MW66" s="13">
        <v>1</v>
      </c>
      <c r="MX66" s="13"/>
      <c r="MY66" s="13">
        <v>1</v>
      </c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57">
        <v>43</v>
      </c>
      <c r="NO66" s="13">
        <v>1892</v>
      </c>
    </row>
    <row r="67" spans="1:379">
      <c r="A67" s="8" t="s">
        <v>195</v>
      </c>
      <c r="B67" s="232">
        <f t="shared" si="129"/>
        <v>40</v>
      </c>
      <c r="C67" s="232">
        <f t="shared" si="130"/>
        <v>38</v>
      </c>
      <c r="D67" s="232">
        <f t="shared" si="131"/>
        <v>151</v>
      </c>
      <c r="E67" s="232">
        <f t="shared" si="132"/>
        <v>194</v>
      </c>
      <c r="F67" s="232">
        <f t="shared" si="133"/>
        <v>373</v>
      </c>
      <c r="G67" s="232">
        <f t="shared" si="134"/>
        <v>416</v>
      </c>
      <c r="H67" s="232">
        <f t="shared" si="135"/>
        <v>397</v>
      </c>
      <c r="I67" s="232">
        <f t="shared" si="136"/>
        <v>472</v>
      </c>
      <c r="J67" s="232">
        <f t="shared" si="137"/>
        <v>346</v>
      </c>
      <c r="K67" s="232">
        <f t="shared" si="138"/>
        <v>436</v>
      </c>
      <c r="L67" s="232">
        <f t="shared" si="139"/>
        <v>320</v>
      </c>
      <c r="M67" s="232">
        <f t="shared" si="140"/>
        <v>354</v>
      </c>
      <c r="N67" s="232">
        <f t="shared" si="141"/>
        <v>181</v>
      </c>
      <c r="O67" s="232">
        <f t="shared" si="142"/>
        <v>203</v>
      </c>
      <c r="P67" s="232">
        <f t="shared" si="143"/>
        <v>108</v>
      </c>
      <c r="Q67" s="232">
        <f t="shared" si="144"/>
        <v>117</v>
      </c>
      <c r="R67" s="232">
        <f t="shared" si="145"/>
        <v>60</v>
      </c>
      <c r="S67" s="232">
        <f t="shared" si="146"/>
        <v>72</v>
      </c>
      <c r="T67" s="232">
        <f t="shared" si="147"/>
        <v>9</v>
      </c>
      <c r="U67" s="232">
        <f t="shared" si="148"/>
        <v>17</v>
      </c>
      <c r="W67" s="16" t="s">
        <v>73</v>
      </c>
      <c r="X67" s="616">
        <f t="shared" si="108"/>
        <v>179</v>
      </c>
      <c r="Y67" s="616">
        <f t="shared" si="109"/>
        <v>170</v>
      </c>
      <c r="Z67" s="616">
        <f t="shared" si="110"/>
        <v>383</v>
      </c>
      <c r="AA67" s="616">
        <f t="shared" si="111"/>
        <v>490</v>
      </c>
      <c r="AB67" s="616">
        <f t="shared" si="112"/>
        <v>739</v>
      </c>
      <c r="AC67" s="616">
        <f t="shared" si="113"/>
        <v>971</v>
      </c>
      <c r="AD67" s="616">
        <f t="shared" si="114"/>
        <v>802</v>
      </c>
      <c r="AE67" s="616">
        <f t="shared" si="115"/>
        <v>921</v>
      </c>
      <c r="AF67" s="616">
        <f t="shared" si="116"/>
        <v>747</v>
      </c>
      <c r="AG67" s="616">
        <f t="shared" si="117"/>
        <v>824</v>
      </c>
      <c r="AH67" s="616">
        <f t="shared" si="118"/>
        <v>622</v>
      </c>
      <c r="AI67" s="616">
        <f t="shared" si="119"/>
        <v>625</v>
      </c>
      <c r="AJ67" s="616">
        <f t="shared" si="120"/>
        <v>391</v>
      </c>
      <c r="AK67" s="616">
        <f t="shared" si="121"/>
        <v>356</v>
      </c>
      <c r="AL67" s="616">
        <f t="shared" si="122"/>
        <v>230</v>
      </c>
      <c r="AM67" s="616">
        <f t="shared" si="123"/>
        <v>239</v>
      </c>
      <c r="AN67" s="616">
        <f t="shared" si="124"/>
        <v>101</v>
      </c>
      <c r="AO67" s="616">
        <f t="shared" si="125"/>
        <v>143</v>
      </c>
      <c r="AP67" s="616">
        <f t="shared" si="126"/>
        <v>16</v>
      </c>
      <c r="AQ67" s="616">
        <f t="shared" si="127"/>
        <v>52</v>
      </c>
      <c r="AR67" s="616">
        <f t="shared" si="128"/>
        <v>74</v>
      </c>
      <c r="AT67" s="16" t="s">
        <v>73</v>
      </c>
      <c r="AU67" s="13">
        <v>12</v>
      </c>
      <c r="AV67" s="13">
        <v>20</v>
      </c>
      <c r="AW67" s="13">
        <v>21</v>
      </c>
      <c r="AX67" s="13">
        <v>10</v>
      </c>
      <c r="AY67" s="13">
        <v>11</v>
      </c>
      <c r="AZ67" s="13">
        <v>18</v>
      </c>
      <c r="BA67" s="13">
        <v>24</v>
      </c>
      <c r="BB67" s="13">
        <v>22</v>
      </c>
      <c r="BC67" s="13">
        <v>14</v>
      </c>
      <c r="BD67" s="13">
        <v>18</v>
      </c>
      <c r="BE67" s="13">
        <v>35</v>
      </c>
      <c r="BF67" s="13">
        <v>32</v>
      </c>
      <c r="BG67" s="13">
        <v>24</v>
      </c>
      <c r="BH67" s="13">
        <v>36</v>
      </c>
      <c r="BI67" s="13">
        <v>42</v>
      </c>
      <c r="BJ67" s="13">
        <v>55</v>
      </c>
      <c r="BK67" s="13">
        <v>45</v>
      </c>
      <c r="BL67" s="13">
        <v>68</v>
      </c>
      <c r="BM67" s="13">
        <v>68</v>
      </c>
      <c r="BN67" s="13">
        <v>85</v>
      </c>
      <c r="BO67" s="13">
        <v>79</v>
      </c>
      <c r="BP67" s="13">
        <v>86</v>
      </c>
      <c r="BQ67" s="13">
        <v>97</v>
      </c>
      <c r="BR67" s="13">
        <v>97</v>
      </c>
      <c r="BS67" s="13">
        <v>91</v>
      </c>
      <c r="BT67" s="13">
        <v>109</v>
      </c>
      <c r="BU67" s="13">
        <v>100</v>
      </c>
      <c r="BV67" s="13">
        <v>101</v>
      </c>
      <c r="BW67" s="13">
        <v>108</v>
      </c>
      <c r="BX67" s="13">
        <v>103</v>
      </c>
      <c r="BY67" s="13">
        <v>102</v>
      </c>
      <c r="BZ67" s="13">
        <v>102</v>
      </c>
      <c r="CA67" s="13">
        <v>100</v>
      </c>
      <c r="CB67" s="13">
        <v>110</v>
      </c>
      <c r="CC67" s="13">
        <v>87</v>
      </c>
      <c r="CD67" s="13">
        <v>97</v>
      </c>
      <c r="CE67" s="13">
        <v>81</v>
      </c>
      <c r="CF67" s="13">
        <v>67</v>
      </c>
      <c r="CG67" s="13">
        <v>89</v>
      </c>
      <c r="CH67" s="13">
        <v>86</v>
      </c>
      <c r="CI67" s="13">
        <v>93</v>
      </c>
      <c r="CJ67" s="13">
        <v>93</v>
      </c>
      <c r="CK67" s="13">
        <v>102</v>
      </c>
      <c r="CL67" s="13">
        <v>63</v>
      </c>
      <c r="CM67" s="13">
        <v>92</v>
      </c>
      <c r="CN67" s="13">
        <v>81</v>
      </c>
      <c r="CO67" s="13">
        <v>76</v>
      </c>
      <c r="CP67" s="13">
        <v>66</v>
      </c>
      <c r="CQ67" s="13">
        <v>84</v>
      </c>
      <c r="CR67" s="13">
        <v>74</v>
      </c>
      <c r="CS67" s="13">
        <v>74</v>
      </c>
      <c r="CT67" s="13">
        <v>81</v>
      </c>
      <c r="CU67" s="13">
        <v>58</v>
      </c>
      <c r="CV67" s="13">
        <v>65</v>
      </c>
      <c r="CW67" s="13">
        <v>59</v>
      </c>
      <c r="CX67" s="13">
        <v>57</v>
      </c>
      <c r="CY67" s="13">
        <v>66</v>
      </c>
      <c r="CZ67" s="13">
        <v>71</v>
      </c>
      <c r="DA67" s="13">
        <v>42</v>
      </c>
      <c r="DB67" s="13">
        <v>52</v>
      </c>
      <c r="DC67" s="13">
        <v>48</v>
      </c>
      <c r="DD67" s="13">
        <v>37</v>
      </c>
      <c r="DE67" s="13">
        <v>40</v>
      </c>
      <c r="DF67" s="13">
        <v>44</v>
      </c>
      <c r="DG67" s="13">
        <v>34</v>
      </c>
      <c r="DH67" s="13">
        <v>37</v>
      </c>
      <c r="DI67" s="13">
        <v>28</v>
      </c>
      <c r="DJ67" s="13">
        <v>33</v>
      </c>
      <c r="DK67" s="13">
        <v>31</v>
      </c>
      <c r="DL67" s="13">
        <v>24</v>
      </c>
      <c r="DM67" s="13">
        <v>27</v>
      </c>
      <c r="DN67" s="13">
        <v>18</v>
      </c>
      <c r="DO67" s="13">
        <v>27</v>
      </c>
      <c r="DP67" s="13">
        <v>19</v>
      </c>
      <c r="DQ67" s="13">
        <v>22</v>
      </c>
      <c r="DR67" s="13">
        <v>25</v>
      </c>
      <c r="DS67" s="13">
        <v>24</v>
      </c>
      <c r="DT67" s="13">
        <v>25</v>
      </c>
      <c r="DU67" s="13">
        <v>18</v>
      </c>
      <c r="DV67" s="13">
        <v>34</v>
      </c>
      <c r="DW67" s="13">
        <v>20</v>
      </c>
      <c r="DX67" s="13">
        <v>13</v>
      </c>
      <c r="DY67" s="13">
        <v>16</v>
      </c>
      <c r="DZ67" s="13">
        <v>17</v>
      </c>
      <c r="EA67" s="13">
        <v>14</v>
      </c>
      <c r="EB67" s="13">
        <v>12</v>
      </c>
      <c r="EC67" s="13">
        <v>19</v>
      </c>
      <c r="ED67" s="13">
        <v>11</v>
      </c>
      <c r="EE67" s="13">
        <v>12</v>
      </c>
      <c r="EF67" s="13">
        <v>9</v>
      </c>
      <c r="EG67" s="13">
        <v>6</v>
      </c>
      <c r="EH67" s="13">
        <v>11</v>
      </c>
      <c r="EI67" s="13">
        <v>13</v>
      </c>
      <c r="EJ67" s="13">
        <v>4</v>
      </c>
      <c r="EK67" s="13">
        <v>5</v>
      </c>
      <c r="EL67" s="13">
        <v>3</v>
      </c>
      <c r="EM67" s="13">
        <v>3</v>
      </c>
      <c r="EN67" s="13">
        <v>1</v>
      </c>
      <c r="EO67" s="13">
        <v>3</v>
      </c>
      <c r="EP67" s="13">
        <v>1</v>
      </c>
      <c r="EQ67" s="13"/>
      <c r="ER67" s="13">
        <v>2</v>
      </c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57">
        <v>4791</v>
      </c>
      <c r="FD67" s="13">
        <v>4791</v>
      </c>
      <c r="FE67" s="16" t="s">
        <v>73</v>
      </c>
      <c r="FF67" s="13">
        <v>6</v>
      </c>
      <c r="FG67" s="13">
        <v>21</v>
      </c>
      <c r="FH67" s="13">
        <v>27</v>
      </c>
      <c r="FI67" s="13">
        <v>23</v>
      </c>
      <c r="FJ67" s="13">
        <v>15</v>
      </c>
      <c r="FK67" s="13">
        <v>14</v>
      </c>
      <c r="FL67" s="13">
        <v>16</v>
      </c>
      <c r="FM67" s="13">
        <v>18</v>
      </c>
      <c r="FN67" s="13">
        <v>21</v>
      </c>
      <c r="FO67" s="13">
        <v>18</v>
      </c>
      <c r="FP67" s="13">
        <v>17</v>
      </c>
      <c r="FQ67" s="13">
        <v>24</v>
      </c>
      <c r="FR67" s="13">
        <v>21</v>
      </c>
      <c r="FS67" s="13">
        <v>30</v>
      </c>
      <c r="FT67" s="13">
        <v>29</v>
      </c>
      <c r="FU67" s="13">
        <v>39</v>
      </c>
      <c r="FV67" s="13">
        <v>48</v>
      </c>
      <c r="FW67" s="13">
        <v>61</v>
      </c>
      <c r="FX67" s="13">
        <v>53</v>
      </c>
      <c r="FY67" s="13">
        <v>61</v>
      </c>
      <c r="FZ67" s="13">
        <v>71</v>
      </c>
      <c r="GA67" s="13">
        <v>76</v>
      </c>
      <c r="GB67" s="13">
        <v>61</v>
      </c>
      <c r="GC67" s="13">
        <v>70</v>
      </c>
      <c r="GD67" s="13">
        <v>80</v>
      </c>
      <c r="GE67" s="13">
        <v>76</v>
      </c>
      <c r="GF67" s="13">
        <v>86</v>
      </c>
      <c r="GG67" s="13">
        <v>70</v>
      </c>
      <c r="GH67" s="13">
        <v>79</v>
      </c>
      <c r="GI67" s="13">
        <v>70</v>
      </c>
      <c r="GJ67" s="13">
        <v>83</v>
      </c>
      <c r="GK67" s="13">
        <v>75</v>
      </c>
      <c r="GL67" s="13">
        <v>88</v>
      </c>
      <c r="GM67" s="13">
        <v>89</v>
      </c>
      <c r="GN67" s="13">
        <v>90</v>
      </c>
      <c r="GO67" s="13">
        <v>85</v>
      </c>
      <c r="GP67" s="13">
        <v>66</v>
      </c>
      <c r="GQ67" s="13">
        <v>77</v>
      </c>
      <c r="GR67" s="13">
        <v>80</v>
      </c>
      <c r="GS67" s="13">
        <v>69</v>
      </c>
      <c r="GT67" s="13">
        <v>78</v>
      </c>
      <c r="GU67" s="13">
        <v>83</v>
      </c>
      <c r="GV67" s="13">
        <v>88</v>
      </c>
      <c r="GW67" s="13">
        <v>98</v>
      </c>
      <c r="GX67" s="13">
        <v>72</v>
      </c>
      <c r="GY67" s="13">
        <v>66</v>
      </c>
      <c r="GZ67" s="13">
        <v>64</v>
      </c>
      <c r="HA67" s="13">
        <v>73</v>
      </c>
      <c r="HB67" s="13">
        <v>73</v>
      </c>
      <c r="HC67" s="13">
        <v>52</v>
      </c>
      <c r="HD67" s="13">
        <v>77</v>
      </c>
      <c r="HE67" s="13">
        <v>74</v>
      </c>
      <c r="HF67" s="13">
        <v>68</v>
      </c>
      <c r="HG67" s="13">
        <v>67</v>
      </c>
      <c r="HH67" s="13">
        <v>54</v>
      </c>
      <c r="HI67" s="13">
        <v>51</v>
      </c>
      <c r="HJ67" s="13">
        <v>64</v>
      </c>
      <c r="HK67" s="13">
        <v>58</v>
      </c>
      <c r="HL67" s="13">
        <v>53</v>
      </c>
      <c r="HM67" s="13">
        <v>56</v>
      </c>
      <c r="HN67" s="13">
        <v>46</v>
      </c>
      <c r="HO67" s="13">
        <v>40</v>
      </c>
      <c r="HP67" s="13">
        <v>43</v>
      </c>
      <c r="HQ67" s="13">
        <v>38</v>
      </c>
      <c r="HR67" s="13">
        <v>38</v>
      </c>
      <c r="HS67" s="13">
        <v>36</v>
      </c>
      <c r="HT67" s="13">
        <v>33</v>
      </c>
      <c r="HU67" s="13">
        <v>32</v>
      </c>
      <c r="HV67" s="13">
        <v>35</v>
      </c>
      <c r="HW67" s="13">
        <v>50</v>
      </c>
      <c r="HX67" s="13">
        <v>27</v>
      </c>
      <c r="HY67" s="13">
        <v>27</v>
      </c>
      <c r="HZ67" s="13">
        <v>36</v>
      </c>
      <c r="IA67" s="13">
        <v>28</v>
      </c>
      <c r="IB67" s="13">
        <v>23</v>
      </c>
      <c r="IC67" s="13">
        <v>22</v>
      </c>
      <c r="ID67" s="13">
        <v>22</v>
      </c>
      <c r="IE67" s="13">
        <v>14</v>
      </c>
      <c r="IF67" s="13">
        <v>12</v>
      </c>
      <c r="IG67" s="13">
        <v>19</v>
      </c>
      <c r="IH67" s="13">
        <v>17</v>
      </c>
      <c r="II67" s="13">
        <v>15</v>
      </c>
      <c r="IJ67" s="13">
        <v>14</v>
      </c>
      <c r="IK67" s="13">
        <v>14</v>
      </c>
      <c r="IL67" s="13">
        <v>9</v>
      </c>
      <c r="IM67" s="13">
        <v>10</v>
      </c>
      <c r="IN67" s="13">
        <v>7</v>
      </c>
      <c r="IO67" s="13">
        <v>7</v>
      </c>
      <c r="IP67" s="13">
        <v>4</v>
      </c>
      <c r="IQ67" s="13">
        <v>4</v>
      </c>
      <c r="IR67" s="13">
        <v>4</v>
      </c>
      <c r="IS67" s="13">
        <v>4</v>
      </c>
      <c r="IT67" s="13">
        <v>1</v>
      </c>
      <c r="IU67" s="13">
        <v>5</v>
      </c>
      <c r="IV67" s="13">
        <v>1</v>
      </c>
      <c r="IW67" s="13"/>
      <c r="IX67" s="13">
        <v>1</v>
      </c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57">
        <v>4210</v>
      </c>
      <c r="JJ67" s="13"/>
      <c r="JK67" s="13">
        <v>4</v>
      </c>
      <c r="JL67" s="13"/>
      <c r="JM67" s="13"/>
      <c r="JN67" s="13">
        <v>1</v>
      </c>
      <c r="JO67" s="13">
        <v>2</v>
      </c>
      <c r="JP67" s="13">
        <v>1</v>
      </c>
      <c r="JQ67" s="13"/>
      <c r="JR67" s="13"/>
      <c r="JS67" s="13"/>
      <c r="JT67" s="13">
        <v>2</v>
      </c>
      <c r="JU67" s="13">
        <v>5</v>
      </c>
      <c r="JV67" s="13">
        <v>2</v>
      </c>
      <c r="JW67" s="13">
        <v>1</v>
      </c>
      <c r="JX67" s="13">
        <v>1</v>
      </c>
      <c r="JY67" s="13">
        <v>1</v>
      </c>
      <c r="JZ67" s="13">
        <v>1</v>
      </c>
      <c r="KA67" s="13">
        <v>1</v>
      </c>
      <c r="KB67" s="13">
        <v>2</v>
      </c>
      <c r="KC67" s="13">
        <v>3</v>
      </c>
      <c r="KD67" s="13">
        <v>1</v>
      </c>
      <c r="KE67" s="13">
        <v>1</v>
      </c>
      <c r="KF67" s="13"/>
      <c r="KG67" s="13">
        <v>2</v>
      </c>
      <c r="KH67" s="13"/>
      <c r="KI67" s="13">
        <v>2</v>
      </c>
      <c r="KJ67" s="13"/>
      <c r="KK67" s="13"/>
      <c r="KL67" s="13">
        <v>1</v>
      </c>
      <c r="KM67" s="13">
        <v>1</v>
      </c>
      <c r="KN67" s="13">
        <v>1</v>
      </c>
      <c r="KO67" s="13"/>
      <c r="KP67" s="13"/>
      <c r="KQ67" s="13">
        <v>1</v>
      </c>
      <c r="KR67" s="13">
        <v>1</v>
      </c>
      <c r="KS67" s="13">
        <v>1</v>
      </c>
      <c r="KT67" s="13">
        <v>1</v>
      </c>
      <c r="KU67" s="13">
        <v>1</v>
      </c>
      <c r="KV67" s="13">
        <v>2</v>
      </c>
      <c r="KW67" s="13">
        <v>1</v>
      </c>
      <c r="KX67" s="13">
        <v>1</v>
      </c>
      <c r="KY67" s="13">
        <v>3</v>
      </c>
      <c r="KZ67" s="13"/>
      <c r="LA67" s="13">
        <v>1</v>
      </c>
      <c r="LB67" s="13">
        <v>1</v>
      </c>
      <c r="LC67" s="13"/>
      <c r="LD67" s="13">
        <v>1</v>
      </c>
      <c r="LE67" s="13">
        <v>2</v>
      </c>
      <c r="LF67" s="13">
        <v>2</v>
      </c>
      <c r="LG67" s="13">
        <v>1</v>
      </c>
      <c r="LH67" s="13"/>
      <c r="LI67" s="13"/>
      <c r="LJ67" s="13">
        <v>1</v>
      </c>
      <c r="LK67" s="13"/>
      <c r="LL67" s="13">
        <v>2</v>
      </c>
      <c r="LM67" s="13">
        <v>1</v>
      </c>
      <c r="LN67" s="13"/>
      <c r="LO67" s="13"/>
      <c r="LP67" s="13"/>
      <c r="LQ67" s="13"/>
      <c r="LR67" s="13"/>
      <c r="LS67" s="13"/>
      <c r="LT67" s="13"/>
      <c r="LU67" s="13"/>
      <c r="LV67" s="13">
        <v>1</v>
      </c>
      <c r="LW67" s="13">
        <v>2</v>
      </c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>
        <v>1</v>
      </c>
      <c r="MJ67" s="13"/>
      <c r="MK67" s="13"/>
      <c r="ML67" s="13"/>
      <c r="MM67" s="13"/>
      <c r="MN67" s="13"/>
      <c r="MO67" s="13"/>
      <c r="MP67" s="13">
        <v>1</v>
      </c>
      <c r="MQ67" s="13">
        <v>1</v>
      </c>
      <c r="MR67" s="13"/>
      <c r="MS67" s="13">
        <v>1</v>
      </c>
      <c r="MT67" s="13"/>
      <c r="MU67" s="13"/>
      <c r="MV67" s="13"/>
      <c r="MW67" s="13">
        <v>2</v>
      </c>
      <c r="MX67" s="13"/>
      <c r="MY67" s="13"/>
      <c r="MZ67" s="13"/>
      <c r="NA67" s="13"/>
      <c r="NB67" s="13"/>
      <c r="NC67" s="13"/>
      <c r="ND67" s="13">
        <v>3</v>
      </c>
      <c r="NE67" s="13"/>
      <c r="NF67" s="13"/>
      <c r="NG67" s="13"/>
      <c r="NH67" s="13"/>
      <c r="NI67" s="13"/>
      <c r="NJ67" s="13"/>
      <c r="NK67" s="13"/>
      <c r="NL67" s="13"/>
      <c r="NM67" s="13">
        <v>2</v>
      </c>
      <c r="NN67" s="57">
        <v>74</v>
      </c>
      <c r="NO67" s="13">
        <v>4284</v>
      </c>
    </row>
    <row r="68" spans="1:379">
      <c r="A68" s="8" t="s">
        <v>79</v>
      </c>
      <c r="B68" s="232">
        <f t="shared" si="129"/>
        <v>11</v>
      </c>
      <c r="C68" s="232">
        <f t="shared" si="130"/>
        <v>11</v>
      </c>
      <c r="D68" s="232">
        <f t="shared" si="131"/>
        <v>87</v>
      </c>
      <c r="E68" s="232">
        <f t="shared" si="132"/>
        <v>103</v>
      </c>
      <c r="F68" s="232">
        <f t="shared" si="133"/>
        <v>194</v>
      </c>
      <c r="G68" s="232">
        <f t="shared" si="134"/>
        <v>202</v>
      </c>
      <c r="H68" s="232">
        <f t="shared" si="135"/>
        <v>153</v>
      </c>
      <c r="I68" s="232">
        <f t="shared" si="136"/>
        <v>175</v>
      </c>
      <c r="J68" s="232">
        <f t="shared" si="137"/>
        <v>174</v>
      </c>
      <c r="K68" s="232">
        <f t="shared" si="138"/>
        <v>192</v>
      </c>
      <c r="L68" s="232">
        <f t="shared" si="139"/>
        <v>122</v>
      </c>
      <c r="M68" s="232">
        <f t="shared" si="140"/>
        <v>141</v>
      </c>
      <c r="N68" s="232">
        <f t="shared" si="141"/>
        <v>114</v>
      </c>
      <c r="O68" s="232">
        <f t="shared" si="142"/>
        <v>89</v>
      </c>
      <c r="P68" s="232">
        <f t="shared" si="143"/>
        <v>43</v>
      </c>
      <c r="Q68" s="232">
        <f t="shared" si="144"/>
        <v>61</v>
      </c>
      <c r="R68" s="232">
        <f t="shared" si="145"/>
        <v>14</v>
      </c>
      <c r="S68" s="232">
        <f t="shared" si="146"/>
        <v>34</v>
      </c>
      <c r="T68" s="232">
        <f t="shared" si="147"/>
        <v>2</v>
      </c>
      <c r="U68" s="232">
        <f t="shared" si="148"/>
        <v>9</v>
      </c>
      <c r="W68" s="16" t="s">
        <v>194</v>
      </c>
      <c r="X68" s="616">
        <f t="shared" si="108"/>
        <v>22</v>
      </c>
      <c r="Y68" s="616">
        <f t="shared" si="109"/>
        <v>19</v>
      </c>
      <c r="Z68" s="616">
        <f t="shared" si="110"/>
        <v>90</v>
      </c>
      <c r="AA68" s="616">
        <f t="shared" si="111"/>
        <v>108</v>
      </c>
      <c r="AB68" s="616">
        <f t="shared" si="112"/>
        <v>276</v>
      </c>
      <c r="AC68" s="616">
        <f t="shared" si="113"/>
        <v>279</v>
      </c>
      <c r="AD68" s="616">
        <f t="shared" si="114"/>
        <v>396</v>
      </c>
      <c r="AE68" s="616">
        <f t="shared" si="115"/>
        <v>379</v>
      </c>
      <c r="AF68" s="616">
        <f t="shared" si="116"/>
        <v>311</v>
      </c>
      <c r="AG68" s="616">
        <f t="shared" si="117"/>
        <v>297</v>
      </c>
      <c r="AH68" s="616">
        <f t="shared" si="118"/>
        <v>255</v>
      </c>
      <c r="AI68" s="616">
        <f t="shared" si="119"/>
        <v>264</v>
      </c>
      <c r="AJ68" s="616">
        <f t="shared" si="120"/>
        <v>194</v>
      </c>
      <c r="AK68" s="616">
        <f t="shared" si="121"/>
        <v>160</v>
      </c>
      <c r="AL68" s="616">
        <f t="shared" si="122"/>
        <v>93</v>
      </c>
      <c r="AM68" s="616">
        <f t="shared" si="123"/>
        <v>108</v>
      </c>
      <c r="AN68" s="616">
        <f t="shared" si="124"/>
        <v>42</v>
      </c>
      <c r="AO68" s="616">
        <f t="shared" si="125"/>
        <v>51</v>
      </c>
      <c r="AP68" s="616">
        <f t="shared" si="126"/>
        <v>5</v>
      </c>
      <c r="AQ68" s="616">
        <f t="shared" si="127"/>
        <v>13</v>
      </c>
      <c r="AR68" s="616">
        <f t="shared" si="128"/>
        <v>32</v>
      </c>
      <c r="AT68" s="16" t="s">
        <v>194</v>
      </c>
      <c r="AU68" s="13">
        <v>1</v>
      </c>
      <c r="AV68" s="13">
        <v>2</v>
      </c>
      <c r="AW68" s="13">
        <v>3</v>
      </c>
      <c r="AX68" s="13">
        <v>2</v>
      </c>
      <c r="AY68" s="13">
        <v>1</v>
      </c>
      <c r="AZ68" s="13">
        <v>3</v>
      </c>
      <c r="BA68" s="13">
        <v>2</v>
      </c>
      <c r="BB68" s="13">
        <v>3</v>
      </c>
      <c r="BC68" s="13">
        <v>1</v>
      </c>
      <c r="BD68" s="13">
        <v>1</v>
      </c>
      <c r="BE68" s="13">
        <v>5</v>
      </c>
      <c r="BF68" s="13">
        <v>2</v>
      </c>
      <c r="BG68" s="13">
        <v>4</v>
      </c>
      <c r="BH68" s="13">
        <v>6</v>
      </c>
      <c r="BI68" s="13">
        <v>8</v>
      </c>
      <c r="BJ68" s="13">
        <v>7</v>
      </c>
      <c r="BK68" s="13">
        <v>11</v>
      </c>
      <c r="BL68" s="13">
        <v>20</v>
      </c>
      <c r="BM68" s="13">
        <v>26</v>
      </c>
      <c r="BN68" s="13">
        <v>19</v>
      </c>
      <c r="BO68" s="13">
        <v>19</v>
      </c>
      <c r="BP68" s="13">
        <v>23</v>
      </c>
      <c r="BQ68" s="13">
        <v>24</v>
      </c>
      <c r="BR68" s="13">
        <v>23</v>
      </c>
      <c r="BS68" s="13">
        <v>31</v>
      </c>
      <c r="BT68" s="13">
        <v>31</v>
      </c>
      <c r="BU68" s="13">
        <v>25</v>
      </c>
      <c r="BV68" s="13">
        <v>34</v>
      </c>
      <c r="BW68" s="13">
        <v>34</v>
      </c>
      <c r="BX68" s="13">
        <v>35</v>
      </c>
      <c r="BY68" s="13">
        <v>42</v>
      </c>
      <c r="BZ68" s="13">
        <v>47</v>
      </c>
      <c r="CA68" s="13">
        <v>36</v>
      </c>
      <c r="CB68" s="13">
        <v>44</v>
      </c>
      <c r="CC68" s="13">
        <v>41</v>
      </c>
      <c r="CD68" s="13">
        <v>29</v>
      </c>
      <c r="CE68" s="13">
        <v>32</v>
      </c>
      <c r="CF68" s="13">
        <v>38</v>
      </c>
      <c r="CG68" s="13">
        <v>33</v>
      </c>
      <c r="CH68" s="13">
        <v>37</v>
      </c>
      <c r="CI68" s="13">
        <v>35</v>
      </c>
      <c r="CJ68" s="13">
        <v>34</v>
      </c>
      <c r="CK68" s="13">
        <v>31</v>
      </c>
      <c r="CL68" s="13">
        <v>26</v>
      </c>
      <c r="CM68" s="13">
        <v>37</v>
      </c>
      <c r="CN68" s="13">
        <v>30</v>
      </c>
      <c r="CO68" s="13">
        <v>36</v>
      </c>
      <c r="CP68" s="13">
        <v>25</v>
      </c>
      <c r="CQ68" s="13">
        <v>19</v>
      </c>
      <c r="CR68" s="13">
        <v>24</v>
      </c>
      <c r="CS68" s="13">
        <v>38</v>
      </c>
      <c r="CT68" s="13">
        <v>26</v>
      </c>
      <c r="CU68" s="13">
        <v>30</v>
      </c>
      <c r="CV68" s="13">
        <v>20</v>
      </c>
      <c r="CW68" s="13">
        <v>26</v>
      </c>
      <c r="CX68" s="13">
        <v>20</v>
      </c>
      <c r="CY68" s="13">
        <v>29</v>
      </c>
      <c r="CZ68" s="13">
        <v>27</v>
      </c>
      <c r="DA68" s="13">
        <v>23</v>
      </c>
      <c r="DB68" s="13">
        <v>25</v>
      </c>
      <c r="DC68" s="13">
        <v>17</v>
      </c>
      <c r="DD68" s="13">
        <v>16</v>
      </c>
      <c r="DE68" s="13">
        <v>20</v>
      </c>
      <c r="DF68" s="13">
        <v>18</v>
      </c>
      <c r="DG68" s="13">
        <v>20</v>
      </c>
      <c r="DH68" s="13">
        <v>15</v>
      </c>
      <c r="DI68" s="13">
        <v>13</v>
      </c>
      <c r="DJ68" s="13">
        <v>16</v>
      </c>
      <c r="DK68" s="13">
        <v>14</v>
      </c>
      <c r="DL68" s="13">
        <v>11</v>
      </c>
      <c r="DM68" s="13">
        <v>18</v>
      </c>
      <c r="DN68" s="13">
        <v>7</v>
      </c>
      <c r="DO68" s="13">
        <v>13</v>
      </c>
      <c r="DP68" s="13">
        <v>13</v>
      </c>
      <c r="DQ68" s="13">
        <v>11</v>
      </c>
      <c r="DR68" s="13">
        <v>8</v>
      </c>
      <c r="DS68" s="13">
        <v>14</v>
      </c>
      <c r="DT68" s="13">
        <v>8</v>
      </c>
      <c r="DU68" s="13">
        <v>6</v>
      </c>
      <c r="DV68" s="13">
        <v>10</v>
      </c>
      <c r="DW68" s="13">
        <v>10</v>
      </c>
      <c r="DX68" s="13">
        <v>12</v>
      </c>
      <c r="DY68" s="13">
        <v>3</v>
      </c>
      <c r="DZ68" s="13">
        <v>4</v>
      </c>
      <c r="EA68" s="13">
        <v>3</v>
      </c>
      <c r="EB68" s="13">
        <v>5</v>
      </c>
      <c r="EC68" s="13">
        <v>4</v>
      </c>
      <c r="ED68" s="13">
        <v>6</v>
      </c>
      <c r="EE68" s="13"/>
      <c r="EF68" s="13">
        <v>4</v>
      </c>
      <c r="EG68" s="13">
        <v>4</v>
      </c>
      <c r="EH68" s="13">
        <v>1</v>
      </c>
      <c r="EI68" s="13">
        <v>2</v>
      </c>
      <c r="EJ68" s="13">
        <v>1</v>
      </c>
      <c r="EK68" s="13">
        <v>2</v>
      </c>
      <c r="EL68" s="13">
        <v>2</v>
      </c>
      <c r="EM68" s="13"/>
      <c r="EN68" s="13"/>
      <c r="EO68" s="13">
        <v>1</v>
      </c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57">
        <v>1678</v>
      </c>
      <c r="FD68" s="13">
        <v>1678</v>
      </c>
      <c r="FE68" s="16" t="s">
        <v>194</v>
      </c>
      <c r="FF68" s="13"/>
      <c r="FG68" s="13">
        <v>1</v>
      </c>
      <c r="FH68" s="13">
        <v>4</v>
      </c>
      <c r="FI68" s="13">
        <v>2</v>
      </c>
      <c r="FJ68" s="13">
        <v>2</v>
      </c>
      <c r="FK68" s="13">
        <v>1</v>
      </c>
      <c r="FL68" s="13">
        <v>2</v>
      </c>
      <c r="FM68" s="13">
        <v>6</v>
      </c>
      <c r="FN68" s="13"/>
      <c r="FO68" s="13">
        <v>4</v>
      </c>
      <c r="FP68" s="13">
        <v>4</v>
      </c>
      <c r="FQ68" s="13">
        <v>3</v>
      </c>
      <c r="FR68" s="13">
        <v>7</v>
      </c>
      <c r="FS68" s="13">
        <v>6</v>
      </c>
      <c r="FT68" s="13">
        <v>5</v>
      </c>
      <c r="FU68" s="13">
        <v>7</v>
      </c>
      <c r="FV68" s="13">
        <v>15</v>
      </c>
      <c r="FW68" s="13">
        <v>12</v>
      </c>
      <c r="FX68" s="13">
        <v>14</v>
      </c>
      <c r="FY68" s="13">
        <v>17</v>
      </c>
      <c r="FZ68" s="13">
        <v>19</v>
      </c>
      <c r="GA68" s="13">
        <v>18</v>
      </c>
      <c r="GB68" s="13">
        <v>25</v>
      </c>
      <c r="GC68" s="13">
        <v>28</v>
      </c>
      <c r="GD68" s="13">
        <v>26</v>
      </c>
      <c r="GE68" s="13">
        <v>44</v>
      </c>
      <c r="GF68" s="13">
        <v>23</v>
      </c>
      <c r="GG68" s="13">
        <v>18</v>
      </c>
      <c r="GH68" s="13">
        <v>32</v>
      </c>
      <c r="GI68" s="13">
        <v>43</v>
      </c>
      <c r="GJ68" s="13">
        <v>42</v>
      </c>
      <c r="GK68" s="13">
        <v>35</v>
      </c>
      <c r="GL68" s="13">
        <v>41</v>
      </c>
      <c r="GM68" s="13">
        <v>38</v>
      </c>
      <c r="GN68" s="13">
        <v>43</v>
      </c>
      <c r="GO68" s="13">
        <v>35</v>
      </c>
      <c r="GP68" s="13">
        <v>33</v>
      </c>
      <c r="GQ68" s="13">
        <v>53</v>
      </c>
      <c r="GR68" s="13">
        <v>43</v>
      </c>
      <c r="GS68" s="13">
        <v>33</v>
      </c>
      <c r="GT68" s="13">
        <v>43</v>
      </c>
      <c r="GU68" s="13">
        <v>31</v>
      </c>
      <c r="GV68" s="13">
        <v>27</v>
      </c>
      <c r="GW68" s="13">
        <v>38</v>
      </c>
      <c r="GX68" s="13">
        <v>26</v>
      </c>
      <c r="GY68" s="13">
        <v>26</v>
      </c>
      <c r="GZ68" s="13">
        <v>29</v>
      </c>
      <c r="HA68" s="13">
        <v>17</v>
      </c>
      <c r="HB68" s="13">
        <v>43</v>
      </c>
      <c r="HC68" s="13">
        <v>31</v>
      </c>
      <c r="HD68" s="13">
        <v>29</v>
      </c>
      <c r="HE68" s="13">
        <v>33</v>
      </c>
      <c r="HF68" s="13">
        <v>23</v>
      </c>
      <c r="HG68" s="13">
        <v>28</v>
      </c>
      <c r="HH68" s="13">
        <v>21</v>
      </c>
      <c r="HI68" s="13">
        <v>28</v>
      </c>
      <c r="HJ68" s="13">
        <v>24</v>
      </c>
      <c r="HK68" s="13">
        <v>28</v>
      </c>
      <c r="HL68" s="13">
        <v>19</v>
      </c>
      <c r="HM68" s="13">
        <v>22</v>
      </c>
      <c r="HN68" s="13">
        <v>24</v>
      </c>
      <c r="HO68" s="13">
        <v>25</v>
      </c>
      <c r="HP68" s="13">
        <v>19</v>
      </c>
      <c r="HQ68" s="13">
        <v>21</v>
      </c>
      <c r="HR68" s="13">
        <v>28</v>
      </c>
      <c r="HS68" s="13">
        <v>17</v>
      </c>
      <c r="HT68" s="13">
        <v>17</v>
      </c>
      <c r="HU68" s="13">
        <v>10</v>
      </c>
      <c r="HV68" s="13">
        <v>20</v>
      </c>
      <c r="HW68" s="13">
        <v>13</v>
      </c>
      <c r="HX68" s="13">
        <v>15</v>
      </c>
      <c r="HY68" s="13">
        <v>15</v>
      </c>
      <c r="HZ68" s="13">
        <v>16</v>
      </c>
      <c r="IA68" s="13">
        <v>10</v>
      </c>
      <c r="IB68" s="13">
        <v>9</v>
      </c>
      <c r="IC68" s="13">
        <v>10</v>
      </c>
      <c r="ID68" s="13">
        <v>4</v>
      </c>
      <c r="IE68" s="13">
        <v>4</v>
      </c>
      <c r="IF68" s="13">
        <v>6</v>
      </c>
      <c r="IG68" s="13">
        <v>4</v>
      </c>
      <c r="IH68" s="13">
        <v>7</v>
      </c>
      <c r="II68" s="13">
        <v>3</v>
      </c>
      <c r="IJ68" s="13">
        <v>5</v>
      </c>
      <c r="IK68" s="13">
        <v>3</v>
      </c>
      <c r="IL68" s="13">
        <v>5</v>
      </c>
      <c r="IM68" s="13">
        <v>2</v>
      </c>
      <c r="IN68" s="13">
        <v>12</v>
      </c>
      <c r="IO68" s="13"/>
      <c r="IP68" s="13">
        <v>2</v>
      </c>
      <c r="IQ68" s="13">
        <v>3</v>
      </c>
      <c r="IR68" s="13">
        <v>3</v>
      </c>
      <c r="IS68" s="13">
        <v>2</v>
      </c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57">
        <v>1684</v>
      </c>
      <c r="JJ68" s="13"/>
      <c r="JK68" s="13">
        <v>1</v>
      </c>
      <c r="JL68" s="13"/>
      <c r="JM68" s="13"/>
      <c r="JN68" s="13"/>
      <c r="JO68" s="13"/>
      <c r="JP68" s="13">
        <v>1</v>
      </c>
      <c r="JQ68" s="13"/>
      <c r="JR68" s="13"/>
      <c r="JS68" s="13"/>
      <c r="JT68" s="13"/>
      <c r="JU68" s="13"/>
      <c r="JV68" s="13"/>
      <c r="JW68" s="13"/>
      <c r="JX68" s="13"/>
      <c r="JY68" s="13"/>
      <c r="JZ68" s="13">
        <v>2</v>
      </c>
      <c r="KA68" s="13"/>
      <c r="KB68" s="13"/>
      <c r="KC68" s="13"/>
      <c r="KD68" s="13"/>
      <c r="KE68" s="13"/>
      <c r="KF68" s="13"/>
      <c r="KG68" s="13"/>
      <c r="KH68" s="13"/>
      <c r="KI68" s="13">
        <v>1</v>
      </c>
      <c r="KJ68" s="13"/>
      <c r="KK68" s="13"/>
      <c r="KL68" s="13"/>
      <c r="KM68" s="13"/>
      <c r="KN68" s="13"/>
      <c r="KO68" s="13">
        <v>1</v>
      </c>
      <c r="KP68" s="13">
        <v>2</v>
      </c>
      <c r="KQ68" s="13"/>
      <c r="KR68" s="13"/>
      <c r="KS68" s="13"/>
      <c r="KT68" s="13">
        <v>1</v>
      </c>
      <c r="KU68" s="13">
        <v>1</v>
      </c>
      <c r="KV68" s="13">
        <v>1</v>
      </c>
      <c r="KW68" s="13">
        <v>2</v>
      </c>
      <c r="KX68" s="13">
        <v>1</v>
      </c>
      <c r="KY68" s="13">
        <v>2</v>
      </c>
      <c r="KZ68" s="13">
        <v>1</v>
      </c>
      <c r="LA68" s="13">
        <v>1</v>
      </c>
      <c r="LB68" s="13"/>
      <c r="LC68" s="13"/>
      <c r="LD68" s="13"/>
      <c r="LE68" s="13"/>
      <c r="LF68" s="13">
        <v>1</v>
      </c>
      <c r="LG68" s="13">
        <v>1</v>
      </c>
      <c r="LH68" s="13">
        <v>1</v>
      </c>
      <c r="LI68" s="13">
        <v>1</v>
      </c>
      <c r="LJ68" s="13"/>
      <c r="LK68" s="13"/>
      <c r="LL68" s="13"/>
      <c r="LM68" s="13"/>
      <c r="LN68" s="13">
        <v>1</v>
      </c>
      <c r="LO68" s="13"/>
      <c r="LP68" s="13"/>
      <c r="LQ68" s="13"/>
      <c r="LR68" s="13"/>
      <c r="LS68" s="13"/>
      <c r="LT68" s="13"/>
      <c r="LU68" s="13"/>
      <c r="LV68" s="13">
        <v>2</v>
      </c>
      <c r="LW68" s="13"/>
      <c r="LX68" s="13"/>
      <c r="LY68" s="13"/>
      <c r="LZ68" s="13"/>
      <c r="MA68" s="13"/>
      <c r="MB68" s="13"/>
      <c r="MC68" s="13"/>
      <c r="MD68" s="13"/>
      <c r="ME68" s="13">
        <v>1</v>
      </c>
      <c r="MF68" s="13"/>
      <c r="MG68" s="13"/>
      <c r="MH68" s="13"/>
      <c r="MI68" s="13"/>
      <c r="MJ68" s="13"/>
      <c r="MK68" s="13"/>
      <c r="ML68" s="13">
        <v>1</v>
      </c>
      <c r="MM68" s="13"/>
      <c r="MN68" s="13">
        <v>2</v>
      </c>
      <c r="MO68" s="13"/>
      <c r="MP68" s="13"/>
      <c r="MQ68" s="13"/>
      <c r="MR68" s="13"/>
      <c r="MS68" s="13">
        <v>1</v>
      </c>
      <c r="MT68" s="13"/>
      <c r="MU68" s="13"/>
      <c r="MV68" s="13"/>
      <c r="MW68" s="13">
        <v>1</v>
      </c>
      <c r="MX68" s="13"/>
      <c r="MY68" s="13"/>
      <c r="MZ68" s="13">
        <v>1</v>
      </c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57">
        <v>32</v>
      </c>
      <c r="NO68" s="13">
        <v>1716</v>
      </c>
    </row>
    <row r="69" spans="1:379">
      <c r="A69" s="8" t="s">
        <v>80</v>
      </c>
      <c r="B69" s="232">
        <f t="shared" si="129"/>
        <v>10</v>
      </c>
      <c r="C69" s="232">
        <f t="shared" si="130"/>
        <v>9</v>
      </c>
      <c r="D69" s="232">
        <f t="shared" si="131"/>
        <v>69</v>
      </c>
      <c r="E69" s="232">
        <f t="shared" si="132"/>
        <v>93</v>
      </c>
      <c r="F69" s="232">
        <f t="shared" si="133"/>
        <v>239</v>
      </c>
      <c r="G69" s="232">
        <f t="shared" si="134"/>
        <v>276</v>
      </c>
      <c r="H69" s="232">
        <f t="shared" si="135"/>
        <v>292</v>
      </c>
      <c r="I69" s="232">
        <f t="shared" si="136"/>
        <v>305</v>
      </c>
      <c r="J69" s="232">
        <f t="shared" si="137"/>
        <v>283</v>
      </c>
      <c r="K69" s="232">
        <f t="shared" si="138"/>
        <v>261</v>
      </c>
      <c r="L69" s="232">
        <f t="shared" si="139"/>
        <v>218</v>
      </c>
      <c r="M69" s="232">
        <f t="shared" si="140"/>
        <v>186</v>
      </c>
      <c r="N69" s="232">
        <f t="shared" si="141"/>
        <v>121</v>
      </c>
      <c r="O69" s="232">
        <f t="shared" si="142"/>
        <v>115</v>
      </c>
      <c r="P69" s="232">
        <f t="shared" si="143"/>
        <v>65</v>
      </c>
      <c r="Q69" s="232">
        <f t="shared" si="144"/>
        <v>63</v>
      </c>
      <c r="R69" s="232">
        <f t="shared" si="145"/>
        <v>30</v>
      </c>
      <c r="S69" s="232">
        <f t="shared" si="146"/>
        <v>33</v>
      </c>
      <c r="T69" s="232">
        <f t="shared" si="147"/>
        <v>11</v>
      </c>
      <c r="U69" s="232">
        <f t="shared" si="148"/>
        <v>10</v>
      </c>
      <c r="W69" s="16" t="s">
        <v>75</v>
      </c>
      <c r="X69" s="616">
        <f t="shared" si="108"/>
        <v>77</v>
      </c>
      <c r="Y69" s="616">
        <f t="shared" si="109"/>
        <v>81</v>
      </c>
      <c r="Z69" s="616">
        <f t="shared" si="110"/>
        <v>168</v>
      </c>
      <c r="AA69" s="616">
        <f t="shared" si="111"/>
        <v>196</v>
      </c>
      <c r="AB69" s="616">
        <f t="shared" si="112"/>
        <v>399</v>
      </c>
      <c r="AC69" s="616">
        <f t="shared" si="113"/>
        <v>462</v>
      </c>
      <c r="AD69" s="616">
        <f t="shared" si="114"/>
        <v>542</v>
      </c>
      <c r="AE69" s="616">
        <f t="shared" si="115"/>
        <v>561</v>
      </c>
      <c r="AF69" s="616">
        <f t="shared" si="116"/>
        <v>485</v>
      </c>
      <c r="AG69" s="616">
        <f t="shared" si="117"/>
        <v>404</v>
      </c>
      <c r="AH69" s="616">
        <f t="shared" si="118"/>
        <v>262</v>
      </c>
      <c r="AI69" s="616">
        <f t="shared" si="119"/>
        <v>246</v>
      </c>
      <c r="AJ69" s="616">
        <f t="shared" si="120"/>
        <v>182</v>
      </c>
      <c r="AK69" s="616">
        <f t="shared" si="121"/>
        <v>155</v>
      </c>
      <c r="AL69" s="616">
        <f t="shared" si="122"/>
        <v>89</v>
      </c>
      <c r="AM69" s="616">
        <f t="shared" si="123"/>
        <v>95</v>
      </c>
      <c r="AN69" s="616">
        <f t="shared" si="124"/>
        <v>35</v>
      </c>
      <c r="AO69" s="616">
        <f t="shared" si="125"/>
        <v>59</v>
      </c>
      <c r="AP69" s="616">
        <f t="shared" si="126"/>
        <v>13</v>
      </c>
      <c r="AQ69" s="616">
        <f t="shared" si="127"/>
        <v>17</v>
      </c>
      <c r="AR69" s="616">
        <f t="shared" si="128"/>
        <v>124</v>
      </c>
      <c r="AT69" s="16" t="s">
        <v>75</v>
      </c>
      <c r="AU69" s="13">
        <v>1</v>
      </c>
      <c r="AV69" s="13">
        <v>8</v>
      </c>
      <c r="AW69" s="13">
        <v>7</v>
      </c>
      <c r="AX69" s="13">
        <v>9</v>
      </c>
      <c r="AY69" s="13">
        <v>7</v>
      </c>
      <c r="AZ69" s="13">
        <v>8</v>
      </c>
      <c r="BA69" s="13">
        <v>8</v>
      </c>
      <c r="BB69" s="13">
        <v>13</v>
      </c>
      <c r="BC69" s="13">
        <v>11</v>
      </c>
      <c r="BD69" s="13">
        <v>9</v>
      </c>
      <c r="BE69" s="13">
        <v>12</v>
      </c>
      <c r="BF69" s="13">
        <v>18</v>
      </c>
      <c r="BG69" s="13">
        <v>15</v>
      </c>
      <c r="BH69" s="13">
        <v>17</v>
      </c>
      <c r="BI69" s="13">
        <v>16</v>
      </c>
      <c r="BJ69" s="13">
        <v>22</v>
      </c>
      <c r="BK69" s="13">
        <v>29</v>
      </c>
      <c r="BL69" s="13">
        <v>21</v>
      </c>
      <c r="BM69" s="13">
        <v>28</v>
      </c>
      <c r="BN69" s="13">
        <v>18</v>
      </c>
      <c r="BO69" s="13">
        <v>44</v>
      </c>
      <c r="BP69" s="13">
        <v>33</v>
      </c>
      <c r="BQ69" s="13">
        <v>31</v>
      </c>
      <c r="BR69" s="13">
        <v>38</v>
      </c>
      <c r="BS69" s="13">
        <v>43</v>
      </c>
      <c r="BT69" s="13">
        <v>49</v>
      </c>
      <c r="BU69" s="13">
        <v>54</v>
      </c>
      <c r="BV69" s="13">
        <v>60</v>
      </c>
      <c r="BW69" s="13">
        <v>58</v>
      </c>
      <c r="BX69" s="13">
        <v>52</v>
      </c>
      <c r="BY69" s="13">
        <v>72</v>
      </c>
      <c r="BZ69" s="13">
        <v>49</v>
      </c>
      <c r="CA69" s="13">
        <v>62</v>
      </c>
      <c r="CB69" s="13">
        <v>51</v>
      </c>
      <c r="CC69" s="13">
        <v>71</v>
      </c>
      <c r="CD69" s="13">
        <v>56</v>
      </c>
      <c r="CE69" s="13">
        <v>47</v>
      </c>
      <c r="CF69" s="13">
        <v>51</v>
      </c>
      <c r="CG69" s="13">
        <v>51</v>
      </c>
      <c r="CH69" s="13">
        <v>51</v>
      </c>
      <c r="CI69" s="13">
        <v>41</v>
      </c>
      <c r="CJ69" s="13">
        <v>44</v>
      </c>
      <c r="CK69" s="13">
        <v>43</v>
      </c>
      <c r="CL69" s="13">
        <v>53</v>
      </c>
      <c r="CM69" s="13">
        <v>39</v>
      </c>
      <c r="CN69" s="13">
        <v>32</v>
      </c>
      <c r="CO69" s="13">
        <v>35</v>
      </c>
      <c r="CP69" s="13">
        <v>46</v>
      </c>
      <c r="CQ69" s="13">
        <v>35</v>
      </c>
      <c r="CR69" s="13">
        <v>36</v>
      </c>
      <c r="CS69" s="13">
        <v>34</v>
      </c>
      <c r="CT69" s="13">
        <v>31</v>
      </c>
      <c r="CU69" s="13">
        <v>16</v>
      </c>
      <c r="CV69" s="13">
        <v>31</v>
      </c>
      <c r="CW69" s="13">
        <v>26</v>
      </c>
      <c r="CX69" s="13">
        <v>22</v>
      </c>
      <c r="CY69" s="13">
        <v>23</v>
      </c>
      <c r="CZ69" s="13">
        <v>17</v>
      </c>
      <c r="DA69" s="13">
        <v>19</v>
      </c>
      <c r="DB69" s="13">
        <v>27</v>
      </c>
      <c r="DC69" s="13">
        <v>18</v>
      </c>
      <c r="DD69" s="13">
        <v>14</v>
      </c>
      <c r="DE69" s="13">
        <v>14</v>
      </c>
      <c r="DF69" s="13">
        <v>17</v>
      </c>
      <c r="DG69" s="13">
        <v>12</v>
      </c>
      <c r="DH69" s="13">
        <v>21</v>
      </c>
      <c r="DI69" s="13">
        <v>11</v>
      </c>
      <c r="DJ69" s="13">
        <v>18</v>
      </c>
      <c r="DK69" s="13">
        <v>13</v>
      </c>
      <c r="DL69" s="13">
        <v>17</v>
      </c>
      <c r="DM69" s="13">
        <v>13</v>
      </c>
      <c r="DN69" s="13">
        <v>14</v>
      </c>
      <c r="DO69" s="13">
        <v>12</v>
      </c>
      <c r="DP69" s="13">
        <v>14</v>
      </c>
      <c r="DQ69" s="13">
        <v>9</v>
      </c>
      <c r="DR69" s="13">
        <v>8</v>
      </c>
      <c r="DS69" s="13">
        <v>7</v>
      </c>
      <c r="DT69" s="13">
        <v>8</v>
      </c>
      <c r="DU69" s="13">
        <v>6</v>
      </c>
      <c r="DV69" s="13">
        <v>4</v>
      </c>
      <c r="DW69" s="13">
        <v>7</v>
      </c>
      <c r="DX69" s="13">
        <v>7</v>
      </c>
      <c r="DY69" s="13">
        <v>7</v>
      </c>
      <c r="DZ69" s="13">
        <v>6</v>
      </c>
      <c r="EA69" s="13">
        <v>7</v>
      </c>
      <c r="EB69" s="13">
        <v>10</v>
      </c>
      <c r="EC69" s="13">
        <v>6</v>
      </c>
      <c r="ED69" s="13">
        <v>4</v>
      </c>
      <c r="EE69" s="13">
        <v>3</v>
      </c>
      <c r="EF69" s="13">
        <v>2</v>
      </c>
      <c r="EG69" s="13">
        <v>4</v>
      </c>
      <c r="EH69" s="13">
        <v>1</v>
      </c>
      <c r="EI69" s="13">
        <v>1</v>
      </c>
      <c r="EJ69" s="13">
        <v>3</v>
      </c>
      <c r="EK69" s="13">
        <v>1</v>
      </c>
      <c r="EL69" s="13">
        <v>3</v>
      </c>
      <c r="EM69" s="13"/>
      <c r="EN69" s="13">
        <v>1</v>
      </c>
      <c r="EO69" s="13">
        <v>3</v>
      </c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>
        <v>1</v>
      </c>
      <c r="FC69" s="57">
        <v>2277</v>
      </c>
      <c r="FD69" s="13">
        <v>2277</v>
      </c>
      <c r="FE69" s="16" t="s">
        <v>75</v>
      </c>
      <c r="FF69" s="13">
        <v>1</v>
      </c>
      <c r="FG69" s="13">
        <v>6</v>
      </c>
      <c r="FH69" s="13">
        <v>5</v>
      </c>
      <c r="FI69" s="13">
        <v>9</v>
      </c>
      <c r="FJ69" s="13">
        <v>6</v>
      </c>
      <c r="FK69" s="13">
        <v>5</v>
      </c>
      <c r="FL69" s="13">
        <v>8</v>
      </c>
      <c r="FM69" s="13">
        <v>17</v>
      </c>
      <c r="FN69" s="13">
        <v>10</v>
      </c>
      <c r="FO69" s="13">
        <v>10</v>
      </c>
      <c r="FP69" s="13">
        <v>14</v>
      </c>
      <c r="FQ69" s="13">
        <v>14</v>
      </c>
      <c r="FR69" s="13">
        <v>9</v>
      </c>
      <c r="FS69" s="13">
        <v>17</v>
      </c>
      <c r="FT69" s="13">
        <v>16</v>
      </c>
      <c r="FU69" s="13">
        <v>19</v>
      </c>
      <c r="FV69" s="13">
        <v>18</v>
      </c>
      <c r="FW69" s="13">
        <v>28</v>
      </c>
      <c r="FX69" s="13">
        <v>16</v>
      </c>
      <c r="FY69" s="13">
        <v>17</v>
      </c>
      <c r="FZ69" s="13">
        <v>28</v>
      </c>
      <c r="GA69" s="13">
        <v>36</v>
      </c>
      <c r="GB69" s="13">
        <v>20</v>
      </c>
      <c r="GC69" s="13">
        <v>32</v>
      </c>
      <c r="GD69" s="13">
        <v>42</v>
      </c>
      <c r="GE69" s="13">
        <v>51</v>
      </c>
      <c r="GF69" s="13">
        <v>54</v>
      </c>
      <c r="GG69" s="13">
        <v>46</v>
      </c>
      <c r="GH69" s="13">
        <v>54</v>
      </c>
      <c r="GI69" s="13">
        <v>36</v>
      </c>
      <c r="GJ69" s="13">
        <v>67</v>
      </c>
      <c r="GK69" s="13">
        <v>52</v>
      </c>
      <c r="GL69" s="13">
        <v>50</v>
      </c>
      <c r="GM69" s="13">
        <v>55</v>
      </c>
      <c r="GN69" s="13">
        <v>55</v>
      </c>
      <c r="GO69" s="13">
        <v>57</v>
      </c>
      <c r="GP69" s="13">
        <v>52</v>
      </c>
      <c r="GQ69" s="13">
        <v>45</v>
      </c>
      <c r="GR69" s="13">
        <v>57</v>
      </c>
      <c r="GS69" s="13">
        <v>52</v>
      </c>
      <c r="GT69" s="13">
        <v>49</v>
      </c>
      <c r="GU69" s="13">
        <v>62</v>
      </c>
      <c r="GV69" s="13">
        <v>38</v>
      </c>
      <c r="GW69" s="13">
        <v>54</v>
      </c>
      <c r="GX69" s="13">
        <v>46</v>
      </c>
      <c r="GY69" s="13">
        <v>50</v>
      </c>
      <c r="GZ69" s="13">
        <v>48</v>
      </c>
      <c r="HA69" s="13">
        <v>39</v>
      </c>
      <c r="HB69" s="13">
        <v>50</v>
      </c>
      <c r="HC69" s="13">
        <v>49</v>
      </c>
      <c r="HD69" s="13">
        <v>36</v>
      </c>
      <c r="HE69" s="13">
        <v>44</v>
      </c>
      <c r="HF69" s="13">
        <v>27</v>
      </c>
      <c r="HG69" s="13">
        <v>23</v>
      </c>
      <c r="HH69" s="13">
        <v>33</v>
      </c>
      <c r="HI69" s="13">
        <v>22</v>
      </c>
      <c r="HJ69" s="13">
        <v>28</v>
      </c>
      <c r="HK69" s="13">
        <v>16</v>
      </c>
      <c r="HL69" s="13">
        <v>13</v>
      </c>
      <c r="HM69" s="13">
        <v>20</v>
      </c>
      <c r="HN69" s="13">
        <v>27</v>
      </c>
      <c r="HO69" s="13">
        <v>19</v>
      </c>
      <c r="HP69" s="13">
        <v>25</v>
      </c>
      <c r="HQ69" s="13">
        <v>14</v>
      </c>
      <c r="HR69" s="13">
        <v>15</v>
      </c>
      <c r="HS69" s="13">
        <v>23</v>
      </c>
      <c r="HT69" s="13">
        <v>16</v>
      </c>
      <c r="HU69" s="13">
        <v>20</v>
      </c>
      <c r="HV69" s="13">
        <v>15</v>
      </c>
      <c r="HW69" s="13">
        <v>8</v>
      </c>
      <c r="HX69" s="13">
        <v>15</v>
      </c>
      <c r="HY69" s="13">
        <v>8</v>
      </c>
      <c r="HZ69" s="13">
        <v>20</v>
      </c>
      <c r="IA69" s="13">
        <v>6</v>
      </c>
      <c r="IB69" s="13">
        <v>11</v>
      </c>
      <c r="IC69" s="13">
        <v>5</v>
      </c>
      <c r="ID69" s="13">
        <v>4</v>
      </c>
      <c r="IE69" s="13">
        <v>8</v>
      </c>
      <c r="IF69" s="13">
        <v>5</v>
      </c>
      <c r="IG69" s="13">
        <v>7</v>
      </c>
      <c r="IH69" s="13">
        <v>3</v>
      </c>
      <c r="II69" s="13">
        <v>6</v>
      </c>
      <c r="IJ69" s="13">
        <v>3</v>
      </c>
      <c r="IK69" s="13">
        <v>5</v>
      </c>
      <c r="IL69" s="13">
        <v>2</v>
      </c>
      <c r="IM69" s="13">
        <v>5</v>
      </c>
      <c r="IN69" s="13">
        <v>3</v>
      </c>
      <c r="IO69" s="13">
        <v>5</v>
      </c>
      <c r="IP69" s="13">
        <v>2</v>
      </c>
      <c r="IQ69" s="13">
        <v>1</v>
      </c>
      <c r="IR69" s="13">
        <v>1</v>
      </c>
      <c r="IS69" s="13">
        <v>5</v>
      </c>
      <c r="IT69" s="13">
        <v>4</v>
      </c>
      <c r="IU69" s="13">
        <v>1</v>
      </c>
      <c r="IV69" s="13"/>
      <c r="IW69" s="13">
        <v>1</v>
      </c>
      <c r="IX69" s="13"/>
      <c r="IY69" s="13">
        <v>1</v>
      </c>
      <c r="IZ69" s="13"/>
      <c r="JA69" s="13"/>
      <c r="JB69" s="13"/>
      <c r="JC69" s="13"/>
      <c r="JD69" s="13"/>
      <c r="JE69" s="13"/>
      <c r="JF69" s="13"/>
      <c r="JG69" s="13"/>
      <c r="JH69" s="13">
        <v>1</v>
      </c>
      <c r="JI69" s="57">
        <v>2253</v>
      </c>
      <c r="JJ69" s="13"/>
      <c r="JK69" s="13"/>
      <c r="JL69" s="13"/>
      <c r="JM69" s="13"/>
      <c r="JN69" s="13"/>
      <c r="JO69" s="13"/>
      <c r="JP69" s="13"/>
      <c r="JQ69" s="13"/>
      <c r="JR69" s="13">
        <v>1</v>
      </c>
      <c r="JS69" s="13"/>
      <c r="JT69" s="13">
        <v>2</v>
      </c>
      <c r="JU69" s="13">
        <v>1</v>
      </c>
      <c r="JV69" s="13">
        <v>2</v>
      </c>
      <c r="JW69" s="13"/>
      <c r="JX69" s="13"/>
      <c r="JY69" s="13">
        <v>1</v>
      </c>
      <c r="JZ69" s="13"/>
      <c r="KA69" s="13"/>
      <c r="KB69" s="13">
        <v>1</v>
      </c>
      <c r="KC69" s="13"/>
      <c r="KD69" s="13">
        <v>1</v>
      </c>
      <c r="KE69" s="13"/>
      <c r="KF69" s="13">
        <v>1</v>
      </c>
      <c r="KG69" s="13">
        <v>5</v>
      </c>
      <c r="KH69" s="13">
        <v>1</v>
      </c>
      <c r="KI69" s="13">
        <v>2</v>
      </c>
      <c r="KJ69" s="13">
        <v>3</v>
      </c>
      <c r="KK69" s="13">
        <v>3</v>
      </c>
      <c r="KL69" s="13">
        <v>1</v>
      </c>
      <c r="KM69" s="13">
        <v>2</v>
      </c>
      <c r="KN69" s="13">
        <v>3</v>
      </c>
      <c r="KO69" s="13">
        <v>6</v>
      </c>
      <c r="KP69" s="13">
        <v>3</v>
      </c>
      <c r="KQ69" s="13">
        <v>6</v>
      </c>
      <c r="KR69" s="13">
        <v>1</v>
      </c>
      <c r="KS69" s="13">
        <v>3</v>
      </c>
      <c r="KT69" s="13">
        <v>2</v>
      </c>
      <c r="KU69" s="13">
        <v>3</v>
      </c>
      <c r="KV69" s="13">
        <v>2</v>
      </c>
      <c r="KW69" s="13">
        <v>1</v>
      </c>
      <c r="KX69" s="13">
        <v>1</v>
      </c>
      <c r="KY69" s="13">
        <v>5</v>
      </c>
      <c r="KZ69" s="13">
        <v>5</v>
      </c>
      <c r="LA69" s="13">
        <v>3</v>
      </c>
      <c r="LB69" s="13">
        <v>5</v>
      </c>
      <c r="LC69" s="13">
        <v>1</v>
      </c>
      <c r="LD69" s="13"/>
      <c r="LE69" s="13">
        <v>2</v>
      </c>
      <c r="LF69" s="13">
        <v>4</v>
      </c>
      <c r="LG69" s="13">
        <v>2</v>
      </c>
      <c r="LH69" s="13">
        <v>4</v>
      </c>
      <c r="LI69" s="13">
        <v>3</v>
      </c>
      <c r="LJ69" s="13">
        <v>2</v>
      </c>
      <c r="LK69" s="13">
        <v>1</v>
      </c>
      <c r="LL69" s="13">
        <v>2</v>
      </c>
      <c r="LM69" s="13">
        <v>1</v>
      </c>
      <c r="LN69" s="13">
        <v>2</v>
      </c>
      <c r="LO69" s="13">
        <v>3</v>
      </c>
      <c r="LP69" s="13">
        <v>3</v>
      </c>
      <c r="LQ69" s="13"/>
      <c r="LR69" s="13"/>
      <c r="LS69" s="13">
        <v>2</v>
      </c>
      <c r="LT69" s="13">
        <v>1</v>
      </c>
      <c r="LU69" s="13"/>
      <c r="LV69" s="13">
        <v>1</v>
      </c>
      <c r="LW69" s="13">
        <v>2</v>
      </c>
      <c r="LX69" s="13"/>
      <c r="LY69" s="13">
        <v>1</v>
      </c>
      <c r="LZ69" s="13"/>
      <c r="MA69" s="13"/>
      <c r="MB69" s="13"/>
      <c r="MC69" s="13">
        <v>1</v>
      </c>
      <c r="MD69" s="13"/>
      <c r="ME69" s="13"/>
      <c r="MF69" s="13">
        <v>1</v>
      </c>
      <c r="MG69" s="13"/>
      <c r="MH69" s="13"/>
      <c r="MI69" s="13"/>
      <c r="MJ69" s="13"/>
      <c r="MK69" s="13">
        <v>1</v>
      </c>
      <c r="ML69" s="13">
        <v>1</v>
      </c>
      <c r="MM69" s="13">
        <v>1</v>
      </c>
      <c r="MN69" s="13"/>
      <c r="MO69" s="13"/>
      <c r="MP69" s="13"/>
      <c r="MQ69" s="13">
        <v>1</v>
      </c>
      <c r="MR69" s="13"/>
      <c r="MS69" s="13"/>
      <c r="MT69" s="13"/>
      <c r="MU69" s="13"/>
      <c r="MV69" s="13"/>
      <c r="MW69" s="13">
        <v>1</v>
      </c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>
        <v>2</v>
      </c>
      <c r="NN69" s="57">
        <v>122</v>
      </c>
      <c r="NO69" s="13">
        <v>2375</v>
      </c>
    </row>
    <row r="70" spans="1:379">
      <c r="A70" s="9" t="s">
        <v>81</v>
      </c>
      <c r="B70" s="232">
        <f t="shared" si="129"/>
        <v>168</v>
      </c>
      <c r="C70" s="232">
        <f t="shared" si="130"/>
        <v>155</v>
      </c>
      <c r="D70" s="232">
        <f t="shared" si="131"/>
        <v>386</v>
      </c>
      <c r="E70" s="232">
        <f t="shared" si="132"/>
        <v>369</v>
      </c>
      <c r="F70" s="232">
        <f t="shared" si="133"/>
        <v>859</v>
      </c>
      <c r="G70" s="232">
        <f t="shared" si="134"/>
        <v>937</v>
      </c>
      <c r="H70" s="232">
        <f t="shared" si="135"/>
        <v>856</v>
      </c>
      <c r="I70" s="232">
        <f t="shared" si="136"/>
        <v>965</v>
      </c>
      <c r="J70" s="232">
        <f t="shared" si="137"/>
        <v>826</v>
      </c>
      <c r="K70" s="232">
        <f t="shared" si="138"/>
        <v>807</v>
      </c>
      <c r="L70" s="232">
        <f t="shared" si="139"/>
        <v>539</v>
      </c>
      <c r="M70" s="232">
        <f t="shared" si="140"/>
        <v>535</v>
      </c>
      <c r="N70" s="232">
        <f t="shared" si="141"/>
        <v>289</v>
      </c>
      <c r="O70" s="232">
        <f t="shared" si="142"/>
        <v>262</v>
      </c>
      <c r="P70" s="232">
        <f t="shared" si="143"/>
        <v>127</v>
      </c>
      <c r="Q70" s="232">
        <f t="shared" si="144"/>
        <v>135</v>
      </c>
      <c r="R70" s="232">
        <f t="shared" si="145"/>
        <v>44</v>
      </c>
      <c r="S70" s="232">
        <f t="shared" si="146"/>
        <v>68</v>
      </c>
      <c r="T70" s="232">
        <f t="shared" si="147"/>
        <v>11</v>
      </c>
      <c r="U70" s="232">
        <f t="shared" si="148"/>
        <v>20</v>
      </c>
      <c r="W70" s="16" t="s">
        <v>76</v>
      </c>
      <c r="X70" s="616">
        <f t="shared" si="108"/>
        <v>47</v>
      </c>
      <c r="Y70" s="616">
        <f t="shared" si="109"/>
        <v>49</v>
      </c>
      <c r="Z70" s="616">
        <f t="shared" si="110"/>
        <v>74</v>
      </c>
      <c r="AA70" s="616">
        <f t="shared" si="111"/>
        <v>87</v>
      </c>
      <c r="AB70" s="616">
        <f t="shared" si="112"/>
        <v>123</v>
      </c>
      <c r="AC70" s="616">
        <f t="shared" si="113"/>
        <v>156</v>
      </c>
      <c r="AD70" s="616">
        <f t="shared" si="114"/>
        <v>133</v>
      </c>
      <c r="AE70" s="616">
        <f t="shared" si="115"/>
        <v>154</v>
      </c>
      <c r="AF70" s="616">
        <f t="shared" si="116"/>
        <v>126</v>
      </c>
      <c r="AG70" s="616">
        <f t="shared" si="117"/>
        <v>134</v>
      </c>
      <c r="AH70" s="616">
        <f t="shared" si="118"/>
        <v>113</v>
      </c>
      <c r="AI70" s="616">
        <f t="shared" si="119"/>
        <v>115</v>
      </c>
      <c r="AJ70" s="616">
        <f t="shared" si="120"/>
        <v>71</v>
      </c>
      <c r="AK70" s="616">
        <f t="shared" si="121"/>
        <v>60</v>
      </c>
      <c r="AL70" s="616">
        <f t="shared" si="122"/>
        <v>36</v>
      </c>
      <c r="AM70" s="616">
        <f t="shared" si="123"/>
        <v>34</v>
      </c>
      <c r="AN70" s="616">
        <f t="shared" si="124"/>
        <v>11</v>
      </c>
      <c r="AO70" s="616">
        <f t="shared" si="125"/>
        <v>19</v>
      </c>
      <c r="AP70" s="616">
        <f t="shared" si="126"/>
        <v>1</v>
      </c>
      <c r="AQ70" s="616">
        <f t="shared" si="127"/>
        <v>7</v>
      </c>
      <c r="AR70" s="616">
        <f t="shared" si="128"/>
        <v>49</v>
      </c>
      <c r="AT70" s="16" t="s">
        <v>76</v>
      </c>
      <c r="AU70" s="13">
        <v>5</v>
      </c>
      <c r="AV70" s="13">
        <v>9</v>
      </c>
      <c r="AW70" s="13">
        <v>6</v>
      </c>
      <c r="AX70" s="13">
        <v>5</v>
      </c>
      <c r="AY70" s="13">
        <v>3</v>
      </c>
      <c r="AZ70" s="13">
        <v>6</v>
      </c>
      <c r="BA70" s="13">
        <v>4</v>
      </c>
      <c r="BB70" s="13">
        <v>5</v>
      </c>
      <c r="BC70" s="13">
        <v>5</v>
      </c>
      <c r="BD70" s="13">
        <v>1</v>
      </c>
      <c r="BE70" s="13"/>
      <c r="BF70" s="13">
        <v>4</v>
      </c>
      <c r="BG70" s="13">
        <v>5</v>
      </c>
      <c r="BH70" s="13">
        <v>8</v>
      </c>
      <c r="BI70" s="13">
        <v>8</v>
      </c>
      <c r="BJ70" s="13">
        <v>15</v>
      </c>
      <c r="BK70" s="13">
        <v>16</v>
      </c>
      <c r="BL70" s="13">
        <v>10</v>
      </c>
      <c r="BM70" s="13">
        <v>5</v>
      </c>
      <c r="BN70" s="13">
        <v>16</v>
      </c>
      <c r="BO70" s="13">
        <v>17</v>
      </c>
      <c r="BP70" s="13">
        <v>9</v>
      </c>
      <c r="BQ70" s="13">
        <v>8</v>
      </c>
      <c r="BR70" s="13">
        <v>12</v>
      </c>
      <c r="BS70" s="13">
        <v>12</v>
      </c>
      <c r="BT70" s="13">
        <v>11</v>
      </c>
      <c r="BU70" s="13">
        <v>18</v>
      </c>
      <c r="BV70" s="13">
        <v>30</v>
      </c>
      <c r="BW70" s="13">
        <v>17</v>
      </c>
      <c r="BX70" s="13">
        <v>22</v>
      </c>
      <c r="BY70" s="13">
        <v>14</v>
      </c>
      <c r="BZ70" s="13">
        <v>24</v>
      </c>
      <c r="CA70" s="13">
        <v>20</v>
      </c>
      <c r="CB70" s="13">
        <v>16</v>
      </c>
      <c r="CC70" s="13">
        <v>10</v>
      </c>
      <c r="CD70" s="13">
        <v>18</v>
      </c>
      <c r="CE70" s="13">
        <v>10</v>
      </c>
      <c r="CF70" s="13">
        <v>11</v>
      </c>
      <c r="CG70" s="13">
        <v>21</v>
      </c>
      <c r="CH70" s="13">
        <v>10</v>
      </c>
      <c r="CI70" s="13">
        <v>14</v>
      </c>
      <c r="CJ70" s="13">
        <v>20</v>
      </c>
      <c r="CK70" s="13">
        <v>11</v>
      </c>
      <c r="CL70" s="13">
        <v>14</v>
      </c>
      <c r="CM70" s="13">
        <v>14</v>
      </c>
      <c r="CN70" s="13">
        <v>12</v>
      </c>
      <c r="CO70" s="13">
        <v>10</v>
      </c>
      <c r="CP70" s="13">
        <v>16</v>
      </c>
      <c r="CQ70" s="13">
        <v>10</v>
      </c>
      <c r="CR70" s="13">
        <v>13</v>
      </c>
      <c r="CS70" s="13">
        <v>18</v>
      </c>
      <c r="CT70" s="13">
        <v>12</v>
      </c>
      <c r="CU70" s="13">
        <v>9</v>
      </c>
      <c r="CV70" s="13">
        <v>16</v>
      </c>
      <c r="CW70" s="13">
        <v>15</v>
      </c>
      <c r="CX70" s="13">
        <v>9</v>
      </c>
      <c r="CY70" s="13">
        <v>8</v>
      </c>
      <c r="CZ70" s="13">
        <v>7</v>
      </c>
      <c r="DA70" s="13">
        <v>9</v>
      </c>
      <c r="DB70" s="13">
        <v>12</v>
      </c>
      <c r="DC70" s="13">
        <v>13</v>
      </c>
      <c r="DD70" s="13">
        <v>7</v>
      </c>
      <c r="DE70" s="13">
        <v>2</v>
      </c>
      <c r="DF70" s="13">
        <v>5</v>
      </c>
      <c r="DG70" s="13">
        <v>6</v>
      </c>
      <c r="DH70" s="13">
        <v>9</v>
      </c>
      <c r="DI70" s="13">
        <v>8</v>
      </c>
      <c r="DJ70" s="13">
        <v>4</v>
      </c>
      <c r="DK70" s="13"/>
      <c r="DL70" s="13">
        <v>6</v>
      </c>
      <c r="DM70" s="13">
        <v>3</v>
      </c>
      <c r="DN70" s="13">
        <v>6</v>
      </c>
      <c r="DO70" s="13">
        <v>4</v>
      </c>
      <c r="DP70" s="13">
        <v>5</v>
      </c>
      <c r="DQ70" s="13">
        <v>3</v>
      </c>
      <c r="DR70" s="13">
        <v>2</v>
      </c>
      <c r="DS70" s="13">
        <v>3</v>
      </c>
      <c r="DT70" s="13">
        <v>3</v>
      </c>
      <c r="DU70" s="13">
        <v>1</v>
      </c>
      <c r="DV70" s="13">
        <v>4</v>
      </c>
      <c r="DW70" s="13">
        <v>2</v>
      </c>
      <c r="DX70" s="13">
        <v>8</v>
      </c>
      <c r="DY70" s="13">
        <v>2</v>
      </c>
      <c r="DZ70" s="13"/>
      <c r="EA70" s="13">
        <v>1</v>
      </c>
      <c r="EB70" s="13">
        <v>1</v>
      </c>
      <c r="EC70" s="13">
        <v>1</v>
      </c>
      <c r="ED70" s="13">
        <v>2</v>
      </c>
      <c r="EE70" s="13">
        <v>1</v>
      </c>
      <c r="EF70" s="13">
        <v>1</v>
      </c>
      <c r="EG70" s="13">
        <v>3</v>
      </c>
      <c r="EH70" s="13">
        <v>1</v>
      </c>
      <c r="EI70" s="13">
        <v>1</v>
      </c>
      <c r="EJ70" s="13">
        <v>1</v>
      </c>
      <c r="EK70" s="13"/>
      <c r="EL70" s="13"/>
      <c r="EM70" s="13"/>
      <c r="EN70" s="13"/>
      <c r="EO70" s="13">
        <v>1</v>
      </c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57">
        <v>815</v>
      </c>
      <c r="FD70" s="13">
        <v>815</v>
      </c>
      <c r="FE70" s="16" t="s">
        <v>76</v>
      </c>
      <c r="FF70" s="13">
        <v>6</v>
      </c>
      <c r="FG70" s="13">
        <v>2</v>
      </c>
      <c r="FH70" s="13">
        <v>5</v>
      </c>
      <c r="FI70" s="13">
        <v>6</v>
      </c>
      <c r="FJ70" s="13">
        <v>3</v>
      </c>
      <c r="FK70" s="13">
        <v>4</v>
      </c>
      <c r="FL70" s="13">
        <v>7</v>
      </c>
      <c r="FM70" s="13">
        <v>7</v>
      </c>
      <c r="FN70" s="13">
        <v>4</v>
      </c>
      <c r="FO70" s="13">
        <v>3</v>
      </c>
      <c r="FP70" s="13">
        <v>2</v>
      </c>
      <c r="FQ70" s="13">
        <v>6</v>
      </c>
      <c r="FR70" s="13">
        <v>5</v>
      </c>
      <c r="FS70" s="13">
        <v>6</v>
      </c>
      <c r="FT70" s="13">
        <v>6</v>
      </c>
      <c r="FU70" s="13">
        <v>11</v>
      </c>
      <c r="FV70" s="13">
        <v>6</v>
      </c>
      <c r="FW70" s="13">
        <v>10</v>
      </c>
      <c r="FX70" s="13">
        <v>8</v>
      </c>
      <c r="FY70" s="13">
        <v>14</v>
      </c>
      <c r="FZ70" s="13">
        <v>13</v>
      </c>
      <c r="GA70" s="13">
        <v>6</v>
      </c>
      <c r="GB70" s="13">
        <v>11</v>
      </c>
      <c r="GC70" s="13">
        <v>14</v>
      </c>
      <c r="GD70" s="13">
        <v>8</v>
      </c>
      <c r="GE70" s="13">
        <v>14</v>
      </c>
      <c r="GF70" s="13">
        <v>10</v>
      </c>
      <c r="GG70" s="13">
        <v>18</v>
      </c>
      <c r="GH70" s="13">
        <v>15</v>
      </c>
      <c r="GI70" s="13">
        <v>14</v>
      </c>
      <c r="GJ70" s="13">
        <v>10</v>
      </c>
      <c r="GK70" s="13">
        <v>16</v>
      </c>
      <c r="GL70" s="13">
        <v>17</v>
      </c>
      <c r="GM70" s="13">
        <v>10</v>
      </c>
      <c r="GN70" s="13">
        <v>19</v>
      </c>
      <c r="GO70" s="13">
        <v>14</v>
      </c>
      <c r="GP70" s="13">
        <v>13</v>
      </c>
      <c r="GQ70" s="13">
        <v>15</v>
      </c>
      <c r="GR70" s="13">
        <v>7</v>
      </c>
      <c r="GS70" s="13">
        <v>12</v>
      </c>
      <c r="GT70" s="13">
        <v>13</v>
      </c>
      <c r="GU70" s="13">
        <v>12</v>
      </c>
      <c r="GV70" s="13">
        <v>16</v>
      </c>
      <c r="GW70" s="13">
        <v>11</v>
      </c>
      <c r="GX70" s="13">
        <v>18</v>
      </c>
      <c r="GY70" s="13">
        <v>13</v>
      </c>
      <c r="GZ70" s="13">
        <v>9</v>
      </c>
      <c r="HA70" s="13">
        <v>13</v>
      </c>
      <c r="HB70" s="13">
        <v>12</v>
      </c>
      <c r="HC70" s="13">
        <v>9</v>
      </c>
      <c r="HD70" s="13">
        <v>16</v>
      </c>
      <c r="HE70" s="13">
        <v>9</v>
      </c>
      <c r="HF70" s="13">
        <v>13</v>
      </c>
      <c r="HG70" s="13">
        <v>20</v>
      </c>
      <c r="HH70" s="13">
        <v>9</v>
      </c>
      <c r="HI70" s="13">
        <v>7</v>
      </c>
      <c r="HJ70" s="13">
        <v>13</v>
      </c>
      <c r="HK70" s="13">
        <v>8</v>
      </c>
      <c r="HL70" s="13">
        <v>9</v>
      </c>
      <c r="HM70" s="13">
        <v>9</v>
      </c>
      <c r="HN70" s="13">
        <v>9</v>
      </c>
      <c r="HO70" s="13">
        <v>8</v>
      </c>
      <c r="HP70" s="13">
        <v>7</v>
      </c>
      <c r="HQ70" s="13">
        <v>9</v>
      </c>
      <c r="HR70" s="13">
        <v>3</v>
      </c>
      <c r="HS70" s="13">
        <v>7</v>
      </c>
      <c r="HT70" s="13">
        <v>12</v>
      </c>
      <c r="HU70" s="13">
        <v>10</v>
      </c>
      <c r="HV70" s="13">
        <v>3</v>
      </c>
      <c r="HW70" s="13">
        <v>3</v>
      </c>
      <c r="HX70" s="13">
        <v>4</v>
      </c>
      <c r="HY70" s="13">
        <v>3</v>
      </c>
      <c r="HZ70" s="13">
        <v>7</v>
      </c>
      <c r="IA70" s="13">
        <v>2</v>
      </c>
      <c r="IB70" s="13">
        <v>5</v>
      </c>
      <c r="IC70" s="13">
        <v>3</v>
      </c>
      <c r="ID70" s="13">
        <v>3</v>
      </c>
      <c r="IE70" s="13">
        <v>5</v>
      </c>
      <c r="IF70" s="13">
        <v>3</v>
      </c>
      <c r="IG70" s="13">
        <v>1</v>
      </c>
      <c r="IH70" s="13">
        <v>1</v>
      </c>
      <c r="II70" s="13">
        <v>3</v>
      </c>
      <c r="IJ70" s="13"/>
      <c r="IK70" s="13"/>
      <c r="IL70" s="13">
        <v>3</v>
      </c>
      <c r="IM70" s="13">
        <v>1</v>
      </c>
      <c r="IN70" s="13">
        <v>3</v>
      </c>
      <c r="IO70" s="13"/>
      <c r="IP70" s="13"/>
      <c r="IQ70" s="13"/>
      <c r="IR70" s="13"/>
      <c r="IS70" s="13">
        <v>1</v>
      </c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57">
        <v>735</v>
      </c>
      <c r="JJ70" s="13"/>
      <c r="JK70" s="13"/>
      <c r="JL70" s="13"/>
      <c r="JM70" s="13"/>
      <c r="JN70" s="13">
        <v>1</v>
      </c>
      <c r="JO70" s="13">
        <v>1</v>
      </c>
      <c r="JP70" s="13"/>
      <c r="JQ70" s="13">
        <v>1</v>
      </c>
      <c r="JR70" s="13">
        <v>2</v>
      </c>
      <c r="JS70" s="13">
        <v>3</v>
      </c>
      <c r="JT70" s="13">
        <v>2</v>
      </c>
      <c r="JU70" s="13">
        <v>1</v>
      </c>
      <c r="JV70" s="13">
        <v>1</v>
      </c>
      <c r="JW70" s="13">
        <v>3</v>
      </c>
      <c r="JX70" s="13"/>
      <c r="JY70" s="13">
        <v>2</v>
      </c>
      <c r="JZ70" s="13"/>
      <c r="KA70" s="13"/>
      <c r="KB70" s="13">
        <v>1</v>
      </c>
      <c r="KC70" s="13"/>
      <c r="KD70" s="13"/>
      <c r="KE70" s="13">
        <v>1</v>
      </c>
      <c r="KF70" s="13"/>
      <c r="KG70" s="13"/>
      <c r="KH70" s="13">
        <v>1</v>
      </c>
      <c r="KI70" s="13"/>
      <c r="KJ70" s="13">
        <v>2</v>
      </c>
      <c r="KK70" s="13"/>
      <c r="KL70" s="13"/>
      <c r="KM70" s="13">
        <v>2</v>
      </c>
      <c r="KN70" s="13"/>
      <c r="KO70" s="13">
        <v>1</v>
      </c>
      <c r="KP70" s="13"/>
      <c r="KQ70" s="13">
        <v>1</v>
      </c>
      <c r="KR70" s="13">
        <v>1</v>
      </c>
      <c r="KS70" s="13"/>
      <c r="KT70" s="13">
        <v>1</v>
      </c>
      <c r="KU70" s="13">
        <v>2</v>
      </c>
      <c r="KV70" s="13">
        <v>1</v>
      </c>
      <c r="KW70" s="13">
        <v>1</v>
      </c>
      <c r="KX70" s="13"/>
      <c r="KY70" s="13">
        <v>1</v>
      </c>
      <c r="KZ70" s="13"/>
      <c r="LA70" s="13"/>
      <c r="LB70" s="13"/>
      <c r="LC70" s="13"/>
      <c r="LD70" s="13"/>
      <c r="LE70" s="13">
        <v>1</v>
      </c>
      <c r="LF70" s="13">
        <v>1</v>
      </c>
      <c r="LG70" s="13"/>
      <c r="LH70" s="13">
        <v>1</v>
      </c>
      <c r="LI70" s="13">
        <v>1</v>
      </c>
      <c r="LJ70" s="13">
        <v>1</v>
      </c>
      <c r="LK70" s="13"/>
      <c r="LL70" s="13">
        <v>2</v>
      </c>
      <c r="LM70" s="13"/>
      <c r="LN70" s="13">
        <v>2</v>
      </c>
      <c r="LO70" s="13">
        <v>1</v>
      </c>
      <c r="LP70" s="13">
        <v>1</v>
      </c>
      <c r="LQ70" s="13">
        <v>1</v>
      </c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>
        <v>1</v>
      </c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>
        <v>1</v>
      </c>
      <c r="NB70" s="13"/>
      <c r="NC70" s="13"/>
      <c r="ND70" s="13">
        <v>1</v>
      </c>
      <c r="NE70" s="13"/>
      <c r="NF70" s="13"/>
      <c r="NG70" s="13"/>
      <c r="NH70" s="13"/>
      <c r="NI70" s="13"/>
      <c r="NJ70" s="13"/>
      <c r="NK70" s="13"/>
      <c r="NL70" s="13"/>
      <c r="NM70" s="13">
        <v>1</v>
      </c>
      <c r="NN70" s="57">
        <v>49</v>
      </c>
      <c r="NO70" s="13">
        <v>784</v>
      </c>
    </row>
    <row r="71" spans="1:379">
      <c r="A71" s="9" t="s">
        <v>82</v>
      </c>
      <c r="B71" s="232">
        <f t="shared" si="129"/>
        <v>322</v>
      </c>
      <c r="C71" s="232">
        <f t="shared" si="130"/>
        <v>295</v>
      </c>
      <c r="D71" s="232">
        <f t="shared" si="131"/>
        <v>941</v>
      </c>
      <c r="E71" s="232">
        <f t="shared" si="132"/>
        <v>1068</v>
      </c>
      <c r="F71" s="232">
        <f t="shared" si="133"/>
        <v>3488</v>
      </c>
      <c r="G71" s="232">
        <f t="shared" si="134"/>
        <v>3259</v>
      </c>
      <c r="H71" s="232">
        <f t="shared" si="135"/>
        <v>3690</v>
      </c>
      <c r="I71" s="232">
        <f t="shared" si="136"/>
        <v>3425</v>
      </c>
      <c r="J71" s="232">
        <f t="shared" si="137"/>
        <v>3099</v>
      </c>
      <c r="K71" s="232">
        <f t="shared" si="138"/>
        <v>2966</v>
      </c>
      <c r="L71" s="232">
        <f t="shared" si="139"/>
        <v>1917</v>
      </c>
      <c r="M71" s="232">
        <f t="shared" si="140"/>
        <v>1812</v>
      </c>
      <c r="N71" s="232">
        <f t="shared" si="141"/>
        <v>1025</v>
      </c>
      <c r="O71" s="232">
        <f t="shared" si="142"/>
        <v>953</v>
      </c>
      <c r="P71" s="232">
        <f t="shared" si="143"/>
        <v>508</v>
      </c>
      <c r="Q71" s="232">
        <f t="shared" si="144"/>
        <v>438</v>
      </c>
      <c r="R71" s="232">
        <f t="shared" si="145"/>
        <v>148</v>
      </c>
      <c r="S71" s="232">
        <f t="shared" si="146"/>
        <v>196</v>
      </c>
      <c r="T71" s="232">
        <f t="shared" si="147"/>
        <v>22</v>
      </c>
      <c r="U71" s="232">
        <f t="shared" si="148"/>
        <v>50</v>
      </c>
      <c r="W71" s="16" t="s">
        <v>77</v>
      </c>
      <c r="X71" s="616">
        <f t="shared" si="108"/>
        <v>4</v>
      </c>
      <c r="Y71" s="616">
        <f t="shared" si="109"/>
        <v>7</v>
      </c>
      <c r="Z71" s="616">
        <f t="shared" si="110"/>
        <v>24</v>
      </c>
      <c r="AA71" s="616">
        <f t="shared" si="111"/>
        <v>38</v>
      </c>
      <c r="AB71" s="616">
        <f t="shared" si="112"/>
        <v>105</v>
      </c>
      <c r="AC71" s="616">
        <f t="shared" si="113"/>
        <v>134</v>
      </c>
      <c r="AD71" s="616">
        <f t="shared" si="114"/>
        <v>122</v>
      </c>
      <c r="AE71" s="616">
        <f t="shared" si="115"/>
        <v>146</v>
      </c>
      <c r="AF71" s="616">
        <f t="shared" si="116"/>
        <v>114</v>
      </c>
      <c r="AG71" s="616">
        <f t="shared" si="117"/>
        <v>118</v>
      </c>
      <c r="AH71" s="616">
        <f t="shared" si="118"/>
        <v>113</v>
      </c>
      <c r="AI71" s="616">
        <f t="shared" si="119"/>
        <v>113</v>
      </c>
      <c r="AJ71" s="616">
        <f t="shared" si="120"/>
        <v>79</v>
      </c>
      <c r="AK71" s="616">
        <f t="shared" si="121"/>
        <v>71</v>
      </c>
      <c r="AL71" s="616">
        <f t="shared" si="122"/>
        <v>42</v>
      </c>
      <c r="AM71" s="616">
        <f t="shared" si="123"/>
        <v>42</v>
      </c>
      <c r="AN71" s="616">
        <f t="shared" si="124"/>
        <v>27</v>
      </c>
      <c r="AO71" s="616">
        <f t="shared" si="125"/>
        <v>24</v>
      </c>
      <c r="AP71" s="616">
        <f t="shared" si="126"/>
        <v>5</v>
      </c>
      <c r="AQ71" s="616">
        <f t="shared" si="127"/>
        <v>9</v>
      </c>
      <c r="AR71" s="616">
        <f t="shared" si="128"/>
        <v>38</v>
      </c>
      <c r="AT71" s="16" t="s">
        <v>77</v>
      </c>
      <c r="AU71" s="13"/>
      <c r="AV71" s="13"/>
      <c r="AW71" s="13"/>
      <c r="AX71" s="13">
        <v>1</v>
      </c>
      <c r="AY71" s="13">
        <v>1</v>
      </c>
      <c r="AZ71" s="13">
        <v>1</v>
      </c>
      <c r="BA71" s="13">
        <v>1</v>
      </c>
      <c r="BB71" s="13">
        <v>1</v>
      </c>
      <c r="BC71" s="13"/>
      <c r="BD71" s="13">
        <v>2</v>
      </c>
      <c r="BE71" s="13">
        <v>3</v>
      </c>
      <c r="BF71" s="13">
        <v>1</v>
      </c>
      <c r="BG71" s="13">
        <v>2</v>
      </c>
      <c r="BH71" s="13">
        <v>3</v>
      </c>
      <c r="BI71" s="13">
        <v>2</v>
      </c>
      <c r="BJ71" s="13">
        <v>6</v>
      </c>
      <c r="BK71" s="13">
        <v>3</v>
      </c>
      <c r="BL71" s="13">
        <v>11</v>
      </c>
      <c r="BM71" s="13">
        <v>5</v>
      </c>
      <c r="BN71" s="13">
        <v>2</v>
      </c>
      <c r="BO71" s="13">
        <v>12</v>
      </c>
      <c r="BP71" s="13">
        <v>8</v>
      </c>
      <c r="BQ71" s="13">
        <v>13</v>
      </c>
      <c r="BR71" s="13">
        <v>12</v>
      </c>
      <c r="BS71" s="13">
        <v>15</v>
      </c>
      <c r="BT71" s="13">
        <v>21</v>
      </c>
      <c r="BU71" s="13">
        <v>13</v>
      </c>
      <c r="BV71" s="13">
        <v>9</v>
      </c>
      <c r="BW71" s="13">
        <v>13</v>
      </c>
      <c r="BX71" s="13">
        <v>18</v>
      </c>
      <c r="BY71" s="13">
        <v>15</v>
      </c>
      <c r="BZ71" s="13">
        <v>14</v>
      </c>
      <c r="CA71" s="13">
        <v>15</v>
      </c>
      <c r="CB71" s="13">
        <v>15</v>
      </c>
      <c r="CC71" s="13">
        <v>19</v>
      </c>
      <c r="CD71" s="13">
        <v>14</v>
      </c>
      <c r="CE71" s="13">
        <v>12</v>
      </c>
      <c r="CF71" s="13">
        <v>13</v>
      </c>
      <c r="CG71" s="13">
        <v>12</v>
      </c>
      <c r="CH71" s="13">
        <v>17</v>
      </c>
      <c r="CI71" s="13">
        <v>8</v>
      </c>
      <c r="CJ71" s="13">
        <v>19</v>
      </c>
      <c r="CK71" s="13">
        <v>13</v>
      </c>
      <c r="CL71" s="13">
        <v>16</v>
      </c>
      <c r="CM71" s="13">
        <v>14</v>
      </c>
      <c r="CN71" s="13">
        <v>9</v>
      </c>
      <c r="CO71" s="13">
        <v>9</v>
      </c>
      <c r="CP71" s="13">
        <v>9</v>
      </c>
      <c r="CQ71" s="13">
        <v>10</v>
      </c>
      <c r="CR71" s="13">
        <v>11</v>
      </c>
      <c r="CS71" s="13">
        <v>21</v>
      </c>
      <c r="CT71" s="13">
        <v>5</v>
      </c>
      <c r="CU71" s="13">
        <v>9</v>
      </c>
      <c r="CV71" s="13">
        <v>12</v>
      </c>
      <c r="CW71" s="13">
        <v>11</v>
      </c>
      <c r="CX71" s="13">
        <v>15</v>
      </c>
      <c r="CY71" s="13">
        <v>12</v>
      </c>
      <c r="CZ71" s="13">
        <v>9</v>
      </c>
      <c r="DA71" s="13">
        <v>11</v>
      </c>
      <c r="DB71" s="13">
        <v>8</v>
      </c>
      <c r="DC71" s="13">
        <v>4</v>
      </c>
      <c r="DD71" s="13">
        <v>10</v>
      </c>
      <c r="DE71" s="13">
        <v>5</v>
      </c>
      <c r="DF71" s="13">
        <v>4</v>
      </c>
      <c r="DG71" s="13">
        <v>12</v>
      </c>
      <c r="DH71" s="13">
        <v>8</v>
      </c>
      <c r="DI71" s="13">
        <v>3</v>
      </c>
      <c r="DJ71" s="13">
        <v>10</v>
      </c>
      <c r="DK71" s="13">
        <v>8</v>
      </c>
      <c r="DL71" s="13">
        <v>7</v>
      </c>
      <c r="DM71" s="13">
        <v>7</v>
      </c>
      <c r="DN71" s="13">
        <v>4</v>
      </c>
      <c r="DO71" s="13"/>
      <c r="DP71" s="13">
        <v>4</v>
      </c>
      <c r="DQ71" s="13"/>
      <c r="DR71" s="13">
        <v>7</v>
      </c>
      <c r="DS71" s="13">
        <v>5</v>
      </c>
      <c r="DT71" s="13">
        <v>5</v>
      </c>
      <c r="DU71" s="13">
        <v>4</v>
      </c>
      <c r="DV71" s="13">
        <v>6</v>
      </c>
      <c r="DW71" s="13">
        <v>4</v>
      </c>
      <c r="DX71" s="13">
        <v>3</v>
      </c>
      <c r="DY71" s="13">
        <v>2</v>
      </c>
      <c r="DZ71" s="13"/>
      <c r="EA71" s="13">
        <v>4</v>
      </c>
      <c r="EB71" s="13">
        <v>1</v>
      </c>
      <c r="EC71" s="13">
        <v>1</v>
      </c>
      <c r="ED71" s="13">
        <v>4</v>
      </c>
      <c r="EE71" s="13">
        <v>3</v>
      </c>
      <c r="EF71" s="13">
        <v>2</v>
      </c>
      <c r="EG71" s="13">
        <v>2</v>
      </c>
      <c r="EH71" s="13">
        <v>1</v>
      </c>
      <c r="EI71" s="13"/>
      <c r="EJ71" s="13">
        <v>1</v>
      </c>
      <c r="EK71" s="13">
        <v>3</v>
      </c>
      <c r="EL71" s="13"/>
      <c r="EM71" s="13">
        <v>1</v>
      </c>
      <c r="EN71" s="13">
        <v>1</v>
      </c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57">
        <v>702</v>
      </c>
      <c r="FD71" s="13">
        <v>702</v>
      </c>
      <c r="FE71" s="16" t="s">
        <v>77</v>
      </c>
      <c r="FF71" s="13"/>
      <c r="FG71" s="13"/>
      <c r="FH71" s="13">
        <v>1</v>
      </c>
      <c r="FI71" s="13"/>
      <c r="FJ71" s="13"/>
      <c r="FK71" s="13"/>
      <c r="FL71" s="13">
        <v>1</v>
      </c>
      <c r="FM71" s="13">
        <v>2</v>
      </c>
      <c r="FN71" s="13"/>
      <c r="FO71" s="13"/>
      <c r="FP71" s="13">
        <v>1</v>
      </c>
      <c r="FQ71" s="13"/>
      <c r="FR71" s="13">
        <v>2</v>
      </c>
      <c r="FS71" s="13">
        <v>4</v>
      </c>
      <c r="FT71" s="13">
        <v>5</v>
      </c>
      <c r="FU71" s="13">
        <v>3</v>
      </c>
      <c r="FV71" s="13">
        <v>2</v>
      </c>
      <c r="FW71" s="13">
        <v>2</v>
      </c>
      <c r="FX71" s="13">
        <v>2</v>
      </c>
      <c r="FY71" s="13">
        <v>3</v>
      </c>
      <c r="FZ71" s="13">
        <v>9</v>
      </c>
      <c r="GA71" s="13">
        <v>10</v>
      </c>
      <c r="GB71" s="13">
        <v>9</v>
      </c>
      <c r="GC71" s="13">
        <v>7</v>
      </c>
      <c r="GD71" s="13">
        <v>7</v>
      </c>
      <c r="GE71" s="13">
        <v>21</v>
      </c>
      <c r="GF71" s="13">
        <v>18</v>
      </c>
      <c r="GG71" s="13">
        <v>4</v>
      </c>
      <c r="GH71" s="13">
        <v>7</v>
      </c>
      <c r="GI71" s="13">
        <v>13</v>
      </c>
      <c r="GJ71" s="13">
        <v>13</v>
      </c>
      <c r="GK71" s="13">
        <v>15</v>
      </c>
      <c r="GL71" s="13">
        <v>14</v>
      </c>
      <c r="GM71" s="13">
        <v>14</v>
      </c>
      <c r="GN71" s="13">
        <v>7</v>
      </c>
      <c r="GO71" s="13">
        <v>16</v>
      </c>
      <c r="GP71" s="13">
        <v>8</v>
      </c>
      <c r="GQ71" s="13">
        <v>16</v>
      </c>
      <c r="GR71" s="13">
        <v>10</v>
      </c>
      <c r="GS71" s="13">
        <v>9</v>
      </c>
      <c r="GT71" s="13">
        <v>9</v>
      </c>
      <c r="GU71" s="13">
        <v>11</v>
      </c>
      <c r="GV71" s="13">
        <v>10</v>
      </c>
      <c r="GW71" s="13">
        <v>15</v>
      </c>
      <c r="GX71" s="13">
        <v>8</v>
      </c>
      <c r="GY71" s="13">
        <v>12</v>
      </c>
      <c r="GZ71" s="13">
        <v>14</v>
      </c>
      <c r="HA71" s="13">
        <v>17</v>
      </c>
      <c r="HB71" s="13">
        <v>11</v>
      </c>
      <c r="HC71" s="13">
        <v>7</v>
      </c>
      <c r="HD71" s="13">
        <v>14</v>
      </c>
      <c r="HE71" s="13">
        <v>12</v>
      </c>
      <c r="HF71" s="13">
        <v>9</v>
      </c>
      <c r="HG71" s="13">
        <v>10</v>
      </c>
      <c r="HH71" s="13">
        <v>10</v>
      </c>
      <c r="HI71" s="13">
        <v>11</v>
      </c>
      <c r="HJ71" s="13">
        <v>15</v>
      </c>
      <c r="HK71" s="13">
        <v>8</v>
      </c>
      <c r="HL71" s="13">
        <v>14</v>
      </c>
      <c r="HM71" s="13">
        <v>10</v>
      </c>
      <c r="HN71" s="13">
        <v>13</v>
      </c>
      <c r="HO71" s="13">
        <v>9</v>
      </c>
      <c r="HP71" s="13">
        <v>11</v>
      </c>
      <c r="HQ71" s="13">
        <v>6</v>
      </c>
      <c r="HR71" s="13">
        <v>5</v>
      </c>
      <c r="HS71" s="13">
        <v>8</v>
      </c>
      <c r="HT71" s="13">
        <v>6</v>
      </c>
      <c r="HU71" s="13">
        <v>7</v>
      </c>
      <c r="HV71" s="13">
        <v>6</v>
      </c>
      <c r="HW71" s="13">
        <v>8</v>
      </c>
      <c r="HX71" s="13">
        <v>9</v>
      </c>
      <c r="HY71" s="13">
        <v>5</v>
      </c>
      <c r="HZ71" s="13">
        <v>2</v>
      </c>
      <c r="IA71" s="13">
        <v>5</v>
      </c>
      <c r="IB71" s="13">
        <v>2</v>
      </c>
      <c r="IC71" s="13">
        <v>6</v>
      </c>
      <c r="ID71" s="13">
        <v>3</v>
      </c>
      <c r="IE71" s="13">
        <v>3</v>
      </c>
      <c r="IF71" s="13">
        <v>5</v>
      </c>
      <c r="IG71" s="13">
        <v>2</v>
      </c>
      <c r="IH71" s="13">
        <v>4</v>
      </c>
      <c r="II71" s="13">
        <v>7</v>
      </c>
      <c r="IJ71" s="13">
        <v>5</v>
      </c>
      <c r="IK71" s="13">
        <v>4</v>
      </c>
      <c r="IL71" s="13">
        <v>2</v>
      </c>
      <c r="IM71" s="13"/>
      <c r="IN71" s="13">
        <v>1</v>
      </c>
      <c r="IO71" s="13">
        <v>1</v>
      </c>
      <c r="IP71" s="13">
        <v>1</v>
      </c>
      <c r="IQ71" s="13">
        <v>2</v>
      </c>
      <c r="IR71" s="13">
        <v>2</v>
      </c>
      <c r="IS71" s="13"/>
      <c r="IT71" s="13">
        <v>2</v>
      </c>
      <c r="IU71" s="13"/>
      <c r="IV71" s="13"/>
      <c r="IW71" s="13"/>
      <c r="IX71" s="13">
        <v>1</v>
      </c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57">
        <v>635</v>
      </c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>
        <v>1</v>
      </c>
      <c r="KI71" s="13">
        <v>1</v>
      </c>
      <c r="KJ71" s="13"/>
      <c r="KK71" s="13">
        <v>2</v>
      </c>
      <c r="KL71" s="13"/>
      <c r="KM71" s="13">
        <v>1</v>
      </c>
      <c r="KN71" s="13">
        <v>2</v>
      </c>
      <c r="KO71" s="13"/>
      <c r="KP71" s="13">
        <v>2</v>
      </c>
      <c r="KQ71" s="13">
        <v>1</v>
      </c>
      <c r="KR71" s="13"/>
      <c r="KS71" s="13"/>
      <c r="KT71" s="13"/>
      <c r="KU71" s="13"/>
      <c r="KV71" s="13">
        <v>1</v>
      </c>
      <c r="KW71" s="13">
        <v>1</v>
      </c>
      <c r="KX71" s="13">
        <v>1</v>
      </c>
      <c r="KY71" s="13">
        <v>2</v>
      </c>
      <c r="KZ71" s="13"/>
      <c r="LA71" s="13"/>
      <c r="LB71" s="13"/>
      <c r="LC71" s="13"/>
      <c r="LD71" s="13"/>
      <c r="LE71" s="13"/>
      <c r="LF71" s="13"/>
      <c r="LG71" s="13">
        <v>2</v>
      </c>
      <c r="LH71" s="13"/>
      <c r="LI71" s="13"/>
      <c r="LJ71" s="13"/>
      <c r="LK71" s="13">
        <v>1</v>
      </c>
      <c r="LL71" s="13"/>
      <c r="LM71" s="13">
        <v>1</v>
      </c>
      <c r="LN71" s="13"/>
      <c r="LO71" s="13">
        <v>3</v>
      </c>
      <c r="LP71" s="13"/>
      <c r="LQ71" s="13"/>
      <c r="LR71" s="13">
        <v>1</v>
      </c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>
        <v>1</v>
      </c>
      <c r="ME71" s="13"/>
      <c r="MF71" s="13">
        <v>2</v>
      </c>
      <c r="MG71" s="13">
        <v>1</v>
      </c>
      <c r="MH71" s="13"/>
      <c r="MI71" s="13"/>
      <c r="MJ71" s="13"/>
      <c r="MK71" s="13"/>
      <c r="ML71" s="13">
        <v>1</v>
      </c>
      <c r="MM71" s="13"/>
      <c r="MN71" s="13"/>
      <c r="MO71" s="13">
        <v>1</v>
      </c>
      <c r="MP71" s="13"/>
      <c r="MQ71" s="13"/>
      <c r="MR71" s="13">
        <v>2</v>
      </c>
      <c r="MS71" s="13"/>
      <c r="MT71" s="13"/>
      <c r="MU71" s="13">
        <v>1</v>
      </c>
      <c r="MV71" s="13"/>
      <c r="MW71" s="13">
        <v>1</v>
      </c>
      <c r="MX71" s="13"/>
      <c r="MY71" s="13">
        <v>1</v>
      </c>
      <c r="MZ71" s="13">
        <v>1</v>
      </c>
      <c r="NA71" s="13">
        <v>1</v>
      </c>
      <c r="NB71" s="13">
        <v>1</v>
      </c>
      <c r="NC71" s="13"/>
      <c r="ND71" s="13"/>
      <c r="NE71" s="13"/>
      <c r="NF71" s="13">
        <v>1</v>
      </c>
      <c r="NG71" s="13"/>
      <c r="NH71" s="13"/>
      <c r="NI71" s="13"/>
      <c r="NJ71" s="13"/>
      <c r="NK71" s="13"/>
      <c r="NL71" s="13"/>
      <c r="NM71" s="13"/>
      <c r="NN71" s="57">
        <v>38</v>
      </c>
      <c r="NO71" s="13">
        <v>673</v>
      </c>
    </row>
    <row r="72" spans="1:379">
      <c r="A72" s="9" t="s">
        <v>196</v>
      </c>
      <c r="B72" s="232">
        <f t="shared" si="129"/>
        <v>823</v>
      </c>
      <c r="C72" s="232">
        <f t="shared" si="130"/>
        <v>822</v>
      </c>
      <c r="D72" s="232">
        <f t="shared" si="131"/>
        <v>1872</v>
      </c>
      <c r="E72" s="232">
        <f t="shared" si="132"/>
        <v>1992</v>
      </c>
      <c r="F72" s="232">
        <f t="shared" si="133"/>
        <v>4530</v>
      </c>
      <c r="G72" s="232">
        <f t="shared" si="134"/>
        <v>4791</v>
      </c>
      <c r="H72" s="232">
        <f t="shared" si="135"/>
        <v>4973</v>
      </c>
      <c r="I72" s="232">
        <f t="shared" si="136"/>
        <v>4793</v>
      </c>
      <c r="J72" s="232">
        <f t="shared" si="137"/>
        <v>4103</v>
      </c>
      <c r="K72" s="232">
        <f t="shared" si="138"/>
        <v>4072</v>
      </c>
      <c r="L72" s="232">
        <f t="shared" si="139"/>
        <v>2674</v>
      </c>
      <c r="M72" s="232">
        <f t="shared" si="140"/>
        <v>2709</v>
      </c>
      <c r="N72" s="232">
        <f t="shared" si="141"/>
        <v>1415</v>
      </c>
      <c r="O72" s="232">
        <f t="shared" si="142"/>
        <v>1278</v>
      </c>
      <c r="P72" s="232">
        <f t="shared" si="143"/>
        <v>599</v>
      </c>
      <c r="Q72" s="232">
        <f t="shared" si="144"/>
        <v>603</v>
      </c>
      <c r="R72" s="232">
        <f t="shared" si="145"/>
        <v>215</v>
      </c>
      <c r="S72" s="232">
        <f t="shared" si="146"/>
        <v>275</v>
      </c>
      <c r="T72" s="232">
        <f t="shared" si="147"/>
        <v>29</v>
      </c>
      <c r="U72" s="232">
        <f t="shared" si="148"/>
        <v>73</v>
      </c>
      <c r="W72" s="16" t="s">
        <v>195</v>
      </c>
      <c r="X72" s="616">
        <f t="shared" si="108"/>
        <v>40</v>
      </c>
      <c r="Y72" s="616">
        <f t="shared" si="109"/>
        <v>38</v>
      </c>
      <c r="Z72" s="616">
        <f t="shared" si="110"/>
        <v>151</v>
      </c>
      <c r="AA72" s="616">
        <f t="shared" si="111"/>
        <v>194</v>
      </c>
      <c r="AB72" s="616">
        <f t="shared" si="112"/>
        <v>373</v>
      </c>
      <c r="AC72" s="616">
        <f t="shared" si="113"/>
        <v>416</v>
      </c>
      <c r="AD72" s="616">
        <f t="shared" si="114"/>
        <v>397</v>
      </c>
      <c r="AE72" s="616">
        <f t="shared" si="115"/>
        <v>472</v>
      </c>
      <c r="AF72" s="616">
        <f t="shared" si="116"/>
        <v>346</v>
      </c>
      <c r="AG72" s="616">
        <f t="shared" si="117"/>
        <v>436</v>
      </c>
      <c r="AH72" s="616">
        <f t="shared" si="118"/>
        <v>320</v>
      </c>
      <c r="AI72" s="616">
        <f t="shared" si="119"/>
        <v>354</v>
      </c>
      <c r="AJ72" s="616">
        <f t="shared" si="120"/>
        <v>181</v>
      </c>
      <c r="AK72" s="616">
        <f t="shared" si="121"/>
        <v>203</v>
      </c>
      <c r="AL72" s="616">
        <f t="shared" si="122"/>
        <v>108</v>
      </c>
      <c r="AM72" s="616">
        <f t="shared" si="123"/>
        <v>117</v>
      </c>
      <c r="AN72" s="616">
        <f t="shared" si="124"/>
        <v>60</v>
      </c>
      <c r="AO72" s="616">
        <f t="shared" si="125"/>
        <v>72</v>
      </c>
      <c r="AP72" s="616">
        <f t="shared" si="126"/>
        <v>9</v>
      </c>
      <c r="AQ72" s="616">
        <f t="shared" si="127"/>
        <v>17</v>
      </c>
      <c r="AR72" s="616">
        <f t="shared" si="128"/>
        <v>57</v>
      </c>
      <c r="AT72" s="16" t="s">
        <v>195</v>
      </c>
      <c r="AU72" s="13">
        <v>4</v>
      </c>
      <c r="AV72" s="13">
        <v>3</v>
      </c>
      <c r="AW72" s="13">
        <v>2</v>
      </c>
      <c r="AX72" s="13"/>
      <c r="AY72" s="13">
        <v>2</v>
      </c>
      <c r="AZ72" s="13">
        <v>6</v>
      </c>
      <c r="BA72" s="13">
        <v>5</v>
      </c>
      <c r="BB72" s="13">
        <v>7</v>
      </c>
      <c r="BC72" s="13">
        <v>3</v>
      </c>
      <c r="BD72" s="13">
        <v>6</v>
      </c>
      <c r="BE72" s="13">
        <v>4</v>
      </c>
      <c r="BF72" s="13">
        <v>14</v>
      </c>
      <c r="BG72" s="13">
        <v>5</v>
      </c>
      <c r="BH72" s="13">
        <v>12</v>
      </c>
      <c r="BI72" s="13">
        <v>12</v>
      </c>
      <c r="BJ72" s="13">
        <v>18</v>
      </c>
      <c r="BK72" s="13">
        <v>28</v>
      </c>
      <c r="BL72" s="13">
        <v>34</v>
      </c>
      <c r="BM72" s="13">
        <v>29</v>
      </c>
      <c r="BN72" s="13">
        <v>38</v>
      </c>
      <c r="BO72" s="13">
        <v>28</v>
      </c>
      <c r="BP72" s="13">
        <v>38</v>
      </c>
      <c r="BQ72" s="13">
        <v>41</v>
      </c>
      <c r="BR72" s="13">
        <v>37</v>
      </c>
      <c r="BS72" s="13">
        <v>31</v>
      </c>
      <c r="BT72" s="13">
        <v>42</v>
      </c>
      <c r="BU72" s="13">
        <v>49</v>
      </c>
      <c r="BV72" s="13">
        <v>45</v>
      </c>
      <c r="BW72" s="13">
        <v>49</v>
      </c>
      <c r="BX72" s="13">
        <v>56</v>
      </c>
      <c r="BY72" s="13">
        <v>41</v>
      </c>
      <c r="BZ72" s="13">
        <v>55</v>
      </c>
      <c r="CA72" s="13">
        <v>45</v>
      </c>
      <c r="CB72" s="13">
        <v>51</v>
      </c>
      <c r="CC72" s="13">
        <v>55</v>
      </c>
      <c r="CD72" s="13">
        <v>44</v>
      </c>
      <c r="CE72" s="13">
        <v>41</v>
      </c>
      <c r="CF72" s="13">
        <v>57</v>
      </c>
      <c r="CG72" s="13">
        <v>40</v>
      </c>
      <c r="CH72" s="13">
        <v>43</v>
      </c>
      <c r="CI72" s="13">
        <v>57</v>
      </c>
      <c r="CJ72" s="13">
        <v>37</v>
      </c>
      <c r="CK72" s="13">
        <v>39</v>
      </c>
      <c r="CL72" s="13">
        <v>48</v>
      </c>
      <c r="CM72" s="13">
        <v>33</v>
      </c>
      <c r="CN72" s="13">
        <v>47</v>
      </c>
      <c r="CO72" s="13">
        <v>53</v>
      </c>
      <c r="CP72" s="13">
        <v>49</v>
      </c>
      <c r="CQ72" s="13">
        <v>33</v>
      </c>
      <c r="CR72" s="13">
        <v>40</v>
      </c>
      <c r="CS72" s="13">
        <v>36</v>
      </c>
      <c r="CT72" s="13">
        <v>45</v>
      </c>
      <c r="CU72" s="13">
        <v>34</v>
      </c>
      <c r="CV72" s="13">
        <v>25</v>
      </c>
      <c r="CW72" s="13">
        <v>36</v>
      </c>
      <c r="CX72" s="13">
        <v>32</v>
      </c>
      <c r="CY72" s="13">
        <v>49</v>
      </c>
      <c r="CZ72" s="13">
        <v>38</v>
      </c>
      <c r="DA72" s="13">
        <v>27</v>
      </c>
      <c r="DB72" s="13">
        <v>32</v>
      </c>
      <c r="DC72" s="13">
        <v>24</v>
      </c>
      <c r="DD72" s="13">
        <v>20</v>
      </c>
      <c r="DE72" s="13">
        <v>24</v>
      </c>
      <c r="DF72" s="13">
        <v>20</v>
      </c>
      <c r="DG72" s="13">
        <v>19</v>
      </c>
      <c r="DH72" s="13">
        <v>21</v>
      </c>
      <c r="DI72" s="13">
        <v>26</v>
      </c>
      <c r="DJ72" s="13">
        <v>16</v>
      </c>
      <c r="DK72" s="13">
        <v>16</v>
      </c>
      <c r="DL72" s="13">
        <v>17</v>
      </c>
      <c r="DM72" s="13">
        <v>10</v>
      </c>
      <c r="DN72" s="13">
        <v>6</v>
      </c>
      <c r="DO72" s="13">
        <v>22</v>
      </c>
      <c r="DP72" s="13">
        <v>11</v>
      </c>
      <c r="DQ72" s="13">
        <v>14</v>
      </c>
      <c r="DR72" s="13">
        <v>16</v>
      </c>
      <c r="DS72" s="13">
        <v>12</v>
      </c>
      <c r="DT72" s="13">
        <v>7</v>
      </c>
      <c r="DU72" s="13">
        <v>14</v>
      </c>
      <c r="DV72" s="13">
        <v>5</v>
      </c>
      <c r="DW72" s="13">
        <v>8</v>
      </c>
      <c r="DX72" s="13">
        <v>7</v>
      </c>
      <c r="DY72" s="13">
        <v>7</v>
      </c>
      <c r="DZ72" s="13">
        <v>10</v>
      </c>
      <c r="EA72" s="13">
        <v>8</v>
      </c>
      <c r="EB72" s="13">
        <v>7</v>
      </c>
      <c r="EC72" s="13">
        <v>7</v>
      </c>
      <c r="ED72" s="13">
        <v>6</v>
      </c>
      <c r="EE72" s="13">
        <v>6</v>
      </c>
      <c r="EF72" s="13">
        <v>6</v>
      </c>
      <c r="EG72" s="13">
        <v>4</v>
      </c>
      <c r="EH72" s="13">
        <v>2</v>
      </c>
      <c r="EI72" s="13">
        <v>4</v>
      </c>
      <c r="EJ72" s="13">
        <v>2</v>
      </c>
      <c r="EK72" s="13">
        <v>2</v>
      </c>
      <c r="EL72" s="13"/>
      <c r="EM72" s="13"/>
      <c r="EN72" s="13">
        <v>2</v>
      </c>
      <c r="EO72" s="13"/>
      <c r="EP72" s="13">
        <v>1</v>
      </c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57">
        <v>2319</v>
      </c>
      <c r="FD72" s="13">
        <v>2319</v>
      </c>
      <c r="FE72" s="16" t="s">
        <v>195</v>
      </c>
      <c r="FF72" s="13">
        <v>1</v>
      </c>
      <c r="FG72" s="13">
        <v>7</v>
      </c>
      <c r="FH72" s="13">
        <v>3</v>
      </c>
      <c r="FI72" s="13">
        <v>3</v>
      </c>
      <c r="FJ72" s="13">
        <v>4</v>
      </c>
      <c r="FK72" s="13">
        <v>7</v>
      </c>
      <c r="FL72" s="13">
        <v>5</v>
      </c>
      <c r="FM72" s="13">
        <v>2</v>
      </c>
      <c r="FN72" s="13">
        <v>5</v>
      </c>
      <c r="FO72" s="13">
        <v>3</v>
      </c>
      <c r="FP72" s="13">
        <v>7</v>
      </c>
      <c r="FQ72" s="13">
        <v>6</v>
      </c>
      <c r="FR72" s="13">
        <v>8</v>
      </c>
      <c r="FS72" s="13">
        <v>9</v>
      </c>
      <c r="FT72" s="13">
        <v>12</v>
      </c>
      <c r="FU72" s="13">
        <v>17</v>
      </c>
      <c r="FV72" s="13">
        <v>15</v>
      </c>
      <c r="FW72" s="13">
        <v>29</v>
      </c>
      <c r="FX72" s="13">
        <v>16</v>
      </c>
      <c r="FY72" s="13">
        <v>32</v>
      </c>
      <c r="FZ72" s="13">
        <v>16</v>
      </c>
      <c r="GA72" s="13">
        <v>32</v>
      </c>
      <c r="GB72" s="13">
        <v>36</v>
      </c>
      <c r="GC72" s="13">
        <v>31</v>
      </c>
      <c r="GD72" s="13">
        <v>43</v>
      </c>
      <c r="GE72" s="13">
        <v>40</v>
      </c>
      <c r="GF72" s="13">
        <v>40</v>
      </c>
      <c r="GG72" s="13">
        <v>42</v>
      </c>
      <c r="GH72" s="13">
        <v>44</v>
      </c>
      <c r="GI72" s="13">
        <v>49</v>
      </c>
      <c r="GJ72" s="13">
        <v>42</v>
      </c>
      <c r="GK72" s="13">
        <v>43</v>
      </c>
      <c r="GL72" s="13">
        <v>42</v>
      </c>
      <c r="GM72" s="13">
        <v>47</v>
      </c>
      <c r="GN72" s="13">
        <v>48</v>
      </c>
      <c r="GO72" s="13">
        <v>35</v>
      </c>
      <c r="GP72" s="13">
        <v>34</v>
      </c>
      <c r="GQ72" s="13">
        <v>30</v>
      </c>
      <c r="GR72" s="13">
        <v>38</v>
      </c>
      <c r="GS72" s="13">
        <v>38</v>
      </c>
      <c r="GT72" s="13">
        <v>27</v>
      </c>
      <c r="GU72" s="13">
        <v>37</v>
      </c>
      <c r="GV72" s="13">
        <v>27</v>
      </c>
      <c r="GW72" s="13">
        <v>46</v>
      </c>
      <c r="GX72" s="13">
        <v>30</v>
      </c>
      <c r="GY72" s="13">
        <v>30</v>
      </c>
      <c r="GZ72" s="13">
        <v>47</v>
      </c>
      <c r="HA72" s="13">
        <v>33</v>
      </c>
      <c r="HB72" s="13">
        <v>32</v>
      </c>
      <c r="HC72" s="13">
        <v>37</v>
      </c>
      <c r="HD72" s="13">
        <v>26</v>
      </c>
      <c r="HE72" s="13">
        <v>42</v>
      </c>
      <c r="HF72" s="13">
        <v>30</v>
      </c>
      <c r="HG72" s="13">
        <v>37</v>
      </c>
      <c r="HH72" s="13">
        <v>32</v>
      </c>
      <c r="HI72" s="13">
        <v>28</v>
      </c>
      <c r="HJ72" s="13">
        <v>33</v>
      </c>
      <c r="HK72" s="13">
        <v>34</v>
      </c>
      <c r="HL72" s="13">
        <v>29</v>
      </c>
      <c r="HM72" s="13">
        <v>29</v>
      </c>
      <c r="HN72" s="13">
        <v>25</v>
      </c>
      <c r="HO72" s="13">
        <v>24</v>
      </c>
      <c r="HP72" s="13">
        <v>15</v>
      </c>
      <c r="HQ72" s="13">
        <v>23</v>
      </c>
      <c r="HR72" s="13">
        <v>21</v>
      </c>
      <c r="HS72" s="13">
        <v>14</v>
      </c>
      <c r="HT72" s="13">
        <v>16</v>
      </c>
      <c r="HU72" s="13">
        <v>16</v>
      </c>
      <c r="HV72" s="13">
        <v>16</v>
      </c>
      <c r="HW72" s="13">
        <v>11</v>
      </c>
      <c r="HX72" s="13">
        <v>18</v>
      </c>
      <c r="HY72" s="13">
        <v>14</v>
      </c>
      <c r="HZ72" s="13">
        <v>11</v>
      </c>
      <c r="IA72" s="13">
        <v>12</v>
      </c>
      <c r="IB72" s="13">
        <v>6</v>
      </c>
      <c r="IC72" s="13">
        <v>11</v>
      </c>
      <c r="ID72" s="13">
        <v>10</v>
      </c>
      <c r="IE72" s="13">
        <v>10</v>
      </c>
      <c r="IF72" s="13">
        <v>8</v>
      </c>
      <c r="IG72" s="13">
        <v>8</v>
      </c>
      <c r="IH72" s="13">
        <v>4</v>
      </c>
      <c r="II72" s="13">
        <v>8</v>
      </c>
      <c r="IJ72" s="13">
        <v>5</v>
      </c>
      <c r="IK72" s="13">
        <v>7</v>
      </c>
      <c r="IL72" s="13">
        <v>6</v>
      </c>
      <c r="IM72" s="13">
        <v>11</v>
      </c>
      <c r="IN72" s="13">
        <v>6</v>
      </c>
      <c r="IO72" s="13">
        <v>3</v>
      </c>
      <c r="IP72" s="13">
        <v>6</v>
      </c>
      <c r="IQ72" s="13">
        <v>4</v>
      </c>
      <c r="IR72" s="13">
        <v>4</v>
      </c>
      <c r="IS72" s="13">
        <v>3</v>
      </c>
      <c r="IT72" s="13">
        <v>1</v>
      </c>
      <c r="IU72" s="13"/>
      <c r="IV72" s="13"/>
      <c r="IW72" s="13">
        <v>1</v>
      </c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57">
        <v>1985</v>
      </c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>
        <v>1</v>
      </c>
      <c r="JU72" s="13">
        <v>1</v>
      </c>
      <c r="JV72" s="13"/>
      <c r="JW72" s="13"/>
      <c r="JX72" s="13"/>
      <c r="JY72" s="13"/>
      <c r="JZ72" s="13"/>
      <c r="KA72" s="13"/>
      <c r="KB72" s="13"/>
      <c r="KC72" s="13">
        <v>2</v>
      </c>
      <c r="KD72" s="13">
        <v>1</v>
      </c>
      <c r="KE72" s="13"/>
      <c r="KF72" s="13">
        <v>1</v>
      </c>
      <c r="KG72" s="13">
        <v>1</v>
      </c>
      <c r="KH72" s="13">
        <v>2</v>
      </c>
      <c r="KI72" s="13"/>
      <c r="KJ72" s="13">
        <v>1</v>
      </c>
      <c r="KK72" s="13"/>
      <c r="KL72" s="13">
        <v>2</v>
      </c>
      <c r="KM72" s="13">
        <v>2</v>
      </c>
      <c r="KN72" s="13">
        <v>5</v>
      </c>
      <c r="KO72" s="13">
        <v>1</v>
      </c>
      <c r="KP72" s="13">
        <v>1</v>
      </c>
      <c r="KQ72" s="13">
        <v>2</v>
      </c>
      <c r="KR72" s="13"/>
      <c r="KS72" s="13">
        <v>3</v>
      </c>
      <c r="KT72" s="13"/>
      <c r="KU72" s="13">
        <v>3</v>
      </c>
      <c r="KV72" s="13"/>
      <c r="KW72" s="13">
        <v>1</v>
      </c>
      <c r="KX72" s="13">
        <v>1</v>
      </c>
      <c r="KY72" s="13">
        <v>1</v>
      </c>
      <c r="KZ72" s="13">
        <v>1</v>
      </c>
      <c r="LA72" s="13">
        <v>2</v>
      </c>
      <c r="LB72" s="13"/>
      <c r="LC72" s="13">
        <v>1</v>
      </c>
      <c r="LD72" s="13"/>
      <c r="LE72" s="13">
        <v>2</v>
      </c>
      <c r="LF72" s="13">
        <v>1</v>
      </c>
      <c r="LG72" s="13">
        <v>1</v>
      </c>
      <c r="LH72" s="13"/>
      <c r="LI72" s="13">
        <v>1</v>
      </c>
      <c r="LJ72" s="13"/>
      <c r="LK72" s="13"/>
      <c r="LL72" s="13"/>
      <c r="LM72" s="13"/>
      <c r="LN72" s="13">
        <v>1</v>
      </c>
      <c r="LO72" s="13">
        <v>1</v>
      </c>
      <c r="LP72" s="13">
        <v>1</v>
      </c>
      <c r="LQ72" s="13">
        <v>1</v>
      </c>
      <c r="LR72" s="13"/>
      <c r="LS72" s="13"/>
      <c r="LT72" s="13"/>
      <c r="LU72" s="13"/>
      <c r="LV72" s="13"/>
      <c r="LW72" s="13"/>
      <c r="LX72" s="13">
        <v>2</v>
      </c>
      <c r="LY72" s="13"/>
      <c r="LZ72" s="13"/>
      <c r="MA72" s="13"/>
      <c r="MB72" s="13"/>
      <c r="MC72" s="13"/>
      <c r="MD72" s="13"/>
      <c r="ME72" s="13">
        <v>1</v>
      </c>
      <c r="MF72" s="13">
        <v>1</v>
      </c>
      <c r="MG72" s="13"/>
      <c r="MH72" s="13"/>
      <c r="MI72" s="13"/>
      <c r="MJ72" s="13"/>
      <c r="MK72" s="13"/>
      <c r="ML72" s="13"/>
      <c r="MM72" s="13"/>
      <c r="MN72" s="13">
        <v>1</v>
      </c>
      <c r="MO72" s="13"/>
      <c r="MP72" s="13">
        <v>1</v>
      </c>
      <c r="MQ72" s="13"/>
      <c r="MR72" s="13">
        <v>1</v>
      </c>
      <c r="MS72" s="13"/>
      <c r="MT72" s="13">
        <v>1</v>
      </c>
      <c r="MU72" s="13"/>
      <c r="MV72" s="13"/>
      <c r="MW72" s="13">
        <v>1</v>
      </c>
      <c r="MX72" s="13"/>
      <c r="MY72" s="13">
        <v>1</v>
      </c>
      <c r="MZ72" s="13">
        <v>1</v>
      </c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>
        <v>1</v>
      </c>
      <c r="NN72" s="57">
        <v>57</v>
      </c>
      <c r="NO72" s="13">
        <v>2042</v>
      </c>
    </row>
    <row r="73" spans="1:379">
      <c r="A73" s="9" t="s">
        <v>197</v>
      </c>
      <c r="B73" s="232">
        <f t="shared" si="129"/>
        <v>52</v>
      </c>
      <c r="C73" s="232">
        <f t="shared" si="130"/>
        <v>41</v>
      </c>
      <c r="D73" s="232">
        <f t="shared" si="131"/>
        <v>129</v>
      </c>
      <c r="E73" s="232">
        <f t="shared" si="132"/>
        <v>145</v>
      </c>
      <c r="F73" s="232">
        <f t="shared" si="133"/>
        <v>382</v>
      </c>
      <c r="G73" s="232">
        <f t="shared" si="134"/>
        <v>423</v>
      </c>
      <c r="H73" s="232">
        <f t="shared" si="135"/>
        <v>421</v>
      </c>
      <c r="I73" s="232">
        <f t="shared" si="136"/>
        <v>382</v>
      </c>
      <c r="J73" s="232">
        <f t="shared" si="137"/>
        <v>373</v>
      </c>
      <c r="K73" s="232">
        <f t="shared" si="138"/>
        <v>402</v>
      </c>
      <c r="L73" s="232">
        <f t="shared" si="139"/>
        <v>270</v>
      </c>
      <c r="M73" s="232">
        <f t="shared" si="140"/>
        <v>245</v>
      </c>
      <c r="N73" s="232">
        <f t="shared" si="141"/>
        <v>137</v>
      </c>
      <c r="O73" s="232">
        <f t="shared" si="142"/>
        <v>102</v>
      </c>
      <c r="P73" s="232">
        <f t="shared" si="143"/>
        <v>62</v>
      </c>
      <c r="Q73" s="232">
        <f t="shared" si="144"/>
        <v>46</v>
      </c>
      <c r="R73" s="232">
        <f t="shared" si="145"/>
        <v>18</v>
      </c>
      <c r="S73" s="232">
        <f t="shared" si="146"/>
        <v>28</v>
      </c>
      <c r="T73" s="232">
        <f t="shared" si="147"/>
        <v>3</v>
      </c>
      <c r="U73" s="232">
        <f t="shared" si="148"/>
        <v>6</v>
      </c>
      <c r="W73" s="16" t="s">
        <v>79</v>
      </c>
      <c r="X73" s="616">
        <f t="shared" si="108"/>
        <v>11</v>
      </c>
      <c r="Y73" s="616">
        <f t="shared" si="109"/>
        <v>11</v>
      </c>
      <c r="Z73" s="616">
        <f t="shared" si="110"/>
        <v>87</v>
      </c>
      <c r="AA73" s="616">
        <f t="shared" si="111"/>
        <v>103</v>
      </c>
      <c r="AB73" s="616">
        <f t="shared" si="112"/>
        <v>194</v>
      </c>
      <c r="AC73" s="616">
        <f t="shared" si="113"/>
        <v>202</v>
      </c>
      <c r="AD73" s="616">
        <f t="shared" si="114"/>
        <v>153</v>
      </c>
      <c r="AE73" s="616">
        <f t="shared" si="115"/>
        <v>175</v>
      </c>
      <c r="AF73" s="616">
        <f t="shared" si="116"/>
        <v>174</v>
      </c>
      <c r="AG73" s="616">
        <f t="shared" si="117"/>
        <v>192</v>
      </c>
      <c r="AH73" s="616">
        <f t="shared" si="118"/>
        <v>122</v>
      </c>
      <c r="AI73" s="616">
        <f t="shared" si="119"/>
        <v>141</v>
      </c>
      <c r="AJ73" s="616">
        <f t="shared" si="120"/>
        <v>114</v>
      </c>
      <c r="AK73" s="616">
        <f t="shared" si="121"/>
        <v>89</v>
      </c>
      <c r="AL73" s="616">
        <f t="shared" si="122"/>
        <v>43</v>
      </c>
      <c r="AM73" s="616">
        <f t="shared" si="123"/>
        <v>61</v>
      </c>
      <c r="AN73" s="616">
        <f t="shared" si="124"/>
        <v>14</v>
      </c>
      <c r="AO73" s="616">
        <f t="shared" si="125"/>
        <v>34</v>
      </c>
      <c r="AP73" s="616">
        <f t="shared" si="126"/>
        <v>2</v>
      </c>
      <c r="AQ73" s="616">
        <f t="shared" si="127"/>
        <v>9</v>
      </c>
      <c r="AR73" s="616">
        <f t="shared" si="128"/>
        <v>16</v>
      </c>
      <c r="AT73" s="16" t="s">
        <v>79</v>
      </c>
      <c r="AU73" s="13"/>
      <c r="AV73" s="13">
        <v>1</v>
      </c>
      <c r="AW73" s="13">
        <v>1</v>
      </c>
      <c r="AX73" s="13">
        <v>3</v>
      </c>
      <c r="AY73" s="13">
        <v>2</v>
      </c>
      <c r="AZ73" s="13"/>
      <c r="BA73" s="13">
        <v>2</v>
      </c>
      <c r="BB73" s="13">
        <v>1</v>
      </c>
      <c r="BC73" s="13"/>
      <c r="BD73" s="13">
        <v>1</v>
      </c>
      <c r="BE73" s="13">
        <v>1</v>
      </c>
      <c r="BF73" s="13"/>
      <c r="BG73" s="13"/>
      <c r="BH73" s="13">
        <v>6</v>
      </c>
      <c r="BI73" s="13">
        <v>10</v>
      </c>
      <c r="BJ73" s="13">
        <v>5</v>
      </c>
      <c r="BK73" s="13">
        <v>9</v>
      </c>
      <c r="BL73" s="13">
        <v>29</v>
      </c>
      <c r="BM73" s="13">
        <v>24</v>
      </c>
      <c r="BN73" s="13">
        <v>19</v>
      </c>
      <c r="BO73" s="13">
        <v>16</v>
      </c>
      <c r="BP73" s="13">
        <v>15</v>
      </c>
      <c r="BQ73" s="13">
        <v>20</v>
      </c>
      <c r="BR73" s="13">
        <v>17</v>
      </c>
      <c r="BS73" s="13">
        <v>21</v>
      </c>
      <c r="BT73" s="13">
        <v>11</v>
      </c>
      <c r="BU73" s="13">
        <v>21</v>
      </c>
      <c r="BV73" s="13">
        <v>24</v>
      </c>
      <c r="BW73" s="13">
        <v>27</v>
      </c>
      <c r="BX73" s="13">
        <v>30</v>
      </c>
      <c r="BY73" s="13">
        <v>21</v>
      </c>
      <c r="BZ73" s="13">
        <v>16</v>
      </c>
      <c r="CA73" s="13">
        <v>15</v>
      </c>
      <c r="CB73" s="13">
        <v>16</v>
      </c>
      <c r="CC73" s="13">
        <v>16</v>
      </c>
      <c r="CD73" s="13">
        <v>18</v>
      </c>
      <c r="CE73" s="13">
        <v>15</v>
      </c>
      <c r="CF73" s="13">
        <v>18</v>
      </c>
      <c r="CG73" s="13">
        <v>22</v>
      </c>
      <c r="CH73" s="13">
        <v>18</v>
      </c>
      <c r="CI73" s="13">
        <v>18</v>
      </c>
      <c r="CJ73" s="13">
        <v>18</v>
      </c>
      <c r="CK73" s="13">
        <v>20</v>
      </c>
      <c r="CL73" s="13">
        <v>28</v>
      </c>
      <c r="CM73" s="13">
        <v>24</v>
      </c>
      <c r="CN73" s="13">
        <v>23</v>
      </c>
      <c r="CO73" s="13">
        <v>12</v>
      </c>
      <c r="CP73" s="13">
        <v>17</v>
      </c>
      <c r="CQ73" s="13">
        <v>16</v>
      </c>
      <c r="CR73" s="13">
        <v>16</v>
      </c>
      <c r="CS73" s="13">
        <v>12</v>
      </c>
      <c r="CT73" s="13">
        <v>15</v>
      </c>
      <c r="CU73" s="13">
        <v>9</v>
      </c>
      <c r="CV73" s="13">
        <v>15</v>
      </c>
      <c r="CW73" s="13">
        <v>14</v>
      </c>
      <c r="CX73" s="13">
        <v>12</v>
      </c>
      <c r="CY73" s="13">
        <v>22</v>
      </c>
      <c r="CZ73" s="13">
        <v>9</v>
      </c>
      <c r="DA73" s="13">
        <v>21</v>
      </c>
      <c r="DB73" s="13">
        <v>12</v>
      </c>
      <c r="DC73" s="13">
        <v>13</v>
      </c>
      <c r="DD73" s="13">
        <v>8</v>
      </c>
      <c r="DE73" s="13">
        <v>6</v>
      </c>
      <c r="DF73" s="13">
        <v>13</v>
      </c>
      <c r="DG73" s="13">
        <v>15</v>
      </c>
      <c r="DH73" s="13">
        <v>7</v>
      </c>
      <c r="DI73" s="13">
        <v>9</v>
      </c>
      <c r="DJ73" s="13">
        <v>3</v>
      </c>
      <c r="DK73" s="13">
        <v>5</v>
      </c>
      <c r="DL73" s="13">
        <v>10</v>
      </c>
      <c r="DM73" s="13">
        <v>7</v>
      </c>
      <c r="DN73" s="13">
        <v>11</v>
      </c>
      <c r="DO73" s="13">
        <v>5</v>
      </c>
      <c r="DP73" s="13">
        <v>7</v>
      </c>
      <c r="DQ73" s="13">
        <v>5</v>
      </c>
      <c r="DR73" s="13">
        <v>6</v>
      </c>
      <c r="DS73" s="13">
        <v>8</v>
      </c>
      <c r="DT73" s="13">
        <v>7</v>
      </c>
      <c r="DU73" s="13">
        <v>3</v>
      </c>
      <c r="DV73" s="13">
        <v>2</v>
      </c>
      <c r="DW73" s="13">
        <v>2</v>
      </c>
      <c r="DX73" s="13">
        <v>6</v>
      </c>
      <c r="DY73" s="13">
        <v>4</v>
      </c>
      <c r="DZ73" s="13">
        <v>5</v>
      </c>
      <c r="EA73" s="13">
        <v>3</v>
      </c>
      <c r="EB73" s="13">
        <v>1</v>
      </c>
      <c r="EC73" s="13">
        <v>3</v>
      </c>
      <c r="ED73" s="13">
        <v>6</v>
      </c>
      <c r="EE73" s="13">
        <v>3</v>
      </c>
      <c r="EF73" s="13">
        <v>1</v>
      </c>
      <c r="EG73" s="13">
        <v>3</v>
      </c>
      <c r="EH73" s="13">
        <v>2</v>
      </c>
      <c r="EI73" s="13"/>
      <c r="EJ73" s="13">
        <v>1</v>
      </c>
      <c r="EK73" s="13">
        <v>1</v>
      </c>
      <c r="EL73" s="13"/>
      <c r="EM73" s="13"/>
      <c r="EN73" s="13"/>
      <c r="EO73" s="13">
        <v>2</v>
      </c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57">
        <v>1017</v>
      </c>
      <c r="FD73" s="13">
        <v>1017</v>
      </c>
      <c r="FE73" s="16" t="s">
        <v>79</v>
      </c>
      <c r="FF73" s="13"/>
      <c r="FG73" s="13">
        <v>4</v>
      </c>
      <c r="FH73" s="13"/>
      <c r="FI73" s="13">
        <v>1</v>
      </c>
      <c r="FJ73" s="13">
        <v>1</v>
      </c>
      <c r="FK73" s="13">
        <v>1</v>
      </c>
      <c r="FL73" s="13">
        <v>1</v>
      </c>
      <c r="FM73" s="13">
        <v>1</v>
      </c>
      <c r="FN73" s="13">
        <v>2</v>
      </c>
      <c r="FO73" s="13"/>
      <c r="FP73" s="13"/>
      <c r="FQ73" s="13">
        <v>1</v>
      </c>
      <c r="FR73" s="13">
        <v>2</v>
      </c>
      <c r="FS73" s="13">
        <v>2</v>
      </c>
      <c r="FT73" s="13">
        <v>5</v>
      </c>
      <c r="FU73" s="13">
        <v>9</v>
      </c>
      <c r="FV73" s="13">
        <v>10</v>
      </c>
      <c r="FW73" s="13">
        <v>25</v>
      </c>
      <c r="FX73" s="13">
        <v>15</v>
      </c>
      <c r="FY73" s="13">
        <v>18</v>
      </c>
      <c r="FZ73" s="13">
        <v>22</v>
      </c>
      <c r="GA73" s="13">
        <v>18</v>
      </c>
      <c r="GB73" s="13">
        <v>8</v>
      </c>
      <c r="GC73" s="13">
        <v>21</v>
      </c>
      <c r="GD73" s="13">
        <v>21</v>
      </c>
      <c r="GE73" s="13">
        <v>20</v>
      </c>
      <c r="GF73" s="13">
        <v>19</v>
      </c>
      <c r="GG73" s="13">
        <v>15</v>
      </c>
      <c r="GH73" s="13">
        <v>22</v>
      </c>
      <c r="GI73" s="13">
        <v>28</v>
      </c>
      <c r="GJ73" s="13">
        <v>21</v>
      </c>
      <c r="GK73" s="13">
        <v>17</v>
      </c>
      <c r="GL73" s="13">
        <v>21</v>
      </c>
      <c r="GM73" s="13">
        <v>11</v>
      </c>
      <c r="GN73" s="13">
        <v>13</v>
      </c>
      <c r="GO73" s="13">
        <v>15</v>
      </c>
      <c r="GP73" s="13">
        <v>18</v>
      </c>
      <c r="GQ73" s="13">
        <v>13</v>
      </c>
      <c r="GR73" s="13">
        <v>8</v>
      </c>
      <c r="GS73" s="13">
        <v>16</v>
      </c>
      <c r="GT73" s="13">
        <v>15</v>
      </c>
      <c r="GU73" s="13">
        <v>16</v>
      </c>
      <c r="GV73" s="13">
        <v>11</v>
      </c>
      <c r="GW73" s="13">
        <v>26</v>
      </c>
      <c r="GX73" s="13">
        <v>22</v>
      </c>
      <c r="GY73" s="13">
        <v>19</v>
      </c>
      <c r="GZ73" s="13">
        <v>18</v>
      </c>
      <c r="HA73" s="13">
        <v>14</v>
      </c>
      <c r="HB73" s="13">
        <v>17</v>
      </c>
      <c r="HC73" s="13">
        <v>16</v>
      </c>
      <c r="HD73" s="13">
        <v>5</v>
      </c>
      <c r="HE73" s="13">
        <v>15</v>
      </c>
      <c r="HF73" s="13">
        <v>10</v>
      </c>
      <c r="HG73" s="13">
        <v>8</v>
      </c>
      <c r="HH73" s="13">
        <v>14</v>
      </c>
      <c r="HI73" s="13">
        <v>15</v>
      </c>
      <c r="HJ73" s="13">
        <v>14</v>
      </c>
      <c r="HK73" s="13">
        <v>17</v>
      </c>
      <c r="HL73" s="13">
        <v>13</v>
      </c>
      <c r="HM73" s="13">
        <v>11</v>
      </c>
      <c r="HN73" s="13">
        <v>15</v>
      </c>
      <c r="HO73" s="13">
        <v>13</v>
      </c>
      <c r="HP73" s="13">
        <v>12</v>
      </c>
      <c r="HQ73" s="13">
        <v>11</v>
      </c>
      <c r="HR73" s="13">
        <v>10</v>
      </c>
      <c r="HS73" s="13">
        <v>11</v>
      </c>
      <c r="HT73" s="13">
        <v>9</v>
      </c>
      <c r="HU73" s="13">
        <v>7</v>
      </c>
      <c r="HV73" s="13">
        <v>11</v>
      </c>
      <c r="HW73" s="13">
        <v>15</v>
      </c>
      <c r="HX73" s="13">
        <v>4</v>
      </c>
      <c r="HY73" s="13">
        <v>8</v>
      </c>
      <c r="HZ73" s="13">
        <v>2</v>
      </c>
      <c r="IA73" s="13">
        <v>7</v>
      </c>
      <c r="IB73" s="13">
        <v>4</v>
      </c>
      <c r="IC73" s="13">
        <v>5</v>
      </c>
      <c r="ID73" s="13">
        <v>5</v>
      </c>
      <c r="IE73" s="13">
        <v>4</v>
      </c>
      <c r="IF73" s="13">
        <v>3</v>
      </c>
      <c r="IG73" s="13">
        <v>1</v>
      </c>
      <c r="IH73" s="13">
        <v>2</v>
      </c>
      <c r="II73" s="13">
        <v>1</v>
      </c>
      <c r="IJ73" s="13">
        <v>1</v>
      </c>
      <c r="IK73" s="13">
        <v>2</v>
      </c>
      <c r="IL73" s="13">
        <v>1</v>
      </c>
      <c r="IM73" s="13">
        <v>1</v>
      </c>
      <c r="IN73" s="13">
        <v>3</v>
      </c>
      <c r="IO73" s="13">
        <v>2</v>
      </c>
      <c r="IP73" s="13"/>
      <c r="IQ73" s="13">
        <v>1</v>
      </c>
      <c r="IR73" s="13"/>
      <c r="IS73" s="13">
        <v>2</v>
      </c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57">
        <v>914</v>
      </c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>
        <v>1</v>
      </c>
      <c r="JZ73" s="13">
        <v>1</v>
      </c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>
        <v>1</v>
      </c>
      <c r="KP73" s="13"/>
      <c r="KQ73" s="13">
        <v>1</v>
      </c>
      <c r="KR73" s="13"/>
      <c r="KS73" s="13"/>
      <c r="KT73" s="13"/>
      <c r="KU73" s="13"/>
      <c r="KV73" s="13">
        <v>1</v>
      </c>
      <c r="KW73" s="13"/>
      <c r="KX73" s="13"/>
      <c r="KY73" s="13"/>
      <c r="KZ73" s="13"/>
      <c r="LA73" s="13"/>
      <c r="LB73" s="13"/>
      <c r="LC73" s="13"/>
      <c r="LD73" s="13">
        <v>1</v>
      </c>
      <c r="LE73" s="13"/>
      <c r="LF73" s="13"/>
      <c r="LG73" s="13"/>
      <c r="LH73" s="13"/>
      <c r="LI73" s="13"/>
      <c r="LJ73" s="13"/>
      <c r="LK73" s="13"/>
      <c r="LL73" s="13">
        <v>1</v>
      </c>
      <c r="LM73" s="13">
        <v>1</v>
      </c>
      <c r="LN73" s="13"/>
      <c r="LO73" s="13"/>
      <c r="LP73" s="13"/>
      <c r="LQ73" s="13"/>
      <c r="LR73" s="13"/>
      <c r="LS73" s="13">
        <v>1</v>
      </c>
      <c r="LT73" s="13"/>
      <c r="LU73" s="13"/>
      <c r="LV73" s="13"/>
      <c r="LW73" s="13"/>
      <c r="LX73" s="13">
        <v>1</v>
      </c>
      <c r="LY73" s="13"/>
      <c r="LZ73" s="13"/>
      <c r="MA73" s="13">
        <v>1</v>
      </c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>
        <v>1</v>
      </c>
      <c r="MO73" s="13">
        <v>1</v>
      </c>
      <c r="MP73" s="13"/>
      <c r="MQ73" s="13"/>
      <c r="MR73" s="13"/>
      <c r="MS73" s="13"/>
      <c r="MT73" s="13"/>
      <c r="MU73" s="13">
        <v>1</v>
      </c>
      <c r="MV73" s="13"/>
      <c r="MW73" s="13"/>
      <c r="MX73" s="13">
        <v>2</v>
      </c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57">
        <v>16</v>
      </c>
      <c r="NO73" s="13">
        <v>930</v>
      </c>
    </row>
    <row r="74" spans="1:379">
      <c r="A74" s="9" t="s">
        <v>85</v>
      </c>
      <c r="B74" s="232">
        <f t="shared" si="129"/>
        <v>297</v>
      </c>
      <c r="C74" s="232">
        <f t="shared" si="130"/>
        <v>259</v>
      </c>
      <c r="D74" s="232">
        <f t="shared" si="131"/>
        <v>560</v>
      </c>
      <c r="E74" s="232">
        <f t="shared" si="132"/>
        <v>627</v>
      </c>
      <c r="F74" s="232">
        <f t="shared" si="133"/>
        <v>2412</v>
      </c>
      <c r="G74" s="232">
        <f t="shared" si="134"/>
        <v>2281</v>
      </c>
      <c r="H74" s="232">
        <f t="shared" si="135"/>
        <v>2736</v>
      </c>
      <c r="I74" s="232">
        <f t="shared" si="136"/>
        <v>2422</v>
      </c>
      <c r="J74" s="232">
        <f t="shared" si="137"/>
        <v>2100</v>
      </c>
      <c r="K74" s="232">
        <f t="shared" si="138"/>
        <v>2000</v>
      </c>
      <c r="L74" s="232">
        <f t="shared" si="139"/>
        <v>1252</v>
      </c>
      <c r="M74" s="232">
        <f t="shared" si="140"/>
        <v>1177</v>
      </c>
      <c r="N74" s="232">
        <f t="shared" si="141"/>
        <v>645</v>
      </c>
      <c r="O74" s="232">
        <f t="shared" si="142"/>
        <v>527</v>
      </c>
      <c r="P74" s="232">
        <f t="shared" si="143"/>
        <v>262</v>
      </c>
      <c r="Q74" s="232">
        <f t="shared" si="144"/>
        <v>258</v>
      </c>
      <c r="R74" s="232">
        <f t="shared" si="145"/>
        <v>90</v>
      </c>
      <c r="S74" s="232">
        <f t="shared" si="146"/>
        <v>114</v>
      </c>
      <c r="T74" s="232">
        <f t="shared" si="147"/>
        <v>11</v>
      </c>
      <c r="U74" s="232">
        <f t="shared" si="148"/>
        <v>16</v>
      </c>
      <c r="W74" s="16" t="s">
        <v>80</v>
      </c>
      <c r="X74" s="616">
        <f t="shared" si="108"/>
        <v>10</v>
      </c>
      <c r="Y74" s="616">
        <f t="shared" si="109"/>
        <v>9</v>
      </c>
      <c r="Z74" s="616">
        <f t="shared" si="110"/>
        <v>69</v>
      </c>
      <c r="AA74" s="616">
        <f t="shared" si="111"/>
        <v>93</v>
      </c>
      <c r="AB74" s="616">
        <f t="shared" si="112"/>
        <v>239</v>
      </c>
      <c r="AC74" s="616">
        <f t="shared" si="113"/>
        <v>276</v>
      </c>
      <c r="AD74" s="616">
        <f t="shared" si="114"/>
        <v>292</v>
      </c>
      <c r="AE74" s="616">
        <f t="shared" si="115"/>
        <v>305</v>
      </c>
      <c r="AF74" s="616">
        <f t="shared" si="116"/>
        <v>283</v>
      </c>
      <c r="AG74" s="616">
        <f t="shared" si="117"/>
        <v>261</v>
      </c>
      <c r="AH74" s="616">
        <f t="shared" si="118"/>
        <v>218</v>
      </c>
      <c r="AI74" s="616">
        <f t="shared" si="119"/>
        <v>186</v>
      </c>
      <c r="AJ74" s="616">
        <f t="shared" si="120"/>
        <v>121</v>
      </c>
      <c r="AK74" s="616">
        <f t="shared" si="121"/>
        <v>115</v>
      </c>
      <c r="AL74" s="616">
        <f t="shared" si="122"/>
        <v>65</v>
      </c>
      <c r="AM74" s="616">
        <f t="shared" si="123"/>
        <v>63</v>
      </c>
      <c r="AN74" s="616">
        <f t="shared" si="124"/>
        <v>30</v>
      </c>
      <c r="AO74" s="616">
        <f t="shared" si="125"/>
        <v>33</v>
      </c>
      <c r="AP74" s="616">
        <f t="shared" si="126"/>
        <v>11</v>
      </c>
      <c r="AQ74" s="616">
        <f t="shared" si="127"/>
        <v>10</v>
      </c>
      <c r="AR74" s="616">
        <f t="shared" si="128"/>
        <v>17</v>
      </c>
      <c r="AT74" s="16" t="s">
        <v>80</v>
      </c>
      <c r="AU74" s="13">
        <v>1</v>
      </c>
      <c r="AV74" s="13">
        <v>2</v>
      </c>
      <c r="AW74" s="13"/>
      <c r="AX74" s="13"/>
      <c r="AY74" s="13"/>
      <c r="AZ74" s="13">
        <v>1</v>
      </c>
      <c r="BA74" s="13">
        <v>2</v>
      </c>
      <c r="BB74" s="13"/>
      <c r="BC74" s="13"/>
      <c r="BD74" s="13">
        <v>3</v>
      </c>
      <c r="BE74" s="13">
        <v>2</v>
      </c>
      <c r="BF74" s="13">
        <v>4</v>
      </c>
      <c r="BG74" s="13">
        <v>2</v>
      </c>
      <c r="BH74" s="13">
        <v>6</v>
      </c>
      <c r="BI74" s="13">
        <v>10</v>
      </c>
      <c r="BJ74" s="13">
        <v>9</v>
      </c>
      <c r="BK74" s="13">
        <v>8</v>
      </c>
      <c r="BL74" s="13">
        <v>16</v>
      </c>
      <c r="BM74" s="13">
        <v>14</v>
      </c>
      <c r="BN74" s="13">
        <v>22</v>
      </c>
      <c r="BO74" s="13">
        <v>20</v>
      </c>
      <c r="BP74" s="13">
        <v>15</v>
      </c>
      <c r="BQ74" s="13">
        <v>28</v>
      </c>
      <c r="BR74" s="13">
        <v>27</v>
      </c>
      <c r="BS74" s="13">
        <v>26</v>
      </c>
      <c r="BT74" s="13">
        <v>36</v>
      </c>
      <c r="BU74" s="13">
        <v>41</v>
      </c>
      <c r="BV74" s="13">
        <v>29</v>
      </c>
      <c r="BW74" s="13">
        <v>29</v>
      </c>
      <c r="BX74" s="13">
        <v>25</v>
      </c>
      <c r="BY74" s="13">
        <v>38</v>
      </c>
      <c r="BZ74" s="13">
        <v>38</v>
      </c>
      <c r="CA74" s="13">
        <v>23</v>
      </c>
      <c r="CB74" s="13">
        <v>27</v>
      </c>
      <c r="CC74" s="13">
        <v>25</v>
      </c>
      <c r="CD74" s="13">
        <v>29</v>
      </c>
      <c r="CE74" s="13">
        <v>38</v>
      </c>
      <c r="CF74" s="13">
        <v>39</v>
      </c>
      <c r="CG74" s="13">
        <v>32</v>
      </c>
      <c r="CH74" s="13">
        <v>16</v>
      </c>
      <c r="CI74" s="13">
        <v>26</v>
      </c>
      <c r="CJ74" s="13">
        <v>32</v>
      </c>
      <c r="CK74" s="13">
        <v>30</v>
      </c>
      <c r="CL74" s="13">
        <v>33</v>
      </c>
      <c r="CM74" s="13">
        <v>28</v>
      </c>
      <c r="CN74" s="13">
        <v>26</v>
      </c>
      <c r="CO74" s="13">
        <v>20</v>
      </c>
      <c r="CP74" s="13">
        <v>28</v>
      </c>
      <c r="CQ74" s="13">
        <v>19</v>
      </c>
      <c r="CR74" s="13">
        <v>19</v>
      </c>
      <c r="CS74" s="13">
        <v>24</v>
      </c>
      <c r="CT74" s="13">
        <v>19</v>
      </c>
      <c r="CU74" s="13">
        <v>16</v>
      </c>
      <c r="CV74" s="13">
        <v>20</v>
      </c>
      <c r="CW74" s="13">
        <v>20</v>
      </c>
      <c r="CX74" s="13">
        <v>23</v>
      </c>
      <c r="CY74" s="13">
        <v>16</v>
      </c>
      <c r="CZ74" s="13">
        <v>16</v>
      </c>
      <c r="DA74" s="13">
        <v>16</v>
      </c>
      <c r="DB74" s="13">
        <v>16</v>
      </c>
      <c r="DC74" s="13">
        <v>18</v>
      </c>
      <c r="DD74" s="13">
        <v>15</v>
      </c>
      <c r="DE74" s="13">
        <v>9</v>
      </c>
      <c r="DF74" s="13">
        <v>16</v>
      </c>
      <c r="DG74" s="13">
        <v>13</v>
      </c>
      <c r="DH74" s="13">
        <v>11</v>
      </c>
      <c r="DI74" s="13">
        <v>5</v>
      </c>
      <c r="DJ74" s="13">
        <v>6</v>
      </c>
      <c r="DK74" s="13">
        <v>10</v>
      </c>
      <c r="DL74" s="13">
        <v>12</v>
      </c>
      <c r="DM74" s="13">
        <v>2</v>
      </c>
      <c r="DN74" s="13">
        <v>10</v>
      </c>
      <c r="DO74" s="13">
        <v>10</v>
      </c>
      <c r="DP74" s="13">
        <v>5</v>
      </c>
      <c r="DQ74" s="13">
        <v>9</v>
      </c>
      <c r="DR74" s="13">
        <v>7</v>
      </c>
      <c r="DS74" s="13">
        <v>6</v>
      </c>
      <c r="DT74" s="13">
        <v>4</v>
      </c>
      <c r="DU74" s="13">
        <v>5</v>
      </c>
      <c r="DV74" s="13">
        <v>5</v>
      </c>
      <c r="DW74" s="13">
        <v>7</v>
      </c>
      <c r="DX74" s="13">
        <v>5</v>
      </c>
      <c r="DY74" s="13"/>
      <c r="DZ74" s="13">
        <v>2</v>
      </c>
      <c r="EA74" s="13">
        <v>2</v>
      </c>
      <c r="EB74" s="13">
        <v>3</v>
      </c>
      <c r="EC74" s="13">
        <v>4</v>
      </c>
      <c r="ED74" s="13">
        <v>3</v>
      </c>
      <c r="EE74" s="13">
        <v>3</v>
      </c>
      <c r="EF74" s="13">
        <v>4</v>
      </c>
      <c r="EG74" s="13">
        <v>1</v>
      </c>
      <c r="EH74" s="13">
        <v>4</v>
      </c>
      <c r="EI74" s="13"/>
      <c r="EJ74" s="13">
        <v>1</v>
      </c>
      <c r="EK74" s="13"/>
      <c r="EL74" s="13">
        <v>2</v>
      </c>
      <c r="EM74" s="13">
        <v>1</v>
      </c>
      <c r="EN74" s="13"/>
      <c r="EO74" s="13">
        <v>1</v>
      </c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57">
        <v>1351</v>
      </c>
      <c r="FD74" s="13">
        <v>1351</v>
      </c>
      <c r="FE74" s="16" t="s">
        <v>80</v>
      </c>
      <c r="FF74" s="13"/>
      <c r="FG74" s="13">
        <v>1</v>
      </c>
      <c r="FH74" s="13">
        <v>1</v>
      </c>
      <c r="FI74" s="13"/>
      <c r="FJ74" s="13"/>
      <c r="FK74" s="13">
        <v>2</v>
      </c>
      <c r="FL74" s="13">
        <v>2</v>
      </c>
      <c r="FM74" s="13">
        <v>2</v>
      </c>
      <c r="FN74" s="13">
        <v>1</v>
      </c>
      <c r="FO74" s="13">
        <v>1</v>
      </c>
      <c r="FP74" s="13">
        <v>1</v>
      </c>
      <c r="FQ74" s="13">
        <v>1</v>
      </c>
      <c r="FR74" s="13">
        <v>2</v>
      </c>
      <c r="FS74" s="13"/>
      <c r="FT74" s="13">
        <v>5</v>
      </c>
      <c r="FU74" s="13">
        <v>7</v>
      </c>
      <c r="FV74" s="13">
        <v>18</v>
      </c>
      <c r="FW74" s="13">
        <v>12</v>
      </c>
      <c r="FX74" s="13">
        <v>10</v>
      </c>
      <c r="FY74" s="13">
        <v>13</v>
      </c>
      <c r="FZ74" s="13">
        <v>11</v>
      </c>
      <c r="GA74" s="13">
        <v>24</v>
      </c>
      <c r="GB74" s="13">
        <v>23</v>
      </c>
      <c r="GC74" s="13">
        <v>26</v>
      </c>
      <c r="GD74" s="13">
        <v>20</v>
      </c>
      <c r="GE74" s="13">
        <v>20</v>
      </c>
      <c r="GF74" s="13">
        <v>24</v>
      </c>
      <c r="GG74" s="13">
        <v>28</v>
      </c>
      <c r="GH74" s="13">
        <v>31</v>
      </c>
      <c r="GI74" s="13">
        <v>32</v>
      </c>
      <c r="GJ74" s="13">
        <v>34</v>
      </c>
      <c r="GK74" s="13">
        <v>33</v>
      </c>
      <c r="GL74" s="13">
        <v>34</v>
      </c>
      <c r="GM74" s="13">
        <v>24</v>
      </c>
      <c r="GN74" s="13">
        <v>28</v>
      </c>
      <c r="GO74" s="13">
        <v>26</v>
      </c>
      <c r="GP74" s="13">
        <v>20</v>
      </c>
      <c r="GQ74" s="13">
        <v>28</v>
      </c>
      <c r="GR74" s="13">
        <v>37</v>
      </c>
      <c r="GS74" s="13">
        <v>28</v>
      </c>
      <c r="GT74" s="13">
        <v>30</v>
      </c>
      <c r="GU74" s="13">
        <v>45</v>
      </c>
      <c r="GV74" s="13">
        <v>26</v>
      </c>
      <c r="GW74" s="13">
        <v>26</v>
      </c>
      <c r="GX74" s="13">
        <v>23</v>
      </c>
      <c r="GY74" s="13">
        <v>23</v>
      </c>
      <c r="GZ74" s="13">
        <v>26</v>
      </c>
      <c r="HA74" s="13">
        <v>21</v>
      </c>
      <c r="HB74" s="13">
        <v>30</v>
      </c>
      <c r="HC74" s="13">
        <v>33</v>
      </c>
      <c r="HD74" s="13">
        <v>18</v>
      </c>
      <c r="HE74" s="13">
        <v>26</v>
      </c>
      <c r="HF74" s="13">
        <v>24</v>
      </c>
      <c r="HG74" s="13">
        <v>35</v>
      </c>
      <c r="HH74" s="13">
        <v>26</v>
      </c>
      <c r="HI74" s="13">
        <v>28</v>
      </c>
      <c r="HJ74" s="13">
        <v>9</v>
      </c>
      <c r="HK74" s="13">
        <v>19</v>
      </c>
      <c r="HL74" s="13">
        <v>20</v>
      </c>
      <c r="HM74" s="13">
        <v>13</v>
      </c>
      <c r="HN74" s="13">
        <v>17</v>
      </c>
      <c r="HO74" s="13">
        <v>13</v>
      </c>
      <c r="HP74" s="13">
        <v>12</v>
      </c>
      <c r="HQ74" s="13">
        <v>16</v>
      </c>
      <c r="HR74" s="13">
        <v>9</v>
      </c>
      <c r="HS74" s="13">
        <v>13</v>
      </c>
      <c r="HT74" s="13">
        <v>9</v>
      </c>
      <c r="HU74" s="13">
        <v>17</v>
      </c>
      <c r="HV74" s="13">
        <v>10</v>
      </c>
      <c r="HW74" s="13">
        <v>5</v>
      </c>
      <c r="HX74" s="13">
        <v>16</v>
      </c>
      <c r="HY74" s="13">
        <v>5</v>
      </c>
      <c r="HZ74" s="13">
        <v>9</v>
      </c>
      <c r="IA74" s="13">
        <v>6</v>
      </c>
      <c r="IB74" s="13">
        <v>3</v>
      </c>
      <c r="IC74" s="13">
        <v>9</v>
      </c>
      <c r="ID74" s="13">
        <v>6</v>
      </c>
      <c r="IE74" s="13">
        <v>3</v>
      </c>
      <c r="IF74" s="13">
        <v>4</v>
      </c>
      <c r="IG74" s="13">
        <v>4</v>
      </c>
      <c r="IH74" s="13">
        <v>5</v>
      </c>
      <c r="II74" s="13">
        <v>8</v>
      </c>
      <c r="IJ74" s="13">
        <v>3</v>
      </c>
      <c r="IK74" s="13">
        <v>5</v>
      </c>
      <c r="IL74" s="13">
        <v>3</v>
      </c>
      <c r="IM74" s="13"/>
      <c r="IN74" s="13">
        <v>2</v>
      </c>
      <c r="IO74" s="13">
        <v>2</v>
      </c>
      <c r="IP74" s="13">
        <v>1</v>
      </c>
      <c r="IQ74" s="13">
        <v>1</v>
      </c>
      <c r="IR74" s="13">
        <v>3</v>
      </c>
      <c r="IS74" s="13">
        <v>2</v>
      </c>
      <c r="IT74" s="13"/>
      <c r="IU74" s="13"/>
      <c r="IV74" s="13">
        <v>4</v>
      </c>
      <c r="IW74" s="13"/>
      <c r="IX74" s="13"/>
      <c r="IY74" s="13"/>
      <c r="IZ74" s="13">
        <v>1</v>
      </c>
      <c r="JA74" s="13"/>
      <c r="JB74" s="13"/>
      <c r="JC74" s="13"/>
      <c r="JD74" s="13"/>
      <c r="JE74" s="13">
        <v>1</v>
      </c>
      <c r="JF74" s="13"/>
      <c r="JG74" s="13"/>
      <c r="JH74" s="13"/>
      <c r="JI74" s="57">
        <v>1338</v>
      </c>
      <c r="JJ74" s="13"/>
      <c r="JK74" s="13"/>
      <c r="JL74" s="13"/>
      <c r="JM74" s="13"/>
      <c r="JN74" s="13"/>
      <c r="JO74" s="13"/>
      <c r="JP74" s="13"/>
      <c r="JQ74" s="13"/>
      <c r="JR74" s="13"/>
      <c r="JS74" s="13">
        <v>1</v>
      </c>
      <c r="JT74" s="13"/>
      <c r="JU74" s="13"/>
      <c r="JV74" s="13"/>
      <c r="JW74" s="13"/>
      <c r="JX74" s="13"/>
      <c r="JY74" s="13"/>
      <c r="JZ74" s="13"/>
      <c r="KA74" s="13"/>
      <c r="KB74" s="13">
        <v>2</v>
      </c>
      <c r="KC74" s="13"/>
      <c r="KD74" s="13"/>
      <c r="KE74" s="13"/>
      <c r="KF74" s="13"/>
      <c r="KG74" s="13">
        <v>1</v>
      </c>
      <c r="KH74" s="13"/>
      <c r="KI74" s="13">
        <v>1</v>
      </c>
      <c r="KJ74" s="13"/>
      <c r="KK74" s="13"/>
      <c r="KL74" s="13"/>
      <c r="KM74" s="13">
        <v>2</v>
      </c>
      <c r="KN74" s="13"/>
      <c r="KO74" s="13"/>
      <c r="KP74" s="13"/>
      <c r="KQ74" s="13">
        <v>1</v>
      </c>
      <c r="KR74" s="13"/>
      <c r="KS74" s="13"/>
      <c r="KT74" s="13"/>
      <c r="KU74" s="13"/>
      <c r="KV74" s="13"/>
      <c r="KW74" s="13"/>
      <c r="KX74" s="13"/>
      <c r="KY74" s="13">
        <v>1</v>
      </c>
      <c r="KZ74" s="13">
        <v>1</v>
      </c>
      <c r="LA74" s="13"/>
      <c r="LB74" s="13">
        <v>1</v>
      </c>
      <c r="LC74" s="13"/>
      <c r="LD74" s="13"/>
      <c r="LE74" s="13"/>
      <c r="LF74" s="13"/>
      <c r="LG74" s="13"/>
      <c r="LH74" s="13">
        <v>1</v>
      </c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>
        <v>1</v>
      </c>
      <c r="MN74" s="13"/>
      <c r="MO74" s="13"/>
      <c r="MP74" s="13">
        <v>1</v>
      </c>
      <c r="MQ74" s="13"/>
      <c r="MR74" s="13"/>
      <c r="MS74" s="13"/>
      <c r="MT74" s="13"/>
      <c r="MU74" s="13">
        <v>2</v>
      </c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>
        <v>1</v>
      </c>
      <c r="NH74" s="13"/>
      <c r="NI74" s="13"/>
      <c r="NJ74" s="13"/>
      <c r="NK74" s="13"/>
      <c r="NL74" s="13"/>
      <c r="NM74" s="13"/>
      <c r="NN74" s="57">
        <v>17</v>
      </c>
      <c r="NO74" s="13">
        <v>1355</v>
      </c>
    </row>
    <row r="75" spans="1:379">
      <c r="A75" s="9" t="s">
        <v>86</v>
      </c>
      <c r="B75" s="232">
        <f t="shared" si="129"/>
        <v>304</v>
      </c>
      <c r="C75" s="232">
        <f t="shared" si="130"/>
        <v>296</v>
      </c>
      <c r="D75" s="232">
        <f t="shared" si="131"/>
        <v>981</v>
      </c>
      <c r="E75" s="232">
        <f t="shared" si="132"/>
        <v>1174</v>
      </c>
      <c r="F75" s="232">
        <f t="shared" si="133"/>
        <v>5570</v>
      </c>
      <c r="G75" s="232">
        <f t="shared" si="134"/>
        <v>4981</v>
      </c>
      <c r="H75" s="232">
        <f t="shared" si="135"/>
        <v>6214</v>
      </c>
      <c r="I75" s="232">
        <f t="shared" si="136"/>
        <v>5266</v>
      </c>
      <c r="J75" s="232">
        <f t="shared" si="137"/>
        <v>4638</v>
      </c>
      <c r="K75" s="232">
        <f t="shared" si="138"/>
        <v>4364</v>
      </c>
      <c r="L75" s="232">
        <f t="shared" si="139"/>
        <v>3057</v>
      </c>
      <c r="M75" s="232">
        <f t="shared" si="140"/>
        <v>2781</v>
      </c>
      <c r="N75" s="232">
        <f t="shared" si="141"/>
        <v>1426</v>
      </c>
      <c r="O75" s="232">
        <f t="shared" si="142"/>
        <v>1256</v>
      </c>
      <c r="P75" s="232">
        <f t="shared" si="143"/>
        <v>571</v>
      </c>
      <c r="Q75" s="232">
        <f t="shared" si="144"/>
        <v>540</v>
      </c>
      <c r="R75" s="232">
        <f t="shared" si="145"/>
        <v>145</v>
      </c>
      <c r="S75" s="232">
        <f t="shared" si="146"/>
        <v>212</v>
      </c>
      <c r="T75" s="232">
        <f t="shared" si="147"/>
        <v>21</v>
      </c>
      <c r="U75" s="232">
        <f t="shared" si="148"/>
        <v>42</v>
      </c>
      <c r="W75" s="16" t="s">
        <v>81</v>
      </c>
      <c r="X75" s="616">
        <f t="shared" si="108"/>
        <v>168</v>
      </c>
      <c r="Y75" s="616">
        <f t="shared" si="109"/>
        <v>155</v>
      </c>
      <c r="Z75" s="616">
        <f t="shared" si="110"/>
        <v>386</v>
      </c>
      <c r="AA75" s="616">
        <f t="shared" si="111"/>
        <v>369</v>
      </c>
      <c r="AB75" s="616">
        <f t="shared" si="112"/>
        <v>859</v>
      </c>
      <c r="AC75" s="616">
        <f t="shared" si="113"/>
        <v>937</v>
      </c>
      <c r="AD75" s="616">
        <f t="shared" si="114"/>
        <v>856</v>
      </c>
      <c r="AE75" s="616">
        <f t="shared" si="115"/>
        <v>965</v>
      </c>
      <c r="AF75" s="616">
        <f t="shared" si="116"/>
        <v>826</v>
      </c>
      <c r="AG75" s="616">
        <f t="shared" si="117"/>
        <v>807</v>
      </c>
      <c r="AH75" s="616">
        <f t="shared" si="118"/>
        <v>539</v>
      </c>
      <c r="AI75" s="616">
        <f t="shared" si="119"/>
        <v>535</v>
      </c>
      <c r="AJ75" s="616">
        <f t="shared" si="120"/>
        <v>289</v>
      </c>
      <c r="AK75" s="616">
        <f t="shared" si="121"/>
        <v>262</v>
      </c>
      <c r="AL75" s="616">
        <f t="shared" si="122"/>
        <v>127</v>
      </c>
      <c r="AM75" s="616">
        <f t="shared" si="123"/>
        <v>135</v>
      </c>
      <c r="AN75" s="616">
        <f t="shared" si="124"/>
        <v>44</v>
      </c>
      <c r="AO75" s="616">
        <f t="shared" si="125"/>
        <v>68</v>
      </c>
      <c r="AP75" s="616">
        <f t="shared" si="126"/>
        <v>11</v>
      </c>
      <c r="AQ75" s="616">
        <f t="shared" si="127"/>
        <v>20</v>
      </c>
      <c r="AR75" s="616">
        <f t="shared" si="128"/>
        <v>134</v>
      </c>
      <c r="AT75" s="16" t="s">
        <v>81</v>
      </c>
      <c r="AU75" s="13">
        <v>2</v>
      </c>
      <c r="AV75" s="13">
        <v>14</v>
      </c>
      <c r="AW75" s="13">
        <v>16</v>
      </c>
      <c r="AX75" s="13">
        <v>19</v>
      </c>
      <c r="AY75" s="13">
        <v>10</v>
      </c>
      <c r="AZ75" s="13">
        <v>9</v>
      </c>
      <c r="BA75" s="13">
        <v>18</v>
      </c>
      <c r="BB75" s="13">
        <v>25</v>
      </c>
      <c r="BC75" s="13">
        <v>16</v>
      </c>
      <c r="BD75" s="13">
        <v>26</v>
      </c>
      <c r="BE75" s="13">
        <v>20</v>
      </c>
      <c r="BF75" s="13">
        <v>27</v>
      </c>
      <c r="BG75" s="13">
        <v>26</v>
      </c>
      <c r="BH75" s="13">
        <v>21</v>
      </c>
      <c r="BI75" s="13">
        <v>36</v>
      </c>
      <c r="BJ75" s="13">
        <v>28</v>
      </c>
      <c r="BK75" s="13">
        <v>43</v>
      </c>
      <c r="BL75" s="13">
        <v>42</v>
      </c>
      <c r="BM75" s="13">
        <v>52</v>
      </c>
      <c r="BN75" s="13">
        <v>74</v>
      </c>
      <c r="BO75" s="13">
        <v>85</v>
      </c>
      <c r="BP75" s="13">
        <v>84</v>
      </c>
      <c r="BQ75" s="13">
        <v>100</v>
      </c>
      <c r="BR75" s="13">
        <v>79</v>
      </c>
      <c r="BS75" s="13">
        <v>95</v>
      </c>
      <c r="BT75" s="13">
        <v>92</v>
      </c>
      <c r="BU75" s="13">
        <v>107</v>
      </c>
      <c r="BV75" s="13">
        <v>94</v>
      </c>
      <c r="BW75" s="13">
        <v>94</v>
      </c>
      <c r="BX75" s="13">
        <v>107</v>
      </c>
      <c r="BY75" s="13">
        <v>95</v>
      </c>
      <c r="BZ75" s="13">
        <v>105</v>
      </c>
      <c r="CA75" s="13">
        <v>84</v>
      </c>
      <c r="CB75" s="13">
        <v>94</v>
      </c>
      <c r="CC75" s="13">
        <v>90</v>
      </c>
      <c r="CD75" s="13">
        <v>111</v>
      </c>
      <c r="CE75" s="13">
        <v>81</v>
      </c>
      <c r="CF75" s="13">
        <v>107</v>
      </c>
      <c r="CG75" s="13">
        <v>99</v>
      </c>
      <c r="CH75" s="13">
        <v>99</v>
      </c>
      <c r="CI75" s="13">
        <v>122</v>
      </c>
      <c r="CJ75" s="13">
        <v>98</v>
      </c>
      <c r="CK75" s="13">
        <v>67</v>
      </c>
      <c r="CL75" s="13">
        <v>87</v>
      </c>
      <c r="CM75" s="13">
        <v>86</v>
      </c>
      <c r="CN75" s="13">
        <v>87</v>
      </c>
      <c r="CO75" s="13">
        <v>65</v>
      </c>
      <c r="CP75" s="13">
        <v>61</v>
      </c>
      <c r="CQ75" s="13">
        <v>75</v>
      </c>
      <c r="CR75" s="13">
        <v>59</v>
      </c>
      <c r="CS75" s="13">
        <v>78</v>
      </c>
      <c r="CT75" s="13">
        <v>42</v>
      </c>
      <c r="CU75" s="13">
        <v>70</v>
      </c>
      <c r="CV75" s="13">
        <v>60</v>
      </c>
      <c r="CW75" s="13">
        <v>41</v>
      </c>
      <c r="CX75" s="13">
        <v>44</v>
      </c>
      <c r="CY75" s="13">
        <v>58</v>
      </c>
      <c r="CZ75" s="13">
        <v>50</v>
      </c>
      <c r="DA75" s="13">
        <v>60</v>
      </c>
      <c r="DB75" s="13">
        <v>32</v>
      </c>
      <c r="DC75" s="13">
        <v>33</v>
      </c>
      <c r="DD75" s="13">
        <v>30</v>
      </c>
      <c r="DE75" s="13">
        <v>30</v>
      </c>
      <c r="DF75" s="13">
        <v>30</v>
      </c>
      <c r="DG75" s="13">
        <v>34</v>
      </c>
      <c r="DH75" s="13">
        <v>22</v>
      </c>
      <c r="DI75" s="13">
        <v>18</v>
      </c>
      <c r="DJ75" s="13">
        <v>26</v>
      </c>
      <c r="DK75" s="13">
        <v>19</v>
      </c>
      <c r="DL75" s="13">
        <v>20</v>
      </c>
      <c r="DM75" s="13">
        <v>12</v>
      </c>
      <c r="DN75" s="13">
        <v>26</v>
      </c>
      <c r="DO75" s="13">
        <v>15</v>
      </c>
      <c r="DP75" s="13">
        <v>16</v>
      </c>
      <c r="DQ75" s="13">
        <v>10</v>
      </c>
      <c r="DR75" s="13">
        <v>17</v>
      </c>
      <c r="DS75" s="13">
        <v>13</v>
      </c>
      <c r="DT75" s="13">
        <v>7</v>
      </c>
      <c r="DU75" s="13">
        <v>9</v>
      </c>
      <c r="DV75" s="13">
        <v>10</v>
      </c>
      <c r="DW75" s="13">
        <v>5</v>
      </c>
      <c r="DX75" s="13">
        <v>9</v>
      </c>
      <c r="DY75" s="13">
        <v>12</v>
      </c>
      <c r="DZ75" s="13">
        <v>5</v>
      </c>
      <c r="EA75" s="13">
        <v>4</v>
      </c>
      <c r="EB75" s="13">
        <v>7</v>
      </c>
      <c r="EC75" s="13">
        <v>9</v>
      </c>
      <c r="ED75" s="13">
        <v>5</v>
      </c>
      <c r="EE75" s="13">
        <v>7</v>
      </c>
      <c r="EF75" s="13">
        <v>5</v>
      </c>
      <c r="EG75" s="13">
        <v>4</v>
      </c>
      <c r="EH75" s="13">
        <v>3</v>
      </c>
      <c r="EI75" s="13">
        <v>6</v>
      </c>
      <c r="EJ75" s="13"/>
      <c r="EK75" s="13">
        <v>3</v>
      </c>
      <c r="EL75" s="13"/>
      <c r="EM75" s="13">
        <v>3</v>
      </c>
      <c r="EN75" s="13">
        <v>1</v>
      </c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>
        <v>1</v>
      </c>
      <c r="FC75" s="57">
        <v>4254</v>
      </c>
      <c r="FD75" s="13">
        <v>4254</v>
      </c>
      <c r="FE75" s="16" t="s">
        <v>81</v>
      </c>
      <c r="FF75" s="13">
        <v>6</v>
      </c>
      <c r="FG75" s="13">
        <v>17</v>
      </c>
      <c r="FH75" s="13">
        <v>17</v>
      </c>
      <c r="FI75" s="13">
        <v>13</v>
      </c>
      <c r="FJ75" s="13">
        <v>19</v>
      </c>
      <c r="FK75" s="13">
        <v>16</v>
      </c>
      <c r="FL75" s="13">
        <v>15</v>
      </c>
      <c r="FM75" s="13">
        <v>19</v>
      </c>
      <c r="FN75" s="13">
        <v>21</v>
      </c>
      <c r="FO75" s="13">
        <v>25</v>
      </c>
      <c r="FP75" s="13">
        <v>22</v>
      </c>
      <c r="FQ75" s="13">
        <v>16</v>
      </c>
      <c r="FR75" s="13">
        <v>31</v>
      </c>
      <c r="FS75" s="13">
        <v>31</v>
      </c>
      <c r="FT75" s="13">
        <v>31</v>
      </c>
      <c r="FU75" s="13">
        <v>43</v>
      </c>
      <c r="FV75" s="13">
        <v>47</v>
      </c>
      <c r="FW75" s="13">
        <v>46</v>
      </c>
      <c r="FX75" s="13">
        <v>60</v>
      </c>
      <c r="FY75" s="13">
        <v>59</v>
      </c>
      <c r="FZ75" s="13">
        <v>61</v>
      </c>
      <c r="GA75" s="13">
        <v>66</v>
      </c>
      <c r="GB75" s="13">
        <v>74</v>
      </c>
      <c r="GC75" s="13">
        <v>78</v>
      </c>
      <c r="GD75" s="13">
        <v>91</v>
      </c>
      <c r="GE75" s="13">
        <v>95</v>
      </c>
      <c r="GF75" s="13">
        <v>105</v>
      </c>
      <c r="GG75" s="13">
        <v>92</v>
      </c>
      <c r="GH75" s="13">
        <v>95</v>
      </c>
      <c r="GI75" s="13">
        <v>102</v>
      </c>
      <c r="GJ75" s="13">
        <v>91</v>
      </c>
      <c r="GK75" s="13">
        <v>87</v>
      </c>
      <c r="GL75" s="13">
        <v>88</v>
      </c>
      <c r="GM75" s="13">
        <v>79</v>
      </c>
      <c r="GN75" s="13">
        <v>91</v>
      </c>
      <c r="GO75" s="13">
        <v>81</v>
      </c>
      <c r="GP75" s="13">
        <v>68</v>
      </c>
      <c r="GQ75" s="13">
        <v>83</v>
      </c>
      <c r="GR75" s="13">
        <v>100</v>
      </c>
      <c r="GS75" s="13">
        <v>88</v>
      </c>
      <c r="GT75" s="13">
        <v>97</v>
      </c>
      <c r="GU75" s="13">
        <v>86</v>
      </c>
      <c r="GV75" s="13">
        <v>95</v>
      </c>
      <c r="GW75" s="13">
        <v>85</v>
      </c>
      <c r="GX75" s="13">
        <v>102</v>
      </c>
      <c r="GY75" s="13">
        <v>82</v>
      </c>
      <c r="GZ75" s="13">
        <v>81</v>
      </c>
      <c r="HA75" s="13">
        <v>75</v>
      </c>
      <c r="HB75" s="13">
        <v>66</v>
      </c>
      <c r="HC75" s="13">
        <v>57</v>
      </c>
      <c r="HD75" s="13">
        <v>71</v>
      </c>
      <c r="HE75" s="13">
        <v>67</v>
      </c>
      <c r="HF75" s="13">
        <v>64</v>
      </c>
      <c r="HG75" s="13">
        <v>47</v>
      </c>
      <c r="HH75" s="13">
        <v>46</v>
      </c>
      <c r="HI75" s="13">
        <v>63</v>
      </c>
      <c r="HJ75" s="13">
        <v>49</v>
      </c>
      <c r="HK75" s="13">
        <v>44</v>
      </c>
      <c r="HL75" s="13">
        <v>48</v>
      </c>
      <c r="HM75" s="13">
        <v>40</v>
      </c>
      <c r="HN75" s="13">
        <v>39</v>
      </c>
      <c r="HO75" s="13">
        <v>35</v>
      </c>
      <c r="HP75" s="13">
        <v>23</v>
      </c>
      <c r="HQ75" s="13">
        <v>30</v>
      </c>
      <c r="HR75" s="13">
        <v>35</v>
      </c>
      <c r="HS75" s="13">
        <v>30</v>
      </c>
      <c r="HT75" s="13">
        <v>24</v>
      </c>
      <c r="HU75" s="13">
        <v>30</v>
      </c>
      <c r="HV75" s="13">
        <v>19</v>
      </c>
      <c r="HW75" s="13">
        <v>24</v>
      </c>
      <c r="HX75" s="13">
        <v>24</v>
      </c>
      <c r="HY75" s="13">
        <v>25</v>
      </c>
      <c r="HZ75" s="13">
        <v>13</v>
      </c>
      <c r="IA75" s="13">
        <v>10</v>
      </c>
      <c r="IB75" s="13">
        <v>12</v>
      </c>
      <c r="IC75" s="13">
        <v>8</v>
      </c>
      <c r="ID75" s="13">
        <v>11</v>
      </c>
      <c r="IE75" s="13">
        <v>10</v>
      </c>
      <c r="IF75" s="13">
        <v>8</v>
      </c>
      <c r="IG75" s="13">
        <v>6</v>
      </c>
      <c r="IH75" s="13">
        <v>5</v>
      </c>
      <c r="II75" s="13">
        <v>4</v>
      </c>
      <c r="IJ75" s="13">
        <v>8</v>
      </c>
      <c r="IK75" s="13">
        <v>5</v>
      </c>
      <c r="IL75" s="13">
        <v>7</v>
      </c>
      <c r="IM75" s="13">
        <v>4</v>
      </c>
      <c r="IN75" s="13">
        <v>2</v>
      </c>
      <c r="IO75" s="13">
        <v>3</v>
      </c>
      <c r="IP75" s="13">
        <v>2</v>
      </c>
      <c r="IQ75" s="13">
        <v>4</v>
      </c>
      <c r="IR75" s="13">
        <v>3</v>
      </c>
      <c r="IS75" s="13">
        <v>1</v>
      </c>
      <c r="IT75" s="13">
        <v>4</v>
      </c>
      <c r="IU75" s="13"/>
      <c r="IV75" s="13">
        <v>1</v>
      </c>
      <c r="IW75" s="13">
        <v>1</v>
      </c>
      <c r="IX75" s="13"/>
      <c r="IY75" s="13">
        <v>1</v>
      </c>
      <c r="IZ75" s="13"/>
      <c r="JA75" s="13"/>
      <c r="JB75" s="13"/>
      <c r="JC75" s="13"/>
      <c r="JD75" s="13"/>
      <c r="JE75" s="13"/>
      <c r="JF75" s="13"/>
      <c r="JG75" s="13"/>
      <c r="JH75" s="13"/>
      <c r="JI75" s="57">
        <v>4105</v>
      </c>
      <c r="JJ75" s="13">
        <v>2</v>
      </c>
      <c r="JK75" s="13">
        <v>6</v>
      </c>
      <c r="JL75" s="13"/>
      <c r="JM75" s="13"/>
      <c r="JN75" s="13">
        <v>2</v>
      </c>
      <c r="JO75" s="13">
        <v>3</v>
      </c>
      <c r="JP75" s="13">
        <v>1</v>
      </c>
      <c r="JQ75" s="13">
        <v>1</v>
      </c>
      <c r="JR75" s="13">
        <v>1</v>
      </c>
      <c r="JS75" s="13">
        <v>2</v>
      </c>
      <c r="JT75" s="13">
        <v>4</v>
      </c>
      <c r="JU75" s="13">
        <v>6</v>
      </c>
      <c r="JV75" s="13"/>
      <c r="JW75" s="13"/>
      <c r="JX75" s="13">
        <v>4</v>
      </c>
      <c r="JY75" s="13">
        <v>1</v>
      </c>
      <c r="JZ75" s="13">
        <v>4</v>
      </c>
      <c r="KA75" s="13">
        <v>5</v>
      </c>
      <c r="KB75" s="13">
        <v>3</v>
      </c>
      <c r="KC75" s="13">
        <v>3</v>
      </c>
      <c r="KD75" s="13">
        <v>3</v>
      </c>
      <c r="KE75" s="13">
        <v>1</v>
      </c>
      <c r="KF75" s="13">
        <v>2</v>
      </c>
      <c r="KG75" s="13">
        <v>3</v>
      </c>
      <c r="KH75" s="13"/>
      <c r="KI75" s="13">
        <v>1</v>
      </c>
      <c r="KJ75" s="13">
        <v>1</v>
      </c>
      <c r="KK75" s="13"/>
      <c r="KL75" s="13">
        <v>2</v>
      </c>
      <c r="KM75" s="13">
        <v>1</v>
      </c>
      <c r="KN75" s="13">
        <v>1</v>
      </c>
      <c r="KO75" s="13">
        <v>4</v>
      </c>
      <c r="KP75" s="13">
        <v>5</v>
      </c>
      <c r="KQ75" s="13">
        <v>7</v>
      </c>
      <c r="KR75" s="13">
        <v>9</v>
      </c>
      <c r="KS75" s="13">
        <v>7</v>
      </c>
      <c r="KT75" s="13">
        <v>4</v>
      </c>
      <c r="KU75" s="13"/>
      <c r="KV75" s="13">
        <v>2</v>
      </c>
      <c r="KW75" s="13"/>
      <c r="KX75" s="13">
        <v>2</v>
      </c>
      <c r="KY75" s="13">
        <v>1</v>
      </c>
      <c r="KZ75" s="13"/>
      <c r="LA75" s="13"/>
      <c r="LB75" s="13"/>
      <c r="LC75" s="13"/>
      <c r="LD75" s="13">
        <v>1</v>
      </c>
      <c r="LE75" s="13"/>
      <c r="LF75" s="13"/>
      <c r="LG75" s="13"/>
      <c r="LH75" s="13"/>
      <c r="LI75" s="13"/>
      <c r="LJ75" s="13"/>
      <c r="LK75" s="13">
        <v>2</v>
      </c>
      <c r="LL75" s="13"/>
      <c r="LM75" s="13">
        <v>1</v>
      </c>
      <c r="LN75" s="13"/>
      <c r="LO75" s="13"/>
      <c r="LP75" s="13"/>
      <c r="LQ75" s="13"/>
      <c r="LR75" s="13">
        <v>1</v>
      </c>
      <c r="LS75" s="13"/>
      <c r="LT75" s="13"/>
      <c r="LU75" s="13"/>
      <c r="LV75" s="13"/>
      <c r="LW75" s="13">
        <v>1</v>
      </c>
      <c r="LX75" s="13"/>
      <c r="LY75" s="13"/>
      <c r="LZ75" s="13"/>
      <c r="MA75" s="13">
        <v>1</v>
      </c>
      <c r="MB75" s="13"/>
      <c r="MC75" s="13"/>
      <c r="MD75" s="13"/>
      <c r="ME75" s="13"/>
      <c r="MF75" s="13"/>
      <c r="MG75" s="13"/>
      <c r="MH75" s="13">
        <v>1</v>
      </c>
      <c r="MI75" s="13"/>
      <c r="MJ75" s="13"/>
      <c r="MK75" s="13">
        <v>1</v>
      </c>
      <c r="ML75" s="13"/>
      <c r="MM75" s="13">
        <v>1</v>
      </c>
      <c r="MN75" s="13">
        <v>1</v>
      </c>
      <c r="MO75" s="13"/>
      <c r="MP75" s="13"/>
      <c r="MQ75" s="13">
        <v>1</v>
      </c>
      <c r="MR75" s="13"/>
      <c r="MS75" s="13">
        <v>1</v>
      </c>
      <c r="MT75" s="13">
        <v>2</v>
      </c>
      <c r="MU75" s="13"/>
      <c r="MV75" s="13">
        <v>2</v>
      </c>
      <c r="MW75" s="13">
        <v>1</v>
      </c>
      <c r="MX75" s="13"/>
      <c r="MY75" s="13"/>
      <c r="MZ75" s="13"/>
      <c r="NA75" s="13"/>
      <c r="NB75" s="13"/>
      <c r="NC75" s="13">
        <v>1</v>
      </c>
      <c r="ND75" s="13"/>
      <c r="NE75" s="13"/>
      <c r="NF75" s="13"/>
      <c r="NG75" s="13"/>
      <c r="NH75" s="13"/>
      <c r="NI75" s="13"/>
      <c r="NJ75" s="13"/>
      <c r="NK75" s="13"/>
      <c r="NL75" s="13"/>
      <c r="NM75" s="13">
        <v>10</v>
      </c>
      <c r="NN75" s="57">
        <v>133</v>
      </c>
      <c r="NO75" s="13">
        <v>4238</v>
      </c>
    </row>
    <row r="76" spans="1:379">
      <c r="A76" s="8" t="s">
        <v>87</v>
      </c>
      <c r="B76" s="232">
        <f t="shared" si="129"/>
        <v>43</v>
      </c>
      <c r="C76" s="232">
        <f t="shared" si="130"/>
        <v>41</v>
      </c>
      <c r="D76" s="232">
        <f t="shared" si="131"/>
        <v>52</v>
      </c>
      <c r="E76" s="232">
        <f t="shared" si="132"/>
        <v>61</v>
      </c>
      <c r="F76" s="232">
        <f t="shared" si="133"/>
        <v>77</v>
      </c>
      <c r="G76" s="232">
        <f t="shared" si="134"/>
        <v>108</v>
      </c>
      <c r="H76" s="232">
        <f t="shared" si="135"/>
        <v>83</v>
      </c>
      <c r="I76" s="232">
        <f t="shared" si="136"/>
        <v>102</v>
      </c>
      <c r="J76" s="232">
        <f t="shared" si="137"/>
        <v>68</v>
      </c>
      <c r="K76" s="232">
        <f t="shared" si="138"/>
        <v>88</v>
      </c>
      <c r="L76" s="232">
        <f t="shared" si="139"/>
        <v>66</v>
      </c>
      <c r="M76" s="232">
        <f t="shared" si="140"/>
        <v>60</v>
      </c>
      <c r="N76" s="232">
        <f t="shared" si="141"/>
        <v>24</v>
      </c>
      <c r="O76" s="232">
        <f t="shared" si="142"/>
        <v>27</v>
      </c>
      <c r="P76" s="232">
        <f t="shared" si="143"/>
        <v>18</v>
      </c>
      <c r="Q76" s="232">
        <f t="shared" si="144"/>
        <v>17</v>
      </c>
      <c r="R76" s="232">
        <f t="shared" si="145"/>
        <v>12</v>
      </c>
      <c r="S76" s="232">
        <f t="shared" si="146"/>
        <v>10</v>
      </c>
      <c r="T76" s="232">
        <f t="shared" si="147"/>
        <v>2</v>
      </c>
      <c r="U76" s="232">
        <f t="shared" si="148"/>
        <v>7</v>
      </c>
      <c r="W76" s="16" t="s">
        <v>82</v>
      </c>
      <c r="X76" s="616">
        <f t="shared" si="108"/>
        <v>322</v>
      </c>
      <c r="Y76" s="616">
        <f t="shared" si="109"/>
        <v>295</v>
      </c>
      <c r="Z76" s="616">
        <f t="shared" si="110"/>
        <v>941</v>
      </c>
      <c r="AA76" s="616">
        <f t="shared" si="111"/>
        <v>1068</v>
      </c>
      <c r="AB76" s="616">
        <f t="shared" si="112"/>
        <v>3488</v>
      </c>
      <c r="AC76" s="616">
        <f t="shared" si="113"/>
        <v>3259</v>
      </c>
      <c r="AD76" s="616">
        <f t="shared" si="114"/>
        <v>3690</v>
      </c>
      <c r="AE76" s="616">
        <f t="shared" si="115"/>
        <v>3425</v>
      </c>
      <c r="AF76" s="616">
        <f t="shared" si="116"/>
        <v>3099</v>
      </c>
      <c r="AG76" s="616">
        <f t="shared" si="117"/>
        <v>2966</v>
      </c>
      <c r="AH76" s="616">
        <f t="shared" si="118"/>
        <v>1917</v>
      </c>
      <c r="AI76" s="616">
        <f t="shared" si="119"/>
        <v>1812</v>
      </c>
      <c r="AJ76" s="616">
        <f t="shared" si="120"/>
        <v>1025</v>
      </c>
      <c r="AK76" s="616">
        <f t="shared" si="121"/>
        <v>953</v>
      </c>
      <c r="AL76" s="616">
        <f t="shared" si="122"/>
        <v>508</v>
      </c>
      <c r="AM76" s="616">
        <f t="shared" si="123"/>
        <v>438</v>
      </c>
      <c r="AN76" s="616">
        <f t="shared" si="124"/>
        <v>148</v>
      </c>
      <c r="AO76" s="616">
        <f t="shared" si="125"/>
        <v>196</v>
      </c>
      <c r="AP76" s="616">
        <f t="shared" si="126"/>
        <v>22</v>
      </c>
      <c r="AQ76" s="616">
        <f t="shared" si="127"/>
        <v>50</v>
      </c>
      <c r="AR76" s="616">
        <f t="shared" si="128"/>
        <v>319</v>
      </c>
      <c r="AT76" s="16" t="s">
        <v>82</v>
      </c>
      <c r="AU76" s="13">
        <v>13</v>
      </c>
      <c r="AV76" s="13">
        <v>40</v>
      </c>
      <c r="AW76" s="13">
        <v>34</v>
      </c>
      <c r="AX76" s="13">
        <v>28</v>
      </c>
      <c r="AY76" s="13">
        <v>39</v>
      </c>
      <c r="AZ76" s="13">
        <v>29</v>
      </c>
      <c r="BA76" s="13">
        <v>20</v>
      </c>
      <c r="BB76" s="13">
        <v>29</v>
      </c>
      <c r="BC76" s="13">
        <v>29</v>
      </c>
      <c r="BD76" s="13">
        <v>34</v>
      </c>
      <c r="BE76" s="13">
        <v>37</v>
      </c>
      <c r="BF76" s="13">
        <v>42</v>
      </c>
      <c r="BG76" s="13">
        <v>48</v>
      </c>
      <c r="BH76" s="13">
        <v>68</v>
      </c>
      <c r="BI76" s="13">
        <v>75</v>
      </c>
      <c r="BJ76" s="13">
        <v>113</v>
      </c>
      <c r="BK76" s="13">
        <v>108</v>
      </c>
      <c r="BL76" s="13">
        <v>143</v>
      </c>
      <c r="BM76" s="13">
        <v>230</v>
      </c>
      <c r="BN76" s="13">
        <v>204</v>
      </c>
      <c r="BO76" s="13">
        <v>216</v>
      </c>
      <c r="BP76" s="13">
        <v>267</v>
      </c>
      <c r="BQ76" s="13">
        <v>300</v>
      </c>
      <c r="BR76" s="13">
        <v>324</v>
      </c>
      <c r="BS76" s="13">
        <v>364</v>
      </c>
      <c r="BT76" s="13">
        <v>341</v>
      </c>
      <c r="BU76" s="13">
        <v>363</v>
      </c>
      <c r="BV76" s="13">
        <v>341</v>
      </c>
      <c r="BW76" s="13">
        <v>367</v>
      </c>
      <c r="BX76" s="13">
        <v>376</v>
      </c>
      <c r="BY76" s="13">
        <v>355</v>
      </c>
      <c r="BZ76" s="13">
        <v>377</v>
      </c>
      <c r="CA76" s="13">
        <v>358</v>
      </c>
      <c r="CB76" s="13">
        <v>358</v>
      </c>
      <c r="CC76" s="13">
        <v>358</v>
      </c>
      <c r="CD76" s="13">
        <v>306</v>
      </c>
      <c r="CE76" s="13">
        <v>321</v>
      </c>
      <c r="CF76" s="13">
        <v>313</v>
      </c>
      <c r="CG76" s="13">
        <v>341</v>
      </c>
      <c r="CH76" s="13">
        <v>338</v>
      </c>
      <c r="CI76" s="13">
        <v>352</v>
      </c>
      <c r="CJ76" s="13">
        <v>341</v>
      </c>
      <c r="CK76" s="13">
        <v>335</v>
      </c>
      <c r="CL76" s="13">
        <v>330</v>
      </c>
      <c r="CM76" s="13">
        <v>288</v>
      </c>
      <c r="CN76" s="13">
        <v>301</v>
      </c>
      <c r="CO76" s="13">
        <v>261</v>
      </c>
      <c r="CP76" s="13">
        <v>251</v>
      </c>
      <c r="CQ76" s="13">
        <v>246</v>
      </c>
      <c r="CR76" s="13">
        <v>261</v>
      </c>
      <c r="CS76" s="13">
        <v>230</v>
      </c>
      <c r="CT76" s="13">
        <v>224</v>
      </c>
      <c r="CU76" s="13">
        <v>197</v>
      </c>
      <c r="CV76" s="13">
        <v>193</v>
      </c>
      <c r="CW76" s="13">
        <v>175</v>
      </c>
      <c r="CX76" s="13">
        <v>167</v>
      </c>
      <c r="CY76" s="13">
        <v>194</v>
      </c>
      <c r="CZ76" s="13">
        <v>148</v>
      </c>
      <c r="DA76" s="13">
        <v>148</v>
      </c>
      <c r="DB76" s="13">
        <v>136</v>
      </c>
      <c r="DC76" s="13">
        <v>121</v>
      </c>
      <c r="DD76" s="13">
        <v>125</v>
      </c>
      <c r="DE76" s="13">
        <v>104</v>
      </c>
      <c r="DF76" s="13">
        <v>98</v>
      </c>
      <c r="DG76" s="13">
        <v>99</v>
      </c>
      <c r="DH76" s="13">
        <v>97</v>
      </c>
      <c r="DI76" s="13">
        <v>80</v>
      </c>
      <c r="DJ76" s="13">
        <v>78</v>
      </c>
      <c r="DK76" s="13">
        <v>87</v>
      </c>
      <c r="DL76" s="13">
        <v>64</v>
      </c>
      <c r="DM76" s="13">
        <v>70</v>
      </c>
      <c r="DN76" s="13">
        <v>67</v>
      </c>
      <c r="DO76" s="13">
        <v>55</v>
      </c>
      <c r="DP76" s="13">
        <v>37</v>
      </c>
      <c r="DQ76" s="13">
        <v>41</v>
      </c>
      <c r="DR76" s="13">
        <v>40</v>
      </c>
      <c r="DS76" s="13">
        <v>38</v>
      </c>
      <c r="DT76" s="13">
        <v>37</v>
      </c>
      <c r="DU76" s="13">
        <v>31</v>
      </c>
      <c r="DV76" s="13">
        <v>22</v>
      </c>
      <c r="DW76" s="13">
        <v>26</v>
      </c>
      <c r="DX76" s="13">
        <v>29</v>
      </c>
      <c r="DY76" s="13">
        <v>20</v>
      </c>
      <c r="DZ76" s="13">
        <v>20</v>
      </c>
      <c r="EA76" s="13">
        <v>23</v>
      </c>
      <c r="EB76" s="13">
        <v>20</v>
      </c>
      <c r="EC76" s="13">
        <v>19</v>
      </c>
      <c r="ED76" s="13">
        <v>14</v>
      </c>
      <c r="EE76" s="13">
        <v>16</v>
      </c>
      <c r="EF76" s="13">
        <v>9</v>
      </c>
      <c r="EG76" s="13">
        <v>8</v>
      </c>
      <c r="EH76" s="13">
        <v>9</v>
      </c>
      <c r="EI76" s="13">
        <v>11</v>
      </c>
      <c r="EJ76" s="13">
        <v>8</v>
      </c>
      <c r="EK76" s="13">
        <v>5</v>
      </c>
      <c r="EL76" s="13">
        <v>4</v>
      </c>
      <c r="EM76" s="13">
        <v>2</v>
      </c>
      <c r="EN76" s="13">
        <v>3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57">
        <v>14462</v>
      </c>
      <c r="FD76" s="13">
        <v>14462</v>
      </c>
      <c r="FE76" s="16" t="s">
        <v>82</v>
      </c>
      <c r="FF76" s="13">
        <v>16</v>
      </c>
      <c r="FG76" s="13">
        <v>30</v>
      </c>
      <c r="FH76" s="13">
        <v>53</v>
      </c>
      <c r="FI76" s="13">
        <v>35</v>
      </c>
      <c r="FJ76" s="13">
        <v>42</v>
      </c>
      <c r="FK76" s="13">
        <v>26</v>
      </c>
      <c r="FL76" s="13">
        <v>22</v>
      </c>
      <c r="FM76" s="13">
        <v>26</v>
      </c>
      <c r="FN76" s="13">
        <v>33</v>
      </c>
      <c r="FO76" s="13">
        <v>39</v>
      </c>
      <c r="FP76" s="13">
        <v>29</v>
      </c>
      <c r="FQ76" s="13">
        <v>38</v>
      </c>
      <c r="FR76" s="13">
        <v>59</v>
      </c>
      <c r="FS76" s="13">
        <v>72</v>
      </c>
      <c r="FT76" s="13">
        <v>73</v>
      </c>
      <c r="FU76" s="13">
        <v>87</v>
      </c>
      <c r="FV76" s="13">
        <v>81</v>
      </c>
      <c r="FW76" s="13">
        <v>105</v>
      </c>
      <c r="FX76" s="13">
        <v>199</v>
      </c>
      <c r="FY76" s="13">
        <v>198</v>
      </c>
      <c r="FZ76" s="13">
        <v>246</v>
      </c>
      <c r="GA76" s="13">
        <v>278</v>
      </c>
      <c r="GB76" s="13">
        <v>314</v>
      </c>
      <c r="GC76" s="13">
        <v>310</v>
      </c>
      <c r="GD76" s="13">
        <v>377</v>
      </c>
      <c r="GE76" s="13">
        <v>381</v>
      </c>
      <c r="GF76" s="13">
        <v>393</v>
      </c>
      <c r="GG76" s="13">
        <v>402</v>
      </c>
      <c r="GH76" s="13">
        <v>358</v>
      </c>
      <c r="GI76" s="13">
        <v>429</v>
      </c>
      <c r="GJ76" s="13">
        <v>405</v>
      </c>
      <c r="GK76" s="13">
        <v>388</v>
      </c>
      <c r="GL76" s="13">
        <v>378</v>
      </c>
      <c r="GM76" s="13">
        <v>371</v>
      </c>
      <c r="GN76" s="13">
        <v>372</v>
      </c>
      <c r="GO76" s="13">
        <v>355</v>
      </c>
      <c r="GP76" s="13">
        <v>362</v>
      </c>
      <c r="GQ76" s="13">
        <v>356</v>
      </c>
      <c r="GR76" s="13">
        <v>350</v>
      </c>
      <c r="GS76" s="13">
        <v>353</v>
      </c>
      <c r="GT76" s="13">
        <v>324</v>
      </c>
      <c r="GU76" s="13">
        <v>340</v>
      </c>
      <c r="GV76" s="13">
        <v>340</v>
      </c>
      <c r="GW76" s="13">
        <v>317</v>
      </c>
      <c r="GX76" s="13">
        <v>302</v>
      </c>
      <c r="GY76" s="13">
        <v>311</v>
      </c>
      <c r="GZ76" s="13">
        <v>293</v>
      </c>
      <c r="HA76" s="13">
        <v>286</v>
      </c>
      <c r="HB76" s="13">
        <v>293</v>
      </c>
      <c r="HC76" s="13">
        <v>293</v>
      </c>
      <c r="HD76" s="13">
        <v>259</v>
      </c>
      <c r="HE76" s="13">
        <v>207</v>
      </c>
      <c r="HF76" s="13">
        <v>183</v>
      </c>
      <c r="HG76" s="13">
        <v>200</v>
      </c>
      <c r="HH76" s="13">
        <v>206</v>
      </c>
      <c r="HI76" s="13">
        <v>180</v>
      </c>
      <c r="HJ76" s="13">
        <v>194</v>
      </c>
      <c r="HK76" s="13">
        <v>174</v>
      </c>
      <c r="HL76" s="13">
        <v>154</v>
      </c>
      <c r="HM76" s="13">
        <v>160</v>
      </c>
      <c r="HN76" s="13">
        <v>108</v>
      </c>
      <c r="HO76" s="13">
        <v>125</v>
      </c>
      <c r="HP76" s="13">
        <v>116</v>
      </c>
      <c r="HQ76" s="13">
        <v>109</v>
      </c>
      <c r="HR76" s="13">
        <v>126</v>
      </c>
      <c r="HS76" s="13">
        <v>105</v>
      </c>
      <c r="HT76" s="13">
        <v>99</v>
      </c>
      <c r="HU76" s="13">
        <v>83</v>
      </c>
      <c r="HV76" s="13">
        <v>86</v>
      </c>
      <c r="HW76" s="13">
        <v>68</v>
      </c>
      <c r="HX76" s="13">
        <v>79</v>
      </c>
      <c r="HY76" s="13">
        <v>58</v>
      </c>
      <c r="HZ76" s="13">
        <v>54</v>
      </c>
      <c r="IA76" s="13">
        <v>65</v>
      </c>
      <c r="IB76" s="13">
        <v>52</v>
      </c>
      <c r="IC76" s="13">
        <v>47</v>
      </c>
      <c r="ID76" s="13">
        <v>46</v>
      </c>
      <c r="IE76" s="13">
        <v>42</v>
      </c>
      <c r="IF76" s="13">
        <v>41</v>
      </c>
      <c r="IG76" s="13">
        <v>24</v>
      </c>
      <c r="IH76" s="13">
        <v>19</v>
      </c>
      <c r="II76" s="13">
        <v>30</v>
      </c>
      <c r="IJ76" s="13">
        <v>20</v>
      </c>
      <c r="IK76" s="13">
        <v>14</v>
      </c>
      <c r="IL76" s="13">
        <v>8</v>
      </c>
      <c r="IM76" s="13">
        <v>16</v>
      </c>
      <c r="IN76" s="13">
        <v>19</v>
      </c>
      <c r="IO76" s="13">
        <v>6</v>
      </c>
      <c r="IP76" s="13">
        <v>7</v>
      </c>
      <c r="IQ76" s="13">
        <v>9</v>
      </c>
      <c r="IR76" s="13">
        <v>7</v>
      </c>
      <c r="IS76" s="13">
        <v>5</v>
      </c>
      <c r="IT76" s="13">
        <v>2</v>
      </c>
      <c r="IU76" s="13">
        <v>1</v>
      </c>
      <c r="IV76" s="13">
        <v>4</v>
      </c>
      <c r="IW76" s="13">
        <v>2</v>
      </c>
      <c r="IX76" s="13"/>
      <c r="IY76" s="13"/>
      <c r="IZ76" s="13"/>
      <c r="JA76" s="13"/>
      <c r="JB76" s="13">
        <v>1</v>
      </c>
      <c r="JC76" s="13"/>
      <c r="JD76" s="13"/>
      <c r="JE76" s="13"/>
      <c r="JF76" s="13"/>
      <c r="JG76" s="13"/>
      <c r="JH76" s="13">
        <v>2</v>
      </c>
      <c r="JI76" s="57">
        <v>15162</v>
      </c>
      <c r="JJ76" s="13">
        <v>11</v>
      </c>
      <c r="JK76" s="13">
        <v>17</v>
      </c>
      <c r="JL76" s="13">
        <v>2</v>
      </c>
      <c r="JM76" s="13">
        <v>1</v>
      </c>
      <c r="JN76" s="13"/>
      <c r="JO76" s="13"/>
      <c r="JP76" s="13"/>
      <c r="JQ76" s="13">
        <v>3</v>
      </c>
      <c r="JR76" s="13"/>
      <c r="JS76" s="13"/>
      <c r="JT76" s="13">
        <v>1</v>
      </c>
      <c r="JU76" s="13">
        <v>2</v>
      </c>
      <c r="JV76" s="13">
        <v>4</v>
      </c>
      <c r="JW76" s="13">
        <v>5</v>
      </c>
      <c r="JX76" s="13"/>
      <c r="JY76" s="13">
        <v>1</v>
      </c>
      <c r="JZ76" s="13">
        <v>2</v>
      </c>
      <c r="KA76" s="13">
        <v>6</v>
      </c>
      <c r="KB76" s="13">
        <v>4</v>
      </c>
      <c r="KC76" s="13">
        <v>3</v>
      </c>
      <c r="KD76" s="13">
        <v>7</v>
      </c>
      <c r="KE76" s="13">
        <v>5</v>
      </c>
      <c r="KF76" s="13">
        <v>7</v>
      </c>
      <c r="KG76" s="13">
        <v>5</v>
      </c>
      <c r="KH76" s="13">
        <v>7</v>
      </c>
      <c r="KI76" s="13">
        <v>3</v>
      </c>
      <c r="KJ76" s="13">
        <v>7</v>
      </c>
      <c r="KK76" s="13">
        <v>4</v>
      </c>
      <c r="KL76" s="13">
        <v>5</v>
      </c>
      <c r="KM76" s="13">
        <v>2</v>
      </c>
      <c r="KN76" s="13">
        <v>5</v>
      </c>
      <c r="KO76" s="13">
        <v>9</v>
      </c>
      <c r="KP76" s="13">
        <v>15</v>
      </c>
      <c r="KQ76" s="13">
        <v>17</v>
      </c>
      <c r="KR76" s="13">
        <v>13</v>
      </c>
      <c r="KS76" s="13">
        <v>12</v>
      </c>
      <c r="KT76" s="13">
        <v>8</v>
      </c>
      <c r="KU76" s="13">
        <v>1</v>
      </c>
      <c r="KV76" s="13">
        <v>6</v>
      </c>
      <c r="KW76" s="13">
        <v>6</v>
      </c>
      <c r="KX76" s="13">
        <v>4</v>
      </c>
      <c r="KY76" s="13">
        <v>6</v>
      </c>
      <c r="KZ76" s="13">
        <v>3</v>
      </c>
      <c r="LA76" s="13">
        <v>1</v>
      </c>
      <c r="LB76" s="13">
        <v>3</v>
      </c>
      <c r="LC76" s="13">
        <v>3</v>
      </c>
      <c r="LD76" s="13">
        <v>4</v>
      </c>
      <c r="LE76" s="13">
        <v>4</v>
      </c>
      <c r="LF76" s="13">
        <v>3</v>
      </c>
      <c r="LG76" s="13">
        <v>2</v>
      </c>
      <c r="LH76" s="13">
        <v>1</v>
      </c>
      <c r="LI76" s="13">
        <v>3</v>
      </c>
      <c r="LJ76" s="13">
        <v>4</v>
      </c>
      <c r="LK76" s="13">
        <v>3</v>
      </c>
      <c r="LL76" s="13"/>
      <c r="LM76" s="13">
        <v>2</v>
      </c>
      <c r="LN76" s="13">
        <v>2</v>
      </c>
      <c r="LO76" s="13"/>
      <c r="LP76" s="13">
        <v>1</v>
      </c>
      <c r="LQ76" s="13">
        <v>2</v>
      </c>
      <c r="LR76" s="13"/>
      <c r="LS76" s="13">
        <v>1</v>
      </c>
      <c r="LT76" s="13">
        <v>1</v>
      </c>
      <c r="LU76" s="13">
        <v>2</v>
      </c>
      <c r="LV76" s="13">
        <v>2</v>
      </c>
      <c r="LW76" s="13">
        <v>1</v>
      </c>
      <c r="LX76" s="13">
        <v>1</v>
      </c>
      <c r="LY76" s="13">
        <v>1</v>
      </c>
      <c r="LZ76" s="13"/>
      <c r="MA76" s="13">
        <v>2</v>
      </c>
      <c r="MB76" s="13">
        <v>2</v>
      </c>
      <c r="MC76" s="13">
        <v>2</v>
      </c>
      <c r="MD76" s="13">
        <v>2</v>
      </c>
      <c r="ME76" s="13">
        <v>2</v>
      </c>
      <c r="MF76" s="13"/>
      <c r="MG76" s="13">
        <v>1</v>
      </c>
      <c r="MH76" s="13"/>
      <c r="MI76" s="13">
        <v>2</v>
      </c>
      <c r="MJ76" s="13"/>
      <c r="MK76" s="13">
        <v>3</v>
      </c>
      <c r="ML76" s="13"/>
      <c r="MM76" s="13">
        <v>1</v>
      </c>
      <c r="MN76" s="13">
        <v>3</v>
      </c>
      <c r="MO76" s="13">
        <v>2</v>
      </c>
      <c r="MP76" s="13">
        <v>2</v>
      </c>
      <c r="MQ76" s="13">
        <v>2</v>
      </c>
      <c r="MR76" s="13">
        <v>4</v>
      </c>
      <c r="MS76" s="13">
        <v>5</v>
      </c>
      <c r="MT76" s="13">
        <v>2</v>
      </c>
      <c r="MU76" s="13">
        <v>1</v>
      </c>
      <c r="MV76" s="13"/>
      <c r="MW76" s="13"/>
      <c r="MX76" s="13">
        <v>1</v>
      </c>
      <c r="MY76" s="13">
        <v>4</v>
      </c>
      <c r="MZ76" s="13">
        <v>1</v>
      </c>
      <c r="NA76" s="13">
        <v>1</v>
      </c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>
        <v>6</v>
      </c>
      <c r="NN76" s="57">
        <v>317</v>
      </c>
      <c r="NO76" s="13">
        <v>15479</v>
      </c>
    </row>
    <row r="77" spans="1:379">
      <c r="A77" s="8" t="s">
        <v>88</v>
      </c>
      <c r="B77" s="232">
        <f t="shared" si="129"/>
        <v>30</v>
      </c>
      <c r="C77" s="232">
        <f t="shared" si="130"/>
        <v>28</v>
      </c>
      <c r="D77" s="232">
        <f t="shared" si="131"/>
        <v>113</v>
      </c>
      <c r="E77" s="232">
        <f t="shared" si="132"/>
        <v>127</v>
      </c>
      <c r="F77" s="232">
        <f t="shared" si="133"/>
        <v>371</v>
      </c>
      <c r="G77" s="232">
        <f t="shared" si="134"/>
        <v>406</v>
      </c>
      <c r="H77" s="232">
        <f t="shared" si="135"/>
        <v>408</v>
      </c>
      <c r="I77" s="232">
        <f t="shared" si="136"/>
        <v>441</v>
      </c>
      <c r="J77" s="232">
        <f t="shared" si="137"/>
        <v>380</v>
      </c>
      <c r="K77" s="232">
        <f t="shared" si="138"/>
        <v>411</v>
      </c>
      <c r="L77" s="232">
        <f t="shared" si="139"/>
        <v>306</v>
      </c>
      <c r="M77" s="232">
        <f t="shared" si="140"/>
        <v>306</v>
      </c>
      <c r="N77" s="232">
        <f t="shared" si="141"/>
        <v>214</v>
      </c>
      <c r="O77" s="232">
        <f t="shared" si="142"/>
        <v>194</v>
      </c>
      <c r="P77" s="232">
        <f t="shared" si="143"/>
        <v>114</v>
      </c>
      <c r="Q77" s="232">
        <f t="shared" si="144"/>
        <v>101</v>
      </c>
      <c r="R77" s="232">
        <f t="shared" si="145"/>
        <v>36</v>
      </c>
      <c r="S77" s="232">
        <f t="shared" si="146"/>
        <v>49</v>
      </c>
      <c r="T77" s="232">
        <f t="shared" si="147"/>
        <v>8</v>
      </c>
      <c r="U77" s="232">
        <f t="shared" si="148"/>
        <v>18</v>
      </c>
      <c r="W77" s="16" t="s">
        <v>196</v>
      </c>
      <c r="X77" s="616">
        <f t="shared" si="108"/>
        <v>823</v>
      </c>
      <c r="Y77" s="616">
        <f t="shared" si="109"/>
        <v>822</v>
      </c>
      <c r="Z77" s="616">
        <f t="shared" si="110"/>
        <v>1872</v>
      </c>
      <c r="AA77" s="616">
        <f t="shared" si="111"/>
        <v>1992</v>
      </c>
      <c r="AB77" s="616">
        <f t="shared" si="112"/>
        <v>4530</v>
      </c>
      <c r="AC77" s="616">
        <f t="shared" si="113"/>
        <v>4791</v>
      </c>
      <c r="AD77" s="616">
        <f t="shared" si="114"/>
        <v>4973</v>
      </c>
      <c r="AE77" s="616">
        <f t="shared" si="115"/>
        <v>4793</v>
      </c>
      <c r="AF77" s="616">
        <f t="shared" si="116"/>
        <v>4103</v>
      </c>
      <c r="AG77" s="616">
        <f t="shared" si="117"/>
        <v>4072</v>
      </c>
      <c r="AH77" s="616">
        <f t="shared" si="118"/>
        <v>2674</v>
      </c>
      <c r="AI77" s="616">
        <f t="shared" si="119"/>
        <v>2709</v>
      </c>
      <c r="AJ77" s="616">
        <f t="shared" si="120"/>
        <v>1415</v>
      </c>
      <c r="AK77" s="616">
        <f t="shared" si="121"/>
        <v>1278</v>
      </c>
      <c r="AL77" s="616">
        <f t="shared" si="122"/>
        <v>599</v>
      </c>
      <c r="AM77" s="616">
        <f t="shared" si="123"/>
        <v>603</v>
      </c>
      <c r="AN77" s="616">
        <f t="shared" si="124"/>
        <v>215</v>
      </c>
      <c r="AO77" s="616">
        <f t="shared" si="125"/>
        <v>275</v>
      </c>
      <c r="AP77" s="616">
        <f t="shared" si="126"/>
        <v>29</v>
      </c>
      <c r="AQ77" s="616">
        <f t="shared" si="127"/>
        <v>73</v>
      </c>
      <c r="AR77" s="616">
        <f t="shared" si="128"/>
        <v>390</v>
      </c>
      <c r="AT77" s="16" t="s">
        <v>196</v>
      </c>
      <c r="AU77" s="13">
        <v>19</v>
      </c>
      <c r="AV77" s="13">
        <v>91</v>
      </c>
      <c r="AW77" s="13">
        <v>103</v>
      </c>
      <c r="AX77" s="13">
        <v>75</v>
      </c>
      <c r="AY77" s="13">
        <v>94</v>
      </c>
      <c r="AZ77" s="13">
        <v>76</v>
      </c>
      <c r="BA77" s="13">
        <v>75</v>
      </c>
      <c r="BB77" s="13">
        <v>95</v>
      </c>
      <c r="BC77" s="13">
        <v>108</v>
      </c>
      <c r="BD77" s="13">
        <v>86</v>
      </c>
      <c r="BE77" s="13">
        <v>97</v>
      </c>
      <c r="BF77" s="13">
        <v>145</v>
      </c>
      <c r="BG77" s="13">
        <v>127</v>
      </c>
      <c r="BH77" s="13">
        <v>140</v>
      </c>
      <c r="BI77" s="13">
        <v>163</v>
      </c>
      <c r="BJ77" s="13">
        <v>184</v>
      </c>
      <c r="BK77" s="13">
        <v>256</v>
      </c>
      <c r="BL77" s="13">
        <v>268</v>
      </c>
      <c r="BM77" s="13">
        <v>301</v>
      </c>
      <c r="BN77" s="13">
        <v>311</v>
      </c>
      <c r="BO77" s="13">
        <v>366</v>
      </c>
      <c r="BP77" s="13">
        <v>412</v>
      </c>
      <c r="BQ77" s="13">
        <v>440</v>
      </c>
      <c r="BR77" s="13">
        <v>454</v>
      </c>
      <c r="BS77" s="13">
        <v>515</v>
      </c>
      <c r="BT77" s="13">
        <v>535</v>
      </c>
      <c r="BU77" s="13">
        <v>522</v>
      </c>
      <c r="BV77" s="13">
        <v>476</v>
      </c>
      <c r="BW77" s="13">
        <v>511</v>
      </c>
      <c r="BX77" s="13">
        <v>560</v>
      </c>
      <c r="BY77" s="13">
        <v>537</v>
      </c>
      <c r="BZ77" s="13">
        <v>500</v>
      </c>
      <c r="CA77" s="13">
        <v>515</v>
      </c>
      <c r="CB77" s="13">
        <v>490</v>
      </c>
      <c r="CC77" s="13">
        <v>496</v>
      </c>
      <c r="CD77" s="13">
        <v>473</v>
      </c>
      <c r="CE77" s="13">
        <v>448</v>
      </c>
      <c r="CF77" s="13">
        <v>435</v>
      </c>
      <c r="CG77" s="13">
        <v>426</v>
      </c>
      <c r="CH77" s="13">
        <v>473</v>
      </c>
      <c r="CI77" s="13">
        <v>476</v>
      </c>
      <c r="CJ77" s="13">
        <v>504</v>
      </c>
      <c r="CK77" s="13">
        <v>429</v>
      </c>
      <c r="CL77" s="13">
        <v>435</v>
      </c>
      <c r="CM77" s="13">
        <v>385</v>
      </c>
      <c r="CN77" s="13">
        <v>396</v>
      </c>
      <c r="CO77" s="13">
        <v>387</v>
      </c>
      <c r="CP77" s="13">
        <v>358</v>
      </c>
      <c r="CQ77" s="13">
        <v>357</v>
      </c>
      <c r="CR77" s="13">
        <v>345</v>
      </c>
      <c r="CS77" s="13">
        <v>356</v>
      </c>
      <c r="CT77" s="13">
        <v>318</v>
      </c>
      <c r="CU77" s="13">
        <v>323</v>
      </c>
      <c r="CV77" s="13">
        <v>290</v>
      </c>
      <c r="CW77" s="13">
        <v>281</v>
      </c>
      <c r="CX77" s="13">
        <v>259</v>
      </c>
      <c r="CY77" s="13">
        <v>233</v>
      </c>
      <c r="CZ77" s="13">
        <v>249</v>
      </c>
      <c r="DA77" s="13">
        <v>206</v>
      </c>
      <c r="DB77" s="13">
        <v>194</v>
      </c>
      <c r="DC77" s="13">
        <v>169</v>
      </c>
      <c r="DD77" s="13">
        <v>155</v>
      </c>
      <c r="DE77" s="13">
        <v>144</v>
      </c>
      <c r="DF77" s="13">
        <v>136</v>
      </c>
      <c r="DG77" s="13">
        <v>144</v>
      </c>
      <c r="DH77" s="13">
        <v>111</v>
      </c>
      <c r="DI77" s="13">
        <v>120</v>
      </c>
      <c r="DJ77" s="13">
        <v>123</v>
      </c>
      <c r="DK77" s="13">
        <v>80</v>
      </c>
      <c r="DL77" s="13">
        <v>96</v>
      </c>
      <c r="DM77" s="13">
        <v>89</v>
      </c>
      <c r="DN77" s="13">
        <v>81</v>
      </c>
      <c r="DO77" s="13">
        <v>68</v>
      </c>
      <c r="DP77" s="13">
        <v>61</v>
      </c>
      <c r="DQ77" s="13">
        <v>75</v>
      </c>
      <c r="DR77" s="13">
        <v>57</v>
      </c>
      <c r="DS77" s="13">
        <v>47</v>
      </c>
      <c r="DT77" s="13">
        <v>48</v>
      </c>
      <c r="DU77" s="13">
        <v>42</v>
      </c>
      <c r="DV77" s="13">
        <v>35</v>
      </c>
      <c r="DW77" s="13">
        <v>41</v>
      </c>
      <c r="DX77" s="13">
        <v>43</v>
      </c>
      <c r="DY77" s="13">
        <v>33</v>
      </c>
      <c r="DZ77" s="13">
        <v>23</v>
      </c>
      <c r="EA77" s="13">
        <v>23</v>
      </c>
      <c r="EB77" s="13">
        <v>29</v>
      </c>
      <c r="EC77" s="13">
        <v>26</v>
      </c>
      <c r="ED77" s="13">
        <v>19</v>
      </c>
      <c r="EE77" s="13">
        <v>20</v>
      </c>
      <c r="EF77" s="13">
        <v>18</v>
      </c>
      <c r="EG77" s="13">
        <v>12</v>
      </c>
      <c r="EH77" s="13">
        <v>8</v>
      </c>
      <c r="EI77" s="13">
        <v>18</v>
      </c>
      <c r="EJ77" s="13">
        <v>8</v>
      </c>
      <c r="EK77" s="13">
        <v>7</v>
      </c>
      <c r="EL77" s="13">
        <v>6</v>
      </c>
      <c r="EM77" s="13">
        <v>4</v>
      </c>
      <c r="EN77" s="13"/>
      <c r="EO77" s="13">
        <v>2</v>
      </c>
      <c r="EP77" s="13">
        <v>3</v>
      </c>
      <c r="EQ77" s="13">
        <v>2</v>
      </c>
      <c r="ER77" s="13">
        <v>2</v>
      </c>
      <c r="ES77" s="13"/>
      <c r="ET77" s="13"/>
      <c r="EU77" s="13">
        <v>1</v>
      </c>
      <c r="EV77" s="13"/>
      <c r="EW77" s="13"/>
      <c r="EX77" s="13"/>
      <c r="EY77" s="13"/>
      <c r="EZ77" s="13"/>
      <c r="FA77" s="13"/>
      <c r="FB77" s="13">
        <v>2</v>
      </c>
      <c r="FC77" s="57">
        <v>21410</v>
      </c>
      <c r="FD77" s="13">
        <v>21410</v>
      </c>
      <c r="FE77" s="16" t="s">
        <v>196</v>
      </c>
      <c r="FF77" s="13">
        <v>40</v>
      </c>
      <c r="FG77" s="13">
        <v>80</v>
      </c>
      <c r="FH77" s="13">
        <v>89</v>
      </c>
      <c r="FI77" s="13">
        <v>80</v>
      </c>
      <c r="FJ77" s="13">
        <v>73</v>
      </c>
      <c r="FK77" s="13">
        <v>74</v>
      </c>
      <c r="FL77" s="13">
        <v>101</v>
      </c>
      <c r="FM77" s="13">
        <v>100</v>
      </c>
      <c r="FN77" s="13">
        <v>97</v>
      </c>
      <c r="FO77" s="13">
        <v>89</v>
      </c>
      <c r="FP77" s="13">
        <v>98</v>
      </c>
      <c r="FQ77" s="13">
        <v>120</v>
      </c>
      <c r="FR77" s="13">
        <v>153</v>
      </c>
      <c r="FS77" s="13">
        <v>165</v>
      </c>
      <c r="FT77" s="13">
        <v>141</v>
      </c>
      <c r="FU77" s="13">
        <v>163</v>
      </c>
      <c r="FV77" s="13">
        <v>173</v>
      </c>
      <c r="FW77" s="13">
        <v>250</v>
      </c>
      <c r="FX77" s="13">
        <v>304</v>
      </c>
      <c r="FY77" s="13">
        <v>305</v>
      </c>
      <c r="FZ77" s="13">
        <v>349</v>
      </c>
      <c r="GA77" s="13">
        <v>388</v>
      </c>
      <c r="GB77" s="13">
        <v>393</v>
      </c>
      <c r="GC77" s="13">
        <v>403</v>
      </c>
      <c r="GD77" s="13">
        <v>461</v>
      </c>
      <c r="GE77" s="13">
        <v>494</v>
      </c>
      <c r="GF77" s="13">
        <v>479</v>
      </c>
      <c r="GG77" s="13">
        <v>511</v>
      </c>
      <c r="GH77" s="13">
        <v>497</v>
      </c>
      <c r="GI77" s="13">
        <v>555</v>
      </c>
      <c r="GJ77" s="13">
        <v>557</v>
      </c>
      <c r="GK77" s="13">
        <v>520</v>
      </c>
      <c r="GL77" s="13">
        <v>514</v>
      </c>
      <c r="GM77" s="13">
        <v>546</v>
      </c>
      <c r="GN77" s="13">
        <v>512</v>
      </c>
      <c r="GO77" s="13">
        <v>483</v>
      </c>
      <c r="GP77" s="13">
        <v>415</v>
      </c>
      <c r="GQ77" s="13">
        <v>439</v>
      </c>
      <c r="GR77" s="13">
        <v>493</v>
      </c>
      <c r="GS77" s="13">
        <v>494</v>
      </c>
      <c r="GT77" s="13">
        <v>477</v>
      </c>
      <c r="GU77" s="13">
        <v>471</v>
      </c>
      <c r="GV77" s="13">
        <v>466</v>
      </c>
      <c r="GW77" s="13">
        <v>436</v>
      </c>
      <c r="GX77" s="13">
        <v>406</v>
      </c>
      <c r="GY77" s="13">
        <v>384</v>
      </c>
      <c r="GZ77" s="13">
        <v>346</v>
      </c>
      <c r="HA77" s="13">
        <v>373</v>
      </c>
      <c r="HB77" s="13">
        <v>385</v>
      </c>
      <c r="HC77" s="13">
        <v>359</v>
      </c>
      <c r="HD77" s="13">
        <v>367</v>
      </c>
      <c r="HE77" s="13">
        <v>314</v>
      </c>
      <c r="HF77" s="13">
        <v>305</v>
      </c>
      <c r="HG77" s="13">
        <v>299</v>
      </c>
      <c r="HH77" s="13">
        <v>244</v>
      </c>
      <c r="HI77" s="13">
        <v>234</v>
      </c>
      <c r="HJ77" s="13">
        <v>238</v>
      </c>
      <c r="HK77" s="13">
        <v>243</v>
      </c>
      <c r="HL77" s="13">
        <v>253</v>
      </c>
      <c r="HM77" s="13">
        <v>177</v>
      </c>
      <c r="HN77" s="13">
        <v>190</v>
      </c>
      <c r="HO77" s="13">
        <v>174</v>
      </c>
      <c r="HP77" s="13">
        <v>164</v>
      </c>
      <c r="HQ77" s="13">
        <v>174</v>
      </c>
      <c r="HR77" s="13">
        <v>146</v>
      </c>
      <c r="HS77" s="13">
        <v>133</v>
      </c>
      <c r="HT77" s="13">
        <v>109</v>
      </c>
      <c r="HU77" s="13">
        <v>107</v>
      </c>
      <c r="HV77" s="13">
        <v>108</v>
      </c>
      <c r="HW77" s="13">
        <v>110</v>
      </c>
      <c r="HX77" s="13">
        <v>94</v>
      </c>
      <c r="HY77" s="13">
        <v>73</v>
      </c>
      <c r="HZ77" s="13">
        <v>88</v>
      </c>
      <c r="IA77" s="13">
        <v>66</v>
      </c>
      <c r="IB77" s="13">
        <v>57</v>
      </c>
      <c r="IC77" s="13">
        <v>65</v>
      </c>
      <c r="ID77" s="13">
        <v>56</v>
      </c>
      <c r="IE77" s="13">
        <v>39</v>
      </c>
      <c r="IF77" s="13">
        <v>37</v>
      </c>
      <c r="IG77" s="13">
        <v>24</v>
      </c>
      <c r="IH77" s="13">
        <v>42</v>
      </c>
      <c r="II77" s="13">
        <v>36</v>
      </c>
      <c r="IJ77" s="13">
        <v>18</v>
      </c>
      <c r="IK77" s="13">
        <v>27</v>
      </c>
      <c r="IL77" s="13">
        <v>18</v>
      </c>
      <c r="IM77" s="13">
        <v>21</v>
      </c>
      <c r="IN77" s="13">
        <v>8</v>
      </c>
      <c r="IO77" s="13">
        <v>17</v>
      </c>
      <c r="IP77" s="13">
        <v>13</v>
      </c>
      <c r="IQ77" s="13">
        <v>15</v>
      </c>
      <c r="IR77" s="13">
        <v>8</v>
      </c>
      <c r="IS77" s="13">
        <v>4</v>
      </c>
      <c r="IT77" s="13">
        <v>5</v>
      </c>
      <c r="IU77" s="13">
        <v>2</v>
      </c>
      <c r="IV77" s="13">
        <v>7</v>
      </c>
      <c r="IW77" s="13">
        <v>2</v>
      </c>
      <c r="IX77" s="13">
        <v>1</v>
      </c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57">
        <v>21233</v>
      </c>
      <c r="JJ77" s="13">
        <v>7</v>
      </c>
      <c r="JK77" s="13">
        <v>44</v>
      </c>
      <c r="JL77" s="13">
        <v>4</v>
      </c>
      <c r="JM77" s="13">
        <v>2</v>
      </c>
      <c r="JN77" s="13">
        <v>4</v>
      </c>
      <c r="JO77" s="13"/>
      <c r="JP77" s="13">
        <v>2</v>
      </c>
      <c r="JQ77" s="13"/>
      <c r="JR77" s="13"/>
      <c r="JS77" s="13">
        <v>1</v>
      </c>
      <c r="JT77" s="13">
        <v>3</v>
      </c>
      <c r="JU77" s="13">
        <v>3</v>
      </c>
      <c r="JV77" s="13">
        <v>2</v>
      </c>
      <c r="JW77" s="13">
        <v>4</v>
      </c>
      <c r="JX77" s="13">
        <v>5</v>
      </c>
      <c r="JY77" s="13">
        <v>7</v>
      </c>
      <c r="JZ77" s="13">
        <v>5</v>
      </c>
      <c r="KA77" s="13">
        <v>6</v>
      </c>
      <c r="KB77" s="13">
        <v>7</v>
      </c>
      <c r="KC77" s="13">
        <v>12</v>
      </c>
      <c r="KD77" s="13">
        <v>8</v>
      </c>
      <c r="KE77" s="13">
        <v>14</v>
      </c>
      <c r="KF77" s="13">
        <v>11</v>
      </c>
      <c r="KG77" s="13">
        <v>9</v>
      </c>
      <c r="KH77" s="13">
        <v>8</v>
      </c>
      <c r="KI77" s="13"/>
      <c r="KJ77" s="13">
        <v>7</v>
      </c>
      <c r="KK77" s="13">
        <v>1</v>
      </c>
      <c r="KL77" s="13">
        <v>7</v>
      </c>
      <c r="KM77" s="13"/>
      <c r="KN77" s="13">
        <v>9</v>
      </c>
      <c r="KO77" s="13">
        <v>7</v>
      </c>
      <c r="KP77" s="13">
        <v>8</v>
      </c>
      <c r="KQ77" s="13">
        <v>12</v>
      </c>
      <c r="KR77" s="13">
        <v>14</v>
      </c>
      <c r="KS77" s="13">
        <v>11</v>
      </c>
      <c r="KT77" s="13">
        <v>5</v>
      </c>
      <c r="KU77" s="13">
        <v>6</v>
      </c>
      <c r="KV77" s="13">
        <v>5</v>
      </c>
      <c r="KW77" s="13">
        <v>7</v>
      </c>
      <c r="KX77" s="13">
        <v>3</v>
      </c>
      <c r="KY77" s="13">
        <v>6</v>
      </c>
      <c r="KZ77" s="13">
        <v>5</v>
      </c>
      <c r="LA77" s="13">
        <v>1</v>
      </c>
      <c r="LB77" s="13">
        <v>4</v>
      </c>
      <c r="LC77" s="13">
        <v>4</v>
      </c>
      <c r="LD77" s="13">
        <v>1</v>
      </c>
      <c r="LE77" s="13">
        <v>3</v>
      </c>
      <c r="LF77" s="13">
        <v>3</v>
      </c>
      <c r="LG77" s="13">
        <v>2</v>
      </c>
      <c r="LH77" s="13">
        <v>1</v>
      </c>
      <c r="LI77" s="13">
        <v>1</v>
      </c>
      <c r="LJ77" s="13">
        <v>3</v>
      </c>
      <c r="LK77" s="13">
        <v>2</v>
      </c>
      <c r="LL77" s="13">
        <v>2</v>
      </c>
      <c r="LM77" s="13">
        <v>3</v>
      </c>
      <c r="LN77" s="13">
        <v>1</v>
      </c>
      <c r="LO77" s="13">
        <v>1</v>
      </c>
      <c r="LP77" s="13">
        <v>2</v>
      </c>
      <c r="LQ77" s="13">
        <v>3</v>
      </c>
      <c r="LR77" s="13">
        <v>3</v>
      </c>
      <c r="LS77" s="13">
        <v>2</v>
      </c>
      <c r="LT77" s="13">
        <v>2</v>
      </c>
      <c r="LU77" s="13">
        <v>6</v>
      </c>
      <c r="LV77" s="13"/>
      <c r="LW77" s="13"/>
      <c r="LX77" s="13">
        <v>2</v>
      </c>
      <c r="LY77" s="13">
        <v>1</v>
      </c>
      <c r="LZ77" s="13">
        <v>2</v>
      </c>
      <c r="MA77" s="13">
        <v>1</v>
      </c>
      <c r="MB77" s="13"/>
      <c r="MC77" s="13">
        <v>1</v>
      </c>
      <c r="MD77" s="13">
        <v>1</v>
      </c>
      <c r="ME77" s="13">
        <v>3</v>
      </c>
      <c r="MF77" s="13">
        <v>1</v>
      </c>
      <c r="MG77" s="13"/>
      <c r="MH77" s="13">
        <v>1</v>
      </c>
      <c r="MI77" s="13">
        <v>2</v>
      </c>
      <c r="MJ77" s="13"/>
      <c r="MK77" s="13">
        <v>1</v>
      </c>
      <c r="ML77" s="13">
        <v>2</v>
      </c>
      <c r="MM77" s="13">
        <v>1</v>
      </c>
      <c r="MN77" s="13">
        <v>2</v>
      </c>
      <c r="MO77" s="13">
        <v>1</v>
      </c>
      <c r="MP77" s="13"/>
      <c r="MQ77" s="13">
        <v>1</v>
      </c>
      <c r="MR77" s="13">
        <v>3</v>
      </c>
      <c r="MS77" s="13"/>
      <c r="MT77" s="13">
        <v>5</v>
      </c>
      <c r="MU77" s="13">
        <v>3</v>
      </c>
      <c r="MV77" s="13">
        <v>1</v>
      </c>
      <c r="MW77" s="13">
        <v>2</v>
      </c>
      <c r="MX77" s="13">
        <v>4</v>
      </c>
      <c r="MY77" s="13">
        <v>3</v>
      </c>
      <c r="MZ77" s="13">
        <v>3</v>
      </c>
      <c r="NA77" s="13">
        <v>3</v>
      </c>
      <c r="NB77" s="13">
        <v>1</v>
      </c>
      <c r="NC77" s="13"/>
      <c r="ND77" s="13"/>
      <c r="NE77" s="13"/>
      <c r="NF77" s="13"/>
      <c r="NG77" s="13"/>
      <c r="NH77" s="13"/>
      <c r="NI77" s="13">
        <v>1</v>
      </c>
      <c r="NJ77" s="13"/>
      <c r="NK77" s="13"/>
      <c r="NL77" s="13"/>
      <c r="NM77" s="13">
        <v>5</v>
      </c>
      <c r="NN77" s="57">
        <v>388</v>
      </c>
      <c r="NO77" s="13">
        <v>21621</v>
      </c>
    </row>
    <row r="78" spans="1:379">
      <c r="A78" s="8" t="s">
        <v>89</v>
      </c>
      <c r="B78" s="232">
        <f t="shared" si="129"/>
        <v>13</v>
      </c>
      <c r="C78" s="232">
        <f t="shared" si="130"/>
        <v>11</v>
      </c>
      <c r="D78" s="232">
        <f t="shared" si="131"/>
        <v>22</v>
      </c>
      <c r="E78" s="232">
        <f t="shared" si="132"/>
        <v>33</v>
      </c>
      <c r="F78" s="232">
        <f t="shared" si="133"/>
        <v>101</v>
      </c>
      <c r="G78" s="232">
        <f t="shared" si="134"/>
        <v>126</v>
      </c>
      <c r="H78" s="232">
        <f t="shared" si="135"/>
        <v>110</v>
      </c>
      <c r="I78" s="232">
        <f t="shared" si="136"/>
        <v>134</v>
      </c>
      <c r="J78" s="232">
        <f t="shared" si="137"/>
        <v>139</v>
      </c>
      <c r="K78" s="232">
        <f t="shared" si="138"/>
        <v>133</v>
      </c>
      <c r="L78" s="232">
        <f t="shared" si="139"/>
        <v>90</v>
      </c>
      <c r="M78" s="232">
        <f t="shared" si="140"/>
        <v>87</v>
      </c>
      <c r="N78" s="232">
        <f t="shared" si="141"/>
        <v>30</v>
      </c>
      <c r="O78" s="232">
        <f t="shared" si="142"/>
        <v>39</v>
      </c>
      <c r="P78" s="232">
        <f t="shared" si="143"/>
        <v>34</v>
      </c>
      <c r="Q78" s="232">
        <f t="shared" si="144"/>
        <v>30</v>
      </c>
      <c r="R78" s="232">
        <f t="shared" si="145"/>
        <v>8</v>
      </c>
      <c r="S78" s="232">
        <f t="shared" si="146"/>
        <v>14</v>
      </c>
      <c r="T78" s="232">
        <f t="shared" si="147"/>
        <v>1</v>
      </c>
      <c r="U78" s="232">
        <f t="shared" si="148"/>
        <v>4</v>
      </c>
      <c r="W78" s="16" t="s">
        <v>197</v>
      </c>
      <c r="X78" s="616">
        <f t="shared" si="108"/>
        <v>52</v>
      </c>
      <c r="Y78" s="616">
        <f t="shared" si="109"/>
        <v>41</v>
      </c>
      <c r="Z78" s="616">
        <f t="shared" si="110"/>
        <v>129</v>
      </c>
      <c r="AA78" s="616">
        <f t="shared" si="111"/>
        <v>145</v>
      </c>
      <c r="AB78" s="616">
        <f t="shared" si="112"/>
        <v>382</v>
      </c>
      <c r="AC78" s="616">
        <f t="shared" si="113"/>
        <v>423</v>
      </c>
      <c r="AD78" s="616">
        <f t="shared" si="114"/>
        <v>421</v>
      </c>
      <c r="AE78" s="616">
        <f t="shared" si="115"/>
        <v>382</v>
      </c>
      <c r="AF78" s="616">
        <f t="shared" si="116"/>
        <v>373</v>
      </c>
      <c r="AG78" s="616">
        <f t="shared" si="117"/>
        <v>402</v>
      </c>
      <c r="AH78" s="616">
        <f t="shared" si="118"/>
        <v>270</v>
      </c>
      <c r="AI78" s="616">
        <f t="shared" si="119"/>
        <v>245</v>
      </c>
      <c r="AJ78" s="616">
        <f t="shared" si="120"/>
        <v>137</v>
      </c>
      <c r="AK78" s="616">
        <f t="shared" si="121"/>
        <v>102</v>
      </c>
      <c r="AL78" s="616">
        <f t="shared" si="122"/>
        <v>62</v>
      </c>
      <c r="AM78" s="616">
        <f t="shared" si="123"/>
        <v>46</v>
      </c>
      <c r="AN78" s="616">
        <f t="shared" si="124"/>
        <v>18</v>
      </c>
      <c r="AO78" s="616">
        <f t="shared" si="125"/>
        <v>28</v>
      </c>
      <c r="AP78" s="616">
        <f t="shared" si="126"/>
        <v>3</v>
      </c>
      <c r="AQ78" s="616">
        <f t="shared" si="127"/>
        <v>6</v>
      </c>
      <c r="AR78" s="616">
        <f t="shared" si="128"/>
        <v>32</v>
      </c>
      <c r="AT78" s="16" t="s">
        <v>197</v>
      </c>
      <c r="AU78" s="13"/>
      <c r="AV78" s="13">
        <v>4</v>
      </c>
      <c r="AW78" s="13">
        <v>5</v>
      </c>
      <c r="AX78" s="13">
        <v>2</v>
      </c>
      <c r="AY78" s="13">
        <v>5</v>
      </c>
      <c r="AZ78" s="13">
        <v>2</v>
      </c>
      <c r="BA78" s="13">
        <v>2</v>
      </c>
      <c r="BB78" s="13">
        <v>5</v>
      </c>
      <c r="BC78" s="13">
        <v>8</v>
      </c>
      <c r="BD78" s="13">
        <v>8</v>
      </c>
      <c r="BE78" s="13">
        <v>9</v>
      </c>
      <c r="BF78" s="13">
        <v>9</v>
      </c>
      <c r="BG78" s="13">
        <v>8</v>
      </c>
      <c r="BH78" s="13">
        <v>6</v>
      </c>
      <c r="BI78" s="13">
        <v>13</v>
      </c>
      <c r="BJ78" s="13">
        <v>14</v>
      </c>
      <c r="BK78" s="13">
        <v>13</v>
      </c>
      <c r="BL78" s="13">
        <v>18</v>
      </c>
      <c r="BM78" s="13">
        <v>30</v>
      </c>
      <c r="BN78" s="13">
        <v>25</v>
      </c>
      <c r="BO78" s="13">
        <v>45</v>
      </c>
      <c r="BP78" s="13">
        <v>33</v>
      </c>
      <c r="BQ78" s="13">
        <v>36</v>
      </c>
      <c r="BR78" s="13">
        <v>40</v>
      </c>
      <c r="BS78" s="13">
        <v>45</v>
      </c>
      <c r="BT78" s="13">
        <v>46</v>
      </c>
      <c r="BU78" s="13">
        <v>51</v>
      </c>
      <c r="BV78" s="13">
        <v>38</v>
      </c>
      <c r="BW78" s="13">
        <v>33</v>
      </c>
      <c r="BX78" s="13">
        <v>56</v>
      </c>
      <c r="BY78" s="13">
        <v>50</v>
      </c>
      <c r="BZ78" s="13">
        <v>31</v>
      </c>
      <c r="CA78" s="13">
        <v>39</v>
      </c>
      <c r="CB78" s="13">
        <v>36</v>
      </c>
      <c r="CC78" s="13">
        <v>38</v>
      </c>
      <c r="CD78" s="13">
        <v>30</v>
      </c>
      <c r="CE78" s="13">
        <v>42</v>
      </c>
      <c r="CF78" s="13">
        <v>34</v>
      </c>
      <c r="CG78" s="13">
        <v>49</v>
      </c>
      <c r="CH78" s="13">
        <v>33</v>
      </c>
      <c r="CI78" s="13">
        <v>49</v>
      </c>
      <c r="CJ78" s="13">
        <v>39</v>
      </c>
      <c r="CK78" s="13">
        <v>56</v>
      </c>
      <c r="CL78" s="13">
        <v>43</v>
      </c>
      <c r="CM78" s="13">
        <v>50</v>
      </c>
      <c r="CN78" s="13">
        <v>33</v>
      </c>
      <c r="CO78" s="13">
        <v>34</v>
      </c>
      <c r="CP78" s="13">
        <v>31</v>
      </c>
      <c r="CQ78" s="13">
        <v>30</v>
      </c>
      <c r="CR78" s="13">
        <v>37</v>
      </c>
      <c r="CS78" s="13">
        <v>28</v>
      </c>
      <c r="CT78" s="13">
        <v>29</v>
      </c>
      <c r="CU78" s="13">
        <v>24</v>
      </c>
      <c r="CV78" s="13">
        <v>22</v>
      </c>
      <c r="CW78" s="13">
        <v>28</v>
      </c>
      <c r="CX78" s="13">
        <v>17</v>
      </c>
      <c r="CY78" s="13">
        <v>31</v>
      </c>
      <c r="CZ78" s="13">
        <v>25</v>
      </c>
      <c r="DA78" s="13">
        <v>20</v>
      </c>
      <c r="DB78" s="13">
        <v>21</v>
      </c>
      <c r="DC78" s="13">
        <v>17</v>
      </c>
      <c r="DD78" s="13">
        <v>16</v>
      </c>
      <c r="DE78" s="13">
        <v>14</v>
      </c>
      <c r="DF78" s="13">
        <v>6</v>
      </c>
      <c r="DG78" s="13">
        <v>3</v>
      </c>
      <c r="DH78" s="13">
        <v>9</v>
      </c>
      <c r="DI78" s="13">
        <v>4</v>
      </c>
      <c r="DJ78" s="13">
        <v>9</v>
      </c>
      <c r="DK78" s="13">
        <v>9</v>
      </c>
      <c r="DL78" s="13">
        <v>15</v>
      </c>
      <c r="DM78" s="13">
        <v>6</v>
      </c>
      <c r="DN78" s="13">
        <v>5</v>
      </c>
      <c r="DO78" s="13">
        <v>7</v>
      </c>
      <c r="DP78" s="13">
        <v>8</v>
      </c>
      <c r="DQ78" s="13">
        <v>6</v>
      </c>
      <c r="DR78" s="13"/>
      <c r="DS78" s="13">
        <v>4</v>
      </c>
      <c r="DT78" s="13">
        <v>3</v>
      </c>
      <c r="DU78" s="13">
        <v>2</v>
      </c>
      <c r="DV78" s="13">
        <v>5</v>
      </c>
      <c r="DW78" s="13">
        <v>3</v>
      </c>
      <c r="DX78" s="13">
        <v>7</v>
      </c>
      <c r="DY78" s="13">
        <v>3</v>
      </c>
      <c r="DZ78" s="13">
        <v>3</v>
      </c>
      <c r="EA78" s="13">
        <v>1</v>
      </c>
      <c r="EB78" s="13">
        <v>3</v>
      </c>
      <c r="EC78" s="13">
        <v>5</v>
      </c>
      <c r="ED78" s="13"/>
      <c r="EE78" s="13">
        <v>1</v>
      </c>
      <c r="EF78" s="13">
        <v>2</v>
      </c>
      <c r="EG78" s="13"/>
      <c r="EH78" s="13">
        <v>2</v>
      </c>
      <c r="EI78" s="13"/>
      <c r="EJ78" s="13"/>
      <c r="EK78" s="13"/>
      <c r="EL78" s="13">
        <v>1</v>
      </c>
      <c r="EM78" s="13">
        <v>1</v>
      </c>
      <c r="EN78" s="13">
        <v>1</v>
      </c>
      <c r="EO78" s="13"/>
      <c r="EP78" s="13"/>
      <c r="EQ78" s="13"/>
      <c r="ER78" s="13">
        <v>1</v>
      </c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57">
        <v>1820</v>
      </c>
      <c r="FD78" s="13">
        <v>1820</v>
      </c>
      <c r="FE78" s="16" t="s">
        <v>197</v>
      </c>
      <c r="FF78" s="13">
        <v>5</v>
      </c>
      <c r="FG78" s="13">
        <v>5</v>
      </c>
      <c r="FH78" s="13">
        <v>6</v>
      </c>
      <c r="FI78" s="13">
        <v>3</v>
      </c>
      <c r="FJ78" s="13">
        <v>4</v>
      </c>
      <c r="FK78" s="13">
        <v>4</v>
      </c>
      <c r="FL78" s="13">
        <v>9</v>
      </c>
      <c r="FM78" s="13">
        <v>7</v>
      </c>
      <c r="FN78" s="13">
        <v>5</v>
      </c>
      <c r="FO78" s="13">
        <v>4</v>
      </c>
      <c r="FP78" s="13">
        <v>6</v>
      </c>
      <c r="FQ78" s="13">
        <v>8</v>
      </c>
      <c r="FR78" s="13">
        <v>3</v>
      </c>
      <c r="FS78" s="13">
        <v>9</v>
      </c>
      <c r="FT78" s="13">
        <v>8</v>
      </c>
      <c r="FU78" s="13">
        <v>10</v>
      </c>
      <c r="FV78" s="13">
        <v>15</v>
      </c>
      <c r="FW78" s="13">
        <v>16</v>
      </c>
      <c r="FX78" s="13">
        <v>32</v>
      </c>
      <c r="FY78" s="13">
        <v>22</v>
      </c>
      <c r="FZ78" s="13">
        <v>36</v>
      </c>
      <c r="GA78" s="13">
        <v>38</v>
      </c>
      <c r="GB78" s="13">
        <v>29</v>
      </c>
      <c r="GC78" s="13">
        <v>37</v>
      </c>
      <c r="GD78" s="13">
        <v>40</v>
      </c>
      <c r="GE78" s="13">
        <v>40</v>
      </c>
      <c r="GF78" s="13">
        <v>46</v>
      </c>
      <c r="GG78" s="13">
        <v>41</v>
      </c>
      <c r="GH78" s="13">
        <v>38</v>
      </c>
      <c r="GI78" s="13">
        <v>37</v>
      </c>
      <c r="GJ78" s="13">
        <v>38</v>
      </c>
      <c r="GK78" s="13">
        <v>33</v>
      </c>
      <c r="GL78" s="13">
        <v>39</v>
      </c>
      <c r="GM78" s="13">
        <v>53</v>
      </c>
      <c r="GN78" s="13">
        <v>41</v>
      </c>
      <c r="GO78" s="13">
        <v>42</v>
      </c>
      <c r="GP78" s="13">
        <v>41</v>
      </c>
      <c r="GQ78" s="13">
        <v>44</v>
      </c>
      <c r="GR78" s="13">
        <v>41</v>
      </c>
      <c r="GS78" s="13">
        <v>49</v>
      </c>
      <c r="GT78" s="13">
        <v>23</v>
      </c>
      <c r="GU78" s="13">
        <v>32</v>
      </c>
      <c r="GV78" s="13">
        <v>59</v>
      </c>
      <c r="GW78" s="13">
        <v>45</v>
      </c>
      <c r="GX78" s="13">
        <v>48</v>
      </c>
      <c r="GY78" s="13">
        <v>39</v>
      </c>
      <c r="GZ78" s="13">
        <v>38</v>
      </c>
      <c r="HA78" s="13">
        <v>36</v>
      </c>
      <c r="HB78" s="13">
        <v>34</v>
      </c>
      <c r="HC78" s="13">
        <v>19</v>
      </c>
      <c r="HD78" s="13">
        <v>28</v>
      </c>
      <c r="HE78" s="13">
        <v>34</v>
      </c>
      <c r="HF78" s="13">
        <v>22</v>
      </c>
      <c r="HG78" s="13">
        <v>28</v>
      </c>
      <c r="HH78" s="13">
        <v>31</v>
      </c>
      <c r="HI78" s="13">
        <v>26</v>
      </c>
      <c r="HJ78" s="13">
        <v>33</v>
      </c>
      <c r="HK78" s="13">
        <v>19</v>
      </c>
      <c r="HL78" s="13">
        <v>25</v>
      </c>
      <c r="HM78" s="13">
        <v>24</v>
      </c>
      <c r="HN78" s="13">
        <v>17</v>
      </c>
      <c r="HO78" s="13">
        <v>14</v>
      </c>
      <c r="HP78" s="13">
        <v>20</v>
      </c>
      <c r="HQ78" s="13">
        <v>20</v>
      </c>
      <c r="HR78" s="13">
        <v>13</v>
      </c>
      <c r="HS78" s="13">
        <v>8</v>
      </c>
      <c r="HT78" s="13">
        <v>12</v>
      </c>
      <c r="HU78" s="13">
        <v>14</v>
      </c>
      <c r="HV78" s="13">
        <v>12</v>
      </c>
      <c r="HW78" s="13">
        <v>7</v>
      </c>
      <c r="HX78" s="13">
        <v>14</v>
      </c>
      <c r="HY78" s="13">
        <v>4</v>
      </c>
      <c r="HZ78" s="13">
        <v>5</v>
      </c>
      <c r="IA78" s="13">
        <v>7</v>
      </c>
      <c r="IB78" s="13">
        <v>3</v>
      </c>
      <c r="IC78" s="13">
        <v>8</v>
      </c>
      <c r="ID78" s="13">
        <v>5</v>
      </c>
      <c r="IE78" s="13">
        <v>6</v>
      </c>
      <c r="IF78" s="13">
        <v>6</v>
      </c>
      <c r="IG78" s="13">
        <v>4</v>
      </c>
      <c r="IH78" s="13">
        <v>4</v>
      </c>
      <c r="II78" s="13">
        <v>3</v>
      </c>
      <c r="IJ78" s="13">
        <v>2</v>
      </c>
      <c r="IK78" s="13"/>
      <c r="IL78" s="13">
        <v>2</v>
      </c>
      <c r="IM78" s="13">
        <v>1</v>
      </c>
      <c r="IN78" s="13">
        <v>3</v>
      </c>
      <c r="IO78" s="13">
        <v>3</v>
      </c>
      <c r="IP78" s="13"/>
      <c r="IQ78" s="13"/>
      <c r="IR78" s="13">
        <v>1</v>
      </c>
      <c r="IS78" s="13">
        <v>1</v>
      </c>
      <c r="IT78" s="13"/>
      <c r="IU78" s="13">
        <v>1</v>
      </c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57">
        <v>1847</v>
      </c>
      <c r="JJ78" s="13">
        <v>3</v>
      </c>
      <c r="JK78" s="13">
        <v>1</v>
      </c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>
        <v>1</v>
      </c>
      <c r="KA78" s="13">
        <v>2</v>
      </c>
      <c r="KB78" s="13">
        <v>2</v>
      </c>
      <c r="KC78" s="13">
        <v>2</v>
      </c>
      <c r="KD78" s="13"/>
      <c r="KE78" s="13">
        <v>2</v>
      </c>
      <c r="KF78" s="13"/>
      <c r="KG78" s="13"/>
      <c r="KH78" s="13"/>
      <c r="KI78" s="13"/>
      <c r="KJ78" s="13"/>
      <c r="KK78" s="13"/>
      <c r="KL78" s="13"/>
      <c r="KM78" s="13"/>
      <c r="KN78" s="13"/>
      <c r="KO78" s="13">
        <v>1</v>
      </c>
      <c r="KP78" s="13">
        <v>1</v>
      </c>
      <c r="KQ78" s="13">
        <v>2</v>
      </c>
      <c r="KR78" s="13"/>
      <c r="KS78" s="13">
        <v>1</v>
      </c>
      <c r="KT78" s="13"/>
      <c r="KU78" s="13"/>
      <c r="KV78" s="13"/>
      <c r="KW78" s="13"/>
      <c r="KX78" s="13"/>
      <c r="KY78" s="13">
        <v>3</v>
      </c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>
        <v>1</v>
      </c>
      <c r="LN78" s="13"/>
      <c r="LO78" s="13"/>
      <c r="LP78" s="13"/>
      <c r="LQ78" s="13"/>
      <c r="LR78" s="13"/>
      <c r="LS78" s="13"/>
      <c r="LT78" s="13"/>
      <c r="LU78" s="13"/>
      <c r="LV78" s="13"/>
      <c r="LW78" s="13">
        <v>1</v>
      </c>
      <c r="LX78" s="13"/>
      <c r="LY78" s="13"/>
      <c r="LZ78" s="13"/>
      <c r="MA78" s="13"/>
      <c r="MB78" s="13"/>
      <c r="MC78" s="13"/>
      <c r="MD78" s="13">
        <v>1</v>
      </c>
      <c r="ME78" s="13"/>
      <c r="MF78" s="13"/>
      <c r="MG78" s="13"/>
      <c r="MH78" s="13">
        <v>2</v>
      </c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>
        <v>1</v>
      </c>
      <c r="MU78" s="13"/>
      <c r="MV78" s="13">
        <v>2</v>
      </c>
      <c r="MW78" s="13"/>
      <c r="MX78" s="13"/>
      <c r="MY78" s="13"/>
      <c r="MZ78" s="13"/>
      <c r="NA78" s="13"/>
      <c r="NB78" s="13"/>
      <c r="NC78" s="13"/>
      <c r="ND78" s="13">
        <v>1</v>
      </c>
      <c r="NE78" s="13"/>
      <c r="NF78" s="13"/>
      <c r="NG78" s="13"/>
      <c r="NH78" s="13"/>
      <c r="NI78" s="13"/>
      <c r="NJ78" s="13"/>
      <c r="NK78" s="13"/>
      <c r="NL78" s="13"/>
      <c r="NM78" s="13">
        <v>2</v>
      </c>
      <c r="NN78" s="57">
        <v>32</v>
      </c>
      <c r="NO78" s="13">
        <v>1879</v>
      </c>
    </row>
    <row r="79" spans="1:379">
      <c r="A79" s="8" t="s">
        <v>90</v>
      </c>
      <c r="B79" s="232">
        <f t="shared" si="129"/>
        <v>34</v>
      </c>
      <c r="C79" s="232">
        <f t="shared" si="130"/>
        <v>26</v>
      </c>
      <c r="D79" s="232">
        <f t="shared" si="131"/>
        <v>87</v>
      </c>
      <c r="E79" s="232">
        <f t="shared" si="132"/>
        <v>90</v>
      </c>
      <c r="F79" s="232">
        <f t="shared" si="133"/>
        <v>167</v>
      </c>
      <c r="G79" s="232">
        <f t="shared" si="134"/>
        <v>184</v>
      </c>
      <c r="H79" s="232">
        <f t="shared" si="135"/>
        <v>189</v>
      </c>
      <c r="I79" s="232">
        <f t="shared" si="136"/>
        <v>191</v>
      </c>
      <c r="J79" s="232">
        <f t="shared" si="137"/>
        <v>180</v>
      </c>
      <c r="K79" s="232">
        <f t="shared" si="138"/>
        <v>193</v>
      </c>
      <c r="L79" s="232">
        <f t="shared" si="139"/>
        <v>132</v>
      </c>
      <c r="M79" s="232">
        <f t="shared" si="140"/>
        <v>140</v>
      </c>
      <c r="N79" s="232">
        <f t="shared" si="141"/>
        <v>90</v>
      </c>
      <c r="O79" s="232">
        <f t="shared" si="142"/>
        <v>103</v>
      </c>
      <c r="P79" s="232">
        <f t="shared" si="143"/>
        <v>81</v>
      </c>
      <c r="Q79" s="232">
        <f t="shared" si="144"/>
        <v>61</v>
      </c>
      <c r="R79" s="232">
        <f t="shared" si="145"/>
        <v>21</v>
      </c>
      <c r="S79" s="232">
        <f t="shared" si="146"/>
        <v>29</v>
      </c>
      <c r="T79" s="232">
        <f t="shared" si="147"/>
        <v>6</v>
      </c>
      <c r="U79" s="232">
        <f t="shared" si="148"/>
        <v>6</v>
      </c>
      <c r="W79" s="16" t="s">
        <v>85</v>
      </c>
      <c r="X79" s="616">
        <f t="shared" si="108"/>
        <v>297</v>
      </c>
      <c r="Y79" s="616">
        <f t="shared" si="109"/>
        <v>259</v>
      </c>
      <c r="Z79" s="616">
        <f t="shared" si="110"/>
        <v>560</v>
      </c>
      <c r="AA79" s="616">
        <f t="shared" si="111"/>
        <v>627</v>
      </c>
      <c r="AB79" s="616">
        <f t="shared" si="112"/>
        <v>2412</v>
      </c>
      <c r="AC79" s="616">
        <f t="shared" si="113"/>
        <v>2281</v>
      </c>
      <c r="AD79" s="616">
        <f t="shared" si="114"/>
        <v>2736</v>
      </c>
      <c r="AE79" s="616">
        <f t="shared" si="115"/>
        <v>2422</v>
      </c>
      <c r="AF79" s="616">
        <f t="shared" si="116"/>
        <v>2100</v>
      </c>
      <c r="AG79" s="616">
        <f t="shared" si="117"/>
        <v>2000</v>
      </c>
      <c r="AH79" s="616">
        <f t="shared" si="118"/>
        <v>1252</v>
      </c>
      <c r="AI79" s="616">
        <f t="shared" si="119"/>
        <v>1177</v>
      </c>
      <c r="AJ79" s="616">
        <f t="shared" si="120"/>
        <v>645</v>
      </c>
      <c r="AK79" s="616">
        <f t="shared" si="121"/>
        <v>527</v>
      </c>
      <c r="AL79" s="616">
        <f t="shared" si="122"/>
        <v>262</v>
      </c>
      <c r="AM79" s="616">
        <f t="shared" si="123"/>
        <v>258</v>
      </c>
      <c r="AN79" s="616">
        <f t="shared" si="124"/>
        <v>90</v>
      </c>
      <c r="AO79" s="616">
        <f t="shared" si="125"/>
        <v>114</v>
      </c>
      <c r="AP79" s="616">
        <f t="shared" si="126"/>
        <v>11</v>
      </c>
      <c r="AQ79" s="616">
        <f t="shared" si="127"/>
        <v>16</v>
      </c>
      <c r="AR79" s="616">
        <f t="shared" si="128"/>
        <v>245</v>
      </c>
      <c r="AT79" s="16" t="s">
        <v>85</v>
      </c>
      <c r="AU79" s="13">
        <v>9</v>
      </c>
      <c r="AV79" s="13">
        <v>31</v>
      </c>
      <c r="AW79" s="13">
        <v>33</v>
      </c>
      <c r="AX79" s="13">
        <v>26</v>
      </c>
      <c r="AY79" s="13">
        <v>25</v>
      </c>
      <c r="AZ79" s="13">
        <v>27</v>
      </c>
      <c r="BA79" s="13">
        <v>29</v>
      </c>
      <c r="BB79" s="13">
        <v>22</v>
      </c>
      <c r="BC79" s="13">
        <v>30</v>
      </c>
      <c r="BD79" s="13">
        <v>27</v>
      </c>
      <c r="BE79" s="13">
        <v>36</v>
      </c>
      <c r="BF79" s="13">
        <v>37</v>
      </c>
      <c r="BG79" s="13">
        <v>45</v>
      </c>
      <c r="BH79" s="13">
        <v>35</v>
      </c>
      <c r="BI79" s="13">
        <v>53</v>
      </c>
      <c r="BJ79" s="13">
        <v>57</v>
      </c>
      <c r="BK79" s="13">
        <v>59</v>
      </c>
      <c r="BL79" s="13">
        <v>87</v>
      </c>
      <c r="BM79" s="13">
        <v>107</v>
      </c>
      <c r="BN79" s="13">
        <v>111</v>
      </c>
      <c r="BO79" s="13">
        <v>171</v>
      </c>
      <c r="BP79" s="13">
        <v>179</v>
      </c>
      <c r="BQ79" s="13">
        <v>175</v>
      </c>
      <c r="BR79" s="13">
        <v>230</v>
      </c>
      <c r="BS79" s="13">
        <v>213</v>
      </c>
      <c r="BT79" s="13">
        <v>241</v>
      </c>
      <c r="BU79" s="13">
        <v>255</v>
      </c>
      <c r="BV79" s="13">
        <v>271</v>
      </c>
      <c r="BW79" s="13">
        <v>265</v>
      </c>
      <c r="BX79" s="13">
        <v>281</v>
      </c>
      <c r="BY79" s="13">
        <v>281</v>
      </c>
      <c r="BZ79" s="13">
        <v>254</v>
      </c>
      <c r="CA79" s="13">
        <v>271</v>
      </c>
      <c r="CB79" s="13">
        <v>243</v>
      </c>
      <c r="CC79" s="13">
        <v>227</v>
      </c>
      <c r="CD79" s="13">
        <v>241</v>
      </c>
      <c r="CE79" s="13">
        <v>222</v>
      </c>
      <c r="CF79" s="13">
        <v>226</v>
      </c>
      <c r="CG79" s="13">
        <v>222</v>
      </c>
      <c r="CH79" s="13">
        <v>235</v>
      </c>
      <c r="CI79" s="13">
        <v>253</v>
      </c>
      <c r="CJ79" s="13">
        <v>231</v>
      </c>
      <c r="CK79" s="13">
        <v>221</v>
      </c>
      <c r="CL79" s="13">
        <v>202</v>
      </c>
      <c r="CM79" s="13">
        <v>226</v>
      </c>
      <c r="CN79" s="13">
        <v>199</v>
      </c>
      <c r="CO79" s="13">
        <v>190</v>
      </c>
      <c r="CP79" s="13">
        <v>174</v>
      </c>
      <c r="CQ79" s="13">
        <v>151</v>
      </c>
      <c r="CR79" s="13">
        <v>153</v>
      </c>
      <c r="CS79" s="13">
        <v>151</v>
      </c>
      <c r="CT79" s="13">
        <v>127</v>
      </c>
      <c r="CU79" s="13">
        <v>149</v>
      </c>
      <c r="CV79" s="13">
        <v>117</v>
      </c>
      <c r="CW79" s="13">
        <v>133</v>
      </c>
      <c r="CX79" s="13">
        <v>110</v>
      </c>
      <c r="CY79" s="13">
        <v>109</v>
      </c>
      <c r="CZ79" s="13">
        <v>103</v>
      </c>
      <c r="DA79" s="13">
        <v>93</v>
      </c>
      <c r="DB79" s="13">
        <v>85</v>
      </c>
      <c r="DC79" s="13">
        <v>77</v>
      </c>
      <c r="DD79" s="13">
        <v>57</v>
      </c>
      <c r="DE79" s="13">
        <v>71</v>
      </c>
      <c r="DF79" s="13">
        <v>63</v>
      </c>
      <c r="DG79" s="13">
        <v>47</v>
      </c>
      <c r="DH79" s="13">
        <v>49</v>
      </c>
      <c r="DI79" s="13">
        <v>44</v>
      </c>
      <c r="DJ79" s="13">
        <v>48</v>
      </c>
      <c r="DK79" s="13">
        <v>39</v>
      </c>
      <c r="DL79" s="13">
        <v>32</v>
      </c>
      <c r="DM79" s="13">
        <v>40</v>
      </c>
      <c r="DN79" s="13">
        <v>37</v>
      </c>
      <c r="DO79" s="13">
        <v>26</v>
      </c>
      <c r="DP79" s="13">
        <v>25</v>
      </c>
      <c r="DQ79" s="13">
        <v>23</v>
      </c>
      <c r="DR79" s="13">
        <v>29</v>
      </c>
      <c r="DS79" s="13">
        <v>19</v>
      </c>
      <c r="DT79" s="13">
        <v>21</v>
      </c>
      <c r="DU79" s="13">
        <v>20</v>
      </c>
      <c r="DV79" s="13">
        <v>18</v>
      </c>
      <c r="DW79" s="13">
        <v>17</v>
      </c>
      <c r="DX79" s="13">
        <v>16</v>
      </c>
      <c r="DY79" s="13">
        <v>13</v>
      </c>
      <c r="DZ79" s="13">
        <v>10</v>
      </c>
      <c r="EA79" s="13">
        <v>11</v>
      </c>
      <c r="EB79" s="13">
        <v>16</v>
      </c>
      <c r="EC79" s="13">
        <v>11</v>
      </c>
      <c r="ED79" s="13">
        <v>8</v>
      </c>
      <c r="EE79" s="13">
        <v>5</v>
      </c>
      <c r="EF79" s="13">
        <v>7</v>
      </c>
      <c r="EG79" s="13">
        <v>3</v>
      </c>
      <c r="EH79" s="13">
        <v>2</v>
      </c>
      <c r="EI79" s="13">
        <v>4</v>
      </c>
      <c r="EJ79" s="13">
        <v>1</v>
      </c>
      <c r="EK79" s="13"/>
      <c r="EL79" s="13">
        <v>2</v>
      </c>
      <c r="EM79" s="13">
        <v>1</v>
      </c>
      <c r="EN79" s="13">
        <v>3</v>
      </c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57">
        <v>9681</v>
      </c>
      <c r="FD79" s="13">
        <v>9681</v>
      </c>
      <c r="FE79" s="16" t="s">
        <v>85</v>
      </c>
      <c r="FF79" s="13">
        <v>12</v>
      </c>
      <c r="FG79" s="13">
        <v>38</v>
      </c>
      <c r="FH79" s="13">
        <v>49</v>
      </c>
      <c r="FI79" s="13">
        <v>27</v>
      </c>
      <c r="FJ79" s="13">
        <v>29</v>
      </c>
      <c r="FK79" s="13">
        <v>27</v>
      </c>
      <c r="FL79" s="13">
        <v>26</v>
      </c>
      <c r="FM79" s="13">
        <v>31</v>
      </c>
      <c r="FN79" s="13">
        <v>28</v>
      </c>
      <c r="FO79" s="13">
        <v>30</v>
      </c>
      <c r="FP79" s="13">
        <v>36</v>
      </c>
      <c r="FQ79" s="13">
        <v>27</v>
      </c>
      <c r="FR79" s="13">
        <v>29</v>
      </c>
      <c r="FS79" s="13">
        <v>50</v>
      </c>
      <c r="FT79" s="13">
        <v>36</v>
      </c>
      <c r="FU79" s="13">
        <v>49</v>
      </c>
      <c r="FV79" s="13">
        <v>78</v>
      </c>
      <c r="FW79" s="13">
        <v>63</v>
      </c>
      <c r="FX79" s="13">
        <v>88</v>
      </c>
      <c r="FY79" s="13">
        <v>104</v>
      </c>
      <c r="FZ79" s="13">
        <v>143</v>
      </c>
      <c r="GA79" s="13">
        <v>160</v>
      </c>
      <c r="GB79" s="13">
        <v>196</v>
      </c>
      <c r="GC79" s="13">
        <v>202</v>
      </c>
      <c r="GD79" s="13">
        <v>259</v>
      </c>
      <c r="GE79" s="13">
        <v>272</v>
      </c>
      <c r="GF79" s="13">
        <v>325</v>
      </c>
      <c r="GG79" s="13">
        <v>256</v>
      </c>
      <c r="GH79" s="13">
        <v>294</v>
      </c>
      <c r="GI79" s="13">
        <v>305</v>
      </c>
      <c r="GJ79" s="13">
        <v>295</v>
      </c>
      <c r="GK79" s="13">
        <v>266</v>
      </c>
      <c r="GL79" s="13">
        <v>278</v>
      </c>
      <c r="GM79" s="13">
        <v>275</v>
      </c>
      <c r="GN79" s="13">
        <v>271</v>
      </c>
      <c r="GO79" s="13">
        <v>271</v>
      </c>
      <c r="GP79" s="13">
        <v>264</v>
      </c>
      <c r="GQ79" s="13">
        <v>252</v>
      </c>
      <c r="GR79" s="13">
        <v>267</v>
      </c>
      <c r="GS79" s="13">
        <v>297</v>
      </c>
      <c r="GT79" s="13">
        <v>237</v>
      </c>
      <c r="GU79" s="13">
        <v>246</v>
      </c>
      <c r="GV79" s="13">
        <v>241</v>
      </c>
      <c r="GW79" s="13">
        <v>234</v>
      </c>
      <c r="GX79" s="13">
        <v>215</v>
      </c>
      <c r="GY79" s="13">
        <v>199</v>
      </c>
      <c r="GZ79" s="13">
        <v>183</v>
      </c>
      <c r="HA79" s="13">
        <v>184</v>
      </c>
      <c r="HB79" s="13">
        <v>196</v>
      </c>
      <c r="HC79" s="13">
        <v>165</v>
      </c>
      <c r="HD79" s="13">
        <v>188</v>
      </c>
      <c r="HE79" s="13">
        <v>157</v>
      </c>
      <c r="HF79" s="13">
        <v>138</v>
      </c>
      <c r="HG79" s="13">
        <v>108</v>
      </c>
      <c r="HH79" s="13">
        <v>110</v>
      </c>
      <c r="HI79" s="13">
        <v>138</v>
      </c>
      <c r="HJ79" s="13">
        <v>116</v>
      </c>
      <c r="HK79" s="13">
        <v>83</v>
      </c>
      <c r="HL79" s="13">
        <v>110</v>
      </c>
      <c r="HM79" s="13">
        <v>104</v>
      </c>
      <c r="HN79" s="13">
        <v>104</v>
      </c>
      <c r="HO79" s="13">
        <v>92</v>
      </c>
      <c r="HP79" s="13">
        <v>84</v>
      </c>
      <c r="HQ79" s="13">
        <v>72</v>
      </c>
      <c r="HR79" s="13">
        <v>64</v>
      </c>
      <c r="HS79" s="13">
        <v>51</v>
      </c>
      <c r="HT79" s="13">
        <v>58</v>
      </c>
      <c r="HU79" s="13">
        <v>50</v>
      </c>
      <c r="HV79" s="13">
        <v>32</v>
      </c>
      <c r="HW79" s="13">
        <v>38</v>
      </c>
      <c r="HX79" s="13">
        <v>34</v>
      </c>
      <c r="HY79" s="13">
        <v>34</v>
      </c>
      <c r="HZ79" s="13">
        <v>27</v>
      </c>
      <c r="IA79" s="13">
        <v>38</v>
      </c>
      <c r="IB79" s="13">
        <v>37</v>
      </c>
      <c r="IC79" s="13">
        <v>23</v>
      </c>
      <c r="ID79" s="13">
        <v>16</v>
      </c>
      <c r="IE79" s="13">
        <v>24</v>
      </c>
      <c r="IF79" s="13">
        <v>12</v>
      </c>
      <c r="IG79" s="13">
        <v>17</v>
      </c>
      <c r="IH79" s="13">
        <v>14</v>
      </c>
      <c r="II79" s="13">
        <v>12</v>
      </c>
      <c r="IJ79" s="13">
        <v>14</v>
      </c>
      <c r="IK79" s="13">
        <v>10</v>
      </c>
      <c r="IL79" s="13">
        <v>11</v>
      </c>
      <c r="IM79" s="13">
        <v>8</v>
      </c>
      <c r="IN79" s="13">
        <v>6</v>
      </c>
      <c r="IO79" s="13">
        <v>5</v>
      </c>
      <c r="IP79" s="13">
        <v>5</v>
      </c>
      <c r="IQ79" s="13">
        <v>5</v>
      </c>
      <c r="IR79" s="13">
        <v>1</v>
      </c>
      <c r="IS79" s="13">
        <v>3</v>
      </c>
      <c r="IT79" s="13">
        <v>4</v>
      </c>
      <c r="IU79" s="13">
        <v>2</v>
      </c>
      <c r="IV79" s="13"/>
      <c r="IW79" s="13"/>
      <c r="IX79" s="13"/>
      <c r="IY79" s="13"/>
      <c r="IZ79" s="13"/>
      <c r="JA79" s="13">
        <v>1</v>
      </c>
      <c r="JB79" s="13"/>
      <c r="JC79" s="13"/>
      <c r="JD79" s="13"/>
      <c r="JE79" s="13"/>
      <c r="JF79" s="13"/>
      <c r="JG79" s="13"/>
      <c r="JH79" s="13"/>
      <c r="JI79" s="57">
        <v>10365</v>
      </c>
      <c r="JJ79" s="13">
        <v>18</v>
      </c>
      <c r="JK79" s="13">
        <v>16</v>
      </c>
      <c r="JL79" s="13">
        <v>3</v>
      </c>
      <c r="JM79" s="13"/>
      <c r="JN79" s="13"/>
      <c r="JO79" s="13">
        <v>3</v>
      </c>
      <c r="JP79" s="13"/>
      <c r="JQ79" s="13"/>
      <c r="JR79" s="13"/>
      <c r="JS79" s="13"/>
      <c r="JT79" s="13"/>
      <c r="JU79" s="13"/>
      <c r="JV79" s="13">
        <v>2</v>
      </c>
      <c r="JW79" s="13">
        <v>2</v>
      </c>
      <c r="JX79" s="13">
        <v>2</v>
      </c>
      <c r="JY79" s="13">
        <v>1</v>
      </c>
      <c r="JZ79" s="13"/>
      <c r="KA79" s="13">
        <v>3</v>
      </c>
      <c r="KB79" s="13">
        <v>2</v>
      </c>
      <c r="KC79" s="13">
        <v>4</v>
      </c>
      <c r="KD79" s="13">
        <v>5</v>
      </c>
      <c r="KE79" s="13">
        <v>6</v>
      </c>
      <c r="KF79" s="13">
        <v>4</v>
      </c>
      <c r="KG79" s="13">
        <v>4</v>
      </c>
      <c r="KH79" s="13">
        <v>5</v>
      </c>
      <c r="KI79" s="13">
        <v>10</v>
      </c>
      <c r="KJ79" s="13">
        <v>2</v>
      </c>
      <c r="KK79" s="13">
        <v>4</v>
      </c>
      <c r="KL79" s="13">
        <v>2</v>
      </c>
      <c r="KM79" s="13">
        <v>3</v>
      </c>
      <c r="KN79" s="13">
        <v>3</v>
      </c>
      <c r="KO79" s="13">
        <v>3</v>
      </c>
      <c r="KP79" s="13">
        <v>7</v>
      </c>
      <c r="KQ79" s="13">
        <v>4</v>
      </c>
      <c r="KR79" s="13">
        <v>6</v>
      </c>
      <c r="KS79" s="13">
        <v>4</v>
      </c>
      <c r="KT79" s="13">
        <v>4</v>
      </c>
      <c r="KU79" s="13"/>
      <c r="KV79" s="13">
        <v>2</v>
      </c>
      <c r="KW79" s="13">
        <v>1</v>
      </c>
      <c r="KX79" s="13">
        <v>3</v>
      </c>
      <c r="KY79" s="13">
        <v>4</v>
      </c>
      <c r="KZ79" s="13">
        <v>1</v>
      </c>
      <c r="LA79" s="13">
        <v>3</v>
      </c>
      <c r="LB79" s="13">
        <v>4</v>
      </c>
      <c r="LC79" s="13">
        <v>3</v>
      </c>
      <c r="LD79" s="13">
        <v>3</v>
      </c>
      <c r="LE79" s="13">
        <v>3</v>
      </c>
      <c r="LF79" s="13">
        <v>7</v>
      </c>
      <c r="LG79" s="13">
        <v>1</v>
      </c>
      <c r="LH79" s="13">
        <v>3</v>
      </c>
      <c r="LI79" s="13">
        <v>1</v>
      </c>
      <c r="LJ79" s="13">
        <v>2</v>
      </c>
      <c r="LK79" s="13">
        <v>1</v>
      </c>
      <c r="LL79" s="13">
        <v>3</v>
      </c>
      <c r="LM79" s="13">
        <v>3</v>
      </c>
      <c r="LN79" s="13">
        <v>3</v>
      </c>
      <c r="LO79" s="13">
        <v>3</v>
      </c>
      <c r="LP79" s="13">
        <v>1</v>
      </c>
      <c r="LQ79" s="13"/>
      <c r="LR79" s="13">
        <v>4</v>
      </c>
      <c r="LS79" s="13">
        <v>2</v>
      </c>
      <c r="LT79" s="13">
        <v>1</v>
      </c>
      <c r="LU79" s="13">
        <v>1</v>
      </c>
      <c r="LV79" s="13">
        <v>2</v>
      </c>
      <c r="LW79" s="13">
        <v>1</v>
      </c>
      <c r="LX79" s="13">
        <v>1</v>
      </c>
      <c r="LY79" s="13">
        <v>4</v>
      </c>
      <c r="LZ79" s="13"/>
      <c r="MA79" s="13"/>
      <c r="MB79" s="13">
        <v>1</v>
      </c>
      <c r="MC79" s="13">
        <v>4</v>
      </c>
      <c r="MD79" s="13"/>
      <c r="ME79" s="13"/>
      <c r="MF79" s="13"/>
      <c r="MG79" s="13"/>
      <c r="MH79" s="13">
        <v>2</v>
      </c>
      <c r="MI79" s="13"/>
      <c r="MJ79" s="13"/>
      <c r="MK79" s="13"/>
      <c r="ML79" s="13">
        <v>2</v>
      </c>
      <c r="MM79" s="13">
        <v>2</v>
      </c>
      <c r="MN79" s="13">
        <v>1</v>
      </c>
      <c r="MO79" s="13">
        <v>4</v>
      </c>
      <c r="MP79" s="13">
        <v>2</v>
      </c>
      <c r="MQ79" s="13"/>
      <c r="MR79" s="13"/>
      <c r="MS79" s="13">
        <v>2</v>
      </c>
      <c r="MT79" s="13">
        <v>5</v>
      </c>
      <c r="MU79" s="13">
        <v>3</v>
      </c>
      <c r="MV79" s="13">
        <v>2</v>
      </c>
      <c r="MW79" s="13">
        <v>2</v>
      </c>
      <c r="MX79" s="13"/>
      <c r="MY79" s="13"/>
      <c r="MZ79" s="13">
        <v>1</v>
      </c>
      <c r="NA79" s="13">
        <v>4</v>
      </c>
      <c r="NB79" s="13"/>
      <c r="NC79" s="13"/>
      <c r="ND79" s="13">
        <v>1</v>
      </c>
      <c r="NE79" s="13">
        <v>1</v>
      </c>
      <c r="NF79" s="13"/>
      <c r="NG79" s="13"/>
      <c r="NH79" s="13"/>
      <c r="NI79" s="13"/>
      <c r="NJ79" s="13"/>
      <c r="NK79" s="13"/>
      <c r="NL79" s="13"/>
      <c r="NM79" s="13">
        <v>3</v>
      </c>
      <c r="NN79" s="57">
        <v>245</v>
      </c>
      <c r="NO79" s="13">
        <v>10610</v>
      </c>
    </row>
    <row r="80" spans="1:379">
      <c r="A80" s="8" t="s">
        <v>91</v>
      </c>
      <c r="B80" s="232">
        <f t="shared" si="129"/>
        <v>46</v>
      </c>
      <c r="C80" s="232">
        <f t="shared" si="130"/>
        <v>45</v>
      </c>
      <c r="D80" s="232">
        <f t="shared" si="131"/>
        <v>121</v>
      </c>
      <c r="E80" s="232">
        <f t="shared" si="132"/>
        <v>133</v>
      </c>
      <c r="F80" s="232">
        <f t="shared" si="133"/>
        <v>197</v>
      </c>
      <c r="G80" s="232">
        <f t="shared" si="134"/>
        <v>262</v>
      </c>
      <c r="H80" s="232">
        <f t="shared" si="135"/>
        <v>209</v>
      </c>
      <c r="I80" s="232">
        <f t="shared" si="136"/>
        <v>258</v>
      </c>
      <c r="J80" s="232">
        <f t="shared" si="137"/>
        <v>213</v>
      </c>
      <c r="K80" s="232">
        <f t="shared" si="138"/>
        <v>249</v>
      </c>
      <c r="L80" s="232">
        <f t="shared" si="139"/>
        <v>121</v>
      </c>
      <c r="M80" s="232">
        <f t="shared" si="140"/>
        <v>117</v>
      </c>
      <c r="N80" s="232">
        <f t="shared" si="141"/>
        <v>65</v>
      </c>
      <c r="O80" s="232">
        <f t="shared" si="142"/>
        <v>87</v>
      </c>
      <c r="P80" s="232">
        <f t="shared" si="143"/>
        <v>48</v>
      </c>
      <c r="Q80" s="232">
        <f t="shared" si="144"/>
        <v>57</v>
      </c>
      <c r="R80" s="232">
        <f t="shared" si="145"/>
        <v>11</v>
      </c>
      <c r="S80" s="232">
        <f t="shared" si="146"/>
        <v>23</v>
      </c>
      <c r="T80" s="232">
        <f t="shared" si="147"/>
        <v>2</v>
      </c>
      <c r="U80" s="232">
        <f t="shared" si="148"/>
        <v>5</v>
      </c>
      <c r="W80" s="16" t="s">
        <v>86</v>
      </c>
      <c r="X80" s="616">
        <f t="shared" si="108"/>
        <v>304</v>
      </c>
      <c r="Y80" s="616">
        <f t="shared" si="109"/>
        <v>296</v>
      </c>
      <c r="Z80" s="616">
        <f t="shared" si="110"/>
        <v>981</v>
      </c>
      <c r="AA80" s="616">
        <f t="shared" si="111"/>
        <v>1174</v>
      </c>
      <c r="AB80" s="616">
        <f t="shared" si="112"/>
        <v>5570</v>
      </c>
      <c r="AC80" s="616">
        <f t="shared" si="113"/>
        <v>4981</v>
      </c>
      <c r="AD80" s="616">
        <f t="shared" si="114"/>
        <v>6214</v>
      </c>
      <c r="AE80" s="616">
        <f t="shared" si="115"/>
        <v>5266</v>
      </c>
      <c r="AF80" s="616">
        <f t="shared" si="116"/>
        <v>4638</v>
      </c>
      <c r="AG80" s="616">
        <f t="shared" si="117"/>
        <v>4364</v>
      </c>
      <c r="AH80" s="616">
        <f t="shared" si="118"/>
        <v>3057</v>
      </c>
      <c r="AI80" s="616">
        <f t="shared" si="119"/>
        <v>2781</v>
      </c>
      <c r="AJ80" s="616">
        <f t="shared" si="120"/>
        <v>1426</v>
      </c>
      <c r="AK80" s="616">
        <f t="shared" si="121"/>
        <v>1256</v>
      </c>
      <c r="AL80" s="616">
        <f t="shared" si="122"/>
        <v>571</v>
      </c>
      <c r="AM80" s="616">
        <f t="shared" si="123"/>
        <v>540</v>
      </c>
      <c r="AN80" s="616">
        <f t="shared" si="124"/>
        <v>145</v>
      </c>
      <c r="AO80" s="616">
        <f t="shared" si="125"/>
        <v>212</v>
      </c>
      <c r="AP80" s="616">
        <f t="shared" si="126"/>
        <v>21</v>
      </c>
      <c r="AQ80" s="616">
        <f t="shared" si="127"/>
        <v>42</v>
      </c>
      <c r="AR80" s="616">
        <f t="shared" si="128"/>
        <v>639</v>
      </c>
      <c r="AT80" s="16" t="s">
        <v>86</v>
      </c>
      <c r="AU80" s="13">
        <v>21</v>
      </c>
      <c r="AV80" s="13">
        <v>41</v>
      </c>
      <c r="AW80" s="13">
        <v>44</v>
      </c>
      <c r="AX80" s="13">
        <v>32</v>
      </c>
      <c r="AY80" s="13">
        <v>28</v>
      </c>
      <c r="AZ80" s="13">
        <v>22</v>
      </c>
      <c r="BA80" s="13">
        <v>31</v>
      </c>
      <c r="BB80" s="13">
        <v>23</v>
      </c>
      <c r="BC80" s="13">
        <v>17</v>
      </c>
      <c r="BD80" s="13">
        <v>37</v>
      </c>
      <c r="BE80" s="13">
        <v>34</v>
      </c>
      <c r="BF80" s="13">
        <v>47</v>
      </c>
      <c r="BG80" s="13">
        <v>42</v>
      </c>
      <c r="BH80" s="13">
        <v>47</v>
      </c>
      <c r="BI80" s="13">
        <v>62</v>
      </c>
      <c r="BJ80" s="13">
        <v>94</v>
      </c>
      <c r="BK80" s="13">
        <v>160</v>
      </c>
      <c r="BL80" s="13">
        <v>169</v>
      </c>
      <c r="BM80" s="13">
        <v>252</v>
      </c>
      <c r="BN80" s="13">
        <v>267</v>
      </c>
      <c r="BO80" s="13">
        <v>330</v>
      </c>
      <c r="BP80" s="13">
        <v>398</v>
      </c>
      <c r="BQ80" s="13">
        <v>436</v>
      </c>
      <c r="BR80" s="13">
        <v>493</v>
      </c>
      <c r="BS80" s="13">
        <v>532</v>
      </c>
      <c r="BT80" s="13">
        <v>522</v>
      </c>
      <c r="BU80" s="13">
        <v>551</v>
      </c>
      <c r="BV80" s="13">
        <v>572</v>
      </c>
      <c r="BW80" s="13">
        <v>582</v>
      </c>
      <c r="BX80" s="13">
        <v>565</v>
      </c>
      <c r="BY80" s="13">
        <v>617</v>
      </c>
      <c r="BZ80" s="13">
        <v>557</v>
      </c>
      <c r="CA80" s="13">
        <v>567</v>
      </c>
      <c r="CB80" s="13">
        <v>539</v>
      </c>
      <c r="CC80" s="13">
        <v>514</v>
      </c>
      <c r="CD80" s="13">
        <v>483</v>
      </c>
      <c r="CE80" s="13">
        <v>477</v>
      </c>
      <c r="CF80" s="13">
        <v>465</v>
      </c>
      <c r="CG80" s="13">
        <v>528</v>
      </c>
      <c r="CH80" s="13">
        <v>519</v>
      </c>
      <c r="CI80" s="13">
        <v>467</v>
      </c>
      <c r="CJ80" s="13">
        <v>473</v>
      </c>
      <c r="CK80" s="13">
        <v>474</v>
      </c>
      <c r="CL80" s="13">
        <v>438</v>
      </c>
      <c r="CM80" s="13">
        <v>443</v>
      </c>
      <c r="CN80" s="13">
        <v>415</v>
      </c>
      <c r="CO80" s="13">
        <v>405</v>
      </c>
      <c r="CP80" s="13">
        <v>400</v>
      </c>
      <c r="CQ80" s="13">
        <v>408</v>
      </c>
      <c r="CR80" s="13">
        <v>441</v>
      </c>
      <c r="CS80" s="13">
        <v>354</v>
      </c>
      <c r="CT80" s="13">
        <v>328</v>
      </c>
      <c r="CU80" s="13">
        <v>304</v>
      </c>
      <c r="CV80" s="13">
        <v>279</v>
      </c>
      <c r="CW80" s="13">
        <v>306</v>
      </c>
      <c r="CX80" s="13">
        <v>280</v>
      </c>
      <c r="CY80" s="13">
        <v>274</v>
      </c>
      <c r="CZ80" s="13">
        <v>215</v>
      </c>
      <c r="DA80" s="13">
        <v>222</v>
      </c>
      <c r="DB80" s="13">
        <v>219</v>
      </c>
      <c r="DC80" s="13">
        <v>164</v>
      </c>
      <c r="DD80" s="13">
        <v>163</v>
      </c>
      <c r="DE80" s="13">
        <v>154</v>
      </c>
      <c r="DF80" s="13">
        <v>141</v>
      </c>
      <c r="DG80" s="13">
        <v>142</v>
      </c>
      <c r="DH80" s="13">
        <v>110</v>
      </c>
      <c r="DI80" s="13">
        <v>122</v>
      </c>
      <c r="DJ80" s="13">
        <v>92</v>
      </c>
      <c r="DK80" s="13">
        <v>78</v>
      </c>
      <c r="DL80" s="13">
        <v>90</v>
      </c>
      <c r="DM80" s="13">
        <v>75</v>
      </c>
      <c r="DN80" s="13">
        <v>78</v>
      </c>
      <c r="DO80" s="13">
        <v>62</v>
      </c>
      <c r="DP80" s="13">
        <v>60</v>
      </c>
      <c r="DQ80" s="13">
        <v>51</v>
      </c>
      <c r="DR80" s="13">
        <v>43</v>
      </c>
      <c r="DS80" s="13">
        <v>52</v>
      </c>
      <c r="DT80" s="13">
        <v>42</v>
      </c>
      <c r="DU80" s="13">
        <v>41</v>
      </c>
      <c r="DV80" s="13">
        <v>36</v>
      </c>
      <c r="DW80" s="13">
        <v>40</v>
      </c>
      <c r="DX80" s="13">
        <v>33</v>
      </c>
      <c r="DY80" s="13">
        <v>26</v>
      </c>
      <c r="DZ80" s="13">
        <v>15</v>
      </c>
      <c r="EA80" s="13">
        <v>13</v>
      </c>
      <c r="EB80" s="13">
        <v>25</v>
      </c>
      <c r="EC80" s="13">
        <v>22</v>
      </c>
      <c r="ED80" s="13">
        <v>22</v>
      </c>
      <c r="EE80" s="13">
        <v>11</v>
      </c>
      <c r="EF80" s="13">
        <v>5</v>
      </c>
      <c r="EG80" s="13">
        <v>8</v>
      </c>
      <c r="EH80" s="13">
        <v>8</v>
      </c>
      <c r="EI80" s="13">
        <v>10</v>
      </c>
      <c r="EJ80" s="13">
        <v>1</v>
      </c>
      <c r="EK80" s="13">
        <v>2</v>
      </c>
      <c r="EL80" s="13">
        <v>1</v>
      </c>
      <c r="EM80" s="13">
        <v>5</v>
      </c>
      <c r="EN80" s="13">
        <v>2</v>
      </c>
      <c r="EO80" s="13"/>
      <c r="EP80" s="13">
        <v>3</v>
      </c>
      <c r="EQ80" s="13"/>
      <c r="ER80" s="13"/>
      <c r="ES80" s="13"/>
      <c r="ET80" s="13">
        <v>1</v>
      </c>
      <c r="EU80" s="13"/>
      <c r="EV80" s="13"/>
      <c r="EW80" s="13"/>
      <c r="EX80" s="13">
        <v>1</v>
      </c>
      <c r="EY80" s="13"/>
      <c r="EZ80" s="13"/>
      <c r="FA80" s="13"/>
      <c r="FB80" s="13"/>
      <c r="FC80" s="57">
        <v>20912</v>
      </c>
      <c r="FD80" s="13">
        <v>20912</v>
      </c>
      <c r="FE80" s="16" t="s">
        <v>86</v>
      </c>
      <c r="FF80" s="13">
        <v>18</v>
      </c>
      <c r="FG80" s="13">
        <v>41</v>
      </c>
      <c r="FH80" s="13">
        <v>43</v>
      </c>
      <c r="FI80" s="13">
        <v>27</v>
      </c>
      <c r="FJ80" s="13">
        <v>26</v>
      </c>
      <c r="FK80" s="13">
        <v>35</v>
      </c>
      <c r="FL80" s="13">
        <v>27</v>
      </c>
      <c r="FM80" s="13">
        <v>31</v>
      </c>
      <c r="FN80" s="13">
        <v>27</v>
      </c>
      <c r="FO80" s="13">
        <v>29</v>
      </c>
      <c r="FP80" s="13">
        <v>27</v>
      </c>
      <c r="FQ80" s="13">
        <v>29</v>
      </c>
      <c r="FR80" s="13">
        <v>42</v>
      </c>
      <c r="FS80" s="13">
        <v>55</v>
      </c>
      <c r="FT80" s="13">
        <v>65</v>
      </c>
      <c r="FU80" s="13">
        <v>82</v>
      </c>
      <c r="FV80" s="13">
        <v>93</v>
      </c>
      <c r="FW80" s="13">
        <v>151</v>
      </c>
      <c r="FX80" s="13">
        <v>196</v>
      </c>
      <c r="FY80" s="13">
        <v>241</v>
      </c>
      <c r="FZ80" s="13">
        <v>333</v>
      </c>
      <c r="GA80" s="13">
        <v>415</v>
      </c>
      <c r="GB80" s="13">
        <v>477</v>
      </c>
      <c r="GC80" s="13">
        <v>505</v>
      </c>
      <c r="GD80" s="13">
        <v>574</v>
      </c>
      <c r="GE80" s="13">
        <v>581</v>
      </c>
      <c r="GF80" s="13">
        <v>643</v>
      </c>
      <c r="GG80" s="13">
        <v>694</v>
      </c>
      <c r="GH80" s="13">
        <v>703</v>
      </c>
      <c r="GI80" s="13">
        <v>645</v>
      </c>
      <c r="GJ80" s="13">
        <v>723</v>
      </c>
      <c r="GK80" s="13">
        <v>690</v>
      </c>
      <c r="GL80" s="13">
        <v>660</v>
      </c>
      <c r="GM80" s="13">
        <v>661</v>
      </c>
      <c r="GN80" s="13">
        <v>603</v>
      </c>
      <c r="GO80" s="13">
        <v>610</v>
      </c>
      <c r="GP80" s="13">
        <v>558</v>
      </c>
      <c r="GQ80" s="13">
        <v>540</v>
      </c>
      <c r="GR80" s="13">
        <v>564</v>
      </c>
      <c r="GS80" s="13">
        <v>605</v>
      </c>
      <c r="GT80" s="13">
        <v>555</v>
      </c>
      <c r="GU80" s="13">
        <v>528</v>
      </c>
      <c r="GV80" s="13">
        <v>535</v>
      </c>
      <c r="GW80" s="13">
        <v>470</v>
      </c>
      <c r="GX80" s="13">
        <v>484</v>
      </c>
      <c r="GY80" s="13">
        <v>406</v>
      </c>
      <c r="GZ80" s="13">
        <v>445</v>
      </c>
      <c r="HA80" s="13">
        <v>400</v>
      </c>
      <c r="HB80" s="13">
        <v>413</v>
      </c>
      <c r="HC80" s="13">
        <v>402</v>
      </c>
      <c r="HD80" s="13">
        <v>382</v>
      </c>
      <c r="HE80" s="13">
        <v>382</v>
      </c>
      <c r="HF80" s="13">
        <v>338</v>
      </c>
      <c r="HG80" s="13">
        <v>360</v>
      </c>
      <c r="HH80" s="13">
        <v>264</v>
      </c>
      <c r="HI80" s="13">
        <v>309</v>
      </c>
      <c r="HJ80" s="13">
        <v>279</v>
      </c>
      <c r="HK80" s="13">
        <v>264</v>
      </c>
      <c r="HL80" s="13">
        <v>248</v>
      </c>
      <c r="HM80" s="13">
        <v>231</v>
      </c>
      <c r="HN80" s="13">
        <v>207</v>
      </c>
      <c r="HO80" s="13">
        <v>186</v>
      </c>
      <c r="HP80" s="13">
        <v>156</v>
      </c>
      <c r="HQ80" s="13">
        <v>148</v>
      </c>
      <c r="HR80" s="13">
        <v>149</v>
      </c>
      <c r="HS80" s="13">
        <v>151</v>
      </c>
      <c r="HT80" s="13">
        <v>109</v>
      </c>
      <c r="HU80" s="13">
        <v>124</v>
      </c>
      <c r="HV80" s="13">
        <v>95</v>
      </c>
      <c r="HW80" s="13">
        <v>101</v>
      </c>
      <c r="HX80" s="13">
        <v>100</v>
      </c>
      <c r="HY80" s="13">
        <v>84</v>
      </c>
      <c r="HZ80" s="13">
        <v>64</v>
      </c>
      <c r="IA80" s="13">
        <v>66</v>
      </c>
      <c r="IB80" s="13">
        <v>51</v>
      </c>
      <c r="IC80" s="13">
        <v>49</v>
      </c>
      <c r="ID80" s="13">
        <v>42</v>
      </c>
      <c r="IE80" s="13">
        <v>42</v>
      </c>
      <c r="IF80" s="13">
        <v>33</v>
      </c>
      <c r="IG80" s="13">
        <v>40</v>
      </c>
      <c r="IH80" s="13">
        <v>17</v>
      </c>
      <c r="II80" s="13">
        <v>21</v>
      </c>
      <c r="IJ80" s="13">
        <v>23</v>
      </c>
      <c r="IK80" s="13">
        <v>14</v>
      </c>
      <c r="IL80" s="13">
        <v>18</v>
      </c>
      <c r="IM80" s="13">
        <v>15</v>
      </c>
      <c r="IN80" s="13">
        <v>15</v>
      </c>
      <c r="IO80" s="13">
        <v>10</v>
      </c>
      <c r="IP80" s="13">
        <v>6</v>
      </c>
      <c r="IQ80" s="13">
        <v>6</v>
      </c>
      <c r="IR80" s="13">
        <v>8</v>
      </c>
      <c r="IS80" s="13">
        <v>6</v>
      </c>
      <c r="IT80" s="13">
        <v>1</v>
      </c>
      <c r="IU80" s="13">
        <v>2</v>
      </c>
      <c r="IV80" s="13">
        <v>1</v>
      </c>
      <c r="IW80" s="13">
        <v>1</v>
      </c>
      <c r="IX80" s="13"/>
      <c r="IY80" s="13"/>
      <c r="IZ80" s="13">
        <v>1</v>
      </c>
      <c r="JA80" s="13">
        <v>1</v>
      </c>
      <c r="JB80" s="13"/>
      <c r="JC80" s="13"/>
      <c r="JD80" s="13"/>
      <c r="JE80" s="13"/>
      <c r="JF80" s="13"/>
      <c r="JG80" s="13"/>
      <c r="JH80" s="13">
        <v>1</v>
      </c>
      <c r="JI80" s="57">
        <v>22928</v>
      </c>
      <c r="JJ80" s="13">
        <v>9</v>
      </c>
      <c r="JK80" s="13">
        <v>20</v>
      </c>
      <c r="JL80" s="13">
        <v>1</v>
      </c>
      <c r="JM80" s="13">
        <v>2</v>
      </c>
      <c r="JN80" s="13">
        <v>3</v>
      </c>
      <c r="JO80" s="13"/>
      <c r="JP80" s="13">
        <v>3</v>
      </c>
      <c r="JQ80" s="13"/>
      <c r="JR80" s="13">
        <v>2</v>
      </c>
      <c r="JS80" s="13">
        <v>2</v>
      </c>
      <c r="JT80" s="13">
        <v>2</v>
      </c>
      <c r="JU80" s="13">
        <v>5</v>
      </c>
      <c r="JV80" s="13">
        <v>5</v>
      </c>
      <c r="JW80" s="13">
        <v>3</v>
      </c>
      <c r="JX80" s="13">
        <v>4</v>
      </c>
      <c r="JY80" s="13">
        <v>5</v>
      </c>
      <c r="JZ80" s="13">
        <v>3</v>
      </c>
      <c r="KA80" s="13">
        <v>10</v>
      </c>
      <c r="KB80" s="13">
        <v>12</v>
      </c>
      <c r="KC80" s="13">
        <v>18</v>
      </c>
      <c r="KD80" s="13">
        <v>17</v>
      </c>
      <c r="KE80" s="13">
        <v>27</v>
      </c>
      <c r="KF80" s="13">
        <v>23</v>
      </c>
      <c r="KG80" s="13">
        <v>18</v>
      </c>
      <c r="KH80" s="13">
        <v>25</v>
      </c>
      <c r="KI80" s="13">
        <v>17</v>
      </c>
      <c r="KJ80" s="13">
        <v>11</v>
      </c>
      <c r="KK80" s="13">
        <v>11</v>
      </c>
      <c r="KL80" s="13">
        <v>9</v>
      </c>
      <c r="KM80" s="13">
        <v>10</v>
      </c>
      <c r="KN80" s="13">
        <v>9</v>
      </c>
      <c r="KO80" s="13">
        <v>7</v>
      </c>
      <c r="KP80" s="13">
        <v>29</v>
      </c>
      <c r="KQ80" s="13">
        <v>19</v>
      </c>
      <c r="KR80" s="13">
        <v>18</v>
      </c>
      <c r="KS80" s="13">
        <v>19</v>
      </c>
      <c r="KT80" s="13">
        <v>10</v>
      </c>
      <c r="KU80" s="13">
        <v>8</v>
      </c>
      <c r="KV80" s="13">
        <v>9</v>
      </c>
      <c r="KW80" s="13">
        <v>5</v>
      </c>
      <c r="KX80" s="13">
        <v>10</v>
      </c>
      <c r="KY80" s="13">
        <v>10</v>
      </c>
      <c r="KZ80" s="13">
        <v>7</v>
      </c>
      <c r="LA80" s="13">
        <v>5</v>
      </c>
      <c r="LB80" s="13">
        <v>14</v>
      </c>
      <c r="LC80" s="13">
        <v>14</v>
      </c>
      <c r="LD80" s="13">
        <v>8</v>
      </c>
      <c r="LE80" s="13">
        <v>9</v>
      </c>
      <c r="LF80" s="13">
        <v>7</v>
      </c>
      <c r="LG80" s="13">
        <v>10</v>
      </c>
      <c r="LH80" s="13">
        <v>5</v>
      </c>
      <c r="LI80" s="13">
        <v>3</v>
      </c>
      <c r="LJ80" s="13">
        <v>5</v>
      </c>
      <c r="LK80" s="13">
        <v>6</v>
      </c>
      <c r="LL80" s="13">
        <v>5</v>
      </c>
      <c r="LM80" s="13">
        <v>7</v>
      </c>
      <c r="LN80" s="13">
        <v>2</v>
      </c>
      <c r="LO80" s="13">
        <v>8</v>
      </c>
      <c r="LP80" s="13">
        <v>6</v>
      </c>
      <c r="LQ80" s="13">
        <v>4</v>
      </c>
      <c r="LR80" s="13">
        <v>4</v>
      </c>
      <c r="LS80" s="13">
        <v>5</v>
      </c>
      <c r="LT80" s="13">
        <v>5</v>
      </c>
      <c r="LU80" s="13">
        <v>3</v>
      </c>
      <c r="LV80" s="13">
        <v>2</v>
      </c>
      <c r="LW80" s="13">
        <v>3</v>
      </c>
      <c r="LX80" s="13"/>
      <c r="LY80" s="13">
        <v>4</v>
      </c>
      <c r="LZ80" s="13">
        <v>3</v>
      </c>
      <c r="MA80" s="13"/>
      <c r="MB80" s="13">
        <v>1</v>
      </c>
      <c r="MC80" s="13">
        <v>3</v>
      </c>
      <c r="MD80" s="13">
        <v>4</v>
      </c>
      <c r="ME80" s="13"/>
      <c r="MF80" s="13">
        <v>1</v>
      </c>
      <c r="MG80" s="13"/>
      <c r="MH80" s="13">
        <v>3</v>
      </c>
      <c r="MI80" s="13">
        <v>3</v>
      </c>
      <c r="MJ80" s="13">
        <v>4</v>
      </c>
      <c r="MK80" s="13">
        <v>2</v>
      </c>
      <c r="ML80" s="13">
        <v>2</v>
      </c>
      <c r="MM80" s="13">
        <v>3</v>
      </c>
      <c r="MN80" s="13">
        <v>2</v>
      </c>
      <c r="MO80" s="13">
        <v>1</v>
      </c>
      <c r="MP80" s="13">
        <v>3</v>
      </c>
      <c r="MQ80" s="13">
        <v>3</v>
      </c>
      <c r="MR80" s="13">
        <v>1</v>
      </c>
      <c r="MS80" s="13">
        <v>2</v>
      </c>
      <c r="MT80" s="13">
        <v>2</v>
      </c>
      <c r="MU80" s="13">
        <v>3</v>
      </c>
      <c r="MV80" s="13">
        <v>1</v>
      </c>
      <c r="MW80" s="13"/>
      <c r="MX80" s="13"/>
      <c r="MY80" s="13">
        <v>2</v>
      </c>
      <c r="MZ80" s="13">
        <v>2</v>
      </c>
      <c r="NA80" s="13"/>
      <c r="NB80" s="13"/>
      <c r="NC80" s="13">
        <v>1</v>
      </c>
      <c r="ND80" s="13">
        <v>1</v>
      </c>
      <c r="NE80" s="13"/>
      <c r="NF80" s="13">
        <v>1</v>
      </c>
      <c r="NG80" s="13"/>
      <c r="NH80" s="13"/>
      <c r="NI80" s="13"/>
      <c r="NJ80" s="13"/>
      <c r="NK80" s="13"/>
      <c r="NL80" s="13"/>
      <c r="NM80" s="13">
        <v>3</v>
      </c>
      <c r="NN80" s="57">
        <v>638</v>
      </c>
      <c r="NO80" s="13">
        <v>23566</v>
      </c>
    </row>
    <row r="81" spans="1:379">
      <c r="A81" s="8" t="s">
        <v>92</v>
      </c>
      <c r="B81" s="232">
        <f t="shared" si="129"/>
        <v>2</v>
      </c>
      <c r="C81" s="232">
        <f t="shared" si="130"/>
        <v>1</v>
      </c>
      <c r="D81" s="232">
        <f t="shared" si="131"/>
        <v>5</v>
      </c>
      <c r="E81" s="232">
        <f t="shared" si="132"/>
        <v>10</v>
      </c>
      <c r="F81" s="232">
        <f t="shared" si="133"/>
        <v>18</v>
      </c>
      <c r="G81" s="232">
        <f t="shared" si="134"/>
        <v>20</v>
      </c>
      <c r="H81" s="232">
        <f t="shared" si="135"/>
        <v>27</v>
      </c>
      <c r="I81" s="232">
        <f t="shared" si="136"/>
        <v>22</v>
      </c>
      <c r="J81" s="232">
        <f t="shared" si="137"/>
        <v>21</v>
      </c>
      <c r="K81" s="232">
        <f t="shared" si="138"/>
        <v>18</v>
      </c>
      <c r="L81" s="232">
        <f t="shared" si="139"/>
        <v>11</v>
      </c>
      <c r="M81" s="232">
        <f t="shared" si="140"/>
        <v>19</v>
      </c>
      <c r="N81" s="232">
        <f t="shared" si="141"/>
        <v>5</v>
      </c>
      <c r="O81" s="232">
        <f t="shared" si="142"/>
        <v>2</v>
      </c>
      <c r="P81" s="232">
        <f t="shared" si="143"/>
        <v>5</v>
      </c>
      <c r="Q81" s="232">
        <f t="shared" si="144"/>
        <v>2</v>
      </c>
      <c r="R81" s="232">
        <f t="shared" si="145"/>
        <v>2</v>
      </c>
      <c r="S81" s="232">
        <f t="shared" si="146"/>
        <v>2</v>
      </c>
      <c r="T81" s="232">
        <f t="shared" si="147"/>
        <v>0</v>
      </c>
      <c r="U81" s="232">
        <f t="shared" si="148"/>
        <v>3</v>
      </c>
      <c r="W81" s="16" t="s">
        <v>87</v>
      </c>
      <c r="X81" s="616">
        <f t="shared" si="108"/>
        <v>43</v>
      </c>
      <c r="Y81" s="616">
        <f t="shared" si="109"/>
        <v>41</v>
      </c>
      <c r="Z81" s="616">
        <f t="shared" si="110"/>
        <v>52</v>
      </c>
      <c r="AA81" s="616">
        <f t="shared" si="111"/>
        <v>61</v>
      </c>
      <c r="AB81" s="616">
        <f t="shared" si="112"/>
        <v>77</v>
      </c>
      <c r="AC81" s="616">
        <f t="shared" si="113"/>
        <v>108</v>
      </c>
      <c r="AD81" s="616">
        <f t="shared" si="114"/>
        <v>83</v>
      </c>
      <c r="AE81" s="616">
        <f t="shared" si="115"/>
        <v>102</v>
      </c>
      <c r="AF81" s="616">
        <f t="shared" si="116"/>
        <v>68</v>
      </c>
      <c r="AG81" s="616">
        <f t="shared" si="117"/>
        <v>88</v>
      </c>
      <c r="AH81" s="616">
        <f t="shared" si="118"/>
        <v>66</v>
      </c>
      <c r="AI81" s="616">
        <f t="shared" si="119"/>
        <v>60</v>
      </c>
      <c r="AJ81" s="616">
        <f t="shared" si="120"/>
        <v>24</v>
      </c>
      <c r="AK81" s="616">
        <f t="shared" si="121"/>
        <v>27</v>
      </c>
      <c r="AL81" s="616">
        <f t="shared" si="122"/>
        <v>18</v>
      </c>
      <c r="AM81" s="616">
        <f t="shared" si="123"/>
        <v>17</v>
      </c>
      <c r="AN81" s="616">
        <f t="shared" si="124"/>
        <v>12</v>
      </c>
      <c r="AO81" s="616">
        <f t="shared" si="125"/>
        <v>10</v>
      </c>
      <c r="AP81" s="616">
        <f t="shared" si="126"/>
        <v>2</v>
      </c>
      <c r="AQ81" s="616">
        <f t="shared" si="127"/>
        <v>7</v>
      </c>
      <c r="AR81" s="616">
        <f t="shared" si="128"/>
        <v>11</v>
      </c>
      <c r="AT81" s="16" t="s">
        <v>87</v>
      </c>
      <c r="AU81" s="13">
        <v>2</v>
      </c>
      <c r="AV81" s="13">
        <v>5</v>
      </c>
      <c r="AW81" s="13">
        <v>5</v>
      </c>
      <c r="AX81" s="13">
        <v>4</v>
      </c>
      <c r="AY81" s="13">
        <v>3</v>
      </c>
      <c r="AZ81" s="13">
        <v>2</v>
      </c>
      <c r="BA81" s="13">
        <v>5</v>
      </c>
      <c r="BB81" s="13">
        <v>5</v>
      </c>
      <c r="BC81" s="13">
        <v>8</v>
      </c>
      <c r="BD81" s="13">
        <v>2</v>
      </c>
      <c r="BE81" s="13">
        <v>3</v>
      </c>
      <c r="BF81" s="13">
        <v>4</v>
      </c>
      <c r="BG81" s="13">
        <v>3</v>
      </c>
      <c r="BH81" s="13">
        <v>2</v>
      </c>
      <c r="BI81" s="13">
        <v>9</v>
      </c>
      <c r="BJ81" s="13">
        <v>11</v>
      </c>
      <c r="BK81" s="13">
        <v>8</v>
      </c>
      <c r="BL81" s="13">
        <v>6</v>
      </c>
      <c r="BM81" s="13">
        <v>6</v>
      </c>
      <c r="BN81" s="13">
        <v>9</v>
      </c>
      <c r="BO81" s="13">
        <v>4</v>
      </c>
      <c r="BP81" s="13">
        <v>10</v>
      </c>
      <c r="BQ81" s="13">
        <v>12</v>
      </c>
      <c r="BR81" s="13">
        <v>10</v>
      </c>
      <c r="BS81" s="13">
        <v>16</v>
      </c>
      <c r="BT81" s="13">
        <v>8</v>
      </c>
      <c r="BU81" s="13">
        <v>16</v>
      </c>
      <c r="BV81" s="13">
        <v>11</v>
      </c>
      <c r="BW81" s="13">
        <v>13</v>
      </c>
      <c r="BX81" s="13">
        <v>8</v>
      </c>
      <c r="BY81" s="13">
        <v>11</v>
      </c>
      <c r="BZ81" s="13">
        <v>17</v>
      </c>
      <c r="CA81" s="13">
        <v>14</v>
      </c>
      <c r="CB81" s="13">
        <v>9</v>
      </c>
      <c r="CC81" s="13">
        <v>13</v>
      </c>
      <c r="CD81" s="13">
        <v>5</v>
      </c>
      <c r="CE81" s="13">
        <v>11</v>
      </c>
      <c r="CF81" s="13">
        <v>5</v>
      </c>
      <c r="CG81" s="13">
        <v>9</v>
      </c>
      <c r="CH81" s="13">
        <v>8</v>
      </c>
      <c r="CI81" s="13">
        <v>12</v>
      </c>
      <c r="CJ81" s="13">
        <v>10</v>
      </c>
      <c r="CK81" s="13">
        <v>13</v>
      </c>
      <c r="CL81" s="13">
        <v>9</v>
      </c>
      <c r="CM81" s="13">
        <v>4</v>
      </c>
      <c r="CN81" s="13">
        <v>3</v>
      </c>
      <c r="CO81" s="13">
        <v>13</v>
      </c>
      <c r="CP81" s="13">
        <v>6</v>
      </c>
      <c r="CQ81" s="13">
        <v>10</v>
      </c>
      <c r="CR81" s="13">
        <v>8</v>
      </c>
      <c r="CS81" s="13">
        <v>11</v>
      </c>
      <c r="CT81" s="13">
        <v>4</v>
      </c>
      <c r="CU81" s="13">
        <v>8</v>
      </c>
      <c r="CV81" s="13">
        <v>7</v>
      </c>
      <c r="CW81" s="13">
        <v>10</v>
      </c>
      <c r="CX81" s="13">
        <v>3</v>
      </c>
      <c r="CY81" s="13">
        <v>7</v>
      </c>
      <c r="CZ81" s="13">
        <v>2</v>
      </c>
      <c r="DA81" s="13">
        <v>6</v>
      </c>
      <c r="DB81" s="13">
        <v>2</v>
      </c>
      <c r="DC81" s="13">
        <v>3</v>
      </c>
      <c r="DD81" s="13">
        <v>1</v>
      </c>
      <c r="DE81" s="13">
        <v>3</v>
      </c>
      <c r="DF81" s="13">
        <v>3</v>
      </c>
      <c r="DG81" s="13">
        <v>3</v>
      </c>
      <c r="DH81" s="13">
        <v>1</v>
      </c>
      <c r="DI81" s="13">
        <v>1</v>
      </c>
      <c r="DJ81" s="13">
        <v>3</v>
      </c>
      <c r="DK81" s="13">
        <v>2</v>
      </c>
      <c r="DL81" s="13">
        <v>7</v>
      </c>
      <c r="DM81" s="13">
        <v>1</v>
      </c>
      <c r="DN81" s="13">
        <v>3</v>
      </c>
      <c r="DO81" s="13">
        <v>1</v>
      </c>
      <c r="DP81" s="13">
        <v>1</v>
      </c>
      <c r="DQ81" s="13">
        <v>1</v>
      </c>
      <c r="DR81" s="13">
        <v>2</v>
      </c>
      <c r="DS81" s="13">
        <v>2</v>
      </c>
      <c r="DT81" s="13">
        <v>2</v>
      </c>
      <c r="DU81" s="13">
        <v>1</v>
      </c>
      <c r="DV81" s="13">
        <v>3</v>
      </c>
      <c r="DW81" s="13">
        <v>3</v>
      </c>
      <c r="DX81" s="13">
        <v>1</v>
      </c>
      <c r="DY81" s="13"/>
      <c r="DZ81" s="13"/>
      <c r="EA81" s="13">
        <v>3</v>
      </c>
      <c r="EB81" s="13">
        <v>1</v>
      </c>
      <c r="EC81" s="13">
        <v>1</v>
      </c>
      <c r="ED81" s="13">
        <v>1</v>
      </c>
      <c r="EE81" s="13"/>
      <c r="EF81" s="13"/>
      <c r="EG81" s="13">
        <v>2</v>
      </c>
      <c r="EH81" s="13">
        <v>2</v>
      </c>
      <c r="EI81" s="13"/>
      <c r="EJ81" s="13"/>
      <c r="EK81" s="13"/>
      <c r="EL81" s="13">
        <v>1</v>
      </c>
      <c r="EM81" s="13"/>
      <c r="EN81" s="13">
        <v>1</v>
      </c>
      <c r="EO81" s="13"/>
      <c r="EP81" s="13">
        <v>1</v>
      </c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57">
        <v>521</v>
      </c>
      <c r="FD81" s="13">
        <v>521</v>
      </c>
      <c r="FE81" s="16" t="s">
        <v>87</v>
      </c>
      <c r="FF81" s="13">
        <v>5</v>
      </c>
      <c r="FG81" s="13">
        <v>3</v>
      </c>
      <c r="FH81" s="13">
        <v>9</v>
      </c>
      <c r="FI81" s="13">
        <v>3</v>
      </c>
      <c r="FJ81" s="13">
        <v>2</v>
      </c>
      <c r="FK81" s="13">
        <v>6</v>
      </c>
      <c r="FL81" s="13">
        <v>4</v>
      </c>
      <c r="FM81" s="13">
        <v>3</v>
      </c>
      <c r="FN81" s="13">
        <v>2</v>
      </c>
      <c r="FO81" s="13">
        <v>6</v>
      </c>
      <c r="FP81" s="13">
        <v>1</v>
      </c>
      <c r="FQ81" s="13">
        <v>6</v>
      </c>
      <c r="FR81" s="13">
        <v>4</v>
      </c>
      <c r="FS81" s="13">
        <v>3</v>
      </c>
      <c r="FT81" s="13">
        <v>4</v>
      </c>
      <c r="FU81" s="13">
        <v>7</v>
      </c>
      <c r="FV81" s="13">
        <v>5</v>
      </c>
      <c r="FW81" s="13">
        <v>4</v>
      </c>
      <c r="FX81" s="13">
        <v>8</v>
      </c>
      <c r="FY81" s="13">
        <v>10</v>
      </c>
      <c r="FZ81" s="13">
        <v>8</v>
      </c>
      <c r="GA81" s="13">
        <v>6</v>
      </c>
      <c r="GB81" s="13">
        <v>9</v>
      </c>
      <c r="GC81" s="13">
        <v>6</v>
      </c>
      <c r="GD81" s="13">
        <v>9</v>
      </c>
      <c r="GE81" s="13">
        <v>9</v>
      </c>
      <c r="GF81" s="13">
        <v>4</v>
      </c>
      <c r="GG81" s="13">
        <v>9</v>
      </c>
      <c r="GH81" s="13">
        <v>5</v>
      </c>
      <c r="GI81" s="13">
        <v>12</v>
      </c>
      <c r="GJ81" s="13">
        <v>10</v>
      </c>
      <c r="GK81" s="13">
        <v>8</v>
      </c>
      <c r="GL81" s="13">
        <v>7</v>
      </c>
      <c r="GM81" s="13">
        <v>10</v>
      </c>
      <c r="GN81" s="13">
        <v>8</v>
      </c>
      <c r="GO81" s="13">
        <v>6</v>
      </c>
      <c r="GP81" s="13">
        <v>10</v>
      </c>
      <c r="GQ81" s="13">
        <v>7</v>
      </c>
      <c r="GR81" s="13">
        <v>9</v>
      </c>
      <c r="GS81" s="13">
        <v>8</v>
      </c>
      <c r="GT81" s="13">
        <v>8</v>
      </c>
      <c r="GU81" s="13">
        <v>5</v>
      </c>
      <c r="GV81" s="13">
        <v>7</v>
      </c>
      <c r="GW81" s="13">
        <v>11</v>
      </c>
      <c r="GX81" s="13">
        <v>3</v>
      </c>
      <c r="GY81" s="13"/>
      <c r="GZ81" s="13">
        <v>11</v>
      </c>
      <c r="HA81" s="13">
        <v>8</v>
      </c>
      <c r="HB81" s="13">
        <v>9</v>
      </c>
      <c r="HC81" s="13">
        <v>6</v>
      </c>
      <c r="HD81" s="13">
        <v>8</v>
      </c>
      <c r="HE81" s="13">
        <v>11</v>
      </c>
      <c r="HF81" s="13">
        <v>3</v>
      </c>
      <c r="HG81" s="13">
        <v>10</v>
      </c>
      <c r="HH81" s="13">
        <v>12</v>
      </c>
      <c r="HI81" s="13">
        <v>5</v>
      </c>
      <c r="HJ81" s="13">
        <v>4</v>
      </c>
      <c r="HK81" s="13">
        <v>4</v>
      </c>
      <c r="HL81" s="13">
        <v>4</v>
      </c>
      <c r="HM81" s="13">
        <v>5</v>
      </c>
      <c r="HN81" s="13">
        <v>2</v>
      </c>
      <c r="HO81" s="13">
        <v>2</v>
      </c>
      <c r="HP81" s="13">
        <v>5</v>
      </c>
      <c r="HQ81" s="13">
        <v>1</v>
      </c>
      <c r="HR81" s="13">
        <v>2</v>
      </c>
      <c r="HS81" s="13">
        <v>2</v>
      </c>
      <c r="HT81" s="13">
        <v>4</v>
      </c>
      <c r="HU81" s="13">
        <v>1</v>
      </c>
      <c r="HV81" s="13">
        <v>2</v>
      </c>
      <c r="HW81" s="13">
        <v>3</v>
      </c>
      <c r="HX81" s="13">
        <v>1</v>
      </c>
      <c r="HY81" s="13">
        <v>5</v>
      </c>
      <c r="HZ81" s="13">
        <v>1</v>
      </c>
      <c r="IA81" s="13">
        <v>4</v>
      </c>
      <c r="IB81" s="13">
        <v>2</v>
      </c>
      <c r="IC81" s="13"/>
      <c r="ID81" s="13">
        <v>2</v>
      </c>
      <c r="IE81" s="13">
        <v>2</v>
      </c>
      <c r="IF81" s="13"/>
      <c r="IG81" s="13">
        <v>1</v>
      </c>
      <c r="IH81" s="13"/>
      <c r="II81" s="13">
        <v>3</v>
      </c>
      <c r="IJ81" s="13"/>
      <c r="IK81" s="13">
        <v>1</v>
      </c>
      <c r="IL81" s="13">
        <v>1</v>
      </c>
      <c r="IM81" s="13">
        <v>1</v>
      </c>
      <c r="IN81" s="13">
        <v>1</v>
      </c>
      <c r="IO81" s="13">
        <v>2</v>
      </c>
      <c r="IP81" s="13">
        <v>1</v>
      </c>
      <c r="IQ81" s="13">
        <v>2</v>
      </c>
      <c r="IR81" s="13"/>
      <c r="IS81" s="13">
        <v>1</v>
      </c>
      <c r="IT81" s="13"/>
      <c r="IU81" s="13">
        <v>1</v>
      </c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57">
        <v>445</v>
      </c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>
        <v>1</v>
      </c>
      <c r="JZ81" s="13"/>
      <c r="KA81" s="13">
        <v>1</v>
      </c>
      <c r="KB81" s="13"/>
      <c r="KC81" s="13"/>
      <c r="KD81" s="13"/>
      <c r="KE81" s="13">
        <v>1</v>
      </c>
      <c r="KF81" s="13"/>
      <c r="KG81" s="13">
        <v>2</v>
      </c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>
        <v>1</v>
      </c>
      <c r="KS81" s="13"/>
      <c r="KT81" s="13"/>
      <c r="KU81" s="13"/>
      <c r="KV81" s="13"/>
      <c r="KW81" s="13"/>
      <c r="KX81" s="13"/>
      <c r="KY81" s="13">
        <v>2</v>
      </c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>
        <v>2</v>
      </c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>
        <v>1</v>
      </c>
      <c r="NN81" s="57">
        <v>11</v>
      </c>
      <c r="NO81" s="13">
        <v>456</v>
      </c>
    </row>
    <row r="82" spans="1:379">
      <c r="A82" s="8" t="s">
        <v>93</v>
      </c>
      <c r="B82" s="232">
        <f t="shared" si="129"/>
        <v>14</v>
      </c>
      <c r="C82" s="232">
        <f t="shared" si="130"/>
        <v>18</v>
      </c>
      <c r="D82" s="232">
        <f t="shared" si="131"/>
        <v>91</v>
      </c>
      <c r="E82" s="232">
        <f t="shared" si="132"/>
        <v>99</v>
      </c>
      <c r="F82" s="232">
        <f t="shared" si="133"/>
        <v>239</v>
      </c>
      <c r="G82" s="232">
        <f t="shared" si="134"/>
        <v>283</v>
      </c>
      <c r="H82" s="232">
        <f t="shared" si="135"/>
        <v>226</v>
      </c>
      <c r="I82" s="232">
        <f t="shared" si="136"/>
        <v>310</v>
      </c>
      <c r="J82" s="232">
        <f t="shared" si="137"/>
        <v>212</v>
      </c>
      <c r="K82" s="232">
        <f t="shared" si="138"/>
        <v>227</v>
      </c>
      <c r="L82" s="232">
        <f t="shared" si="139"/>
        <v>169</v>
      </c>
      <c r="M82" s="232">
        <f t="shared" si="140"/>
        <v>180</v>
      </c>
      <c r="N82" s="232">
        <f t="shared" si="141"/>
        <v>111</v>
      </c>
      <c r="O82" s="232">
        <f t="shared" si="142"/>
        <v>116</v>
      </c>
      <c r="P82" s="232">
        <f t="shared" si="143"/>
        <v>71</v>
      </c>
      <c r="Q82" s="232">
        <f t="shared" si="144"/>
        <v>67</v>
      </c>
      <c r="R82" s="232">
        <f t="shared" si="145"/>
        <v>23</v>
      </c>
      <c r="S82" s="232">
        <f t="shared" si="146"/>
        <v>31</v>
      </c>
      <c r="T82" s="232">
        <f t="shared" si="147"/>
        <v>4</v>
      </c>
      <c r="U82" s="232">
        <f t="shared" si="148"/>
        <v>16</v>
      </c>
      <c r="W82" s="16" t="s">
        <v>88</v>
      </c>
      <c r="X82" s="616">
        <f t="shared" si="108"/>
        <v>30</v>
      </c>
      <c r="Y82" s="616">
        <f t="shared" si="109"/>
        <v>28</v>
      </c>
      <c r="Z82" s="616">
        <f t="shared" si="110"/>
        <v>113</v>
      </c>
      <c r="AA82" s="616">
        <f t="shared" si="111"/>
        <v>127</v>
      </c>
      <c r="AB82" s="616">
        <f t="shared" si="112"/>
        <v>371</v>
      </c>
      <c r="AC82" s="616">
        <f t="shared" si="113"/>
        <v>406</v>
      </c>
      <c r="AD82" s="616">
        <f t="shared" si="114"/>
        <v>408</v>
      </c>
      <c r="AE82" s="616">
        <f t="shared" si="115"/>
        <v>441</v>
      </c>
      <c r="AF82" s="616">
        <f t="shared" si="116"/>
        <v>380</v>
      </c>
      <c r="AG82" s="616">
        <f t="shared" si="117"/>
        <v>411</v>
      </c>
      <c r="AH82" s="616">
        <f t="shared" si="118"/>
        <v>306</v>
      </c>
      <c r="AI82" s="616">
        <f t="shared" si="119"/>
        <v>306</v>
      </c>
      <c r="AJ82" s="616">
        <f t="shared" si="120"/>
        <v>214</v>
      </c>
      <c r="AK82" s="616">
        <f t="shared" si="121"/>
        <v>194</v>
      </c>
      <c r="AL82" s="616">
        <f t="shared" si="122"/>
        <v>114</v>
      </c>
      <c r="AM82" s="616">
        <f t="shared" si="123"/>
        <v>101</v>
      </c>
      <c r="AN82" s="616">
        <f t="shared" si="124"/>
        <v>36</v>
      </c>
      <c r="AO82" s="616">
        <f t="shared" si="125"/>
        <v>49</v>
      </c>
      <c r="AP82" s="616">
        <f t="shared" si="126"/>
        <v>8</v>
      </c>
      <c r="AQ82" s="616">
        <f t="shared" si="127"/>
        <v>18</v>
      </c>
      <c r="AR82" s="616">
        <f t="shared" si="128"/>
        <v>29</v>
      </c>
      <c r="AT82" s="16" t="s">
        <v>88</v>
      </c>
      <c r="AU82" s="13">
        <v>3</v>
      </c>
      <c r="AV82" s="13">
        <v>4</v>
      </c>
      <c r="AW82" s="13">
        <v>2</v>
      </c>
      <c r="AX82" s="13">
        <v>2</v>
      </c>
      <c r="AY82" s="13">
        <v>4</v>
      </c>
      <c r="AZ82" s="13">
        <v>4</v>
      </c>
      <c r="BA82" s="13">
        <v>1</v>
      </c>
      <c r="BB82" s="13">
        <v>1</v>
      </c>
      <c r="BC82" s="13">
        <v>5</v>
      </c>
      <c r="BD82" s="13">
        <v>2</v>
      </c>
      <c r="BE82" s="13">
        <v>4</v>
      </c>
      <c r="BF82" s="13">
        <v>4</v>
      </c>
      <c r="BG82" s="13">
        <v>8</v>
      </c>
      <c r="BH82" s="13">
        <v>8</v>
      </c>
      <c r="BI82" s="13">
        <v>8</v>
      </c>
      <c r="BJ82" s="13">
        <v>12</v>
      </c>
      <c r="BK82" s="13">
        <v>10</v>
      </c>
      <c r="BL82" s="13">
        <v>25</v>
      </c>
      <c r="BM82" s="13">
        <v>19</v>
      </c>
      <c r="BN82" s="13">
        <v>29</v>
      </c>
      <c r="BO82" s="13">
        <v>39</v>
      </c>
      <c r="BP82" s="13">
        <v>32</v>
      </c>
      <c r="BQ82" s="13">
        <v>35</v>
      </c>
      <c r="BR82" s="13">
        <v>37</v>
      </c>
      <c r="BS82" s="13">
        <v>38</v>
      </c>
      <c r="BT82" s="13">
        <v>42</v>
      </c>
      <c r="BU82" s="13">
        <v>54</v>
      </c>
      <c r="BV82" s="13">
        <v>40</v>
      </c>
      <c r="BW82" s="13">
        <v>48</v>
      </c>
      <c r="BX82" s="13">
        <v>41</v>
      </c>
      <c r="BY82" s="13">
        <v>42</v>
      </c>
      <c r="BZ82" s="13">
        <v>38</v>
      </c>
      <c r="CA82" s="13">
        <v>58</v>
      </c>
      <c r="CB82" s="13">
        <v>41</v>
      </c>
      <c r="CC82" s="13">
        <v>48</v>
      </c>
      <c r="CD82" s="13">
        <v>52</v>
      </c>
      <c r="CE82" s="13">
        <v>43</v>
      </c>
      <c r="CF82" s="13">
        <v>32</v>
      </c>
      <c r="CG82" s="13">
        <v>48</v>
      </c>
      <c r="CH82" s="13">
        <v>39</v>
      </c>
      <c r="CI82" s="13">
        <v>47</v>
      </c>
      <c r="CJ82" s="13">
        <v>50</v>
      </c>
      <c r="CK82" s="13">
        <v>44</v>
      </c>
      <c r="CL82" s="13">
        <v>44</v>
      </c>
      <c r="CM82" s="13">
        <v>42</v>
      </c>
      <c r="CN82" s="13">
        <v>35</v>
      </c>
      <c r="CO82" s="13">
        <v>40</v>
      </c>
      <c r="CP82" s="13">
        <v>34</v>
      </c>
      <c r="CQ82" s="13">
        <v>37</v>
      </c>
      <c r="CR82" s="13">
        <v>38</v>
      </c>
      <c r="CS82" s="13">
        <v>37</v>
      </c>
      <c r="CT82" s="13">
        <v>31</v>
      </c>
      <c r="CU82" s="13">
        <v>34</v>
      </c>
      <c r="CV82" s="13">
        <v>34</v>
      </c>
      <c r="CW82" s="13">
        <v>22</v>
      </c>
      <c r="CX82" s="13">
        <v>39</v>
      </c>
      <c r="CY82" s="13">
        <v>25</v>
      </c>
      <c r="CZ82" s="13">
        <v>25</v>
      </c>
      <c r="DA82" s="13">
        <v>32</v>
      </c>
      <c r="DB82" s="13">
        <v>27</v>
      </c>
      <c r="DC82" s="13">
        <v>23</v>
      </c>
      <c r="DD82" s="13">
        <v>25</v>
      </c>
      <c r="DE82" s="13">
        <v>20</v>
      </c>
      <c r="DF82" s="13">
        <v>16</v>
      </c>
      <c r="DG82" s="13">
        <v>24</v>
      </c>
      <c r="DH82" s="13">
        <v>15</v>
      </c>
      <c r="DI82" s="13">
        <v>21</v>
      </c>
      <c r="DJ82" s="13">
        <v>20</v>
      </c>
      <c r="DK82" s="13">
        <v>15</v>
      </c>
      <c r="DL82" s="13">
        <v>15</v>
      </c>
      <c r="DM82" s="13">
        <v>11</v>
      </c>
      <c r="DN82" s="13">
        <v>19</v>
      </c>
      <c r="DO82" s="13">
        <v>11</v>
      </c>
      <c r="DP82" s="13">
        <v>10</v>
      </c>
      <c r="DQ82" s="13">
        <v>10</v>
      </c>
      <c r="DR82" s="13">
        <v>11</v>
      </c>
      <c r="DS82" s="13">
        <v>6</v>
      </c>
      <c r="DT82" s="13">
        <v>7</v>
      </c>
      <c r="DU82" s="13">
        <v>8</v>
      </c>
      <c r="DV82" s="13">
        <v>8</v>
      </c>
      <c r="DW82" s="13">
        <v>3</v>
      </c>
      <c r="DX82" s="13">
        <v>5</v>
      </c>
      <c r="DY82" s="13">
        <v>4</v>
      </c>
      <c r="DZ82" s="13">
        <v>6</v>
      </c>
      <c r="EA82" s="13">
        <v>5</v>
      </c>
      <c r="EB82" s="13">
        <v>7</v>
      </c>
      <c r="EC82" s="13">
        <v>3</v>
      </c>
      <c r="ED82" s="13">
        <v>9</v>
      </c>
      <c r="EE82" s="13">
        <v>3</v>
      </c>
      <c r="EF82" s="13">
        <v>4</v>
      </c>
      <c r="EG82" s="13">
        <v>1</v>
      </c>
      <c r="EH82" s="13">
        <v>3</v>
      </c>
      <c r="EI82" s="13">
        <v>3</v>
      </c>
      <c r="EJ82" s="13">
        <v>1</v>
      </c>
      <c r="EK82" s="13">
        <v>1</v>
      </c>
      <c r="EL82" s="13">
        <v>3</v>
      </c>
      <c r="EM82" s="13"/>
      <c r="EN82" s="13">
        <v>1</v>
      </c>
      <c r="EO82" s="13">
        <v>3</v>
      </c>
      <c r="EP82" s="13">
        <v>1</v>
      </c>
      <c r="EQ82" s="13">
        <v>1</v>
      </c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57">
        <v>2081</v>
      </c>
      <c r="FD82" s="13">
        <v>2081</v>
      </c>
      <c r="FE82" s="16" t="s">
        <v>88</v>
      </c>
      <c r="FF82" s="13">
        <v>3</v>
      </c>
      <c r="FG82" s="13">
        <v>2</v>
      </c>
      <c r="FH82" s="13">
        <v>3</v>
      </c>
      <c r="FI82" s="13">
        <v>2</v>
      </c>
      <c r="FJ82" s="13">
        <v>2</v>
      </c>
      <c r="FK82" s="13">
        <v>3</v>
      </c>
      <c r="FL82" s="13">
        <v>2</v>
      </c>
      <c r="FM82" s="13">
        <v>6</v>
      </c>
      <c r="FN82" s="13">
        <v>3</v>
      </c>
      <c r="FO82" s="13">
        <v>4</v>
      </c>
      <c r="FP82" s="13">
        <v>5</v>
      </c>
      <c r="FQ82" s="13">
        <v>8</v>
      </c>
      <c r="FR82" s="13">
        <v>3</v>
      </c>
      <c r="FS82" s="13">
        <v>4</v>
      </c>
      <c r="FT82" s="13">
        <v>5</v>
      </c>
      <c r="FU82" s="13">
        <v>12</v>
      </c>
      <c r="FV82" s="13">
        <v>15</v>
      </c>
      <c r="FW82" s="13">
        <v>11</v>
      </c>
      <c r="FX82" s="13">
        <v>24</v>
      </c>
      <c r="FY82" s="13">
        <v>26</v>
      </c>
      <c r="FZ82" s="13">
        <v>29</v>
      </c>
      <c r="GA82" s="13">
        <v>25</v>
      </c>
      <c r="GB82" s="13">
        <v>29</v>
      </c>
      <c r="GC82" s="13">
        <v>30</v>
      </c>
      <c r="GD82" s="13">
        <v>40</v>
      </c>
      <c r="GE82" s="13">
        <v>34</v>
      </c>
      <c r="GF82" s="13">
        <v>50</v>
      </c>
      <c r="GG82" s="13">
        <v>39</v>
      </c>
      <c r="GH82" s="13">
        <v>52</v>
      </c>
      <c r="GI82" s="13">
        <v>43</v>
      </c>
      <c r="GJ82" s="13">
        <v>41</v>
      </c>
      <c r="GK82" s="13">
        <v>44</v>
      </c>
      <c r="GL82" s="13">
        <v>44</v>
      </c>
      <c r="GM82" s="13">
        <v>54</v>
      </c>
      <c r="GN82" s="13">
        <v>34</v>
      </c>
      <c r="GO82" s="13">
        <v>48</v>
      </c>
      <c r="GP82" s="13">
        <v>39</v>
      </c>
      <c r="GQ82" s="13">
        <v>34</v>
      </c>
      <c r="GR82" s="13">
        <v>36</v>
      </c>
      <c r="GS82" s="13">
        <v>34</v>
      </c>
      <c r="GT82" s="13">
        <v>47</v>
      </c>
      <c r="GU82" s="13">
        <v>41</v>
      </c>
      <c r="GV82" s="13">
        <v>26</v>
      </c>
      <c r="GW82" s="13">
        <v>46</v>
      </c>
      <c r="GX82" s="13">
        <v>48</v>
      </c>
      <c r="GY82" s="13">
        <v>47</v>
      </c>
      <c r="GZ82" s="13">
        <v>30</v>
      </c>
      <c r="HA82" s="13">
        <v>27</v>
      </c>
      <c r="HB82" s="13">
        <v>38</v>
      </c>
      <c r="HC82" s="13">
        <v>30</v>
      </c>
      <c r="HD82" s="13">
        <v>38</v>
      </c>
      <c r="HE82" s="13">
        <v>34</v>
      </c>
      <c r="HF82" s="13">
        <v>35</v>
      </c>
      <c r="HG82" s="13">
        <v>28</v>
      </c>
      <c r="HH82" s="13">
        <v>35</v>
      </c>
      <c r="HI82" s="13">
        <v>31</v>
      </c>
      <c r="HJ82" s="13">
        <v>19</v>
      </c>
      <c r="HK82" s="13">
        <v>21</v>
      </c>
      <c r="HL82" s="13">
        <v>32</v>
      </c>
      <c r="HM82" s="13">
        <v>33</v>
      </c>
      <c r="HN82" s="13">
        <v>23</v>
      </c>
      <c r="HO82" s="13">
        <v>21</v>
      </c>
      <c r="HP82" s="13">
        <v>23</v>
      </c>
      <c r="HQ82" s="13">
        <v>19</v>
      </c>
      <c r="HR82" s="13">
        <v>28</v>
      </c>
      <c r="HS82" s="13">
        <v>11</v>
      </c>
      <c r="HT82" s="13">
        <v>22</v>
      </c>
      <c r="HU82" s="13">
        <v>22</v>
      </c>
      <c r="HV82" s="13">
        <v>21</v>
      </c>
      <c r="HW82" s="13">
        <v>24</v>
      </c>
      <c r="HX82" s="13">
        <v>13</v>
      </c>
      <c r="HY82" s="13">
        <v>17</v>
      </c>
      <c r="HZ82" s="13">
        <v>13</v>
      </c>
      <c r="IA82" s="13">
        <v>12</v>
      </c>
      <c r="IB82" s="13">
        <v>13</v>
      </c>
      <c r="IC82" s="13">
        <v>13</v>
      </c>
      <c r="ID82" s="13">
        <v>8</v>
      </c>
      <c r="IE82" s="13">
        <v>7</v>
      </c>
      <c r="IF82" s="13">
        <v>8</v>
      </c>
      <c r="IG82" s="13">
        <v>10</v>
      </c>
      <c r="IH82" s="13">
        <v>2</v>
      </c>
      <c r="II82" s="13">
        <v>6</v>
      </c>
      <c r="IJ82" s="13">
        <v>2</v>
      </c>
      <c r="IK82" s="13">
        <v>9</v>
      </c>
      <c r="IL82" s="13">
        <v>3</v>
      </c>
      <c r="IM82" s="13">
        <v>4</v>
      </c>
      <c r="IN82" s="13">
        <v>2</v>
      </c>
      <c r="IO82" s="13">
        <v>3</v>
      </c>
      <c r="IP82" s="13">
        <v>4</v>
      </c>
      <c r="IQ82" s="13">
        <v>1</v>
      </c>
      <c r="IR82" s="13">
        <v>2</v>
      </c>
      <c r="IS82" s="13"/>
      <c r="IT82" s="13">
        <v>2</v>
      </c>
      <c r="IU82" s="13">
        <v>1</v>
      </c>
      <c r="IV82" s="13">
        <v>1</v>
      </c>
      <c r="IW82" s="13">
        <v>1</v>
      </c>
      <c r="IX82" s="13"/>
      <c r="IY82" s="13"/>
      <c r="IZ82" s="13"/>
      <c r="JA82" s="13"/>
      <c r="JB82" s="13">
        <v>1</v>
      </c>
      <c r="JC82" s="13"/>
      <c r="JD82" s="13"/>
      <c r="JE82" s="13"/>
      <c r="JF82" s="13"/>
      <c r="JG82" s="13"/>
      <c r="JH82" s="13"/>
      <c r="JI82" s="57">
        <v>1980</v>
      </c>
      <c r="JJ82" s="13">
        <v>2</v>
      </c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>
        <v>1</v>
      </c>
      <c r="JZ82" s="13"/>
      <c r="KA82" s="13">
        <v>1</v>
      </c>
      <c r="KB82" s="13">
        <v>1</v>
      </c>
      <c r="KC82" s="13"/>
      <c r="KD82" s="13"/>
      <c r="KE82" s="13"/>
      <c r="KF82" s="13"/>
      <c r="KG82" s="13"/>
      <c r="KH82" s="13"/>
      <c r="KI82" s="13">
        <v>2</v>
      </c>
      <c r="KJ82" s="13"/>
      <c r="KK82" s="13"/>
      <c r="KL82" s="13">
        <v>1</v>
      </c>
      <c r="KM82" s="13">
        <v>1</v>
      </c>
      <c r="KN82" s="13">
        <v>2</v>
      </c>
      <c r="KO82" s="13">
        <v>1</v>
      </c>
      <c r="KP82" s="13"/>
      <c r="KQ82" s="13">
        <v>2</v>
      </c>
      <c r="KR82" s="13"/>
      <c r="KS82" s="13"/>
      <c r="KT82" s="13"/>
      <c r="KU82" s="13"/>
      <c r="KV82" s="13"/>
      <c r="KW82" s="13">
        <v>1</v>
      </c>
      <c r="KX82" s="13"/>
      <c r="KY82" s="13">
        <v>4</v>
      </c>
      <c r="KZ82" s="13">
        <v>1</v>
      </c>
      <c r="LA82" s="13"/>
      <c r="LB82" s="13"/>
      <c r="LC82" s="13"/>
      <c r="LD82" s="13">
        <v>2</v>
      </c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>
        <v>1</v>
      </c>
      <c r="LZ82" s="13">
        <v>1</v>
      </c>
      <c r="MA82" s="13"/>
      <c r="MB82" s="13"/>
      <c r="MC82" s="13">
        <v>1</v>
      </c>
      <c r="MD82" s="13"/>
      <c r="ME82" s="13"/>
      <c r="MF82" s="13"/>
      <c r="MG82" s="13"/>
      <c r="MH82" s="13"/>
      <c r="MI82" s="13"/>
      <c r="MJ82" s="13">
        <v>1</v>
      </c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>
        <v>1</v>
      </c>
      <c r="MZ82" s="13"/>
      <c r="NA82" s="13">
        <v>2</v>
      </c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57">
        <v>29</v>
      </c>
      <c r="NO82" s="13">
        <v>2009</v>
      </c>
    </row>
    <row r="83" spans="1:379">
      <c r="A83" s="8" t="s">
        <v>94</v>
      </c>
      <c r="B83" s="232">
        <f t="shared" si="129"/>
        <v>14</v>
      </c>
      <c r="C83" s="232">
        <f t="shared" si="130"/>
        <v>9</v>
      </c>
      <c r="D83" s="232">
        <f t="shared" si="131"/>
        <v>45</v>
      </c>
      <c r="E83" s="232">
        <f t="shared" si="132"/>
        <v>64</v>
      </c>
      <c r="F83" s="232">
        <f t="shared" si="133"/>
        <v>111</v>
      </c>
      <c r="G83" s="232">
        <f t="shared" si="134"/>
        <v>99</v>
      </c>
      <c r="H83" s="232">
        <f t="shared" si="135"/>
        <v>84</v>
      </c>
      <c r="I83" s="232">
        <f t="shared" si="136"/>
        <v>98</v>
      </c>
      <c r="J83" s="232">
        <f t="shared" si="137"/>
        <v>72</v>
      </c>
      <c r="K83" s="232">
        <f t="shared" si="138"/>
        <v>98</v>
      </c>
      <c r="L83" s="232">
        <f t="shared" si="139"/>
        <v>76</v>
      </c>
      <c r="M83" s="232">
        <f t="shared" si="140"/>
        <v>70</v>
      </c>
      <c r="N83" s="232">
        <f t="shared" si="141"/>
        <v>35</v>
      </c>
      <c r="O83" s="232">
        <f t="shared" si="142"/>
        <v>40</v>
      </c>
      <c r="P83" s="232">
        <f t="shared" si="143"/>
        <v>16</v>
      </c>
      <c r="Q83" s="232">
        <f t="shared" si="144"/>
        <v>18</v>
      </c>
      <c r="R83" s="232">
        <f t="shared" si="145"/>
        <v>5</v>
      </c>
      <c r="S83" s="232">
        <f t="shared" si="146"/>
        <v>8</v>
      </c>
      <c r="T83" s="232">
        <f t="shared" si="147"/>
        <v>1</v>
      </c>
      <c r="U83" s="232">
        <f t="shared" si="148"/>
        <v>5</v>
      </c>
      <c r="W83" s="16" t="s">
        <v>89</v>
      </c>
      <c r="X83" s="616">
        <f t="shared" si="108"/>
        <v>13</v>
      </c>
      <c r="Y83" s="616">
        <f t="shared" si="109"/>
        <v>11</v>
      </c>
      <c r="Z83" s="616">
        <f t="shared" si="110"/>
        <v>22</v>
      </c>
      <c r="AA83" s="616">
        <f t="shared" si="111"/>
        <v>33</v>
      </c>
      <c r="AB83" s="616">
        <f t="shared" si="112"/>
        <v>101</v>
      </c>
      <c r="AC83" s="616">
        <f t="shared" si="113"/>
        <v>126</v>
      </c>
      <c r="AD83" s="616">
        <f t="shared" si="114"/>
        <v>110</v>
      </c>
      <c r="AE83" s="616">
        <f t="shared" si="115"/>
        <v>134</v>
      </c>
      <c r="AF83" s="616">
        <f t="shared" si="116"/>
        <v>139</v>
      </c>
      <c r="AG83" s="616">
        <f t="shared" si="117"/>
        <v>133</v>
      </c>
      <c r="AH83" s="616">
        <f t="shared" si="118"/>
        <v>90</v>
      </c>
      <c r="AI83" s="616">
        <f t="shared" si="119"/>
        <v>87</v>
      </c>
      <c r="AJ83" s="616">
        <f t="shared" si="120"/>
        <v>30</v>
      </c>
      <c r="AK83" s="616">
        <f t="shared" si="121"/>
        <v>39</v>
      </c>
      <c r="AL83" s="616">
        <f t="shared" si="122"/>
        <v>34</v>
      </c>
      <c r="AM83" s="616">
        <f t="shared" si="123"/>
        <v>30</v>
      </c>
      <c r="AN83" s="616">
        <f t="shared" si="124"/>
        <v>8</v>
      </c>
      <c r="AO83" s="616">
        <f t="shared" si="125"/>
        <v>14</v>
      </c>
      <c r="AP83" s="616">
        <f t="shared" si="126"/>
        <v>1</v>
      </c>
      <c r="AQ83" s="616">
        <f t="shared" si="127"/>
        <v>4</v>
      </c>
      <c r="AR83" s="616">
        <f t="shared" si="128"/>
        <v>3</v>
      </c>
      <c r="AT83" s="16" t="s">
        <v>89</v>
      </c>
      <c r="AU83" s="13"/>
      <c r="AV83" s="13">
        <v>1</v>
      </c>
      <c r="AW83" s="13">
        <v>3</v>
      </c>
      <c r="AX83" s="13">
        <v>1</v>
      </c>
      <c r="AY83" s="13">
        <v>2</v>
      </c>
      <c r="AZ83" s="13"/>
      <c r="BA83" s="13"/>
      <c r="BB83" s="13"/>
      <c r="BC83" s="13">
        <v>1</v>
      </c>
      <c r="BD83" s="13">
        <v>3</v>
      </c>
      <c r="BE83" s="13">
        <v>2</v>
      </c>
      <c r="BF83" s="13">
        <v>3</v>
      </c>
      <c r="BG83" s="13">
        <v>1</v>
      </c>
      <c r="BH83" s="13">
        <v>1</v>
      </c>
      <c r="BI83" s="13">
        <v>6</v>
      </c>
      <c r="BJ83" s="13">
        <v>2</v>
      </c>
      <c r="BK83" s="13">
        <v>6</v>
      </c>
      <c r="BL83" s="13">
        <v>5</v>
      </c>
      <c r="BM83" s="13">
        <v>3</v>
      </c>
      <c r="BN83" s="13">
        <v>4</v>
      </c>
      <c r="BO83" s="13">
        <v>10</v>
      </c>
      <c r="BP83" s="13">
        <v>9</v>
      </c>
      <c r="BQ83" s="13">
        <v>12</v>
      </c>
      <c r="BR83" s="13">
        <v>8</v>
      </c>
      <c r="BS83" s="13">
        <v>6</v>
      </c>
      <c r="BT83" s="13">
        <v>12</v>
      </c>
      <c r="BU83" s="13">
        <v>14</v>
      </c>
      <c r="BV83" s="13">
        <v>16</v>
      </c>
      <c r="BW83" s="13">
        <v>20</v>
      </c>
      <c r="BX83" s="13">
        <v>19</v>
      </c>
      <c r="BY83" s="13">
        <v>16</v>
      </c>
      <c r="BZ83" s="13">
        <v>17</v>
      </c>
      <c r="CA83" s="13">
        <v>11</v>
      </c>
      <c r="CB83" s="13">
        <v>11</v>
      </c>
      <c r="CC83" s="13">
        <v>14</v>
      </c>
      <c r="CD83" s="13">
        <v>15</v>
      </c>
      <c r="CE83" s="13">
        <v>12</v>
      </c>
      <c r="CF83" s="13">
        <v>17</v>
      </c>
      <c r="CG83" s="13">
        <v>8</v>
      </c>
      <c r="CH83" s="13">
        <v>13</v>
      </c>
      <c r="CI83" s="13">
        <v>19</v>
      </c>
      <c r="CJ83" s="13">
        <v>14</v>
      </c>
      <c r="CK83" s="13">
        <v>10</v>
      </c>
      <c r="CL83" s="13">
        <v>11</v>
      </c>
      <c r="CM83" s="13">
        <v>13</v>
      </c>
      <c r="CN83" s="13">
        <v>14</v>
      </c>
      <c r="CO83" s="13">
        <v>16</v>
      </c>
      <c r="CP83" s="13">
        <v>12</v>
      </c>
      <c r="CQ83" s="13">
        <v>15</v>
      </c>
      <c r="CR83" s="13">
        <v>9</v>
      </c>
      <c r="CS83" s="13">
        <v>15</v>
      </c>
      <c r="CT83" s="13">
        <v>7</v>
      </c>
      <c r="CU83" s="13">
        <v>11</v>
      </c>
      <c r="CV83" s="13">
        <v>11</v>
      </c>
      <c r="CW83" s="13">
        <v>9</v>
      </c>
      <c r="CX83" s="13">
        <v>8</v>
      </c>
      <c r="CY83" s="13">
        <v>5</v>
      </c>
      <c r="CZ83" s="13">
        <v>10</v>
      </c>
      <c r="DA83" s="13">
        <v>7</v>
      </c>
      <c r="DB83" s="13">
        <v>4</v>
      </c>
      <c r="DC83" s="13">
        <v>6</v>
      </c>
      <c r="DD83" s="13">
        <v>4</v>
      </c>
      <c r="DE83" s="13">
        <v>4</v>
      </c>
      <c r="DF83" s="13">
        <v>2</v>
      </c>
      <c r="DG83" s="13">
        <v>2</v>
      </c>
      <c r="DH83" s="13">
        <v>5</v>
      </c>
      <c r="DI83" s="13">
        <v>5</v>
      </c>
      <c r="DJ83" s="13">
        <v>2</v>
      </c>
      <c r="DK83" s="13">
        <v>6</v>
      </c>
      <c r="DL83" s="13">
        <v>3</v>
      </c>
      <c r="DM83" s="13">
        <v>3</v>
      </c>
      <c r="DN83" s="13">
        <v>3</v>
      </c>
      <c r="DO83" s="13">
        <v>4</v>
      </c>
      <c r="DP83" s="13">
        <v>2</v>
      </c>
      <c r="DQ83" s="13">
        <v>6</v>
      </c>
      <c r="DR83" s="13">
        <v>1</v>
      </c>
      <c r="DS83" s="13">
        <v>1</v>
      </c>
      <c r="DT83" s="13">
        <v>3</v>
      </c>
      <c r="DU83" s="13">
        <v>3</v>
      </c>
      <c r="DV83" s="13">
        <v>4</v>
      </c>
      <c r="DW83" s="13">
        <v>2</v>
      </c>
      <c r="DX83" s="13">
        <v>2</v>
      </c>
      <c r="DY83" s="13"/>
      <c r="DZ83" s="13">
        <v>1</v>
      </c>
      <c r="EA83" s="13">
        <v>3</v>
      </c>
      <c r="EB83" s="13">
        <v>2</v>
      </c>
      <c r="EC83" s="13">
        <v>2</v>
      </c>
      <c r="ED83" s="13">
        <v>1</v>
      </c>
      <c r="EE83" s="13"/>
      <c r="EF83" s="13">
        <v>1</v>
      </c>
      <c r="EG83" s="13"/>
      <c r="EH83" s="13"/>
      <c r="EI83" s="13">
        <v>3</v>
      </c>
      <c r="EJ83" s="13"/>
      <c r="EK83" s="13">
        <v>1</v>
      </c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57">
        <v>611</v>
      </c>
      <c r="FD83" s="13">
        <v>611</v>
      </c>
      <c r="FE83" s="16" t="s">
        <v>89</v>
      </c>
      <c r="FF83" s="13">
        <v>2</v>
      </c>
      <c r="FG83" s="13">
        <v>1</v>
      </c>
      <c r="FH83" s="13">
        <v>1</v>
      </c>
      <c r="FI83" s="13">
        <v>1</v>
      </c>
      <c r="FJ83" s="13"/>
      <c r="FK83" s="13">
        <v>1</v>
      </c>
      <c r="FL83" s="13">
        <v>1</v>
      </c>
      <c r="FM83" s="13">
        <v>1</v>
      </c>
      <c r="FN83" s="13">
        <v>2</v>
      </c>
      <c r="FO83" s="13">
        <v>3</v>
      </c>
      <c r="FP83" s="13">
        <v>2</v>
      </c>
      <c r="FQ83" s="13">
        <v>2</v>
      </c>
      <c r="FR83" s="13">
        <v>2</v>
      </c>
      <c r="FS83" s="13">
        <v>1</v>
      </c>
      <c r="FT83" s="13">
        <v>2</v>
      </c>
      <c r="FU83" s="13">
        <v>1</v>
      </c>
      <c r="FV83" s="13">
        <v>2</v>
      </c>
      <c r="FW83" s="13">
        <v>5</v>
      </c>
      <c r="FX83" s="13">
        <v>2</v>
      </c>
      <c r="FY83" s="13">
        <v>3</v>
      </c>
      <c r="FZ83" s="13">
        <v>4</v>
      </c>
      <c r="GA83" s="13">
        <v>7</v>
      </c>
      <c r="GB83" s="13">
        <v>7</v>
      </c>
      <c r="GC83" s="13">
        <v>4</v>
      </c>
      <c r="GD83" s="13">
        <v>7</v>
      </c>
      <c r="GE83" s="13">
        <v>16</v>
      </c>
      <c r="GF83" s="13">
        <v>17</v>
      </c>
      <c r="GG83" s="13">
        <v>11</v>
      </c>
      <c r="GH83" s="13">
        <v>15</v>
      </c>
      <c r="GI83" s="13">
        <v>13</v>
      </c>
      <c r="GJ83" s="13">
        <v>10</v>
      </c>
      <c r="GK83" s="13">
        <v>9</v>
      </c>
      <c r="GL83" s="13">
        <v>11</v>
      </c>
      <c r="GM83" s="13">
        <v>9</v>
      </c>
      <c r="GN83" s="13">
        <v>8</v>
      </c>
      <c r="GO83" s="13">
        <v>9</v>
      </c>
      <c r="GP83" s="13">
        <v>12</v>
      </c>
      <c r="GQ83" s="13">
        <v>13</v>
      </c>
      <c r="GR83" s="13">
        <v>13</v>
      </c>
      <c r="GS83" s="13">
        <v>16</v>
      </c>
      <c r="GT83" s="13">
        <v>10</v>
      </c>
      <c r="GU83" s="13">
        <v>12</v>
      </c>
      <c r="GV83" s="13">
        <v>14</v>
      </c>
      <c r="GW83" s="13">
        <v>12</v>
      </c>
      <c r="GX83" s="13">
        <v>18</v>
      </c>
      <c r="GY83" s="13">
        <v>12</v>
      </c>
      <c r="GZ83" s="13">
        <v>17</v>
      </c>
      <c r="HA83" s="13">
        <v>15</v>
      </c>
      <c r="HB83" s="13">
        <v>16</v>
      </c>
      <c r="HC83" s="13">
        <v>13</v>
      </c>
      <c r="HD83" s="13">
        <v>17</v>
      </c>
      <c r="HE83" s="13">
        <v>11</v>
      </c>
      <c r="HF83" s="13">
        <v>8</v>
      </c>
      <c r="HG83" s="13">
        <v>13</v>
      </c>
      <c r="HH83" s="13">
        <v>10</v>
      </c>
      <c r="HI83" s="13">
        <v>7</v>
      </c>
      <c r="HJ83" s="13">
        <v>3</v>
      </c>
      <c r="HK83" s="13">
        <v>6</v>
      </c>
      <c r="HL83" s="13">
        <v>7</v>
      </c>
      <c r="HM83" s="13">
        <v>8</v>
      </c>
      <c r="HN83" s="13">
        <v>5</v>
      </c>
      <c r="HO83" s="13">
        <v>2</v>
      </c>
      <c r="HP83" s="13">
        <v>2</v>
      </c>
      <c r="HQ83" s="13">
        <v>2</v>
      </c>
      <c r="HR83" s="13">
        <v>3</v>
      </c>
      <c r="HS83" s="13">
        <v>2</v>
      </c>
      <c r="HT83" s="13">
        <v>4</v>
      </c>
      <c r="HU83" s="13">
        <v>1</v>
      </c>
      <c r="HV83" s="13">
        <v>4</v>
      </c>
      <c r="HW83" s="13">
        <v>5</v>
      </c>
      <c r="HX83" s="13">
        <v>1</v>
      </c>
      <c r="HY83" s="13">
        <v>6</v>
      </c>
      <c r="HZ83" s="13">
        <v>3</v>
      </c>
      <c r="IA83" s="13">
        <v>5</v>
      </c>
      <c r="IB83" s="13">
        <v>3</v>
      </c>
      <c r="IC83" s="13">
        <v>2</v>
      </c>
      <c r="ID83" s="13">
        <v>3</v>
      </c>
      <c r="IE83" s="13">
        <v>4</v>
      </c>
      <c r="IF83" s="13">
        <v>4</v>
      </c>
      <c r="IG83" s="13">
        <v>3</v>
      </c>
      <c r="IH83" s="13">
        <v>3</v>
      </c>
      <c r="II83" s="13"/>
      <c r="IJ83" s="13">
        <v>2</v>
      </c>
      <c r="IK83" s="13"/>
      <c r="IL83" s="13">
        <v>1</v>
      </c>
      <c r="IM83" s="13">
        <v>1</v>
      </c>
      <c r="IN83" s="13"/>
      <c r="IO83" s="13">
        <v>1</v>
      </c>
      <c r="IP83" s="13"/>
      <c r="IQ83" s="13"/>
      <c r="IR83" s="13"/>
      <c r="IS83" s="13"/>
      <c r="IT83" s="13"/>
      <c r="IU83" s="13"/>
      <c r="IV83" s="13">
        <v>1</v>
      </c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57">
        <v>548</v>
      </c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>
        <v>1</v>
      </c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>
        <v>1</v>
      </c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>
        <v>1</v>
      </c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57">
        <v>3</v>
      </c>
      <c r="NO83" s="13">
        <v>551</v>
      </c>
    </row>
    <row r="84" spans="1:379">
      <c r="A84" s="9" t="s">
        <v>95</v>
      </c>
      <c r="B84" s="232">
        <f t="shared" si="129"/>
        <v>16</v>
      </c>
      <c r="C84" s="232">
        <f t="shared" si="130"/>
        <v>12</v>
      </c>
      <c r="D84" s="232">
        <f t="shared" si="131"/>
        <v>90</v>
      </c>
      <c r="E84" s="232">
        <f t="shared" si="132"/>
        <v>86</v>
      </c>
      <c r="F84" s="232">
        <f t="shared" si="133"/>
        <v>201</v>
      </c>
      <c r="G84" s="232">
        <f t="shared" si="134"/>
        <v>196</v>
      </c>
      <c r="H84" s="232">
        <f t="shared" si="135"/>
        <v>224</v>
      </c>
      <c r="I84" s="232">
        <f t="shared" si="136"/>
        <v>223</v>
      </c>
      <c r="J84" s="232">
        <f t="shared" si="137"/>
        <v>189</v>
      </c>
      <c r="K84" s="232">
        <f t="shared" si="138"/>
        <v>184</v>
      </c>
      <c r="L84" s="232">
        <f t="shared" si="139"/>
        <v>121</v>
      </c>
      <c r="M84" s="232">
        <f t="shared" si="140"/>
        <v>113</v>
      </c>
      <c r="N84" s="232">
        <f t="shared" si="141"/>
        <v>73</v>
      </c>
      <c r="O84" s="232">
        <f t="shared" si="142"/>
        <v>64</v>
      </c>
      <c r="P84" s="232">
        <f t="shared" si="143"/>
        <v>34</v>
      </c>
      <c r="Q84" s="232">
        <f t="shared" si="144"/>
        <v>34</v>
      </c>
      <c r="R84" s="232">
        <f t="shared" si="145"/>
        <v>19</v>
      </c>
      <c r="S84" s="232">
        <f t="shared" si="146"/>
        <v>19</v>
      </c>
      <c r="T84" s="232">
        <f t="shared" si="147"/>
        <v>5</v>
      </c>
      <c r="U84" s="232">
        <f t="shared" si="148"/>
        <v>7</v>
      </c>
      <c r="W84" s="16" t="s">
        <v>90</v>
      </c>
      <c r="X84" s="616">
        <f t="shared" si="108"/>
        <v>34</v>
      </c>
      <c r="Y84" s="616">
        <f t="shared" si="109"/>
        <v>26</v>
      </c>
      <c r="Z84" s="616">
        <f t="shared" si="110"/>
        <v>87</v>
      </c>
      <c r="AA84" s="616">
        <f t="shared" si="111"/>
        <v>90</v>
      </c>
      <c r="AB84" s="616">
        <f t="shared" si="112"/>
        <v>167</v>
      </c>
      <c r="AC84" s="616">
        <f t="shared" si="113"/>
        <v>184</v>
      </c>
      <c r="AD84" s="616">
        <f t="shared" si="114"/>
        <v>189</v>
      </c>
      <c r="AE84" s="616">
        <f t="shared" si="115"/>
        <v>191</v>
      </c>
      <c r="AF84" s="616">
        <f t="shared" si="116"/>
        <v>180</v>
      </c>
      <c r="AG84" s="616">
        <f t="shared" si="117"/>
        <v>193</v>
      </c>
      <c r="AH84" s="616">
        <f t="shared" si="118"/>
        <v>132</v>
      </c>
      <c r="AI84" s="616">
        <f t="shared" si="119"/>
        <v>140</v>
      </c>
      <c r="AJ84" s="616">
        <f t="shared" si="120"/>
        <v>90</v>
      </c>
      <c r="AK84" s="616">
        <f t="shared" si="121"/>
        <v>103</v>
      </c>
      <c r="AL84" s="616">
        <f t="shared" si="122"/>
        <v>81</v>
      </c>
      <c r="AM84" s="616">
        <f t="shared" si="123"/>
        <v>61</v>
      </c>
      <c r="AN84" s="616">
        <f t="shared" si="124"/>
        <v>21</v>
      </c>
      <c r="AO84" s="616">
        <f t="shared" si="125"/>
        <v>29</v>
      </c>
      <c r="AP84" s="616">
        <f t="shared" si="126"/>
        <v>6</v>
      </c>
      <c r="AQ84" s="616">
        <f t="shared" si="127"/>
        <v>6</v>
      </c>
      <c r="AR84" s="616">
        <f t="shared" si="128"/>
        <v>15</v>
      </c>
      <c r="AT84" s="16" t="s">
        <v>90</v>
      </c>
      <c r="AU84" s="13">
        <v>2</v>
      </c>
      <c r="AV84" s="13">
        <v>5</v>
      </c>
      <c r="AW84" s="13">
        <v>1</v>
      </c>
      <c r="AX84" s="13"/>
      <c r="AY84" s="13">
        <v>3</v>
      </c>
      <c r="AZ84" s="13">
        <v>3</v>
      </c>
      <c r="BA84" s="13">
        <v>3</v>
      </c>
      <c r="BB84" s="13">
        <v>2</v>
      </c>
      <c r="BC84" s="13">
        <v>4</v>
      </c>
      <c r="BD84" s="13">
        <v>3</v>
      </c>
      <c r="BE84" s="13">
        <v>3</v>
      </c>
      <c r="BF84" s="13">
        <v>3</v>
      </c>
      <c r="BG84" s="13">
        <v>6</v>
      </c>
      <c r="BH84" s="13">
        <v>6</v>
      </c>
      <c r="BI84" s="13">
        <v>6</v>
      </c>
      <c r="BJ84" s="13">
        <v>9</v>
      </c>
      <c r="BK84" s="13">
        <v>19</v>
      </c>
      <c r="BL84" s="13">
        <v>13</v>
      </c>
      <c r="BM84" s="13">
        <v>17</v>
      </c>
      <c r="BN84" s="13">
        <v>8</v>
      </c>
      <c r="BO84" s="13">
        <v>20</v>
      </c>
      <c r="BP84" s="13">
        <v>18</v>
      </c>
      <c r="BQ84" s="13">
        <v>19</v>
      </c>
      <c r="BR84" s="13">
        <v>18</v>
      </c>
      <c r="BS84" s="13">
        <v>13</v>
      </c>
      <c r="BT84" s="13">
        <v>16</v>
      </c>
      <c r="BU84" s="13">
        <v>14</v>
      </c>
      <c r="BV84" s="13">
        <v>18</v>
      </c>
      <c r="BW84" s="13">
        <v>31</v>
      </c>
      <c r="BX84" s="13">
        <v>17</v>
      </c>
      <c r="BY84" s="13">
        <v>24</v>
      </c>
      <c r="BZ84" s="13">
        <v>13</v>
      </c>
      <c r="CA84" s="13">
        <v>20</v>
      </c>
      <c r="CB84" s="13">
        <v>25</v>
      </c>
      <c r="CC84" s="13">
        <v>12</v>
      </c>
      <c r="CD84" s="13">
        <v>12</v>
      </c>
      <c r="CE84" s="13">
        <v>25</v>
      </c>
      <c r="CF84" s="13">
        <v>13</v>
      </c>
      <c r="CG84" s="13">
        <v>26</v>
      </c>
      <c r="CH84" s="13">
        <v>21</v>
      </c>
      <c r="CI84" s="13">
        <v>13</v>
      </c>
      <c r="CJ84" s="13">
        <v>22</v>
      </c>
      <c r="CK84" s="13">
        <v>21</v>
      </c>
      <c r="CL84" s="13">
        <v>19</v>
      </c>
      <c r="CM84" s="13">
        <v>22</v>
      </c>
      <c r="CN84" s="13">
        <v>19</v>
      </c>
      <c r="CO84" s="13">
        <v>13</v>
      </c>
      <c r="CP84" s="13">
        <v>28</v>
      </c>
      <c r="CQ84" s="13">
        <v>17</v>
      </c>
      <c r="CR84" s="13">
        <v>19</v>
      </c>
      <c r="CS84" s="13">
        <v>17</v>
      </c>
      <c r="CT84" s="13">
        <v>17</v>
      </c>
      <c r="CU84" s="13">
        <v>17</v>
      </c>
      <c r="CV84" s="13">
        <v>14</v>
      </c>
      <c r="CW84" s="13">
        <v>13</v>
      </c>
      <c r="CX84" s="13">
        <v>9</v>
      </c>
      <c r="CY84" s="13">
        <v>13</v>
      </c>
      <c r="CZ84" s="13">
        <v>11</v>
      </c>
      <c r="DA84" s="13">
        <v>21</v>
      </c>
      <c r="DB84" s="13">
        <v>8</v>
      </c>
      <c r="DC84" s="13">
        <v>14</v>
      </c>
      <c r="DD84" s="13">
        <v>12</v>
      </c>
      <c r="DE84" s="13">
        <v>11</v>
      </c>
      <c r="DF84" s="13">
        <v>11</v>
      </c>
      <c r="DG84" s="13">
        <v>5</v>
      </c>
      <c r="DH84" s="13">
        <v>8</v>
      </c>
      <c r="DI84" s="13">
        <v>8</v>
      </c>
      <c r="DJ84" s="13">
        <v>7</v>
      </c>
      <c r="DK84" s="13">
        <v>12</v>
      </c>
      <c r="DL84" s="13">
        <v>15</v>
      </c>
      <c r="DM84" s="13">
        <v>5</v>
      </c>
      <c r="DN84" s="13">
        <v>9</v>
      </c>
      <c r="DO84" s="13">
        <v>5</v>
      </c>
      <c r="DP84" s="13">
        <v>12</v>
      </c>
      <c r="DQ84" s="13">
        <v>2</v>
      </c>
      <c r="DR84" s="13">
        <v>2</v>
      </c>
      <c r="DS84" s="13">
        <v>9</v>
      </c>
      <c r="DT84" s="13">
        <v>6</v>
      </c>
      <c r="DU84" s="13">
        <v>9</v>
      </c>
      <c r="DV84" s="13">
        <v>2</v>
      </c>
      <c r="DW84" s="13">
        <v>4</v>
      </c>
      <c r="DX84" s="13">
        <v>5</v>
      </c>
      <c r="DY84" s="13">
        <v>5</v>
      </c>
      <c r="DZ84" s="13">
        <v>2</v>
      </c>
      <c r="EA84" s="13">
        <v>2</v>
      </c>
      <c r="EB84" s="13">
        <v>2</v>
      </c>
      <c r="EC84" s="13">
        <v>3</v>
      </c>
      <c r="ED84" s="13">
        <v>3</v>
      </c>
      <c r="EE84" s="13"/>
      <c r="EF84" s="13">
        <v>3</v>
      </c>
      <c r="EG84" s="13">
        <v>1</v>
      </c>
      <c r="EH84" s="13">
        <v>1</v>
      </c>
      <c r="EI84" s="13"/>
      <c r="EJ84" s="13">
        <v>2</v>
      </c>
      <c r="EK84" s="13"/>
      <c r="EL84" s="13"/>
      <c r="EM84" s="13">
        <v>1</v>
      </c>
      <c r="EN84" s="13">
        <v>1</v>
      </c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>
        <v>1</v>
      </c>
      <c r="FC84" s="57">
        <v>1024</v>
      </c>
      <c r="FD84" s="13">
        <v>1024</v>
      </c>
      <c r="FE84" s="16" t="s">
        <v>90</v>
      </c>
      <c r="FF84" s="13">
        <v>3</v>
      </c>
      <c r="FG84" s="13">
        <v>1</v>
      </c>
      <c r="FH84" s="13">
        <v>3</v>
      </c>
      <c r="FI84" s="13">
        <v>1</v>
      </c>
      <c r="FJ84" s="13">
        <v>6</v>
      </c>
      <c r="FK84" s="13">
        <v>4</v>
      </c>
      <c r="FL84" s="13">
        <v>4</v>
      </c>
      <c r="FM84" s="13">
        <v>5</v>
      </c>
      <c r="FN84" s="13">
        <v>4</v>
      </c>
      <c r="FO84" s="13">
        <v>3</v>
      </c>
      <c r="FP84" s="13">
        <v>5</v>
      </c>
      <c r="FQ84" s="13">
        <v>2</v>
      </c>
      <c r="FR84" s="13">
        <v>7</v>
      </c>
      <c r="FS84" s="13">
        <v>8</v>
      </c>
      <c r="FT84" s="13">
        <v>6</v>
      </c>
      <c r="FU84" s="13">
        <v>14</v>
      </c>
      <c r="FV84" s="13">
        <v>8</v>
      </c>
      <c r="FW84" s="13">
        <v>16</v>
      </c>
      <c r="FX84" s="13">
        <v>14</v>
      </c>
      <c r="FY84" s="13">
        <v>7</v>
      </c>
      <c r="FZ84" s="13">
        <v>12</v>
      </c>
      <c r="GA84" s="13">
        <v>18</v>
      </c>
      <c r="GB84" s="13">
        <v>15</v>
      </c>
      <c r="GC84" s="13">
        <v>14</v>
      </c>
      <c r="GD84" s="13">
        <v>20</v>
      </c>
      <c r="GE84" s="13">
        <v>26</v>
      </c>
      <c r="GF84" s="13">
        <v>14</v>
      </c>
      <c r="GG84" s="13">
        <v>16</v>
      </c>
      <c r="GH84" s="13">
        <v>18</v>
      </c>
      <c r="GI84" s="13">
        <v>14</v>
      </c>
      <c r="GJ84" s="13">
        <v>25</v>
      </c>
      <c r="GK84" s="13">
        <v>22</v>
      </c>
      <c r="GL84" s="13">
        <v>12</v>
      </c>
      <c r="GM84" s="13">
        <v>21</v>
      </c>
      <c r="GN84" s="13">
        <v>15</v>
      </c>
      <c r="GO84" s="13">
        <v>26</v>
      </c>
      <c r="GP84" s="13">
        <v>18</v>
      </c>
      <c r="GQ84" s="13">
        <v>14</v>
      </c>
      <c r="GR84" s="13">
        <v>14</v>
      </c>
      <c r="GS84" s="13">
        <v>22</v>
      </c>
      <c r="GT84" s="13">
        <v>13</v>
      </c>
      <c r="GU84" s="13">
        <v>11</v>
      </c>
      <c r="GV84" s="13">
        <v>24</v>
      </c>
      <c r="GW84" s="13">
        <v>31</v>
      </c>
      <c r="GX84" s="13">
        <v>21</v>
      </c>
      <c r="GY84" s="13">
        <v>17</v>
      </c>
      <c r="GZ84" s="13">
        <v>13</v>
      </c>
      <c r="HA84" s="13">
        <v>20</v>
      </c>
      <c r="HB84" s="13">
        <v>13</v>
      </c>
      <c r="HC84" s="13">
        <v>17</v>
      </c>
      <c r="HD84" s="13">
        <v>17</v>
      </c>
      <c r="HE84" s="13">
        <v>19</v>
      </c>
      <c r="HF84" s="13">
        <v>8</v>
      </c>
      <c r="HG84" s="13">
        <v>12</v>
      </c>
      <c r="HH84" s="13">
        <v>14</v>
      </c>
      <c r="HI84" s="13">
        <v>10</v>
      </c>
      <c r="HJ84" s="13">
        <v>10</v>
      </c>
      <c r="HK84" s="13">
        <v>10</v>
      </c>
      <c r="HL84" s="13">
        <v>17</v>
      </c>
      <c r="HM84" s="13">
        <v>15</v>
      </c>
      <c r="HN84" s="13">
        <v>8</v>
      </c>
      <c r="HO84" s="13">
        <v>10</v>
      </c>
      <c r="HP84" s="13">
        <v>9</v>
      </c>
      <c r="HQ84" s="13">
        <v>6</v>
      </c>
      <c r="HR84" s="13">
        <v>11</v>
      </c>
      <c r="HS84" s="13">
        <v>6</v>
      </c>
      <c r="HT84" s="13">
        <v>12</v>
      </c>
      <c r="HU84" s="13">
        <v>7</v>
      </c>
      <c r="HV84" s="13">
        <v>14</v>
      </c>
      <c r="HW84" s="13">
        <v>7</v>
      </c>
      <c r="HX84" s="13">
        <v>15</v>
      </c>
      <c r="HY84" s="13">
        <v>5</v>
      </c>
      <c r="HZ84" s="13">
        <v>8</v>
      </c>
      <c r="IA84" s="13">
        <v>11</v>
      </c>
      <c r="IB84" s="13">
        <v>4</v>
      </c>
      <c r="IC84" s="13">
        <v>9</v>
      </c>
      <c r="ID84" s="13">
        <v>7</v>
      </c>
      <c r="IE84" s="13">
        <v>8</v>
      </c>
      <c r="IF84" s="13">
        <v>8</v>
      </c>
      <c r="IG84" s="13">
        <v>6</v>
      </c>
      <c r="IH84" s="13">
        <v>3</v>
      </c>
      <c r="II84" s="13">
        <v>4</v>
      </c>
      <c r="IJ84" s="13">
        <v>1</v>
      </c>
      <c r="IK84" s="13">
        <v>1</v>
      </c>
      <c r="IL84" s="13">
        <v>1</v>
      </c>
      <c r="IM84" s="13">
        <v>4</v>
      </c>
      <c r="IN84" s="13">
        <v>2</v>
      </c>
      <c r="IO84" s="13">
        <v>1</v>
      </c>
      <c r="IP84" s="13">
        <v>1</v>
      </c>
      <c r="IQ84" s="13">
        <v>3</v>
      </c>
      <c r="IR84" s="13">
        <v>1</v>
      </c>
      <c r="IS84" s="13">
        <v>2</v>
      </c>
      <c r="IT84" s="13"/>
      <c r="IU84" s="13"/>
      <c r="IV84" s="13">
        <v>2</v>
      </c>
      <c r="IW84" s="13">
        <v>1</v>
      </c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>
        <v>2</v>
      </c>
      <c r="JI84" s="57">
        <v>989</v>
      </c>
      <c r="JJ84" s="13"/>
      <c r="JK84" s="13"/>
      <c r="JL84" s="13"/>
      <c r="JM84" s="13"/>
      <c r="JN84" s="13"/>
      <c r="JO84" s="13"/>
      <c r="JP84" s="13">
        <v>1</v>
      </c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>
        <v>1</v>
      </c>
      <c r="KF84" s="13"/>
      <c r="KG84" s="13">
        <v>1</v>
      </c>
      <c r="KH84" s="13"/>
      <c r="KI84" s="13"/>
      <c r="KJ84" s="13"/>
      <c r="KK84" s="13"/>
      <c r="KL84" s="13"/>
      <c r="KM84" s="13"/>
      <c r="KN84" s="13">
        <v>1</v>
      </c>
      <c r="KO84" s="13"/>
      <c r="KP84" s="13"/>
      <c r="KQ84" s="13">
        <v>2</v>
      </c>
      <c r="KR84" s="13">
        <v>1</v>
      </c>
      <c r="KS84" s="13"/>
      <c r="KT84" s="13"/>
      <c r="KU84" s="13">
        <v>1</v>
      </c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>
        <v>1</v>
      </c>
      <c r="MO84" s="13"/>
      <c r="MP84" s="13"/>
      <c r="MQ84" s="13">
        <v>1</v>
      </c>
      <c r="MR84" s="13"/>
      <c r="MS84" s="13">
        <v>1</v>
      </c>
      <c r="MT84" s="13"/>
      <c r="MU84" s="13"/>
      <c r="MV84" s="13"/>
      <c r="MW84" s="13"/>
      <c r="MX84" s="13">
        <v>1</v>
      </c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57">
        <v>12</v>
      </c>
      <c r="NO84" s="13">
        <v>1001</v>
      </c>
    </row>
    <row r="85" spans="1:379">
      <c r="A85" s="8" t="s">
        <v>96</v>
      </c>
      <c r="B85" s="232">
        <f t="shared" si="129"/>
        <v>2</v>
      </c>
      <c r="C85" s="232">
        <f t="shared" si="130"/>
        <v>1</v>
      </c>
      <c r="D85" s="232">
        <f t="shared" si="131"/>
        <v>9</v>
      </c>
      <c r="E85" s="232">
        <f t="shared" si="132"/>
        <v>10</v>
      </c>
      <c r="F85" s="232">
        <f t="shared" si="133"/>
        <v>25</v>
      </c>
      <c r="G85" s="232">
        <f t="shared" si="134"/>
        <v>29</v>
      </c>
      <c r="H85" s="232">
        <f t="shared" si="135"/>
        <v>21</v>
      </c>
      <c r="I85" s="232">
        <f t="shared" si="136"/>
        <v>41</v>
      </c>
      <c r="J85" s="232">
        <f t="shared" si="137"/>
        <v>34</v>
      </c>
      <c r="K85" s="232">
        <f t="shared" si="138"/>
        <v>37</v>
      </c>
      <c r="L85" s="232">
        <f t="shared" si="139"/>
        <v>25</v>
      </c>
      <c r="M85" s="232">
        <f t="shared" si="140"/>
        <v>11</v>
      </c>
      <c r="N85" s="232">
        <f t="shared" si="141"/>
        <v>10</v>
      </c>
      <c r="O85" s="232">
        <f t="shared" si="142"/>
        <v>9</v>
      </c>
      <c r="P85" s="232">
        <f t="shared" si="143"/>
        <v>5</v>
      </c>
      <c r="Q85" s="232">
        <f t="shared" si="144"/>
        <v>3</v>
      </c>
      <c r="R85" s="232">
        <f t="shared" si="145"/>
        <v>4</v>
      </c>
      <c r="S85" s="232">
        <f t="shared" si="146"/>
        <v>0</v>
      </c>
      <c r="T85" s="232">
        <f t="shared" si="147"/>
        <v>0</v>
      </c>
      <c r="U85" s="232">
        <f t="shared" si="148"/>
        <v>0</v>
      </c>
      <c r="W85" s="16" t="s">
        <v>91</v>
      </c>
      <c r="X85" s="616">
        <f t="shared" si="108"/>
        <v>46</v>
      </c>
      <c r="Y85" s="616">
        <f t="shared" si="109"/>
        <v>45</v>
      </c>
      <c r="Z85" s="616">
        <f t="shared" si="110"/>
        <v>121</v>
      </c>
      <c r="AA85" s="616">
        <f t="shared" si="111"/>
        <v>133</v>
      </c>
      <c r="AB85" s="616">
        <f t="shared" si="112"/>
        <v>197</v>
      </c>
      <c r="AC85" s="616">
        <f t="shared" si="113"/>
        <v>262</v>
      </c>
      <c r="AD85" s="616">
        <f t="shared" si="114"/>
        <v>209</v>
      </c>
      <c r="AE85" s="616">
        <f t="shared" si="115"/>
        <v>258</v>
      </c>
      <c r="AF85" s="616">
        <f t="shared" si="116"/>
        <v>213</v>
      </c>
      <c r="AG85" s="616">
        <f t="shared" si="117"/>
        <v>249</v>
      </c>
      <c r="AH85" s="616">
        <f t="shared" si="118"/>
        <v>121</v>
      </c>
      <c r="AI85" s="616">
        <f t="shared" si="119"/>
        <v>117</v>
      </c>
      <c r="AJ85" s="616">
        <f t="shared" si="120"/>
        <v>65</v>
      </c>
      <c r="AK85" s="616">
        <f t="shared" si="121"/>
        <v>87</v>
      </c>
      <c r="AL85" s="616">
        <f t="shared" si="122"/>
        <v>48</v>
      </c>
      <c r="AM85" s="616">
        <f t="shared" si="123"/>
        <v>57</v>
      </c>
      <c r="AN85" s="616">
        <f t="shared" si="124"/>
        <v>11</v>
      </c>
      <c r="AO85" s="616">
        <f t="shared" si="125"/>
        <v>23</v>
      </c>
      <c r="AP85" s="616">
        <f t="shared" si="126"/>
        <v>2</v>
      </c>
      <c r="AQ85" s="616">
        <f t="shared" si="127"/>
        <v>5</v>
      </c>
      <c r="AR85" s="616">
        <f t="shared" si="128"/>
        <v>28</v>
      </c>
      <c r="AT85" s="16" t="s">
        <v>91</v>
      </c>
      <c r="AU85" s="13">
        <v>1</v>
      </c>
      <c r="AV85" s="13">
        <v>8</v>
      </c>
      <c r="AW85" s="13">
        <v>4</v>
      </c>
      <c r="AX85" s="13">
        <v>2</v>
      </c>
      <c r="AY85" s="13">
        <v>4</v>
      </c>
      <c r="AZ85" s="13">
        <v>4</v>
      </c>
      <c r="BA85" s="13">
        <v>7</v>
      </c>
      <c r="BB85" s="13">
        <v>5</v>
      </c>
      <c r="BC85" s="13">
        <v>5</v>
      </c>
      <c r="BD85" s="13">
        <v>5</v>
      </c>
      <c r="BE85" s="13">
        <v>5</v>
      </c>
      <c r="BF85" s="13">
        <v>6</v>
      </c>
      <c r="BG85" s="13">
        <v>10</v>
      </c>
      <c r="BH85" s="13">
        <v>11</v>
      </c>
      <c r="BI85" s="13">
        <v>9</v>
      </c>
      <c r="BJ85" s="13">
        <v>14</v>
      </c>
      <c r="BK85" s="13">
        <v>18</v>
      </c>
      <c r="BL85" s="13">
        <v>21</v>
      </c>
      <c r="BM85" s="13">
        <v>22</v>
      </c>
      <c r="BN85" s="13">
        <v>17</v>
      </c>
      <c r="BO85" s="13">
        <v>17</v>
      </c>
      <c r="BP85" s="13">
        <v>19</v>
      </c>
      <c r="BQ85" s="13">
        <v>24</v>
      </c>
      <c r="BR85" s="13">
        <v>21</v>
      </c>
      <c r="BS85" s="13">
        <v>37</v>
      </c>
      <c r="BT85" s="13">
        <v>25</v>
      </c>
      <c r="BU85" s="13">
        <v>29</v>
      </c>
      <c r="BV85" s="13">
        <v>26</v>
      </c>
      <c r="BW85" s="13">
        <v>28</v>
      </c>
      <c r="BX85" s="13">
        <v>36</v>
      </c>
      <c r="BY85" s="13">
        <v>28</v>
      </c>
      <c r="BZ85" s="13">
        <v>30</v>
      </c>
      <c r="CA85" s="13">
        <v>29</v>
      </c>
      <c r="CB85" s="13">
        <v>19</v>
      </c>
      <c r="CC85" s="13">
        <v>16</v>
      </c>
      <c r="CD85" s="13">
        <v>33</v>
      </c>
      <c r="CE85" s="13">
        <v>22</v>
      </c>
      <c r="CF85" s="13">
        <v>25</v>
      </c>
      <c r="CG85" s="13">
        <v>29</v>
      </c>
      <c r="CH85" s="13">
        <v>27</v>
      </c>
      <c r="CI85" s="13">
        <v>24</v>
      </c>
      <c r="CJ85" s="13">
        <v>28</v>
      </c>
      <c r="CK85" s="13">
        <v>27</v>
      </c>
      <c r="CL85" s="13">
        <v>28</v>
      </c>
      <c r="CM85" s="13">
        <v>41</v>
      </c>
      <c r="CN85" s="13">
        <v>17</v>
      </c>
      <c r="CO85" s="13">
        <v>27</v>
      </c>
      <c r="CP85" s="13">
        <v>12</v>
      </c>
      <c r="CQ85" s="13">
        <v>22</v>
      </c>
      <c r="CR85" s="13">
        <v>23</v>
      </c>
      <c r="CS85" s="13">
        <v>17</v>
      </c>
      <c r="CT85" s="13">
        <v>13</v>
      </c>
      <c r="CU85" s="13">
        <v>8</v>
      </c>
      <c r="CV85" s="13">
        <v>10</v>
      </c>
      <c r="CW85" s="13">
        <v>11</v>
      </c>
      <c r="CX85" s="13">
        <v>9</v>
      </c>
      <c r="CY85" s="13">
        <v>17</v>
      </c>
      <c r="CZ85" s="13">
        <v>11</v>
      </c>
      <c r="DA85" s="13">
        <v>10</v>
      </c>
      <c r="DB85" s="13">
        <v>11</v>
      </c>
      <c r="DC85" s="13">
        <v>8</v>
      </c>
      <c r="DD85" s="13">
        <v>12</v>
      </c>
      <c r="DE85" s="13">
        <v>5</v>
      </c>
      <c r="DF85" s="13">
        <v>3</v>
      </c>
      <c r="DG85" s="13">
        <v>9</v>
      </c>
      <c r="DH85" s="13">
        <v>11</v>
      </c>
      <c r="DI85" s="13">
        <v>12</v>
      </c>
      <c r="DJ85" s="13">
        <v>8</v>
      </c>
      <c r="DK85" s="13">
        <v>8</v>
      </c>
      <c r="DL85" s="13">
        <v>11</v>
      </c>
      <c r="DM85" s="13">
        <v>9</v>
      </c>
      <c r="DN85" s="13">
        <v>5</v>
      </c>
      <c r="DO85" s="13">
        <v>5</v>
      </c>
      <c r="DP85" s="13">
        <v>7</v>
      </c>
      <c r="DQ85" s="13">
        <v>8</v>
      </c>
      <c r="DR85" s="13">
        <v>5</v>
      </c>
      <c r="DS85" s="13">
        <v>7</v>
      </c>
      <c r="DT85" s="13">
        <v>6</v>
      </c>
      <c r="DU85" s="13">
        <v>3</v>
      </c>
      <c r="DV85" s="13">
        <v>2</v>
      </c>
      <c r="DW85" s="13">
        <v>2</v>
      </c>
      <c r="DX85" s="13">
        <v>4</v>
      </c>
      <c r="DY85" s="13">
        <v>4</v>
      </c>
      <c r="DZ85" s="13">
        <v>3</v>
      </c>
      <c r="EA85" s="13">
        <v>1</v>
      </c>
      <c r="EB85" s="13">
        <v>2</v>
      </c>
      <c r="EC85" s="13">
        <v>3</v>
      </c>
      <c r="ED85" s="13">
        <v>2</v>
      </c>
      <c r="EE85" s="13">
        <v>2</v>
      </c>
      <c r="EF85" s="13"/>
      <c r="EG85" s="13">
        <v>1</v>
      </c>
      <c r="EH85" s="13">
        <v>1</v>
      </c>
      <c r="EI85" s="13">
        <v>1</v>
      </c>
      <c r="EJ85" s="13"/>
      <c r="EK85" s="13">
        <v>1</v>
      </c>
      <c r="EL85" s="13"/>
      <c r="EM85" s="13"/>
      <c r="EN85" s="13"/>
      <c r="EO85" s="13">
        <v>1</v>
      </c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57">
        <v>1236</v>
      </c>
      <c r="FD85" s="13">
        <v>1236</v>
      </c>
      <c r="FE85" s="16" t="s">
        <v>91</v>
      </c>
      <c r="FF85" s="13"/>
      <c r="FG85" s="13">
        <v>3</v>
      </c>
      <c r="FH85" s="13">
        <v>6</v>
      </c>
      <c r="FI85" s="13">
        <v>8</v>
      </c>
      <c r="FJ85" s="13">
        <v>5</v>
      </c>
      <c r="FK85" s="13">
        <v>4</v>
      </c>
      <c r="FL85" s="13">
        <v>3</v>
      </c>
      <c r="FM85" s="13">
        <v>5</v>
      </c>
      <c r="FN85" s="13">
        <v>7</v>
      </c>
      <c r="FO85" s="13">
        <v>5</v>
      </c>
      <c r="FP85" s="13">
        <v>10</v>
      </c>
      <c r="FQ85" s="13">
        <v>6</v>
      </c>
      <c r="FR85" s="13">
        <v>10</v>
      </c>
      <c r="FS85" s="13">
        <v>10</v>
      </c>
      <c r="FT85" s="13">
        <v>14</v>
      </c>
      <c r="FU85" s="13">
        <v>9</v>
      </c>
      <c r="FV85" s="13">
        <v>8</v>
      </c>
      <c r="FW85" s="13">
        <v>19</v>
      </c>
      <c r="FX85" s="13">
        <v>13</v>
      </c>
      <c r="FY85" s="13">
        <v>22</v>
      </c>
      <c r="FZ85" s="13">
        <v>14</v>
      </c>
      <c r="GA85" s="13">
        <v>15</v>
      </c>
      <c r="GB85" s="13">
        <v>22</v>
      </c>
      <c r="GC85" s="13">
        <v>23</v>
      </c>
      <c r="GD85" s="13">
        <v>20</v>
      </c>
      <c r="GE85" s="13">
        <v>20</v>
      </c>
      <c r="GF85" s="13">
        <v>24</v>
      </c>
      <c r="GG85" s="13">
        <v>14</v>
      </c>
      <c r="GH85" s="13">
        <v>25</v>
      </c>
      <c r="GI85" s="13">
        <v>20</v>
      </c>
      <c r="GJ85" s="13">
        <v>21</v>
      </c>
      <c r="GK85" s="13">
        <v>22</v>
      </c>
      <c r="GL85" s="13">
        <v>19</v>
      </c>
      <c r="GM85" s="13">
        <v>25</v>
      </c>
      <c r="GN85" s="13">
        <v>18</v>
      </c>
      <c r="GO85" s="13">
        <v>29</v>
      </c>
      <c r="GP85" s="13">
        <v>29</v>
      </c>
      <c r="GQ85" s="13">
        <v>19</v>
      </c>
      <c r="GR85" s="13">
        <v>13</v>
      </c>
      <c r="GS85" s="13">
        <v>14</v>
      </c>
      <c r="GT85" s="13">
        <v>22</v>
      </c>
      <c r="GU85" s="13">
        <v>25</v>
      </c>
      <c r="GV85" s="13">
        <v>19</v>
      </c>
      <c r="GW85" s="13">
        <v>23</v>
      </c>
      <c r="GX85" s="13">
        <v>19</v>
      </c>
      <c r="GY85" s="13">
        <v>20</v>
      </c>
      <c r="GZ85" s="13">
        <v>18</v>
      </c>
      <c r="HA85" s="13">
        <v>21</v>
      </c>
      <c r="HB85" s="13">
        <v>29</v>
      </c>
      <c r="HC85" s="13">
        <v>17</v>
      </c>
      <c r="HD85" s="13">
        <v>17</v>
      </c>
      <c r="HE85" s="13">
        <v>15</v>
      </c>
      <c r="HF85" s="13">
        <v>11</v>
      </c>
      <c r="HG85" s="13">
        <v>13</v>
      </c>
      <c r="HH85" s="13">
        <v>17</v>
      </c>
      <c r="HI85" s="13">
        <v>17</v>
      </c>
      <c r="HJ85" s="13">
        <v>12</v>
      </c>
      <c r="HK85" s="13">
        <v>7</v>
      </c>
      <c r="HL85" s="13">
        <v>5</v>
      </c>
      <c r="HM85" s="13">
        <v>7</v>
      </c>
      <c r="HN85" s="13">
        <v>8</v>
      </c>
      <c r="HO85" s="13">
        <v>3</v>
      </c>
      <c r="HP85" s="13">
        <v>7</v>
      </c>
      <c r="HQ85" s="13">
        <v>6</v>
      </c>
      <c r="HR85" s="13">
        <v>8</v>
      </c>
      <c r="HS85" s="13">
        <v>5</v>
      </c>
      <c r="HT85" s="13">
        <v>5</v>
      </c>
      <c r="HU85" s="13">
        <v>12</v>
      </c>
      <c r="HV85" s="13">
        <v>5</v>
      </c>
      <c r="HW85" s="13">
        <v>6</v>
      </c>
      <c r="HX85" s="13">
        <v>8</v>
      </c>
      <c r="HY85" s="13">
        <v>5</v>
      </c>
      <c r="HZ85" s="13">
        <v>9</v>
      </c>
      <c r="IA85" s="13">
        <v>1</v>
      </c>
      <c r="IB85" s="13">
        <v>1</v>
      </c>
      <c r="IC85" s="13">
        <v>4</v>
      </c>
      <c r="ID85" s="13">
        <v>6</v>
      </c>
      <c r="IE85" s="13">
        <v>8</v>
      </c>
      <c r="IF85" s="13">
        <v>3</v>
      </c>
      <c r="IG85" s="13">
        <v>3</v>
      </c>
      <c r="IH85" s="13"/>
      <c r="II85" s="13">
        <v>2</v>
      </c>
      <c r="IJ85" s="13">
        <v>1</v>
      </c>
      <c r="IK85" s="13">
        <v>2</v>
      </c>
      <c r="IL85" s="13">
        <v>1</v>
      </c>
      <c r="IM85" s="13">
        <v>1</v>
      </c>
      <c r="IN85" s="13">
        <v>1</v>
      </c>
      <c r="IO85" s="13">
        <v>1</v>
      </c>
      <c r="IP85" s="13">
        <v>2</v>
      </c>
      <c r="IQ85" s="13"/>
      <c r="IR85" s="13">
        <v>1</v>
      </c>
      <c r="IS85" s="13"/>
      <c r="IT85" s="13"/>
      <c r="IU85" s="13"/>
      <c r="IV85" s="13"/>
      <c r="IW85" s="13"/>
      <c r="IX85" s="13"/>
      <c r="IY85" s="13"/>
      <c r="IZ85" s="13">
        <v>1</v>
      </c>
      <c r="JA85" s="13"/>
      <c r="JB85" s="13"/>
      <c r="JC85" s="13"/>
      <c r="JD85" s="13"/>
      <c r="JE85" s="13"/>
      <c r="JF85" s="13"/>
      <c r="JG85" s="13"/>
      <c r="JH85" s="13"/>
      <c r="JI85" s="57">
        <v>1033</v>
      </c>
      <c r="JJ85" s="13"/>
      <c r="JK85" s="13">
        <v>1</v>
      </c>
      <c r="JL85" s="13"/>
      <c r="JM85" s="13"/>
      <c r="JN85" s="13"/>
      <c r="JO85" s="13"/>
      <c r="JP85" s="13"/>
      <c r="JQ85" s="13"/>
      <c r="JR85" s="13">
        <v>1</v>
      </c>
      <c r="JS85" s="13">
        <v>1</v>
      </c>
      <c r="JT85" s="13"/>
      <c r="JU85" s="13">
        <v>4</v>
      </c>
      <c r="JV85" s="13">
        <v>1</v>
      </c>
      <c r="JW85" s="13"/>
      <c r="JX85" s="13"/>
      <c r="JY85" s="13"/>
      <c r="JZ85" s="13"/>
      <c r="KA85" s="13">
        <v>1</v>
      </c>
      <c r="KB85" s="13">
        <v>2</v>
      </c>
      <c r="KC85" s="13"/>
      <c r="KD85" s="13"/>
      <c r="KE85" s="13"/>
      <c r="KF85" s="13"/>
      <c r="KG85" s="13"/>
      <c r="KH85" s="13"/>
      <c r="KI85" s="13">
        <v>1</v>
      </c>
      <c r="KJ85" s="13"/>
      <c r="KK85" s="13"/>
      <c r="KL85" s="13">
        <v>1</v>
      </c>
      <c r="KM85" s="13"/>
      <c r="KN85" s="13">
        <v>1</v>
      </c>
      <c r="KO85" s="13"/>
      <c r="KP85" s="13"/>
      <c r="KQ85" s="13">
        <v>1</v>
      </c>
      <c r="KR85" s="13">
        <v>2</v>
      </c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>
        <v>1</v>
      </c>
      <c r="LH85" s="13"/>
      <c r="LI85" s="13">
        <v>2</v>
      </c>
      <c r="LJ85" s="13"/>
      <c r="LK85" s="13"/>
      <c r="LL85" s="13"/>
      <c r="LM85" s="13"/>
      <c r="LN85" s="13"/>
      <c r="LO85" s="13">
        <v>1</v>
      </c>
      <c r="LP85" s="13"/>
      <c r="LQ85" s="13"/>
      <c r="LR85" s="13"/>
      <c r="LS85" s="13"/>
      <c r="LT85" s="13"/>
      <c r="LU85" s="13"/>
      <c r="LV85" s="13"/>
      <c r="LW85" s="13"/>
      <c r="LX85" s="13">
        <v>1</v>
      </c>
      <c r="LY85" s="13"/>
      <c r="LZ85" s="13"/>
      <c r="MA85" s="13"/>
      <c r="MB85" s="13">
        <v>1</v>
      </c>
      <c r="MC85" s="13"/>
      <c r="MD85" s="13"/>
      <c r="ME85" s="13"/>
      <c r="MF85" s="13"/>
      <c r="MG85" s="13"/>
      <c r="MH85" s="13"/>
      <c r="MI85" s="13"/>
      <c r="MJ85" s="13"/>
      <c r="MK85" s="13">
        <v>1</v>
      </c>
      <c r="ML85" s="13"/>
      <c r="MM85" s="13"/>
      <c r="MN85" s="13"/>
      <c r="MO85" s="13"/>
      <c r="MP85" s="13"/>
      <c r="MQ85" s="13">
        <v>1</v>
      </c>
      <c r="MR85" s="13"/>
      <c r="MS85" s="13"/>
      <c r="MT85" s="13"/>
      <c r="MU85" s="13"/>
      <c r="MV85" s="13">
        <v>1</v>
      </c>
      <c r="MW85" s="13"/>
      <c r="MX85" s="13">
        <v>1</v>
      </c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>
        <v>1</v>
      </c>
      <c r="NN85" s="57">
        <v>28</v>
      </c>
      <c r="NO85" s="13">
        <v>1061</v>
      </c>
    </row>
    <row r="86" spans="1:379">
      <c r="A86" s="8" t="s">
        <v>97</v>
      </c>
      <c r="B86" s="232">
        <f t="shared" si="129"/>
        <v>44</v>
      </c>
      <c r="C86" s="232">
        <f t="shared" si="130"/>
        <v>43</v>
      </c>
      <c r="D86" s="232">
        <f t="shared" si="131"/>
        <v>71</v>
      </c>
      <c r="E86" s="232">
        <f t="shared" si="132"/>
        <v>94</v>
      </c>
      <c r="F86" s="232">
        <f t="shared" si="133"/>
        <v>146</v>
      </c>
      <c r="G86" s="232">
        <f t="shared" si="134"/>
        <v>123</v>
      </c>
      <c r="H86" s="232">
        <f t="shared" si="135"/>
        <v>110</v>
      </c>
      <c r="I86" s="232">
        <f t="shared" si="136"/>
        <v>140</v>
      </c>
      <c r="J86" s="232">
        <f t="shared" si="137"/>
        <v>92</v>
      </c>
      <c r="K86" s="232">
        <f t="shared" si="138"/>
        <v>121</v>
      </c>
      <c r="L86" s="232">
        <f t="shared" si="139"/>
        <v>86</v>
      </c>
      <c r="M86" s="232">
        <f t="shared" si="140"/>
        <v>65</v>
      </c>
      <c r="N86" s="232">
        <f t="shared" si="141"/>
        <v>34</v>
      </c>
      <c r="O86" s="232">
        <f t="shared" si="142"/>
        <v>36</v>
      </c>
      <c r="P86" s="232">
        <f t="shared" si="143"/>
        <v>17</v>
      </c>
      <c r="Q86" s="232">
        <f t="shared" si="144"/>
        <v>25</v>
      </c>
      <c r="R86" s="232">
        <f t="shared" si="145"/>
        <v>11</v>
      </c>
      <c r="S86" s="232">
        <f t="shared" si="146"/>
        <v>15</v>
      </c>
      <c r="T86" s="232">
        <f t="shared" si="147"/>
        <v>0</v>
      </c>
      <c r="U86" s="232">
        <f t="shared" si="148"/>
        <v>2</v>
      </c>
      <c r="W86" s="16" t="s">
        <v>92</v>
      </c>
      <c r="X86" s="616">
        <f t="shared" si="108"/>
        <v>2</v>
      </c>
      <c r="Y86" s="616">
        <f t="shared" si="109"/>
        <v>1</v>
      </c>
      <c r="Z86" s="616">
        <f t="shared" si="110"/>
        <v>5</v>
      </c>
      <c r="AA86" s="616">
        <f t="shared" si="111"/>
        <v>10</v>
      </c>
      <c r="AB86" s="616">
        <f t="shared" si="112"/>
        <v>18</v>
      </c>
      <c r="AC86" s="616">
        <f t="shared" si="113"/>
        <v>20</v>
      </c>
      <c r="AD86" s="616">
        <f t="shared" si="114"/>
        <v>27</v>
      </c>
      <c r="AE86" s="616">
        <f t="shared" si="115"/>
        <v>22</v>
      </c>
      <c r="AF86" s="616">
        <f t="shared" si="116"/>
        <v>21</v>
      </c>
      <c r="AG86" s="616">
        <f t="shared" si="117"/>
        <v>18</v>
      </c>
      <c r="AH86" s="616">
        <f t="shared" si="118"/>
        <v>11</v>
      </c>
      <c r="AI86" s="616">
        <f t="shared" si="119"/>
        <v>19</v>
      </c>
      <c r="AJ86" s="616">
        <f t="shared" si="120"/>
        <v>5</v>
      </c>
      <c r="AK86" s="616">
        <f t="shared" si="121"/>
        <v>2</v>
      </c>
      <c r="AL86" s="616">
        <f t="shared" si="122"/>
        <v>5</v>
      </c>
      <c r="AM86" s="616">
        <f t="shared" si="123"/>
        <v>2</v>
      </c>
      <c r="AN86" s="616">
        <f t="shared" si="124"/>
        <v>2</v>
      </c>
      <c r="AO86" s="616">
        <f t="shared" si="125"/>
        <v>2</v>
      </c>
      <c r="AP86" s="616">
        <f t="shared" si="126"/>
        <v>0</v>
      </c>
      <c r="AQ86" s="616">
        <f t="shared" si="127"/>
        <v>3</v>
      </c>
      <c r="AR86" s="616">
        <f t="shared" si="128"/>
        <v>5</v>
      </c>
      <c r="AT86" s="16" t="s">
        <v>92</v>
      </c>
      <c r="AU86" s="13"/>
      <c r="AV86" s="13"/>
      <c r="AW86" s="13"/>
      <c r="AX86" s="13"/>
      <c r="AY86" s="13">
        <v>1</v>
      </c>
      <c r="AZ86" s="13"/>
      <c r="BA86" s="13"/>
      <c r="BB86" s="13"/>
      <c r="BC86" s="13"/>
      <c r="BD86" s="13"/>
      <c r="BE86" s="13"/>
      <c r="BF86" s="13"/>
      <c r="BG86" s="13">
        <v>1</v>
      </c>
      <c r="BH86" s="13">
        <v>2</v>
      </c>
      <c r="BI86" s="13">
        <v>1</v>
      </c>
      <c r="BJ86" s="13"/>
      <c r="BK86" s="13"/>
      <c r="BL86" s="13">
        <v>4</v>
      </c>
      <c r="BM86" s="13">
        <v>1</v>
      </c>
      <c r="BN86" s="13">
        <v>1</v>
      </c>
      <c r="BO86" s="13">
        <v>3</v>
      </c>
      <c r="BP86" s="13">
        <v>1</v>
      </c>
      <c r="BQ86" s="13">
        <v>1</v>
      </c>
      <c r="BR86" s="13">
        <v>1</v>
      </c>
      <c r="BS86" s="13">
        <v>2</v>
      </c>
      <c r="BT86" s="13">
        <v>2</v>
      </c>
      <c r="BU86" s="13">
        <v>3</v>
      </c>
      <c r="BV86" s="13">
        <v>3</v>
      </c>
      <c r="BW86" s="13">
        <v>1</v>
      </c>
      <c r="BX86" s="13">
        <v>3</v>
      </c>
      <c r="BY86" s="13">
        <v>2</v>
      </c>
      <c r="BZ86" s="13">
        <v>3</v>
      </c>
      <c r="CA86" s="13">
        <v>2</v>
      </c>
      <c r="CB86" s="13">
        <v>1</v>
      </c>
      <c r="CC86" s="13">
        <v>3</v>
      </c>
      <c r="CD86" s="13">
        <v>2</v>
      </c>
      <c r="CE86" s="13">
        <v>2</v>
      </c>
      <c r="CF86" s="13">
        <v>4</v>
      </c>
      <c r="CG86" s="13">
        <v>2</v>
      </c>
      <c r="CH86" s="13">
        <v>1</v>
      </c>
      <c r="CI86" s="13">
        <v>1</v>
      </c>
      <c r="CJ86" s="13">
        <v>5</v>
      </c>
      <c r="CK86" s="13">
        <v>2</v>
      </c>
      <c r="CL86" s="13">
        <v>2</v>
      </c>
      <c r="CM86" s="13">
        <v>1</v>
      </c>
      <c r="CN86" s="13">
        <v>1</v>
      </c>
      <c r="CO86" s="13"/>
      <c r="CP86" s="13">
        <v>1</v>
      </c>
      <c r="CQ86" s="13">
        <v>3</v>
      </c>
      <c r="CR86" s="13">
        <v>2</v>
      </c>
      <c r="CS86" s="13">
        <v>1</v>
      </c>
      <c r="CT86" s="13">
        <v>2</v>
      </c>
      <c r="CU86" s="13">
        <v>3</v>
      </c>
      <c r="CV86" s="13">
        <v>2</v>
      </c>
      <c r="CW86" s="13"/>
      <c r="CX86" s="13">
        <v>1</v>
      </c>
      <c r="CY86" s="13">
        <v>3</v>
      </c>
      <c r="CZ86" s="13">
        <v>1</v>
      </c>
      <c r="DA86" s="13">
        <v>5</v>
      </c>
      <c r="DB86" s="13">
        <v>1</v>
      </c>
      <c r="DC86" s="13"/>
      <c r="DD86" s="13"/>
      <c r="DE86" s="13">
        <v>1</v>
      </c>
      <c r="DF86" s="13"/>
      <c r="DG86" s="13"/>
      <c r="DH86" s="13">
        <v>1</v>
      </c>
      <c r="DI86" s="13"/>
      <c r="DJ86" s="13"/>
      <c r="DK86" s="13"/>
      <c r="DL86" s="13"/>
      <c r="DM86" s="13"/>
      <c r="DN86" s="13">
        <v>1</v>
      </c>
      <c r="DO86" s="13"/>
      <c r="DP86" s="13"/>
      <c r="DQ86" s="13"/>
      <c r="DR86" s="13">
        <v>1</v>
      </c>
      <c r="DS86" s="13"/>
      <c r="DT86" s="13"/>
      <c r="DU86" s="13"/>
      <c r="DV86" s="13"/>
      <c r="DW86" s="13">
        <v>1</v>
      </c>
      <c r="DX86" s="13"/>
      <c r="DY86" s="13"/>
      <c r="DZ86" s="13"/>
      <c r="EA86" s="13"/>
      <c r="EB86" s="13">
        <v>1</v>
      </c>
      <c r="EC86" s="13"/>
      <c r="ED86" s="13"/>
      <c r="EE86" s="13"/>
      <c r="EF86" s="13"/>
      <c r="EG86" s="13">
        <v>1</v>
      </c>
      <c r="EH86" s="13"/>
      <c r="EI86" s="13">
        <v>1</v>
      </c>
      <c r="EJ86" s="13">
        <v>1</v>
      </c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57">
        <v>99</v>
      </c>
      <c r="FD86" s="13">
        <v>99</v>
      </c>
      <c r="FE86" s="16" t="s">
        <v>92</v>
      </c>
      <c r="FF86" s="13">
        <v>1</v>
      </c>
      <c r="FG86" s="13"/>
      <c r="FH86" s="13"/>
      <c r="FI86" s="13">
        <v>1</v>
      </c>
      <c r="FJ86" s="13"/>
      <c r="FK86" s="13"/>
      <c r="FL86" s="13"/>
      <c r="FM86" s="13"/>
      <c r="FN86" s="13"/>
      <c r="FO86" s="13"/>
      <c r="FP86" s="13"/>
      <c r="FQ86" s="13"/>
      <c r="FR86" s="13">
        <v>1</v>
      </c>
      <c r="FS86" s="13"/>
      <c r="FT86" s="13">
        <v>3</v>
      </c>
      <c r="FU86" s="13"/>
      <c r="FV86" s="13"/>
      <c r="FW86" s="13"/>
      <c r="FX86" s="13">
        <v>1</v>
      </c>
      <c r="FY86" s="13"/>
      <c r="FZ86" s="13">
        <v>1</v>
      </c>
      <c r="GA86" s="13"/>
      <c r="GB86" s="13">
        <v>1</v>
      </c>
      <c r="GC86" s="13">
        <v>3</v>
      </c>
      <c r="GD86" s="13">
        <v>1</v>
      </c>
      <c r="GE86" s="13">
        <v>4</v>
      </c>
      <c r="GF86" s="13"/>
      <c r="GG86" s="13">
        <v>2</v>
      </c>
      <c r="GH86" s="13">
        <v>2</v>
      </c>
      <c r="GI86" s="13">
        <v>4</v>
      </c>
      <c r="GJ86" s="13">
        <v>5</v>
      </c>
      <c r="GK86" s="13">
        <v>1</v>
      </c>
      <c r="GL86" s="13">
        <v>2</v>
      </c>
      <c r="GM86" s="13">
        <v>1</v>
      </c>
      <c r="GN86" s="13">
        <v>3</v>
      </c>
      <c r="GO86" s="13"/>
      <c r="GP86" s="13">
        <v>4</v>
      </c>
      <c r="GQ86" s="13">
        <v>5</v>
      </c>
      <c r="GR86" s="13">
        <v>3</v>
      </c>
      <c r="GS86" s="13">
        <v>3</v>
      </c>
      <c r="GT86" s="13">
        <v>3</v>
      </c>
      <c r="GU86" s="13">
        <v>1</v>
      </c>
      <c r="GV86" s="13">
        <v>2</v>
      </c>
      <c r="GW86" s="13">
        <v>1</v>
      </c>
      <c r="GX86" s="13">
        <v>2</v>
      </c>
      <c r="GY86" s="13">
        <v>4</v>
      </c>
      <c r="GZ86" s="13">
        <v>4</v>
      </c>
      <c r="HA86" s="13">
        <v>1</v>
      </c>
      <c r="HB86" s="13">
        <v>1</v>
      </c>
      <c r="HC86" s="13">
        <v>2</v>
      </c>
      <c r="HD86" s="13">
        <v>2</v>
      </c>
      <c r="HE86" s="13">
        <v>3</v>
      </c>
      <c r="HF86" s="13">
        <v>2</v>
      </c>
      <c r="HG86" s="13"/>
      <c r="HH86" s="13"/>
      <c r="HI86" s="13"/>
      <c r="HJ86" s="13"/>
      <c r="HK86" s="13">
        <v>1</v>
      </c>
      <c r="HL86" s="13"/>
      <c r="HM86" s="13">
        <v>3</v>
      </c>
      <c r="HN86" s="13"/>
      <c r="HO86" s="13">
        <v>1</v>
      </c>
      <c r="HP86" s="13"/>
      <c r="HQ86" s="13"/>
      <c r="HR86" s="13">
        <v>1</v>
      </c>
      <c r="HS86" s="13"/>
      <c r="HT86" s="13"/>
      <c r="HU86" s="13">
        <v>1</v>
      </c>
      <c r="HV86" s="13">
        <v>1</v>
      </c>
      <c r="HW86" s="13">
        <v>1</v>
      </c>
      <c r="HX86" s="13">
        <v>1</v>
      </c>
      <c r="HY86" s="13"/>
      <c r="HZ86" s="13">
        <v>2</v>
      </c>
      <c r="IA86" s="13">
        <v>1</v>
      </c>
      <c r="IB86" s="13"/>
      <c r="IC86" s="13"/>
      <c r="ID86" s="13"/>
      <c r="IE86" s="13">
        <v>1</v>
      </c>
      <c r="IF86" s="13"/>
      <c r="IG86" s="13"/>
      <c r="IH86" s="13"/>
      <c r="II86" s="13"/>
      <c r="IJ86" s="13"/>
      <c r="IK86" s="13">
        <v>1</v>
      </c>
      <c r="IL86" s="13"/>
      <c r="IM86" s="13"/>
      <c r="IN86" s="13"/>
      <c r="IO86" s="13">
        <v>1</v>
      </c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57">
        <v>96</v>
      </c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>
        <v>1</v>
      </c>
      <c r="KG86" s="13"/>
      <c r="KH86" s="13"/>
      <c r="KI86" s="13"/>
      <c r="KJ86" s="13"/>
      <c r="KK86" s="13"/>
      <c r="KL86" s="13"/>
      <c r="KM86" s="13">
        <v>1</v>
      </c>
      <c r="KN86" s="13"/>
      <c r="KO86" s="13">
        <v>1</v>
      </c>
      <c r="KP86" s="13"/>
      <c r="KQ86" s="13">
        <v>1</v>
      </c>
      <c r="KR86" s="13"/>
      <c r="KS86" s="13"/>
      <c r="KT86" s="13">
        <v>1</v>
      </c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57">
        <v>5</v>
      </c>
      <c r="NO86" s="13">
        <v>101</v>
      </c>
    </row>
    <row r="87" spans="1:379">
      <c r="A87" s="8" t="s">
        <v>98</v>
      </c>
      <c r="B87" s="242">
        <f t="shared" si="129"/>
        <v>3</v>
      </c>
      <c r="C87" s="242">
        <f t="shared" si="130"/>
        <v>5</v>
      </c>
      <c r="D87" s="242">
        <f t="shared" si="131"/>
        <v>42</v>
      </c>
      <c r="E87" s="242">
        <f t="shared" si="132"/>
        <v>36</v>
      </c>
      <c r="F87" s="242">
        <f t="shared" si="133"/>
        <v>90</v>
      </c>
      <c r="G87" s="242">
        <f t="shared" si="134"/>
        <v>96</v>
      </c>
      <c r="H87" s="242">
        <f t="shared" si="135"/>
        <v>95</v>
      </c>
      <c r="I87" s="242">
        <f t="shared" si="136"/>
        <v>111</v>
      </c>
      <c r="J87" s="242">
        <f t="shared" si="137"/>
        <v>98</v>
      </c>
      <c r="K87" s="242">
        <f t="shared" si="138"/>
        <v>99</v>
      </c>
      <c r="L87" s="242">
        <f t="shared" si="139"/>
        <v>80</v>
      </c>
      <c r="M87" s="242">
        <f t="shared" si="140"/>
        <v>81</v>
      </c>
      <c r="N87" s="242">
        <f t="shared" si="141"/>
        <v>48</v>
      </c>
      <c r="O87" s="242">
        <f t="shared" si="142"/>
        <v>49</v>
      </c>
      <c r="P87" s="242">
        <f t="shared" si="143"/>
        <v>43</v>
      </c>
      <c r="Q87" s="242">
        <f t="shared" si="144"/>
        <v>38</v>
      </c>
      <c r="R87" s="242">
        <f t="shared" si="145"/>
        <v>22</v>
      </c>
      <c r="S87" s="242">
        <f t="shared" si="146"/>
        <v>37</v>
      </c>
      <c r="T87" s="242">
        <f t="shared" si="147"/>
        <v>5</v>
      </c>
      <c r="U87" s="242">
        <f t="shared" si="148"/>
        <v>10</v>
      </c>
      <c r="W87" s="16" t="s">
        <v>93</v>
      </c>
      <c r="X87" s="616">
        <f t="shared" si="108"/>
        <v>14</v>
      </c>
      <c r="Y87" s="616">
        <f t="shared" si="109"/>
        <v>18</v>
      </c>
      <c r="Z87" s="616">
        <f t="shared" si="110"/>
        <v>91</v>
      </c>
      <c r="AA87" s="616">
        <f t="shared" si="111"/>
        <v>99</v>
      </c>
      <c r="AB87" s="616">
        <f t="shared" si="112"/>
        <v>239</v>
      </c>
      <c r="AC87" s="616">
        <f t="shared" si="113"/>
        <v>283</v>
      </c>
      <c r="AD87" s="616">
        <f t="shared" si="114"/>
        <v>226</v>
      </c>
      <c r="AE87" s="616">
        <f t="shared" si="115"/>
        <v>310</v>
      </c>
      <c r="AF87" s="616">
        <f t="shared" si="116"/>
        <v>212</v>
      </c>
      <c r="AG87" s="616">
        <f t="shared" si="117"/>
        <v>227</v>
      </c>
      <c r="AH87" s="616">
        <f t="shared" si="118"/>
        <v>169</v>
      </c>
      <c r="AI87" s="616">
        <f t="shared" si="119"/>
        <v>180</v>
      </c>
      <c r="AJ87" s="616">
        <f t="shared" si="120"/>
        <v>111</v>
      </c>
      <c r="AK87" s="616">
        <f t="shared" si="121"/>
        <v>116</v>
      </c>
      <c r="AL87" s="616">
        <f t="shared" si="122"/>
        <v>71</v>
      </c>
      <c r="AM87" s="616">
        <f t="shared" si="123"/>
        <v>67</v>
      </c>
      <c r="AN87" s="616">
        <f t="shared" si="124"/>
        <v>23</v>
      </c>
      <c r="AO87" s="616">
        <f t="shared" si="125"/>
        <v>31</v>
      </c>
      <c r="AP87" s="616">
        <f t="shared" si="126"/>
        <v>4</v>
      </c>
      <c r="AQ87" s="616">
        <f t="shared" si="127"/>
        <v>16</v>
      </c>
      <c r="AR87" s="616">
        <f t="shared" si="128"/>
        <v>28</v>
      </c>
      <c r="AT87" s="16" t="s">
        <v>93</v>
      </c>
      <c r="AU87" s="13"/>
      <c r="AV87" s="13">
        <v>2</v>
      </c>
      <c r="AW87" s="13">
        <v>1</v>
      </c>
      <c r="AX87" s="13"/>
      <c r="AY87" s="13">
        <v>3</v>
      </c>
      <c r="AZ87" s="13">
        <v>4</v>
      </c>
      <c r="BA87" s="13">
        <v>3</v>
      </c>
      <c r="BB87" s="13">
        <v>1</v>
      </c>
      <c r="BC87" s="13">
        <v>1</v>
      </c>
      <c r="BD87" s="13">
        <v>3</v>
      </c>
      <c r="BE87" s="13">
        <v>5</v>
      </c>
      <c r="BF87" s="13">
        <v>4</v>
      </c>
      <c r="BG87" s="13">
        <v>6</v>
      </c>
      <c r="BH87" s="13">
        <v>4</v>
      </c>
      <c r="BI87" s="13">
        <v>7</v>
      </c>
      <c r="BJ87" s="13">
        <v>5</v>
      </c>
      <c r="BK87" s="13">
        <v>15</v>
      </c>
      <c r="BL87" s="13">
        <v>20</v>
      </c>
      <c r="BM87" s="13">
        <v>16</v>
      </c>
      <c r="BN87" s="13">
        <v>17</v>
      </c>
      <c r="BO87" s="13">
        <v>32</v>
      </c>
      <c r="BP87" s="13">
        <v>38</v>
      </c>
      <c r="BQ87" s="13">
        <v>15</v>
      </c>
      <c r="BR87" s="13">
        <v>36</v>
      </c>
      <c r="BS87" s="13">
        <v>23</v>
      </c>
      <c r="BT87" s="13">
        <v>20</v>
      </c>
      <c r="BU87" s="13">
        <v>29</v>
      </c>
      <c r="BV87" s="13">
        <v>34</v>
      </c>
      <c r="BW87" s="13">
        <v>27</v>
      </c>
      <c r="BX87" s="13">
        <v>29</v>
      </c>
      <c r="BY87" s="13">
        <v>35</v>
      </c>
      <c r="BZ87" s="13">
        <v>34</v>
      </c>
      <c r="CA87" s="13">
        <v>31</v>
      </c>
      <c r="CB87" s="13">
        <v>31</v>
      </c>
      <c r="CC87" s="13">
        <v>25</v>
      </c>
      <c r="CD87" s="13">
        <v>35</v>
      </c>
      <c r="CE87" s="13">
        <v>31</v>
      </c>
      <c r="CF87" s="13">
        <v>26</v>
      </c>
      <c r="CG87" s="13">
        <v>27</v>
      </c>
      <c r="CH87" s="13">
        <v>35</v>
      </c>
      <c r="CI87" s="13">
        <v>29</v>
      </c>
      <c r="CJ87" s="13">
        <v>28</v>
      </c>
      <c r="CK87" s="13">
        <v>28</v>
      </c>
      <c r="CL87" s="13">
        <v>33</v>
      </c>
      <c r="CM87" s="13">
        <v>20</v>
      </c>
      <c r="CN87" s="13">
        <v>7</v>
      </c>
      <c r="CO87" s="13">
        <v>19</v>
      </c>
      <c r="CP87" s="13">
        <v>27</v>
      </c>
      <c r="CQ87" s="13">
        <v>21</v>
      </c>
      <c r="CR87" s="13">
        <v>15</v>
      </c>
      <c r="CS87" s="13">
        <v>16</v>
      </c>
      <c r="CT87" s="13">
        <v>25</v>
      </c>
      <c r="CU87" s="13">
        <v>18</v>
      </c>
      <c r="CV87" s="13">
        <v>15</v>
      </c>
      <c r="CW87" s="13">
        <v>26</v>
      </c>
      <c r="CX87" s="13">
        <v>18</v>
      </c>
      <c r="CY87" s="13">
        <v>19</v>
      </c>
      <c r="CZ87" s="13">
        <v>18</v>
      </c>
      <c r="DA87" s="13">
        <v>12</v>
      </c>
      <c r="DB87" s="13">
        <v>13</v>
      </c>
      <c r="DC87" s="13">
        <v>14</v>
      </c>
      <c r="DD87" s="13">
        <v>13</v>
      </c>
      <c r="DE87" s="13">
        <v>12</v>
      </c>
      <c r="DF87" s="13">
        <v>12</v>
      </c>
      <c r="DG87" s="13">
        <v>10</v>
      </c>
      <c r="DH87" s="13">
        <v>17</v>
      </c>
      <c r="DI87" s="13">
        <v>7</v>
      </c>
      <c r="DJ87" s="13">
        <v>10</v>
      </c>
      <c r="DK87" s="13">
        <v>12</v>
      </c>
      <c r="DL87" s="13">
        <v>9</v>
      </c>
      <c r="DM87" s="13">
        <v>10</v>
      </c>
      <c r="DN87" s="13">
        <v>4</v>
      </c>
      <c r="DO87" s="13">
        <v>7</v>
      </c>
      <c r="DP87" s="13">
        <v>9</v>
      </c>
      <c r="DQ87" s="13">
        <v>11</v>
      </c>
      <c r="DR87" s="13">
        <v>4</v>
      </c>
      <c r="DS87" s="13">
        <v>9</v>
      </c>
      <c r="DT87" s="13">
        <v>7</v>
      </c>
      <c r="DU87" s="13">
        <v>4</v>
      </c>
      <c r="DV87" s="13">
        <v>2</v>
      </c>
      <c r="DW87" s="13">
        <v>4</v>
      </c>
      <c r="DX87" s="13">
        <v>5</v>
      </c>
      <c r="DY87" s="13">
        <v>3</v>
      </c>
      <c r="DZ87" s="13">
        <v>2</v>
      </c>
      <c r="EA87" s="13">
        <v>2</v>
      </c>
      <c r="EB87" s="13">
        <v>5</v>
      </c>
      <c r="EC87" s="13">
        <v>3</v>
      </c>
      <c r="ED87" s="13">
        <v>1</v>
      </c>
      <c r="EE87" s="13">
        <v>4</v>
      </c>
      <c r="EF87" s="13">
        <v>2</v>
      </c>
      <c r="EG87" s="13">
        <v>4</v>
      </c>
      <c r="EH87" s="13">
        <v>1</v>
      </c>
      <c r="EI87" s="13">
        <v>4</v>
      </c>
      <c r="EJ87" s="13">
        <v>2</v>
      </c>
      <c r="EK87" s="13">
        <v>2</v>
      </c>
      <c r="EL87" s="13"/>
      <c r="EM87" s="13">
        <v>1</v>
      </c>
      <c r="EN87" s="13">
        <v>2</v>
      </c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57">
        <v>1347</v>
      </c>
      <c r="FD87" s="13">
        <v>1347</v>
      </c>
      <c r="FE87" s="16" t="s">
        <v>93</v>
      </c>
      <c r="FF87" s="13"/>
      <c r="FG87" s="13"/>
      <c r="FH87" s="13">
        <v>3</v>
      </c>
      <c r="FI87" s="13"/>
      <c r="FJ87" s="13">
        <v>2</v>
      </c>
      <c r="FK87" s="13">
        <v>3</v>
      </c>
      <c r="FL87" s="13">
        <v>1</v>
      </c>
      <c r="FM87" s="13">
        <v>2</v>
      </c>
      <c r="FN87" s="13">
        <v>1</v>
      </c>
      <c r="FO87" s="13">
        <v>2</v>
      </c>
      <c r="FP87" s="13">
        <v>5</v>
      </c>
      <c r="FQ87" s="13">
        <v>3</v>
      </c>
      <c r="FR87" s="13">
        <v>3</v>
      </c>
      <c r="FS87" s="13">
        <v>4</v>
      </c>
      <c r="FT87" s="13">
        <v>8</v>
      </c>
      <c r="FU87" s="13">
        <v>7</v>
      </c>
      <c r="FV87" s="13">
        <v>12</v>
      </c>
      <c r="FW87" s="13">
        <v>14</v>
      </c>
      <c r="FX87" s="13">
        <v>13</v>
      </c>
      <c r="FY87" s="13">
        <v>22</v>
      </c>
      <c r="FZ87" s="13">
        <v>14</v>
      </c>
      <c r="GA87" s="13">
        <v>24</v>
      </c>
      <c r="GB87" s="13">
        <v>26</v>
      </c>
      <c r="GC87" s="13">
        <v>21</v>
      </c>
      <c r="GD87" s="13">
        <v>24</v>
      </c>
      <c r="GE87" s="13">
        <v>20</v>
      </c>
      <c r="GF87" s="13">
        <v>26</v>
      </c>
      <c r="GG87" s="13">
        <v>28</v>
      </c>
      <c r="GH87" s="13">
        <v>30</v>
      </c>
      <c r="GI87" s="13">
        <v>26</v>
      </c>
      <c r="GJ87" s="13">
        <v>32</v>
      </c>
      <c r="GK87" s="13">
        <v>22</v>
      </c>
      <c r="GL87" s="13">
        <v>21</v>
      </c>
      <c r="GM87" s="13">
        <v>31</v>
      </c>
      <c r="GN87" s="13">
        <v>20</v>
      </c>
      <c r="GO87" s="13">
        <v>16</v>
      </c>
      <c r="GP87" s="13">
        <v>16</v>
      </c>
      <c r="GQ87" s="13">
        <v>25</v>
      </c>
      <c r="GR87" s="13">
        <v>13</v>
      </c>
      <c r="GS87" s="13">
        <v>30</v>
      </c>
      <c r="GT87" s="13">
        <v>21</v>
      </c>
      <c r="GU87" s="13">
        <v>23</v>
      </c>
      <c r="GV87" s="13">
        <v>20</v>
      </c>
      <c r="GW87" s="13">
        <v>22</v>
      </c>
      <c r="GX87" s="13">
        <v>29</v>
      </c>
      <c r="GY87" s="13">
        <v>25</v>
      </c>
      <c r="GZ87" s="13">
        <v>14</v>
      </c>
      <c r="HA87" s="13">
        <v>21</v>
      </c>
      <c r="HB87" s="13">
        <v>21</v>
      </c>
      <c r="HC87" s="13">
        <v>16</v>
      </c>
      <c r="HD87" s="13">
        <v>22</v>
      </c>
      <c r="HE87" s="13">
        <v>22</v>
      </c>
      <c r="HF87" s="13">
        <v>9</v>
      </c>
      <c r="HG87" s="13">
        <v>14</v>
      </c>
      <c r="HH87" s="13">
        <v>17</v>
      </c>
      <c r="HI87" s="13">
        <v>13</v>
      </c>
      <c r="HJ87" s="13">
        <v>16</v>
      </c>
      <c r="HK87" s="13">
        <v>17</v>
      </c>
      <c r="HL87" s="13">
        <v>19</v>
      </c>
      <c r="HM87" s="13">
        <v>20</v>
      </c>
      <c r="HN87" s="13">
        <v>18</v>
      </c>
      <c r="HO87" s="13">
        <v>14</v>
      </c>
      <c r="HP87" s="13">
        <v>11</v>
      </c>
      <c r="HQ87" s="13">
        <v>11</v>
      </c>
      <c r="HR87" s="13">
        <v>9</v>
      </c>
      <c r="HS87" s="13">
        <v>9</v>
      </c>
      <c r="HT87" s="13">
        <v>10</v>
      </c>
      <c r="HU87" s="13">
        <v>11</v>
      </c>
      <c r="HV87" s="13">
        <v>13</v>
      </c>
      <c r="HW87" s="13">
        <v>5</v>
      </c>
      <c r="HX87" s="13">
        <v>9</v>
      </c>
      <c r="HY87" s="13">
        <v>9</v>
      </c>
      <c r="HZ87" s="13">
        <v>11</v>
      </c>
      <c r="IA87" s="13">
        <v>8</v>
      </c>
      <c r="IB87" s="13">
        <v>8</v>
      </c>
      <c r="IC87" s="13">
        <v>8</v>
      </c>
      <c r="ID87" s="13">
        <v>5</v>
      </c>
      <c r="IE87" s="13">
        <v>5</v>
      </c>
      <c r="IF87" s="13">
        <v>2</v>
      </c>
      <c r="IG87" s="13">
        <v>6</v>
      </c>
      <c r="IH87" s="13">
        <v>5</v>
      </c>
      <c r="II87" s="13">
        <v>5</v>
      </c>
      <c r="IJ87" s="13">
        <v>1</v>
      </c>
      <c r="IK87" s="13">
        <v>3</v>
      </c>
      <c r="IL87" s="13">
        <v>2</v>
      </c>
      <c r="IM87" s="13">
        <v>3</v>
      </c>
      <c r="IN87" s="13">
        <v>2</v>
      </c>
      <c r="IO87" s="13">
        <v>2</v>
      </c>
      <c r="IP87" s="13"/>
      <c r="IQ87" s="13"/>
      <c r="IR87" s="13"/>
      <c r="IS87" s="13"/>
      <c r="IT87" s="13"/>
      <c r="IU87" s="13">
        <v>1</v>
      </c>
      <c r="IV87" s="13">
        <v>2</v>
      </c>
      <c r="IW87" s="13"/>
      <c r="IX87" s="13"/>
      <c r="IY87" s="13"/>
      <c r="IZ87" s="13">
        <v>1</v>
      </c>
      <c r="JA87" s="13"/>
      <c r="JB87" s="13"/>
      <c r="JC87" s="13"/>
      <c r="JD87" s="13"/>
      <c r="JE87" s="13"/>
      <c r="JF87" s="13"/>
      <c r="JG87" s="13"/>
      <c r="JH87" s="13"/>
      <c r="JI87" s="57">
        <v>1160</v>
      </c>
      <c r="JJ87" s="13"/>
      <c r="JK87" s="13">
        <v>1</v>
      </c>
      <c r="JL87" s="13"/>
      <c r="JM87" s="13"/>
      <c r="JN87" s="13"/>
      <c r="JO87" s="13">
        <v>1</v>
      </c>
      <c r="JP87" s="13"/>
      <c r="JQ87" s="13">
        <v>1</v>
      </c>
      <c r="JR87" s="13"/>
      <c r="JS87" s="13"/>
      <c r="JT87" s="13"/>
      <c r="JU87" s="13">
        <v>1</v>
      </c>
      <c r="JV87" s="13">
        <v>1</v>
      </c>
      <c r="JW87" s="13"/>
      <c r="JX87" s="13"/>
      <c r="JY87" s="13"/>
      <c r="JZ87" s="13"/>
      <c r="KA87" s="13"/>
      <c r="KB87" s="13">
        <v>1</v>
      </c>
      <c r="KC87" s="13"/>
      <c r="KD87" s="13"/>
      <c r="KE87" s="13">
        <v>1</v>
      </c>
      <c r="KF87" s="13"/>
      <c r="KG87" s="13"/>
      <c r="KH87" s="13"/>
      <c r="KI87" s="13"/>
      <c r="KJ87" s="13"/>
      <c r="KK87" s="13">
        <v>3</v>
      </c>
      <c r="KL87" s="13"/>
      <c r="KM87" s="13"/>
      <c r="KN87" s="13"/>
      <c r="KO87" s="13">
        <v>1</v>
      </c>
      <c r="KP87" s="13"/>
      <c r="KQ87" s="13"/>
      <c r="KR87" s="13"/>
      <c r="KS87" s="13"/>
      <c r="KT87" s="13"/>
      <c r="KU87" s="13"/>
      <c r="KV87" s="13">
        <v>1</v>
      </c>
      <c r="KW87" s="13"/>
      <c r="KX87" s="13"/>
      <c r="KY87" s="13">
        <v>3</v>
      </c>
      <c r="KZ87" s="13"/>
      <c r="LA87" s="13"/>
      <c r="LB87" s="13"/>
      <c r="LC87" s="13"/>
      <c r="LD87" s="13"/>
      <c r="LE87" s="13"/>
      <c r="LF87" s="13"/>
      <c r="LG87" s="13"/>
      <c r="LH87" s="13"/>
      <c r="LI87" s="13">
        <v>1</v>
      </c>
      <c r="LJ87" s="13"/>
      <c r="LK87" s="13">
        <v>1</v>
      </c>
      <c r="LL87" s="13"/>
      <c r="LM87" s="13">
        <v>1</v>
      </c>
      <c r="LN87" s="13"/>
      <c r="LO87" s="13"/>
      <c r="LP87" s="13"/>
      <c r="LQ87" s="13"/>
      <c r="LR87" s="13"/>
      <c r="LS87" s="13"/>
      <c r="LT87" s="13"/>
      <c r="LU87" s="13"/>
      <c r="LV87" s="13"/>
      <c r="LW87" s="13">
        <v>1</v>
      </c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>
        <v>1</v>
      </c>
      <c r="MN87" s="13"/>
      <c r="MO87" s="13">
        <v>1</v>
      </c>
      <c r="MP87" s="13"/>
      <c r="MQ87" s="13"/>
      <c r="MR87" s="13"/>
      <c r="MS87" s="13">
        <v>1</v>
      </c>
      <c r="MT87" s="13"/>
      <c r="MU87" s="13"/>
      <c r="MV87" s="13">
        <v>1</v>
      </c>
      <c r="MW87" s="13">
        <v>1</v>
      </c>
      <c r="MX87" s="13"/>
      <c r="MY87" s="13"/>
      <c r="MZ87" s="13"/>
      <c r="NA87" s="13"/>
      <c r="NB87" s="13">
        <v>1</v>
      </c>
      <c r="NC87" s="13">
        <v>1</v>
      </c>
      <c r="ND87" s="13"/>
      <c r="NE87" s="13"/>
      <c r="NF87" s="13"/>
      <c r="NG87" s="13"/>
      <c r="NH87" s="13"/>
      <c r="NI87" s="13"/>
      <c r="NJ87" s="13">
        <v>1</v>
      </c>
      <c r="NK87" s="13"/>
      <c r="NL87" s="13"/>
      <c r="NM87" s="13">
        <v>1</v>
      </c>
      <c r="NN87" s="57">
        <v>28</v>
      </c>
      <c r="NO87" s="13">
        <v>1188</v>
      </c>
    </row>
    <row r="88" spans="1:379">
      <c r="A88" s="10" t="s">
        <v>198</v>
      </c>
      <c r="B88" s="232">
        <f t="shared" si="129"/>
        <v>521</v>
      </c>
      <c r="C88" s="232">
        <f t="shared" si="130"/>
        <v>514</v>
      </c>
      <c r="D88" s="232">
        <f t="shared" si="131"/>
        <v>1765</v>
      </c>
      <c r="E88" s="232">
        <f t="shared" si="132"/>
        <v>2057</v>
      </c>
      <c r="F88" s="232">
        <f t="shared" si="133"/>
        <v>7207</v>
      </c>
      <c r="G88" s="232">
        <f t="shared" si="134"/>
        <v>7827</v>
      </c>
      <c r="H88" s="232">
        <f t="shared" si="135"/>
        <v>8428</v>
      </c>
      <c r="I88" s="232">
        <f t="shared" si="136"/>
        <v>8903</v>
      </c>
      <c r="J88" s="232">
        <f t="shared" si="137"/>
        <v>7404</v>
      </c>
      <c r="K88" s="232">
        <f t="shared" si="138"/>
        <v>7571</v>
      </c>
      <c r="L88" s="232">
        <f t="shared" si="139"/>
        <v>5642</v>
      </c>
      <c r="M88" s="232">
        <f t="shared" si="140"/>
        <v>5598</v>
      </c>
      <c r="N88" s="232">
        <f t="shared" si="141"/>
        <v>3395</v>
      </c>
      <c r="O88" s="232">
        <f t="shared" si="142"/>
        <v>3232</v>
      </c>
      <c r="P88" s="232">
        <f t="shared" si="143"/>
        <v>1752</v>
      </c>
      <c r="Q88" s="232">
        <f t="shared" si="144"/>
        <v>1801</v>
      </c>
      <c r="R88" s="232">
        <f t="shared" si="145"/>
        <v>799</v>
      </c>
      <c r="S88" s="232">
        <f t="shared" si="146"/>
        <v>1126</v>
      </c>
      <c r="T88" s="232">
        <f t="shared" si="147"/>
        <v>172</v>
      </c>
      <c r="U88" s="232">
        <f t="shared" si="148"/>
        <v>562</v>
      </c>
      <c r="W88" s="16" t="s">
        <v>94</v>
      </c>
      <c r="X88" s="616">
        <f t="shared" si="108"/>
        <v>14</v>
      </c>
      <c r="Y88" s="616">
        <f t="shared" si="109"/>
        <v>9</v>
      </c>
      <c r="Z88" s="616">
        <f t="shared" si="110"/>
        <v>45</v>
      </c>
      <c r="AA88" s="616">
        <f t="shared" si="111"/>
        <v>64</v>
      </c>
      <c r="AB88" s="616">
        <f t="shared" si="112"/>
        <v>111</v>
      </c>
      <c r="AC88" s="616">
        <f t="shared" si="113"/>
        <v>99</v>
      </c>
      <c r="AD88" s="616">
        <f t="shared" si="114"/>
        <v>84</v>
      </c>
      <c r="AE88" s="616">
        <f t="shared" si="115"/>
        <v>98</v>
      </c>
      <c r="AF88" s="616">
        <f t="shared" si="116"/>
        <v>72</v>
      </c>
      <c r="AG88" s="616">
        <f t="shared" si="117"/>
        <v>98</v>
      </c>
      <c r="AH88" s="616">
        <f t="shared" si="118"/>
        <v>76</v>
      </c>
      <c r="AI88" s="616">
        <f t="shared" si="119"/>
        <v>70</v>
      </c>
      <c r="AJ88" s="616">
        <f t="shared" si="120"/>
        <v>35</v>
      </c>
      <c r="AK88" s="616">
        <f t="shared" si="121"/>
        <v>40</v>
      </c>
      <c r="AL88" s="616">
        <f t="shared" si="122"/>
        <v>16</v>
      </c>
      <c r="AM88" s="616">
        <f t="shared" si="123"/>
        <v>18</v>
      </c>
      <c r="AN88" s="616">
        <f t="shared" si="124"/>
        <v>5</v>
      </c>
      <c r="AO88" s="616">
        <f t="shared" si="125"/>
        <v>8</v>
      </c>
      <c r="AP88" s="616">
        <f t="shared" si="126"/>
        <v>1</v>
      </c>
      <c r="AQ88" s="616">
        <f t="shared" si="127"/>
        <v>5</v>
      </c>
      <c r="AR88" s="616">
        <f t="shared" si="128"/>
        <v>10</v>
      </c>
      <c r="AT88" s="16" t="s">
        <v>94</v>
      </c>
      <c r="AU88" s="13"/>
      <c r="AV88" s="13">
        <v>1</v>
      </c>
      <c r="AW88" s="13"/>
      <c r="AX88" s="13">
        <v>1</v>
      </c>
      <c r="AY88" s="13">
        <v>2</v>
      </c>
      <c r="AZ88" s="13">
        <v>1</v>
      </c>
      <c r="BA88" s="13">
        <v>1</v>
      </c>
      <c r="BB88" s="13">
        <v>1</v>
      </c>
      <c r="BC88" s="13">
        <v>1</v>
      </c>
      <c r="BD88" s="13">
        <v>1</v>
      </c>
      <c r="BE88" s="13">
        <v>1</v>
      </c>
      <c r="BF88" s="13">
        <v>3</v>
      </c>
      <c r="BG88" s="13">
        <v>4</v>
      </c>
      <c r="BH88" s="13">
        <v>7</v>
      </c>
      <c r="BI88" s="13">
        <v>6</v>
      </c>
      <c r="BJ88" s="13">
        <v>7</v>
      </c>
      <c r="BK88" s="13">
        <v>9</v>
      </c>
      <c r="BL88" s="13">
        <v>11</v>
      </c>
      <c r="BM88" s="13">
        <v>7</v>
      </c>
      <c r="BN88" s="13">
        <v>9</v>
      </c>
      <c r="BO88" s="13">
        <v>7</v>
      </c>
      <c r="BP88" s="13">
        <v>9</v>
      </c>
      <c r="BQ88" s="13">
        <v>7</v>
      </c>
      <c r="BR88" s="13">
        <v>10</v>
      </c>
      <c r="BS88" s="13">
        <v>9</v>
      </c>
      <c r="BT88" s="13">
        <v>11</v>
      </c>
      <c r="BU88" s="13">
        <v>11</v>
      </c>
      <c r="BV88" s="13">
        <v>9</v>
      </c>
      <c r="BW88" s="13">
        <v>8</v>
      </c>
      <c r="BX88" s="13">
        <v>18</v>
      </c>
      <c r="BY88" s="13">
        <v>14</v>
      </c>
      <c r="BZ88" s="13">
        <v>9</v>
      </c>
      <c r="CA88" s="13">
        <v>6</v>
      </c>
      <c r="CB88" s="13">
        <v>7</v>
      </c>
      <c r="CC88" s="13">
        <v>12</v>
      </c>
      <c r="CD88" s="13">
        <v>14</v>
      </c>
      <c r="CE88" s="13">
        <v>7</v>
      </c>
      <c r="CF88" s="13">
        <v>5</v>
      </c>
      <c r="CG88" s="13">
        <v>8</v>
      </c>
      <c r="CH88" s="13">
        <v>16</v>
      </c>
      <c r="CI88" s="13">
        <v>12</v>
      </c>
      <c r="CJ88" s="13">
        <v>5</v>
      </c>
      <c r="CK88" s="13">
        <v>12</v>
      </c>
      <c r="CL88" s="13">
        <v>6</v>
      </c>
      <c r="CM88" s="13">
        <v>11</v>
      </c>
      <c r="CN88" s="13">
        <v>5</v>
      </c>
      <c r="CO88" s="13">
        <v>10</v>
      </c>
      <c r="CP88" s="13">
        <v>15</v>
      </c>
      <c r="CQ88" s="13">
        <v>11</v>
      </c>
      <c r="CR88" s="13">
        <v>11</v>
      </c>
      <c r="CS88" s="13">
        <v>8</v>
      </c>
      <c r="CT88" s="13">
        <v>5</v>
      </c>
      <c r="CU88" s="13">
        <v>9</v>
      </c>
      <c r="CV88" s="13">
        <v>6</v>
      </c>
      <c r="CW88" s="13">
        <v>8</v>
      </c>
      <c r="CX88" s="13">
        <v>6</v>
      </c>
      <c r="CY88" s="13">
        <v>7</v>
      </c>
      <c r="CZ88" s="13">
        <v>8</v>
      </c>
      <c r="DA88" s="13">
        <v>7</v>
      </c>
      <c r="DB88" s="13">
        <v>6</v>
      </c>
      <c r="DC88" s="13">
        <v>4</v>
      </c>
      <c r="DD88" s="13">
        <v>3</v>
      </c>
      <c r="DE88" s="13">
        <v>2</v>
      </c>
      <c r="DF88" s="13">
        <v>8</v>
      </c>
      <c r="DG88" s="13">
        <v>4</v>
      </c>
      <c r="DH88" s="13">
        <v>4</v>
      </c>
      <c r="DI88" s="13">
        <v>5</v>
      </c>
      <c r="DJ88" s="13">
        <v>2</v>
      </c>
      <c r="DK88" s="13">
        <v>4</v>
      </c>
      <c r="DL88" s="13">
        <v>4</v>
      </c>
      <c r="DM88" s="13">
        <v>3</v>
      </c>
      <c r="DN88" s="13">
        <v>3</v>
      </c>
      <c r="DO88" s="13">
        <v>2</v>
      </c>
      <c r="DP88" s="13">
        <v>2</v>
      </c>
      <c r="DQ88" s="13">
        <v>1</v>
      </c>
      <c r="DR88" s="13">
        <v>2</v>
      </c>
      <c r="DS88" s="13">
        <v>1</v>
      </c>
      <c r="DT88" s="13">
        <v>1</v>
      </c>
      <c r="DU88" s="13">
        <v>2</v>
      </c>
      <c r="DV88" s="13">
        <v>1</v>
      </c>
      <c r="DW88" s="13">
        <v>2</v>
      </c>
      <c r="DX88" s="13"/>
      <c r="DY88" s="13">
        <v>2</v>
      </c>
      <c r="DZ88" s="13"/>
      <c r="EA88" s="13">
        <v>1</v>
      </c>
      <c r="EB88" s="13">
        <v>1</v>
      </c>
      <c r="EC88" s="13"/>
      <c r="ED88" s="13"/>
      <c r="EE88" s="13">
        <v>1</v>
      </c>
      <c r="EF88" s="13">
        <v>1</v>
      </c>
      <c r="EG88" s="13">
        <v>1</v>
      </c>
      <c r="EH88" s="13"/>
      <c r="EI88" s="13"/>
      <c r="EJ88" s="13"/>
      <c r="EK88" s="13">
        <v>1</v>
      </c>
      <c r="EL88" s="13">
        <v>2</v>
      </c>
      <c r="EM88" s="13"/>
      <c r="EN88" s="13"/>
      <c r="EO88" s="13"/>
      <c r="EP88" s="13"/>
      <c r="EQ88" s="13">
        <v>1</v>
      </c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57">
        <v>509</v>
      </c>
      <c r="FD88" s="13">
        <v>509</v>
      </c>
      <c r="FE88" s="16" t="s">
        <v>94</v>
      </c>
      <c r="FF88" s="13">
        <v>1</v>
      </c>
      <c r="FG88" s="13">
        <v>3</v>
      </c>
      <c r="FH88" s="13">
        <v>1</v>
      </c>
      <c r="FI88" s="13"/>
      <c r="FJ88" s="13"/>
      <c r="FK88" s="13">
        <v>1</v>
      </c>
      <c r="FL88" s="13">
        <v>3</v>
      </c>
      <c r="FM88" s="13">
        <v>2</v>
      </c>
      <c r="FN88" s="13">
        <v>2</v>
      </c>
      <c r="FO88" s="13">
        <v>1</v>
      </c>
      <c r="FP88" s="13"/>
      <c r="FQ88" s="13">
        <v>2</v>
      </c>
      <c r="FR88" s="13">
        <v>3</v>
      </c>
      <c r="FS88" s="13">
        <v>7</v>
      </c>
      <c r="FT88" s="13">
        <v>4</v>
      </c>
      <c r="FU88" s="13">
        <v>4</v>
      </c>
      <c r="FV88" s="13">
        <v>2</v>
      </c>
      <c r="FW88" s="13">
        <v>7</v>
      </c>
      <c r="FX88" s="13">
        <v>8</v>
      </c>
      <c r="FY88" s="13">
        <v>8</v>
      </c>
      <c r="FZ88" s="13">
        <v>14</v>
      </c>
      <c r="GA88" s="13">
        <v>13</v>
      </c>
      <c r="GB88" s="13">
        <v>15</v>
      </c>
      <c r="GC88" s="13">
        <v>10</v>
      </c>
      <c r="GD88" s="13">
        <v>3</v>
      </c>
      <c r="GE88" s="13">
        <v>10</v>
      </c>
      <c r="GF88" s="13">
        <v>11</v>
      </c>
      <c r="GG88" s="13">
        <v>16</v>
      </c>
      <c r="GH88" s="13">
        <v>9</v>
      </c>
      <c r="GI88" s="13">
        <v>10</v>
      </c>
      <c r="GJ88" s="13">
        <v>13</v>
      </c>
      <c r="GK88" s="13">
        <v>13</v>
      </c>
      <c r="GL88" s="13">
        <v>6</v>
      </c>
      <c r="GM88" s="13">
        <v>5</v>
      </c>
      <c r="GN88" s="13">
        <v>7</v>
      </c>
      <c r="GO88" s="13">
        <v>9</v>
      </c>
      <c r="GP88" s="13">
        <v>8</v>
      </c>
      <c r="GQ88" s="13">
        <v>5</v>
      </c>
      <c r="GR88" s="13">
        <v>7</v>
      </c>
      <c r="GS88" s="13">
        <v>11</v>
      </c>
      <c r="GT88" s="13">
        <v>5</v>
      </c>
      <c r="GU88" s="13">
        <v>13</v>
      </c>
      <c r="GV88" s="13">
        <v>8</v>
      </c>
      <c r="GW88" s="13">
        <v>6</v>
      </c>
      <c r="GX88" s="13">
        <v>5</v>
      </c>
      <c r="GY88" s="13">
        <v>4</v>
      </c>
      <c r="GZ88" s="13">
        <v>9</v>
      </c>
      <c r="HA88" s="13">
        <v>10</v>
      </c>
      <c r="HB88" s="13">
        <v>5</v>
      </c>
      <c r="HC88" s="13">
        <v>7</v>
      </c>
      <c r="HD88" s="13">
        <v>8</v>
      </c>
      <c r="HE88" s="13">
        <v>5</v>
      </c>
      <c r="HF88" s="13">
        <v>6</v>
      </c>
      <c r="HG88" s="13">
        <v>10</v>
      </c>
      <c r="HH88" s="13">
        <v>7</v>
      </c>
      <c r="HI88" s="13">
        <v>6</v>
      </c>
      <c r="HJ88" s="13">
        <v>8</v>
      </c>
      <c r="HK88" s="13">
        <v>13</v>
      </c>
      <c r="HL88" s="13">
        <v>9</v>
      </c>
      <c r="HM88" s="13">
        <v>4</v>
      </c>
      <c r="HN88" s="13">
        <v>6</v>
      </c>
      <c r="HO88" s="13">
        <v>3</v>
      </c>
      <c r="HP88" s="13">
        <v>6</v>
      </c>
      <c r="HQ88" s="13">
        <v>5</v>
      </c>
      <c r="HR88" s="13">
        <v>6</v>
      </c>
      <c r="HS88" s="13"/>
      <c r="HT88" s="13">
        <v>4</v>
      </c>
      <c r="HU88" s="13"/>
      <c r="HV88" s="13">
        <v>3</v>
      </c>
      <c r="HW88" s="13">
        <v>2</v>
      </c>
      <c r="HX88" s="13">
        <v>3</v>
      </c>
      <c r="HY88" s="13">
        <v>2</v>
      </c>
      <c r="HZ88" s="13">
        <v>1</v>
      </c>
      <c r="IA88" s="13">
        <v>4</v>
      </c>
      <c r="IB88" s="13">
        <v>3</v>
      </c>
      <c r="IC88" s="13">
        <v>1</v>
      </c>
      <c r="ID88" s="13"/>
      <c r="IE88" s="13">
        <v>2</v>
      </c>
      <c r="IF88" s="13"/>
      <c r="IG88" s="13"/>
      <c r="IH88" s="13"/>
      <c r="II88" s="13">
        <v>1</v>
      </c>
      <c r="IJ88" s="13"/>
      <c r="IK88" s="13"/>
      <c r="IL88" s="13">
        <v>3</v>
      </c>
      <c r="IM88" s="13"/>
      <c r="IN88" s="13">
        <v>1</v>
      </c>
      <c r="IO88" s="13"/>
      <c r="IP88" s="13"/>
      <c r="IQ88" s="13"/>
      <c r="IR88" s="13">
        <v>1</v>
      </c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57">
        <v>459</v>
      </c>
      <c r="JJ88" s="13"/>
      <c r="JK88" s="13"/>
      <c r="JL88" s="13"/>
      <c r="JM88" s="13"/>
      <c r="JN88" s="13">
        <v>1</v>
      </c>
      <c r="JO88" s="13"/>
      <c r="JP88" s="13"/>
      <c r="JQ88" s="13"/>
      <c r="JR88" s="13"/>
      <c r="JS88" s="13">
        <v>1</v>
      </c>
      <c r="JT88" s="13">
        <v>1</v>
      </c>
      <c r="JU88" s="13"/>
      <c r="JV88" s="13"/>
      <c r="JW88" s="13"/>
      <c r="JX88" s="13"/>
      <c r="JY88" s="13"/>
      <c r="JZ88" s="13"/>
      <c r="KA88" s="13"/>
      <c r="KB88" s="13">
        <v>1</v>
      </c>
      <c r="KC88" s="13"/>
      <c r="KD88" s="13"/>
      <c r="KE88" s="13"/>
      <c r="KF88" s="13"/>
      <c r="KG88" s="13"/>
      <c r="KH88" s="13"/>
      <c r="KI88" s="13"/>
      <c r="KJ88" s="13">
        <v>1</v>
      </c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>
        <v>1</v>
      </c>
      <c r="KY88" s="13">
        <v>1</v>
      </c>
      <c r="KZ88" s="13"/>
      <c r="LA88" s="13"/>
      <c r="LB88" s="13"/>
      <c r="LC88" s="13"/>
      <c r="LD88" s="13"/>
      <c r="LE88" s="13"/>
      <c r="LF88" s="13"/>
      <c r="LG88" s="13"/>
      <c r="LH88" s="13">
        <v>1</v>
      </c>
      <c r="LI88" s="13"/>
      <c r="LJ88" s="13"/>
      <c r="LK88" s="13"/>
      <c r="LL88" s="13"/>
      <c r="LM88" s="13"/>
      <c r="LN88" s="13"/>
      <c r="LO88" s="13"/>
      <c r="LP88" s="13"/>
      <c r="LQ88" s="13">
        <v>1</v>
      </c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>
        <v>1</v>
      </c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57">
        <v>10</v>
      </c>
      <c r="NO88" s="13">
        <v>469</v>
      </c>
    </row>
    <row r="89" spans="1:379">
      <c r="A89" s="9" t="s">
        <v>199</v>
      </c>
      <c r="B89" s="232">
        <f t="shared" si="129"/>
        <v>180</v>
      </c>
      <c r="C89" s="232">
        <f t="shared" si="130"/>
        <v>142</v>
      </c>
      <c r="D89" s="232">
        <f t="shared" si="131"/>
        <v>438</v>
      </c>
      <c r="E89" s="232">
        <f t="shared" si="132"/>
        <v>528</v>
      </c>
      <c r="F89" s="232">
        <f t="shared" si="133"/>
        <v>1602</v>
      </c>
      <c r="G89" s="232">
        <f t="shared" si="134"/>
        <v>1539</v>
      </c>
      <c r="H89" s="232">
        <f t="shared" si="135"/>
        <v>1903</v>
      </c>
      <c r="I89" s="232">
        <f t="shared" si="136"/>
        <v>1725</v>
      </c>
      <c r="J89" s="232">
        <f t="shared" si="137"/>
        <v>1421</v>
      </c>
      <c r="K89" s="232">
        <f t="shared" si="138"/>
        <v>1342</v>
      </c>
      <c r="L89" s="232">
        <f t="shared" si="139"/>
        <v>821</v>
      </c>
      <c r="M89" s="232">
        <f t="shared" si="140"/>
        <v>807</v>
      </c>
      <c r="N89" s="232">
        <f t="shared" si="141"/>
        <v>430</v>
      </c>
      <c r="O89" s="232">
        <f t="shared" si="142"/>
        <v>384</v>
      </c>
      <c r="P89" s="232">
        <f t="shared" si="143"/>
        <v>160</v>
      </c>
      <c r="Q89" s="232">
        <f t="shared" si="144"/>
        <v>161</v>
      </c>
      <c r="R89" s="232">
        <f t="shared" si="145"/>
        <v>49</v>
      </c>
      <c r="S89" s="232">
        <f t="shared" si="146"/>
        <v>63</v>
      </c>
      <c r="T89" s="232">
        <f t="shared" si="147"/>
        <v>8</v>
      </c>
      <c r="U89" s="232">
        <f t="shared" si="148"/>
        <v>15</v>
      </c>
      <c r="W89" s="16" t="s">
        <v>95</v>
      </c>
      <c r="X89" s="616">
        <f t="shared" si="108"/>
        <v>16</v>
      </c>
      <c r="Y89" s="616">
        <f t="shared" si="109"/>
        <v>12</v>
      </c>
      <c r="Z89" s="616">
        <f t="shared" si="110"/>
        <v>90</v>
      </c>
      <c r="AA89" s="616">
        <f t="shared" si="111"/>
        <v>86</v>
      </c>
      <c r="AB89" s="616">
        <f t="shared" si="112"/>
        <v>201</v>
      </c>
      <c r="AC89" s="616">
        <f t="shared" si="113"/>
        <v>196</v>
      </c>
      <c r="AD89" s="616">
        <f t="shared" si="114"/>
        <v>224</v>
      </c>
      <c r="AE89" s="616">
        <f t="shared" si="115"/>
        <v>223</v>
      </c>
      <c r="AF89" s="616">
        <f t="shared" si="116"/>
        <v>189</v>
      </c>
      <c r="AG89" s="616">
        <f t="shared" si="117"/>
        <v>184</v>
      </c>
      <c r="AH89" s="616">
        <f t="shared" si="118"/>
        <v>121</v>
      </c>
      <c r="AI89" s="616">
        <f t="shared" si="119"/>
        <v>113</v>
      </c>
      <c r="AJ89" s="616">
        <f t="shared" si="120"/>
        <v>73</v>
      </c>
      <c r="AK89" s="616">
        <f t="shared" si="121"/>
        <v>64</v>
      </c>
      <c r="AL89" s="616">
        <f t="shared" si="122"/>
        <v>34</v>
      </c>
      <c r="AM89" s="616">
        <f t="shared" si="123"/>
        <v>34</v>
      </c>
      <c r="AN89" s="616">
        <f t="shared" si="124"/>
        <v>19</v>
      </c>
      <c r="AO89" s="616">
        <f t="shared" si="125"/>
        <v>19</v>
      </c>
      <c r="AP89" s="616">
        <f t="shared" si="126"/>
        <v>5</v>
      </c>
      <c r="AQ89" s="616">
        <f t="shared" si="127"/>
        <v>7</v>
      </c>
      <c r="AR89" s="616">
        <f t="shared" si="128"/>
        <v>14</v>
      </c>
      <c r="AT89" s="16" t="s">
        <v>95</v>
      </c>
      <c r="AU89" s="13"/>
      <c r="AV89" s="13"/>
      <c r="AW89" s="13">
        <v>1</v>
      </c>
      <c r="AX89" s="13">
        <v>1</v>
      </c>
      <c r="AY89" s="13"/>
      <c r="AZ89" s="13">
        <v>1</v>
      </c>
      <c r="BA89" s="13">
        <v>3</v>
      </c>
      <c r="BB89" s="13">
        <v>3</v>
      </c>
      <c r="BC89" s="13">
        <v>1</v>
      </c>
      <c r="BD89" s="13">
        <v>2</v>
      </c>
      <c r="BE89" s="13">
        <v>1</v>
      </c>
      <c r="BF89" s="13">
        <v>3</v>
      </c>
      <c r="BG89" s="13">
        <v>3</v>
      </c>
      <c r="BH89" s="13">
        <v>5</v>
      </c>
      <c r="BI89" s="13">
        <v>6</v>
      </c>
      <c r="BJ89" s="13">
        <v>10</v>
      </c>
      <c r="BK89" s="13">
        <v>14</v>
      </c>
      <c r="BL89" s="13">
        <v>14</v>
      </c>
      <c r="BM89" s="13">
        <v>15</v>
      </c>
      <c r="BN89" s="13">
        <v>15</v>
      </c>
      <c r="BO89" s="13">
        <v>18</v>
      </c>
      <c r="BP89" s="13">
        <v>13</v>
      </c>
      <c r="BQ89" s="13">
        <v>26</v>
      </c>
      <c r="BR89" s="13">
        <v>17</v>
      </c>
      <c r="BS89" s="13">
        <v>21</v>
      </c>
      <c r="BT89" s="13">
        <v>22</v>
      </c>
      <c r="BU89" s="13">
        <v>10</v>
      </c>
      <c r="BV89" s="13">
        <v>24</v>
      </c>
      <c r="BW89" s="13">
        <v>16</v>
      </c>
      <c r="BX89" s="13">
        <v>29</v>
      </c>
      <c r="BY89" s="13">
        <v>16</v>
      </c>
      <c r="BZ89" s="13">
        <v>24</v>
      </c>
      <c r="CA89" s="13">
        <v>19</v>
      </c>
      <c r="CB89" s="13">
        <v>18</v>
      </c>
      <c r="CC89" s="13">
        <v>24</v>
      </c>
      <c r="CD89" s="13">
        <v>20</v>
      </c>
      <c r="CE89" s="13">
        <v>20</v>
      </c>
      <c r="CF89" s="13">
        <v>31</v>
      </c>
      <c r="CG89" s="13">
        <v>27</v>
      </c>
      <c r="CH89" s="13">
        <v>24</v>
      </c>
      <c r="CI89" s="13">
        <v>15</v>
      </c>
      <c r="CJ89" s="13">
        <v>26</v>
      </c>
      <c r="CK89" s="13">
        <v>14</v>
      </c>
      <c r="CL89" s="13">
        <v>20</v>
      </c>
      <c r="CM89" s="13">
        <v>20</v>
      </c>
      <c r="CN89" s="13">
        <v>19</v>
      </c>
      <c r="CO89" s="13">
        <v>13</v>
      </c>
      <c r="CP89" s="13">
        <v>17</v>
      </c>
      <c r="CQ89" s="13">
        <v>20</v>
      </c>
      <c r="CR89" s="13">
        <v>20</v>
      </c>
      <c r="CS89" s="13">
        <v>15</v>
      </c>
      <c r="CT89" s="13">
        <v>16</v>
      </c>
      <c r="CU89" s="13">
        <v>16</v>
      </c>
      <c r="CV89" s="13">
        <v>9</v>
      </c>
      <c r="CW89" s="13">
        <v>11</v>
      </c>
      <c r="CX89" s="13">
        <v>13</v>
      </c>
      <c r="CY89" s="13">
        <v>11</v>
      </c>
      <c r="CZ89" s="13">
        <v>6</v>
      </c>
      <c r="DA89" s="13">
        <v>9</v>
      </c>
      <c r="DB89" s="13">
        <v>7</v>
      </c>
      <c r="DC89" s="13">
        <v>5</v>
      </c>
      <c r="DD89" s="13">
        <v>8</v>
      </c>
      <c r="DE89" s="13">
        <v>6</v>
      </c>
      <c r="DF89" s="13">
        <v>5</v>
      </c>
      <c r="DG89" s="13">
        <v>7</v>
      </c>
      <c r="DH89" s="13">
        <v>12</v>
      </c>
      <c r="DI89" s="13">
        <v>11</v>
      </c>
      <c r="DJ89" s="13">
        <v>4</v>
      </c>
      <c r="DK89" s="13">
        <v>3</v>
      </c>
      <c r="DL89" s="13">
        <v>3</v>
      </c>
      <c r="DM89" s="13">
        <v>9</v>
      </c>
      <c r="DN89" s="13">
        <v>4</v>
      </c>
      <c r="DO89" s="13">
        <v>4</v>
      </c>
      <c r="DP89" s="13">
        <v>3</v>
      </c>
      <c r="DQ89" s="13">
        <v>5</v>
      </c>
      <c r="DR89" s="13">
        <v>1</v>
      </c>
      <c r="DS89" s="13">
        <v>1</v>
      </c>
      <c r="DT89" s="13">
        <v>3</v>
      </c>
      <c r="DU89" s="13">
        <v>2</v>
      </c>
      <c r="DV89" s="13">
        <v>2</v>
      </c>
      <c r="DW89" s="13">
        <v>4</v>
      </c>
      <c r="DX89" s="13">
        <v>3</v>
      </c>
      <c r="DY89" s="13"/>
      <c r="DZ89" s="13">
        <v>2</v>
      </c>
      <c r="EA89" s="13">
        <v>2</v>
      </c>
      <c r="EB89" s="13">
        <v>1</v>
      </c>
      <c r="EC89" s="13">
        <v>1</v>
      </c>
      <c r="ED89" s="13">
        <v>3</v>
      </c>
      <c r="EE89" s="13">
        <v>1</v>
      </c>
      <c r="EF89" s="13">
        <v>2</v>
      </c>
      <c r="EG89" s="13">
        <v>1</v>
      </c>
      <c r="EH89" s="13">
        <v>2</v>
      </c>
      <c r="EI89" s="13">
        <v>2</v>
      </c>
      <c r="EJ89" s="13"/>
      <c r="EK89" s="13">
        <v>1</v>
      </c>
      <c r="EL89" s="13"/>
      <c r="EM89" s="13"/>
      <c r="EN89" s="13"/>
      <c r="EO89" s="13">
        <v>1</v>
      </c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57">
        <v>938</v>
      </c>
      <c r="FD89" s="13">
        <v>938</v>
      </c>
      <c r="FE89" s="16" t="s">
        <v>95</v>
      </c>
      <c r="FF89" s="13"/>
      <c r="FG89" s="13">
        <v>2</v>
      </c>
      <c r="FH89" s="13">
        <v>2</v>
      </c>
      <c r="FI89" s="13">
        <v>2</v>
      </c>
      <c r="FJ89" s="13">
        <v>2</v>
      </c>
      <c r="FK89" s="13">
        <v>1</v>
      </c>
      <c r="FL89" s="13"/>
      <c r="FM89" s="13">
        <v>2</v>
      </c>
      <c r="FN89" s="13">
        <v>2</v>
      </c>
      <c r="FO89" s="13">
        <v>3</v>
      </c>
      <c r="FP89" s="13">
        <v>3</v>
      </c>
      <c r="FQ89" s="13">
        <v>2</v>
      </c>
      <c r="FR89" s="13">
        <v>7</v>
      </c>
      <c r="FS89" s="13">
        <v>8</v>
      </c>
      <c r="FT89" s="13">
        <v>5</v>
      </c>
      <c r="FU89" s="13">
        <v>11</v>
      </c>
      <c r="FV89" s="13">
        <v>13</v>
      </c>
      <c r="FW89" s="13">
        <v>19</v>
      </c>
      <c r="FX89" s="13">
        <v>7</v>
      </c>
      <c r="FY89" s="13">
        <v>15</v>
      </c>
      <c r="FZ89" s="13">
        <v>13</v>
      </c>
      <c r="GA89" s="13">
        <v>16</v>
      </c>
      <c r="GB89" s="13">
        <v>19</v>
      </c>
      <c r="GC89" s="13">
        <v>24</v>
      </c>
      <c r="GD89" s="13">
        <v>21</v>
      </c>
      <c r="GE89" s="13">
        <v>17</v>
      </c>
      <c r="GF89" s="13">
        <v>21</v>
      </c>
      <c r="GG89" s="13">
        <v>21</v>
      </c>
      <c r="GH89" s="13">
        <v>18</v>
      </c>
      <c r="GI89" s="13">
        <v>31</v>
      </c>
      <c r="GJ89" s="13">
        <v>27</v>
      </c>
      <c r="GK89" s="13">
        <v>23</v>
      </c>
      <c r="GL89" s="13">
        <v>21</v>
      </c>
      <c r="GM89" s="13">
        <v>21</v>
      </c>
      <c r="GN89" s="13">
        <v>27</v>
      </c>
      <c r="GO89" s="13">
        <v>16</v>
      </c>
      <c r="GP89" s="13">
        <v>15</v>
      </c>
      <c r="GQ89" s="13">
        <v>26</v>
      </c>
      <c r="GR89" s="13">
        <v>27</v>
      </c>
      <c r="GS89" s="13">
        <v>21</v>
      </c>
      <c r="GT89" s="13">
        <v>28</v>
      </c>
      <c r="GU89" s="13">
        <v>17</v>
      </c>
      <c r="GV89" s="13">
        <v>19</v>
      </c>
      <c r="GW89" s="13">
        <v>15</v>
      </c>
      <c r="GX89" s="13">
        <v>22</v>
      </c>
      <c r="GY89" s="13">
        <v>15</v>
      </c>
      <c r="GZ89" s="13">
        <v>14</v>
      </c>
      <c r="HA89" s="13">
        <v>18</v>
      </c>
      <c r="HB89" s="13">
        <v>23</v>
      </c>
      <c r="HC89" s="13">
        <v>18</v>
      </c>
      <c r="HD89" s="13">
        <v>19</v>
      </c>
      <c r="HE89" s="13">
        <v>13</v>
      </c>
      <c r="HF89" s="13">
        <v>13</v>
      </c>
      <c r="HG89" s="13">
        <v>21</v>
      </c>
      <c r="HH89" s="13">
        <v>10</v>
      </c>
      <c r="HI89" s="13">
        <v>6</v>
      </c>
      <c r="HJ89" s="13">
        <v>15</v>
      </c>
      <c r="HK89" s="13">
        <v>7</v>
      </c>
      <c r="HL89" s="13">
        <v>10</v>
      </c>
      <c r="HM89" s="13">
        <v>7</v>
      </c>
      <c r="HN89" s="13">
        <v>8</v>
      </c>
      <c r="HO89" s="13">
        <v>8</v>
      </c>
      <c r="HP89" s="13">
        <v>4</v>
      </c>
      <c r="HQ89" s="13">
        <v>6</v>
      </c>
      <c r="HR89" s="13">
        <v>11</v>
      </c>
      <c r="HS89" s="13">
        <v>8</v>
      </c>
      <c r="HT89" s="13">
        <v>9</v>
      </c>
      <c r="HU89" s="13">
        <v>9</v>
      </c>
      <c r="HV89" s="13">
        <v>7</v>
      </c>
      <c r="HW89" s="13">
        <v>3</v>
      </c>
      <c r="HX89" s="13">
        <v>3</v>
      </c>
      <c r="HY89" s="13">
        <v>3</v>
      </c>
      <c r="HZ89" s="13">
        <v>5</v>
      </c>
      <c r="IA89" s="13">
        <v>9</v>
      </c>
      <c r="IB89" s="13">
        <v>3</v>
      </c>
      <c r="IC89" s="13">
        <v>3</v>
      </c>
      <c r="ID89" s="13">
        <v>1</v>
      </c>
      <c r="IE89" s="13">
        <v>2</v>
      </c>
      <c r="IF89" s="13">
        <v>2</v>
      </c>
      <c r="IG89" s="13">
        <v>3</v>
      </c>
      <c r="IH89" s="13">
        <v>1</v>
      </c>
      <c r="II89" s="13">
        <v>5</v>
      </c>
      <c r="IJ89" s="13">
        <v>3</v>
      </c>
      <c r="IK89" s="13">
        <v>2</v>
      </c>
      <c r="IL89" s="13">
        <v>3</v>
      </c>
      <c r="IM89" s="13"/>
      <c r="IN89" s="13">
        <v>1</v>
      </c>
      <c r="IO89" s="13"/>
      <c r="IP89" s="13">
        <v>2</v>
      </c>
      <c r="IQ89" s="13">
        <v>2</v>
      </c>
      <c r="IR89" s="13">
        <v>1</v>
      </c>
      <c r="IS89" s="13">
        <v>1</v>
      </c>
      <c r="IT89" s="13"/>
      <c r="IU89" s="13"/>
      <c r="IV89" s="13"/>
      <c r="IW89" s="13">
        <v>3</v>
      </c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57">
        <v>972</v>
      </c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>
        <v>1</v>
      </c>
      <c r="KO89" s="13"/>
      <c r="KP89" s="13">
        <v>1</v>
      </c>
      <c r="KQ89" s="13">
        <v>1</v>
      </c>
      <c r="KR89" s="13"/>
      <c r="KS89" s="13">
        <v>1</v>
      </c>
      <c r="KT89" s="13">
        <v>1</v>
      </c>
      <c r="KU89" s="13"/>
      <c r="KV89" s="13">
        <v>1</v>
      </c>
      <c r="KW89" s="13">
        <v>1</v>
      </c>
      <c r="KX89" s="13">
        <v>1</v>
      </c>
      <c r="KY89" s="13"/>
      <c r="KZ89" s="13"/>
      <c r="LA89" s="13"/>
      <c r="LB89" s="13"/>
      <c r="LC89" s="13">
        <v>1</v>
      </c>
      <c r="LD89" s="13"/>
      <c r="LE89" s="13">
        <v>1</v>
      </c>
      <c r="LF89" s="13"/>
      <c r="LG89" s="13">
        <v>1</v>
      </c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>
        <v>1</v>
      </c>
      <c r="MT89" s="13"/>
      <c r="MU89" s="13"/>
      <c r="MV89" s="13"/>
      <c r="MW89" s="13">
        <v>1</v>
      </c>
      <c r="MX89" s="13"/>
      <c r="MY89" s="13"/>
      <c r="MZ89" s="13">
        <v>1</v>
      </c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57">
        <v>14</v>
      </c>
      <c r="NO89" s="13">
        <v>986</v>
      </c>
    </row>
    <row r="90" spans="1:379">
      <c r="A90" s="9" t="s">
        <v>200</v>
      </c>
      <c r="B90" s="232">
        <f t="shared" si="129"/>
        <v>721</v>
      </c>
      <c r="C90" s="232">
        <f t="shared" si="130"/>
        <v>723</v>
      </c>
      <c r="D90" s="232">
        <f t="shared" si="131"/>
        <v>1646</v>
      </c>
      <c r="E90" s="232">
        <f t="shared" si="132"/>
        <v>1791</v>
      </c>
      <c r="F90" s="232">
        <f t="shared" si="133"/>
        <v>5372</v>
      </c>
      <c r="G90" s="232">
        <f t="shared" si="134"/>
        <v>5432</v>
      </c>
      <c r="H90" s="232">
        <f t="shared" si="135"/>
        <v>6271</v>
      </c>
      <c r="I90" s="232">
        <f t="shared" si="136"/>
        <v>5697</v>
      </c>
      <c r="J90" s="232">
        <f t="shared" si="137"/>
        <v>5389</v>
      </c>
      <c r="K90" s="232">
        <f t="shared" si="138"/>
        <v>5085</v>
      </c>
      <c r="L90" s="232">
        <f t="shared" si="139"/>
        <v>3664</v>
      </c>
      <c r="M90" s="232">
        <f t="shared" si="140"/>
        <v>3764</v>
      </c>
      <c r="N90" s="232">
        <f t="shared" si="141"/>
        <v>2243</v>
      </c>
      <c r="O90" s="232">
        <f t="shared" si="142"/>
        <v>1996</v>
      </c>
      <c r="P90" s="232">
        <f t="shared" si="143"/>
        <v>998</v>
      </c>
      <c r="Q90" s="232">
        <f t="shared" si="144"/>
        <v>947</v>
      </c>
      <c r="R90" s="232">
        <f t="shared" si="145"/>
        <v>406</v>
      </c>
      <c r="S90" s="232">
        <f t="shared" si="146"/>
        <v>559</v>
      </c>
      <c r="T90" s="232">
        <f t="shared" si="147"/>
        <v>75</v>
      </c>
      <c r="U90" s="232">
        <f t="shared" si="148"/>
        <v>213</v>
      </c>
      <c r="W90" s="16" t="s">
        <v>96</v>
      </c>
      <c r="X90" s="616">
        <f t="shared" si="108"/>
        <v>2</v>
      </c>
      <c r="Y90" s="616">
        <f t="shared" si="109"/>
        <v>1</v>
      </c>
      <c r="Z90" s="616">
        <f t="shared" si="110"/>
        <v>9</v>
      </c>
      <c r="AA90" s="616">
        <f t="shared" si="111"/>
        <v>10</v>
      </c>
      <c r="AB90" s="616">
        <f t="shared" si="112"/>
        <v>25</v>
      </c>
      <c r="AC90" s="616">
        <f t="shared" si="113"/>
        <v>29</v>
      </c>
      <c r="AD90" s="616">
        <f t="shared" si="114"/>
        <v>21</v>
      </c>
      <c r="AE90" s="616">
        <f t="shared" si="115"/>
        <v>41</v>
      </c>
      <c r="AF90" s="616">
        <f t="shared" si="116"/>
        <v>34</v>
      </c>
      <c r="AG90" s="616">
        <f t="shared" si="117"/>
        <v>37</v>
      </c>
      <c r="AH90" s="616">
        <f t="shared" si="118"/>
        <v>25</v>
      </c>
      <c r="AI90" s="616">
        <f t="shared" si="119"/>
        <v>11</v>
      </c>
      <c r="AJ90" s="616">
        <f t="shared" si="120"/>
        <v>10</v>
      </c>
      <c r="AK90" s="616">
        <f t="shared" si="121"/>
        <v>9</v>
      </c>
      <c r="AL90" s="616">
        <f t="shared" si="122"/>
        <v>5</v>
      </c>
      <c r="AM90" s="616">
        <f t="shared" si="123"/>
        <v>3</v>
      </c>
      <c r="AN90" s="616">
        <f t="shared" si="124"/>
        <v>4</v>
      </c>
      <c r="AO90" s="616">
        <f t="shared" si="125"/>
        <v>0</v>
      </c>
      <c r="AP90" s="616">
        <f t="shared" si="126"/>
        <v>0</v>
      </c>
      <c r="AQ90" s="616">
        <f t="shared" si="127"/>
        <v>0</v>
      </c>
      <c r="AR90" s="616">
        <f t="shared" si="128"/>
        <v>5</v>
      </c>
      <c r="AT90" s="16" t="s">
        <v>96</v>
      </c>
      <c r="AU90" s="13"/>
      <c r="AV90" s="13"/>
      <c r="AW90" s="13"/>
      <c r="AX90" s="13"/>
      <c r="AY90" s="13"/>
      <c r="AZ90" s="13"/>
      <c r="BA90" s="13"/>
      <c r="BB90" s="13"/>
      <c r="BC90" s="13">
        <v>1</v>
      </c>
      <c r="BD90" s="13"/>
      <c r="BE90" s="13"/>
      <c r="BF90" s="13"/>
      <c r="BG90" s="13"/>
      <c r="BH90" s="13"/>
      <c r="BI90" s="13">
        <v>2</v>
      </c>
      <c r="BJ90" s="13">
        <v>1</v>
      </c>
      <c r="BK90" s="13">
        <v>2</v>
      </c>
      <c r="BL90" s="13"/>
      <c r="BM90" s="13">
        <v>4</v>
      </c>
      <c r="BN90" s="13">
        <v>1</v>
      </c>
      <c r="BO90" s="13">
        <v>2</v>
      </c>
      <c r="BP90" s="13">
        <v>1</v>
      </c>
      <c r="BQ90" s="13">
        <v>1</v>
      </c>
      <c r="BR90" s="13">
        <v>7</v>
      </c>
      <c r="BS90" s="13">
        <v>1</v>
      </c>
      <c r="BT90" s="13">
        <v>3</v>
      </c>
      <c r="BU90" s="13">
        <v>3</v>
      </c>
      <c r="BV90" s="13">
        <v>5</v>
      </c>
      <c r="BW90" s="13">
        <v>1</v>
      </c>
      <c r="BX90" s="13">
        <v>5</v>
      </c>
      <c r="BY90" s="13">
        <v>5</v>
      </c>
      <c r="BZ90" s="13">
        <v>2</v>
      </c>
      <c r="CA90" s="13">
        <v>2</v>
      </c>
      <c r="CB90" s="13">
        <v>3</v>
      </c>
      <c r="CC90" s="13">
        <v>7</v>
      </c>
      <c r="CD90" s="13">
        <v>7</v>
      </c>
      <c r="CE90" s="13">
        <v>3</v>
      </c>
      <c r="CF90" s="13">
        <v>2</v>
      </c>
      <c r="CG90" s="13">
        <v>4</v>
      </c>
      <c r="CH90" s="13">
        <v>6</v>
      </c>
      <c r="CI90" s="13">
        <v>6</v>
      </c>
      <c r="CJ90" s="13">
        <v>3</v>
      </c>
      <c r="CK90" s="13">
        <v>7</v>
      </c>
      <c r="CL90" s="13">
        <v>5</v>
      </c>
      <c r="CM90" s="13">
        <v>5</v>
      </c>
      <c r="CN90" s="13">
        <v>2</v>
      </c>
      <c r="CO90" s="13">
        <v>2</v>
      </c>
      <c r="CP90" s="13">
        <v>3</v>
      </c>
      <c r="CQ90" s="13"/>
      <c r="CR90" s="13">
        <v>4</v>
      </c>
      <c r="CS90" s="13">
        <v>4</v>
      </c>
      <c r="CT90" s="13">
        <v>1</v>
      </c>
      <c r="CU90" s="13">
        <v>1</v>
      </c>
      <c r="CV90" s="13">
        <v>1</v>
      </c>
      <c r="CW90" s="13">
        <v>1</v>
      </c>
      <c r="CX90" s="13"/>
      <c r="CY90" s="13"/>
      <c r="CZ90" s="13">
        <v>1</v>
      </c>
      <c r="DA90" s="13">
        <v>1</v>
      </c>
      <c r="DB90" s="13">
        <v>1</v>
      </c>
      <c r="DC90" s="13">
        <v>2</v>
      </c>
      <c r="DD90" s="13">
        <v>2</v>
      </c>
      <c r="DE90" s="13"/>
      <c r="DF90" s="13">
        <v>1</v>
      </c>
      <c r="DG90" s="13">
        <v>1</v>
      </c>
      <c r="DH90" s="13">
        <v>1</v>
      </c>
      <c r="DI90" s="13">
        <v>1</v>
      </c>
      <c r="DJ90" s="13"/>
      <c r="DK90" s="13"/>
      <c r="DL90" s="13">
        <v>1</v>
      </c>
      <c r="DM90" s="13"/>
      <c r="DN90" s="13">
        <v>1</v>
      </c>
      <c r="DO90" s="13"/>
      <c r="DP90" s="13"/>
      <c r="DQ90" s="13"/>
      <c r="DR90" s="13">
        <v>2</v>
      </c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57">
        <v>141</v>
      </c>
      <c r="FD90" s="13">
        <v>141</v>
      </c>
      <c r="FE90" s="16" t="s">
        <v>96</v>
      </c>
      <c r="FF90" s="13"/>
      <c r="FG90" s="13"/>
      <c r="FH90" s="13">
        <v>1</v>
      </c>
      <c r="FI90" s="13"/>
      <c r="FJ90" s="13"/>
      <c r="FK90" s="13"/>
      <c r="FL90" s="13"/>
      <c r="FM90" s="13"/>
      <c r="FN90" s="13">
        <v>1</v>
      </c>
      <c r="FO90" s="13"/>
      <c r="FP90" s="13"/>
      <c r="FQ90" s="13"/>
      <c r="FR90" s="13">
        <v>2</v>
      </c>
      <c r="FS90" s="13"/>
      <c r="FT90" s="13">
        <v>1</v>
      </c>
      <c r="FU90" s="13">
        <v>1</v>
      </c>
      <c r="FV90" s="13">
        <v>1</v>
      </c>
      <c r="FW90" s="13">
        <v>1</v>
      </c>
      <c r="FX90" s="13">
        <v>2</v>
      </c>
      <c r="FY90" s="13">
        <v>1</v>
      </c>
      <c r="FZ90" s="13">
        <v>1</v>
      </c>
      <c r="GA90" s="13">
        <v>3</v>
      </c>
      <c r="GB90" s="13">
        <v>1</v>
      </c>
      <c r="GC90" s="13">
        <v>1</v>
      </c>
      <c r="GD90" s="13">
        <v>4</v>
      </c>
      <c r="GE90" s="13"/>
      <c r="GF90" s="13">
        <v>5</v>
      </c>
      <c r="GG90" s="13">
        <v>1</v>
      </c>
      <c r="GH90" s="13">
        <v>6</v>
      </c>
      <c r="GI90" s="13">
        <v>3</v>
      </c>
      <c r="GJ90" s="13">
        <v>3</v>
      </c>
      <c r="GK90" s="13">
        <v>2</v>
      </c>
      <c r="GL90" s="13">
        <v>1</v>
      </c>
      <c r="GM90" s="13">
        <v>5</v>
      </c>
      <c r="GN90" s="13"/>
      <c r="GO90" s="13">
        <v>2</v>
      </c>
      <c r="GP90" s="13"/>
      <c r="GQ90" s="13">
        <v>1</v>
      </c>
      <c r="GR90" s="13">
        <v>2</v>
      </c>
      <c r="GS90" s="13">
        <v>5</v>
      </c>
      <c r="GT90" s="13">
        <v>3</v>
      </c>
      <c r="GU90" s="13">
        <v>4</v>
      </c>
      <c r="GV90" s="13">
        <v>5</v>
      </c>
      <c r="GW90" s="13">
        <v>5</v>
      </c>
      <c r="GX90" s="13">
        <v>4</v>
      </c>
      <c r="GY90" s="13">
        <v>2</v>
      </c>
      <c r="GZ90" s="13">
        <v>2</v>
      </c>
      <c r="HA90" s="13">
        <v>2</v>
      </c>
      <c r="HB90" s="13">
        <v>3</v>
      </c>
      <c r="HC90" s="13">
        <v>4</v>
      </c>
      <c r="HD90" s="13">
        <v>4</v>
      </c>
      <c r="HE90" s="13">
        <v>5</v>
      </c>
      <c r="HF90" s="13">
        <v>3</v>
      </c>
      <c r="HG90" s="13">
        <v>3</v>
      </c>
      <c r="HH90" s="13"/>
      <c r="HI90" s="13">
        <v>2</v>
      </c>
      <c r="HJ90" s="13"/>
      <c r="HK90" s="13">
        <v>1</v>
      </c>
      <c r="HL90" s="13">
        <v>4</v>
      </c>
      <c r="HM90" s="13">
        <v>3</v>
      </c>
      <c r="HN90" s="13">
        <v>3</v>
      </c>
      <c r="HO90" s="13">
        <v>2</v>
      </c>
      <c r="HP90" s="13">
        <v>1</v>
      </c>
      <c r="HQ90" s="13">
        <v>1</v>
      </c>
      <c r="HR90" s="13">
        <v>2</v>
      </c>
      <c r="HS90" s="13"/>
      <c r="HT90" s="13"/>
      <c r="HU90" s="13">
        <v>1</v>
      </c>
      <c r="HV90" s="13"/>
      <c r="HW90" s="13"/>
      <c r="HX90" s="13"/>
      <c r="HY90" s="13">
        <v>1</v>
      </c>
      <c r="HZ90" s="13">
        <v>2</v>
      </c>
      <c r="IA90" s="13"/>
      <c r="IB90" s="13"/>
      <c r="IC90" s="13"/>
      <c r="ID90" s="13"/>
      <c r="IE90" s="13">
        <v>2</v>
      </c>
      <c r="IF90" s="13"/>
      <c r="IG90" s="13"/>
      <c r="IH90" s="13">
        <v>1</v>
      </c>
      <c r="II90" s="13">
        <v>1</v>
      </c>
      <c r="IJ90" s="13"/>
      <c r="IK90" s="13"/>
      <c r="IL90" s="13">
        <v>2</v>
      </c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57">
        <v>135</v>
      </c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>
        <v>1</v>
      </c>
      <c r="JV90" s="13">
        <v>1</v>
      </c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>
        <v>2</v>
      </c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>
        <v>1</v>
      </c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57">
        <v>5</v>
      </c>
      <c r="NO90" s="13">
        <v>140</v>
      </c>
    </row>
    <row r="91" spans="1:379">
      <c r="A91" s="8" t="s">
        <v>102</v>
      </c>
      <c r="B91" s="232">
        <f t="shared" si="129"/>
        <v>64</v>
      </c>
      <c r="C91" s="232">
        <f t="shared" si="130"/>
        <v>65</v>
      </c>
      <c r="D91" s="232">
        <f t="shared" si="131"/>
        <v>114</v>
      </c>
      <c r="E91" s="232">
        <f t="shared" si="132"/>
        <v>113</v>
      </c>
      <c r="F91" s="232">
        <f t="shared" si="133"/>
        <v>196</v>
      </c>
      <c r="G91" s="232">
        <f t="shared" si="134"/>
        <v>242</v>
      </c>
      <c r="H91" s="232">
        <f t="shared" si="135"/>
        <v>197</v>
      </c>
      <c r="I91" s="232">
        <f t="shared" si="136"/>
        <v>219</v>
      </c>
      <c r="J91" s="232">
        <f t="shared" si="137"/>
        <v>180</v>
      </c>
      <c r="K91" s="232">
        <f t="shared" si="138"/>
        <v>220</v>
      </c>
      <c r="L91" s="232">
        <f t="shared" si="139"/>
        <v>141</v>
      </c>
      <c r="M91" s="232">
        <f t="shared" si="140"/>
        <v>167</v>
      </c>
      <c r="N91" s="232">
        <f t="shared" si="141"/>
        <v>98</v>
      </c>
      <c r="O91" s="232">
        <f t="shared" si="142"/>
        <v>92</v>
      </c>
      <c r="P91" s="232">
        <f t="shared" si="143"/>
        <v>82</v>
      </c>
      <c r="Q91" s="232">
        <f t="shared" si="144"/>
        <v>59</v>
      </c>
      <c r="R91" s="232">
        <f t="shared" si="145"/>
        <v>37</v>
      </c>
      <c r="S91" s="232">
        <f t="shared" si="146"/>
        <v>49</v>
      </c>
      <c r="T91" s="232">
        <f t="shared" si="147"/>
        <v>11</v>
      </c>
      <c r="U91" s="232">
        <f t="shared" si="148"/>
        <v>10</v>
      </c>
      <c r="W91" s="16" t="s">
        <v>97</v>
      </c>
      <c r="X91" s="616">
        <f t="shared" si="108"/>
        <v>44</v>
      </c>
      <c r="Y91" s="616">
        <f t="shared" si="109"/>
        <v>43</v>
      </c>
      <c r="Z91" s="616">
        <f t="shared" si="110"/>
        <v>71</v>
      </c>
      <c r="AA91" s="616">
        <f t="shared" si="111"/>
        <v>94</v>
      </c>
      <c r="AB91" s="616">
        <f t="shared" si="112"/>
        <v>146</v>
      </c>
      <c r="AC91" s="616">
        <f t="shared" si="113"/>
        <v>123</v>
      </c>
      <c r="AD91" s="616">
        <f t="shared" si="114"/>
        <v>110</v>
      </c>
      <c r="AE91" s="616">
        <f t="shared" si="115"/>
        <v>140</v>
      </c>
      <c r="AF91" s="616">
        <f t="shared" si="116"/>
        <v>92</v>
      </c>
      <c r="AG91" s="616">
        <f t="shared" si="117"/>
        <v>121</v>
      </c>
      <c r="AH91" s="616">
        <f t="shared" si="118"/>
        <v>86</v>
      </c>
      <c r="AI91" s="616">
        <f t="shared" si="119"/>
        <v>65</v>
      </c>
      <c r="AJ91" s="616">
        <f t="shared" si="120"/>
        <v>34</v>
      </c>
      <c r="AK91" s="616">
        <f t="shared" si="121"/>
        <v>36</v>
      </c>
      <c r="AL91" s="616">
        <f t="shared" si="122"/>
        <v>17</v>
      </c>
      <c r="AM91" s="616">
        <f t="shared" si="123"/>
        <v>25</v>
      </c>
      <c r="AN91" s="616">
        <f t="shared" si="124"/>
        <v>11</v>
      </c>
      <c r="AO91" s="616">
        <f t="shared" si="125"/>
        <v>15</v>
      </c>
      <c r="AP91" s="616">
        <f t="shared" si="126"/>
        <v>0</v>
      </c>
      <c r="AQ91" s="616">
        <f t="shared" si="127"/>
        <v>2</v>
      </c>
      <c r="AR91" s="616">
        <f t="shared" si="128"/>
        <v>8</v>
      </c>
      <c r="AT91" s="16" t="s">
        <v>97</v>
      </c>
      <c r="AU91" s="13">
        <v>2</v>
      </c>
      <c r="AV91" s="13">
        <v>4</v>
      </c>
      <c r="AW91" s="13">
        <v>4</v>
      </c>
      <c r="AX91" s="13">
        <v>5</v>
      </c>
      <c r="AY91" s="13">
        <v>1</v>
      </c>
      <c r="AZ91" s="13">
        <v>6</v>
      </c>
      <c r="BA91" s="13">
        <v>3</v>
      </c>
      <c r="BB91" s="13">
        <v>5</v>
      </c>
      <c r="BC91" s="13">
        <v>5</v>
      </c>
      <c r="BD91" s="13">
        <v>8</v>
      </c>
      <c r="BE91" s="13">
        <v>4</v>
      </c>
      <c r="BF91" s="13">
        <v>5</v>
      </c>
      <c r="BG91" s="13">
        <v>8</v>
      </c>
      <c r="BH91" s="13">
        <v>3</v>
      </c>
      <c r="BI91" s="13">
        <v>9</v>
      </c>
      <c r="BJ91" s="13">
        <v>9</v>
      </c>
      <c r="BK91" s="13">
        <v>14</v>
      </c>
      <c r="BL91" s="13">
        <v>15</v>
      </c>
      <c r="BM91" s="13">
        <v>10</v>
      </c>
      <c r="BN91" s="13">
        <v>17</v>
      </c>
      <c r="BO91" s="13">
        <v>12</v>
      </c>
      <c r="BP91" s="13">
        <v>13</v>
      </c>
      <c r="BQ91" s="13">
        <v>12</v>
      </c>
      <c r="BR91" s="13">
        <v>16</v>
      </c>
      <c r="BS91" s="13">
        <v>10</v>
      </c>
      <c r="BT91" s="13">
        <v>10</v>
      </c>
      <c r="BU91" s="13">
        <v>18</v>
      </c>
      <c r="BV91" s="13">
        <v>17</v>
      </c>
      <c r="BW91" s="13">
        <v>6</v>
      </c>
      <c r="BX91" s="13">
        <v>9</v>
      </c>
      <c r="BY91" s="13">
        <v>8</v>
      </c>
      <c r="BZ91" s="13">
        <v>14</v>
      </c>
      <c r="CA91" s="13">
        <v>17</v>
      </c>
      <c r="CB91" s="13">
        <v>13</v>
      </c>
      <c r="CC91" s="13">
        <v>16</v>
      </c>
      <c r="CD91" s="13">
        <v>13</v>
      </c>
      <c r="CE91" s="13">
        <v>8</v>
      </c>
      <c r="CF91" s="13">
        <v>16</v>
      </c>
      <c r="CG91" s="13">
        <v>16</v>
      </c>
      <c r="CH91" s="13">
        <v>19</v>
      </c>
      <c r="CI91" s="13">
        <v>11</v>
      </c>
      <c r="CJ91" s="13">
        <v>12</v>
      </c>
      <c r="CK91" s="13">
        <v>15</v>
      </c>
      <c r="CL91" s="13">
        <v>16</v>
      </c>
      <c r="CM91" s="13">
        <v>12</v>
      </c>
      <c r="CN91" s="13">
        <v>10</v>
      </c>
      <c r="CO91" s="13">
        <v>13</v>
      </c>
      <c r="CP91" s="13">
        <v>10</v>
      </c>
      <c r="CQ91" s="13">
        <v>13</v>
      </c>
      <c r="CR91" s="13">
        <v>9</v>
      </c>
      <c r="CS91" s="13">
        <v>14</v>
      </c>
      <c r="CT91" s="13">
        <v>11</v>
      </c>
      <c r="CU91" s="13">
        <v>9</v>
      </c>
      <c r="CV91" s="13">
        <v>5</v>
      </c>
      <c r="CW91" s="13">
        <v>2</v>
      </c>
      <c r="CX91" s="13">
        <v>8</v>
      </c>
      <c r="CY91" s="13">
        <v>4</v>
      </c>
      <c r="CZ91" s="13">
        <v>4</v>
      </c>
      <c r="DA91" s="13">
        <v>6</v>
      </c>
      <c r="DB91" s="13">
        <v>2</v>
      </c>
      <c r="DC91" s="13">
        <v>10</v>
      </c>
      <c r="DD91" s="13">
        <v>2</v>
      </c>
      <c r="DE91" s="13">
        <v>2</v>
      </c>
      <c r="DF91" s="13">
        <v>4</v>
      </c>
      <c r="DG91" s="13">
        <v>1</v>
      </c>
      <c r="DH91" s="13">
        <v>3</v>
      </c>
      <c r="DI91" s="13">
        <v>4</v>
      </c>
      <c r="DJ91" s="13">
        <v>1</v>
      </c>
      <c r="DK91" s="13">
        <v>3</v>
      </c>
      <c r="DL91" s="13">
        <v>6</v>
      </c>
      <c r="DM91" s="13">
        <v>2</v>
      </c>
      <c r="DN91" s="13">
        <v>2</v>
      </c>
      <c r="DO91" s="13">
        <v>4</v>
      </c>
      <c r="DP91" s="13">
        <v>3</v>
      </c>
      <c r="DQ91" s="13"/>
      <c r="DR91" s="13">
        <v>3</v>
      </c>
      <c r="DS91" s="13"/>
      <c r="DT91" s="13">
        <v>2</v>
      </c>
      <c r="DU91" s="13">
        <v>5</v>
      </c>
      <c r="DV91" s="13">
        <v>4</v>
      </c>
      <c r="DW91" s="13">
        <v>3</v>
      </c>
      <c r="DX91" s="13"/>
      <c r="DY91" s="13">
        <v>3</v>
      </c>
      <c r="DZ91" s="13">
        <v>2</v>
      </c>
      <c r="EA91" s="13"/>
      <c r="EB91" s="13">
        <v>2</v>
      </c>
      <c r="EC91" s="13">
        <v>1</v>
      </c>
      <c r="ED91" s="13">
        <v>2</v>
      </c>
      <c r="EE91" s="13">
        <v>1</v>
      </c>
      <c r="EF91" s="13">
        <v>1</v>
      </c>
      <c r="EG91" s="13">
        <v>1</v>
      </c>
      <c r="EH91" s="13"/>
      <c r="EI91" s="13"/>
      <c r="EJ91" s="13"/>
      <c r="EK91" s="13">
        <v>1</v>
      </c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57">
        <v>664</v>
      </c>
      <c r="FD91" s="13">
        <v>664</v>
      </c>
      <c r="FE91" s="16" t="s">
        <v>97</v>
      </c>
      <c r="FF91" s="13">
        <v>2</v>
      </c>
      <c r="FG91" s="13">
        <v>2</v>
      </c>
      <c r="FH91" s="13">
        <v>6</v>
      </c>
      <c r="FI91" s="13">
        <v>7</v>
      </c>
      <c r="FJ91" s="13">
        <v>2</v>
      </c>
      <c r="FK91" s="13">
        <v>2</v>
      </c>
      <c r="FL91" s="13">
        <v>5</v>
      </c>
      <c r="FM91" s="13">
        <v>8</v>
      </c>
      <c r="FN91" s="13">
        <v>2</v>
      </c>
      <c r="FO91" s="13">
        <v>8</v>
      </c>
      <c r="FP91" s="13">
        <v>3</v>
      </c>
      <c r="FQ91" s="13">
        <v>3</v>
      </c>
      <c r="FR91" s="13">
        <v>3</v>
      </c>
      <c r="FS91" s="13">
        <v>5</v>
      </c>
      <c r="FT91" s="13">
        <v>7</v>
      </c>
      <c r="FU91" s="13">
        <v>7</v>
      </c>
      <c r="FV91" s="13">
        <v>9</v>
      </c>
      <c r="FW91" s="13">
        <v>14</v>
      </c>
      <c r="FX91" s="13">
        <v>11</v>
      </c>
      <c r="FY91" s="13">
        <v>9</v>
      </c>
      <c r="FZ91" s="13">
        <v>15</v>
      </c>
      <c r="GA91" s="13">
        <v>12</v>
      </c>
      <c r="GB91" s="13">
        <v>19</v>
      </c>
      <c r="GC91" s="13">
        <v>10</v>
      </c>
      <c r="GD91" s="13">
        <v>12</v>
      </c>
      <c r="GE91" s="13">
        <v>13</v>
      </c>
      <c r="GF91" s="13">
        <v>13</v>
      </c>
      <c r="GG91" s="13">
        <v>15</v>
      </c>
      <c r="GH91" s="13">
        <v>22</v>
      </c>
      <c r="GI91" s="13">
        <v>15</v>
      </c>
      <c r="GJ91" s="13">
        <v>15</v>
      </c>
      <c r="GK91" s="13">
        <v>10</v>
      </c>
      <c r="GL91" s="13">
        <v>11</v>
      </c>
      <c r="GM91" s="13">
        <v>13</v>
      </c>
      <c r="GN91" s="13">
        <v>8</v>
      </c>
      <c r="GO91" s="13">
        <v>10</v>
      </c>
      <c r="GP91" s="13">
        <v>15</v>
      </c>
      <c r="GQ91" s="13">
        <v>8</v>
      </c>
      <c r="GR91" s="13">
        <v>13</v>
      </c>
      <c r="GS91" s="13">
        <v>7</v>
      </c>
      <c r="GT91" s="13">
        <v>11</v>
      </c>
      <c r="GU91" s="13">
        <v>9</v>
      </c>
      <c r="GV91" s="13">
        <v>12</v>
      </c>
      <c r="GW91" s="13">
        <v>9</v>
      </c>
      <c r="GX91" s="13">
        <v>7</v>
      </c>
      <c r="GY91" s="13">
        <v>9</v>
      </c>
      <c r="GZ91" s="13">
        <v>7</v>
      </c>
      <c r="HA91" s="13">
        <v>6</v>
      </c>
      <c r="HB91" s="13">
        <v>8</v>
      </c>
      <c r="HC91" s="13">
        <v>14</v>
      </c>
      <c r="HD91" s="13">
        <v>12</v>
      </c>
      <c r="HE91" s="13">
        <v>9</v>
      </c>
      <c r="HF91" s="13">
        <v>9</v>
      </c>
      <c r="HG91" s="13">
        <v>11</v>
      </c>
      <c r="HH91" s="13">
        <v>9</v>
      </c>
      <c r="HI91" s="13">
        <v>8</v>
      </c>
      <c r="HJ91" s="13">
        <v>6</v>
      </c>
      <c r="HK91" s="13">
        <v>5</v>
      </c>
      <c r="HL91" s="13">
        <v>7</v>
      </c>
      <c r="HM91" s="13">
        <v>10</v>
      </c>
      <c r="HN91" s="13">
        <v>4</v>
      </c>
      <c r="HO91" s="13">
        <v>4</v>
      </c>
      <c r="HP91" s="13"/>
      <c r="HQ91" s="13">
        <v>3</v>
      </c>
      <c r="HR91" s="13">
        <v>8</v>
      </c>
      <c r="HS91" s="13">
        <v>5</v>
      </c>
      <c r="HT91" s="13">
        <v>5</v>
      </c>
      <c r="HU91" s="13">
        <v>3</v>
      </c>
      <c r="HV91" s="13">
        <v>1</v>
      </c>
      <c r="HW91" s="13">
        <v>1</v>
      </c>
      <c r="HX91" s="13">
        <v>2</v>
      </c>
      <c r="HY91" s="13">
        <v>1</v>
      </c>
      <c r="HZ91" s="13">
        <v>3</v>
      </c>
      <c r="IA91" s="13">
        <v>1</v>
      </c>
      <c r="IB91" s="13">
        <v>3</v>
      </c>
      <c r="IC91" s="13">
        <v>4</v>
      </c>
      <c r="ID91" s="13">
        <v>2</v>
      </c>
      <c r="IE91" s="13"/>
      <c r="IF91" s="13"/>
      <c r="IG91" s="13">
        <v>1</v>
      </c>
      <c r="IH91" s="13">
        <v>5</v>
      </c>
      <c r="II91" s="13">
        <v>1</v>
      </c>
      <c r="IJ91" s="13"/>
      <c r="IK91" s="13">
        <v>1</v>
      </c>
      <c r="IL91" s="13"/>
      <c r="IM91" s="13"/>
      <c r="IN91" s="13">
        <v>1</v>
      </c>
      <c r="IO91" s="13">
        <v>2</v>
      </c>
      <c r="IP91" s="13">
        <v>1</v>
      </c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57">
        <v>611</v>
      </c>
      <c r="JJ91" s="13"/>
      <c r="JK91" s="13"/>
      <c r="JL91" s="13"/>
      <c r="JM91" s="13"/>
      <c r="JN91" s="13"/>
      <c r="JO91" s="13">
        <v>1</v>
      </c>
      <c r="JP91" s="13"/>
      <c r="JQ91" s="13">
        <v>1</v>
      </c>
      <c r="JR91" s="13"/>
      <c r="JS91" s="13">
        <v>1</v>
      </c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>
        <v>1</v>
      </c>
      <c r="KE91" s="13"/>
      <c r="KF91" s="13"/>
      <c r="KG91" s="13"/>
      <c r="KH91" s="13"/>
      <c r="KI91" s="13"/>
      <c r="KJ91" s="13"/>
      <c r="KK91" s="13"/>
      <c r="KL91" s="13"/>
      <c r="KM91" s="13">
        <v>1</v>
      </c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>
        <v>2</v>
      </c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>
        <v>1</v>
      </c>
      <c r="NN91" s="57">
        <v>8</v>
      </c>
      <c r="NO91" s="13">
        <v>619</v>
      </c>
    </row>
    <row r="92" spans="1:379">
      <c r="A92" s="8" t="s">
        <v>103</v>
      </c>
      <c r="B92" s="232">
        <f t="shared" si="129"/>
        <v>37</v>
      </c>
      <c r="C92" s="232">
        <f t="shared" si="130"/>
        <v>41</v>
      </c>
      <c r="D92" s="232">
        <f t="shared" si="131"/>
        <v>150</v>
      </c>
      <c r="E92" s="232">
        <f t="shared" si="132"/>
        <v>145</v>
      </c>
      <c r="F92" s="232">
        <f t="shared" si="133"/>
        <v>269</v>
      </c>
      <c r="G92" s="232">
        <f t="shared" si="134"/>
        <v>329</v>
      </c>
      <c r="H92" s="232">
        <f t="shared" si="135"/>
        <v>300</v>
      </c>
      <c r="I92" s="232">
        <f t="shared" si="136"/>
        <v>334</v>
      </c>
      <c r="J92" s="232">
        <f t="shared" si="137"/>
        <v>247</v>
      </c>
      <c r="K92" s="232">
        <f t="shared" si="138"/>
        <v>312</v>
      </c>
      <c r="L92" s="232">
        <f t="shared" si="139"/>
        <v>222</v>
      </c>
      <c r="M92" s="232">
        <f t="shared" si="140"/>
        <v>230</v>
      </c>
      <c r="N92" s="232">
        <f t="shared" si="141"/>
        <v>151</v>
      </c>
      <c r="O92" s="232">
        <f t="shared" si="142"/>
        <v>154</v>
      </c>
      <c r="P92" s="232">
        <f t="shared" si="143"/>
        <v>105</v>
      </c>
      <c r="Q92" s="232">
        <f t="shared" si="144"/>
        <v>78</v>
      </c>
      <c r="R92" s="232">
        <f t="shared" si="145"/>
        <v>37</v>
      </c>
      <c r="S92" s="232">
        <f t="shared" si="146"/>
        <v>56</v>
      </c>
      <c r="T92" s="232">
        <f t="shared" si="147"/>
        <v>6</v>
      </c>
      <c r="U92" s="232">
        <f t="shared" si="148"/>
        <v>19</v>
      </c>
      <c r="W92" s="16" t="s">
        <v>98</v>
      </c>
      <c r="X92" s="616">
        <f t="shared" si="108"/>
        <v>3</v>
      </c>
      <c r="Y92" s="616">
        <f t="shared" si="109"/>
        <v>5</v>
      </c>
      <c r="Z92" s="616">
        <f t="shared" si="110"/>
        <v>42</v>
      </c>
      <c r="AA92" s="616">
        <f t="shared" si="111"/>
        <v>36</v>
      </c>
      <c r="AB92" s="616">
        <f t="shared" si="112"/>
        <v>90</v>
      </c>
      <c r="AC92" s="616">
        <f t="shared" si="113"/>
        <v>96</v>
      </c>
      <c r="AD92" s="616">
        <f t="shared" si="114"/>
        <v>95</v>
      </c>
      <c r="AE92" s="616">
        <f t="shared" si="115"/>
        <v>111</v>
      </c>
      <c r="AF92" s="616">
        <f t="shared" si="116"/>
        <v>98</v>
      </c>
      <c r="AG92" s="616">
        <f t="shared" si="117"/>
        <v>99</v>
      </c>
      <c r="AH92" s="616">
        <f t="shared" si="118"/>
        <v>80</v>
      </c>
      <c r="AI92" s="616">
        <f t="shared" si="119"/>
        <v>81</v>
      </c>
      <c r="AJ92" s="616">
        <f t="shared" si="120"/>
        <v>48</v>
      </c>
      <c r="AK92" s="616">
        <f t="shared" si="121"/>
        <v>49</v>
      </c>
      <c r="AL92" s="616">
        <f t="shared" si="122"/>
        <v>43</v>
      </c>
      <c r="AM92" s="616">
        <f t="shared" si="123"/>
        <v>38</v>
      </c>
      <c r="AN92" s="616">
        <f t="shared" si="124"/>
        <v>22</v>
      </c>
      <c r="AO92" s="616">
        <f t="shared" si="125"/>
        <v>37</v>
      </c>
      <c r="AP92" s="616">
        <f t="shared" si="126"/>
        <v>5</v>
      </c>
      <c r="AQ92" s="616">
        <f t="shared" si="127"/>
        <v>10</v>
      </c>
      <c r="AR92" s="616">
        <f t="shared" si="128"/>
        <v>9</v>
      </c>
      <c r="AT92" s="16" t="s">
        <v>98</v>
      </c>
      <c r="AU92" s="13"/>
      <c r="AV92" s="13">
        <v>1</v>
      </c>
      <c r="AW92" s="13">
        <v>1</v>
      </c>
      <c r="AX92" s="13">
        <v>1</v>
      </c>
      <c r="AY92" s="13"/>
      <c r="AZ92" s="13"/>
      <c r="BA92" s="13"/>
      <c r="BB92" s="13"/>
      <c r="BC92" s="13">
        <v>1</v>
      </c>
      <c r="BD92" s="13">
        <v>1</v>
      </c>
      <c r="BE92" s="13"/>
      <c r="BF92" s="13"/>
      <c r="BG92" s="13"/>
      <c r="BH92" s="13">
        <v>3</v>
      </c>
      <c r="BI92" s="13">
        <v>1</v>
      </c>
      <c r="BJ92" s="13">
        <v>4</v>
      </c>
      <c r="BK92" s="13">
        <v>7</v>
      </c>
      <c r="BL92" s="13">
        <v>6</v>
      </c>
      <c r="BM92" s="13">
        <v>5</v>
      </c>
      <c r="BN92" s="13">
        <v>10</v>
      </c>
      <c r="BO92" s="13">
        <v>9</v>
      </c>
      <c r="BP92" s="13">
        <v>11</v>
      </c>
      <c r="BQ92" s="13">
        <v>8</v>
      </c>
      <c r="BR92" s="13">
        <v>8</v>
      </c>
      <c r="BS92" s="13">
        <v>9</v>
      </c>
      <c r="BT92" s="13">
        <v>12</v>
      </c>
      <c r="BU92" s="13">
        <v>8</v>
      </c>
      <c r="BV92" s="13">
        <v>10</v>
      </c>
      <c r="BW92" s="13">
        <v>7</v>
      </c>
      <c r="BX92" s="13">
        <v>14</v>
      </c>
      <c r="BY92" s="13">
        <v>13</v>
      </c>
      <c r="BZ92" s="13">
        <v>13</v>
      </c>
      <c r="CA92" s="13">
        <v>8</v>
      </c>
      <c r="CB92" s="13">
        <v>7</v>
      </c>
      <c r="CC92" s="13">
        <v>11</v>
      </c>
      <c r="CD92" s="13">
        <v>9</v>
      </c>
      <c r="CE92" s="13">
        <v>12</v>
      </c>
      <c r="CF92" s="13">
        <v>11</v>
      </c>
      <c r="CG92" s="13">
        <v>13</v>
      </c>
      <c r="CH92" s="13">
        <v>14</v>
      </c>
      <c r="CI92" s="13">
        <v>15</v>
      </c>
      <c r="CJ92" s="13">
        <v>7</v>
      </c>
      <c r="CK92" s="13">
        <v>6</v>
      </c>
      <c r="CL92" s="13">
        <v>14</v>
      </c>
      <c r="CM92" s="13">
        <v>8</v>
      </c>
      <c r="CN92" s="13">
        <v>16</v>
      </c>
      <c r="CO92" s="13">
        <v>8</v>
      </c>
      <c r="CP92" s="13">
        <v>8</v>
      </c>
      <c r="CQ92" s="13">
        <v>7</v>
      </c>
      <c r="CR92" s="13">
        <v>10</v>
      </c>
      <c r="CS92" s="13">
        <v>6</v>
      </c>
      <c r="CT92" s="13">
        <v>8</v>
      </c>
      <c r="CU92" s="13">
        <v>17</v>
      </c>
      <c r="CV92" s="13">
        <v>7</v>
      </c>
      <c r="CW92" s="13">
        <v>8</v>
      </c>
      <c r="CX92" s="13">
        <v>7</v>
      </c>
      <c r="CY92" s="13">
        <v>8</v>
      </c>
      <c r="CZ92" s="13">
        <v>9</v>
      </c>
      <c r="DA92" s="13">
        <v>7</v>
      </c>
      <c r="DB92" s="13">
        <v>4</v>
      </c>
      <c r="DC92" s="13">
        <v>5</v>
      </c>
      <c r="DD92" s="13">
        <v>7</v>
      </c>
      <c r="DE92" s="13">
        <v>6</v>
      </c>
      <c r="DF92" s="13">
        <v>5</v>
      </c>
      <c r="DG92" s="13">
        <v>8</v>
      </c>
      <c r="DH92" s="13">
        <v>3</v>
      </c>
      <c r="DI92" s="13">
        <v>3</v>
      </c>
      <c r="DJ92" s="13">
        <v>4</v>
      </c>
      <c r="DK92" s="13">
        <v>4</v>
      </c>
      <c r="DL92" s="13">
        <v>4</v>
      </c>
      <c r="DM92" s="13">
        <v>3</v>
      </c>
      <c r="DN92" s="13">
        <v>3</v>
      </c>
      <c r="DO92" s="13">
        <v>6</v>
      </c>
      <c r="DP92" s="13">
        <v>2</v>
      </c>
      <c r="DQ92" s="13">
        <v>6</v>
      </c>
      <c r="DR92" s="13">
        <v>2</v>
      </c>
      <c r="DS92" s="13">
        <v>1</v>
      </c>
      <c r="DT92" s="13">
        <v>4</v>
      </c>
      <c r="DU92" s="13">
        <v>4</v>
      </c>
      <c r="DV92" s="13">
        <v>7</v>
      </c>
      <c r="DW92" s="13">
        <v>6</v>
      </c>
      <c r="DX92" s="13">
        <v>5</v>
      </c>
      <c r="DY92" s="13">
        <v>7</v>
      </c>
      <c r="DZ92" s="13"/>
      <c r="EA92" s="13">
        <v>5</v>
      </c>
      <c r="EB92" s="13"/>
      <c r="EC92" s="13">
        <v>2</v>
      </c>
      <c r="ED92" s="13">
        <v>4</v>
      </c>
      <c r="EE92" s="13">
        <v>4</v>
      </c>
      <c r="EF92" s="13">
        <v>4</v>
      </c>
      <c r="EG92" s="13">
        <v>3</v>
      </c>
      <c r="EH92" s="13"/>
      <c r="EI92" s="13">
        <v>1</v>
      </c>
      <c r="EJ92" s="13"/>
      <c r="EK92" s="13">
        <v>3</v>
      </c>
      <c r="EL92" s="13"/>
      <c r="EM92" s="13"/>
      <c r="EN92" s="13">
        <v>2</v>
      </c>
      <c r="EO92" s="13"/>
      <c r="EP92" s="13"/>
      <c r="EQ92" s="13"/>
      <c r="ER92" s="13"/>
      <c r="ES92" s="13"/>
      <c r="ET92" s="13">
        <v>1</v>
      </c>
      <c r="EU92" s="13"/>
      <c r="EV92" s="13"/>
      <c r="EW92" s="13"/>
      <c r="EX92" s="13"/>
      <c r="EY92" s="13"/>
      <c r="EZ92" s="13"/>
      <c r="FA92" s="13"/>
      <c r="FB92" s="13"/>
      <c r="FC92" s="57">
        <v>562</v>
      </c>
      <c r="FD92" s="13">
        <v>562</v>
      </c>
      <c r="FE92" s="16" t="s">
        <v>98</v>
      </c>
      <c r="FF92" s="13"/>
      <c r="FG92" s="13"/>
      <c r="FH92" s="13"/>
      <c r="FI92" s="13"/>
      <c r="FJ92" s="13"/>
      <c r="FK92" s="13">
        <v>1</v>
      </c>
      <c r="FL92" s="13"/>
      <c r="FM92" s="13"/>
      <c r="FN92" s="13">
        <v>2</v>
      </c>
      <c r="FO92" s="13"/>
      <c r="FP92" s="13">
        <v>1</v>
      </c>
      <c r="FQ92" s="13">
        <v>3</v>
      </c>
      <c r="FR92" s="13"/>
      <c r="FS92" s="13">
        <v>4</v>
      </c>
      <c r="FT92" s="13">
        <v>2</v>
      </c>
      <c r="FU92" s="13">
        <v>4</v>
      </c>
      <c r="FV92" s="13">
        <v>5</v>
      </c>
      <c r="FW92" s="13">
        <v>6</v>
      </c>
      <c r="FX92" s="13">
        <v>6</v>
      </c>
      <c r="FY92" s="13">
        <v>11</v>
      </c>
      <c r="FZ92" s="13">
        <v>6</v>
      </c>
      <c r="GA92" s="13">
        <v>2</v>
      </c>
      <c r="GB92" s="13">
        <v>8</v>
      </c>
      <c r="GC92" s="13">
        <v>7</v>
      </c>
      <c r="GD92" s="13">
        <v>12</v>
      </c>
      <c r="GE92" s="13">
        <v>13</v>
      </c>
      <c r="GF92" s="13">
        <v>15</v>
      </c>
      <c r="GG92" s="13">
        <v>5</v>
      </c>
      <c r="GH92" s="13">
        <v>9</v>
      </c>
      <c r="GI92" s="13">
        <v>13</v>
      </c>
      <c r="GJ92" s="13">
        <v>10</v>
      </c>
      <c r="GK92" s="13">
        <v>7</v>
      </c>
      <c r="GL92" s="13">
        <v>10</v>
      </c>
      <c r="GM92" s="13">
        <v>15</v>
      </c>
      <c r="GN92" s="13">
        <v>12</v>
      </c>
      <c r="GO92" s="13">
        <v>10</v>
      </c>
      <c r="GP92" s="13">
        <v>10</v>
      </c>
      <c r="GQ92" s="13">
        <v>4</v>
      </c>
      <c r="GR92" s="13">
        <v>6</v>
      </c>
      <c r="GS92" s="13">
        <v>11</v>
      </c>
      <c r="GT92" s="13">
        <v>12</v>
      </c>
      <c r="GU92" s="13">
        <v>10</v>
      </c>
      <c r="GV92" s="13">
        <v>11</v>
      </c>
      <c r="GW92" s="13">
        <v>8</v>
      </c>
      <c r="GX92" s="13">
        <v>11</v>
      </c>
      <c r="GY92" s="13">
        <v>7</v>
      </c>
      <c r="GZ92" s="13">
        <v>4</v>
      </c>
      <c r="HA92" s="13">
        <v>16</v>
      </c>
      <c r="HB92" s="13">
        <v>11</v>
      </c>
      <c r="HC92" s="13">
        <v>8</v>
      </c>
      <c r="HD92" s="13">
        <v>10</v>
      </c>
      <c r="HE92" s="13">
        <v>6</v>
      </c>
      <c r="HF92" s="13">
        <v>7</v>
      </c>
      <c r="HG92" s="13">
        <v>11</v>
      </c>
      <c r="HH92" s="13">
        <v>5</v>
      </c>
      <c r="HI92" s="13">
        <v>4</v>
      </c>
      <c r="HJ92" s="13">
        <v>12</v>
      </c>
      <c r="HK92" s="13">
        <v>8</v>
      </c>
      <c r="HL92" s="13">
        <v>10</v>
      </c>
      <c r="HM92" s="13">
        <v>7</v>
      </c>
      <c r="HN92" s="13">
        <v>6</v>
      </c>
      <c r="HO92" s="13">
        <v>9</v>
      </c>
      <c r="HP92" s="13">
        <v>7</v>
      </c>
      <c r="HQ92" s="13">
        <v>1</v>
      </c>
      <c r="HR92" s="13">
        <v>3</v>
      </c>
      <c r="HS92" s="13">
        <v>2</v>
      </c>
      <c r="HT92" s="13">
        <v>5</v>
      </c>
      <c r="HU92" s="13">
        <v>3</v>
      </c>
      <c r="HV92" s="13">
        <v>9</v>
      </c>
      <c r="HW92" s="13">
        <v>3</v>
      </c>
      <c r="HX92" s="13">
        <v>5</v>
      </c>
      <c r="HY92" s="13">
        <v>4</v>
      </c>
      <c r="HZ92" s="13">
        <v>6</v>
      </c>
      <c r="IA92" s="13">
        <v>4</v>
      </c>
      <c r="IB92" s="13">
        <v>3</v>
      </c>
      <c r="IC92" s="13">
        <v>2</v>
      </c>
      <c r="ID92" s="13">
        <v>7</v>
      </c>
      <c r="IE92" s="13">
        <v>6</v>
      </c>
      <c r="IF92" s="13">
        <v>4</v>
      </c>
      <c r="IG92" s="13">
        <v>2</v>
      </c>
      <c r="IH92" s="13">
        <v>1</v>
      </c>
      <c r="II92" s="13">
        <v>4</v>
      </c>
      <c r="IJ92" s="13">
        <v>4</v>
      </c>
      <c r="IK92" s="13">
        <v>3</v>
      </c>
      <c r="IL92" s="13">
        <v>2</v>
      </c>
      <c r="IM92" s="13">
        <v>2</v>
      </c>
      <c r="IN92" s="13">
        <v>1</v>
      </c>
      <c r="IO92" s="13"/>
      <c r="IP92" s="13">
        <v>1</v>
      </c>
      <c r="IQ92" s="13">
        <v>4</v>
      </c>
      <c r="IR92" s="13">
        <v>1</v>
      </c>
      <c r="IS92" s="13">
        <v>1</v>
      </c>
      <c r="IT92" s="13">
        <v>3</v>
      </c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57">
        <v>526</v>
      </c>
      <c r="JJ92" s="13"/>
      <c r="JK92" s="13"/>
      <c r="JL92" s="13"/>
      <c r="JM92" s="13"/>
      <c r="JN92" s="13">
        <v>1</v>
      </c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>
        <v>1</v>
      </c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>
        <v>1</v>
      </c>
      <c r="MJ92" s="13"/>
      <c r="MK92" s="13"/>
      <c r="ML92" s="13"/>
      <c r="MM92" s="13"/>
      <c r="MN92" s="13"/>
      <c r="MO92" s="13"/>
      <c r="MP92" s="13"/>
      <c r="MQ92" s="13"/>
      <c r="MR92" s="13">
        <v>3</v>
      </c>
      <c r="MS92" s="13"/>
      <c r="MT92" s="13"/>
      <c r="MU92" s="13"/>
      <c r="MV92" s="13"/>
      <c r="MW92" s="13">
        <v>1</v>
      </c>
      <c r="MX92" s="13"/>
      <c r="MY92" s="13"/>
      <c r="MZ92" s="13">
        <v>1</v>
      </c>
      <c r="NA92" s="13"/>
      <c r="NB92" s="13"/>
      <c r="NC92" s="13"/>
      <c r="ND92" s="13">
        <v>1</v>
      </c>
      <c r="NE92" s="13"/>
      <c r="NF92" s="13"/>
      <c r="NG92" s="13"/>
      <c r="NH92" s="13"/>
      <c r="NI92" s="13"/>
      <c r="NJ92" s="13"/>
      <c r="NK92" s="13"/>
      <c r="NL92" s="13"/>
      <c r="NM92" s="13"/>
      <c r="NN92" s="57">
        <v>9</v>
      </c>
      <c r="NO92" s="13">
        <v>535</v>
      </c>
    </row>
    <row r="93" spans="1:379">
      <c r="A93" s="8" t="s">
        <v>201</v>
      </c>
      <c r="B93" s="232">
        <f t="shared" si="129"/>
        <v>17</v>
      </c>
      <c r="C93" s="232">
        <f t="shared" si="130"/>
        <v>17</v>
      </c>
      <c r="D93" s="232">
        <f t="shared" si="131"/>
        <v>31</v>
      </c>
      <c r="E93" s="232">
        <f t="shared" si="132"/>
        <v>43</v>
      </c>
      <c r="F93" s="232">
        <f t="shared" si="133"/>
        <v>53</v>
      </c>
      <c r="G93" s="232">
        <f t="shared" si="134"/>
        <v>68</v>
      </c>
      <c r="H93" s="232">
        <f t="shared" si="135"/>
        <v>91</v>
      </c>
      <c r="I93" s="232">
        <f t="shared" si="136"/>
        <v>96</v>
      </c>
      <c r="J93" s="232">
        <f t="shared" si="137"/>
        <v>95</v>
      </c>
      <c r="K93" s="232">
        <f t="shared" si="138"/>
        <v>95</v>
      </c>
      <c r="L93" s="232">
        <f t="shared" si="139"/>
        <v>56</v>
      </c>
      <c r="M93" s="232">
        <f t="shared" si="140"/>
        <v>68</v>
      </c>
      <c r="N93" s="232">
        <f t="shared" si="141"/>
        <v>51</v>
      </c>
      <c r="O93" s="232">
        <f t="shared" si="142"/>
        <v>25</v>
      </c>
      <c r="P93" s="232">
        <f t="shared" si="143"/>
        <v>20</v>
      </c>
      <c r="Q93" s="232">
        <f t="shared" si="144"/>
        <v>22</v>
      </c>
      <c r="R93" s="232">
        <f t="shared" si="145"/>
        <v>8</v>
      </c>
      <c r="S93" s="232">
        <f t="shared" si="146"/>
        <v>18</v>
      </c>
      <c r="T93" s="232">
        <f t="shared" si="147"/>
        <v>1</v>
      </c>
      <c r="U93" s="232">
        <f t="shared" si="148"/>
        <v>1</v>
      </c>
      <c r="W93" s="16" t="s">
        <v>198</v>
      </c>
      <c r="X93" s="616">
        <f t="shared" si="108"/>
        <v>521</v>
      </c>
      <c r="Y93" s="616">
        <f t="shared" si="109"/>
        <v>514</v>
      </c>
      <c r="Z93" s="616">
        <f t="shared" si="110"/>
        <v>1765</v>
      </c>
      <c r="AA93" s="616">
        <f t="shared" si="111"/>
        <v>2057</v>
      </c>
      <c r="AB93" s="616">
        <f t="shared" si="112"/>
        <v>7207</v>
      </c>
      <c r="AC93" s="616">
        <f t="shared" si="113"/>
        <v>7827</v>
      </c>
      <c r="AD93" s="616">
        <f t="shared" si="114"/>
        <v>8428</v>
      </c>
      <c r="AE93" s="616">
        <f t="shared" si="115"/>
        <v>8903</v>
      </c>
      <c r="AF93" s="616">
        <f t="shared" si="116"/>
        <v>7404</v>
      </c>
      <c r="AG93" s="616">
        <f t="shared" si="117"/>
        <v>7571</v>
      </c>
      <c r="AH93" s="616">
        <f t="shared" si="118"/>
        <v>5642</v>
      </c>
      <c r="AI93" s="616">
        <f t="shared" si="119"/>
        <v>5598</v>
      </c>
      <c r="AJ93" s="616">
        <f t="shared" si="120"/>
        <v>3395</v>
      </c>
      <c r="AK93" s="616">
        <f t="shared" si="121"/>
        <v>3232</v>
      </c>
      <c r="AL93" s="616">
        <f t="shared" si="122"/>
        <v>1752</v>
      </c>
      <c r="AM93" s="616">
        <f t="shared" si="123"/>
        <v>1801</v>
      </c>
      <c r="AN93" s="616">
        <f t="shared" si="124"/>
        <v>799</v>
      </c>
      <c r="AO93" s="616">
        <f t="shared" si="125"/>
        <v>1126</v>
      </c>
      <c r="AP93" s="616">
        <f t="shared" si="126"/>
        <v>172</v>
      </c>
      <c r="AQ93" s="616">
        <f t="shared" si="127"/>
        <v>562</v>
      </c>
      <c r="AR93" s="616">
        <f t="shared" si="128"/>
        <v>660</v>
      </c>
      <c r="AT93" s="16" t="s">
        <v>198</v>
      </c>
      <c r="AU93" s="13">
        <v>25</v>
      </c>
      <c r="AV93" s="13">
        <v>81</v>
      </c>
      <c r="AW93" s="13">
        <v>62</v>
      </c>
      <c r="AX93" s="13">
        <v>47</v>
      </c>
      <c r="AY93" s="13">
        <v>50</v>
      </c>
      <c r="AZ93" s="13">
        <v>42</v>
      </c>
      <c r="BA93" s="13">
        <v>41</v>
      </c>
      <c r="BB93" s="13">
        <v>59</v>
      </c>
      <c r="BC93" s="13">
        <v>60</v>
      </c>
      <c r="BD93" s="13">
        <v>47</v>
      </c>
      <c r="BE93" s="13">
        <v>60</v>
      </c>
      <c r="BF93" s="13">
        <v>71</v>
      </c>
      <c r="BG93" s="13">
        <v>102</v>
      </c>
      <c r="BH93" s="13">
        <v>113</v>
      </c>
      <c r="BI93" s="13">
        <v>134</v>
      </c>
      <c r="BJ93" s="13">
        <v>192</v>
      </c>
      <c r="BK93" s="13">
        <v>247</v>
      </c>
      <c r="BL93" s="13">
        <v>308</v>
      </c>
      <c r="BM93" s="13">
        <v>387</v>
      </c>
      <c r="BN93" s="13">
        <v>443</v>
      </c>
      <c r="BO93" s="13">
        <v>520</v>
      </c>
      <c r="BP93" s="13">
        <v>597</v>
      </c>
      <c r="BQ93" s="13">
        <v>634</v>
      </c>
      <c r="BR93" s="13">
        <v>711</v>
      </c>
      <c r="BS93" s="13">
        <v>756</v>
      </c>
      <c r="BT93" s="13">
        <v>896</v>
      </c>
      <c r="BU93" s="13">
        <v>877</v>
      </c>
      <c r="BV93" s="13">
        <v>867</v>
      </c>
      <c r="BW93" s="13">
        <v>946</v>
      </c>
      <c r="BX93" s="13">
        <v>1023</v>
      </c>
      <c r="BY93" s="13">
        <v>977</v>
      </c>
      <c r="BZ93" s="13">
        <v>895</v>
      </c>
      <c r="CA93" s="13">
        <v>925</v>
      </c>
      <c r="CB93" s="13">
        <v>892</v>
      </c>
      <c r="CC93" s="13">
        <v>889</v>
      </c>
      <c r="CD93" s="13">
        <v>908</v>
      </c>
      <c r="CE93" s="13">
        <v>840</v>
      </c>
      <c r="CF93" s="13">
        <v>855</v>
      </c>
      <c r="CG93" s="13">
        <v>866</v>
      </c>
      <c r="CH93" s="13">
        <v>856</v>
      </c>
      <c r="CI93" s="13">
        <v>801</v>
      </c>
      <c r="CJ93" s="13">
        <v>790</v>
      </c>
      <c r="CK93" s="13">
        <v>844</v>
      </c>
      <c r="CL93" s="13">
        <v>783</v>
      </c>
      <c r="CM93" s="13">
        <v>801</v>
      </c>
      <c r="CN93" s="13">
        <v>765</v>
      </c>
      <c r="CO93" s="13">
        <v>728</v>
      </c>
      <c r="CP93" s="13">
        <v>671</v>
      </c>
      <c r="CQ93" s="13">
        <v>719</v>
      </c>
      <c r="CR93" s="13">
        <v>669</v>
      </c>
      <c r="CS93" s="13">
        <v>639</v>
      </c>
      <c r="CT93" s="13">
        <v>655</v>
      </c>
      <c r="CU93" s="13">
        <v>625</v>
      </c>
      <c r="CV93" s="13">
        <v>545</v>
      </c>
      <c r="CW93" s="13">
        <v>560</v>
      </c>
      <c r="CX93" s="13">
        <v>559</v>
      </c>
      <c r="CY93" s="13">
        <v>533</v>
      </c>
      <c r="CZ93" s="13">
        <v>532</v>
      </c>
      <c r="DA93" s="13">
        <v>490</v>
      </c>
      <c r="DB93" s="13">
        <v>460</v>
      </c>
      <c r="DC93" s="13">
        <v>409</v>
      </c>
      <c r="DD93" s="13">
        <v>369</v>
      </c>
      <c r="DE93" s="13">
        <v>376</v>
      </c>
      <c r="DF93" s="13">
        <v>364</v>
      </c>
      <c r="DG93" s="13">
        <v>316</v>
      </c>
      <c r="DH93" s="13">
        <v>302</v>
      </c>
      <c r="DI93" s="13">
        <v>298</v>
      </c>
      <c r="DJ93" s="13">
        <v>281</v>
      </c>
      <c r="DK93" s="13">
        <v>266</v>
      </c>
      <c r="DL93" s="13">
        <v>251</v>
      </c>
      <c r="DM93" s="13">
        <v>194</v>
      </c>
      <c r="DN93" s="13">
        <v>212</v>
      </c>
      <c r="DO93" s="13">
        <v>179</v>
      </c>
      <c r="DP93" s="13">
        <v>220</v>
      </c>
      <c r="DQ93" s="13">
        <v>187</v>
      </c>
      <c r="DR93" s="13">
        <v>173</v>
      </c>
      <c r="DS93" s="13">
        <v>172</v>
      </c>
      <c r="DT93" s="13">
        <v>174</v>
      </c>
      <c r="DU93" s="13">
        <v>132</v>
      </c>
      <c r="DV93" s="13">
        <v>158</v>
      </c>
      <c r="DW93" s="13">
        <v>144</v>
      </c>
      <c r="DX93" s="13">
        <v>121</v>
      </c>
      <c r="DY93" s="13">
        <v>128</v>
      </c>
      <c r="DZ93" s="13">
        <v>109</v>
      </c>
      <c r="EA93" s="13">
        <v>121</v>
      </c>
      <c r="EB93" s="13">
        <v>106</v>
      </c>
      <c r="EC93" s="13">
        <v>111</v>
      </c>
      <c r="ED93" s="13">
        <v>98</v>
      </c>
      <c r="EE93" s="13">
        <v>98</v>
      </c>
      <c r="EF93" s="13">
        <v>90</v>
      </c>
      <c r="EG93" s="13">
        <v>108</v>
      </c>
      <c r="EH93" s="13">
        <v>94</v>
      </c>
      <c r="EI93" s="13">
        <v>75</v>
      </c>
      <c r="EJ93" s="13">
        <v>63</v>
      </c>
      <c r="EK93" s="13">
        <v>59</v>
      </c>
      <c r="EL93" s="13">
        <v>46</v>
      </c>
      <c r="EM93" s="13">
        <v>39</v>
      </c>
      <c r="EN93" s="13">
        <v>18</v>
      </c>
      <c r="EO93" s="13">
        <v>21</v>
      </c>
      <c r="EP93" s="13">
        <v>13</v>
      </c>
      <c r="EQ93" s="13">
        <v>10</v>
      </c>
      <c r="ER93" s="13">
        <v>7</v>
      </c>
      <c r="ES93" s="13">
        <v>4</v>
      </c>
      <c r="ET93" s="13">
        <v>1</v>
      </c>
      <c r="EU93" s="13">
        <v>1</v>
      </c>
      <c r="EV93" s="13">
        <v>1</v>
      </c>
      <c r="EW93" s="13"/>
      <c r="EX93" s="13"/>
      <c r="EY93" s="13">
        <v>1</v>
      </c>
      <c r="EZ93" s="13"/>
      <c r="FA93" s="13">
        <v>1</v>
      </c>
      <c r="FB93" s="13">
        <v>6</v>
      </c>
      <c r="FC93" s="57">
        <v>39197</v>
      </c>
      <c r="FD93" s="13">
        <v>39197</v>
      </c>
      <c r="FE93" s="16" t="s">
        <v>198</v>
      </c>
      <c r="FF93" s="13">
        <v>26</v>
      </c>
      <c r="FG93" s="13">
        <v>84</v>
      </c>
      <c r="FH93" s="13">
        <v>87</v>
      </c>
      <c r="FI93" s="13">
        <v>51</v>
      </c>
      <c r="FJ93" s="13">
        <v>51</v>
      </c>
      <c r="FK93" s="13">
        <v>41</v>
      </c>
      <c r="FL93" s="13">
        <v>39</v>
      </c>
      <c r="FM93" s="13">
        <v>51</v>
      </c>
      <c r="FN93" s="13">
        <v>48</v>
      </c>
      <c r="FO93" s="13">
        <v>43</v>
      </c>
      <c r="FP93" s="13">
        <v>52</v>
      </c>
      <c r="FQ93" s="13">
        <v>86</v>
      </c>
      <c r="FR93" s="13">
        <v>77</v>
      </c>
      <c r="FS93" s="13">
        <v>87</v>
      </c>
      <c r="FT93" s="13">
        <v>111</v>
      </c>
      <c r="FU93" s="13">
        <v>151</v>
      </c>
      <c r="FV93" s="13">
        <v>218</v>
      </c>
      <c r="FW93" s="13">
        <v>260</v>
      </c>
      <c r="FX93" s="13">
        <v>347</v>
      </c>
      <c r="FY93" s="13">
        <v>376</v>
      </c>
      <c r="FZ93" s="13">
        <v>518</v>
      </c>
      <c r="GA93" s="13">
        <v>566</v>
      </c>
      <c r="GB93" s="13">
        <v>598</v>
      </c>
      <c r="GC93" s="13">
        <v>664</v>
      </c>
      <c r="GD93" s="13">
        <v>697</v>
      </c>
      <c r="GE93" s="13">
        <v>812</v>
      </c>
      <c r="GF93" s="13">
        <v>796</v>
      </c>
      <c r="GG93" s="13">
        <v>798</v>
      </c>
      <c r="GH93" s="13">
        <v>856</v>
      </c>
      <c r="GI93" s="13">
        <v>902</v>
      </c>
      <c r="GJ93" s="13">
        <v>886</v>
      </c>
      <c r="GK93" s="13">
        <v>828</v>
      </c>
      <c r="GL93" s="13">
        <v>880</v>
      </c>
      <c r="GM93" s="13">
        <v>879</v>
      </c>
      <c r="GN93" s="13">
        <v>911</v>
      </c>
      <c r="GO93" s="13">
        <v>796</v>
      </c>
      <c r="GP93" s="13">
        <v>828</v>
      </c>
      <c r="GQ93" s="13">
        <v>822</v>
      </c>
      <c r="GR93" s="13">
        <v>762</v>
      </c>
      <c r="GS93" s="13">
        <v>836</v>
      </c>
      <c r="GT93" s="13">
        <v>835</v>
      </c>
      <c r="GU93" s="13">
        <v>787</v>
      </c>
      <c r="GV93" s="13">
        <v>764</v>
      </c>
      <c r="GW93" s="13">
        <v>750</v>
      </c>
      <c r="GX93" s="13">
        <v>769</v>
      </c>
      <c r="GY93" s="13">
        <v>735</v>
      </c>
      <c r="GZ93" s="13">
        <v>724</v>
      </c>
      <c r="HA93" s="13">
        <v>707</v>
      </c>
      <c r="HB93" s="13">
        <v>682</v>
      </c>
      <c r="HC93" s="13">
        <v>651</v>
      </c>
      <c r="HD93" s="13">
        <v>651</v>
      </c>
      <c r="HE93" s="13">
        <v>668</v>
      </c>
      <c r="HF93" s="13">
        <v>613</v>
      </c>
      <c r="HG93" s="13">
        <v>561</v>
      </c>
      <c r="HH93" s="13">
        <v>551</v>
      </c>
      <c r="HI93" s="13">
        <v>538</v>
      </c>
      <c r="HJ93" s="13">
        <v>555</v>
      </c>
      <c r="HK93" s="13">
        <v>552</v>
      </c>
      <c r="HL93" s="13">
        <v>497</v>
      </c>
      <c r="HM93" s="13">
        <v>456</v>
      </c>
      <c r="HN93" s="13">
        <v>401</v>
      </c>
      <c r="HO93" s="13">
        <v>405</v>
      </c>
      <c r="HP93" s="13">
        <v>360</v>
      </c>
      <c r="HQ93" s="13">
        <v>358</v>
      </c>
      <c r="HR93" s="13">
        <v>390</v>
      </c>
      <c r="HS93" s="13">
        <v>359</v>
      </c>
      <c r="HT93" s="13">
        <v>286</v>
      </c>
      <c r="HU93" s="13">
        <v>288</v>
      </c>
      <c r="HV93" s="13">
        <v>258</v>
      </c>
      <c r="HW93" s="13">
        <v>290</v>
      </c>
      <c r="HX93" s="13">
        <v>230</v>
      </c>
      <c r="HY93" s="13">
        <v>244</v>
      </c>
      <c r="HZ93" s="13">
        <v>183</v>
      </c>
      <c r="IA93" s="13">
        <v>180</v>
      </c>
      <c r="IB93" s="13">
        <v>177</v>
      </c>
      <c r="IC93" s="13">
        <v>177</v>
      </c>
      <c r="ID93" s="13">
        <v>172</v>
      </c>
      <c r="IE93" s="13">
        <v>136</v>
      </c>
      <c r="IF93" s="13">
        <v>137</v>
      </c>
      <c r="IG93" s="13">
        <v>116</v>
      </c>
      <c r="IH93" s="13">
        <v>124</v>
      </c>
      <c r="II93" s="13">
        <v>92</v>
      </c>
      <c r="IJ93" s="13">
        <v>103</v>
      </c>
      <c r="IK93" s="13">
        <v>95</v>
      </c>
      <c r="IL93" s="13">
        <v>76</v>
      </c>
      <c r="IM93" s="13">
        <v>78</v>
      </c>
      <c r="IN93" s="13">
        <v>70</v>
      </c>
      <c r="IO93" s="13">
        <v>61</v>
      </c>
      <c r="IP93" s="13">
        <v>50</v>
      </c>
      <c r="IQ93" s="13">
        <v>50</v>
      </c>
      <c r="IR93" s="13">
        <v>33</v>
      </c>
      <c r="IS93" s="13">
        <v>30</v>
      </c>
      <c r="IT93" s="13">
        <v>29</v>
      </c>
      <c r="IU93" s="13">
        <v>17</v>
      </c>
      <c r="IV93" s="13">
        <v>18</v>
      </c>
      <c r="IW93" s="13">
        <v>16</v>
      </c>
      <c r="IX93" s="13">
        <v>10</v>
      </c>
      <c r="IY93" s="13">
        <v>6</v>
      </c>
      <c r="IZ93" s="13">
        <v>3</v>
      </c>
      <c r="JA93" s="13">
        <v>3</v>
      </c>
      <c r="JB93" s="13">
        <v>4</v>
      </c>
      <c r="JC93" s="13">
        <v>2</v>
      </c>
      <c r="JD93" s="13"/>
      <c r="JE93" s="13">
        <v>1</v>
      </c>
      <c r="JF93" s="13"/>
      <c r="JG93" s="13"/>
      <c r="JH93" s="13">
        <v>1</v>
      </c>
      <c r="JI93" s="57">
        <v>37086</v>
      </c>
      <c r="JJ93" s="13">
        <v>9</v>
      </c>
      <c r="JK93" s="13">
        <v>38</v>
      </c>
      <c r="JL93" s="13">
        <v>1</v>
      </c>
      <c r="JM93" s="13"/>
      <c r="JN93" s="13">
        <v>1</v>
      </c>
      <c r="JO93" s="13">
        <v>1</v>
      </c>
      <c r="JP93" s="13"/>
      <c r="JQ93" s="13">
        <v>5</v>
      </c>
      <c r="JR93" s="13">
        <v>1</v>
      </c>
      <c r="JS93" s="13">
        <v>3</v>
      </c>
      <c r="JT93" s="13">
        <v>2</v>
      </c>
      <c r="JU93" s="13">
        <v>4</v>
      </c>
      <c r="JV93" s="13">
        <v>6</v>
      </c>
      <c r="JW93" s="13">
        <v>2</v>
      </c>
      <c r="JX93" s="13">
        <v>1</v>
      </c>
      <c r="JY93" s="13">
        <v>4</v>
      </c>
      <c r="JZ93" s="13">
        <v>5</v>
      </c>
      <c r="KA93" s="13">
        <v>4</v>
      </c>
      <c r="KB93" s="13">
        <v>10</v>
      </c>
      <c r="KC93" s="13">
        <v>8</v>
      </c>
      <c r="KD93" s="13">
        <v>8</v>
      </c>
      <c r="KE93" s="13">
        <v>8</v>
      </c>
      <c r="KF93" s="13">
        <v>9</v>
      </c>
      <c r="KG93" s="13">
        <v>6</v>
      </c>
      <c r="KH93" s="13">
        <v>5</v>
      </c>
      <c r="KI93" s="13">
        <v>7</v>
      </c>
      <c r="KJ93" s="13">
        <v>8</v>
      </c>
      <c r="KK93" s="13">
        <v>8</v>
      </c>
      <c r="KL93" s="13">
        <v>10</v>
      </c>
      <c r="KM93" s="13">
        <v>5</v>
      </c>
      <c r="KN93" s="13">
        <v>13</v>
      </c>
      <c r="KO93" s="13">
        <v>13</v>
      </c>
      <c r="KP93" s="13">
        <v>21</v>
      </c>
      <c r="KQ93" s="13">
        <v>17</v>
      </c>
      <c r="KR93" s="13">
        <v>31</v>
      </c>
      <c r="KS93" s="13">
        <v>20</v>
      </c>
      <c r="KT93" s="13">
        <v>13</v>
      </c>
      <c r="KU93" s="13">
        <v>15</v>
      </c>
      <c r="KV93" s="13">
        <v>11</v>
      </c>
      <c r="KW93" s="13">
        <v>5</v>
      </c>
      <c r="KX93" s="13">
        <v>6</v>
      </c>
      <c r="KY93" s="13">
        <v>33</v>
      </c>
      <c r="KZ93" s="13">
        <v>6</v>
      </c>
      <c r="LA93" s="13">
        <v>12</v>
      </c>
      <c r="LB93" s="13">
        <v>7</v>
      </c>
      <c r="LC93" s="13">
        <v>9</v>
      </c>
      <c r="LD93" s="13">
        <v>8</v>
      </c>
      <c r="LE93" s="13">
        <v>3</v>
      </c>
      <c r="LF93" s="13">
        <v>10</v>
      </c>
      <c r="LG93" s="13">
        <v>8</v>
      </c>
      <c r="LH93" s="13">
        <v>3</v>
      </c>
      <c r="LI93" s="13">
        <v>5</v>
      </c>
      <c r="LJ93" s="13">
        <v>5</v>
      </c>
      <c r="LK93" s="13">
        <v>3</v>
      </c>
      <c r="LL93" s="13">
        <v>4</v>
      </c>
      <c r="LM93" s="13">
        <v>10</v>
      </c>
      <c r="LN93" s="13">
        <v>9</v>
      </c>
      <c r="LO93" s="13">
        <v>8</v>
      </c>
      <c r="LP93" s="13">
        <v>6</v>
      </c>
      <c r="LQ93" s="13">
        <v>3</v>
      </c>
      <c r="LR93" s="13">
        <v>3</v>
      </c>
      <c r="LS93" s="13">
        <v>2</v>
      </c>
      <c r="LT93" s="13">
        <v>4</v>
      </c>
      <c r="LU93" s="13">
        <v>8</v>
      </c>
      <c r="LV93" s="13">
        <v>4</v>
      </c>
      <c r="LW93" s="13">
        <v>2</v>
      </c>
      <c r="LX93" s="13">
        <v>2</v>
      </c>
      <c r="LY93" s="13">
        <v>4</v>
      </c>
      <c r="LZ93" s="13">
        <v>7</v>
      </c>
      <c r="MA93" s="13">
        <v>3</v>
      </c>
      <c r="MB93" s="13">
        <v>4</v>
      </c>
      <c r="MC93" s="13">
        <v>1</v>
      </c>
      <c r="MD93" s="13">
        <v>2</v>
      </c>
      <c r="ME93" s="13">
        <v>2</v>
      </c>
      <c r="MF93" s="13">
        <v>4</v>
      </c>
      <c r="MG93" s="13">
        <v>1</v>
      </c>
      <c r="MH93" s="13">
        <v>4</v>
      </c>
      <c r="MI93" s="13">
        <v>3</v>
      </c>
      <c r="MJ93" s="13">
        <v>2</v>
      </c>
      <c r="MK93" s="13">
        <v>2</v>
      </c>
      <c r="ML93" s="13">
        <v>3</v>
      </c>
      <c r="MM93" s="13">
        <v>3</v>
      </c>
      <c r="MN93" s="13">
        <v>5</v>
      </c>
      <c r="MO93" s="13">
        <v>3</v>
      </c>
      <c r="MP93" s="13">
        <v>6</v>
      </c>
      <c r="MQ93" s="13">
        <v>5</v>
      </c>
      <c r="MR93" s="13">
        <v>4</v>
      </c>
      <c r="MS93" s="13">
        <v>6</v>
      </c>
      <c r="MT93" s="13">
        <v>7</v>
      </c>
      <c r="MU93" s="13">
        <v>6</v>
      </c>
      <c r="MV93" s="13">
        <v>7</v>
      </c>
      <c r="MW93" s="13">
        <v>6</v>
      </c>
      <c r="MX93" s="13">
        <v>5</v>
      </c>
      <c r="MY93" s="13">
        <v>5</v>
      </c>
      <c r="MZ93" s="13">
        <v>3</v>
      </c>
      <c r="NA93" s="13">
        <v>4</v>
      </c>
      <c r="NB93" s="13"/>
      <c r="NC93" s="13">
        <v>5</v>
      </c>
      <c r="ND93" s="13"/>
      <c r="NE93" s="13">
        <v>1</v>
      </c>
      <c r="NF93" s="13">
        <v>1</v>
      </c>
      <c r="NG93" s="13"/>
      <c r="NH93" s="13">
        <v>1</v>
      </c>
      <c r="NI93" s="13"/>
      <c r="NJ93" s="13"/>
      <c r="NK93" s="13">
        <v>1</v>
      </c>
      <c r="NL93" s="13"/>
      <c r="NM93" s="13">
        <v>6</v>
      </c>
      <c r="NN93" s="57">
        <v>653</v>
      </c>
      <c r="NO93" s="13">
        <v>37739</v>
      </c>
    </row>
    <row r="94" spans="1:379">
      <c r="A94" s="8" t="s">
        <v>202</v>
      </c>
      <c r="B94" s="232">
        <f t="shared" si="129"/>
        <v>30</v>
      </c>
      <c r="C94" s="232">
        <f t="shared" si="130"/>
        <v>26</v>
      </c>
      <c r="D94" s="232">
        <f t="shared" si="131"/>
        <v>55</v>
      </c>
      <c r="E94" s="232">
        <f t="shared" si="132"/>
        <v>75</v>
      </c>
      <c r="F94" s="232">
        <f t="shared" si="133"/>
        <v>127</v>
      </c>
      <c r="G94" s="232">
        <f t="shared" si="134"/>
        <v>122</v>
      </c>
      <c r="H94" s="232">
        <f t="shared" si="135"/>
        <v>91</v>
      </c>
      <c r="I94" s="232">
        <f t="shared" si="136"/>
        <v>115</v>
      </c>
      <c r="J94" s="232">
        <f t="shared" si="137"/>
        <v>96</v>
      </c>
      <c r="K94" s="232">
        <f t="shared" si="138"/>
        <v>121</v>
      </c>
      <c r="L94" s="232">
        <f t="shared" si="139"/>
        <v>73</v>
      </c>
      <c r="M94" s="232">
        <f t="shared" si="140"/>
        <v>92</v>
      </c>
      <c r="N94" s="232">
        <f t="shared" si="141"/>
        <v>41</v>
      </c>
      <c r="O94" s="232">
        <f t="shared" si="142"/>
        <v>41</v>
      </c>
      <c r="P94" s="232">
        <f t="shared" si="143"/>
        <v>30</v>
      </c>
      <c r="Q94" s="232">
        <f t="shared" si="144"/>
        <v>20</v>
      </c>
      <c r="R94" s="232">
        <f t="shared" si="145"/>
        <v>13</v>
      </c>
      <c r="S94" s="232">
        <f t="shared" si="146"/>
        <v>17</v>
      </c>
      <c r="T94" s="232">
        <f t="shared" si="147"/>
        <v>1</v>
      </c>
      <c r="U94" s="232">
        <f t="shared" si="148"/>
        <v>13</v>
      </c>
      <c r="W94" s="16" t="s">
        <v>199</v>
      </c>
      <c r="X94" s="616">
        <f t="shared" si="108"/>
        <v>180</v>
      </c>
      <c r="Y94" s="616">
        <f t="shared" si="109"/>
        <v>142</v>
      </c>
      <c r="Z94" s="616">
        <f t="shared" si="110"/>
        <v>438</v>
      </c>
      <c r="AA94" s="616">
        <f t="shared" si="111"/>
        <v>528</v>
      </c>
      <c r="AB94" s="616">
        <f t="shared" si="112"/>
        <v>1602</v>
      </c>
      <c r="AC94" s="616">
        <f t="shared" si="113"/>
        <v>1539</v>
      </c>
      <c r="AD94" s="616">
        <f t="shared" si="114"/>
        <v>1903</v>
      </c>
      <c r="AE94" s="616">
        <f t="shared" si="115"/>
        <v>1725</v>
      </c>
      <c r="AF94" s="616">
        <f t="shared" si="116"/>
        <v>1421</v>
      </c>
      <c r="AG94" s="616">
        <f t="shared" si="117"/>
        <v>1342</v>
      </c>
      <c r="AH94" s="616">
        <f t="shared" si="118"/>
        <v>821</v>
      </c>
      <c r="AI94" s="616">
        <f t="shared" si="119"/>
        <v>807</v>
      </c>
      <c r="AJ94" s="616">
        <f t="shared" si="120"/>
        <v>430</v>
      </c>
      <c r="AK94" s="616">
        <f t="shared" si="121"/>
        <v>384</v>
      </c>
      <c r="AL94" s="616">
        <f t="shared" si="122"/>
        <v>160</v>
      </c>
      <c r="AM94" s="616">
        <f t="shared" si="123"/>
        <v>161</v>
      </c>
      <c r="AN94" s="616">
        <f t="shared" si="124"/>
        <v>49</v>
      </c>
      <c r="AO94" s="616">
        <f t="shared" si="125"/>
        <v>63</v>
      </c>
      <c r="AP94" s="616">
        <f t="shared" si="126"/>
        <v>8</v>
      </c>
      <c r="AQ94" s="616">
        <f t="shared" si="127"/>
        <v>15</v>
      </c>
      <c r="AR94" s="616">
        <f t="shared" si="128"/>
        <v>162</v>
      </c>
      <c r="AT94" s="16" t="s">
        <v>199</v>
      </c>
      <c r="AU94" s="13">
        <v>2</v>
      </c>
      <c r="AV94" s="13">
        <v>15</v>
      </c>
      <c r="AW94" s="13">
        <v>21</v>
      </c>
      <c r="AX94" s="13">
        <v>11</v>
      </c>
      <c r="AY94" s="13">
        <v>16</v>
      </c>
      <c r="AZ94" s="13">
        <v>12</v>
      </c>
      <c r="BA94" s="13">
        <v>18</v>
      </c>
      <c r="BB94" s="13">
        <v>16</v>
      </c>
      <c r="BC94" s="13">
        <v>15</v>
      </c>
      <c r="BD94" s="13">
        <v>16</v>
      </c>
      <c r="BE94" s="13">
        <v>31</v>
      </c>
      <c r="BF94" s="13">
        <v>18</v>
      </c>
      <c r="BG94" s="13">
        <v>40</v>
      </c>
      <c r="BH94" s="13">
        <v>32</v>
      </c>
      <c r="BI94" s="13">
        <v>44</v>
      </c>
      <c r="BJ94" s="13">
        <v>52</v>
      </c>
      <c r="BK94" s="13">
        <v>66</v>
      </c>
      <c r="BL94" s="13">
        <v>75</v>
      </c>
      <c r="BM94" s="13">
        <v>79</v>
      </c>
      <c r="BN94" s="13">
        <v>91</v>
      </c>
      <c r="BO94" s="13">
        <v>120</v>
      </c>
      <c r="BP94" s="13">
        <v>157</v>
      </c>
      <c r="BQ94" s="13">
        <v>137</v>
      </c>
      <c r="BR94" s="13">
        <v>130</v>
      </c>
      <c r="BS94" s="13">
        <v>145</v>
      </c>
      <c r="BT94" s="13">
        <v>149</v>
      </c>
      <c r="BU94" s="13">
        <v>172</v>
      </c>
      <c r="BV94" s="13">
        <v>154</v>
      </c>
      <c r="BW94" s="13">
        <v>175</v>
      </c>
      <c r="BX94" s="13">
        <v>200</v>
      </c>
      <c r="BY94" s="13">
        <v>166</v>
      </c>
      <c r="BZ94" s="13">
        <v>173</v>
      </c>
      <c r="CA94" s="13">
        <v>188</v>
      </c>
      <c r="CB94" s="13">
        <v>175</v>
      </c>
      <c r="CC94" s="13">
        <v>178</v>
      </c>
      <c r="CD94" s="13">
        <v>201</v>
      </c>
      <c r="CE94" s="13">
        <v>137</v>
      </c>
      <c r="CF94" s="13">
        <v>166</v>
      </c>
      <c r="CG94" s="13">
        <v>167</v>
      </c>
      <c r="CH94" s="13">
        <v>174</v>
      </c>
      <c r="CI94" s="13">
        <v>144</v>
      </c>
      <c r="CJ94" s="13">
        <v>159</v>
      </c>
      <c r="CK94" s="13">
        <v>166</v>
      </c>
      <c r="CL94" s="13">
        <v>159</v>
      </c>
      <c r="CM94" s="13">
        <v>126</v>
      </c>
      <c r="CN94" s="13">
        <v>126</v>
      </c>
      <c r="CO94" s="13">
        <v>106</v>
      </c>
      <c r="CP94" s="13">
        <v>130</v>
      </c>
      <c r="CQ94" s="13">
        <v>108</v>
      </c>
      <c r="CR94" s="13">
        <v>118</v>
      </c>
      <c r="CS94" s="13">
        <v>112</v>
      </c>
      <c r="CT94" s="13">
        <v>96</v>
      </c>
      <c r="CU94" s="13">
        <v>100</v>
      </c>
      <c r="CV94" s="13">
        <v>77</v>
      </c>
      <c r="CW94" s="13">
        <v>75</v>
      </c>
      <c r="CX94" s="13">
        <v>85</v>
      </c>
      <c r="CY94" s="13">
        <v>61</v>
      </c>
      <c r="CZ94" s="13">
        <v>74</v>
      </c>
      <c r="DA94" s="13">
        <v>70</v>
      </c>
      <c r="DB94" s="13">
        <v>57</v>
      </c>
      <c r="DC94" s="13">
        <v>57</v>
      </c>
      <c r="DD94" s="13">
        <v>55</v>
      </c>
      <c r="DE94" s="13">
        <v>48</v>
      </c>
      <c r="DF94" s="13">
        <v>51</v>
      </c>
      <c r="DG94" s="13">
        <v>20</v>
      </c>
      <c r="DH94" s="13">
        <v>38</v>
      </c>
      <c r="DI94" s="13">
        <v>29</v>
      </c>
      <c r="DJ94" s="13">
        <v>31</v>
      </c>
      <c r="DK94" s="13">
        <v>25</v>
      </c>
      <c r="DL94" s="13">
        <v>30</v>
      </c>
      <c r="DM94" s="13">
        <v>17</v>
      </c>
      <c r="DN94" s="13">
        <v>22</v>
      </c>
      <c r="DO94" s="13">
        <v>18</v>
      </c>
      <c r="DP94" s="13">
        <v>11</v>
      </c>
      <c r="DQ94" s="13">
        <v>16</v>
      </c>
      <c r="DR94" s="13">
        <v>9</v>
      </c>
      <c r="DS94" s="13">
        <v>19</v>
      </c>
      <c r="DT94" s="13">
        <v>19</v>
      </c>
      <c r="DU94" s="13">
        <v>17</v>
      </c>
      <c r="DV94" s="13">
        <v>13</v>
      </c>
      <c r="DW94" s="13">
        <v>9</v>
      </c>
      <c r="DX94" s="13">
        <v>10</v>
      </c>
      <c r="DY94" s="13">
        <v>10</v>
      </c>
      <c r="DZ94" s="13">
        <v>7</v>
      </c>
      <c r="EA94" s="13">
        <v>7</v>
      </c>
      <c r="EB94" s="13">
        <v>3</v>
      </c>
      <c r="EC94" s="13">
        <v>4</v>
      </c>
      <c r="ED94" s="13">
        <v>4</v>
      </c>
      <c r="EE94" s="13">
        <v>4</v>
      </c>
      <c r="EF94" s="13">
        <v>5</v>
      </c>
      <c r="EG94" s="13">
        <v>2</v>
      </c>
      <c r="EH94" s="13">
        <v>4</v>
      </c>
      <c r="EI94" s="13">
        <v>3</v>
      </c>
      <c r="EJ94" s="13"/>
      <c r="EK94" s="13">
        <v>2</v>
      </c>
      <c r="EL94" s="13">
        <v>1</v>
      </c>
      <c r="EM94" s="13">
        <v>1</v>
      </c>
      <c r="EN94" s="13"/>
      <c r="EO94" s="13"/>
      <c r="EP94" s="13"/>
      <c r="EQ94" s="13">
        <v>1</v>
      </c>
      <c r="ER94" s="13"/>
      <c r="ES94" s="13"/>
      <c r="ET94" s="13">
        <v>1</v>
      </c>
      <c r="EU94" s="13"/>
      <c r="EV94" s="13"/>
      <c r="EW94" s="13"/>
      <c r="EX94" s="13"/>
      <c r="EY94" s="13"/>
      <c r="EZ94" s="13"/>
      <c r="FA94" s="13"/>
      <c r="FB94" s="13"/>
      <c r="FC94" s="57">
        <v>6706</v>
      </c>
      <c r="FD94" s="13">
        <v>6706</v>
      </c>
      <c r="FE94" s="16" t="s">
        <v>199</v>
      </c>
      <c r="FF94" s="13">
        <v>8</v>
      </c>
      <c r="FG94" s="13">
        <v>21</v>
      </c>
      <c r="FH94" s="13">
        <v>24</v>
      </c>
      <c r="FI94" s="13">
        <v>10</v>
      </c>
      <c r="FJ94" s="13">
        <v>22</v>
      </c>
      <c r="FK94" s="13">
        <v>13</v>
      </c>
      <c r="FL94" s="13">
        <v>19</v>
      </c>
      <c r="FM94" s="13">
        <v>23</v>
      </c>
      <c r="FN94" s="13">
        <v>16</v>
      </c>
      <c r="FO94" s="13">
        <v>24</v>
      </c>
      <c r="FP94" s="13">
        <v>14</v>
      </c>
      <c r="FQ94" s="13">
        <v>27</v>
      </c>
      <c r="FR94" s="13">
        <v>23</v>
      </c>
      <c r="FS94" s="13">
        <v>20</v>
      </c>
      <c r="FT94" s="13">
        <v>45</v>
      </c>
      <c r="FU94" s="13">
        <v>41</v>
      </c>
      <c r="FV94" s="13">
        <v>39</v>
      </c>
      <c r="FW94" s="13">
        <v>55</v>
      </c>
      <c r="FX94" s="13">
        <v>92</v>
      </c>
      <c r="FY94" s="13">
        <v>82</v>
      </c>
      <c r="FZ94" s="13">
        <v>109</v>
      </c>
      <c r="GA94" s="13">
        <v>173</v>
      </c>
      <c r="GB94" s="13">
        <v>128</v>
      </c>
      <c r="GC94" s="13">
        <v>130</v>
      </c>
      <c r="GD94" s="13">
        <v>167</v>
      </c>
      <c r="GE94" s="13">
        <v>160</v>
      </c>
      <c r="GF94" s="13">
        <v>164</v>
      </c>
      <c r="GG94" s="13">
        <v>195</v>
      </c>
      <c r="GH94" s="13">
        <v>205</v>
      </c>
      <c r="GI94" s="13">
        <v>171</v>
      </c>
      <c r="GJ94" s="13">
        <v>196</v>
      </c>
      <c r="GK94" s="13">
        <v>213</v>
      </c>
      <c r="GL94" s="13">
        <v>186</v>
      </c>
      <c r="GM94" s="13">
        <v>197</v>
      </c>
      <c r="GN94" s="13">
        <v>197</v>
      </c>
      <c r="GO94" s="13">
        <v>169</v>
      </c>
      <c r="GP94" s="13">
        <v>186</v>
      </c>
      <c r="GQ94" s="13">
        <v>191</v>
      </c>
      <c r="GR94" s="13">
        <v>183</v>
      </c>
      <c r="GS94" s="13">
        <v>185</v>
      </c>
      <c r="GT94" s="13">
        <v>191</v>
      </c>
      <c r="GU94" s="13">
        <v>167</v>
      </c>
      <c r="GV94" s="13">
        <v>183</v>
      </c>
      <c r="GW94" s="13">
        <v>158</v>
      </c>
      <c r="GX94" s="13">
        <v>141</v>
      </c>
      <c r="GY94" s="13">
        <v>134</v>
      </c>
      <c r="GZ94" s="13">
        <v>118</v>
      </c>
      <c r="HA94" s="13">
        <v>105</v>
      </c>
      <c r="HB94" s="13">
        <v>113</v>
      </c>
      <c r="HC94" s="13">
        <v>111</v>
      </c>
      <c r="HD94" s="13">
        <v>118</v>
      </c>
      <c r="HE94" s="13">
        <v>103</v>
      </c>
      <c r="HF94" s="13">
        <v>88</v>
      </c>
      <c r="HG94" s="13">
        <v>83</v>
      </c>
      <c r="HH94" s="13">
        <v>82</v>
      </c>
      <c r="HI94" s="13">
        <v>67</v>
      </c>
      <c r="HJ94" s="13">
        <v>78</v>
      </c>
      <c r="HK94" s="13">
        <v>69</v>
      </c>
      <c r="HL94" s="13">
        <v>70</v>
      </c>
      <c r="HM94" s="13">
        <v>63</v>
      </c>
      <c r="HN94" s="13">
        <v>62</v>
      </c>
      <c r="HO94" s="13">
        <v>47</v>
      </c>
      <c r="HP94" s="13">
        <v>46</v>
      </c>
      <c r="HQ94" s="13">
        <v>42</v>
      </c>
      <c r="HR94" s="13">
        <v>50</v>
      </c>
      <c r="HS94" s="13">
        <v>46</v>
      </c>
      <c r="HT94" s="13">
        <v>49</v>
      </c>
      <c r="HU94" s="13">
        <v>32</v>
      </c>
      <c r="HV94" s="13">
        <v>27</v>
      </c>
      <c r="HW94" s="13">
        <v>29</v>
      </c>
      <c r="HX94" s="13">
        <v>28</v>
      </c>
      <c r="HY94" s="13">
        <v>18</v>
      </c>
      <c r="HZ94" s="13">
        <v>20</v>
      </c>
      <c r="IA94" s="13">
        <v>17</v>
      </c>
      <c r="IB94" s="13">
        <v>17</v>
      </c>
      <c r="IC94" s="13">
        <v>18</v>
      </c>
      <c r="ID94" s="13">
        <v>14</v>
      </c>
      <c r="IE94" s="13">
        <v>13</v>
      </c>
      <c r="IF94" s="13">
        <v>8</v>
      </c>
      <c r="IG94" s="13">
        <v>7</v>
      </c>
      <c r="IH94" s="13">
        <v>7</v>
      </c>
      <c r="II94" s="13">
        <v>8</v>
      </c>
      <c r="IJ94" s="13">
        <v>6</v>
      </c>
      <c r="IK94" s="13">
        <v>3</v>
      </c>
      <c r="IL94" s="13">
        <v>8</v>
      </c>
      <c r="IM94" s="13">
        <v>5</v>
      </c>
      <c r="IN94" s="13">
        <v>5</v>
      </c>
      <c r="IO94" s="13">
        <v>2</v>
      </c>
      <c r="IP94" s="13">
        <v>1</v>
      </c>
      <c r="IQ94" s="13">
        <v>4</v>
      </c>
      <c r="IR94" s="13">
        <v>2</v>
      </c>
      <c r="IS94" s="13">
        <v>1</v>
      </c>
      <c r="IT94" s="13">
        <v>1</v>
      </c>
      <c r="IU94" s="13">
        <v>2</v>
      </c>
      <c r="IV94" s="13"/>
      <c r="IW94" s="13"/>
      <c r="IX94" s="13">
        <v>1</v>
      </c>
      <c r="IY94" s="13">
        <v>1</v>
      </c>
      <c r="IZ94" s="13"/>
      <c r="JA94" s="13"/>
      <c r="JB94" s="13"/>
      <c r="JC94" s="13"/>
      <c r="JD94" s="13"/>
      <c r="JE94" s="13"/>
      <c r="JF94" s="13"/>
      <c r="JG94" s="13"/>
      <c r="JH94" s="13"/>
      <c r="JI94" s="57">
        <v>7012</v>
      </c>
      <c r="JJ94" s="13"/>
      <c r="JK94" s="13">
        <v>4</v>
      </c>
      <c r="JL94" s="13"/>
      <c r="JM94" s="13"/>
      <c r="JN94" s="13"/>
      <c r="JO94" s="13">
        <v>1</v>
      </c>
      <c r="JP94" s="13"/>
      <c r="JQ94" s="13"/>
      <c r="JR94" s="13">
        <v>1</v>
      </c>
      <c r="JS94" s="13"/>
      <c r="JT94" s="13">
        <v>3</v>
      </c>
      <c r="JU94" s="13">
        <v>1</v>
      </c>
      <c r="JV94" s="13">
        <v>2</v>
      </c>
      <c r="JW94" s="13">
        <v>2</v>
      </c>
      <c r="JX94" s="13"/>
      <c r="JY94" s="13">
        <v>2</v>
      </c>
      <c r="JZ94" s="13"/>
      <c r="KA94" s="13">
        <v>4</v>
      </c>
      <c r="KB94" s="13">
        <v>2</v>
      </c>
      <c r="KC94" s="13">
        <v>1</v>
      </c>
      <c r="KD94" s="13">
        <v>2</v>
      </c>
      <c r="KE94" s="13">
        <v>8</v>
      </c>
      <c r="KF94" s="13">
        <v>3</v>
      </c>
      <c r="KG94" s="13">
        <v>9</v>
      </c>
      <c r="KH94" s="13">
        <v>3</v>
      </c>
      <c r="KI94" s="13"/>
      <c r="KJ94" s="13">
        <v>1</v>
      </c>
      <c r="KK94" s="13">
        <v>2</v>
      </c>
      <c r="KL94" s="13">
        <v>1</v>
      </c>
      <c r="KM94" s="13">
        <v>1</v>
      </c>
      <c r="KN94" s="13">
        <v>7</v>
      </c>
      <c r="KO94" s="13">
        <v>3</v>
      </c>
      <c r="KP94" s="13">
        <v>1</v>
      </c>
      <c r="KQ94" s="13">
        <v>4</v>
      </c>
      <c r="KR94" s="13">
        <v>5</v>
      </c>
      <c r="KS94" s="13">
        <v>2</v>
      </c>
      <c r="KT94" s="13">
        <v>4</v>
      </c>
      <c r="KU94" s="13">
        <v>2</v>
      </c>
      <c r="KV94" s="13"/>
      <c r="KW94" s="13">
        <v>2</v>
      </c>
      <c r="KX94" s="13">
        <v>2</v>
      </c>
      <c r="KY94" s="13">
        <v>4</v>
      </c>
      <c r="KZ94" s="13">
        <v>1</v>
      </c>
      <c r="LA94" s="13">
        <v>1</v>
      </c>
      <c r="LB94" s="13">
        <v>1</v>
      </c>
      <c r="LC94" s="13">
        <v>6</v>
      </c>
      <c r="LD94" s="13">
        <v>3</v>
      </c>
      <c r="LE94" s="13">
        <v>1</v>
      </c>
      <c r="LF94" s="13">
        <v>2</v>
      </c>
      <c r="LG94" s="13">
        <v>1</v>
      </c>
      <c r="LH94" s="13"/>
      <c r="LI94" s="13">
        <v>1</v>
      </c>
      <c r="LJ94" s="13"/>
      <c r="LK94" s="13">
        <v>1</v>
      </c>
      <c r="LL94" s="13"/>
      <c r="LM94" s="13"/>
      <c r="LN94" s="13"/>
      <c r="LO94" s="13">
        <v>2</v>
      </c>
      <c r="LP94" s="13">
        <v>1</v>
      </c>
      <c r="LQ94" s="13">
        <v>1</v>
      </c>
      <c r="LR94" s="13">
        <v>1</v>
      </c>
      <c r="LS94" s="13">
        <v>1</v>
      </c>
      <c r="LT94" s="13"/>
      <c r="LU94" s="13">
        <v>1</v>
      </c>
      <c r="LV94" s="13">
        <v>1</v>
      </c>
      <c r="LW94" s="13"/>
      <c r="LX94" s="13">
        <v>1</v>
      </c>
      <c r="LY94" s="13">
        <v>1</v>
      </c>
      <c r="LZ94" s="13"/>
      <c r="MA94" s="13"/>
      <c r="MB94" s="13"/>
      <c r="MC94" s="13">
        <v>1</v>
      </c>
      <c r="MD94" s="13">
        <v>1</v>
      </c>
      <c r="ME94" s="13">
        <v>1</v>
      </c>
      <c r="MF94" s="13"/>
      <c r="MG94" s="13"/>
      <c r="MH94" s="13"/>
      <c r="MI94" s="13"/>
      <c r="MJ94" s="13"/>
      <c r="MK94" s="13">
        <v>2</v>
      </c>
      <c r="ML94" s="13"/>
      <c r="MM94" s="13"/>
      <c r="MN94" s="13"/>
      <c r="MO94" s="13"/>
      <c r="MP94" s="13"/>
      <c r="MQ94" s="13"/>
      <c r="MR94" s="13"/>
      <c r="MS94" s="13">
        <v>1</v>
      </c>
      <c r="MT94" s="13"/>
      <c r="MU94" s="13">
        <v>3</v>
      </c>
      <c r="MV94" s="13"/>
      <c r="MW94" s="13"/>
      <c r="MX94" s="13">
        <v>1</v>
      </c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>
        <v>35</v>
      </c>
      <c r="NN94" s="57">
        <v>162</v>
      </c>
      <c r="NO94" s="13">
        <v>7174</v>
      </c>
    </row>
    <row r="95" spans="1:379">
      <c r="A95" s="9" t="s">
        <v>106</v>
      </c>
      <c r="B95" s="232">
        <f t="shared" si="129"/>
        <v>158</v>
      </c>
      <c r="C95" s="232">
        <f t="shared" si="130"/>
        <v>138</v>
      </c>
      <c r="D95" s="232">
        <f t="shared" si="131"/>
        <v>563</v>
      </c>
      <c r="E95" s="232">
        <f t="shared" si="132"/>
        <v>607</v>
      </c>
      <c r="F95" s="232">
        <f t="shared" si="133"/>
        <v>2335</v>
      </c>
      <c r="G95" s="232">
        <f t="shared" si="134"/>
        <v>2285</v>
      </c>
      <c r="H95" s="232">
        <f t="shared" si="135"/>
        <v>2774</v>
      </c>
      <c r="I95" s="232">
        <f t="shared" si="136"/>
        <v>2339</v>
      </c>
      <c r="J95" s="232">
        <f t="shared" si="137"/>
        <v>2331</v>
      </c>
      <c r="K95" s="232">
        <f t="shared" si="138"/>
        <v>2064</v>
      </c>
      <c r="L95" s="232">
        <f t="shared" si="139"/>
        <v>1582</v>
      </c>
      <c r="M95" s="232">
        <f t="shared" si="140"/>
        <v>1488</v>
      </c>
      <c r="N95" s="232">
        <f t="shared" si="141"/>
        <v>894</v>
      </c>
      <c r="O95" s="232">
        <f t="shared" si="142"/>
        <v>839</v>
      </c>
      <c r="P95" s="232">
        <f t="shared" si="143"/>
        <v>467</v>
      </c>
      <c r="Q95" s="232">
        <f t="shared" si="144"/>
        <v>389</v>
      </c>
      <c r="R95" s="232">
        <f t="shared" si="145"/>
        <v>169</v>
      </c>
      <c r="S95" s="232">
        <f t="shared" si="146"/>
        <v>204</v>
      </c>
      <c r="T95" s="232">
        <f t="shared" si="147"/>
        <v>26</v>
      </c>
      <c r="U95" s="232">
        <f t="shared" si="148"/>
        <v>73</v>
      </c>
      <c r="W95" s="16" t="s">
        <v>200</v>
      </c>
      <c r="X95" s="616">
        <f t="shared" si="108"/>
        <v>721</v>
      </c>
      <c r="Y95" s="616">
        <f t="shared" si="109"/>
        <v>723</v>
      </c>
      <c r="Z95" s="616">
        <f t="shared" si="110"/>
        <v>1646</v>
      </c>
      <c r="AA95" s="616">
        <f t="shared" si="111"/>
        <v>1791</v>
      </c>
      <c r="AB95" s="616">
        <f t="shared" si="112"/>
        <v>5372</v>
      </c>
      <c r="AC95" s="616">
        <f t="shared" si="113"/>
        <v>5432</v>
      </c>
      <c r="AD95" s="616">
        <f t="shared" si="114"/>
        <v>6271</v>
      </c>
      <c r="AE95" s="616">
        <f t="shared" si="115"/>
        <v>5697</v>
      </c>
      <c r="AF95" s="616">
        <f t="shared" si="116"/>
        <v>5389</v>
      </c>
      <c r="AG95" s="616">
        <f t="shared" si="117"/>
        <v>5085</v>
      </c>
      <c r="AH95" s="616">
        <f t="shared" si="118"/>
        <v>3664</v>
      </c>
      <c r="AI95" s="616">
        <f t="shared" si="119"/>
        <v>3764</v>
      </c>
      <c r="AJ95" s="616">
        <f t="shared" si="120"/>
        <v>2243</v>
      </c>
      <c r="AK95" s="616">
        <f t="shared" si="121"/>
        <v>1996</v>
      </c>
      <c r="AL95" s="616">
        <f t="shared" si="122"/>
        <v>998</v>
      </c>
      <c r="AM95" s="616">
        <f t="shared" si="123"/>
        <v>947</v>
      </c>
      <c r="AN95" s="616">
        <f t="shared" si="124"/>
        <v>406</v>
      </c>
      <c r="AO95" s="616">
        <f t="shared" si="125"/>
        <v>559</v>
      </c>
      <c r="AP95" s="616">
        <f t="shared" si="126"/>
        <v>75</v>
      </c>
      <c r="AQ95" s="616">
        <f t="shared" si="127"/>
        <v>213</v>
      </c>
      <c r="AR95" s="616">
        <f t="shared" si="128"/>
        <v>526</v>
      </c>
      <c r="AT95" s="16" t="s">
        <v>200</v>
      </c>
      <c r="AU95" s="13">
        <v>27</v>
      </c>
      <c r="AV95" s="13">
        <v>103</v>
      </c>
      <c r="AW95" s="13">
        <v>98</v>
      </c>
      <c r="AX95" s="13">
        <v>76</v>
      </c>
      <c r="AY95" s="13">
        <v>58</v>
      </c>
      <c r="AZ95" s="13">
        <v>61</v>
      </c>
      <c r="BA95" s="13">
        <v>59</v>
      </c>
      <c r="BB95" s="13">
        <v>76</v>
      </c>
      <c r="BC95" s="13">
        <v>80</v>
      </c>
      <c r="BD95" s="13">
        <v>85</v>
      </c>
      <c r="BE95" s="13">
        <v>96</v>
      </c>
      <c r="BF95" s="13">
        <v>86</v>
      </c>
      <c r="BG95" s="13">
        <v>89</v>
      </c>
      <c r="BH95" s="13">
        <v>120</v>
      </c>
      <c r="BI95" s="13">
        <v>140</v>
      </c>
      <c r="BJ95" s="13">
        <v>158</v>
      </c>
      <c r="BK95" s="13">
        <v>211</v>
      </c>
      <c r="BL95" s="13">
        <v>243</v>
      </c>
      <c r="BM95" s="13">
        <v>309</v>
      </c>
      <c r="BN95" s="13">
        <v>339</v>
      </c>
      <c r="BO95" s="13">
        <v>432</v>
      </c>
      <c r="BP95" s="13">
        <v>399</v>
      </c>
      <c r="BQ95" s="13">
        <v>426</v>
      </c>
      <c r="BR95" s="13">
        <v>509</v>
      </c>
      <c r="BS95" s="13">
        <v>567</v>
      </c>
      <c r="BT95" s="13">
        <v>579</v>
      </c>
      <c r="BU95" s="13">
        <v>617</v>
      </c>
      <c r="BV95" s="13">
        <v>621</v>
      </c>
      <c r="BW95" s="13">
        <v>615</v>
      </c>
      <c r="BX95" s="13">
        <v>667</v>
      </c>
      <c r="BY95" s="13">
        <v>608</v>
      </c>
      <c r="BZ95" s="13">
        <v>602</v>
      </c>
      <c r="CA95" s="13">
        <v>581</v>
      </c>
      <c r="CB95" s="13">
        <v>592</v>
      </c>
      <c r="CC95" s="13">
        <v>557</v>
      </c>
      <c r="CD95" s="13">
        <v>557</v>
      </c>
      <c r="CE95" s="13">
        <v>556</v>
      </c>
      <c r="CF95" s="13">
        <v>542</v>
      </c>
      <c r="CG95" s="13">
        <v>533</v>
      </c>
      <c r="CH95" s="13">
        <v>569</v>
      </c>
      <c r="CI95" s="13">
        <v>560</v>
      </c>
      <c r="CJ95" s="13">
        <v>564</v>
      </c>
      <c r="CK95" s="13">
        <v>551</v>
      </c>
      <c r="CL95" s="13">
        <v>498</v>
      </c>
      <c r="CM95" s="13">
        <v>557</v>
      </c>
      <c r="CN95" s="13">
        <v>489</v>
      </c>
      <c r="CO95" s="13">
        <v>480</v>
      </c>
      <c r="CP95" s="13">
        <v>454</v>
      </c>
      <c r="CQ95" s="13">
        <v>439</v>
      </c>
      <c r="CR95" s="13">
        <v>493</v>
      </c>
      <c r="CS95" s="13">
        <v>465</v>
      </c>
      <c r="CT95" s="13">
        <v>421</v>
      </c>
      <c r="CU95" s="13">
        <v>399</v>
      </c>
      <c r="CV95" s="13">
        <v>418</v>
      </c>
      <c r="CW95" s="13">
        <v>356</v>
      </c>
      <c r="CX95" s="13">
        <v>355</v>
      </c>
      <c r="CY95" s="13">
        <v>352</v>
      </c>
      <c r="CZ95" s="13">
        <v>329</v>
      </c>
      <c r="DA95" s="13">
        <v>349</v>
      </c>
      <c r="DB95" s="13">
        <v>320</v>
      </c>
      <c r="DC95" s="13">
        <v>265</v>
      </c>
      <c r="DD95" s="13">
        <v>254</v>
      </c>
      <c r="DE95" s="13">
        <v>231</v>
      </c>
      <c r="DF95" s="13">
        <v>216</v>
      </c>
      <c r="DG95" s="13">
        <v>206</v>
      </c>
      <c r="DH95" s="13">
        <v>186</v>
      </c>
      <c r="DI95" s="13">
        <v>162</v>
      </c>
      <c r="DJ95" s="13">
        <v>167</v>
      </c>
      <c r="DK95" s="13">
        <v>164</v>
      </c>
      <c r="DL95" s="13">
        <v>145</v>
      </c>
      <c r="DM95" s="13">
        <v>124</v>
      </c>
      <c r="DN95" s="13">
        <v>120</v>
      </c>
      <c r="DO95" s="13">
        <v>105</v>
      </c>
      <c r="DP95" s="13">
        <v>93</v>
      </c>
      <c r="DQ95" s="13">
        <v>96</v>
      </c>
      <c r="DR95" s="13">
        <v>96</v>
      </c>
      <c r="DS95" s="13">
        <v>91</v>
      </c>
      <c r="DT95" s="13">
        <v>80</v>
      </c>
      <c r="DU95" s="13">
        <v>69</v>
      </c>
      <c r="DV95" s="13">
        <v>73</v>
      </c>
      <c r="DW95" s="13">
        <v>54</v>
      </c>
      <c r="DX95" s="13">
        <v>64</v>
      </c>
      <c r="DY95" s="13">
        <v>65</v>
      </c>
      <c r="DZ95" s="13">
        <v>58</v>
      </c>
      <c r="EA95" s="13">
        <v>56</v>
      </c>
      <c r="EB95" s="13">
        <v>58</v>
      </c>
      <c r="EC95" s="13">
        <v>56</v>
      </c>
      <c r="ED95" s="13">
        <v>56</v>
      </c>
      <c r="EE95" s="13">
        <v>43</v>
      </c>
      <c r="EF95" s="13">
        <v>49</v>
      </c>
      <c r="EG95" s="13">
        <v>38</v>
      </c>
      <c r="EH95" s="13">
        <v>32</v>
      </c>
      <c r="EI95" s="13">
        <v>47</v>
      </c>
      <c r="EJ95" s="13">
        <v>26</v>
      </c>
      <c r="EK95" s="13">
        <v>22</v>
      </c>
      <c r="EL95" s="13">
        <v>14</v>
      </c>
      <c r="EM95" s="13">
        <v>11</v>
      </c>
      <c r="EN95" s="13">
        <v>10</v>
      </c>
      <c r="EO95" s="13">
        <v>5</v>
      </c>
      <c r="EP95" s="13">
        <v>4</v>
      </c>
      <c r="EQ95" s="13">
        <v>1</v>
      </c>
      <c r="ER95" s="13">
        <v>1</v>
      </c>
      <c r="ES95" s="13">
        <v>1</v>
      </c>
      <c r="ET95" s="13"/>
      <c r="EU95" s="13">
        <v>1</v>
      </c>
      <c r="EV95" s="13"/>
      <c r="EW95" s="13"/>
      <c r="EX95" s="13"/>
      <c r="EY95" s="13"/>
      <c r="EZ95" s="13"/>
      <c r="FA95" s="13"/>
      <c r="FB95" s="13"/>
      <c r="FC95" s="57">
        <v>26207</v>
      </c>
      <c r="FD95" s="13">
        <v>26207</v>
      </c>
      <c r="FE95" s="16" t="s">
        <v>200</v>
      </c>
      <c r="FF95" s="13">
        <v>26</v>
      </c>
      <c r="FG95" s="13">
        <v>90</v>
      </c>
      <c r="FH95" s="13">
        <v>114</v>
      </c>
      <c r="FI95" s="13">
        <v>68</v>
      </c>
      <c r="FJ95" s="13">
        <v>70</v>
      </c>
      <c r="FK95" s="13">
        <v>67</v>
      </c>
      <c r="FL95" s="13">
        <v>63</v>
      </c>
      <c r="FM95" s="13">
        <v>75</v>
      </c>
      <c r="FN95" s="13">
        <v>84</v>
      </c>
      <c r="FO95" s="13">
        <v>64</v>
      </c>
      <c r="FP95" s="13">
        <v>81</v>
      </c>
      <c r="FQ95" s="13">
        <v>88</v>
      </c>
      <c r="FR95" s="13">
        <v>114</v>
      </c>
      <c r="FS95" s="13">
        <v>107</v>
      </c>
      <c r="FT95" s="13">
        <v>104</v>
      </c>
      <c r="FU95" s="13">
        <v>158</v>
      </c>
      <c r="FV95" s="13">
        <v>155</v>
      </c>
      <c r="FW95" s="13">
        <v>244</v>
      </c>
      <c r="FX95" s="13">
        <v>295</v>
      </c>
      <c r="FY95" s="13">
        <v>300</v>
      </c>
      <c r="FZ95" s="13">
        <v>404</v>
      </c>
      <c r="GA95" s="13">
        <v>458</v>
      </c>
      <c r="GB95" s="13">
        <v>469</v>
      </c>
      <c r="GC95" s="13">
        <v>494</v>
      </c>
      <c r="GD95" s="13">
        <v>528</v>
      </c>
      <c r="GE95" s="13">
        <v>579</v>
      </c>
      <c r="GF95" s="13">
        <v>594</v>
      </c>
      <c r="GG95" s="13">
        <v>551</v>
      </c>
      <c r="GH95" s="13">
        <v>651</v>
      </c>
      <c r="GI95" s="13">
        <v>644</v>
      </c>
      <c r="GJ95" s="13">
        <v>623</v>
      </c>
      <c r="GK95" s="13">
        <v>707</v>
      </c>
      <c r="GL95" s="13">
        <v>659</v>
      </c>
      <c r="GM95" s="13">
        <v>638</v>
      </c>
      <c r="GN95" s="13">
        <v>624</v>
      </c>
      <c r="GO95" s="13">
        <v>631</v>
      </c>
      <c r="GP95" s="13">
        <v>572</v>
      </c>
      <c r="GQ95" s="13">
        <v>612</v>
      </c>
      <c r="GR95" s="13">
        <v>608</v>
      </c>
      <c r="GS95" s="13">
        <v>597</v>
      </c>
      <c r="GT95" s="13">
        <v>599</v>
      </c>
      <c r="GU95" s="13">
        <v>582</v>
      </c>
      <c r="GV95" s="13">
        <v>590</v>
      </c>
      <c r="GW95" s="13">
        <v>556</v>
      </c>
      <c r="GX95" s="13">
        <v>577</v>
      </c>
      <c r="GY95" s="13">
        <v>559</v>
      </c>
      <c r="GZ95" s="13">
        <v>487</v>
      </c>
      <c r="HA95" s="13">
        <v>489</v>
      </c>
      <c r="HB95" s="13">
        <v>480</v>
      </c>
      <c r="HC95" s="13">
        <v>470</v>
      </c>
      <c r="HD95" s="13">
        <v>480</v>
      </c>
      <c r="HE95" s="13">
        <v>429</v>
      </c>
      <c r="HF95" s="13">
        <v>375</v>
      </c>
      <c r="HG95" s="13">
        <v>350</v>
      </c>
      <c r="HH95" s="13">
        <v>397</v>
      </c>
      <c r="HI95" s="13">
        <v>378</v>
      </c>
      <c r="HJ95" s="13">
        <v>336</v>
      </c>
      <c r="HK95" s="13">
        <v>299</v>
      </c>
      <c r="HL95" s="13">
        <v>305</v>
      </c>
      <c r="HM95" s="13">
        <v>315</v>
      </c>
      <c r="HN95" s="13">
        <v>308</v>
      </c>
      <c r="HO95" s="13">
        <v>293</v>
      </c>
      <c r="HP95" s="13">
        <v>242</v>
      </c>
      <c r="HQ95" s="13">
        <v>239</v>
      </c>
      <c r="HR95" s="13">
        <v>233</v>
      </c>
      <c r="HS95" s="13">
        <v>223</v>
      </c>
      <c r="HT95" s="13">
        <v>193</v>
      </c>
      <c r="HU95" s="13">
        <v>173</v>
      </c>
      <c r="HV95" s="13">
        <v>181</v>
      </c>
      <c r="HW95" s="13">
        <v>158</v>
      </c>
      <c r="HX95" s="13">
        <v>150</v>
      </c>
      <c r="HY95" s="13">
        <v>149</v>
      </c>
      <c r="HZ95" s="13">
        <v>120</v>
      </c>
      <c r="IA95" s="13">
        <v>109</v>
      </c>
      <c r="IB95" s="13">
        <v>109</v>
      </c>
      <c r="IC95" s="13">
        <v>73</v>
      </c>
      <c r="ID95" s="13">
        <v>81</v>
      </c>
      <c r="IE95" s="13">
        <v>72</v>
      </c>
      <c r="IF95" s="13">
        <v>69</v>
      </c>
      <c r="IG95" s="13">
        <v>66</v>
      </c>
      <c r="IH95" s="13">
        <v>50</v>
      </c>
      <c r="II95" s="13">
        <v>69</v>
      </c>
      <c r="IJ95" s="13">
        <v>47</v>
      </c>
      <c r="IK95" s="13">
        <v>55</v>
      </c>
      <c r="IL95" s="13">
        <v>35</v>
      </c>
      <c r="IM95" s="13">
        <v>43</v>
      </c>
      <c r="IN95" s="13">
        <v>34</v>
      </c>
      <c r="IO95" s="13">
        <v>27</v>
      </c>
      <c r="IP95" s="13">
        <v>21</v>
      </c>
      <c r="IQ95" s="13">
        <v>25</v>
      </c>
      <c r="IR95" s="13">
        <v>19</v>
      </c>
      <c r="IS95" s="13">
        <v>8</v>
      </c>
      <c r="IT95" s="13">
        <v>19</v>
      </c>
      <c r="IU95" s="13">
        <v>7</v>
      </c>
      <c r="IV95" s="13">
        <v>5</v>
      </c>
      <c r="IW95" s="13">
        <v>10</v>
      </c>
      <c r="IX95" s="13">
        <v>2</v>
      </c>
      <c r="IY95" s="13">
        <v>3</v>
      </c>
      <c r="IZ95" s="13">
        <v>1</v>
      </c>
      <c r="JA95" s="13"/>
      <c r="JB95" s="13"/>
      <c r="JC95" s="13"/>
      <c r="JD95" s="13">
        <v>1</v>
      </c>
      <c r="JE95" s="13"/>
      <c r="JF95" s="13"/>
      <c r="JG95" s="13"/>
      <c r="JH95" s="13">
        <v>3</v>
      </c>
      <c r="JI95" s="57">
        <v>26788</v>
      </c>
      <c r="JJ95" s="13">
        <v>11</v>
      </c>
      <c r="JK95" s="13">
        <v>74</v>
      </c>
      <c r="JL95" s="13">
        <v>5</v>
      </c>
      <c r="JM95" s="13">
        <v>4</v>
      </c>
      <c r="JN95" s="13">
        <v>2</v>
      </c>
      <c r="JO95" s="13">
        <v>1</v>
      </c>
      <c r="JP95" s="13">
        <v>3</v>
      </c>
      <c r="JQ95" s="13"/>
      <c r="JR95" s="13">
        <v>4</v>
      </c>
      <c r="JS95" s="13">
        <v>4</v>
      </c>
      <c r="JT95" s="13">
        <v>10</v>
      </c>
      <c r="JU95" s="13">
        <v>6</v>
      </c>
      <c r="JV95" s="13">
        <v>2</v>
      </c>
      <c r="JW95" s="13">
        <v>2</v>
      </c>
      <c r="JX95" s="13">
        <v>3</v>
      </c>
      <c r="JY95" s="13">
        <v>5</v>
      </c>
      <c r="JZ95" s="13">
        <v>7</v>
      </c>
      <c r="KA95" s="13">
        <v>5</v>
      </c>
      <c r="KB95" s="13">
        <v>5</v>
      </c>
      <c r="KC95" s="13">
        <v>8</v>
      </c>
      <c r="KD95" s="13">
        <v>5</v>
      </c>
      <c r="KE95" s="13">
        <v>7</v>
      </c>
      <c r="KF95" s="13">
        <v>13</v>
      </c>
      <c r="KG95" s="13">
        <v>8</v>
      </c>
      <c r="KH95" s="13">
        <v>13</v>
      </c>
      <c r="KI95" s="13">
        <v>6</v>
      </c>
      <c r="KJ95" s="13">
        <v>5</v>
      </c>
      <c r="KK95" s="13">
        <v>7</v>
      </c>
      <c r="KL95" s="13">
        <v>16</v>
      </c>
      <c r="KM95" s="13">
        <v>5</v>
      </c>
      <c r="KN95" s="13">
        <v>7</v>
      </c>
      <c r="KO95" s="13">
        <v>9</v>
      </c>
      <c r="KP95" s="13">
        <v>14</v>
      </c>
      <c r="KQ95" s="13">
        <v>10</v>
      </c>
      <c r="KR95" s="13">
        <v>5</v>
      </c>
      <c r="KS95" s="13">
        <v>11</v>
      </c>
      <c r="KT95" s="13">
        <v>9</v>
      </c>
      <c r="KU95" s="13">
        <v>9</v>
      </c>
      <c r="KV95" s="13">
        <v>10</v>
      </c>
      <c r="KW95" s="13">
        <v>5</v>
      </c>
      <c r="KX95" s="13">
        <v>5</v>
      </c>
      <c r="KY95" s="13">
        <v>12</v>
      </c>
      <c r="KZ95" s="13">
        <v>7</v>
      </c>
      <c r="LA95" s="13">
        <v>7</v>
      </c>
      <c r="LB95" s="13">
        <v>11</v>
      </c>
      <c r="LC95" s="13">
        <v>9</v>
      </c>
      <c r="LD95" s="13">
        <v>1</v>
      </c>
      <c r="LE95" s="13">
        <v>5</v>
      </c>
      <c r="LF95" s="13">
        <v>4</v>
      </c>
      <c r="LG95" s="13">
        <v>5</v>
      </c>
      <c r="LH95" s="13">
        <v>4</v>
      </c>
      <c r="LI95" s="13">
        <v>3</v>
      </c>
      <c r="LJ95" s="13">
        <v>4</v>
      </c>
      <c r="LK95" s="13">
        <v>4</v>
      </c>
      <c r="LL95" s="13">
        <v>4</v>
      </c>
      <c r="LM95" s="13">
        <v>4</v>
      </c>
      <c r="LN95" s="13">
        <v>3</v>
      </c>
      <c r="LO95" s="13">
        <v>2</v>
      </c>
      <c r="LP95" s="13">
        <v>1</v>
      </c>
      <c r="LQ95" s="13">
        <v>3</v>
      </c>
      <c r="LR95" s="13"/>
      <c r="LS95" s="13">
        <v>2</v>
      </c>
      <c r="LT95" s="13">
        <v>3</v>
      </c>
      <c r="LU95" s="13">
        <v>2</v>
      </c>
      <c r="LV95" s="13"/>
      <c r="LW95" s="13">
        <v>1</v>
      </c>
      <c r="LX95" s="13"/>
      <c r="LY95" s="13"/>
      <c r="LZ95" s="13"/>
      <c r="MA95" s="13">
        <v>1</v>
      </c>
      <c r="MB95" s="13">
        <v>3</v>
      </c>
      <c r="MC95" s="13"/>
      <c r="MD95" s="13">
        <v>2</v>
      </c>
      <c r="ME95" s="13">
        <v>1</v>
      </c>
      <c r="MF95" s="13">
        <v>3</v>
      </c>
      <c r="MG95" s="13"/>
      <c r="MH95" s="13">
        <v>1</v>
      </c>
      <c r="MI95" s="13">
        <v>3</v>
      </c>
      <c r="MJ95" s="13">
        <v>1</v>
      </c>
      <c r="MK95" s="13">
        <v>2</v>
      </c>
      <c r="ML95" s="13">
        <v>3</v>
      </c>
      <c r="MM95" s="13">
        <v>4</v>
      </c>
      <c r="MN95" s="13">
        <v>1</v>
      </c>
      <c r="MO95" s="13">
        <v>3</v>
      </c>
      <c r="MP95" s="13">
        <v>2</v>
      </c>
      <c r="MQ95" s="13">
        <v>1</v>
      </c>
      <c r="MR95" s="13">
        <v>5</v>
      </c>
      <c r="MS95" s="13">
        <v>6</v>
      </c>
      <c r="MT95" s="13">
        <v>3</v>
      </c>
      <c r="MU95" s="13">
        <v>3</v>
      </c>
      <c r="MV95" s="13">
        <v>4</v>
      </c>
      <c r="MW95" s="13">
        <v>3</v>
      </c>
      <c r="MX95" s="13">
        <v>4</v>
      </c>
      <c r="MY95" s="13">
        <v>1</v>
      </c>
      <c r="MZ95" s="13">
        <v>5</v>
      </c>
      <c r="NA95" s="13"/>
      <c r="NB95" s="13"/>
      <c r="NC95" s="13"/>
      <c r="ND95" s="13"/>
      <c r="NE95" s="13">
        <v>1</v>
      </c>
      <c r="NF95" s="13"/>
      <c r="NG95" s="13">
        <v>2</v>
      </c>
      <c r="NH95" s="13"/>
      <c r="NI95" s="13"/>
      <c r="NJ95" s="13"/>
      <c r="NK95" s="13"/>
      <c r="NL95" s="13"/>
      <c r="NM95" s="13">
        <v>14</v>
      </c>
      <c r="NN95" s="57">
        <v>523</v>
      </c>
      <c r="NO95" s="13">
        <v>27311</v>
      </c>
    </row>
    <row r="96" spans="1:379">
      <c r="A96" s="9" t="s">
        <v>203</v>
      </c>
      <c r="B96" s="232">
        <f t="shared" si="129"/>
        <v>233</v>
      </c>
      <c r="C96" s="232">
        <f t="shared" si="130"/>
        <v>184</v>
      </c>
      <c r="D96" s="232">
        <f t="shared" si="131"/>
        <v>686</v>
      </c>
      <c r="E96" s="232">
        <f t="shared" si="132"/>
        <v>735</v>
      </c>
      <c r="F96" s="232">
        <f t="shared" si="133"/>
        <v>2167</v>
      </c>
      <c r="G96" s="232">
        <f t="shared" si="134"/>
        <v>2200</v>
      </c>
      <c r="H96" s="232">
        <f t="shared" si="135"/>
        <v>2381</v>
      </c>
      <c r="I96" s="232">
        <f t="shared" si="136"/>
        <v>2349</v>
      </c>
      <c r="J96" s="232">
        <f t="shared" si="137"/>
        <v>2161</v>
      </c>
      <c r="K96" s="232">
        <f t="shared" si="138"/>
        <v>2194</v>
      </c>
      <c r="L96" s="232">
        <f t="shared" si="139"/>
        <v>1663</v>
      </c>
      <c r="M96" s="232">
        <f t="shared" si="140"/>
        <v>1556</v>
      </c>
      <c r="N96" s="232">
        <f t="shared" si="141"/>
        <v>885</v>
      </c>
      <c r="O96" s="232">
        <f t="shared" si="142"/>
        <v>840</v>
      </c>
      <c r="P96" s="232">
        <f t="shared" si="143"/>
        <v>487</v>
      </c>
      <c r="Q96" s="232">
        <f t="shared" si="144"/>
        <v>397</v>
      </c>
      <c r="R96" s="232">
        <f t="shared" si="145"/>
        <v>166</v>
      </c>
      <c r="S96" s="232">
        <f t="shared" si="146"/>
        <v>218</v>
      </c>
      <c r="T96" s="232">
        <f t="shared" si="147"/>
        <v>26</v>
      </c>
      <c r="U96" s="232">
        <f t="shared" si="148"/>
        <v>99</v>
      </c>
      <c r="W96" s="16" t="s">
        <v>102</v>
      </c>
      <c r="X96" s="616">
        <f t="shared" si="108"/>
        <v>64</v>
      </c>
      <c r="Y96" s="616">
        <f t="shared" si="109"/>
        <v>65</v>
      </c>
      <c r="Z96" s="616">
        <f t="shared" si="110"/>
        <v>114</v>
      </c>
      <c r="AA96" s="616">
        <f t="shared" si="111"/>
        <v>113</v>
      </c>
      <c r="AB96" s="616">
        <f t="shared" si="112"/>
        <v>196</v>
      </c>
      <c r="AC96" s="616">
        <f t="shared" si="113"/>
        <v>242</v>
      </c>
      <c r="AD96" s="616">
        <f t="shared" si="114"/>
        <v>197</v>
      </c>
      <c r="AE96" s="616">
        <f t="shared" si="115"/>
        <v>219</v>
      </c>
      <c r="AF96" s="616">
        <f t="shared" si="116"/>
        <v>180</v>
      </c>
      <c r="AG96" s="616">
        <f t="shared" si="117"/>
        <v>220</v>
      </c>
      <c r="AH96" s="616">
        <f t="shared" si="118"/>
        <v>141</v>
      </c>
      <c r="AI96" s="616">
        <f t="shared" si="119"/>
        <v>167</v>
      </c>
      <c r="AJ96" s="616">
        <f t="shared" si="120"/>
        <v>98</v>
      </c>
      <c r="AK96" s="616">
        <f t="shared" si="121"/>
        <v>92</v>
      </c>
      <c r="AL96" s="616">
        <f t="shared" si="122"/>
        <v>82</v>
      </c>
      <c r="AM96" s="616">
        <f t="shared" si="123"/>
        <v>59</v>
      </c>
      <c r="AN96" s="616">
        <f t="shared" si="124"/>
        <v>37</v>
      </c>
      <c r="AO96" s="616">
        <f t="shared" si="125"/>
        <v>49</v>
      </c>
      <c r="AP96" s="616">
        <f t="shared" si="126"/>
        <v>11</v>
      </c>
      <c r="AQ96" s="616">
        <f t="shared" si="127"/>
        <v>10</v>
      </c>
      <c r="AR96" s="616">
        <f t="shared" si="128"/>
        <v>32</v>
      </c>
      <c r="AT96" s="16" t="s">
        <v>102</v>
      </c>
      <c r="AU96" s="13">
        <v>2</v>
      </c>
      <c r="AV96" s="13">
        <v>12</v>
      </c>
      <c r="AW96" s="13">
        <v>4</v>
      </c>
      <c r="AX96" s="13">
        <v>11</v>
      </c>
      <c r="AY96" s="13">
        <v>6</v>
      </c>
      <c r="AZ96" s="13">
        <v>8</v>
      </c>
      <c r="BA96" s="13">
        <v>5</v>
      </c>
      <c r="BB96" s="13">
        <v>3</v>
      </c>
      <c r="BC96" s="13">
        <v>7</v>
      </c>
      <c r="BD96" s="13">
        <v>7</v>
      </c>
      <c r="BE96" s="13">
        <v>7</v>
      </c>
      <c r="BF96" s="13">
        <v>9</v>
      </c>
      <c r="BG96" s="13">
        <v>8</v>
      </c>
      <c r="BH96" s="13">
        <v>11</v>
      </c>
      <c r="BI96" s="13">
        <v>5</v>
      </c>
      <c r="BJ96" s="13">
        <v>9</v>
      </c>
      <c r="BK96" s="13">
        <v>17</v>
      </c>
      <c r="BL96" s="13">
        <v>15</v>
      </c>
      <c r="BM96" s="13">
        <v>18</v>
      </c>
      <c r="BN96" s="13">
        <v>14</v>
      </c>
      <c r="BO96" s="13">
        <v>20</v>
      </c>
      <c r="BP96" s="13">
        <v>21</v>
      </c>
      <c r="BQ96" s="13">
        <v>27</v>
      </c>
      <c r="BR96" s="13">
        <v>31</v>
      </c>
      <c r="BS96" s="13">
        <v>22</v>
      </c>
      <c r="BT96" s="13">
        <v>22</v>
      </c>
      <c r="BU96" s="13">
        <v>25</v>
      </c>
      <c r="BV96" s="13">
        <v>28</v>
      </c>
      <c r="BW96" s="13">
        <v>24</v>
      </c>
      <c r="BX96" s="13">
        <v>22</v>
      </c>
      <c r="BY96" s="13">
        <v>18</v>
      </c>
      <c r="BZ96" s="13">
        <v>24</v>
      </c>
      <c r="CA96" s="13">
        <v>22</v>
      </c>
      <c r="CB96" s="13">
        <v>17</v>
      </c>
      <c r="CC96" s="13">
        <v>23</v>
      </c>
      <c r="CD96" s="13">
        <v>28</v>
      </c>
      <c r="CE96" s="13">
        <v>21</v>
      </c>
      <c r="CF96" s="13">
        <v>21</v>
      </c>
      <c r="CG96" s="13">
        <v>20</v>
      </c>
      <c r="CH96" s="13">
        <v>25</v>
      </c>
      <c r="CI96" s="13">
        <v>27</v>
      </c>
      <c r="CJ96" s="13">
        <v>20</v>
      </c>
      <c r="CK96" s="13">
        <v>27</v>
      </c>
      <c r="CL96" s="13">
        <v>16</v>
      </c>
      <c r="CM96" s="13">
        <v>17</v>
      </c>
      <c r="CN96" s="13">
        <v>28</v>
      </c>
      <c r="CO96" s="13">
        <v>17</v>
      </c>
      <c r="CP96" s="13">
        <v>21</v>
      </c>
      <c r="CQ96" s="13">
        <v>20</v>
      </c>
      <c r="CR96" s="13">
        <v>27</v>
      </c>
      <c r="CS96" s="13">
        <v>15</v>
      </c>
      <c r="CT96" s="13">
        <v>17</v>
      </c>
      <c r="CU96" s="13">
        <v>18</v>
      </c>
      <c r="CV96" s="13">
        <v>15</v>
      </c>
      <c r="CW96" s="13">
        <v>17</v>
      </c>
      <c r="CX96" s="13">
        <v>15</v>
      </c>
      <c r="CY96" s="13">
        <v>17</v>
      </c>
      <c r="CZ96" s="13">
        <v>21</v>
      </c>
      <c r="DA96" s="13">
        <v>13</v>
      </c>
      <c r="DB96" s="13">
        <v>19</v>
      </c>
      <c r="DC96" s="13">
        <v>8</v>
      </c>
      <c r="DD96" s="13">
        <v>14</v>
      </c>
      <c r="DE96" s="13">
        <v>7</v>
      </c>
      <c r="DF96" s="13">
        <v>10</v>
      </c>
      <c r="DG96" s="13">
        <v>15</v>
      </c>
      <c r="DH96" s="13">
        <v>5</v>
      </c>
      <c r="DI96" s="13">
        <v>7</v>
      </c>
      <c r="DJ96" s="13">
        <v>7</v>
      </c>
      <c r="DK96" s="13">
        <v>11</v>
      </c>
      <c r="DL96" s="13">
        <v>8</v>
      </c>
      <c r="DM96" s="13">
        <v>7</v>
      </c>
      <c r="DN96" s="13">
        <v>6</v>
      </c>
      <c r="DO96" s="13">
        <v>6</v>
      </c>
      <c r="DP96" s="13">
        <v>5</v>
      </c>
      <c r="DQ96" s="13">
        <v>9</v>
      </c>
      <c r="DR96" s="13">
        <v>4</v>
      </c>
      <c r="DS96" s="13">
        <v>5</v>
      </c>
      <c r="DT96" s="13">
        <v>7</v>
      </c>
      <c r="DU96" s="13">
        <v>5</v>
      </c>
      <c r="DV96" s="13">
        <v>5</v>
      </c>
      <c r="DW96" s="13">
        <v>4</v>
      </c>
      <c r="DX96" s="13">
        <v>5</v>
      </c>
      <c r="DY96" s="13">
        <v>3</v>
      </c>
      <c r="DZ96" s="13">
        <v>5</v>
      </c>
      <c r="EA96" s="13">
        <v>6</v>
      </c>
      <c r="EB96" s="13">
        <v>4</v>
      </c>
      <c r="EC96" s="13">
        <v>4</v>
      </c>
      <c r="ED96" s="13">
        <v>6</v>
      </c>
      <c r="EE96" s="13">
        <v>5</v>
      </c>
      <c r="EF96" s="13">
        <v>7</v>
      </c>
      <c r="EG96" s="13">
        <v>1</v>
      </c>
      <c r="EH96" s="13">
        <v>1</v>
      </c>
      <c r="EI96" s="13">
        <v>4</v>
      </c>
      <c r="EJ96" s="13"/>
      <c r="EK96" s="13"/>
      <c r="EL96" s="13">
        <v>2</v>
      </c>
      <c r="EM96" s="13">
        <v>2</v>
      </c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57">
        <v>1236</v>
      </c>
      <c r="FD96" s="13">
        <v>1236</v>
      </c>
      <c r="FE96" s="16" t="s">
        <v>102</v>
      </c>
      <c r="FF96" s="13">
        <v>6</v>
      </c>
      <c r="FG96" s="13">
        <v>12</v>
      </c>
      <c r="FH96" s="13">
        <v>6</v>
      </c>
      <c r="FI96" s="13">
        <v>4</v>
      </c>
      <c r="FJ96" s="13">
        <v>5</v>
      </c>
      <c r="FK96" s="13">
        <v>9</v>
      </c>
      <c r="FL96" s="13">
        <v>4</v>
      </c>
      <c r="FM96" s="13">
        <v>5</v>
      </c>
      <c r="FN96" s="13">
        <v>6</v>
      </c>
      <c r="FO96" s="13">
        <v>7</v>
      </c>
      <c r="FP96" s="13">
        <v>10</v>
      </c>
      <c r="FQ96" s="13">
        <v>5</v>
      </c>
      <c r="FR96" s="13">
        <v>7</v>
      </c>
      <c r="FS96" s="13">
        <v>12</v>
      </c>
      <c r="FT96" s="13">
        <v>7</v>
      </c>
      <c r="FU96" s="13">
        <v>16</v>
      </c>
      <c r="FV96" s="13">
        <v>8</v>
      </c>
      <c r="FW96" s="13">
        <v>17</v>
      </c>
      <c r="FX96" s="13">
        <v>12</v>
      </c>
      <c r="FY96" s="13">
        <v>20</v>
      </c>
      <c r="FZ96" s="13">
        <v>9</v>
      </c>
      <c r="GA96" s="13">
        <v>20</v>
      </c>
      <c r="GB96" s="13">
        <v>19</v>
      </c>
      <c r="GC96" s="13">
        <v>19</v>
      </c>
      <c r="GD96" s="13">
        <v>17</v>
      </c>
      <c r="GE96" s="13">
        <v>20</v>
      </c>
      <c r="GF96" s="13">
        <v>25</v>
      </c>
      <c r="GG96" s="13">
        <v>23</v>
      </c>
      <c r="GH96" s="13">
        <v>19</v>
      </c>
      <c r="GI96" s="13">
        <v>25</v>
      </c>
      <c r="GJ96" s="13">
        <v>16</v>
      </c>
      <c r="GK96" s="13">
        <v>22</v>
      </c>
      <c r="GL96" s="13">
        <v>19</v>
      </c>
      <c r="GM96" s="13">
        <v>13</v>
      </c>
      <c r="GN96" s="13">
        <v>29</v>
      </c>
      <c r="GO96" s="13">
        <v>26</v>
      </c>
      <c r="GP96" s="13">
        <v>19</v>
      </c>
      <c r="GQ96" s="13">
        <v>18</v>
      </c>
      <c r="GR96" s="13">
        <v>16</v>
      </c>
      <c r="GS96" s="13">
        <v>19</v>
      </c>
      <c r="GT96" s="13">
        <v>19</v>
      </c>
      <c r="GU96" s="13">
        <v>27</v>
      </c>
      <c r="GV96" s="13">
        <v>16</v>
      </c>
      <c r="GW96" s="13">
        <v>18</v>
      </c>
      <c r="GX96" s="13">
        <v>11</v>
      </c>
      <c r="GY96" s="13">
        <v>16</v>
      </c>
      <c r="GZ96" s="13">
        <v>18</v>
      </c>
      <c r="HA96" s="13">
        <v>17</v>
      </c>
      <c r="HB96" s="13">
        <v>18</v>
      </c>
      <c r="HC96" s="13">
        <v>20</v>
      </c>
      <c r="HD96" s="13">
        <v>21</v>
      </c>
      <c r="HE96" s="13">
        <v>20</v>
      </c>
      <c r="HF96" s="13">
        <v>8</v>
      </c>
      <c r="HG96" s="13">
        <v>16</v>
      </c>
      <c r="HH96" s="13">
        <v>16</v>
      </c>
      <c r="HI96" s="13">
        <v>10</v>
      </c>
      <c r="HJ96" s="13">
        <v>12</v>
      </c>
      <c r="HK96" s="13">
        <v>12</v>
      </c>
      <c r="HL96" s="13">
        <v>12</v>
      </c>
      <c r="HM96" s="13">
        <v>14</v>
      </c>
      <c r="HN96" s="13">
        <v>16</v>
      </c>
      <c r="HO96" s="13">
        <v>6</v>
      </c>
      <c r="HP96" s="13">
        <v>11</v>
      </c>
      <c r="HQ96" s="13">
        <v>13</v>
      </c>
      <c r="HR96" s="13">
        <v>7</v>
      </c>
      <c r="HS96" s="13">
        <v>16</v>
      </c>
      <c r="HT96" s="13">
        <v>8</v>
      </c>
      <c r="HU96" s="13">
        <v>8</v>
      </c>
      <c r="HV96" s="13">
        <v>9</v>
      </c>
      <c r="HW96" s="13">
        <v>4</v>
      </c>
      <c r="HX96" s="13">
        <v>6</v>
      </c>
      <c r="HY96" s="13">
        <v>16</v>
      </c>
      <c r="HZ96" s="13">
        <v>15</v>
      </c>
      <c r="IA96" s="13">
        <v>10</v>
      </c>
      <c r="IB96" s="13">
        <v>7</v>
      </c>
      <c r="IC96" s="13">
        <v>6</v>
      </c>
      <c r="ID96" s="13">
        <v>7</v>
      </c>
      <c r="IE96" s="13">
        <v>7</v>
      </c>
      <c r="IF96" s="13">
        <v>4</v>
      </c>
      <c r="IG96" s="13">
        <v>4</v>
      </c>
      <c r="IH96" s="13">
        <v>5</v>
      </c>
      <c r="II96" s="13">
        <v>9</v>
      </c>
      <c r="IJ96" s="13">
        <v>4</v>
      </c>
      <c r="IK96" s="13">
        <v>4</v>
      </c>
      <c r="IL96" s="13">
        <v>3</v>
      </c>
      <c r="IM96" s="13">
        <v>6</v>
      </c>
      <c r="IN96" s="13">
        <v>2</v>
      </c>
      <c r="IO96" s="13">
        <v>2</v>
      </c>
      <c r="IP96" s="13"/>
      <c r="IQ96" s="13">
        <v>2</v>
      </c>
      <c r="IR96" s="13">
        <v>3</v>
      </c>
      <c r="IS96" s="13">
        <v>1</v>
      </c>
      <c r="IT96" s="13">
        <v>1</v>
      </c>
      <c r="IU96" s="13">
        <v>2</v>
      </c>
      <c r="IV96" s="13">
        <v>1</v>
      </c>
      <c r="IW96" s="13">
        <v>1</v>
      </c>
      <c r="IX96" s="13">
        <v>1</v>
      </c>
      <c r="IY96" s="13"/>
      <c r="IZ96" s="13">
        <v>1</v>
      </c>
      <c r="JA96" s="13"/>
      <c r="JB96" s="13"/>
      <c r="JC96" s="13"/>
      <c r="JD96" s="13"/>
      <c r="JE96" s="13"/>
      <c r="JF96" s="13"/>
      <c r="JG96" s="13"/>
      <c r="JH96" s="13">
        <v>1</v>
      </c>
      <c r="JI96" s="57">
        <v>1121</v>
      </c>
      <c r="JJ96" s="13"/>
      <c r="JK96" s="13"/>
      <c r="JL96" s="13"/>
      <c r="JM96" s="13">
        <v>1</v>
      </c>
      <c r="JN96" s="13">
        <v>1</v>
      </c>
      <c r="JO96" s="13">
        <v>1</v>
      </c>
      <c r="JP96" s="13">
        <v>1</v>
      </c>
      <c r="JQ96" s="13">
        <v>1</v>
      </c>
      <c r="JR96" s="13">
        <v>1</v>
      </c>
      <c r="JS96" s="13"/>
      <c r="JT96" s="13">
        <v>1</v>
      </c>
      <c r="JU96" s="13"/>
      <c r="JV96" s="13">
        <v>1</v>
      </c>
      <c r="JW96" s="13"/>
      <c r="JX96" s="13"/>
      <c r="JY96" s="13"/>
      <c r="JZ96" s="13"/>
      <c r="KA96" s="13">
        <v>1</v>
      </c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>
        <v>1</v>
      </c>
      <c r="KN96" s="13"/>
      <c r="KO96" s="13">
        <v>1</v>
      </c>
      <c r="KP96" s="13">
        <v>1</v>
      </c>
      <c r="KQ96" s="13">
        <v>1</v>
      </c>
      <c r="KR96" s="13">
        <v>1</v>
      </c>
      <c r="KS96" s="13"/>
      <c r="KT96" s="13"/>
      <c r="KU96" s="13"/>
      <c r="KV96" s="13"/>
      <c r="KW96" s="13"/>
      <c r="KX96" s="13">
        <v>1</v>
      </c>
      <c r="KY96" s="13">
        <v>5</v>
      </c>
      <c r="KZ96" s="13"/>
      <c r="LA96" s="13">
        <v>1</v>
      </c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>
        <v>1</v>
      </c>
      <c r="LM96" s="13">
        <v>1</v>
      </c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>
        <v>1</v>
      </c>
      <c r="MM96" s="13"/>
      <c r="MN96" s="13"/>
      <c r="MO96" s="13">
        <v>2</v>
      </c>
      <c r="MP96" s="13"/>
      <c r="MQ96" s="13"/>
      <c r="MR96" s="13"/>
      <c r="MS96" s="13"/>
      <c r="MT96" s="13">
        <v>1</v>
      </c>
      <c r="MU96" s="13">
        <v>1</v>
      </c>
      <c r="MV96" s="13"/>
      <c r="MW96" s="13"/>
      <c r="MX96" s="13"/>
      <c r="MY96" s="13"/>
      <c r="MZ96" s="13"/>
      <c r="NA96" s="13"/>
      <c r="NB96" s="13">
        <v>1</v>
      </c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>
        <v>2</v>
      </c>
      <c r="NN96" s="57">
        <v>31</v>
      </c>
      <c r="NO96" s="13">
        <v>1152</v>
      </c>
    </row>
    <row r="97" spans="1:379">
      <c r="A97" s="9" t="s">
        <v>204</v>
      </c>
      <c r="B97" s="232">
        <f t="shared" si="129"/>
        <v>243</v>
      </c>
      <c r="C97" s="232">
        <f t="shared" si="130"/>
        <v>226</v>
      </c>
      <c r="D97" s="232">
        <f t="shared" si="131"/>
        <v>728</v>
      </c>
      <c r="E97" s="232">
        <f t="shared" si="132"/>
        <v>860</v>
      </c>
      <c r="F97" s="232">
        <f t="shared" si="133"/>
        <v>3714</v>
      </c>
      <c r="G97" s="232">
        <f t="shared" si="134"/>
        <v>3312</v>
      </c>
      <c r="H97" s="232">
        <f t="shared" si="135"/>
        <v>4293</v>
      </c>
      <c r="I97" s="232">
        <f t="shared" si="136"/>
        <v>3738</v>
      </c>
      <c r="J97" s="232">
        <f t="shared" si="137"/>
        <v>3483</v>
      </c>
      <c r="K97" s="232">
        <f t="shared" si="138"/>
        <v>2985</v>
      </c>
      <c r="L97" s="232">
        <f t="shared" si="139"/>
        <v>2208</v>
      </c>
      <c r="M97" s="232">
        <f t="shared" si="140"/>
        <v>2053</v>
      </c>
      <c r="N97" s="232">
        <f t="shared" si="141"/>
        <v>1218</v>
      </c>
      <c r="O97" s="232">
        <f t="shared" si="142"/>
        <v>1060</v>
      </c>
      <c r="P97" s="232">
        <f t="shared" si="143"/>
        <v>475</v>
      </c>
      <c r="Q97" s="232">
        <f t="shared" si="144"/>
        <v>453</v>
      </c>
      <c r="R97" s="232">
        <f t="shared" si="145"/>
        <v>174</v>
      </c>
      <c r="S97" s="232">
        <f t="shared" si="146"/>
        <v>186</v>
      </c>
      <c r="T97" s="232">
        <f t="shared" si="147"/>
        <v>17</v>
      </c>
      <c r="U97" s="232">
        <f t="shared" si="148"/>
        <v>45</v>
      </c>
      <c r="W97" s="16" t="s">
        <v>103</v>
      </c>
      <c r="X97" s="616">
        <f t="shared" si="108"/>
        <v>37</v>
      </c>
      <c r="Y97" s="616">
        <f t="shared" si="109"/>
        <v>41</v>
      </c>
      <c r="Z97" s="616">
        <f t="shared" si="110"/>
        <v>150</v>
      </c>
      <c r="AA97" s="616">
        <f t="shared" si="111"/>
        <v>145</v>
      </c>
      <c r="AB97" s="616">
        <f t="shared" si="112"/>
        <v>269</v>
      </c>
      <c r="AC97" s="616">
        <f t="shared" si="113"/>
        <v>329</v>
      </c>
      <c r="AD97" s="616">
        <f t="shared" si="114"/>
        <v>300</v>
      </c>
      <c r="AE97" s="616">
        <f t="shared" si="115"/>
        <v>334</v>
      </c>
      <c r="AF97" s="616">
        <f t="shared" si="116"/>
        <v>247</v>
      </c>
      <c r="AG97" s="616">
        <f t="shared" si="117"/>
        <v>312</v>
      </c>
      <c r="AH97" s="616">
        <f t="shared" si="118"/>
        <v>222</v>
      </c>
      <c r="AI97" s="616">
        <f t="shared" si="119"/>
        <v>230</v>
      </c>
      <c r="AJ97" s="616">
        <f t="shared" si="120"/>
        <v>151</v>
      </c>
      <c r="AK97" s="616">
        <f t="shared" si="121"/>
        <v>154</v>
      </c>
      <c r="AL97" s="616">
        <f t="shared" si="122"/>
        <v>105</v>
      </c>
      <c r="AM97" s="616">
        <f t="shared" si="123"/>
        <v>78</v>
      </c>
      <c r="AN97" s="616">
        <f t="shared" si="124"/>
        <v>37</v>
      </c>
      <c r="AO97" s="616">
        <f t="shared" si="125"/>
        <v>56</v>
      </c>
      <c r="AP97" s="616">
        <f t="shared" si="126"/>
        <v>6</v>
      </c>
      <c r="AQ97" s="616">
        <f t="shared" si="127"/>
        <v>19</v>
      </c>
      <c r="AR97" s="616">
        <f t="shared" si="128"/>
        <v>13</v>
      </c>
      <c r="AT97" s="16" t="s">
        <v>103</v>
      </c>
      <c r="AU97" s="13">
        <v>7</v>
      </c>
      <c r="AV97" s="13">
        <v>4</v>
      </c>
      <c r="AW97" s="13">
        <v>2</v>
      </c>
      <c r="AX97" s="13">
        <v>2</v>
      </c>
      <c r="AY97" s="13">
        <v>4</v>
      </c>
      <c r="AZ97" s="13">
        <v>9</v>
      </c>
      <c r="BA97" s="13">
        <v>3</v>
      </c>
      <c r="BB97" s="13">
        <v>2</v>
      </c>
      <c r="BC97" s="13">
        <v>2</v>
      </c>
      <c r="BD97" s="13">
        <v>6</v>
      </c>
      <c r="BE97" s="13">
        <v>6</v>
      </c>
      <c r="BF97" s="13">
        <v>5</v>
      </c>
      <c r="BG97" s="13">
        <v>8</v>
      </c>
      <c r="BH97" s="13">
        <v>13</v>
      </c>
      <c r="BI97" s="13">
        <v>17</v>
      </c>
      <c r="BJ97" s="13">
        <v>11</v>
      </c>
      <c r="BK97" s="13">
        <v>14</v>
      </c>
      <c r="BL97" s="13">
        <v>20</v>
      </c>
      <c r="BM97" s="13">
        <v>22</v>
      </c>
      <c r="BN97" s="13">
        <v>29</v>
      </c>
      <c r="BO97" s="13">
        <v>18</v>
      </c>
      <c r="BP97" s="13">
        <v>27</v>
      </c>
      <c r="BQ97" s="13">
        <v>36</v>
      </c>
      <c r="BR97" s="13">
        <v>31</v>
      </c>
      <c r="BS97" s="13">
        <v>39</v>
      </c>
      <c r="BT97" s="13">
        <v>35</v>
      </c>
      <c r="BU97" s="13">
        <v>24</v>
      </c>
      <c r="BV97" s="13">
        <v>33</v>
      </c>
      <c r="BW97" s="13">
        <v>40</v>
      </c>
      <c r="BX97" s="13">
        <v>46</v>
      </c>
      <c r="BY97" s="13">
        <v>35</v>
      </c>
      <c r="BZ97" s="13">
        <v>36</v>
      </c>
      <c r="CA97" s="13">
        <v>37</v>
      </c>
      <c r="CB97" s="13">
        <v>28</v>
      </c>
      <c r="CC97" s="13">
        <v>31</v>
      </c>
      <c r="CD97" s="13">
        <v>36</v>
      </c>
      <c r="CE97" s="13">
        <v>27</v>
      </c>
      <c r="CF97" s="13">
        <v>36</v>
      </c>
      <c r="CG97" s="13">
        <v>42</v>
      </c>
      <c r="CH97" s="13">
        <v>26</v>
      </c>
      <c r="CI97" s="13">
        <v>25</v>
      </c>
      <c r="CJ97" s="13">
        <v>35</v>
      </c>
      <c r="CK97" s="13">
        <v>32</v>
      </c>
      <c r="CL97" s="13">
        <v>37</v>
      </c>
      <c r="CM97" s="13">
        <v>36</v>
      </c>
      <c r="CN97" s="13">
        <v>32</v>
      </c>
      <c r="CO97" s="13">
        <v>33</v>
      </c>
      <c r="CP97" s="13">
        <v>28</v>
      </c>
      <c r="CQ97" s="13">
        <v>20</v>
      </c>
      <c r="CR97" s="13">
        <v>34</v>
      </c>
      <c r="CS97" s="13">
        <v>27</v>
      </c>
      <c r="CT97" s="13">
        <v>24</v>
      </c>
      <c r="CU97" s="13">
        <v>24</v>
      </c>
      <c r="CV97" s="13">
        <v>18</v>
      </c>
      <c r="CW97" s="13">
        <v>21</v>
      </c>
      <c r="CX97" s="13">
        <v>26</v>
      </c>
      <c r="CY97" s="13">
        <v>25</v>
      </c>
      <c r="CZ97" s="13">
        <v>23</v>
      </c>
      <c r="DA97" s="13">
        <v>21</v>
      </c>
      <c r="DB97" s="13">
        <v>21</v>
      </c>
      <c r="DC97" s="13">
        <v>21</v>
      </c>
      <c r="DD97" s="13">
        <v>17</v>
      </c>
      <c r="DE97" s="13">
        <v>21</v>
      </c>
      <c r="DF97" s="13">
        <v>15</v>
      </c>
      <c r="DG97" s="13">
        <v>14</v>
      </c>
      <c r="DH97" s="13">
        <v>18</v>
      </c>
      <c r="DI97" s="13">
        <v>9</v>
      </c>
      <c r="DJ97" s="13">
        <v>14</v>
      </c>
      <c r="DK97" s="13">
        <v>10</v>
      </c>
      <c r="DL97" s="13">
        <v>15</v>
      </c>
      <c r="DM97" s="13">
        <v>4</v>
      </c>
      <c r="DN97" s="13">
        <v>5</v>
      </c>
      <c r="DO97" s="13">
        <v>13</v>
      </c>
      <c r="DP97" s="13">
        <v>7</v>
      </c>
      <c r="DQ97" s="13">
        <v>12</v>
      </c>
      <c r="DR97" s="13">
        <v>6</v>
      </c>
      <c r="DS97" s="13">
        <v>5</v>
      </c>
      <c r="DT97" s="13">
        <v>14</v>
      </c>
      <c r="DU97" s="13">
        <v>9</v>
      </c>
      <c r="DV97" s="13">
        <v>3</v>
      </c>
      <c r="DW97" s="13">
        <v>4</v>
      </c>
      <c r="DX97" s="13">
        <v>7</v>
      </c>
      <c r="DY97" s="13">
        <v>1</v>
      </c>
      <c r="DZ97" s="13">
        <v>7</v>
      </c>
      <c r="EA97" s="13">
        <v>14</v>
      </c>
      <c r="EB97" s="13">
        <v>6</v>
      </c>
      <c r="EC97" s="13">
        <v>2</v>
      </c>
      <c r="ED97" s="13">
        <v>7</v>
      </c>
      <c r="EE97" s="13">
        <v>4</v>
      </c>
      <c r="EF97" s="13">
        <v>4</v>
      </c>
      <c r="EG97" s="13">
        <v>4</v>
      </c>
      <c r="EH97" s="13">
        <v>3</v>
      </c>
      <c r="EI97" s="13">
        <v>4</v>
      </c>
      <c r="EJ97" s="13">
        <v>3</v>
      </c>
      <c r="EK97" s="13">
        <v>3</v>
      </c>
      <c r="EL97" s="13">
        <v>1</v>
      </c>
      <c r="EM97" s="13"/>
      <c r="EN97" s="13"/>
      <c r="EO97" s="13"/>
      <c r="EP97" s="13"/>
      <c r="EQ97" s="13"/>
      <c r="ER97" s="13"/>
      <c r="ES97" s="13">
        <v>1</v>
      </c>
      <c r="ET97" s="13"/>
      <c r="EU97" s="13"/>
      <c r="EV97" s="13"/>
      <c r="EW97" s="13"/>
      <c r="EX97" s="13"/>
      <c r="EY97" s="13"/>
      <c r="EZ97" s="13"/>
      <c r="FA97" s="13"/>
      <c r="FB97" s="13"/>
      <c r="FC97" s="57">
        <v>1698</v>
      </c>
      <c r="FD97" s="13">
        <v>1698</v>
      </c>
      <c r="FE97" s="16" t="s">
        <v>103</v>
      </c>
      <c r="FF97" s="13">
        <v>6</v>
      </c>
      <c r="FG97" s="13">
        <v>2</v>
      </c>
      <c r="FH97" s="13">
        <v>4</v>
      </c>
      <c r="FI97" s="13">
        <v>7</v>
      </c>
      <c r="FJ97" s="13">
        <v>3</v>
      </c>
      <c r="FK97" s="13">
        <v>1</v>
      </c>
      <c r="FL97" s="13">
        <v>2</v>
      </c>
      <c r="FM97" s="13">
        <v>2</v>
      </c>
      <c r="FN97" s="13">
        <v>8</v>
      </c>
      <c r="FO97" s="13">
        <v>2</v>
      </c>
      <c r="FP97" s="13">
        <v>6</v>
      </c>
      <c r="FQ97" s="13">
        <v>5</v>
      </c>
      <c r="FR97" s="13">
        <v>16</v>
      </c>
      <c r="FS97" s="13">
        <v>11</v>
      </c>
      <c r="FT97" s="13">
        <v>12</v>
      </c>
      <c r="FU97" s="13">
        <v>10</v>
      </c>
      <c r="FV97" s="13">
        <v>15</v>
      </c>
      <c r="FW97" s="13">
        <v>19</v>
      </c>
      <c r="FX97" s="13">
        <v>24</v>
      </c>
      <c r="FY97" s="13">
        <v>32</v>
      </c>
      <c r="FZ97" s="13">
        <v>25</v>
      </c>
      <c r="GA97" s="13">
        <v>27</v>
      </c>
      <c r="GB97" s="13">
        <v>23</v>
      </c>
      <c r="GC97" s="13">
        <v>21</v>
      </c>
      <c r="GD97" s="13">
        <v>28</v>
      </c>
      <c r="GE97" s="13">
        <v>28</v>
      </c>
      <c r="GF97" s="13">
        <v>29</v>
      </c>
      <c r="GG97" s="13">
        <v>23</v>
      </c>
      <c r="GH97" s="13">
        <v>34</v>
      </c>
      <c r="GI97" s="13">
        <v>31</v>
      </c>
      <c r="GJ97" s="13">
        <v>34</v>
      </c>
      <c r="GK97" s="13">
        <v>31</v>
      </c>
      <c r="GL97" s="13">
        <v>27</v>
      </c>
      <c r="GM97" s="13">
        <v>38</v>
      </c>
      <c r="GN97" s="13">
        <v>29</v>
      </c>
      <c r="GO97" s="13">
        <v>33</v>
      </c>
      <c r="GP97" s="13">
        <v>26</v>
      </c>
      <c r="GQ97" s="13">
        <v>27</v>
      </c>
      <c r="GR97" s="13">
        <v>32</v>
      </c>
      <c r="GS97" s="13">
        <v>23</v>
      </c>
      <c r="GT97" s="13">
        <v>29</v>
      </c>
      <c r="GU97" s="13">
        <v>24</v>
      </c>
      <c r="GV97" s="13">
        <v>26</v>
      </c>
      <c r="GW97" s="13">
        <v>31</v>
      </c>
      <c r="GX97" s="13">
        <v>25</v>
      </c>
      <c r="GY97" s="13">
        <v>18</v>
      </c>
      <c r="GZ97" s="13">
        <v>22</v>
      </c>
      <c r="HA97" s="13">
        <v>24</v>
      </c>
      <c r="HB97" s="13">
        <v>22</v>
      </c>
      <c r="HC97" s="13">
        <v>26</v>
      </c>
      <c r="HD97" s="13">
        <v>25</v>
      </c>
      <c r="HE97" s="13">
        <v>19</v>
      </c>
      <c r="HF97" s="13">
        <v>22</v>
      </c>
      <c r="HG97" s="13">
        <v>20</v>
      </c>
      <c r="HH97" s="13">
        <v>18</v>
      </c>
      <c r="HI97" s="13">
        <v>21</v>
      </c>
      <c r="HJ97" s="13">
        <v>25</v>
      </c>
      <c r="HK97" s="13">
        <v>21</v>
      </c>
      <c r="HL97" s="13">
        <v>32</v>
      </c>
      <c r="HM97" s="13">
        <v>19</v>
      </c>
      <c r="HN97" s="13">
        <v>17</v>
      </c>
      <c r="HO97" s="13">
        <v>15</v>
      </c>
      <c r="HP97" s="13">
        <v>19</v>
      </c>
      <c r="HQ97" s="13">
        <v>16</v>
      </c>
      <c r="HR97" s="13">
        <v>12</v>
      </c>
      <c r="HS97" s="13">
        <v>23</v>
      </c>
      <c r="HT97" s="13">
        <v>17</v>
      </c>
      <c r="HU97" s="13">
        <v>12</v>
      </c>
      <c r="HV97" s="13">
        <v>16</v>
      </c>
      <c r="HW97" s="13">
        <v>4</v>
      </c>
      <c r="HX97" s="13">
        <v>10</v>
      </c>
      <c r="HY97" s="13">
        <v>12</v>
      </c>
      <c r="HZ97" s="13">
        <v>7</v>
      </c>
      <c r="IA97" s="13">
        <v>17</v>
      </c>
      <c r="IB97" s="13">
        <v>13</v>
      </c>
      <c r="IC97" s="13">
        <v>9</v>
      </c>
      <c r="ID97" s="13">
        <v>7</v>
      </c>
      <c r="IE97" s="13">
        <v>9</v>
      </c>
      <c r="IF97" s="13">
        <v>8</v>
      </c>
      <c r="IG97" s="13">
        <v>13</v>
      </c>
      <c r="IH97" s="13">
        <v>3</v>
      </c>
      <c r="II97" s="13">
        <v>3</v>
      </c>
      <c r="IJ97" s="13">
        <v>8</v>
      </c>
      <c r="IK97" s="13">
        <v>5</v>
      </c>
      <c r="IL97" s="13">
        <v>4</v>
      </c>
      <c r="IM97" s="13">
        <v>4</v>
      </c>
      <c r="IN97" s="13">
        <v>3</v>
      </c>
      <c r="IO97" s="13">
        <v>2</v>
      </c>
      <c r="IP97" s="13">
        <v>5</v>
      </c>
      <c r="IQ97" s="13"/>
      <c r="IR97" s="13">
        <v>1</v>
      </c>
      <c r="IS97" s="13">
        <v>2</v>
      </c>
      <c r="IT97" s="13">
        <v>1</v>
      </c>
      <c r="IU97" s="13">
        <v>2</v>
      </c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57">
        <v>1524</v>
      </c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>
        <v>3</v>
      </c>
      <c r="JU97" s="13">
        <v>3</v>
      </c>
      <c r="JV97" s="13"/>
      <c r="JW97" s="13"/>
      <c r="JX97" s="13">
        <v>1</v>
      </c>
      <c r="JY97" s="13"/>
      <c r="JZ97" s="13"/>
      <c r="KA97" s="13"/>
      <c r="KB97" s="13"/>
      <c r="KC97" s="13"/>
      <c r="KD97" s="13"/>
      <c r="KE97" s="13"/>
      <c r="KF97" s="13"/>
      <c r="KG97" s="13">
        <v>1</v>
      </c>
      <c r="KH97" s="13">
        <v>1</v>
      </c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>
        <v>1</v>
      </c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>
        <v>1</v>
      </c>
      <c r="MO97" s="13"/>
      <c r="MP97" s="13">
        <v>1</v>
      </c>
      <c r="MQ97" s="13"/>
      <c r="MR97" s="13">
        <v>1</v>
      </c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57">
        <v>13</v>
      </c>
      <c r="NO97" s="13">
        <v>1537</v>
      </c>
    </row>
    <row r="98" spans="1:379">
      <c r="A98" s="8" t="s">
        <v>205</v>
      </c>
      <c r="B98" s="232">
        <f t="shared" ref="B98:B129" si="149">VLOOKUP($A98,$W:$AQ,2,FALSE)</f>
        <v>199</v>
      </c>
      <c r="C98" s="232">
        <f t="shared" ref="C98:C129" si="150">VLOOKUP($A98,$W:$AQ,3,FALSE)</f>
        <v>194</v>
      </c>
      <c r="D98" s="232">
        <f t="shared" ref="D98:D129" si="151">VLOOKUP($A98,$W:$AQ,4,FALSE)</f>
        <v>501</v>
      </c>
      <c r="E98" s="232">
        <f t="shared" ref="E98:E129" si="152">VLOOKUP($A98,$W:$AQ,5,FALSE)</f>
        <v>515</v>
      </c>
      <c r="F98" s="232">
        <f t="shared" ref="F98:F129" si="153">VLOOKUP($A98,$W:$AQ,6,FALSE)</f>
        <v>1290</v>
      </c>
      <c r="G98" s="232">
        <f t="shared" ref="G98:G129" si="154">VLOOKUP($A98,$W:$AQ,7,FALSE)</f>
        <v>1417</v>
      </c>
      <c r="H98" s="232">
        <f t="shared" ref="H98:H129" si="155">VLOOKUP($A98,$W:$AQ,8,FALSE)</f>
        <v>1574</v>
      </c>
      <c r="I98" s="232">
        <f t="shared" ref="I98:I129" si="156">VLOOKUP($A98,$W:$AQ,9,FALSE)</f>
        <v>1574</v>
      </c>
      <c r="J98" s="232">
        <f t="shared" ref="J98:J129" si="157">VLOOKUP($A98,$W:$AQ,10,FALSE)</f>
        <v>1364</v>
      </c>
      <c r="K98" s="232">
        <f t="shared" ref="K98:K129" si="158">VLOOKUP($A98,$W:$AQ,11,FALSE)</f>
        <v>1305</v>
      </c>
      <c r="L98" s="232">
        <f t="shared" ref="L98:L129" si="159">VLOOKUP($A98,$W:$AQ,12,FALSE)</f>
        <v>856</v>
      </c>
      <c r="M98" s="232">
        <f t="shared" ref="M98:M129" si="160">VLOOKUP($A98,$W:$AQ,13,FALSE)</f>
        <v>926</v>
      </c>
      <c r="N98" s="232">
        <f t="shared" ref="N98:N129" si="161">VLOOKUP($A98,$W:$AQ,14,FALSE)</f>
        <v>640</v>
      </c>
      <c r="O98" s="232">
        <f t="shared" ref="O98:O129" si="162">VLOOKUP($A98,$W:$AQ,15,FALSE)</f>
        <v>595</v>
      </c>
      <c r="P98" s="232">
        <f t="shared" ref="P98:P129" si="163">VLOOKUP($A98,$W:$AQ,16,FALSE)</f>
        <v>359</v>
      </c>
      <c r="Q98" s="232">
        <f t="shared" ref="Q98:Q129" si="164">VLOOKUP($A98,$W:$AQ,17,FALSE)</f>
        <v>363</v>
      </c>
      <c r="R98" s="232">
        <f t="shared" ref="R98:R129" si="165">VLOOKUP($A98,$W:$AQ,18,FALSE)</f>
        <v>143</v>
      </c>
      <c r="S98" s="232">
        <f t="shared" ref="S98:S129" si="166">VLOOKUP($A98,$W:$AQ,19,FALSE)</f>
        <v>214</v>
      </c>
      <c r="T98" s="232">
        <f t="shared" ref="T98:T129" si="167">VLOOKUP($A98,$W:$AQ,20,FALSE)</f>
        <v>27</v>
      </c>
      <c r="U98" s="232">
        <f t="shared" ref="U98:U129" si="168">VLOOKUP($A98,$W:$AQ,21,FALSE)</f>
        <v>96</v>
      </c>
      <c r="W98" s="16" t="s">
        <v>201</v>
      </c>
      <c r="X98" s="616">
        <f t="shared" si="108"/>
        <v>17</v>
      </c>
      <c r="Y98" s="616">
        <f t="shared" si="109"/>
        <v>17</v>
      </c>
      <c r="Z98" s="616">
        <f t="shared" si="110"/>
        <v>31</v>
      </c>
      <c r="AA98" s="616">
        <f t="shared" si="111"/>
        <v>43</v>
      </c>
      <c r="AB98" s="616">
        <f t="shared" si="112"/>
        <v>53</v>
      </c>
      <c r="AC98" s="616">
        <f t="shared" si="113"/>
        <v>68</v>
      </c>
      <c r="AD98" s="616">
        <f t="shared" si="114"/>
        <v>91</v>
      </c>
      <c r="AE98" s="616">
        <f t="shared" si="115"/>
        <v>96</v>
      </c>
      <c r="AF98" s="616">
        <f t="shared" si="116"/>
        <v>95</v>
      </c>
      <c r="AG98" s="616">
        <f t="shared" si="117"/>
        <v>95</v>
      </c>
      <c r="AH98" s="616">
        <f t="shared" si="118"/>
        <v>56</v>
      </c>
      <c r="AI98" s="616">
        <f t="shared" si="119"/>
        <v>68</v>
      </c>
      <c r="AJ98" s="616">
        <f t="shared" si="120"/>
        <v>51</v>
      </c>
      <c r="AK98" s="616">
        <f t="shared" si="121"/>
        <v>25</v>
      </c>
      <c r="AL98" s="616">
        <f t="shared" si="122"/>
        <v>20</v>
      </c>
      <c r="AM98" s="616">
        <f t="shared" si="123"/>
        <v>22</v>
      </c>
      <c r="AN98" s="616">
        <f t="shared" si="124"/>
        <v>8</v>
      </c>
      <c r="AO98" s="616">
        <f t="shared" si="125"/>
        <v>18</v>
      </c>
      <c r="AP98" s="616">
        <f t="shared" si="126"/>
        <v>1</v>
      </c>
      <c r="AQ98" s="616">
        <f t="shared" si="127"/>
        <v>1</v>
      </c>
      <c r="AR98" s="616">
        <f t="shared" si="128"/>
        <v>10</v>
      </c>
      <c r="AT98" s="16" t="s">
        <v>201</v>
      </c>
      <c r="AU98" s="13">
        <v>1</v>
      </c>
      <c r="AV98" s="13"/>
      <c r="AW98" s="13">
        <v>2</v>
      </c>
      <c r="AX98" s="13">
        <v>2</v>
      </c>
      <c r="AY98" s="13"/>
      <c r="AZ98" s="13">
        <v>1</v>
      </c>
      <c r="BA98" s="13">
        <v>1</v>
      </c>
      <c r="BB98" s="13">
        <v>3</v>
      </c>
      <c r="BC98" s="13">
        <v>3</v>
      </c>
      <c r="BD98" s="13">
        <v>4</v>
      </c>
      <c r="BE98" s="13">
        <v>2</v>
      </c>
      <c r="BF98" s="13">
        <v>2</v>
      </c>
      <c r="BG98" s="13">
        <v>5</v>
      </c>
      <c r="BH98" s="13">
        <v>2</v>
      </c>
      <c r="BI98" s="13">
        <v>1</v>
      </c>
      <c r="BJ98" s="13">
        <v>1</v>
      </c>
      <c r="BK98" s="13">
        <v>5</v>
      </c>
      <c r="BL98" s="13">
        <v>8</v>
      </c>
      <c r="BM98" s="13">
        <v>6</v>
      </c>
      <c r="BN98" s="13">
        <v>11</v>
      </c>
      <c r="BO98" s="13">
        <v>5</v>
      </c>
      <c r="BP98" s="13">
        <v>7</v>
      </c>
      <c r="BQ98" s="13">
        <v>7</v>
      </c>
      <c r="BR98" s="13">
        <v>2</v>
      </c>
      <c r="BS98" s="13">
        <v>9</v>
      </c>
      <c r="BT98" s="13">
        <v>10</v>
      </c>
      <c r="BU98" s="13">
        <v>5</v>
      </c>
      <c r="BV98" s="13">
        <v>7</v>
      </c>
      <c r="BW98" s="13">
        <v>9</v>
      </c>
      <c r="BX98" s="13">
        <v>7</v>
      </c>
      <c r="BY98" s="13">
        <v>7</v>
      </c>
      <c r="BZ98" s="13">
        <v>8</v>
      </c>
      <c r="CA98" s="13">
        <v>10</v>
      </c>
      <c r="CB98" s="13">
        <v>6</v>
      </c>
      <c r="CC98" s="13">
        <v>12</v>
      </c>
      <c r="CD98" s="13">
        <v>7</v>
      </c>
      <c r="CE98" s="13">
        <v>17</v>
      </c>
      <c r="CF98" s="13">
        <v>12</v>
      </c>
      <c r="CG98" s="13">
        <v>8</v>
      </c>
      <c r="CH98" s="13">
        <v>9</v>
      </c>
      <c r="CI98" s="13">
        <v>5</v>
      </c>
      <c r="CJ98" s="13">
        <v>13</v>
      </c>
      <c r="CK98" s="13">
        <v>11</v>
      </c>
      <c r="CL98" s="13">
        <v>8</v>
      </c>
      <c r="CM98" s="13">
        <v>9</v>
      </c>
      <c r="CN98" s="13">
        <v>12</v>
      </c>
      <c r="CO98" s="13">
        <v>6</v>
      </c>
      <c r="CP98" s="13">
        <v>8</v>
      </c>
      <c r="CQ98" s="13">
        <v>8</v>
      </c>
      <c r="CR98" s="13">
        <v>15</v>
      </c>
      <c r="CS98" s="13">
        <v>5</v>
      </c>
      <c r="CT98" s="13">
        <v>6</v>
      </c>
      <c r="CU98" s="13">
        <v>5</v>
      </c>
      <c r="CV98" s="13">
        <v>9</v>
      </c>
      <c r="CW98" s="13">
        <v>7</v>
      </c>
      <c r="CX98" s="13">
        <v>8</v>
      </c>
      <c r="CY98" s="13">
        <v>10</v>
      </c>
      <c r="CZ98" s="13">
        <v>7</v>
      </c>
      <c r="DA98" s="13">
        <v>7</v>
      </c>
      <c r="DB98" s="13">
        <v>4</v>
      </c>
      <c r="DC98" s="13">
        <v>2</v>
      </c>
      <c r="DD98" s="13">
        <v>3</v>
      </c>
      <c r="DE98" s="13">
        <v>6</v>
      </c>
      <c r="DF98" s="13">
        <v>2</v>
      </c>
      <c r="DG98" s="13">
        <v>1</v>
      </c>
      <c r="DH98" s="13">
        <v>3</v>
      </c>
      <c r="DI98" s="13">
        <v>5</v>
      </c>
      <c r="DJ98" s="13">
        <v>1</v>
      </c>
      <c r="DK98" s="13"/>
      <c r="DL98" s="13">
        <v>2</v>
      </c>
      <c r="DM98" s="13">
        <v>5</v>
      </c>
      <c r="DN98" s="13">
        <v>2</v>
      </c>
      <c r="DO98" s="13">
        <v>4</v>
      </c>
      <c r="DP98" s="13">
        <v>1</v>
      </c>
      <c r="DQ98" s="13">
        <v>2</v>
      </c>
      <c r="DR98" s="13">
        <v>1</v>
      </c>
      <c r="DS98" s="13">
        <v>3</v>
      </c>
      <c r="DT98" s="13"/>
      <c r="DU98" s="13">
        <v>3</v>
      </c>
      <c r="DV98" s="13">
        <v>1</v>
      </c>
      <c r="DW98" s="13">
        <v>4</v>
      </c>
      <c r="DX98" s="13">
        <v>1</v>
      </c>
      <c r="DY98" s="13">
        <v>3</v>
      </c>
      <c r="DZ98" s="13">
        <v>3</v>
      </c>
      <c r="EA98" s="13">
        <v>2</v>
      </c>
      <c r="EB98" s="13">
        <v>1</v>
      </c>
      <c r="EC98" s="13">
        <v>3</v>
      </c>
      <c r="ED98" s="13"/>
      <c r="EE98" s="13"/>
      <c r="EF98" s="13">
        <v>1</v>
      </c>
      <c r="EG98" s="13"/>
      <c r="EH98" s="13"/>
      <c r="EI98" s="13"/>
      <c r="EJ98" s="13">
        <v>1</v>
      </c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57">
        <v>453</v>
      </c>
      <c r="FD98" s="13">
        <v>453</v>
      </c>
      <c r="FE98" s="16" t="s">
        <v>201</v>
      </c>
      <c r="FF98" s="13">
        <v>1</v>
      </c>
      <c r="FG98" s="13">
        <v>3</v>
      </c>
      <c r="FH98" s="13">
        <v>1</v>
      </c>
      <c r="FI98" s="13">
        <v>2</v>
      </c>
      <c r="FJ98" s="13">
        <v>1</v>
      </c>
      <c r="FK98" s="13"/>
      <c r="FL98" s="13">
        <v>1</v>
      </c>
      <c r="FM98" s="13">
        <v>2</v>
      </c>
      <c r="FN98" s="13">
        <v>3</v>
      </c>
      <c r="FO98" s="13">
        <v>3</v>
      </c>
      <c r="FP98" s="13">
        <v>2</v>
      </c>
      <c r="FQ98" s="13">
        <v>3</v>
      </c>
      <c r="FR98" s="13">
        <v>2</v>
      </c>
      <c r="FS98" s="13">
        <v>6</v>
      </c>
      <c r="FT98" s="13">
        <v>1</v>
      </c>
      <c r="FU98" s="13">
        <v>1</v>
      </c>
      <c r="FV98" s="13">
        <v>4</v>
      </c>
      <c r="FW98" s="13">
        <v>4</v>
      </c>
      <c r="FX98" s="13">
        <v>4</v>
      </c>
      <c r="FY98" s="13">
        <v>4</v>
      </c>
      <c r="FZ98" s="13">
        <v>4</v>
      </c>
      <c r="GA98" s="13">
        <v>3</v>
      </c>
      <c r="GB98" s="13">
        <v>2</v>
      </c>
      <c r="GC98" s="13">
        <v>6</v>
      </c>
      <c r="GD98" s="13">
        <v>7</v>
      </c>
      <c r="GE98" s="13">
        <v>3</v>
      </c>
      <c r="GF98" s="13">
        <v>10</v>
      </c>
      <c r="GG98" s="13">
        <v>9</v>
      </c>
      <c r="GH98" s="13">
        <v>3</v>
      </c>
      <c r="GI98" s="13">
        <v>6</v>
      </c>
      <c r="GJ98" s="13">
        <v>11</v>
      </c>
      <c r="GK98" s="13">
        <v>7</v>
      </c>
      <c r="GL98" s="13">
        <v>5</v>
      </c>
      <c r="GM98" s="13">
        <v>9</v>
      </c>
      <c r="GN98" s="13">
        <v>14</v>
      </c>
      <c r="GO98" s="13">
        <v>9</v>
      </c>
      <c r="GP98" s="13">
        <v>10</v>
      </c>
      <c r="GQ98" s="13">
        <v>10</v>
      </c>
      <c r="GR98" s="13">
        <v>6</v>
      </c>
      <c r="GS98" s="13">
        <v>10</v>
      </c>
      <c r="GT98" s="13">
        <v>16</v>
      </c>
      <c r="GU98" s="13">
        <v>13</v>
      </c>
      <c r="GV98" s="13">
        <v>11</v>
      </c>
      <c r="GW98" s="13">
        <v>9</v>
      </c>
      <c r="GX98" s="13">
        <v>11</v>
      </c>
      <c r="GY98" s="13">
        <v>9</v>
      </c>
      <c r="GZ98" s="13">
        <v>8</v>
      </c>
      <c r="HA98" s="13">
        <v>5</v>
      </c>
      <c r="HB98" s="13">
        <v>7</v>
      </c>
      <c r="HC98" s="13">
        <v>6</v>
      </c>
      <c r="HD98" s="13">
        <v>6</v>
      </c>
      <c r="HE98" s="13">
        <v>4</v>
      </c>
      <c r="HF98" s="13">
        <v>3</v>
      </c>
      <c r="HG98" s="13">
        <v>10</v>
      </c>
      <c r="HH98" s="13">
        <v>3</v>
      </c>
      <c r="HI98" s="13">
        <v>6</v>
      </c>
      <c r="HJ98" s="13">
        <v>10</v>
      </c>
      <c r="HK98" s="13">
        <v>4</v>
      </c>
      <c r="HL98" s="13">
        <v>5</v>
      </c>
      <c r="HM98" s="13">
        <v>5</v>
      </c>
      <c r="HN98" s="13">
        <v>6</v>
      </c>
      <c r="HO98" s="13">
        <v>5</v>
      </c>
      <c r="HP98" s="13">
        <v>5</v>
      </c>
      <c r="HQ98" s="13">
        <v>5</v>
      </c>
      <c r="HR98" s="13">
        <v>5</v>
      </c>
      <c r="HS98" s="13">
        <v>7</v>
      </c>
      <c r="HT98" s="13">
        <v>3</v>
      </c>
      <c r="HU98" s="13">
        <v>4</v>
      </c>
      <c r="HV98" s="13">
        <v>3</v>
      </c>
      <c r="HW98" s="13">
        <v>8</v>
      </c>
      <c r="HX98" s="13">
        <v>4</v>
      </c>
      <c r="HY98" s="13">
        <v>2</v>
      </c>
      <c r="HZ98" s="13"/>
      <c r="IA98" s="13">
        <v>4</v>
      </c>
      <c r="IB98" s="13">
        <v>2</v>
      </c>
      <c r="IC98" s="13"/>
      <c r="ID98" s="13"/>
      <c r="IE98" s="13">
        <v>3</v>
      </c>
      <c r="IF98" s="13">
        <v>2</v>
      </c>
      <c r="IG98" s="13">
        <v>3</v>
      </c>
      <c r="IH98" s="13">
        <v>1</v>
      </c>
      <c r="II98" s="13">
        <v>2</v>
      </c>
      <c r="IJ98" s="13"/>
      <c r="IK98" s="13">
        <v>2</v>
      </c>
      <c r="IL98" s="13"/>
      <c r="IM98" s="13">
        <v>1</v>
      </c>
      <c r="IN98" s="13">
        <v>1</v>
      </c>
      <c r="IO98" s="13"/>
      <c r="IP98" s="13">
        <v>1</v>
      </c>
      <c r="IQ98" s="13"/>
      <c r="IR98" s="13"/>
      <c r="IS98" s="13"/>
      <c r="IT98" s="13">
        <v>1</v>
      </c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57">
        <v>423</v>
      </c>
      <c r="JJ98" s="13"/>
      <c r="JK98" s="13"/>
      <c r="JL98" s="13"/>
      <c r="JM98" s="13"/>
      <c r="JN98" s="13"/>
      <c r="JO98" s="13">
        <v>1</v>
      </c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>
        <v>1</v>
      </c>
      <c r="KH98" s="13"/>
      <c r="KI98" s="13"/>
      <c r="KJ98" s="13"/>
      <c r="KK98" s="13">
        <v>1</v>
      </c>
      <c r="KL98" s="13"/>
      <c r="KM98" s="13">
        <v>1</v>
      </c>
      <c r="KN98" s="13"/>
      <c r="KO98" s="13"/>
      <c r="KP98" s="13">
        <v>1</v>
      </c>
      <c r="KQ98" s="13">
        <v>1</v>
      </c>
      <c r="KR98" s="13"/>
      <c r="KS98" s="13"/>
      <c r="KT98" s="13">
        <v>1</v>
      </c>
      <c r="KU98" s="13"/>
      <c r="KV98" s="13">
        <v>2</v>
      </c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>
        <v>1</v>
      </c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57">
        <v>10</v>
      </c>
      <c r="NO98" s="13">
        <v>433</v>
      </c>
    </row>
    <row r="99" spans="1:379">
      <c r="A99" s="8" t="s">
        <v>110</v>
      </c>
      <c r="B99" s="232">
        <f t="shared" si="149"/>
        <v>65</v>
      </c>
      <c r="C99" s="232">
        <f t="shared" si="150"/>
        <v>78</v>
      </c>
      <c r="D99" s="232">
        <f t="shared" si="151"/>
        <v>230</v>
      </c>
      <c r="E99" s="232">
        <f t="shared" si="152"/>
        <v>336</v>
      </c>
      <c r="F99" s="232">
        <f t="shared" si="153"/>
        <v>709</v>
      </c>
      <c r="G99" s="232">
        <f t="shared" si="154"/>
        <v>854</v>
      </c>
      <c r="H99" s="232">
        <f t="shared" si="155"/>
        <v>730</v>
      </c>
      <c r="I99" s="232">
        <f t="shared" si="156"/>
        <v>950</v>
      </c>
      <c r="J99" s="232">
        <f t="shared" si="157"/>
        <v>703</v>
      </c>
      <c r="K99" s="232">
        <f t="shared" si="158"/>
        <v>824</v>
      </c>
      <c r="L99" s="232">
        <f t="shared" si="159"/>
        <v>535</v>
      </c>
      <c r="M99" s="232">
        <f t="shared" si="160"/>
        <v>603</v>
      </c>
      <c r="N99" s="232">
        <f t="shared" si="161"/>
        <v>370</v>
      </c>
      <c r="O99" s="232">
        <f t="shared" si="162"/>
        <v>347</v>
      </c>
      <c r="P99" s="232">
        <f t="shared" si="163"/>
        <v>204</v>
      </c>
      <c r="Q99" s="232">
        <f t="shared" si="164"/>
        <v>214</v>
      </c>
      <c r="R99" s="232">
        <f t="shared" si="165"/>
        <v>78</v>
      </c>
      <c r="S99" s="232">
        <f t="shared" si="166"/>
        <v>91</v>
      </c>
      <c r="T99" s="232">
        <f t="shared" si="167"/>
        <v>2</v>
      </c>
      <c r="U99" s="232">
        <f t="shared" si="168"/>
        <v>21</v>
      </c>
      <c r="W99" s="16" t="s">
        <v>202</v>
      </c>
      <c r="X99" s="616">
        <f t="shared" si="108"/>
        <v>30</v>
      </c>
      <c r="Y99" s="616">
        <f t="shared" si="109"/>
        <v>26</v>
      </c>
      <c r="Z99" s="616">
        <f t="shared" si="110"/>
        <v>55</v>
      </c>
      <c r="AA99" s="616">
        <f t="shared" si="111"/>
        <v>75</v>
      </c>
      <c r="AB99" s="616">
        <f t="shared" si="112"/>
        <v>127</v>
      </c>
      <c r="AC99" s="616">
        <f t="shared" si="113"/>
        <v>122</v>
      </c>
      <c r="AD99" s="616">
        <f t="shared" si="114"/>
        <v>91</v>
      </c>
      <c r="AE99" s="616">
        <f t="shared" si="115"/>
        <v>115</v>
      </c>
      <c r="AF99" s="616">
        <f t="shared" si="116"/>
        <v>96</v>
      </c>
      <c r="AG99" s="616">
        <f t="shared" si="117"/>
        <v>121</v>
      </c>
      <c r="AH99" s="616">
        <f t="shared" si="118"/>
        <v>73</v>
      </c>
      <c r="AI99" s="616">
        <f t="shared" si="119"/>
        <v>92</v>
      </c>
      <c r="AJ99" s="616">
        <f t="shared" si="120"/>
        <v>41</v>
      </c>
      <c r="AK99" s="616">
        <f t="shared" si="121"/>
        <v>41</v>
      </c>
      <c r="AL99" s="616">
        <f t="shared" si="122"/>
        <v>30</v>
      </c>
      <c r="AM99" s="616">
        <f t="shared" si="123"/>
        <v>20</v>
      </c>
      <c r="AN99" s="616">
        <f t="shared" si="124"/>
        <v>13</v>
      </c>
      <c r="AO99" s="616">
        <f t="shared" si="125"/>
        <v>17</v>
      </c>
      <c r="AP99" s="616">
        <f t="shared" si="126"/>
        <v>1</v>
      </c>
      <c r="AQ99" s="616">
        <f t="shared" si="127"/>
        <v>13</v>
      </c>
      <c r="AR99" s="616">
        <f t="shared" si="128"/>
        <v>12</v>
      </c>
      <c r="AT99" s="16" t="s">
        <v>202</v>
      </c>
      <c r="AU99" s="13">
        <v>3</v>
      </c>
      <c r="AV99" s="13">
        <v>4</v>
      </c>
      <c r="AW99" s="13">
        <v>4</v>
      </c>
      <c r="AX99" s="13">
        <v>2</v>
      </c>
      <c r="AY99" s="13">
        <v>3</v>
      </c>
      <c r="AZ99" s="13"/>
      <c r="BA99" s="13"/>
      <c r="BB99" s="13">
        <v>2</v>
      </c>
      <c r="BC99" s="13">
        <v>5</v>
      </c>
      <c r="BD99" s="13">
        <v>3</v>
      </c>
      <c r="BE99" s="13">
        <v>4</v>
      </c>
      <c r="BF99" s="13">
        <v>4</v>
      </c>
      <c r="BG99" s="13">
        <v>5</v>
      </c>
      <c r="BH99" s="13">
        <v>8</v>
      </c>
      <c r="BI99" s="13">
        <v>9</v>
      </c>
      <c r="BJ99" s="13">
        <v>8</v>
      </c>
      <c r="BK99" s="13">
        <v>11</v>
      </c>
      <c r="BL99" s="13">
        <v>12</v>
      </c>
      <c r="BM99" s="13">
        <v>8</v>
      </c>
      <c r="BN99" s="13">
        <v>6</v>
      </c>
      <c r="BO99" s="13">
        <v>12</v>
      </c>
      <c r="BP99" s="13">
        <v>15</v>
      </c>
      <c r="BQ99" s="13">
        <v>9</v>
      </c>
      <c r="BR99" s="13">
        <v>21</v>
      </c>
      <c r="BS99" s="13">
        <v>11</v>
      </c>
      <c r="BT99" s="13">
        <v>4</v>
      </c>
      <c r="BU99" s="13">
        <v>15</v>
      </c>
      <c r="BV99" s="13">
        <v>13</v>
      </c>
      <c r="BW99" s="13">
        <v>10</v>
      </c>
      <c r="BX99" s="13">
        <v>12</v>
      </c>
      <c r="BY99" s="13">
        <v>12</v>
      </c>
      <c r="BZ99" s="13">
        <v>16</v>
      </c>
      <c r="CA99" s="13">
        <v>10</v>
      </c>
      <c r="CB99" s="13">
        <v>12</v>
      </c>
      <c r="CC99" s="13">
        <v>11</v>
      </c>
      <c r="CD99" s="13">
        <v>7</v>
      </c>
      <c r="CE99" s="13">
        <v>9</v>
      </c>
      <c r="CF99" s="13">
        <v>10</v>
      </c>
      <c r="CG99" s="13">
        <v>11</v>
      </c>
      <c r="CH99" s="13">
        <v>17</v>
      </c>
      <c r="CI99" s="13">
        <v>13</v>
      </c>
      <c r="CJ99" s="13">
        <v>9</v>
      </c>
      <c r="CK99" s="13">
        <v>9</v>
      </c>
      <c r="CL99" s="13">
        <v>16</v>
      </c>
      <c r="CM99" s="13">
        <v>10</v>
      </c>
      <c r="CN99" s="13">
        <v>15</v>
      </c>
      <c r="CO99" s="13">
        <v>13</v>
      </c>
      <c r="CP99" s="13">
        <v>14</v>
      </c>
      <c r="CQ99" s="13">
        <v>10</v>
      </c>
      <c r="CR99" s="13">
        <v>12</v>
      </c>
      <c r="CS99" s="13">
        <v>18</v>
      </c>
      <c r="CT99" s="13">
        <v>11</v>
      </c>
      <c r="CU99" s="13">
        <v>13</v>
      </c>
      <c r="CV99" s="13">
        <v>7</v>
      </c>
      <c r="CW99" s="13">
        <v>7</v>
      </c>
      <c r="CX99" s="13">
        <v>6</v>
      </c>
      <c r="CY99" s="13">
        <v>12</v>
      </c>
      <c r="CZ99" s="13">
        <v>4</v>
      </c>
      <c r="DA99" s="13">
        <v>9</v>
      </c>
      <c r="DB99" s="13">
        <v>5</v>
      </c>
      <c r="DC99" s="13">
        <v>8</v>
      </c>
      <c r="DD99" s="13">
        <v>4</v>
      </c>
      <c r="DE99" s="13">
        <v>7</v>
      </c>
      <c r="DF99" s="13">
        <v>3</v>
      </c>
      <c r="DG99" s="13">
        <v>3</v>
      </c>
      <c r="DH99" s="13">
        <v>3</v>
      </c>
      <c r="DI99" s="13">
        <v>2</v>
      </c>
      <c r="DJ99" s="13">
        <v>5</v>
      </c>
      <c r="DK99" s="13">
        <v>4</v>
      </c>
      <c r="DL99" s="13">
        <v>2</v>
      </c>
      <c r="DM99" s="13">
        <v>2</v>
      </c>
      <c r="DN99" s="13">
        <v>4</v>
      </c>
      <c r="DO99" s="13">
        <v>4</v>
      </c>
      <c r="DP99" s="13">
        <v>2</v>
      </c>
      <c r="DQ99" s="13">
        <v>1</v>
      </c>
      <c r="DR99" s="13">
        <v>2</v>
      </c>
      <c r="DS99" s="13"/>
      <c r="DT99" s="13">
        <v>1</v>
      </c>
      <c r="DU99" s="13">
        <v>2</v>
      </c>
      <c r="DV99" s="13">
        <v>2</v>
      </c>
      <c r="DW99" s="13">
        <v>3</v>
      </c>
      <c r="DX99" s="13">
        <v>1</v>
      </c>
      <c r="DY99" s="13">
        <v>1</v>
      </c>
      <c r="DZ99" s="13"/>
      <c r="EA99" s="13">
        <v>2</v>
      </c>
      <c r="EB99" s="13">
        <v>3</v>
      </c>
      <c r="EC99" s="13">
        <v>4</v>
      </c>
      <c r="ED99" s="13">
        <v>2</v>
      </c>
      <c r="EE99" s="13"/>
      <c r="EF99" s="13">
        <v>1</v>
      </c>
      <c r="EG99" s="13">
        <v>2</v>
      </c>
      <c r="EH99" s="13">
        <v>3</v>
      </c>
      <c r="EI99" s="13">
        <v>2</v>
      </c>
      <c r="EJ99" s="13">
        <v>3</v>
      </c>
      <c r="EK99" s="13">
        <v>1</v>
      </c>
      <c r="EL99" s="13">
        <v>1</v>
      </c>
      <c r="EM99" s="13"/>
      <c r="EN99" s="13"/>
      <c r="EO99" s="13"/>
      <c r="EP99" s="13">
        <v>1</v>
      </c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57">
        <v>642</v>
      </c>
      <c r="FD99" s="13">
        <v>642</v>
      </c>
      <c r="FE99" s="16" t="s">
        <v>202</v>
      </c>
      <c r="FF99" s="13">
        <v>4</v>
      </c>
      <c r="FG99" s="13">
        <v>4</v>
      </c>
      <c r="FH99" s="13">
        <v>2</v>
      </c>
      <c r="FI99" s="13">
        <v>6</v>
      </c>
      <c r="FJ99" s="13">
        <v>2</v>
      </c>
      <c r="FK99" s="13">
        <v>6</v>
      </c>
      <c r="FL99" s="13">
        <v>2</v>
      </c>
      <c r="FM99" s="13"/>
      <c r="FN99" s="13">
        <v>2</v>
      </c>
      <c r="FO99" s="13">
        <v>2</v>
      </c>
      <c r="FP99" s="13">
        <v>3</v>
      </c>
      <c r="FQ99" s="13">
        <v>2</v>
      </c>
      <c r="FR99" s="13">
        <v>3</v>
      </c>
      <c r="FS99" s="13">
        <v>4</v>
      </c>
      <c r="FT99" s="13">
        <v>3</v>
      </c>
      <c r="FU99" s="13">
        <v>7</v>
      </c>
      <c r="FV99" s="13">
        <v>5</v>
      </c>
      <c r="FW99" s="13">
        <v>9</v>
      </c>
      <c r="FX99" s="13">
        <v>12</v>
      </c>
      <c r="FY99" s="13">
        <v>7</v>
      </c>
      <c r="FZ99" s="13">
        <v>8</v>
      </c>
      <c r="GA99" s="13">
        <v>10</v>
      </c>
      <c r="GB99" s="13">
        <v>10</v>
      </c>
      <c r="GC99" s="13">
        <v>17</v>
      </c>
      <c r="GD99" s="13">
        <v>10</v>
      </c>
      <c r="GE99" s="13">
        <v>11</v>
      </c>
      <c r="GF99" s="13">
        <v>23</v>
      </c>
      <c r="GG99" s="13">
        <v>16</v>
      </c>
      <c r="GH99" s="13">
        <v>7</v>
      </c>
      <c r="GI99" s="13">
        <v>15</v>
      </c>
      <c r="GJ99" s="13">
        <v>13</v>
      </c>
      <c r="GK99" s="13">
        <v>12</v>
      </c>
      <c r="GL99" s="13">
        <v>9</v>
      </c>
      <c r="GM99" s="13">
        <v>13</v>
      </c>
      <c r="GN99" s="13">
        <v>6</v>
      </c>
      <c r="GO99" s="13">
        <v>10</v>
      </c>
      <c r="GP99" s="13">
        <v>3</v>
      </c>
      <c r="GQ99" s="13">
        <v>10</v>
      </c>
      <c r="GR99" s="13">
        <v>9</v>
      </c>
      <c r="GS99" s="13">
        <v>6</v>
      </c>
      <c r="GT99" s="13">
        <v>7</v>
      </c>
      <c r="GU99" s="13">
        <v>3</v>
      </c>
      <c r="GV99" s="13">
        <v>10</v>
      </c>
      <c r="GW99" s="13">
        <v>13</v>
      </c>
      <c r="GX99" s="13">
        <v>7</v>
      </c>
      <c r="GY99" s="13">
        <v>3</v>
      </c>
      <c r="GZ99" s="13">
        <v>17</v>
      </c>
      <c r="HA99" s="13">
        <v>13</v>
      </c>
      <c r="HB99" s="13">
        <v>12</v>
      </c>
      <c r="HC99" s="13">
        <v>11</v>
      </c>
      <c r="HD99" s="13">
        <v>11</v>
      </c>
      <c r="HE99" s="13">
        <v>8</v>
      </c>
      <c r="HF99" s="13">
        <v>9</v>
      </c>
      <c r="HG99" s="13">
        <v>9</v>
      </c>
      <c r="HH99" s="13">
        <v>5</v>
      </c>
      <c r="HI99" s="13">
        <v>8</v>
      </c>
      <c r="HJ99" s="13">
        <v>6</v>
      </c>
      <c r="HK99" s="13">
        <v>2</v>
      </c>
      <c r="HL99" s="13">
        <v>10</v>
      </c>
      <c r="HM99" s="13">
        <v>5</v>
      </c>
      <c r="HN99" s="13">
        <v>6</v>
      </c>
      <c r="HO99" s="13">
        <v>4</v>
      </c>
      <c r="HP99" s="13">
        <v>7</v>
      </c>
      <c r="HQ99" s="13">
        <v>2</v>
      </c>
      <c r="HR99" s="13">
        <v>5</v>
      </c>
      <c r="HS99" s="13">
        <v>5</v>
      </c>
      <c r="HT99" s="13">
        <v>4</v>
      </c>
      <c r="HU99" s="13">
        <v>5</v>
      </c>
      <c r="HV99" s="13"/>
      <c r="HW99" s="13">
        <v>3</v>
      </c>
      <c r="HX99" s="13">
        <v>4</v>
      </c>
      <c r="HY99" s="13">
        <v>3</v>
      </c>
      <c r="HZ99" s="13">
        <v>3</v>
      </c>
      <c r="IA99" s="13">
        <v>2</v>
      </c>
      <c r="IB99" s="13">
        <v>1</v>
      </c>
      <c r="IC99" s="13">
        <v>3</v>
      </c>
      <c r="ID99" s="13">
        <v>3</v>
      </c>
      <c r="IE99" s="13">
        <v>3</v>
      </c>
      <c r="IF99" s="13">
        <v>3</v>
      </c>
      <c r="IG99" s="13">
        <v>5</v>
      </c>
      <c r="IH99" s="13">
        <v>3</v>
      </c>
      <c r="II99" s="13"/>
      <c r="IJ99" s="13">
        <v>1</v>
      </c>
      <c r="IK99" s="13">
        <v>2</v>
      </c>
      <c r="IL99" s="13">
        <v>1</v>
      </c>
      <c r="IM99" s="13">
        <v>3</v>
      </c>
      <c r="IN99" s="13"/>
      <c r="IO99" s="13"/>
      <c r="IP99" s="13">
        <v>1</v>
      </c>
      <c r="IQ99" s="13">
        <v>2</v>
      </c>
      <c r="IR99" s="13">
        <v>1</v>
      </c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57">
        <v>557</v>
      </c>
      <c r="JJ99" s="13"/>
      <c r="JK99" s="13"/>
      <c r="JL99" s="13"/>
      <c r="JM99" s="13"/>
      <c r="JN99" s="13"/>
      <c r="JO99" s="13">
        <v>1</v>
      </c>
      <c r="JP99" s="13"/>
      <c r="JQ99" s="13"/>
      <c r="JR99" s="13"/>
      <c r="JS99" s="13"/>
      <c r="JT99" s="13"/>
      <c r="JU99" s="13">
        <v>1</v>
      </c>
      <c r="JV99" s="13">
        <v>1</v>
      </c>
      <c r="JW99" s="13"/>
      <c r="JX99" s="13"/>
      <c r="JY99" s="13"/>
      <c r="JZ99" s="13"/>
      <c r="KA99" s="13"/>
      <c r="KB99" s="13">
        <v>2</v>
      </c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>
        <v>1</v>
      </c>
      <c r="KQ99" s="13">
        <v>1</v>
      </c>
      <c r="KR99" s="13"/>
      <c r="KS99" s="13"/>
      <c r="KT99" s="13"/>
      <c r="KU99" s="13"/>
      <c r="KV99" s="13"/>
      <c r="KW99" s="13"/>
      <c r="KX99" s="13"/>
      <c r="KY99" s="13"/>
      <c r="KZ99" s="13">
        <v>1</v>
      </c>
      <c r="LA99" s="13"/>
      <c r="LB99" s="13"/>
      <c r="LC99" s="13">
        <v>1</v>
      </c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>
        <v>1</v>
      </c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>
        <v>1</v>
      </c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>
        <v>1</v>
      </c>
      <c r="NN99" s="57">
        <v>12</v>
      </c>
      <c r="NO99" s="13">
        <v>569</v>
      </c>
    </row>
    <row r="100" spans="1:379">
      <c r="A100" s="9" t="s">
        <v>111</v>
      </c>
      <c r="B100" s="232">
        <f t="shared" si="149"/>
        <v>1498</v>
      </c>
      <c r="C100" s="232">
        <f t="shared" si="150"/>
        <v>1318</v>
      </c>
      <c r="D100" s="232">
        <f t="shared" si="151"/>
        <v>4165</v>
      </c>
      <c r="E100" s="232">
        <f t="shared" si="152"/>
        <v>4656</v>
      </c>
      <c r="F100" s="232">
        <f t="shared" si="153"/>
        <v>17064</v>
      </c>
      <c r="G100" s="232">
        <f t="shared" si="154"/>
        <v>16474</v>
      </c>
      <c r="H100" s="232">
        <f t="shared" si="155"/>
        <v>19773</v>
      </c>
      <c r="I100" s="232">
        <f t="shared" si="156"/>
        <v>17983</v>
      </c>
      <c r="J100" s="232">
        <f t="shared" si="157"/>
        <v>16787</v>
      </c>
      <c r="K100" s="232">
        <f t="shared" si="158"/>
        <v>15719</v>
      </c>
      <c r="L100" s="232">
        <f t="shared" si="159"/>
        <v>11198</v>
      </c>
      <c r="M100" s="232">
        <f t="shared" si="160"/>
        <v>11025</v>
      </c>
      <c r="N100" s="232">
        <f t="shared" si="161"/>
        <v>5878</v>
      </c>
      <c r="O100" s="232">
        <f t="shared" si="162"/>
        <v>5581</v>
      </c>
      <c r="P100" s="232">
        <f t="shared" si="163"/>
        <v>2677</v>
      </c>
      <c r="Q100" s="232">
        <f t="shared" si="164"/>
        <v>2741</v>
      </c>
      <c r="R100" s="232">
        <f t="shared" si="165"/>
        <v>919</v>
      </c>
      <c r="S100" s="232">
        <f t="shared" si="166"/>
        <v>1307</v>
      </c>
      <c r="T100" s="232">
        <f t="shared" si="167"/>
        <v>178</v>
      </c>
      <c r="U100" s="232">
        <f t="shared" si="168"/>
        <v>399</v>
      </c>
      <c r="W100" s="16" t="s">
        <v>106</v>
      </c>
      <c r="X100" s="616">
        <f t="shared" si="108"/>
        <v>158</v>
      </c>
      <c r="Y100" s="616">
        <f t="shared" si="109"/>
        <v>138</v>
      </c>
      <c r="Z100" s="616">
        <f t="shared" si="110"/>
        <v>563</v>
      </c>
      <c r="AA100" s="616">
        <f t="shared" si="111"/>
        <v>607</v>
      </c>
      <c r="AB100" s="616">
        <f t="shared" si="112"/>
        <v>2335</v>
      </c>
      <c r="AC100" s="616">
        <f t="shared" si="113"/>
        <v>2285</v>
      </c>
      <c r="AD100" s="616">
        <f t="shared" si="114"/>
        <v>2774</v>
      </c>
      <c r="AE100" s="616">
        <f t="shared" si="115"/>
        <v>2339</v>
      </c>
      <c r="AF100" s="616">
        <f t="shared" si="116"/>
        <v>2331</v>
      </c>
      <c r="AG100" s="616">
        <f t="shared" si="117"/>
        <v>2064</v>
      </c>
      <c r="AH100" s="616">
        <f t="shared" si="118"/>
        <v>1582</v>
      </c>
      <c r="AI100" s="616">
        <f t="shared" si="119"/>
        <v>1488</v>
      </c>
      <c r="AJ100" s="616">
        <f t="shared" si="120"/>
        <v>894</v>
      </c>
      <c r="AK100" s="616">
        <f t="shared" si="121"/>
        <v>839</v>
      </c>
      <c r="AL100" s="616">
        <f t="shared" si="122"/>
        <v>467</v>
      </c>
      <c r="AM100" s="616">
        <f t="shared" si="123"/>
        <v>389</v>
      </c>
      <c r="AN100" s="616">
        <f t="shared" si="124"/>
        <v>169</v>
      </c>
      <c r="AO100" s="616">
        <f t="shared" si="125"/>
        <v>204</v>
      </c>
      <c r="AP100" s="616">
        <f t="shared" si="126"/>
        <v>26</v>
      </c>
      <c r="AQ100" s="616">
        <f t="shared" si="127"/>
        <v>73</v>
      </c>
      <c r="AR100" s="616">
        <f t="shared" si="128"/>
        <v>165</v>
      </c>
      <c r="AT100" s="16" t="s">
        <v>106</v>
      </c>
      <c r="AU100" s="13">
        <v>4</v>
      </c>
      <c r="AV100" s="13">
        <v>19</v>
      </c>
      <c r="AW100" s="13">
        <v>19</v>
      </c>
      <c r="AX100" s="13">
        <v>14</v>
      </c>
      <c r="AY100" s="13">
        <v>11</v>
      </c>
      <c r="AZ100" s="13">
        <v>11</v>
      </c>
      <c r="BA100" s="13">
        <v>16</v>
      </c>
      <c r="BB100" s="13">
        <v>14</v>
      </c>
      <c r="BC100" s="13">
        <v>15</v>
      </c>
      <c r="BD100" s="13">
        <v>15</v>
      </c>
      <c r="BE100" s="13">
        <v>11</v>
      </c>
      <c r="BF100" s="13">
        <v>22</v>
      </c>
      <c r="BG100" s="13">
        <v>22</v>
      </c>
      <c r="BH100" s="13">
        <v>35</v>
      </c>
      <c r="BI100" s="13">
        <v>43</v>
      </c>
      <c r="BJ100" s="13">
        <v>68</v>
      </c>
      <c r="BK100" s="13">
        <v>87</v>
      </c>
      <c r="BL100" s="13">
        <v>87</v>
      </c>
      <c r="BM100" s="13">
        <v>101</v>
      </c>
      <c r="BN100" s="13">
        <v>131</v>
      </c>
      <c r="BO100" s="13">
        <v>174</v>
      </c>
      <c r="BP100" s="13">
        <v>172</v>
      </c>
      <c r="BQ100" s="13">
        <v>188</v>
      </c>
      <c r="BR100" s="13">
        <v>207</v>
      </c>
      <c r="BS100" s="13">
        <v>238</v>
      </c>
      <c r="BT100" s="13">
        <v>258</v>
      </c>
      <c r="BU100" s="13">
        <v>257</v>
      </c>
      <c r="BV100" s="13">
        <v>267</v>
      </c>
      <c r="BW100" s="13">
        <v>250</v>
      </c>
      <c r="BX100" s="13">
        <v>274</v>
      </c>
      <c r="BY100" s="13">
        <v>243</v>
      </c>
      <c r="BZ100" s="13">
        <v>243</v>
      </c>
      <c r="CA100" s="13">
        <v>259</v>
      </c>
      <c r="CB100" s="13">
        <v>228</v>
      </c>
      <c r="CC100" s="13">
        <v>251</v>
      </c>
      <c r="CD100" s="13">
        <v>248</v>
      </c>
      <c r="CE100" s="13">
        <v>210</v>
      </c>
      <c r="CF100" s="13">
        <v>210</v>
      </c>
      <c r="CG100" s="13">
        <v>206</v>
      </c>
      <c r="CH100" s="13">
        <v>241</v>
      </c>
      <c r="CI100" s="13">
        <v>221</v>
      </c>
      <c r="CJ100" s="13">
        <v>256</v>
      </c>
      <c r="CK100" s="13">
        <v>194</v>
      </c>
      <c r="CL100" s="13">
        <v>227</v>
      </c>
      <c r="CM100" s="13">
        <v>246</v>
      </c>
      <c r="CN100" s="13">
        <v>181</v>
      </c>
      <c r="CO100" s="13">
        <v>187</v>
      </c>
      <c r="CP100" s="13">
        <v>195</v>
      </c>
      <c r="CQ100" s="13">
        <v>193</v>
      </c>
      <c r="CR100" s="13">
        <v>164</v>
      </c>
      <c r="CS100" s="13">
        <v>197</v>
      </c>
      <c r="CT100" s="13">
        <v>143</v>
      </c>
      <c r="CU100" s="13">
        <v>148</v>
      </c>
      <c r="CV100" s="13">
        <v>172</v>
      </c>
      <c r="CW100" s="13">
        <v>128</v>
      </c>
      <c r="CX100" s="13">
        <v>151</v>
      </c>
      <c r="CY100" s="13">
        <v>152</v>
      </c>
      <c r="CZ100" s="13">
        <v>154</v>
      </c>
      <c r="DA100" s="13">
        <v>120</v>
      </c>
      <c r="DB100" s="13">
        <v>123</v>
      </c>
      <c r="DC100" s="13">
        <v>119</v>
      </c>
      <c r="DD100" s="13">
        <v>106</v>
      </c>
      <c r="DE100" s="13">
        <v>84</v>
      </c>
      <c r="DF100" s="13">
        <v>91</v>
      </c>
      <c r="DG100" s="13">
        <v>79</v>
      </c>
      <c r="DH100" s="13">
        <v>72</v>
      </c>
      <c r="DI100" s="13">
        <v>71</v>
      </c>
      <c r="DJ100" s="13">
        <v>75</v>
      </c>
      <c r="DK100" s="13">
        <v>80</v>
      </c>
      <c r="DL100" s="13">
        <v>62</v>
      </c>
      <c r="DM100" s="13">
        <v>41</v>
      </c>
      <c r="DN100" s="13">
        <v>37</v>
      </c>
      <c r="DO100" s="13">
        <v>59</v>
      </c>
      <c r="DP100" s="13">
        <v>64</v>
      </c>
      <c r="DQ100" s="13">
        <v>33</v>
      </c>
      <c r="DR100" s="13">
        <v>40</v>
      </c>
      <c r="DS100" s="13">
        <v>42</v>
      </c>
      <c r="DT100" s="13">
        <v>24</v>
      </c>
      <c r="DU100" s="13">
        <v>19</v>
      </c>
      <c r="DV100" s="13">
        <v>30</v>
      </c>
      <c r="DW100" s="13">
        <v>26</v>
      </c>
      <c r="DX100" s="13">
        <v>24</v>
      </c>
      <c r="DY100" s="13">
        <v>30</v>
      </c>
      <c r="DZ100" s="13">
        <v>25</v>
      </c>
      <c r="EA100" s="13">
        <v>19</v>
      </c>
      <c r="EB100" s="13">
        <v>29</v>
      </c>
      <c r="EC100" s="13">
        <v>17</v>
      </c>
      <c r="ED100" s="13">
        <v>12</v>
      </c>
      <c r="EE100" s="13">
        <v>9</v>
      </c>
      <c r="EF100" s="13">
        <v>13</v>
      </c>
      <c r="EG100" s="13">
        <v>19</v>
      </c>
      <c r="EH100" s="13">
        <v>10</v>
      </c>
      <c r="EI100" s="13">
        <v>12</v>
      </c>
      <c r="EJ100" s="13">
        <v>7</v>
      </c>
      <c r="EK100" s="13">
        <v>12</v>
      </c>
      <c r="EL100" s="13">
        <v>3</v>
      </c>
      <c r="EM100" s="13">
        <v>6</v>
      </c>
      <c r="EN100" s="13">
        <v>1</v>
      </c>
      <c r="EO100" s="13"/>
      <c r="EP100" s="13">
        <v>1</v>
      </c>
      <c r="EQ100" s="13">
        <v>2</v>
      </c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>
        <v>2</v>
      </c>
      <c r="FC100" s="57">
        <v>10428</v>
      </c>
      <c r="FD100" s="13">
        <v>10428</v>
      </c>
      <c r="FE100" s="16" t="s">
        <v>106</v>
      </c>
      <c r="FF100" s="13">
        <v>1</v>
      </c>
      <c r="FG100" s="13">
        <v>20</v>
      </c>
      <c r="FH100" s="13">
        <v>20</v>
      </c>
      <c r="FI100" s="13">
        <v>25</v>
      </c>
      <c r="FJ100" s="13">
        <v>12</v>
      </c>
      <c r="FK100" s="13">
        <v>15</v>
      </c>
      <c r="FL100" s="13">
        <v>14</v>
      </c>
      <c r="FM100" s="13">
        <v>19</v>
      </c>
      <c r="FN100" s="13">
        <v>14</v>
      </c>
      <c r="FO100" s="13">
        <v>18</v>
      </c>
      <c r="FP100" s="13">
        <v>19</v>
      </c>
      <c r="FQ100" s="13">
        <v>27</v>
      </c>
      <c r="FR100" s="13">
        <v>28</v>
      </c>
      <c r="FS100" s="13">
        <v>30</v>
      </c>
      <c r="FT100" s="13">
        <v>39</v>
      </c>
      <c r="FU100" s="13">
        <v>54</v>
      </c>
      <c r="FV100" s="13">
        <v>68</v>
      </c>
      <c r="FW100" s="13">
        <v>81</v>
      </c>
      <c r="FX100" s="13">
        <v>100</v>
      </c>
      <c r="FY100" s="13">
        <v>117</v>
      </c>
      <c r="FZ100" s="13">
        <v>168</v>
      </c>
      <c r="GA100" s="13">
        <v>183</v>
      </c>
      <c r="GB100" s="13">
        <v>203</v>
      </c>
      <c r="GC100" s="13">
        <v>213</v>
      </c>
      <c r="GD100" s="13">
        <v>224</v>
      </c>
      <c r="GE100" s="13">
        <v>237</v>
      </c>
      <c r="GF100" s="13">
        <v>265</v>
      </c>
      <c r="GG100" s="13">
        <v>258</v>
      </c>
      <c r="GH100" s="13">
        <v>288</v>
      </c>
      <c r="GI100" s="13">
        <v>296</v>
      </c>
      <c r="GJ100" s="13">
        <v>305</v>
      </c>
      <c r="GK100" s="13">
        <v>295</v>
      </c>
      <c r="GL100" s="13">
        <v>264</v>
      </c>
      <c r="GM100" s="13">
        <v>284</v>
      </c>
      <c r="GN100" s="13">
        <v>295</v>
      </c>
      <c r="GO100" s="13">
        <v>268</v>
      </c>
      <c r="GP100" s="13">
        <v>256</v>
      </c>
      <c r="GQ100" s="13">
        <v>245</v>
      </c>
      <c r="GR100" s="13">
        <v>278</v>
      </c>
      <c r="GS100" s="13">
        <v>284</v>
      </c>
      <c r="GT100" s="13">
        <v>218</v>
      </c>
      <c r="GU100" s="13">
        <v>306</v>
      </c>
      <c r="GV100" s="13">
        <v>262</v>
      </c>
      <c r="GW100" s="13">
        <v>246</v>
      </c>
      <c r="GX100" s="13">
        <v>245</v>
      </c>
      <c r="GY100" s="13">
        <v>207</v>
      </c>
      <c r="GZ100" s="13">
        <v>220</v>
      </c>
      <c r="HA100" s="13">
        <v>200</v>
      </c>
      <c r="HB100" s="13">
        <v>232</v>
      </c>
      <c r="HC100" s="13">
        <v>195</v>
      </c>
      <c r="HD100" s="13">
        <v>188</v>
      </c>
      <c r="HE100" s="13">
        <v>181</v>
      </c>
      <c r="HF100" s="13">
        <v>167</v>
      </c>
      <c r="HG100" s="13">
        <v>177</v>
      </c>
      <c r="HH100" s="13">
        <v>163</v>
      </c>
      <c r="HI100" s="13">
        <v>148</v>
      </c>
      <c r="HJ100" s="13">
        <v>155</v>
      </c>
      <c r="HK100" s="13">
        <v>146</v>
      </c>
      <c r="HL100" s="13">
        <v>136</v>
      </c>
      <c r="HM100" s="13">
        <v>121</v>
      </c>
      <c r="HN100" s="13">
        <v>103</v>
      </c>
      <c r="HO100" s="13">
        <v>112</v>
      </c>
      <c r="HP100" s="13">
        <v>94</v>
      </c>
      <c r="HQ100" s="13">
        <v>93</v>
      </c>
      <c r="HR100" s="13">
        <v>93</v>
      </c>
      <c r="HS100" s="13">
        <v>80</v>
      </c>
      <c r="HT100" s="13">
        <v>78</v>
      </c>
      <c r="HU100" s="13">
        <v>78</v>
      </c>
      <c r="HV100" s="13">
        <v>93</v>
      </c>
      <c r="HW100" s="13">
        <v>70</v>
      </c>
      <c r="HX100" s="13">
        <v>68</v>
      </c>
      <c r="HY100" s="13">
        <v>46</v>
      </c>
      <c r="HZ100" s="13">
        <v>49</v>
      </c>
      <c r="IA100" s="13">
        <v>57</v>
      </c>
      <c r="IB100" s="13">
        <v>58</v>
      </c>
      <c r="IC100" s="13">
        <v>47</v>
      </c>
      <c r="ID100" s="13">
        <v>37</v>
      </c>
      <c r="IE100" s="13">
        <v>36</v>
      </c>
      <c r="IF100" s="13">
        <v>39</v>
      </c>
      <c r="IG100" s="13">
        <v>30</v>
      </c>
      <c r="IH100" s="13">
        <v>17</v>
      </c>
      <c r="II100" s="13">
        <v>23</v>
      </c>
      <c r="IJ100" s="13">
        <v>27</v>
      </c>
      <c r="IK100" s="13">
        <v>18</v>
      </c>
      <c r="IL100" s="13">
        <v>23</v>
      </c>
      <c r="IM100" s="13">
        <v>16</v>
      </c>
      <c r="IN100" s="13">
        <v>17</v>
      </c>
      <c r="IO100" s="13">
        <v>14</v>
      </c>
      <c r="IP100" s="13">
        <v>7</v>
      </c>
      <c r="IQ100" s="13">
        <v>7</v>
      </c>
      <c r="IR100" s="13">
        <v>5</v>
      </c>
      <c r="IS100" s="13">
        <v>10</v>
      </c>
      <c r="IT100" s="13">
        <v>1</v>
      </c>
      <c r="IU100" s="13">
        <v>3</v>
      </c>
      <c r="IV100" s="13"/>
      <c r="IW100" s="13">
        <v>3</v>
      </c>
      <c r="IX100" s="13">
        <v>2</v>
      </c>
      <c r="IY100" s="13"/>
      <c r="IZ100" s="13"/>
      <c r="JA100" s="13"/>
      <c r="JB100" s="13">
        <v>1</v>
      </c>
      <c r="JC100" s="13"/>
      <c r="JD100" s="13"/>
      <c r="JE100" s="13"/>
      <c r="JF100" s="13"/>
      <c r="JG100" s="13">
        <v>1</v>
      </c>
      <c r="JH100" s="13">
        <v>1</v>
      </c>
      <c r="JI100" s="57">
        <v>11300</v>
      </c>
      <c r="JJ100" s="13">
        <v>4</v>
      </c>
      <c r="JK100" s="13">
        <v>6</v>
      </c>
      <c r="JL100" s="13"/>
      <c r="JM100" s="13"/>
      <c r="JN100" s="13"/>
      <c r="JO100" s="13"/>
      <c r="JP100" s="13"/>
      <c r="JQ100" s="13"/>
      <c r="JR100" s="13"/>
      <c r="JS100" s="13"/>
      <c r="JT100" s="13">
        <v>1</v>
      </c>
      <c r="JU100" s="13">
        <v>2</v>
      </c>
      <c r="JV100" s="13">
        <v>1</v>
      </c>
      <c r="JW100" s="13">
        <v>1</v>
      </c>
      <c r="JX100" s="13"/>
      <c r="JY100" s="13">
        <v>1</v>
      </c>
      <c r="JZ100" s="13"/>
      <c r="KA100" s="13">
        <v>1</v>
      </c>
      <c r="KB100" s="13">
        <v>1</v>
      </c>
      <c r="KC100" s="13">
        <v>4</v>
      </c>
      <c r="KD100" s="13">
        <v>2</v>
      </c>
      <c r="KE100" s="13"/>
      <c r="KF100" s="13">
        <v>2</v>
      </c>
      <c r="KG100" s="13">
        <v>5</v>
      </c>
      <c r="KH100" s="13">
        <v>2</v>
      </c>
      <c r="KI100" s="13">
        <v>5</v>
      </c>
      <c r="KJ100" s="13">
        <v>6</v>
      </c>
      <c r="KK100" s="13">
        <v>1</v>
      </c>
      <c r="KL100" s="13"/>
      <c r="KM100" s="13">
        <v>1</v>
      </c>
      <c r="KN100" s="13">
        <v>5</v>
      </c>
      <c r="KO100" s="13">
        <v>3</v>
      </c>
      <c r="KP100" s="13">
        <v>4</v>
      </c>
      <c r="KQ100" s="13">
        <v>2</v>
      </c>
      <c r="KR100" s="13">
        <v>6</v>
      </c>
      <c r="KS100" s="13">
        <v>2</v>
      </c>
      <c r="KT100" s="13">
        <v>3</v>
      </c>
      <c r="KU100" s="13">
        <v>4</v>
      </c>
      <c r="KV100" s="13">
        <v>3</v>
      </c>
      <c r="KW100" s="13">
        <v>2</v>
      </c>
      <c r="KX100" s="13">
        <v>3</v>
      </c>
      <c r="KY100" s="13">
        <v>5</v>
      </c>
      <c r="KZ100" s="13">
        <v>1</v>
      </c>
      <c r="LA100" s="13">
        <v>1</v>
      </c>
      <c r="LB100" s="13">
        <v>4</v>
      </c>
      <c r="LC100" s="13">
        <v>4</v>
      </c>
      <c r="LD100" s="13">
        <v>2</v>
      </c>
      <c r="LE100" s="13">
        <v>2</v>
      </c>
      <c r="LF100" s="13">
        <v>2</v>
      </c>
      <c r="LG100" s="13">
        <v>1</v>
      </c>
      <c r="LH100" s="13">
        <v>3</v>
      </c>
      <c r="LI100" s="13"/>
      <c r="LJ100" s="13"/>
      <c r="LK100" s="13">
        <v>3</v>
      </c>
      <c r="LL100" s="13">
        <v>2</v>
      </c>
      <c r="LM100" s="13">
        <v>1</v>
      </c>
      <c r="LN100" s="13"/>
      <c r="LO100" s="13"/>
      <c r="LP100" s="13">
        <v>1</v>
      </c>
      <c r="LQ100" s="13">
        <v>1</v>
      </c>
      <c r="LR100" s="13">
        <v>1</v>
      </c>
      <c r="LS100" s="13"/>
      <c r="LT100" s="13">
        <v>1</v>
      </c>
      <c r="LU100" s="13"/>
      <c r="LV100" s="13"/>
      <c r="LW100" s="13"/>
      <c r="LX100" s="13"/>
      <c r="LY100" s="13"/>
      <c r="LZ100" s="13"/>
      <c r="MA100" s="13"/>
      <c r="MB100" s="13">
        <v>1</v>
      </c>
      <c r="MC100" s="13">
        <v>1</v>
      </c>
      <c r="MD100" s="13">
        <v>3</v>
      </c>
      <c r="ME100" s="13">
        <v>2</v>
      </c>
      <c r="MF100" s="13">
        <v>1</v>
      </c>
      <c r="MG100" s="13"/>
      <c r="MH100" s="13"/>
      <c r="MI100" s="13">
        <v>1</v>
      </c>
      <c r="MJ100" s="13">
        <v>1</v>
      </c>
      <c r="MK100" s="13"/>
      <c r="ML100" s="13">
        <v>1</v>
      </c>
      <c r="MM100" s="13"/>
      <c r="MN100" s="13"/>
      <c r="MO100" s="13">
        <v>1</v>
      </c>
      <c r="MP100" s="13">
        <v>1</v>
      </c>
      <c r="MQ100" s="13">
        <v>3</v>
      </c>
      <c r="MR100" s="13">
        <v>1</v>
      </c>
      <c r="MS100" s="13">
        <v>1</v>
      </c>
      <c r="MT100" s="13"/>
      <c r="MU100" s="13">
        <v>2</v>
      </c>
      <c r="MV100" s="13">
        <v>2</v>
      </c>
      <c r="MW100" s="13"/>
      <c r="MX100" s="13">
        <v>3</v>
      </c>
      <c r="MY100" s="13">
        <v>4</v>
      </c>
      <c r="MZ100" s="13"/>
      <c r="NA100" s="13"/>
      <c r="NB100" s="13"/>
      <c r="NC100" s="13">
        <v>1</v>
      </c>
      <c r="ND100" s="13"/>
      <c r="NE100" s="13">
        <v>1</v>
      </c>
      <c r="NF100" s="13"/>
      <c r="NG100" s="13"/>
      <c r="NH100" s="13"/>
      <c r="NI100" s="13"/>
      <c r="NJ100" s="13"/>
      <c r="NK100" s="13"/>
      <c r="NL100" s="13"/>
      <c r="NM100" s="13">
        <v>13</v>
      </c>
      <c r="NN100" s="57">
        <v>162</v>
      </c>
      <c r="NO100" s="13">
        <v>11462</v>
      </c>
    </row>
    <row r="101" spans="1:379">
      <c r="A101" s="9" t="s">
        <v>112</v>
      </c>
      <c r="B101" s="232">
        <f t="shared" si="149"/>
        <v>448</v>
      </c>
      <c r="C101" s="232">
        <f t="shared" si="150"/>
        <v>378</v>
      </c>
      <c r="D101" s="232">
        <f t="shared" si="151"/>
        <v>1898</v>
      </c>
      <c r="E101" s="232">
        <f t="shared" si="152"/>
        <v>2118</v>
      </c>
      <c r="F101" s="232">
        <f t="shared" si="153"/>
        <v>8194</v>
      </c>
      <c r="G101" s="232">
        <f t="shared" si="154"/>
        <v>8612</v>
      </c>
      <c r="H101" s="232">
        <f t="shared" si="155"/>
        <v>8810</v>
      </c>
      <c r="I101" s="232">
        <f t="shared" si="156"/>
        <v>8922</v>
      </c>
      <c r="J101" s="232">
        <f t="shared" si="157"/>
        <v>7164</v>
      </c>
      <c r="K101" s="232">
        <f t="shared" si="158"/>
        <v>7440</v>
      </c>
      <c r="L101" s="232">
        <f t="shared" si="159"/>
        <v>4644</v>
      </c>
      <c r="M101" s="232">
        <f t="shared" si="160"/>
        <v>4743</v>
      </c>
      <c r="N101" s="232">
        <f t="shared" si="161"/>
        <v>2693</v>
      </c>
      <c r="O101" s="232">
        <f t="shared" si="162"/>
        <v>2649</v>
      </c>
      <c r="P101" s="232">
        <f t="shared" si="163"/>
        <v>1481</v>
      </c>
      <c r="Q101" s="232">
        <f t="shared" si="164"/>
        <v>1502</v>
      </c>
      <c r="R101" s="232">
        <f t="shared" si="165"/>
        <v>615</v>
      </c>
      <c r="S101" s="232">
        <f t="shared" si="166"/>
        <v>968</v>
      </c>
      <c r="T101" s="232">
        <f t="shared" si="167"/>
        <v>147</v>
      </c>
      <c r="U101" s="232">
        <f t="shared" si="168"/>
        <v>522</v>
      </c>
      <c r="W101" s="16" t="s">
        <v>203</v>
      </c>
      <c r="X101" s="616">
        <f t="shared" si="108"/>
        <v>233</v>
      </c>
      <c r="Y101" s="616">
        <f t="shared" si="109"/>
        <v>184</v>
      </c>
      <c r="Z101" s="616">
        <f t="shared" si="110"/>
        <v>686</v>
      </c>
      <c r="AA101" s="616">
        <f t="shared" si="111"/>
        <v>735</v>
      </c>
      <c r="AB101" s="616">
        <f t="shared" si="112"/>
        <v>2167</v>
      </c>
      <c r="AC101" s="616">
        <f t="shared" si="113"/>
        <v>2200</v>
      </c>
      <c r="AD101" s="616">
        <f t="shared" si="114"/>
        <v>2381</v>
      </c>
      <c r="AE101" s="616">
        <f t="shared" si="115"/>
        <v>2349</v>
      </c>
      <c r="AF101" s="616">
        <f t="shared" si="116"/>
        <v>2161</v>
      </c>
      <c r="AG101" s="616">
        <f t="shared" si="117"/>
        <v>2194</v>
      </c>
      <c r="AH101" s="616">
        <f t="shared" si="118"/>
        <v>1663</v>
      </c>
      <c r="AI101" s="616">
        <f t="shared" si="119"/>
        <v>1556</v>
      </c>
      <c r="AJ101" s="616">
        <f t="shared" si="120"/>
        <v>885</v>
      </c>
      <c r="AK101" s="616">
        <f t="shared" si="121"/>
        <v>840</v>
      </c>
      <c r="AL101" s="616">
        <f t="shared" si="122"/>
        <v>487</v>
      </c>
      <c r="AM101" s="616">
        <f t="shared" si="123"/>
        <v>397</v>
      </c>
      <c r="AN101" s="616">
        <f t="shared" si="124"/>
        <v>166</v>
      </c>
      <c r="AO101" s="616">
        <f t="shared" si="125"/>
        <v>218</v>
      </c>
      <c r="AP101" s="616">
        <f t="shared" si="126"/>
        <v>26</v>
      </c>
      <c r="AQ101" s="616">
        <f t="shared" si="127"/>
        <v>99</v>
      </c>
      <c r="AR101" s="616">
        <f t="shared" si="128"/>
        <v>275</v>
      </c>
      <c r="AT101" s="16" t="s">
        <v>203</v>
      </c>
      <c r="AU101" s="13">
        <v>4</v>
      </c>
      <c r="AV101" s="13">
        <v>16</v>
      </c>
      <c r="AW101" s="13">
        <v>19</v>
      </c>
      <c r="AX101" s="13">
        <v>20</v>
      </c>
      <c r="AY101" s="13">
        <v>23</v>
      </c>
      <c r="AZ101" s="13">
        <v>13</v>
      </c>
      <c r="BA101" s="13">
        <v>23</v>
      </c>
      <c r="BB101" s="13">
        <v>17</v>
      </c>
      <c r="BC101" s="13">
        <v>28</v>
      </c>
      <c r="BD101" s="13">
        <v>21</v>
      </c>
      <c r="BE101" s="13">
        <v>26</v>
      </c>
      <c r="BF101" s="13">
        <v>35</v>
      </c>
      <c r="BG101" s="13">
        <v>34</v>
      </c>
      <c r="BH101" s="13">
        <v>55</v>
      </c>
      <c r="BI101" s="13">
        <v>65</v>
      </c>
      <c r="BJ101" s="13">
        <v>69</v>
      </c>
      <c r="BK101" s="13">
        <v>87</v>
      </c>
      <c r="BL101" s="13">
        <v>85</v>
      </c>
      <c r="BM101" s="13">
        <v>150</v>
      </c>
      <c r="BN101" s="13">
        <v>129</v>
      </c>
      <c r="BO101" s="13">
        <v>165</v>
      </c>
      <c r="BP101" s="13">
        <v>193</v>
      </c>
      <c r="BQ101" s="13">
        <v>213</v>
      </c>
      <c r="BR101" s="13">
        <v>216</v>
      </c>
      <c r="BS101" s="13">
        <v>214</v>
      </c>
      <c r="BT101" s="13">
        <v>231</v>
      </c>
      <c r="BU101" s="13">
        <v>250</v>
      </c>
      <c r="BV101" s="13">
        <v>223</v>
      </c>
      <c r="BW101" s="13">
        <v>231</v>
      </c>
      <c r="BX101" s="13">
        <v>264</v>
      </c>
      <c r="BY101" s="13">
        <v>271</v>
      </c>
      <c r="BZ101" s="13">
        <v>229</v>
      </c>
      <c r="CA101" s="13">
        <v>255</v>
      </c>
      <c r="CB101" s="13">
        <v>269</v>
      </c>
      <c r="CC101" s="13">
        <v>239</v>
      </c>
      <c r="CD101" s="13">
        <v>219</v>
      </c>
      <c r="CE101" s="13">
        <v>213</v>
      </c>
      <c r="CF101" s="13">
        <v>211</v>
      </c>
      <c r="CG101" s="13">
        <v>206</v>
      </c>
      <c r="CH101" s="13">
        <v>237</v>
      </c>
      <c r="CI101" s="13">
        <v>209</v>
      </c>
      <c r="CJ101" s="13">
        <v>250</v>
      </c>
      <c r="CK101" s="13">
        <v>256</v>
      </c>
      <c r="CL101" s="13">
        <v>209</v>
      </c>
      <c r="CM101" s="13">
        <v>243</v>
      </c>
      <c r="CN101" s="13">
        <v>218</v>
      </c>
      <c r="CO101" s="13">
        <v>217</v>
      </c>
      <c r="CP101" s="13">
        <v>195</v>
      </c>
      <c r="CQ101" s="13">
        <v>180</v>
      </c>
      <c r="CR101" s="13">
        <v>217</v>
      </c>
      <c r="CS101" s="13">
        <v>188</v>
      </c>
      <c r="CT101" s="13">
        <v>190</v>
      </c>
      <c r="CU101" s="13">
        <v>163</v>
      </c>
      <c r="CV101" s="13">
        <v>153</v>
      </c>
      <c r="CW101" s="13">
        <v>138</v>
      </c>
      <c r="CX101" s="13">
        <v>137</v>
      </c>
      <c r="CY101" s="13">
        <v>172</v>
      </c>
      <c r="CZ101" s="13">
        <v>145</v>
      </c>
      <c r="DA101" s="13">
        <v>126</v>
      </c>
      <c r="DB101" s="13">
        <v>144</v>
      </c>
      <c r="DC101" s="13">
        <v>101</v>
      </c>
      <c r="DD101" s="13">
        <v>100</v>
      </c>
      <c r="DE101" s="13">
        <v>111</v>
      </c>
      <c r="DF101" s="13">
        <v>98</v>
      </c>
      <c r="DG101" s="13">
        <v>70</v>
      </c>
      <c r="DH101" s="13">
        <v>75</v>
      </c>
      <c r="DI101" s="13">
        <v>59</v>
      </c>
      <c r="DJ101" s="13">
        <v>76</v>
      </c>
      <c r="DK101" s="13">
        <v>78</v>
      </c>
      <c r="DL101" s="13">
        <v>72</v>
      </c>
      <c r="DM101" s="13">
        <v>54</v>
      </c>
      <c r="DN101" s="13">
        <v>52</v>
      </c>
      <c r="DO101" s="13">
        <v>37</v>
      </c>
      <c r="DP101" s="13">
        <v>38</v>
      </c>
      <c r="DQ101" s="13">
        <v>48</v>
      </c>
      <c r="DR101" s="13">
        <v>33</v>
      </c>
      <c r="DS101" s="13">
        <v>35</v>
      </c>
      <c r="DT101" s="13">
        <v>29</v>
      </c>
      <c r="DU101" s="13">
        <v>40</v>
      </c>
      <c r="DV101" s="13">
        <v>31</v>
      </c>
      <c r="DW101" s="13">
        <v>27</v>
      </c>
      <c r="DX101" s="13">
        <v>31</v>
      </c>
      <c r="DY101" s="13">
        <v>30</v>
      </c>
      <c r="DZ101" s="13">
        <v>21</v>
      </c>
      <c r="EA101" s="13">
        <v>25</v>
      </c>
      <c r="EB101" s="13">
        <v>15</v>
      </c>
      <c r="EC101" s="13">
        <v>19</v>
      </c>
      <c r="ED101" s="13">
        <v>19</v>
      </c>
      <c r="EE101" s="13">
        <v>14</v>
      </c>
      <c r="EF101" s="13">
        <v>17</v>
      </c>
      <c r="EG101" s="13">
        <v>23</v>
      </c>
      <c r="EH101" s="13">
        <v>10</v>
      </c>
      <c r="EI101" s="13">
        <v>10</v>
      </c>
      <c r="EJ101" s="13">
        <v>15</v>
      </c>
      <c r="EK101" s="13">
        <v>14</v>
      </c>
      <c r="EL101" s="13">
        <v>7</v>
      </c>
      <c r="EM101" s="13">
        <v>4</v>
      </c>
      <c r="EN101" s="13">
        <v>8</v>
      </c>
      <c r="EO101" s="13">
        <v>4</v>
      </c>
      <c r="EP101" s="13">
        <v>3</v>
      </c>
      <c r="EQ101" s="13">
        <v>1</v>
      </c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57">
        <v>10772</v>
      </c>
      <c r="FD101" s="13">
        <v>10772</v>
      </c>
      <c r="FE101" s="16" t="s">
        <v>203</v>
      </c>
      <c r="FF101" s="13">
        <v>12</v>
      </c>
      <c r="FG101" s="13">
        <v>26</v>
      </c>
      <c r="FH101" s="13">
        <v>34</v>
      </c>
      <c r="FI101" s="13">
        <v>18</v>
      </c>
      <c r="FJ101" s="13">
        <v>19</v>
      </c>
      <c r="FK101" s="13">
        <v>20</v>
      </c>
      <c r="FL101" s="13">
        <v>14</v>
      </c>
      <c r="FM101" s="13">
        <v>24</v>
      </c>
      <c r="FN101" s="13">
        <v>27</v>
      </c>
      <c r="FO101" s="13">
        <v>39</v>
      </c>
      <c r="FP101" s="13">
        <v>32</v>
      </c>
      <c r="FQ101" s="13">
        <v>25</v>
      </c>
      <c r="FR101" s="13">
        <v>42</v>
      </c>
      <c r="FS101" s="13">
        <v>41</v>
      </c>
      <c r="FT101" s="13">
        <v>54</v>
      </c>
      <c r="FU101" s="13">
        <v>72</v>
      </c>
      <c r="FV101" s="13">
        <v>82</v>
      </c>
      <c r="FW101" s="13">
        <v>93</v>
      </c>
      <c r="FX101" s="13">
        <v>113</v>
      </c>
      <c r="FY101" s="13">
        <v>132</v>
      </c>
      <c r="FZ101" s="13">
        <v>170</v>
      </c>
      <c r="GA101" s="13">
        <v>182</v>
      </c>
      <c r="GB101" s="13">
        <v>202</v>
      </c>
      <c r="GC101" s="13">
        <v>208</v>
      </c>
      <c r="GD101" s="13">
        <v>231</v>
      </c>
      <c r="GE101" s="13">
        <v>239</v>
      </c>
      <c r="GF101" s="13">
        <v>242</v>
      </c>
      <c r="GG101" s="13">
        <v>220</v>
      </c>
      <c r="GH101" s="13">
        <v>223</v>
      </c>
      <c r="GI101" s="13">
        <v>250</v>
      </c>
      <c r="GJ101" s="13">
        <v>230</v>
      </c>
      <c r="GK101" s="13">
        <v>249</v>
      </c>
      <c r="GL101" s="13">
        <v>274</v>
      </c>
      <c r="GM101" s="13">
        <v>251</v>
      </c>
      <c r="GN101" s="13">
        <v>221</v>
      </c>
      <c r="GO101" s="13">
        <v>237</v>
      </c>
      <c r="GP101" s="13">
        <v>227</v>
      </c>
      <c r="GQ101" s="13">
        <v>237</v>
      </c>
      <c r="GR101" s="13">
        <v>218</v>
      </c>
      <c r="GS101" s="13">
        <v>237</v>
      </c>
      <c r="GT101" s="13">
        <v>219</v>
      </c>
      <c r="GU101" s="13">
        <v>250</v>
      </c>
      <c r="GV101" s="13">
        <v>248</v>
      </c>
      <c r="GW101" s="13">
        <v>219</v>
      </c>
      <c r="GX101" s="13">
        <v>237</v>
      </c>
      <c r="GY101" s="13">
        <v>195</v>
      </c>
      <c r="GZ101" s="13">
        <v>204</v>
      </c>
      <c r="HA101" s="13">
        <v>185</v>
      </c>
      <c r="HB101" s="13">
        <v>205</v>
      </c>
      <c r="HC101" s="13">
        <v>199</v>
      </c>
      <c r="HD101" s="13">
        <v>211</v>
      </c>
      <c r="HE101" s="13">
        <v>172</v>
      </c>
      <c r="HF101" s="13">
        <v>159</v>
      </c>
      <c r="HG101" s="13">
        <v>180</v>
      </c>
      <c r="HH101" s="13">
        <v>180</v>
      </c>
      <c r="HI101" s="13">
        <v>161</v>
      </c>
      <c r="HJ101" s="13">
        <v>163</v>
      </c>
      <c r="HK101" s="13">
        <v>150</v>
      </c>
      <c r="HL101" s="13">
        <v>156</v>
      </c>
      <c r="HM101" s="13">
        <v>131</v>
      </c>
      <c r="HN101" s="13">
        <v>114</v>
      </c>
      <c r="HO101" s="13">
        <v>117</v>
      </c>
      <c r="HP101" s="13">
        <v>96</v>
      </c>
      <c r="HQ101" s="13">
        <v>91</v>
      </c>
      <c r="HR101" s="13">
        <v>94</v>
      </c>
      <c r="HS101" s="13">
        <v>74</v>
      </c>
      <c r="HT101" s="13">
        <v>83</v>
      </c>
      <c r="HU101" s="13">
        <v>70</v>
      </c>
      <c r="HV101" s="13">
        <v>82</v>
      </c>
      <c r="HW101" s="13">
        <v>64</v>
      </c>
      <c r="HX101" s="13">
        <v>58</v>
      </c>
      <c r="HY101" s="13">
        <v>66</v>
      </c>
      <c r="HZ101" s="13">
        <v>69</v>
      </c>
      <c r="IA101" s="13">
        <v>48</v>
      </c>
      <c r="IB101" s="13">
        <v>46</v>
      </c>
      <c r="IC101" s="13">
        <v>53</v>
      </c>
      <c r="ID101" s="13">
        <v>53</v>
      </c>
      <c r="IE101" s="13">
        <v>34</v>
      </c>
      <c r="IF101" s="13">
        <v>30</v>
      </c>
      <c r="IG101" s="13">
        <v>30</v>
      </c>
      <c r="IH101" s="13">
        <v>24</v>
      </c>
      <c r="II101" s="13">
        <v>26</v>
      </c>
      <c r="IJ101" s="13">
        <v>22</v>
      </c>
      <c r="IK101" s="13">
        <v>10</v>
      </c>
      <c r="IL101" s="13">
        <v>23</v>
      </c>
      <c r="IM101" s="13">
        <v>11</v>
      </c>
      <c r="IN101" s="13">
        <v>16</v>
      </c>
      <c r="IO101" s="13">
        <v>8</v>
      </c>
      <c r="IP101" s="13">
        <v>12</v>
      </c>
      <c r="IQ101" s="13">
        <v>14</v>
      </c>
      <c r="IR101" s="13">
        <v>4</v>
      </c>
      <c r="IS101" s="13">
        <v>5</v>
      </c>
      <c r="IT101" s="13">
        <v>5</v>
      </c>
      <c r="IU101" s="13">
        <v>1</v>
      </c>
      <c r="IV101" s="13">
        <v>3</v>
      </c>
      <c r="IW101" s="13">
        <v>3</v>
      </c>
      <c r="IX101" s="13">
        <v>1</v>
      </c>
      <c r="IY101" s="13">
        <v>1</v>
      </c>
      <c r="IZ101" s="13">
        <v>1</v>
      </c>
      <c r="JA101" s="13"/>
      <c r="JB101" s="13"/>
      <c r="JC101" s="13">
        <v>2</v>
      </c>
      <c r="JD101" s="13"/>
      <c r="JE101" s="13"/>
      <c r="JF101" s="13"/>
      <c r="JG101" s="13"/>
      <c r="JH101" s="13"/>
      <c r="JI101" s="57">
        <v>10855</v>
      </c>
      <c r="JJ101" s="13">
        <v>4</v>
      </c>
      <c r="JK101" s="13">
        <v>10</v>
      </c>
      <c r="JL101" s="13"/>
      <c r="JM101" s="13">
        <v>1</v>
      </c>
      <c r="JN101" s="13"/>
      <c r="JO101" s="13"/>
      <c r="JP101" s="13">
        <v>1</v>
      </c>
      <c r="JQ101" s="13">
        <v>1</v>
      </c>
      <c r="JR101" s="13">
        <v>1</v>
      </c>
      <c r="JS101" s="13">
        <v>2</v>
      </c>
      <c r="JT101" s="13">
        <v>2</v>
      </c>
      <c r="JU101" s="13">
        <v>1</v>
      </c>
      <c r="JV101" s="13">
        <v>7</v>
      </c>
      <c r="JW101" s="13">
        <v>2</v>
      </c>
      <c r="JX101" s="13">
        <v>1</v>
      </c>
      <c r="JY101" s="13">
        <v>2</v>
      </c>
      <c r="JZ101" s="13">
        <v>2</v>
      </c>
      <c r="KA101" s="13">
        <v>4</v>
      </c>
      <c r="KB101" s="13">
        <v>5</v>
      </c>
      <c r="KC101" s="13">
        <v>4</v>
      </c>
      <c r="KD101" s="13">
        <v>10</v>
      </c>
      <c r="KE101" s="13">
        <v>4</v>
      </c>
      <c r="KF101" s="13">
        <v>7</v>
      </c>
      <c r="KG101" s="13">
        <v>2</v>
      </c>
      <c r="KH101" s="13">
        <v>1</v>
      </c>
      <c r="KI101" s="13">
        <v>2</v>
      </c>
      <c r="KJ101" s="13">
        <v>2</v>
      </c>
      <c r="KK101" s="13">
        <v>2</v>
      </c>
      <c r="KL101" s="13">
        <v>3</v>
      </c>
      <c r="KM101" s="13">
        <v>5</v>
      </c>
      <c r="KN101" s="13">
        <v>5</v>
      </c>
      <c r="KO101" s="13">
        <v>5</v>
      </c>
      <c r="KP101" s="13">
        <v>3</v>
      </c>
      <c r="KQ101" s="13">
        <v>10</v>
      </c>
      <c r="KR101" s="13">
        <v>6</v>
      </c>
      <c r="KS101" s="13">
        <v>6</v>
      </c>
      <c r="KT101" s="13">
        <v>10</v>
      </c>
      <c r="KU101" s="13">
        <v>3</v>
      </c>
      <c r="KV101" s="13">
        <v>1</v>
      </c>
      <c r="KW101" s="13">
        <v>5</v>
      </c>
      <c r="KX101" s="13">
        <v>2</v>
      </c>
      <c r="KY101" s="13">
        <v>5</v>
      </c>
      <c r="KZ101" s="13">
        <v>4</v>
      </c>
      <c r="LA101" s="13">
        <v>8</v>
      </c>
      <c r="LB101" s="13">
        <v>4</v>
      </c>
      <c r="LC101" s="13">
        <v>3</v>
      </c>
      <c r="LD101" s="13"/>
      <c r="LE101" s="13">
        <v>7</v>
      </c>
      <c r="LF101" s="13">
        <v>2</v>
      </c>
      <c r="LG101" s="13">
        <v>3</v>
      </c>
      <c r="LH101" s="13">
        <v>2</v>
      </c>
      <c r="LI101" s="13">
        <v>1</v>
      </c>
      <c r="LJ101" s="13"/>
      <c r="LK101" s="13">
        <v>1</v>
      </c>
      <c r="LL101" s="13">
        <v>3</v>
      </c>
      <c r="LM101" s="13">
        <v>2</v>
      </c>
      <c r="LN101" s="13"/>
      <c r="LO101" s="13">
        <v>3</v>
      </c>
      <c r="LP101" s="13"/>
      <c r="LQ101" s="13">
        <v>2</v>
      </c>
      <c r="LR101" s="13">
        <v>3</v>
      </c>
      <c r="LS101" s="13">
        <v>2</v>
      </c>
      <c r="LT101" s="13">
        <v>1</v>
      </c>
      <c r="LU101" s="13">
        <v>3</v>
      </c>
      <c r="LV101" s="13">
        <v>2</v>
      </c>
      <c r="LW101" s="13"/>
      <c r="LX101" s="13">
        <v>4</v>
      </c>
      <c r="LY101" s="13"/>
      <c r="LZ101" s="13">
        <v>2</v>
      </c>
      <c r="MA101" s="13"/>
      <c r="MB101" s="13">
        <v>1</v>
      </c>
      <c r="MC101" s="13">
        <v>1</v>
      </c>
      <c r="MD101" s="13">
        <v>2</v>
      </c>
      <c r="ME101" s="13"/>
      <c r="MF101" s="13">
        <v>1</v>
      </c>
      <c r="MG101" s="13">
        <v>1</v>
      </c>
      <c r="MH101" s="13">
        <v>1</v>
      </c>
      <c r="MI101" s="13"/>
      <c r="MJ101" s="13">
        <v>1</v>
      </c>
      <c r="MK101" s="13">
        <v>1</v>
      </c>
      <c r="ML101" s="13"/>
      <c r="MM101" s="13">
        <v>1</v>
      </c>
      <c r="MN101" s="13">
        <v>4</v>
      </c>
      <c r="MO101" s="13"/>
      <c r="MP101" s="13">
        <v>2</v>
      </c>
      <c r="MQ101" s="13">
        <v>1</v>
      </c>
      <c r="MR101" s="13">
        <v>5</v>
      </c>
      <c r="MS101" s="13">
        <v>3</v>
      </c>
      <c r="MT101" s="13">
        <v>6</v>
      </c>
      <c r="MU101" s="13">
        <v>6</v>
      </c>
      <c r="MV101" s="13">
        <v>6</v>
      </c>
      <c r="MW101" s="13">
        <v>3</v>
      </c>
      <c r="MX101" s="13">
        <v>4</v>
      </c>
      <c r="MY101" s="13">
        <v>1</v>
      </c>
      <c r="MZ101" s="13">
        <v>2</v>
      </c>
      <c r="NA101" s="13">
        <v>1</v>
      </c>
      <c r="NB101" s="13">
        <v>1</v>
      </c>
      <c r="NC101" s="13">
        <v>1</v>
      </c>
      <c r="ND101" s="13">
        <v>2</v>
      </c>
      <c r="NE101" s="13"/>
      <c r="NF101" s="13"/>
      <c r="NG101" s="13">
        <v>1</v>
      </c>
      <c r="NH101" s="13"/>
      <c r="NI101" s="13"/>
      <c r="NJ101" s="13"/>
      <c r="NK101" s="13"/>
      <c r="NL101" s="13"/>
      <c r="NM101" s="13">
        <v>5</v>
      </c>
      <c r="NN101" s="57">
        <v>275</v>
      </c>
      <c r="NO101" s="13">
        <v>11130</v>
      </c>
    </row>
    <row r="102" spans="1:379">
      <c r="A102" s="9" t="s">
        <v>206</v>
      </c>
      <c r="B102" s="232">
        <f t="shared" si="149"/>
        <v>859</v>
      </c>
      <c r="C102" s="232">
        <f t="shared" si="150"/>
        <v>811</v>
      </c>
      <c r="D102" s="232">
        <f t="shared" si="151"/>
        <v>1922</v>
      </c>
      <c r="E102" s="232">
        <f t="shared" si="152"/>
        <v>2189</v>
      </c>
      <c r="F102" s="232">
        <f t="shared" si="153"/>
        <v>5819</v>
      </c>
      <c r="G102" s="232">
        <f t="shared" si="154"/>
        <v>5919</v>
      </c>
      <c r="H102" s="232">
        <f t="shared" si="155"/>
        <v>6696</v>
      </c>
      <c r="I102" s="232">
        <f t="shared" si="156"/>
        <v>6453</v>
      </c>
      <c r="J102" s="232">
        <f t="shared" si="157"/>
        <v>6004</v>
      </c>
      <c r="K102" s="232">
        <f t="shared" si="158"/>
        <v>5663</v>
      </c>
      <c r="L102" s="232">
        <f t="shared" si="159"/>
        <v>4144</v>
      </c>
      <c r="M102" s="232">
        <f t="shared" si="160"/>
        <v>4150</v>
      </c>
      <c r="N102" s="232">
        <f t="shared" si="161"/>
        <v>2436</v>
      </c>
      <c r="O102" s="232">
        <f t="shared" si="162"/>
        <v>2372</v>
      </c>
      <c r="P102" s="232">
        <f t="shared" si="163"/>
        <v>1142</v>
      </c>
      <c r="Q102" s="232">
        <f t="shared" si="164"/>
        <v>1176</v>
      </c>
      <c r="R102" s="232">
        <f t="shared" si="165"/>
        <v>438</v>
      </c>
      <c r="S102" s="232">
        <f t="shared" si="166"/>
        <v>677</v>
      </c>
      <c r="T102" s="232">
        <f t="shared" si="167"/>
        <v>73</v>
      </c>
      <c r="U102" s="232">
        <f t="shared" si="168"/>
        <v>244</v>
      </c>
      <c r="W102" s="16" t="s">
        <v>204</v>
      </c>
      <c r="X102" s="616">
        <f t="shared" si="108"/>
        <v>243</v>
      </c>
      <c r="Y102" s="616">
        <f t="shared" si="109"/>
        <v>226</v>
      </c>
      <c r="Z102" s="616">
        <f t="shared" si="110"/>
        <v>728</v>
      </c>
      <c r="AA102" s="616">
        <f t="shared" si="111"/>
        <v>860</v>
      </c>
      <c r="AB102" s="616">
        <f t="shared" si="112"/>
        <v>3714</v>
      </c>
      <c r="AC102" s="616">
        <f t="shared" si="113"/>
        <v>3312</v>
      </c>
      <c r="AD102" s="616">
        <f t="shared" si="114"/>
        <v>4293</v>
      </c>
      <c r="AE102" s="616">
        <f t="shared" si="115"/>
        <v>3738</v>
      </c>
      <c r="AF102" s="616">
        <f t="shared" si="116"/>
        <v>3483</v>
      </c>
      <c r="AG102" s="616">
        <f t="shared" si="117"/>
        <v>2985</v>
      </c>
      <c r="AH102" s="616">
        <f t="shared" si="118"/>
        <v>2208</v>
      </c>
      <c r="AI102" s="616">
        <f t="shared" si="119"/>
        <v>2053</v>
      </c>
      <c r="AJ102" s="616">
        <f t="shared" si="120"/>
        <v>1218</v>
      </c>
      <c r="AK102" s="616">
        <f t="shared" si="121"/>
        <v>1060</v>
      </c>
      <c r="AL102" s="616">
        <f t="shared" si="122"/>
        <v>475</v>
      </c>
      <c r="AM102" s="616">
        <f t="shared" si="123"/>
        <v>453</v>
      </c>
      <c r="AN102" s="616">
        <f t="shared" si="124"/>
        <v>174</v>
      </c>
      <c r="AO102" s="616">
        <f t="shared" si="125"/>
        <v>186</v>
      </c>
      <c r="AP102" s="616">
        <f t="shared" si="126"/>
        <v>17</v>
      </c>
      <c r="AQ102" s="616">
        <f t="shared" si="127"/>
        <v>45</v>
      </c>
      <c r="AR102" s="616">
        <f t="shared" si="128"/>
        <v>563</v>
      </c>
      <c r="AT102" s="16" t="s">
        <v>204</v>
      </c>
      <c r="AU102" s="13">
        <v>20</v>
      </c>
      <c r="AV102" s="13">
        <v>30</v>
      </c>
      <c r="AW102" s="13">
        <v>28</v>
      </c>
      <c r="AX102" s="13">
        <v>24</v>
      </c>
      <c r="AY102" s="13">
        <v>9</v>
      </c>
      <c r="AZ102" s="13">
        <v>20</v>
      </c>
      <c r="BA102" s="13">
        <v>26</v>
      </c>
      <c r="BB102" s="13">
        <v>25</v>
      </c>
      <c r="BC102" s="13">
        <v>28</v>
      </c>
      <c r="BD102" s="13">
        <v>16</v>
      </c>
      <c r="BE102" s="13">
        <v>39</v>
      </c>
      <c r="BF102" s="13">
        <v>28</v>
      </c>
      <c r="BG102" s="13">
        <v>36</v>
      </c>
      <c r="BH102" s="13">
        <v>49</v>
      </c>
      <c r="BI102" s="13">
        <v>67</v>
      </c>
      <c r="BJ102" s="13">
        <v>69</v>
      </c>
      <c r="BK102" s="13">
        <v>116</v>
      </c>
      <c r="BL102" s="13">
        <v>129</v>
      </c>
      <c r="BM102" s="13">
        <v>160</v>
      </c>
      <c r="BN102" s="13">
        <v>167</v>
      </c>
      <c r="BO102" s="13">
        <v>219</v>
      </c>
      <c r="BP102" s="13">
        <v>245</v>
      </c>
      <c r="BQ102" s="13">
        <v>296</v>
      </c>
      <c r="BR102" s="13">
        <v>334</v>
      </c>
      <c r="BS102" s="13">
        <v>309</v>
      </c>
      <c r="BT102" s="13">
        <v>362</v>
      </c>
      <c r="BU102" s="13">
        <v>425</v>
      </c>
      <c r="BV102" s="13">
        <v>380</v>
      </c>
      <c r="BW102" s="13">
        <v>367</v>
      </c>
      <c r="BX102" s="13">
        <v>375</v>
      </c>
      <c r="BY102" s="13">
        <v>389</v>
      </c>
      <c r="BZ102" s="13">
        <v>369</v>
      </c>
      <c r="CA102" s="13">
        <v>387</v>
      </c>
      <c r="CB102" s="13">
        <v>403</v>
      </c>
      <c r="CC102" s="13">
        <v>374</v>
      </c>
      <c r="CD102" s="13">
        <v>346</v>
      </c>
      <c r="CE102" s="13">
        <v>362</v>
      </c>
      <c r="CF102" s="13">
        <v>366</v>
      </c>
      <c r="CG102" s="13">
        <v>332</v>
      </c>
      <c r="CH102" s="13">
        <v>410</v>
      </c>
      <c r="CI102" s="13">
        <v>359</v>
      </c>
      <c r="CJ102" s="13">
        <v>351</v>
      </c>
      <c r="CK102" s="13">
        <v>356</v>
      </c>
      <c r="CL102" s="13">
        <v>334</v>
      </c>
      <c r="CM102" s="13">
        <v>309</v>
      </c>
      <c r="CN102" s="13">
        <v>249</v>
      </c>
      <c r="CO102" s="13">
        <v>254</v>
      </c>
      <c r="CP102" s="13">
        <v>249</v>
      </c>
      <c r="CQ102" s="13">
        <v>259</v>
      </c>
      <c r="CR102" s="13">
        <v>265</v>
      </c>
      <c r="CS102" s="13">
        <v>272</v>
      </c>
      <c r="CT102" s="13">
        <v>234</v>
      </c>
      <c r="CU102" s="13">
        <v>219</v>
      </c>
      <c r="CV102" s="13">
        <v>197</v>
      </c>
      <c r="CW102" s="13">
        <v>217</v>
      </c>
      <c r="CX102" s="13">
        <v>187</v>
      </c>
      <c r="CY102" s="13">
        <v>188</v>
      </c>
      <c r="CZ102" s="13">
        <v>187</v>
      </c>
      <c r="DA102" s="13">
        <v>192</v>
      </c>
      <c r="DB102" s="13">
        <v>160</v>
      </c>
      <c r="DC102" s="13">
        <v>150</v>
      </c>
      <c r="DD102" s="13">
        <v>127</v>
      </c>
      <c r="DE102" s="13">
        <v>131</v>
      </c>
      <c r="DF102" s="13">
        <v>128</v>
      </c>
      <c r="DG102" s="13">
        <v>96</v>
      </c>
      <c r="DH102" s="13">
        <v>93</v>
      </c>
      <c r="DI102" s="13">
        <v>98</v>
      </c>
      <c r="DJ102" s="13">
        <v>77</v>
      </c>
      <c r="DK102" s="13">
        <v>82</v>
      </c>
      <c r="DL102" s="13">
        <v>78</v>
      </c>
      <c r="DM102" s="13">
        <v>65</v>
      </c>
      <c r="DN102" s="13">
        <v>52</v>
      </c>
      <c r="DO102" s="13">
        <v>49</v>
      </c>
      <c r="DP102" s="13">
        <v>57</v>
      </c>
      <c r="DQ102" s="13">
        <v>52</v>
      </c>
      <c r="DR102" s="13">
        <v>47</v>
      </c>
      <c r="DS102" s="13">
        <v>40</v>
      </c>
      <c r="DT102" s="13">
        <v>30</v>
      </c>
      <c r="DU102" s="13">
        <v>31</v>
      </c>
      <c r="DV102" s="13">
        <v>30</v>
      </c>
      <c r="DW102" s="13">
        <v>33</v>
      </c>
      <c r="DX102" s="13">
        <v>24</v>
      </c>
      <c r="DY102" s="13">
        <v>18</v>
      </c>
      <c r="DZ102" s="13">
        <v>23</v>
      </c>
      <c r="EA102" s="13">
        <v>22</v>
      </c>
      <c r="EB102" s="13">
        <v>13</v>
      </c>
      <c r="EC102" s="13">
        <v>17</v>
      </c>
      <c r="ED102" s="13">
        <v>19</v>
      </c>
      <c r="EE102" s="13">
        <v>9</v>
      </c>
      <c r="EF102" s="13">
        <v>8</v>
      </c>
      <c r="EG102" s="13">
        <v>18</v>
      </c>
      <c r="EH102" s="13">
        <v>10</v>
      </c>
      <c r="EI102" s="13">
        <v>6</v>
      </c>
      <c r="EJ102" s="13">
        <v>2</v>
      </c>
      <c r="EK102" s="13">
        <v>2</v>
      </c>
      <c r="EL102" s="13">
        <v>2</v>
      </c>
      <c r="EM102" s="13">
        <v>3</v>
      </c>
      <c r="EN102" s="13"/>
      <c r="EO102" s="13"/>
      <c r="EP102" s="13">
        <v>1</v>
      </c>
      <c r="EQ102" s="13"/>
      <c r="ER102" s="13"/>
      <c r="ES102" s="13">
        <v>1</v>
      </c>
      <c r="ET102" s="13"/>
      <c r="EU102" s="13"/>
      <c r="EV102" s="13"/>
      <c r="EW102" s="13"/>
      <c r="EX102" s="13"/>
      <c r="EY102" s="13"/>
      <c r="EZ102" s="13"/>
      <c r="FA102" s="13"/>
      <c r="FB102" s="13">
        <v>3</v>
      </c>
      <c r="FC102" s="57">
        <v>14921</v>
      </c>
      <c r="FD102" s="13">
        <v>14921</v>
      </c>
      <c r="FE102" s="16" t="s">
        <v>204</v>
      </c>
      <c r="FF102" s="13">
        <v>16</v>
      </c>
      <c r="FG102" s="13">
        <v>31</v>
      </c>
      <c r="FH102" s="13">
        <v>32</v>
      </c>
      <c r="FI102" s="13">
        <v>29</v>
      </c>
      <c r="FJ102" s="13">
        <v>30</v>
      </c>
      <c r="FK102" s="13">
        <v>23</v>
      </c>
      <c r="FL102" s="13">
        <v>22</v>
      </c>
      <c r="FM102" s="13">
        <v>21</v>
      </c>
      <c r="FN102" s="13">
        <v>20</v>
      </c>
      <c r="FO102" s="13">
        <v>19</v>
      </c>
      <c r="FP102" s="13">
        <v>34</v>
      </c>
      <c r="FQ102" s="13">
        <v>31</v>
      </c>
      <c r="FR102" s="13">
        <v>26</v>
      </c>
      <c r="FS102" s="13">
        <v>42</v>
      </c>
      <c r="FT102" s="13">
        <v>49</v>
      </c>
      <c r="FU102" s="13">
        <v>62</v>
      </c>
      <c r="FV102" s="13">
        <v>84</v>
      </c>
      <c r="FW102" s="13">
        <v>85</v>
      </c>
      <c r="FX102" s="13">
        <v>128</v>
      </c>
      <c r="FY102" s="13">
        <v>187</v>
      </c>
      <c r="FZ102" s="13">
        <v>236</v>
      </c>
      <c r="GA102" s="13">
        <v>291</v>
      </c>
      <c r="GB102" s="13">
        <v>284</v>
      </c>
      <c r="GC102" s="13">
        <v>361</v>
      </c>
      <c r="GD102" s="13">
        <v>391</v>
      </c>
      <c r="GE102" s="13">
        <v>421</v>
      </c>
      <c r="GF102" s="13">
        <v>414</v>
      </c>
      <c r="GG102" s="13">
        <v>414</v>
      </c>
      <c r="GH102" s="13">
        <v>428</v>
      </c>
      <c r="GI102" s="13">
        <v>474</v>
      </c>
      <c r="GJ102" s="13">
        <v>462</v>
      </c>
      <c r="GK102" s="13">
        <v>460</v>
      </c>
      <c r="GL102" s="13">
        <v>425</v>
      </c>
      <c r="GM102" s="13">
        <v>425</v>
      </c>
      <c r="GN102" s="13">
        <v>448</v>
      </c>
      <c r="GO102" s="13">
        <v>438</v>
      </c>
      <c r="GP102" s="13">
        <v>408</v>
      </c>
      <c r="GQ102" s="13">
        <v>383</v>
      </c>
      <c r="GR102" s="13">
        <v>394</v>
      </c>
      <c r="GS102" s="13">
        <v>450</v>
      </c>
      <c r="GT102" s="13">
        <v>453</v>
      </c>
      <c r="GU102" s="13">
        <v>419</v>
      </c>
      <c r="GV102" s="13">
        <v>355</v>
      </c>
      <c r="GW102" s="13">
        <v>411</v>
      </c>
      <c r="GX102" s="13">
        <v>359</v>
      </c>
      <c r="GY102" s="13">
        <v>308</v>
      </c>
      <c r="GZ102" s="13">
        <v>304</v>
      </c>
      <c r="HA102" s="13">
        <v>281</v>
      </c>
      <c r="HB102" s="13">
        <v>303</v>
      </c>
      <c r="HC102" s="13">
        <v>290</v>
      </c>
      <c r="HD102" s="13">
        <v>284</v>
      </c>
      <c r="HE102" s="13">
        <v>274</v>
      </c>
      <c r="HF102" s="13">
        <v>283</v>
      </c>
      <c r="HG102" s="13">
        <v>234</v>
      </c>
      <c r="HH102" s="13">
        <v>217</v>
      </c>
      <c r="HI102" s="13">
        <v>216</v>
      </c>
      <c r="HJ102" s="13">
        <v>181</v>
      </c>
      <c r="HK102" s="13">
        <v>186</v>
      </c>
      <c r="HL102" s="13">
        <v>182</v>
      </c>
      <c r="HM102" s="13">
        <v>151</v>
      </c>
      <c r="HN102" s="13">
        <v>185</v>
      </c>
      <c r="HO102" s="13">
        <v>128</v>
      </c>
      <c r="HP102" s="13">
        <v>173</v>
      </c>
      <c r="HQ102" s="13">
        <v>131</v>
      </c>
      <c r="HR102" s="13">
        <v>118</v>
      </c>
      <c r="HS102" s="13">
        <v>117</v>
      </c>
      <c r="HT102" s="13">
        <v>111</v>
      </c>
      <c r="HU102" s="13">
        <v>96</v>
      </c>
      <c r="HV102" s="13">
        <v>78</v>
      </c>
      <c r="HW102" s="13">
        <v>81</v>
      </c>
      <c r="HX102" s="13">
        <v>78</v>
      </c>
      <c r="HY102" s="13">
        <v>71</v>
      </c>
      <c r="HZ102" s="13">
        <v>61</v>
      </c>
      <c r="IA102" s="13">
        <v>54</v>
      </c>
      <c r="IB102" s="13">
        <v>46</v>
      </c>
      <c r="IC102" s="13">
        <v>34</v>
      </c>
      <c r="ID102" s="13">
        <v>28</v>
      </c>
      <c r="IE102" s="13">
        <v>43</v>
      </c>
      <c r="IF102" s="13">
        <v>28</v>
      </c>
      <c r="IG102" s="13">
        <v>32</v>
      </c>
      <c r="IH102" s="13">
        <v>31</v>
      </c>
      <c r="II102" s="13">
        <v>26</v>
      </c>
      <c r="IJ102" s="13">
        <v>23</v>
      </c>
      <c r="IK102" s="13">
        <v>18</v>
      </c>
      <c r="IL102" s="13">
        <v>20</v>
      </c>
      <c r="IM102" s="13">
        <v>17</v>
      </c>
      <c r="IN102" s="13">
        <v>13</v>
      </c>
      <c r="IO102" s="13">
        <v>9</v>
      </c>
      <c r="IP102" s="13">
        <v>11</v>
      </c>
      <c r="IQ102" s="13">
        <v>6</v>
      </c>
      <c r="IR102" s="13">
        <v>6</v>
      </c>
      <c r="IS102" s="13">
        <v>1</v>
      </c>
      <c r="IT102" s="13">
        <v>4</v>
      </c>
      <c r="IU102" s="13">
        <v>4</v>
      </c>
      <c r="IV102" s="13"/>
      <c r="IW102" s="13"/>
      <c r="IX102" s="13"/>
      <c r="IY102" s="13"/>
      <c r="IZ102" s="13">
        <v>1</v>
      </c>
      <c r="JA102" s="13"/>
      <c r="JB102" s="13">
        <v>1</v>
      </c>
      <c r="JC102" s="13"/>
      <c r="JD102" s="13"/>
      <c r="JE102" s="13"/>
      <c r="JF102" s="13"/>
      <c r="JG102" s="13"/>
      <c r="JH102" s="13">
        <v>3</v>
      </c>
      <c r="JI102" s="57">
        <v>16556</v>
      </c>
      <c r="JJ102" s="13">
        <v>45</v>
      </c>
      <c r="JK102" s="13">
        <v>21</v>
      </c>
      <c r="JL102" s="13">
        <v>1</v>
      </c>
      <c r="JM102" s="13"/>
      <c r="JN102" s="13"/>
      <c r="JO102" s="13">
        <v>2</v>
      </c>
      <c r="JP102" s="13">
        <v>1</v>
      </c>
      <c r="JQ102" s="13">
        <v>1</v>
      </c>
      <c r="JR102" s="13">
        <v>2</v>
      </c>
      <c r="JS102" s="13"/>
      <c r="JT102" s="13">
        <v>1</v>
      </c>
      <c r="JU102" s="13">
        <v>2</v>
      </c>
      <c r="JV102" s="13">
        <v>2</v>
      </c>
      <c r="JW102" s="13">
        <v>2</v>
      </c>
      <c r="JX102" s="13">
        <v>1</v>
      </c>
      <c r="JY102" s="13">
        <v>3</v>
      </c>
      <c r="JZ102" s="13">
        <v>3</v>
      </c>
      <c r="KA102" s="13">
        <v>4</v>
      </c>
      <c r="KB102" s="13">
        <v>6</v>
      </c>
      <c r="KC102" s="13">
        <v>2</v>
      </c>
      <c r="KD102" s="13">
        <v>5</v>
      </c>
      <c r="KE102" s="13">
        <v>4</v>
      </c>
      <c r="KF102" s="13">
        <v>6</v>
      </c>
      <c r="KG102" s="13">
        <v>11</v>
      </c>
      <c r="KH102" s="13">
        <v>9</v>
      </c>
      <c r="KI102" s="13">
        <v>11</v>
      </c>
      <c r="KJ102" s="13">
        <v>13</v>
      </c>
      <c r="KK102" s="13">
        <v>12</v>
      </c>
      <c r="KL102" s="13">
        <v>9</v>
      </c>
      <c r="KM102" s="13">
        <v>12</v>
      </c>
      <c r="KN102" s="13">
        <v>11</v>
      </c>
      <c r="KO102" s="13">
        <v>11</v>
      </c>
      <c r="KP102" s="13">
        <v>24</v>
      </c>
      <c r="KQ102" s="13">
        <v>17</v>
      </c>
      <c r="KR102" s="13">
        <v>17</v>
      </c>
      <c r="KS102" s="13">
        <v>19</v>
      </c>
      <c r="KT102" s="13">
        <v>16</v>
      </c>
      <c r="KU102" s="13">
        <v>16</v>
      </c>
      <c r="KV102" s="13">
        <v>14</v>
      </c>
      <c r="KW102" s="13">
        <v>11</v>
      </c>
      <c r="KX102" s="13">
        <v>7</v>
      </c>
      <c r="KY102" s="13">
        <v>8</v>
      </c>
      <c r="KZ102" s="13">
        <v>5</v>
      </c>
      <c r="LA102" s="13">
        <v>12</v>
      </c>
      <c r="LB102" s="13">
        <v>13</v>
      </c>
      <c r="LC102" s="13">
        <v>11</v>
      </c>
      <c r="LD102" s="13">
        <v>10</v>
      </c>
      <c r="LE102" s="13">
        <v>11</v>
      </c>
      <c r="LF102" s="13">
        <v>6</v>
      </c>
      <c r="LG102" s="13">
        <v>11</v>
      </c>
      <c r="LH102" s="13">
        <v>7</v>
      </c>
      <c r="LI102" s="13">
        <v>4</v>
      </c>
      <c r="LJ102" s="13">
        <v>5</v>
      </c>
      <c r="LK102" s="13">
        <v>8</v>
      </c>
      <c r="LL102" s="13">
        <v>3</v>
      </c>
      <c r="LM102" s="13">
        <v>3</v>
      </c>
      <c r="LN102" s="13">
        <v>4</v>
      </c>
      <c r="LO102" s="13">
        <v>3</v>
      </c>
      <c r="LP102" s="13">
        <v>3</v>
      </c>
      <c r="LQ102" s="13">
        <v>3</v>
      </c>
      <c r="LR102" s="13">
        <v>5</v>
      </c>
      <c r="LS102" s="13">
        <v>5</v>
      </c>
      <c r="LT102" s="13">
        <v>3</v>
      </c>
      <c r="LU102" s="13">
        <v>1</v>
      </c>
      <c r="LV102" s="13">
        <v>1</v>
      </c>
      <c r="LW102" s="13">
        <v>2</v>
      </c>
      <c r="LX102" s="13">
        <v>4</v>
      </c>
      <c r="LY102" s="13"/>
      <c r="LZ102" s="13">
        <v>2</v>
      </c>
      <c r="MA102" s="13">
        <v>7</v>
      </c>
      <c r="MB102" s="13">
        <v>3</v>
      </c>
      <c r="MC102" s="13">
        <v>6</v>
      </c>
      <c r="MD102" s="13">
        <v>1</v>
      </c>
      <c r="ME102" s="13">
        <v>2</v>
      </c>
      <c r="MF102" s="13">
        <v>2</v>
      </c>
      <c r="MG102" s="13"/>
      <c r="MH102" s="13">
        <v>1</v>
      </c>
      <c r="MI102" s="13">
        <v>1</v>
      </c>
      <c r="MJ102" s="13">
        <v>4</v>
      </c>
      <c r="MK102" s="13"/>
      <c r="ML102" s="13"/>
      <c r="MM102" s="13">
        <v>3</v>
      </c>
      <c r="MN102" s="13">
        <v>1</v>
      </c>
      <c r="MO102" s="13">
        <v>2</v>
      </c>
      <c r="MP102" s="13">
        <v>1</v>
      </c>
      <c r="MQ102" s="13">
        <v>2</v>
      </c>
      <c r="MR102" s="13"/>
      <c r="MS102" s="13"/>
      <c r="MT102" s="13">
        <v>2</v>
      </c>
      <c r="MU102" s="13"/>
      <c r="MV102" s="13">
        <v>2</v>
      </c>
      <c r="MW102" s="13">
        <v>1</v>
      </c>
      <c r="MX102" s="13"/>
      <c r="MY102" s="13">
        <v>1</v>
      </c>
      <c r="MZ102" s="13">
        <v>1</v>
      </c>
      <c r="NA102" s="13"/>
      <c r="NB102" s="13"/>
      <c r="NC102" s="13"/>
      <c r="ND102" s="13"/>
      <c r="NE102" s="13">
        <v>1</v>
      </c>
      <c r="NF102" s="13"/>
      <c r="NG102" s="13"/>
      <c r="NH102" s="13"/>
      <c r="NI102" s="13"/>
      <c r="NJ102" s="13"/>
      <c r="NK102" s="13"/>
      <c r="NL102" s="13"/>
      <c r="NM102" s="13">
        <v>6</v>
      </c>
      <c r="NN102" s="57">
        <v>557</v>
      </c>
      <c r="NO102" s="13">
        <v>17113</v>
      </c>
    </row>
    <row r="103" spans="1:379">
      <c r="A103" s="8" t="s">
        <v>114</v>
      </c>
      <c r="B103" s="232">
        <f t="shared" si="149"/>
        <v>13</v>
      </c>
      <c r="C103" s="232">
        <f t="shared" si="150"/>
        <v>17</v>
      </c>
      <c r="D103" s="232">
        <f t="shared" si="151"/>
        <v>59</v>
      </c>
      <c r="E103" s="232">
        <f t="shared" si="152"/>
        <v>85</v>
      </c>
      <c r="F103" s="232">
        <f t="shared" si="153"/>
        <v>144</v>
      </c>
      <c r="G103" s="232">
        <f t="shared" si="154"/>
        <v>207</v>
      </c>
      <c r="H103" s="232">
        <f t="shared" si="155"/>
        <v>132</v>
      </c>
      <c r="I103" s="232">
        <f t="shared" si="156"/>
        <v>186</v>
      </c>
      <c r="J103" s="232">
        <f t="shared" si="157"/>
        <v>128</v>
      </c>
      <c r="K103" s="232">
        <f t="shared" si="158"/>
        <v>145</v>
      </c>
      <c r="L103" s="232">
        <f t="shared" si="159"/>
        <v>104</v>
      </c>
      <c r="M103" s="232">
        <f t="shared" si="160"/>
        <v>119</v>
      </c>
      <c r="N103" s="232">
        <f t="shared" si="161"/>
        <v>60</v>
      </c>
      <c r="O103" s="232">
        <f t="shared" si="162"/>
        <v>51</v>
      </c>
      <c r="P103" s="232">
        <f t="shared" si="163"/>
        <v>37</v>
      </c>
      <c r="Q103" s="232">
        <f t="shared" si="164"/>
        <v>42</v>
      </c>
      <c r="R103" s="232">
        <f t="shared" si="165"/>
        <v>20</v>
      </c>
      <c r="S103" s="232">
        <f t="shared" si="166"/>
        <v>28</v>
      </c>
      <c r="T103" s="232">
        <f t="shared" si="167"/>
        <v>7</v>
      </c>
      <c r="U103" s="232">
        <f t="shared" si="168"/>
        <v>11</v>
      </c>
      <c r="W103" s="16" t="s">
        <v>205</v>
      </c>
      <c r="X103" s="616">
        <f t="shared" ref="X103:X166" si="169">SUM(FF103:FO103)</f>
        <v>199</v>
      </c>
      <c r="Y103" s="616">
        <f t="shared" ref="Y103:Y166" si="170">SUM(AU103:BD103)</f>
        <v>194</v>
      </c>
      <c r="Z103" s="616">
        <f t="shared" ref="Z103:Z166" si="171">SUM(FP103:FY103)</f>
        <v>501</v>
      </c>
      <c r="AA103" s="616">
        <f t="shared" ref="AA103:AA166" si="172">SUM(BE103:BN103)</f>
        <v>515</v>
      </c>
      <c r="AB103" s="616">
        <f t="shared" ref="AB103:AB166" si="173">SUM(FZ103:GI103)</f>
        <v>1290</v>
      </c>
      <c r="AC103" s="616">
        <f t="shared" ref="AC103:AC166" si="174">SUM(BO103:BX103)</f>
        <v>1417</v>
      </c>
      <c r="AD103" s="616">
        <f t="shared" ref="AD103:AD166" si="175">SUM(GJ103:GS103)</f>
        <v>1574</v>
      </c>
      <c r="AE103" s="616">
        <f t="shared" ref="AE103:AE166" si="176">SUM(BY103:CH103)</f>
        <v>1574</v>
      </c>
      <c r="AF103" s="616">
        <f t="shared" ref="AF103:AF166" si="177">SUM(GT103:HC103)</f>
        <v>1364</v>
      </c>
      <c r="AG103" s="616">
        <f t="shared" ref="AG103:AG166" si="178">SUM(CI103:CR103)</f>
        <v>1305</v>
      </c>
      <c r="AH103" s="616">
        <f t="shared" ref="AH103:AH166" si="179">SUM(HD103:HM103)</f>
        <v>856</v>
      </c>
      <c r="AI103" s="616">
        <f t="shared" ref="AI103:AI166" si="180">SUM(CS103:DB103)</f>
        <v>926</v>
      </c>
      <c r="AJ103" s="616">
        <f t="shared" ref="AJ103:AJ166" si="181">SUM(HN103:HW103)</f>
        <v>640</v>
      </c>
      <c r="AK103" s="616">
        <f t="shared" ref="AK103:AK166" si="182">SUM(DC103:DL103)</f>
        <v>595</v>
      </c>
      <c r="AL103" s="616">
        <f t="shared" ref="AL103:AL166" si="183">SUM(HX103:IG103)</f>
        <v>359</v>
      </c>
      <c r="AM103" s="616">
        <f t="shared" ref="AM103:AM166" si="184">SUM(DM103:DV103)</f>
        <v>363</v>
      </c>
      <c r="AN103" s="616">
        <f t="shared" ref="AN103:AN166" si="185">SUM(IH103:IQ103)</f>
        <v>143</v>
      </c>
      <c r="AO103" s="616">
        <f t="shared" ref="AO103:AO166" si="186">SUM(DW103:EF103)</f>
        <v>214</v>
      </c>
      <c r="AP103" s="616">
        <f t="shared" ref="AP103:AP166" si="187">SUM(IR103:JG103)</f>
        <v>27</v>
      </c>
      <c r="AQ103" s="616">
        <f t="shared" ref="AQ103:AQ166" si="188">SUM(EG103:FA103)</f>
        <v>96</v>
      </c>
      <c r="AR103" s="616">
        <f t="shared" ref="AR103:AR166" si="189">+FB103+JH103+NN103</f>
        <v>201</v>
      </c>
      <c r="AT103" s="16" t="s">
        <v>205</v>
      </c>
      <c r="AU103" s="13">
        <v>16</v>
      </c>
      <c r="AV103" s="13">
        <v>26</v>
      </c>
      <c r="AW103" s="13">
        <v>17</v>
      </c>
      <c r="AX103" s="13">
        <v>18</v>
      </c>
      <c r="AY103" s="13">
        <v>24</v>
      </c>
      <c r="AZ103" s="13">
        <v>15</v>
      </c>
      <c r="BA103" s="13">
        <v>15</v>
      </c>
      <c r="BB103" s="13">
        <v>20</v>
      </c>
      <c r="BC103" s="13">
        <v>23</v>
      </c>
      <c r="BD103" s="13">
        <v>20</v>
      </c>
      <c r="BE103" s="13">
        <v>18</v>
      </c>
      <c r="BF103" s="13">
        <v>16</v>
      </c>
      <c r="BG103" s="13">
        <v>26</v>
      </c>
      <c r="BH103" s="13">
        <v>51</v>
      </c>
      <c r="BI103" s="13">
        <v>41</v>
      </c>
      <c r="BJ103" s="13">
        <v>54</v>
      </c>
      <c r="BK103" s="13">
        <v>84</v>
      </c>
      <c r="BL103" s="13">
        <v>60</v>
      </c>
      <c r="BM103" s="13">
        <v>85</v>
      </c>
      <c r="BN103" s="13">
        <v>80</v>
      </c>
      <c r="BO103" s="13">
        <v>85</v>
      </c>
      <c r="BP103" s="13">
        <v>111</v>
      </c>
      <c r="BQ103" s="13">
        <v>137</v>
      </c>
      <c r="BR103" s="13">
        <v>143</v>
      </c>
      <c r="BS103" s="13">
        <v>127</v>
      </c>
      <c r="BT103" s="13">
        <v>156</v>
      </c>
      <c r="BU103" s="13">
        <v>168</v>
      </c>
      <c r="BV103" s="13">
        <v>156</v>
      </c>
      <c r="BW103" s="13">
        <v>162</v>
      </c>
      <c r="BX103" s="13">
        <v>172</v>
      </c>
      <c r="BY103" s="13">
        <v>179</v>
      </c>
      <c r="BZ103" s="13">
        <v>166</v>
      </c>
      <c r="CA103" s="13">
        <v>146</v>
      </c>
      <c r="CB103" s="13">
        <v>159</v>
      </c>
      <c r="CC103" s="13">
        <v>167</v>
      </c>
      <c r="CD103" s="13">
        <v>163</v>
      </c>
      <c r="CE103" s="13">
        <v>126</v>
      </c>
      <c r="CF103" s="13">
        <v>165</v>
      </c>
      <c r="CG103" s="13">
        <v>140</v>
      </c>
      <c r="CH103" s="13">
        <v>163</v>
      </c>
      <c r="CI103" s="13">
        <v>138</v>
      </c>
      <c r="CJ103" s="13">
        <v>152</v>
      </c>
      <c r="CK103" s="13">
        <v>160</v>
      </c>
      <c r="CL103" s="13">
        <v>146</v>
      </c>
      <c r="CM103" s="13">
        <v>135</v>
      </c>
      <c r="CN103" s="13">
        <v>133</v>
      </c>
      <c r="CO103" s="13">
        <v>122</v>
      </c>
      <c r="CP103" s="13">
        <v>108</v>
      </c>
      <c r="CQ103" s="13">
        <v>102</v>
      </c>
      <c r="CR103" s="13">
        <v>109</v>
      </c>
      <c r="CS103" s="13">
        <v>102</v>
      </c>
      <c r="CT103" s="13">
        <v>110</v>
      </c>
      <c r="CU103" s="13">
        <v>97</v>
      </c>
      <c r="CV103" s="13">
        <v>110</v>
      </c>
      <c r="CW103" s="13">
        <v>81</v>
      </c>
      <c r="CX103" s="13">
        <v>91</v>
      </c>
      <c r="CY103" s="13">
        <v>76</v>
      </c>
      <c r="CZ103" s="13">
        <v>89</v>
      </c>
      <c r="DA103" s="13">
        <v>83</v>
      </c>
      <c r="DB103" s="13">
        <v>87</v>
      </c>
      <c r="DC103" s="13">
        <v>74</v>
      </c>
      <c r="DD103" s="13">
        <v>71</v>
      </c>
      <c r="DE103" s="13">
        <v>64</v>
      </c>
      <c r="DF103" s="13">
        <v>57</v>
      </c>
      <c r="DG103" s="13">
        <v>54</v>
      </c>
      <c r="DH103" s="13">
        <v>60</v>
      </c>
      <c r="DI103" s="13">
        <v>61</v>
      </c>
      <c r="DJ103" s="13">
        <v>51</v>
      </c>
      <c r="DK103" s="13">
        <v>45</v>
      </c>
      <c r="DL103" s="13">
        <v>58</v>
      </c>
      <c r="DM103" s="13">
        <v>45</v>
      </c>
      <c r="DN103" s="13">
        <v>52</v>
      </c>
      <c r="DO103" s="13">
        <v>48</v>
      </c>
      <c r="DP103" s="13">
        <v>34</v>
      </c>
      <c r="DQ103" s="13">
        <v>41</v>
      </c>
      <c r="DR103" s="13">
        <v>29</v>
      </c>
      <c r="DS103" s="13">
        <v>29</v>
      </c>
      <c r="DT103" s="13">
        <v>32</v>
      </c>
      <c r="DU103" s="13">
        <v>26</v>
      </c>
      <c r="DV103" s="13">
        <v>27</v>
      </c>
      <c r="DW103" s="13">
        <v>25</v>
      </c>
      <c r="DX103" s="13">
        <v>22</v>
      </c>
      <c r="DY103" s="13">
        <v>22</v>
      </c>
      <c r="DZ103" s="13">
        <v>22</v>
      </c>
      <c r="EA103" s="13">
        <v>22</v>
      </c>
      <c r="EB103" s="13">
        <v>23</v>
      </c>
      <c r="EC103" s="13">
        <v>25</v>
      </c>
      <c r="ED103" s="13">
        <v>28</v>
      </c>
      <c r="EE103" s="13">
        <v>11</v>
      </c>
      <c r="EF103" s="13">
        <v>14</v>
      </c>
      <c r="EG103" s="13">
        <v>16</v>
      </c>
      <c r="EH103" s="13">
        <v>17</v>
      </c>
      <c r="EI103" s="13">
        <v>15</v>
      </c>
      <c r="EJ103" s="13">
        <v>11</v>
      </c>
      <c r="EK103" s="13">
        <v>11</v>
      </c>
      <c r="EL103" s="13">
        <v>7</v>
      </c>
      <c r="EM103" s="13">
        <v>8</v>
      </c>
      <c r="EN103" s="13">
        <v>4</v>
      </c>
      <c r="EO103" s="13"/>
      <c r="EP103" s="13">
        <v>3</v>
      </c>
      <c r="EQ103" s="13">
        <v>1</v>
      </c>
      <c r="ER103" s="13">
        <v>3</v>
      </c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57">
        <v>7199</v>
      </c>
      <c r="FD103" s="13">
        <v>7199</v>
      </c>
      <c r="FE103" s="16" t="s">
        <v>205</v>
      </c>
      <c r="FF103" s="13">
        <v>20</v>
      </c>
      <c r="FG103" s="13">
        <v>23</v>
      </c>
      <c r="FH103" s="13">
        <v>18</v>
      </c>
      <c r="FI103" s="13">
        <v>18</v>
      </c>
      <c r="FJ103" s="13">
        <v>19</v>
      </c>
      <c r="FK103" s="13">
        <v>16</v>
      </c>
      <c r="FL103" s="13">
        <v>19</v>
      </c>
      <c r="FM103" s="13">
        <v>14</v>
      </c>
      <c r="FN103" s="13">
        <v>21</v>
      </c>
      <c r="FO103" s="13">
        <v>31</v>
      </c>
      <c r="FP103" s="13">
        <v>21</v>
      </c>
      <c r="FQ103" s="13">
        <v>29</v>
      </c>
      <c r="FR103" s="13">
        <v>36</v>
      </c>
      <c r="FS103" s="13">
        <v>37</v>
      </c>
      <c r="FT103" s="13">
        <v>43</v>
      </c>
      <c r="FU103" s="13">
        <v>55</v>
      </c>
      <c r="FV103" s="13">
        <v>46</v>
      </c>
      <c r="FW103" s="13">
        <v>47</v>
      </c>
      <c r="FX103" s="13">
        <v>100</v>
      </c>
      <c r="FY103" s="13">
        <v>87</v>
      </c>
      <c r="FZ103" s="13">
        <v>95</v>
      </c>
      <c r="GA103" s="13">
        <v>101</v>
      </c>
      <c r="GB103" s="13">
        <v>124</v>
      </c>
      <c r="GC103" s="13">
        <v>107</v>
      </c>
      <c r="GD103" s="13">
        <v>146</v>
      </c>
      <c r="GE103" s="13">
        <v>149</v>
      </c>
      <c r="GF103" s="13">
        <v>139</v>
      </c>
      <c r="GG103" s="13">
        <v>127</v>
      </c>
      <c r="GH103" s="13">
        <v>143</v>
      </c>
      <c r="GI103" s="13">
        <v>159</v>
      </c>
      <c r="GJ103" s="13">
        <v>160</v>
      </c>
      <c r="GK103" s="13">
        <v>156</v>
      </c>
      <c r="GL103" s="13">
        <v>164</v>
      </c>
      <c r="GM103" s="13">
        <v>157</v>
      </c>
      <c r="GN103" s="13">
        <v>177</v>
      </c>
      <c r="GO103" s="13">
        <v>172</v>
      </c>
      <c r="GP103" s="13">
        <v>133</v>
      </c>
      <c r="GQ103" s="13">
        <v>143</v>
      </c>
      <c r="GR103" s="13">
        <v>137</v>
      </c>
      <c r="GS103" s="13">
        <v>175</v>
      </c>
      <c r="GT103" s="13">
        <v>159</v>
      </c>
      <c r="GU103" s="13">
        <v>157</v>
      </c>
      <c r="GV103" s="13">
        <v>152</v>
      </c>
      <c r="GW103" s="13">
        <v>153</v>
      </c>
      <c r="GX103" s="13">
        <v>139</v>
      </c>
      <c r="GY103" s="13">
        <v>120</v>
      </c>
      <c r="GZ103" s="13">
        <v>128</v>
      </c>
      <c r="HA103" s="13">
        <v>127</v>
      </c>
      <c r="HB103" s="13">
        <v>113</v>
      </c>
      <c r="HC103" s="13">
        <v>116</v>
      </c>
      <c r="HD103" s="13">
        <v>97</v>
      </c>
      <c r="HE103" s="13">
        <v>98</v>
      </c>
      <c r="HF103" s="13">
        <v>99</v>
      </c>
      <c r="HG103" s="13">
        <v>104</v>
      </c>
      <c r="HH103" s="13">
        <v>92</v>
      </c>
      <c r="HI103" s="13">
        <v>76</v>
      </c>
      <c r="HJ103" s="13">
        <v>76</v>
      </c>
      <c r="HK103" s="13">
        <v>71</v>
      </c>
      <c r="HL103" s="13">
        <v>85</v>
      </c>
      <c r="HM103" s="13">
        <v>58</v>
      </c>
      <c r="HN103" s="13">
        <v>75</v>
      </c>
      <c r="HO103" s="13">
        <v>72</v>
      </c>
      <c r="HP103" s="13">
        <v>59</v>
      </c>
      <c r="HQ103" s="13">
        <v>64</v>
      </c>
      <c r="HR103" s="13">
        <v>67</v>
      </c>
      <c r="HS103" s="13">
        <v>72</v>
      </c>
      <c r="HT103" s="13">
        <v>56</v>
      </c>
      <c r="HU103" s="13">
        <v>65</v>
      </c>
      <c r="HV103" s="13">
        <v>59</v>
      </c>
      <c r="HW103" s="13">
        <v>51</v>
      </c>
      <c r="HX103" s="13">
        <v>57</v>
      </c>
      <c r="HY103" s="13">
        <v>52</v>
      </c>
      <c r="HZ103" s="13">
        <v>38</v>
      </c>
      <c r="IA103" s="13">
        <v>34</v>
      </c>
      <c r="IB103" s="13">
        <v>30</v>
      </c>
      <c r="IC103" s="13">
        <v>35</v>
      </c>
      <c r="ID103" s="13">
        <v>33</v>
      </c>
      <c r="IE103" s="13">
        <v>36</v>
      </c>
      <c r="IF103" s="13">
        <v>26</v>
      </c>
      <c r="IG103" s="13">
        <v>18</v>
      </c>
      <c r="IH103" s="13">
        <v>19</v>
      </c>
      <c r="II103" s="13">
        <v>22</v>
      </c>
      <c r="IJ103" s="13">
        <v>31</v>
      </c>
      <c r="IK103" s="13">
        <v>18</v>
      </c>
      <c r="IL103" s="13">
        <v>20</v>
      </c>
      <c r="IM103" s="13">
        <v>11</v>
      </c>
      <c r="IN103" s="13">
        <v>4</v>
      </c>
      <c r="IO103" s="13">
        <v>2</v>
      </c>
      <c r="IP103" s="13">
        <v>8</v>
      </c>
      <c r="IQ103" s="13">
        <v>8</v>
      </c>
      <c r="IR103" s="13">
        <v>6</v>
      </c>
      <c r="IS103" s="13">
        <v>7</v>
      </c>
      <c r="IT103" s="13">
        <v>6</v>
      </c>
      <c r="IU103" s="13">
        <v>3</v>
      </c>
      <c r="IV103" s="13">
        <v>2</v>
      </c>
      <c r="IW103" s="13"/>
      <c r="IX103" s="13"/>
      <c r="IY103" s="13">
        <v>3</v>
      </c>
      <c r="IZ103" s="13"/>
      <c r="JA103" s="13"/>
      <c r="JB103" s="13"/>
      <c r="JC103" s="13"/>
      <c r="JD103" s="13"/>
      <c r="JE103" s="13"/>
      <c r="JF103" s="13"/>
      <c r="JG103" s="13"/>
      <c r="JH103" s="13"/>
      <c r="JI103" s="57">
        <v>6953</v>
      </c>
      <c r="JJ103" s="13">
        <v>1</v>
      </c>
      <c r="JK103" s="13">
        <v>16</v>
      </c>
      <c r="JL103" s="13">
        <v>1</v>
      </c>
      <c r="JM103" s="13">
        <v>2</v>
      </c>
      <c r="JN103" s="13">
        <v>4</v>
      </c>
      <c r="JO103" s="13">
        <v>7</v>
      </c>
      <c r="JP103" s="13">
        <v>2</v>
      </c>
      <c r="JQ103" s="13">
        <v>2</v>
      </c>
      <c r="JR103" s="13">
        <v>2</v>
      </c>
      <c r="JS103" s="13">
        <v>3</v>
      </c>
      <c r="JT103" s="13">
        <v>4</v>
      </c>
      <c r="JU103" s="13">
        <v>5</v>
      </c>
      <c r="JV103" s="13"/>
      <c r="JW103" s="13"/>
      <c r="JX103" s="13"/>
      <c r="JY103" s="13">
        <v>4</v>
      </c>
      <c r="JZ103" s="13">
        <v>2</v>
      </c>
      <c r="KA103" s="13">
        <v>1</v>
      </c>
      <c r="KB103" s="13">
        <v>1</v>
      </c>
      <c r="KC103" s="13">
        <v>2</v>
      </c>
      <c r="KD103" s="13">
        <v>4</v>
      </c>
      <c r="KE103" s="13">
        <v>4</v>
      </c>
      <c r="KF103" s="13">
        <v>4</v>
      </c>
      <c r="KG103" s="13">
        <v>2</v>
      </c>
      <c r="KH103" s="13">
        <v>1</v>
      </c>
      <c r="KI103" s="13"/>
      <c r="KJ103" s="13">
        <v>2</v>
      </c>
      <c r="KK103" s="13">
        <v>3</v>
      </c>
      <c r="KL103" s="13">
        <v>1</v>
      </c>
      <c r="KM103" s="13">
        <v>1</v>
      </c>
      <c r="KN103" s="13"/>
      <c r="KO103" s="13">
        <v>4</v>
      </c>
      <c r="KP103" s="13">
        <v>6</v>
      </c>
      <c r="KQ103" s="13">
        <v>3</v>
      </c>
      <c r="KR103" s="13">
        <v>1</v>
      </c>
      <c r="KS103" s="13">
        <v>2</v>
      </c>
      <c r="KT103" s="13">
        <v>3</v>
      </c>
      <c r="KU103" s="13">
        <v>2</v>
      </c>
      <c r="KV103" s="13">
        <v>2</v>
      </c>
      <c r="KW103" s="13">
        <v>1</v>
      </c>
      <c r="KX103" s="13">
        <v>1</v>
      </c>
      <c r="KY103" s="13">
        <v>6</v>
      </c>
      <c r="KZ103" s="13">
        <v>2</v>
      </c>
      <c r="LA103" s="13"/>
      <c r="LB103" s="13"/>
      <c r="LC103" s="13">
        <v>1</v>
      </c>
      <c r="LD103" s="13">
        <v>5</v>
      </c>
      <c r="LE103" s="13">
        <v>1</v>
      </c>
      <c r="LF103" s="13">
        <v>4</v>
      </c>
      <c r="LG103" s="13">
        <v>2</v>
      </c>
      <c r="LH103" s="13"/>
      <c r="LI103" s="13">
        <v>2</v>
      </c>
      <c r="LJ103" s="13"/>
      <c r="LK103" s="13"/>
      <c r="LL103" s="13"/>
      <c r="LM103" s="13">
        <v>1</v>
      </c>
      <c r="LN103" s="13">
        <v>1</v>
      </c>
      <c r="LO103" s="13">
        <v>1</v>
      </c>
      <c r="LP103" s="13">
        <v>2</v>
      </c>
      <c r="LQ103" s="13"/>
      <c r="LR103" s="13">
        <v>1</v>
      </c>
      <c r="LS103" s="13"/>
      <c r="LT103" s="13">
        <v>2</v>
      </c>
      <c r="LU103" s="13">
        <v>1</v>
      </c>
      <c r="LV103" s="13">
        <v>1</v>
      </c>
      <c r="LW103" s="13">
        <v>1</v>
      </c>
      <c r="LX103" s="13"/>
      <c r="LY103" s="13">
        <v>1</v>
      </c>
      <c r="LZ103" s="13">
        <v>1</v>
      </c>
      <c r="MA103" s="13"/>
      <c r="MB103" s="13">
        <v>1</v>
      </c>
      <c r="MC103" s="13">
        <v>1</v>
      </c>
      <c r="MD103" s="13">
        <v>2</v>
      </c>
      <c r="ME103" s="13"/>
      <c r="MF103" s="13"/>
      <c r="MG103" s="13">
        <v>1</v>
      </c>
      <c r="MH103" s="13"/>
      <c r="MI103" s="13">
        <v>3</v>
      </c>
      <c r="MJ103" s="13">
        <v>2</v>
      </c>
      <c r="MK103" s="13"/>
      <c r="ML103" s="13">
        <v>1</v>
      </c>
      <c r="MM103" s="13">
        <v>4</v>
      </c>
      <c r="MN103" s="13">
        <v>2</v>
      </c>
      <c r="MO103" s="13">
        <v>3</v>
      </c>
      <c r="MP103" s="13"/>
      <c r="MQ103" s="13"/>
      <c r="MR103" s="13">
        <v>4</v>
      </c>
      <c r="MS103" s="13">
        <v>1</v>
      </c>
      <c r="MT103" s="13">
        <v>3</v>
      </c>
      <c r="MU103" s="13">
        <v>4</v>
      </c>
      <c r="MV103" s="13">
        <v>7</v>
      </c>
      <c r="MW103" s="13">
        <v>5</v>
      </c>
      <c r="MX103" s="13">
        <v>3</v>
      </c>
      <c r="MY103" s="13"/>
      <c r="MZ103" s="13">
        <v>2</v>
      </c>
      <c r="NA103" s="13">
        <v>1</v>
      </c>
      <c r="NB103" s="13"/>
      <c r="NC103" s="13">
        <v>3</v>
      </c>
      <c r="ND103" s="13">
        <v>1</v>
      </c>
      <c r="NE103" s="13">
        <v>1</v>
      </c>
      <c r="NF103" s="13">
        <v>1</v>
      </c>
      <c r="NG103" s="13"/>
      <c r="NH103" s="13"/>
      <c r="NI103" s="13"/>
      <c r="NJ103" s="13"/>
      <c r="NK103" s="13"/>
      <c r="NL103" s="13"/>
      <c r="NM103" s="13">
        <v>3</v>
      </c>
      <c r="NN103" s="57">
        <v>201</v>
      </c>
      <c r="NO103" s="13">
        <v>7154</v>
      </c>
    </row>
    <row r="104" spans="1:379">
      <c r="A104" s="8" t="s">
        <v>115</v>
      </c>
      <c r="B104" s="232">
        <f t="shared" si="149"/>
        <v>8</v>
      </c>
      <c r="C104" s="232">
        <f t="shared" si="150"/>
        <v>5</v>
      </c>
      <c r="D104" s="232">
        <f t="shared" si="151"/>
        <v>35</v>
      </c>
      <c r="E104" s="232">
        <f t="shared" si="152"/>
        <v>49</v>
      </c>
      <c r="F104" s="232">
        <f t="shared" si="153"/>
        <v>160</v>
      </c>
      <c r="G104" s="232">
        <f t="shared" si="154"/>
        <v>232</v>
      </c>
      <c r="H104" s="232">
        <f t="shared" si="155"/>
        <v>230</v>
      </c>
      <c r="I104" s="232">
        <f t="shared" si="156"/>
        <v>210</v>
      </c>
      <c r="J104" s="232">
        <f t="shared" si="157"/>
        <v>214</v>
      </c>
      <c r="K104" s="232">
        <f t="shared" si="158"/>
        <v>228</v>
      </c>
      <c r="L104" s="232">
        <f t="shared" si="159"/>
        <v>169</v>
      </c>
      <c r="M104" s="232">
        <f t="shared" si="160"/>
        <v>161</v>
      </c>
      <c r="N104" s="232">
        <f t="shared" si="161"/>
        <v>122</v>
      </c>
      <c r="O104" s="232">
        <f t="shared" si="162"/>
        <v>111</v>
      </c>
      <c r="P104" s="232">
        <f t="shared" si="163"/>
        <v>63</v>
      </c>
      <c r="Q104" s="232">
        <f t="shared" si="164"/>
        <v>68</v>
      </c>
      <c r="R104" s="232">
        <f t="shared" si="165"/>
        <v>35</v>
      </c>
      <c r="S104" s="232">
        <f t="shared" si="166"/>
        <v>36</v>
      </c>
      <c r="T104" s="232">
        <f t="shared" si="167"/>
        <v>7</v>
      </c>
      <c r="U104" s="232">
        <f t="shared" si="168"/>
        <v>10</v>
      </c>
      <c r="W104" s="16" t="s">
        <v>110</v>
      </c>
      <c r="X104" s="616">
        <f t="shared" si="169"/>
        <v>65</v>
      </c>
      <c r="Y104" s="616">
        <f t="shared" si="170"/>
        <v>78</v>
      </c>
      <c r="Z104" s="616">
        <f t="shared" si="171"/>
        <v>230</v>
      </c>
      <c r="AA104" s="616">
        <f t="shared" si="172"/>
        <v>336</v>
      </c>
      <c r="AB104" s="616">
        <f t="shared" si="173"/>
        <v>709</v>
      </c>
      <c r="AC104" s="616">
        <f t="shared" si="174"/>
        <v>854</v>
      </c>
      <c r="AD104" s="616">
        <f t="shared" si="175"/>
        <v>730</v>
      </c>
      <c r="AE104" s="616">
        <f t="shared" si="176"/>
        <v>950</v>
      </c>
      <c r="AF104" s="616">
        <f t="shared" si="177"/>
        <v>703</v>
      </c>
      <c r="AG104" s="616">
        <f t="shared" si="178"/>
        <v>824</v>
      </c>
      <c r="AH104" s="616">
        <f t="shared" si="179"/>
        <v>535</v>
      </c>
      <c r="AI104" s="616">
        <f t="shared" si="180"/>
        <v>603</v>
      </c>
      <c r="AJ104" s="616">
        <f t="shared" si="181"/>
        <v>370</v>
      </c>
      <c r="AK104" s="616">
        <f t="shared" si="182"/>
        <v>347</v>
      </c>
      <c r="AL104" s="616">
        <f t="shared" si="183"/>
        <v>204</v>
      </c>
      <c r="AM104" s="616">
        <f t="shared" si="184"/>
        <v>214</v>
      </c>
      <c r="AN104" s="616">
        <f t="shared" si="185"/>
        <v>78</v>
      </c>
      <c r="AO104" s="616">
        <f t="shared" si="186"/>
        <v>91</v>
      </c>
      <c r="AP104" s="616">
        <f t="shared" si="187"/>
        <v>2</v>
      </c>
      <c r="AQ104" s="616">
        <f t="shared" si="188"/>
        <v>21</v>
      </c>
      <c r="AR104" s="616">
        <f t="shared" si="189"/>
        <v>35</v>
      </c>
      <c r="AT104" s="16" t="s">
        <v>110</v>
      </c>
      <c r="AU104" s="13">
        <v>9</v>
      </c>
      <c r="AV104" s="13">
        <v>12</v>
      </c>
      <c r="AW104" s="13">
        <v>6</v>
      </c>
      <c r="AX104" s="13">
        <v>5</v>
      </c>
      <c r="AY104" s="13">
        <v>4</v>
      </c>
      <c r="AZ104" s="13">
        <v>5</v>
      </c>
      <c r="BA104" s="13">
        <v>8</v>
      </c>
      <c r="BB104" s="13">
        <v>12</v>
      </c>
      <c r="BC104" s="13">
        <v>7</v>
      </c>
      <c r="BD104" s="13">
        <v>10</v>
      </c>
      <c r="BE104" s="13">
        <v>10</v>
      </c>
      <c r="BF104" s="13">
        <v>14</v>
      </c>
      <c r="BG104" s="13">
        <v>11</v>
      </c>
      <c r="BH104" s="13">
        <v>15</v>
      </c>
      <c r="BI104" s="13">
        <v>36</v>
      </c>
      <c r="BJ104" s="13">
        <v>28</v>
      </c>
      <c r="BK104" s="13">
        <v>50</v>
      </c>
      <c r="BL104" s="13">
        <v>43</v>
      </c>
      <c r="BM104" s="13">
        <v>66</v>
      </c>
      <c r="BN104" s="13">
        <v>63</v>
      </c>
      <c r="BO104" s="13">
        <v>83</v>
      </c>
      <c r="BP104" s="13">
        <v>74</v>
      </c>
      <c r="BQ104" s="13">
        <v>61</v>
      </c>
      <c r="BR104" s="13">
        <v>85</v>
      </c>
      <c r="BS104" s="13">
        <v>83</v>
      </c>
      <c r="BT104" s="13">
        <v>91</v>
      </c>
      <c r="BU104" s="13">
        <v>85</v>
      </c>
      <c r="BV104" s="13">
        <v>96</v>
      </c>
      <c r="BW104" s="13">
        <v>85</v>
      </c>
      <c r="BX104" s="13">
        <v>111</v>
      </c>
      <c r="BY104" s="13">
        <v>121</v>
      </c>
      <c r="BZ104" s="13">
        <v>89</v>
      </c>
      <c r="CA104" s="13">
        <v>89</v>
      </c>
      <c r="CB104" s="13">
        <v>91</v>
      </c>
      <c r="CC104" s="13">
        <v>104</v>
      </c>
      <c r="CD104" s="13">
        <v>90</v>
      </c>
      <c r="CE104" s="13">
        <v>82</v>
      </c>
      <c r="CF104" s="13">
        <v>80</v>
      </c>
      <c r="CG104" s="13">
        <v>93</v>
      </c>
      <c r="CH104" s="13">
        <v>111</v>
      </c>
      <c r="CI104" s="13">
        <v>93</v>
      </c>
      <c r="CJ104" s="13">
        <v>78</v>
      </c>
      <c r="CK104" s="13">
        <v>103</v>
      </c>
      <c r="CL104" s="13">
        <v>74</v>
      </c>
      <c r="CM104" s="13">
        <v>83</v>
      </c>
      <c r="CN104" s="13">
        <v>84</v>
      </c>
      <c r="CO104" s="13">
        <v>80</v>
      </c>
      <c r="CP104" s="13">
        <v>72</v>
      </c>
      <c r="CQ104" s="13">
        <v>73</v>
      </c>
      <c r="CR104" s="13">
        <v>84</v>
      </c>
      <c r="CS104" s="13">
        <v>75</v>
      </c>
      <c r="CT104" s="13">
        <v>67</v>
      </c>
      <c r="CU104" s="13">
        <v>59</v>
      </c>
      <c r="CV104" s="13">
        <v>59</v>
      </c>
      <c r="CW104" s="13">
        <v>56</v>
      </c>
      <c r="CX104" s="13">
        <v>62</v>
      </c>
      <c r="CY104" s="13">
        <v>61</v>
      </c>
      <c r="CZ104" s="13">
        <v>55</v>
      </c>
      <c r="DA104" s="13">
        <v>55</v>
      </c>
      <c r="DB104" s="13">
        <v>54</v>
      </c>
      <c r="DC104" s="13">
        <v>49</v>
      </c>
      <c r="DD104" s="13">
        <v>42</v>
      </c>
      <c r="DE104" s="13">
        <v>30</v>
      </c>
      <c r="DF104" s="13">
        <v>31</v>
      </c>
      <c r="DG104" s="13">
        <v>38</v>
      </c>
      <c r="DH104" s="13">
        <v>34</v>
      </c>
      <c r="DI104" s="13">
        <v>30</v>
      </c>
      <c r="DJ104" s="13">
        <v>31</v>
      </c>
      <c r="DK104" s="13">
        <v>31</v>
      </c>
      <c r="DL104" s="13">
        <v>31</v>
      </c>
      <c r="DM104" s="13">
        <v>31</v>
      </c>
      <c r="DN104" s="13">
        <v>34</v>
      </c>
      <c r="DO104" s="13">
        <v>21</v>
      </c>
      <c r="DP104" s="13">
        <v>24</v>
      </c>
      <c r="DQ104" s="13">
        <v>19</v>
      </c>
      <c r="DR104" s="13">
        <v>15</v>
      </c>
      <c r="DS104" s="13">
        <v>20</v>
      </c>
      <c r="DT104" s="13">
        <v>24</v>
      </c>
      <c r="DU104" s="13">
        <v>12</v>
      </c>
      <c r="DV104" s="13">
        <v>14</v>
      </c>
      <c r="DW104" s="13">
        <v>15</v>
      </c>
      <c r="DX104" s="13">
        <v>11</v>
      </c>
      <c r="DY104" s="13">
        <v>10</v>
      </c>
      <c r="DZ104" s="13">
        <v>12</v>
      </c>
      <c r="EA104" s="13">
        <v>5</v>
      </c>
      <c r="EB104" s="13">
        <v>9</v>
      </c>
      <c r="EC104" s="13">
        <v>7</v>
      </c>
      <c r="ED104" s="13">
        <v>8</v>
      </c>
      <c r="EE104" s="13">
        <v>8</v>
      </c>
      <c r="EF104" s="13">
        <v>6</v>
      </c>
      <c r="EG104" s="13">
        <v>5</v>
      </c>
      <c r="EH104" s="13">
        <v>2</v>
      </c>
      <c r="EI104" s="13">
        <v>1</v>
      </c>
      <c r="EJ104" s="13">
        <v>1</v>
      </c>
      <c r="EK104" s="13">
        <v>5</v>
      </c>
      <c r="EL104" s="13">
        <v>1</v>
      </c>
      <c r="EM104" s="13">
        <v>4</v>
      </c>
      <c r="EN104" s="13">
        <v>1</v>
      </c>
      <c r="EO104" s="13">
        <v>1</v>
      </c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57">
        <v>4318</v>
      </c>
      <c r="FD104" s="13">
        <v>4318</v>
      </c>
      <c r="FE104" s="16" t="s">
        <v>110</v>
      </c>
      <c r="FF104" s="13">
        <v>5</v>
      </c>
      <c r="FG104" s="13">
        <v>7</v>
      </c>
      <c r="FH104" s="13">
        <v>8</v>
      </c>
      <c r="FI104" s="13">
        <v>6</v>
      </c>
      <c r="FJ104" s="13">
        <v>7</v>
      </c>
      <c r="FK104" s="13">
        <v>8</v>
      </c>
      <c r="FL104" s="13">
        <v>4</v>
      </c>
      <c r="FM104" s="13">
        <v>6</v>
      </c>
      <c r="FN104" s="13">
        <v>8</v>
      </c>
      <c r="FO104" s="13">
        <v>6</v>
      </c>
      <c r="FP104" s="13">
        <v>10</v>
      </c>
      <c r="FQ104" s="13">
        <v>10</v>
      </c>
      <c r="FR104" s="13">
        <v>10</v>
      </c>
      <c r="FS104" s="13">
        <v>8</v>
      </c>
      <c r="FT104" s="13">
        <v>11</v>
      </c>
      <c r="FU104" s="13">
        <v>18</v>
      </c>
      <c r="FV104" s="13">
        <v>29</v>
      </c>
      <c r="FW104" s="13">
        <v>42</v>
      </c>
      <c r="FX104" s="13">
        <v>49</v>
      </c>
      <c r="FY104" s="13">
        <v>43</v>
      </c>
      <c r="FZ104" s="13">
        <v>50</v>
      </c>
      <c r="GA104" s="13">
        <v>71</v>
      </c>
      <c r="GB104" s="13">
        <v>77</v>
      </c>
      <c r="GC104" s="13">
        <v>76</v>
      </c>
      <c r="GD104" s="13">
        <v>60</v>
      </c>
      <c r="GE104" s="13">
        <v>71</v>
      </c>
      <c r="GF104" s="13">
        <v>77</v>
      </c>
      <c r="GG104" s="13">
        <v>58</v>
      </c>
      <c r="GH104" s="13">
        <v>80</v>
      </c>
      <c r="GI104" s="13">
        <v>89</v>
      </c>
      <c r="GJ104" s="13">
        <v>94</v>
      </c>
      <c r="GK104" s="13">
        <v>68</v>
      </c>
      <c r="GL104" s="13">
        <v>72</v>
      </c>
      <c r="GM104" s="13">
        <v>69</v>
      </c>
      <c r="GN104" s="13">
        <v>77</v>
      </c>
      <c r="GO104" s="13">
        <v>77</v>
      </c>
      <c r="GP104" s="13">
        <v>69</v>
      </c>
      <c r="GQ104" s="13">
        <v>72</v>
      </c>
      <c r="GR104" s="13">
        <v>60</v>
      </c>
      <c r="GS104" s="13">
        <v>72</v>
      </c>
      <c r="GT104" s="13">
        <v>68</v>
      </c>
      <c r="GU104" s="13">
        <v>64</v>
      </c>
      <c r="GV104" s="13">
        <v>98</v>
      </c>
      <c r="GW104" s="13">
        <v>69</v>
      </c>
      <c r="GX104" s="13">
        <v>66</v>
      </c>
      <c r="GY104" s="13">
        <v>72</v>
      </c>
      <c r="GZ104" s="13">
        <v>70</v>
      </c>
      <c r="HA104" s="13">
        <v>59</v>
      </c>
      <c r="HB104" s="13">
        <v>80</v>
      </c>
      <c r="HC104" s="13">
        <v>57</v>
      </c>
      <c r="HD104" s="13">
        <v>66</v>
      </c>
      <c r="HE104" s="13">
        <v>57</v>
      </c>
      <c r="HF104" s="13">
        <v>61</v>
      </c>
      <c r="HG104" s="13">
        <v>50</v>
      </c>
      <c r="HH104" s="13">
        <v>48</v>
      </c>
      <c r="HI104" s="13">
        <v>63</v>
      </c>
      <c r="HJ104" s="13">
        <v>57</v>
      </c>
      <c r="HK104" s="13">
        <v>46</v>
      </c>
      <c r="HL104" s="13">
        <v>52</v>
      </c>
      <c r="HM104" s="13">
        <v>35</v>
      </c>
      <c r="HN104" s="13">
        <v>43</v>
      </c>
      <c r="HO104" s="13">
        <v>45</v>
      </c>
      <c r="HP104" s="13">
        <v>50</v>
      </c>
      <c r="HQ104" s="13">
        <v>32</v>
      </c>
      <c r="HR104" s="13">
        <v>35</v>
      </c>
      <c r="HS104" s="13">
        <v>45</v>
      </c>
      <c r="HT104" s="13">
        <v>23</v>
      </c>
      <c r="HU104" s="13">
        <v>20</v>
      </c>
      <c r="HV104" s="13">
        <v>39</v>
      </c>
      <c r="HW104" s="13">
        <v>38</v>
      </c>
      <c r="HX104" s="13">
        <v>36</v>
      </c>
      <c r="HY104" s="13">
        <v>26</v>
      </c>
      <c r="HZ104" s="13">
        <v>31</v>
      </c>
      <c r="IA104" s="13">
        <v>24</v>
      </c>
      <c r="IB104" s="13">
        <v>14</v>
      </c>
      <c r="IC104" s="13">
        <v>20</v>
      </c>
      <c r="ID104" s="13">
        <v>16</v>
      </c>
      <c r="IE104" s="13">
        <v>14</v>
      </c>
      <c r="IF104" s="13">
        <v>10</v>
      </c>
      <c r="IG104" s="13">
        <v>13</v>
      </c>
      <c r="IH104" s="13">
        <v>18</v>
      </c>
      <c r="II104" s="13">
        <v>9</v>
      </c>
      <c r="IJ104" s="13">
        <v>7</v>
      </c>
      <c r="IK104" s="13">
        <v>13</v>
      </c>
      <c r="IL104" s="13">
        <v>9</v>
      </c>
      <c r="IM104" s="13">
        <v>7</v>
      </c>
      <c r="IN104" s="13">
        <v>3</v>
      </c>
      <c r="IO104" s="13">
        <v>4</v>
      </c>
      <c r="IP104" s="13">
        <v>5</v>
      </c>
      <c r="IQ104" s="13">
        <v>3</v>
      </c>
      <c r="IR104" s="13">
        <v>1</v>
      </c>
      <c r="IS104" s="13"/>
      <c r="IT104" s="13"/>
      <c r="IU104" s="13">
        <v>1</v>
      </c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57">
        <v>3626</v>
      </c>
      <c r="JJ104" s="13"/>
      <c r="JK104" s="13"/>
      <c r="JL104" s="13"/>
      <c r="JM104" s="13"/>
      <c r="JN104" s="13"/>
      <c r="JO104" s="13"/>
      <c r="JP104" s="13"/>
      <c r="JQ104" s="13"/>
      <c r="JR104" s="13"/>
      <c r="JS104" s="13">
        <v>1</v>
      </c>
      <c r="JT104" s="13"/>
      <c r="JU104" s="13"/>
      <c r="JV104" s="13"/>
      <c r="JW104" s="13"/>
      <c r="JX104" s="13"/>
      <c r="JY104" s="13"/>
      <c r="JZ104" s="13"/>
      <c r="KA104" s="13"/>
      <c r="KB104" s="13"/>
      <c r="KC104" s="13">
        <v>1</v>
      </c>
      <c r="KD104" s="13">
        <v>1</v>
      </c>
      <c r="KE104" s="13"/>
      <c r="KF104" s="13">
        <v>1</v>
      </c>
      <c r="KG104" s="13">
        <v>2</v>
      </c>
      <c r="KH104" s="13">
        <v>2</v>
      </c>
      <c r="KI104" s="13"/>
      <c r="KJ104" s="13">
        <v>1</v>
      </c>
      <c r="KK104" s="13">
        <v>1</v>
      </c>
      <c r="KL104" s="13">
        <v>1</v>
      </c>
      <c r="KM104" s="13"/>
      <c r="KN104" s="13"/>
      <c r="KO104" s="13">
        <v>2</v>
      </c>
      <c r="KP104" s="13">
        <v>1</v>
      </c>
      <c r="KQ104" s="13">
        <v>2</v>
      </c>
      <c r="KR104" s="13">
        <v>1</v>
      </c>
      <c r="KS104" s="13"/>
      <c r="KT104" s="13"/>
      <c r="KU104" s="13"/>
      <c r="KV104" s="13"/>
      <c r="KW104" s="13">
        <v>1</v>
      </c>
      <c r="KX104" s="13"/>
      <c r="KY104" s="13">
        <v>3</v>
      </c>
      <c r="KZ104" s="13">
        <v>1</v>
      </c>
      <c r="LA104" s="13"/>
      <c r="LB104" s="13"/>
      <c r="LC104" s="13"/>
      <c r="LD104" s="13"/>
      <c r="LE104" s="13"/>
      <c r="LF104" s="13"/>
      <c r="LG104" s="13"/>
      <c r="LH104" s="13"/>
      <c r="LI104" s="13"/>
      <c r="LJ104" s="13">
        <v>1</v>
      </c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>
        <v>3</v>
      </c>
      <c r="LX104" s="13"/>
      <c r="LY104" s="13"/>
      <c r="LZ104" s="13"/>
      <c r="MA104" s="13"/>
      <c r="MB104" s="13"/>
      <c r="MC104" s="13"/>
      <c r="MD104" s="13"/>
      <c r="ME104" s="13"/>
      <c r="MF104" s="13"/>
      <c r="MG104" s="13">
        <v>1</v>
      </c>
      <c r="MH104" s="13"/>
      <c r="MI104" s="13"/>
      <c r="MJ104" s="13"/>
      <c r="MK104" s="13"/>
      <c r="ML104" s="13"/>
      <c r="MM104" s="13"/>
      <c r="MN104" s="13"/>
      <c r="MO104" s="13"/>
      <c r="MP104" s="13">
        <v>2</v>
      </c>
      <c r="MQ104" s="13"/>
      <c r="MR104" s="13"/>
      <c r="MS104" s="13"/>
      <c r="MT104" s="13">
        <v>1</v>
      </c>
      <c r="MU104" s="13"/>
      <c r="MV104" s="13"/>
      <c r="MW104" s="13"/>
      <c r="MX104" s="13">
        <v>1</v>
      </c>
      <c r="MY104" s="13">
        <v>1</v>
      </c>
      <c r="MZ104" s="13"/>
      <c r="NA104" s="13">
        <v>1</v>
      </c>
      <c r="NB104" s="13"/>
      <c r="NC104" s="13">
        <v>1</v>
      </c>
      <c r="ND104" s="13">
        <v>1</v>
      </c>
      <c r="NE104" s="13"/>
      <c r="NF104" s="13"/>
      <c r="NG104" s="13"/>
      <c r="NH104" s="13"/>
      <c r="NI104" s="13"/>
      <c r="NJ104" s="13"/>
      <c r="NK104" s="13"/>
      <c r="NL104" s="13"/>
      <c r="NM104" s="13"/>
      <c r="NN104" s="57">
        <v>35</v>
      </c>
      <c r="NO104" s="13">
        <v>3661</v>
      </c>
    </row>
    <row r="105" spans="1:379">
      <c r="A105" s="8" t="s">
        <v>116</v>
      </c>
      <c r="B105" s="232">
        <f t="shared" si="149"/>
        <v>37</v>
      </c>
      <c r="C105" s="232">
        <f t="shared" si="150"/>
        <v>47</v>
      </c>
      <c r="D105" s="232">
        <f t="shared" si="151"/>
        <v>78</v>
      </c>
      <c r="E105" s="232">
        <f t="shared" si="152"/>
        <v>122</v>
      </c>
      <c r="F105" s="232">
        <f t="shared" si="153"/>
        <v>183</v>
      </c>
      <c r="G105" s="232">
        <f t="shared" si="154"/>
        <v>239</v>
      </c>
      <c r="H105" s="232">
        <f t="shared" si="155"/>
        <v>190</v>
      </c>
      <c r="I105" s="232">
        <f t="shared" si="156"/>
        <v>226</v>
      </c>
      <c r="J105" s="232">
        <f t="shared" si="157"/>
        <v>174</v>
      </c>
      <c r="K105" s="232">
        <f t="shared" si="158"/>
        <v>237</v>
      </c>
      <c r="L105" s="232">
        <f t="shared" si="159"/>
        <v>115</v>
      </c>
      <c r="M105" s="232">
        <f t="shared" si="160"/>
        <v>166</v>
      </c>
      <c r="N105" s="232">
        <f t="shared" si="161"/>
        <v>113</v>
      </c>
      <c r="O105" s="232">
        <f t="shared" si="162"/>
        <v>109</v>
      </c>
      <c r="P105" s="232">
        <f t="shared" si="163"/>
        <v>59</v>
      </c>
      <c r="Q105" s="232">
        <f t="shared" si="164"/>
        <v>74</v>
      </c>
      <c r="R105" s="232">
        <f t="shared" si="165"/>
        <v>35</v>
      </c>
      <c r="S105" s="232">
        <f t="shared" si="166"/>
        <v>38</v>
      </c>
      <c r="T105" s="232">
        <f t="shared" si="167"/>
        <v>7</v>
      </c>
      <c r="U105" s="232">
        <f t="shared" si="168"/>
        <v>18</v>
      </c>
      <c r="W105" s="16" t="s">
        <v>111</v>
      </c>
      <c r="X105" s="616">
        <f t="shared" si="169"/>
        <v>1498</v>
      </c>
      <c r="Y105" s="616">
        <f t="shared" si="170"/>
        <v>1318</v>
      </c>
      <c r="Z105" s="616">
        <f t="shared" si="171"/>
        <v>4165</v>
      </c>
      <c r="AA105" s="616">
        <f t="shared" si="172"/>
        <v>4656</v>
      </c>
      <c r="AB105" s="616">
        <f t="shared" si="173"/>
        <v>17064</v>
      </c>
      <c r="AC105" s="616">
        <f t="shared" si="174"/>
        <v>16474</v>
      </c>
      <c r="AD105" s="616">
        <f t="shared" si="175"/>
        <v>19773</v>
      </c>
      <c r="AE105" s="616">
        <f t="shared" si="176"/>
        <v>17983</v>
      </c>
      <c r="AF105" s="616">
        <f t="shared" si="177"/>
        <v>16787</v>
      </c>
      <c r="AG105" s="616">
        <f t="shared" si="178"/>
        <v>15719</v>
      </c>
      <c r="AH105" s="616">
        <f t="shared" si="179"/>
        <v>11198</v>
      </c>
      <c r="AI105" s="616">
        <f t="shared" si="180"/>
        <v>11025</v>
      </c>
      <c r="AJ105" s="616">
        <f t="shared" si="181"/>
        <v>5878</v>
      </c>
      <c r="AK105" s="616">
        <f t="shared" si="182"/>
        <v>5581</v>
      </c>
      <c r="AL105" s="616">
        <f t="shared" si="183"/>
        <v>2677</v>
      </c>
      <c r="AM105" s="616">
        <f t="shared" si="184"/>
        <v>2741</v>
      </c>
      <c r="AN105" s="616">
        <f t="shared" si="185"/>
        <v>919</v>
      </c>
      <c r="AO105" s="616">
        <f t="shared" si="186"/>
        <v>1307</v>
      </c>
      <c r="AP105" s="616">
        <f t="shared" si="187"/>
        <v>178</v>
      </c>
      <c r="AQ105" s="616">
        <f t="shared" si="188"/>
        <v>399</v>
      </c>
      <c r="AR105" s="616">
        <f t="shared" si="189"/>
        <v>1925</v>
      </c>
      <c r="AT105" s="16" t="s">
        <v>111</v>
      </c>
      <c r="AU105" s="13">
        <v>61</v>
      </c>
      <c r="AV105" s="13">
        <v>162</v>
      </c>
      <c r="AW105" s="13">
        <v>171</v>
      </c>
      <c r="AX105" s="13">
        <v>123</v>
      </c>
      <c r="AY105" s="13">
        <v>119</v>
      </c>
      <c r="AZ105" s="13">
        <v>115</v>
      </c>
      <c r="BA105" s="13">
        <v>140</v>
      </c>
      <c r="BB105" s="13">
        <v>144</v>
      </c>
      <c r="BC105" s="13">
        <v>132</v>
      </c>
      <c r="BD105" s="13">
        <v>151</v>
      </c>
      <c r="BE105" s="13">
        <v>152</v>
      </c>
      <c r="BF105" s="13">
        <v>169</v>
      </c>
      <c r="BG105" s="13">
        <v>208</v>
      </c>
      <c r="BH105" s="13">
        <v>311</v>
      </c>
      <c r="BI105" s="13">
        <v>306</v>
      </c>
      <c r="BJ105" s="13">
        <v>416</v>
      </c>
      <c r="BK105" s="13">
        <v>552</v>
      </c>
      <c r="BL105" s="13">
        <v>652</v>
      </c>
      <c r="BM105" s="13">
        <v>918</v>
      </c>
      <c r="BN105" s="13">
        <v>972</v>
      </c>
      <c r="BO105" s="13">
        <v>1153</v>
      </c>
      <c r="BP105" s="13">
        <v>1279</v>
      </c>
      <c r="BQ105" s="13">
        <v>1389</v>
      </c>
      <c r="BR105" s="13">
        <v>1600</v>
      </c>
      <c r="BS105" s="13">
        <v>1654</v>
      </c>
      <c r="BT105" s="13">
        <v>1920</v>
      </c>
      <c r="BU105" s="13">
        <v>1765</v>
      </c>
      <c r="BV105" s="13">
        <v>1909</v>
      </c>
      <c r="BW105" s="13">
        <v>1821</v>
      </c>
      <c r="BX105" s="13">
        <v>1984</v>
      </c>
      <c r="BY105" s="13">
        <v>2012</v>
      </c>
      <c r="BZ105" s="13">
        <v>1875</v>
      </c>
      <c r="CA105" s="13">
        <v>1922</v>
      </c>
      <c r="CB105" s="13">
        <v>1826</v>
      </c>
      <c r="CC105" s="13">
        <v>1804</v>
      </c>
      <c r="CD105" s="13">
        <v>1869</v>
      </c>
      <c r="CE105" s="13">
        <v>1635</v>
      </c>
      <c r="CF105" s="13">
        <v>1660</v>
      </c>
      <c r="CG105" s="13">
        <v>1635</v>
      </c>
      <c r="CH105" s="13">
        <v>1745</v>
      </c>
      <c r="CI105" s="13">
        <v>1707</v>
      </c>
      <c r="CJ105" s="13">
        <v>1732</v>
      </c>
      <c r="CK105" s="13">
        <v>1743</v>
      </c>
      <c r="CL105" s="13">
        <v>1688</v>
      </c>
      <c r="CM105" s="13">
        <v>1681</v>
      </c>
      <c r="CN105" s="13">
        <v>1514</v>
      </c>
      <c r="CO105" s="13">
        <v>1464</v>
      </c>
      <c r="CP105" s="13">
        <v>1387</v>
      </c>
      <c r="CQ105" s="13">
        <v>1455</v>
      </c>
      <c r="CR105" s="13">
        <v>1348</v>
      </c>
      <c r="CS105" s="13">
        <v>1388</v>
      </c>
      <c r="CT105" s="13">
        <v>1300</v>
      </c>
      <c r="CU105" s="13">
        <v>1247</v>
      </c>
      <c r="CV105" s="13">
        <v>1159</v>
      </c>
      <c r="CW105" s="13">
        <v>1089</v>
      </c>
      <c r="CX105" s="13">
        <v>1078</v>
      </c>
      <c r="CY105" s="13">
        <v>1061</v>
      </c>
      <c r="CZ105" s="13">
        <v>910</v>
      </c>
      <c r="DA105" s="13">
        <v>937</v>
      </c>
      <c r="DB105" s="13">
        <v>856</v>
      </c>
      <c r="DC105" s="13">
        <v>800</v>
      </c>
      <c r="DD105" s="13">
        <v>707</v>
      </c>
      <c r="DE105" s="13">
        <v>641</v>
      </c>
      <c r="DF105" s="13">
        <v>561</v>
      </c>
      <c r="DG105" s="13">
        <v>562</v>
      </c>
      <c r="DH105" s="13">
        <v>511</v>
      </c>
      <c r="DI105" s="13">
        <v>479</v>
      </c>
      <c r="DJ105" s="13">
        <v>470</v>
      </c>
      <c r="DK105" s="13">
        <v>423</v>
      </c>
      <c r="DL105" s="13">
        <v>427</v>
      </c>
      <c r="DM105" s="13">
        <v>396</v>
      </c>
      <c r="DN105" s="13">
        <v>330</v>
      </c>
      <c r="DO105" s="13">
        <v>313</v>
      </c>
      <c r="DP105" s="13">
        <v>306</v>
      </c>
      <c r="DQ105" s="13">
        <v>266</v>
      </c>
      <c r="DR105" s="13">
        <v>226</v>
      </c>
      <c r="DS105" s="13">
        <v>257</v>
      </c>
      <c r="DT105" s="13">
        <v>247</v>
      </c>
      <c r="DU105" s="13">
        <v>190</v>
      </c>
      <c r="DV105" s="13">
        <v>210</v>
      </c>
      <c r="DW105" s="13">
        <v>189</v>
      </c>
      <c r="DX105" s="13">
        <v>166</v>
      </c>
      <c r="DY105" s="13">
        <v>146</v>
      </c>
      <c r="DZ105" s="13">
        <v>138</v>
      </c>
      <c r="EA105" s="13">
        <v>112</v>
      </c>
      <c r="EB105" s="13">
        <v>103</v>
      </c>
      <c r="EC105" s="13">
        <v>124</v>
      </c>
      <c r="ED105" s="13">
        <v>117</v>
      </c>
      <c r="EE105" s="13">
        <v>98</v>
      </c>
      <c r="EF105" s="13">
        <v>114</v>
      </c>
      <c r="EG105" s="13">
        <v>99</v>
      </c>
      <c r="EH105" s="13">
        <v>60</v>
      </c>
      <c r="EI105" s="13">
        <v>58</v>
      </c>
      <c r="EJ105" s="13">
        <v>45</v>
      </c>
      <c r="EK105" s="13">
        <v>44</v>
      </c>
      <c r="EL105" s="13">
        <v>33</v>
      </c>
      <c r="EM105" s="13">
        <v>13</v>
      </c>
      <c r="EN105" s="13">
        <v>16</v>
      </c>
      <c r="EO105" s="13">
        <v>13</v>
      </c>
      <c r="EP105" s="13">
        <v>7</v>
      </c>
      <c r="EQ105" s="13">
        <v>5</v>
      </c>
      <c r="ER105" s="13">
        <v>3</v>
      </c>
      <c r="ES105" s="13">
        <v>2</v>
      </c>
      <c r="ET105" s="13">
        <v>1</v>
      </c>
      <c r="EU105" s="13"/>
      <c r="EV105" s="13"/>
      <c r="EW105" s="13"/>
      <c r="EX105" s="13"/>
      <c r="EY105" s="13"/>
      <c r="EZ105" s="13"/>
      <c r="FA105" s="13"/>
      <c r="FB105" s="13">
        <v>7</v>
      </c>
      <c r="FC105" s="57">
        <v>77210</v>
      </c>
      <c r="FD105" s="13">
        <v>77210</v>
      </c>
      <c r="FE105" s="16" t="s">
        <v>111</v>
      </c>
      <c r="FF105" s="13">
        <v>82</v>
      </c>
      <c r="FG105" s="13">
        <v>202</v>
      </c>
      <c r="FH105" s="13">
        <v>182</v>
      </c>
      <c r="FI105" s="13">
        <v>149</v>
      </c>
      <c r="FJ105" s="13">
        <v>134</v>
      </c>
      <c r="FK105" s="13">
        <v>128</v>
      </c>
      <c r="FL105" s="13">
        <v>148</v>
      </c>
      <c r="FM105" s="13">
        <v>166</v>
      </c>
      <c r="FN105" s="13">
        <v>133</v>
      </c>
      <c r="FO105" s="13">
        <v>174</v>
      </c>
      <c r="FP105" s="13">
        <v>174</v>
      </c>
      <c r="FQ105" s="13">
        <v>165</v>
      </c>
      <c r="FR105" s="13">
        <v>177</v>
      </c>
      <c r="FS105" s="13">
        <v>271</v>
      </c>
      <c r="FT105" s="13">
        <v>280</v>
      </c>
      <c r="FU105" s="13">
        <v>377</v>
      </c>
      <c r="FV105" s="13">
        <v>477</v>
      </c>
      <c r="FW105" s="13">
        <v>573</v>
      </c>
      <c r="FX105" s="13">
        <v>803</v>
      </c>
      <c r="FY105" s="13">
        <v>868</v>
      </c>
      <c r="FZ105" s="13">
        <v>1086</v>
      </c>
      <c r="GA105" s="13">
        <v>1309</v>
      </c>
      <c r="GB105" s="13">
        <v>1465</v>
      </c>
      <c r="GC105" s="13">
        <v>1612</v>
      </c>
      <c r="GD105" s="13">
        <v>1708</v>
      </c>
      <c r="GE105" s="13">
        <v>1816</v>
      </c>
      <c r="GF105" s="13">
        <v>1867</v>
      </c>
      <c r="GG105" s="13">
        <v>1970</v>
      </c>
      <c r="GH105" s="13">
        <v>2012</v>
      </c>
      <c r="GI105" s="13">
        <v>2219</v>
      </c>
      <c r="GJ105" s="13">
        <v>2138</v>
      </c>
      <c r="GK105" s="13">
        <v>2072</v>
      </c>
      <c r="GL105" s="13">
        <v>2102</v>
      </c>
      <c r="GM105" s="13">
        <v>2069</v>
      </c>
      <c r="GN105" s="13">
        <v>1993</v>
      </c>
      <c r="GO105" s="13">
        <v>1911</v>
      </c>
      <c r="GP105" s="13">
        <v>1815</v>
      </c>
      <c r="GQ105" s="13">
        <v>1861</v>
      </c>
      <c r="GR105" s="13">
        <v>1904</v>
      </c>
      <c r="GS105" s="13">
        <v>1908</v>
      </c>
      <c r="GT105" s="13">
        <v>1867</v>
      </c>
      <c r="GU105" s="13">
        <v>2022</v>
      </c>
      <c r="GV105" s="13">
        <v>1859</v>
      </c>
      <c r="GW105" s="13">
        <v>1796</v>
      </c>
      <c r="GX105" s="13">
        <v>1768</v>
      </c>
      <c r="GY105" s="13">
        <v>1603</v>
      </c>
      <c r="GZ105" s="13">
        <v>1603</v>
      </c>
      <c r="HA105" s="13">
        <v>1372</v>
      </c>
      <c r="HB105" s="13">
        <v>1475</v>
      </c>
      <c r="HC105" s="13">
        <v>1422</v>
      </c>
      <c r="HD105" s="13">
        <v>1338</v>
      </c>
      <c r="HE105" s="13">
        <v>1346</v>
      </c>
      <c r="HF105" s="13">
        <v>1256</v>
      </c>
      <c r="HG105" s="13">
        <v>1150</v>
      </c>
      <c r="HH105" s="13">
        <v>1103</v>
      </c>
      <c r="HI105" s="13">
        <v>1074</v>
      </c>
      <c r="HJ105" s="13">
        <v>1002</v>
      </c>
      <c r="HK105" s="13">
        <v>1013</v>
      </c>
      <c r="HL105" s="13">
        <v>960</v>
      </c>
      <c r="HM105" s="13">
        <v>956</v>
      </c>
      <c r="HN105" s="13">
        <v>805</v>
      </c>
      <c r="HO105" s="13">
        <v>764</v>
      </c>
      <c r="HP105" s="13">
        <v>674</v>
      </c>
      <c r="HQ105" s="13">
        <v>654</v>
      </c>
      <c r="HR105" s="13">
        <v>623</v>
      </c>
      <c r="HS105" s="13">
        <v>539</v>
      </c>
      <c r="HT105" s="13">
        <v>497</v>
      </c>
      <c r="HU105" s="13">
        <v>480</v>
      </c>
      <c r="HV105" s="13">
        <v>424</v>
      </c>
      <c r="HW105" s="13">
        <v>418</v>
      </c>
      <c r="HX105" s="13">
        <v>401</v>
      </c>
      <c r="HY105" s="13">
        <v>344</v>
      </c>
      <c r="HZ105" s="13">
        <v>321</v>
      </c>
      <c r="IA105" s="13">
        <v>308</v>
      </c>
      <c r="IB105" s="13">
        <v>277</v>
      </c>
      <c r="IC105" s="13">
        <v>250</v>
      </c>
      <c r="ID105" s="13">
        <v>231</v>
      </c>
      <c r="IE105" s="13">
        <v>204</v>
      </c>
      <c r="IF105" s="13">
        <v>185</v>
      </c>
      <c r="IG105" s="13">
        <v>156</v>
      </c>
      <c r="IH105" s="13">
        <v>144</v>
      </c>
      <c r="II105" s="13">
        <v>158</v>
      </c>
      <c r="IJ105" s="13">
        <v>127</v>
      </c>
      <c r="IK105" s="13">
        <v>93</v>
      </c>
      <c r="IL105" s="13">
        <v>96</v>
      </c>
      <c r="IM105" s="13">
        <v>77</v>
      </c>
      <c r="IN105" s="13">
        <v>66</v>
      </c>
      <c r="IO105" s="13">
        <v>60</v>
      </c>
      <c r="IP105" s="13">
        <v>47</v>
      </c>
      <c r="IQ105" s="13">
        <v>51</v>
      </c>
      <c r="IR105" s="13">
        <v>41</v>
      </c>
      <c r="IS105" s="13">
        <v>29</v>
      </c>
      <c r="IT105" s="13">
        <v>25</v>
      </c>
      <c r="IU105" s="13">
        <v>18</v>
      </c>
      <c r="IV105" s="13">
        <v>21</v>
      </c>
      <c r="IW105" s="13">
        <v>14</v>
      </c>
      <c r="IX105" s="13">
        <v>12</v>
      </c>
      <c r="IY105" s="13">
        <v>6</v>
      </c>
      <c r="IZ105" s="13">
        <v>7</v>
      </c>
      <c r="JA105" s="13">
        <v>3</v>
      </c>
      <c r="JB105" s="13">
        <v>1</v>
      </c>
      <c r="JC105" s="13">
        <v>1</v>
      </c>
      <c r="JD105" s="13"/>
      <c r="JE105" s="13"/>
      <c r="JF105" s="13"/>
      <c r="JG105" s="13"/>
      <c r="JH105" s="13">
        <v>6</v>
      </c>
      <c r="JI105" s="57">
        <v>80143</v>
      </c>
      <c r="JJ105" s="13">
        <v>50</v>
      </c>
      <c r="JK105" s="13">
        <v>115</v>
      </c>
      <c r="JL105" s="13">
        <v>2</v>
      </c>
      <c r="JM105" s="13">
        <v>3</v>
      </c>
      <c r="JN105" s="13">
        <v>5</v>
      </c>
      <c r="JO105" s="13">
        <v>2</v>
      </c>
      <c r="JP105" s="13">
        <v>3</v>
      </c>
      <c r="JQ105" s="13">
        <v>2</v>
      </c>
      <c r="JR105" s="13">
        <v>2</v>
      </c>
      <c r="JS105" s="13">
        <v>7</v>
      </c>
      <c r="JT105" s="13">
        <v>8</v>
      </c>
      <c r="JU105" s="13">
        <v>7</v>
      </c>
      <c r="JV105" s="13">
        <v>5</v>
      </c>
      <c r="JW105" s="13">
        <v>9</v>
      </c>
      <c r="JX105" s="13">
        <v>11</v>
      </c>
      <c r="JY105" s="13">
        <v>20</v>
      </c>
      <c r="JZ105" s="13">
        <v>17</v>
      </c>
      <c r="KA105" s="13">
        <v>32</v>
      </c>
      <c r="KB105" s="13">
        <v>18</v>
      </c>
      <c r="KC105" s="13">
        <v>37</v>
      </c>
      <c r="KD105" s="13">
        <v>48</v>
      </c>
      <c r="KE105" s="13">
        <v>49</v>
      </c>
      <c r="KF105" s="13">
        <v>47</v>
      </c>
      <c r="KG105" s="13">
        <v>47</v>
      </c>
      <c r="KH105" s="13">
        <v>34</v>
      </c>
      <c r="KI105" s="13">
        <v>42</v>
      </c>
      <c r="KJ105" s="13">
        <v>28</v>
      </c>
      <c r="KK105" s="13">
        <v>34</v>
      </c>
      <c r="KL105" s="13">
        <v>20</v>
      </c>
      <c r="KM105" s="13">
        <v>34</v>
      </c>
      <c r="KN105" s="13">
        <v>33</v>
      </c>
      <c r="KO105" s="13">
        <v>48</v>
      </c>
      <c r="KP105" s="13">
        <v>30</v>
      </c>
      <c r="KQ105" s="13">
        <v>30</v>
      </c>
      <c r="KR105" s="13">
        <v>33</v>
      </c>
      <c r="KS105" s="13">
        <v>46</v>
      </c>
      <c r="KT105" s="13">
        <v>32</v>
      </c>
      <c r="KU105" s="13">
        <v>34</v>
      </c>
      <c r="KV105" s="13">
        <v>23</v>
      </c>
      <c r="KW105" s="13">
        <v>38</v>
      </c>
      <c r="KX105" s="13">
        <v>25</v>
      </c>
      <c r="KY105" s="13">
        <v>68</v>
      </c>
      <c r="KZ105" s="13">
        <v>23</v>
      </c>
      <c r="LA105" s="13">
        <v>39</v>
      </c>
      <c r="LB105" s="13">
        <v>32</v>
      </c>
      <c r="LC105" s="13">
        <v>22</v>
      </c>
      <c r="LD105" s="13">
        <v>19</v>
      </c>
      <c r="LE105" s="13">
        <v>23</v>
      </c>
      <c r="LF105" s="13">
        <v>19</v>
      </c>
      <c r="LG105" s="13">
        <v>16</v>
      </c>
      <c r="LH105" s="13">
        <v>16</v>
      </c>
      <c r="LI105" s="13">
        <v>26</v>
      </c>
      <c r="LJ105" s="13">
        <v>9</v>
      </c>
      <c r="LK105" s="13">
        <v>16</v>
      </c>
      <c r="LL105" s="13">
        <v>19</v>
      </c>
      <c r="LM105" s="13">
        <v>11</v>
      </c>
      <c r="LN105" s="13">
        <v>11</v>
      </c>
      <c r="LO105" s="13">
        <v>17</v>
      </c>
      <c r="LP105" s="13">
        <v>16</v>
      </c>
      <c r="LQ105" s="13">
        <v>8</v>
      </c>
      <c r="LR105" s="13">
        <v>14</v>
      </c>
      <c r="LS105" s="13">
        <v>15</v>
      </c>
      <c r="LT105" s="13">
        <v>15</v>
      </c>
      <c r="LU105" s="13">
        <v>11</v>
      </c>
      <c r="LV105" s="13">
        <v>10</v>
      </c>
      <c r="LW105" s="13">
        <v>12</v>
      </c>
      <c r="LX105" s="13">
        <v>3</v>
      </c>
      <c r="LY105" s="13">
        <v>8</v>
      </c>
      <c r="LZ105" s="13">
        <v>8</v>
      </c>
      <c r="MA105" s="13">
        <v>7</v>
      </c>
      <c r="MB105" s="13">
        <v>10</v>
      </c>
      <c r="MC105" s="13">
        <v>9</v>
      </c>
      <c r="MD105" s="13">
        <v>7</v>
      </c>
      <c r="ME105" s="13">
        <v>11</v>
      </c>
      <c r="MF105" s="13">
        <v>9</v>
      </c>
      <c r="MG105" s="13">
        <v>7</v>
      </c>
      <c r="MH105" s="13">
        <v>13</v>
      </c>
      <c r="MI105" s="13">
        <v>8</v>
      </c>
      <c r="MJ105" s="13">
        <v>11</v>
      </c>
      <c r="MK105" s="13">
        <v>5</v>
      </c>
      <c r="ML105" s="13">
        <v>7</v>
      </c>
      <c r="MM105" s="13">
        <v>5</v>
      </c>
      <c r="MN105" s="13">
        <v>11</v>
      </c>
      <c r="MO105" s="13">
        <v>7</v>
      </c>
      <c r="MP105" s="13">
        <v>8</v>
      </c>
      <c r="MQ105" s="13">
        <v>9</v>
      </c>
      <c r="MR105" s="13">
        <v>13</v>
      </c>
      <c r="MS105" s="13">
        <v>13</v>
      </c>
      <c r="MT105" s="13">
        <v>10</v>
      </c>
      <c r="MU105" s="13">
        <v>11</v>
      </c>
      <c r="MV105" s="13">
        <v>15</v>
      </c>
      <c r="MW105" s="13">
        <v>9</v>
      </c>
      <c r="MX105" s="13">
        <v>11</v>
      </c>
      <c r="MY105" s="13">
        <v>6</v>
      </c>
      <c r="MZ105" s="13">
        <v>7</v>
      </c>
      <c r="NA105" s="13">
        <v>8</v>
      </c>
      <c r="NB105" s="13">
        <v>7</v>
      </c>
      <c r="NC105" s="13">
        <v>2</v>
      </c>
      <c r="ND105" s="13">
        <v>5</v>
      </c>
      <c r="NE105" s="13">
        <v>1</v>
      </c>
      <c r="NF105" s="13">
        <v>1</v>
      </c>
      <c r="NG105" s="13"/>
      <c r="NH105" s="13">
        <v>1</v>
      </c>
      <c r="NI105" s="13"/>
      <c r="NJ105" s="13"/>
      <c r="NK105" s="13"/>
      <c r="NL105" s="13"/>
      <c r="NM105" s="13">
        <v>32</v>
      </c>
      <c r="NN105" s="57">
        <v>1912</v>
      </c>
      <c r="NO105" s="13">
        <v>82055</v>
      </c>
    </row>
    <row r="106" spans="1:379">
      <c r="A106" s="8" t="s">
        <v>117</v>
      </c>
      <c r="B106" s="232">
        <f t="shared" si="149"/>
        <v>85</v>
      </c>
      <c r="C106" s="232">
        <f t="shared" si="150"/>
        <v>80</v>
      </c>
      <c r="D106" s="232">
        <f t="shared" si="151"/>
        <v>224</v>
      </c>
      <c r="E106" s="232">
        <f t="shared" si="152"/>
        <v>262</v>
      </c>
      <c r="F106" s="232">
        <f t="shared" si="153"/>
        <v>539</v>
      </c>
      <c r="G106" s="232">
        <f t="shared" si="154"/>
        <v>585</v>
      </c>
      <c r="H106" s="232">
        <f t="shared" si="155"/>
        <v>525</v>
      </c>
      <c r="I106" s="232">
        <f t="shared" si="156"/>
        <v>634</v>
      </c>
      <c r="J106" s="232">
        <f t="shared" si="157"/>
        <v>493</v>
      </c>
      <c r="K106" s="232">
        <f t="shared" si="158"/>
        <v>652</v>
      </c>
      <c r="L106" s="232">
        <f t="shared" si="159"/>
        <v>439</v>
      </c>
      <c r="M106" s="232">
        <f t="shared" si="160"/>
        <v>468</v>
      </c>
      <c r="N106" s="232">
        <f t="shared" si="161"/>
        <v>288</v>
      </c>
      <c r="O106" s="232">
        <f t="shared" si="162"/>
        <v>316</v>
      </c>
      <c r="P106" s="232">
        <f t="shared" si="163"/>
        <v>183</v>
      </c>
      <c r="Q106" s="232">
        <f t="shared" si="164"/>
        <v>196</v>
      </c>
      <c r="R106" s="232">
        <f t="shared" si="165"/>
        <v>81</v>
      </c>
      <c r="S106" s="232">
        <f t="shared" si="166"/>
        <v>104</v>
      </c>
      <c r="T106" s="232">
        <f t="shared" si="167"/>
        <v>7</v>
      </c>
      <c r="U106" s="232">
        <f t="shared" si="168"/>
        <v>34</v>
      </c>
      <c r="W106" s="16" t="s">
        <v>112</v>
      </c>
      <c r="X106" s="616">
        <f t="shared" si="169"/>
        <v>448</v>
      </c>
      <c r="Y106" s="616">
        <f t="shared" si="170"/>
        <v>378</v>
      </c>
      <c r="Z106" s="616">
        <f t="shared" si="171"/>
        <v>1898</v>
      </c>
      <c r="AA106" s="616">
        <f t="shared" si="172"/>
        <v>2118</v>
      </c>
      <c r="AB106" s="616">
        <f t="shared" si="173"/>
        <v>8194</v>
      </c>
      <c r="AC106" s="616">
        <f t="shared" si="174"/>
        <v>8612</v>
      </c>
      <c r="AD106" s="616">
        <f t="shared" si="175"/>
        <v>8810</v>
      </c>
      <c r="AE106" s="616">
        <f t="shared" si="176"/>
        <v>8922</v>
      </c>
      <c r="AF106" s="616">
        <f t="shared" si="177"/>
        <v>7164</v>
      </c>
      <c r="AG106" s="616">
        <f t="shared" si="178"/>
        <v>7440</v>
      </c>
      <c r="AH106" s="616">
        <f t="shared" si="179"/>
        <v>4644</v>
      </c>
      <c r="AI106" s="616">
        <f t="shared" si="180"/>
        <v>4743</v>
      </c>
      <c r="AJ106" s="616">
        <f t="shared" si="181"/>
        <v>2693</v>
      </c>
      <c r="AK106" s="616">
        <f t="shared" si="182"/>
        <v>2649</v>
      </c>
      <c r="AL106" s="616">
        <f t="shared" si="183"/>
        <v>1481</v>
      </c>
      <c r="AM106" s="616">
        <f t="shared" si="184"/>
        <v>1502</v>
      </c>
      <c r="AN106" s="616">
        <f t="shared" si="185"/>
        <v>615</v>
      </c>
      <c r="AO106" s="616">
        <f t="shared" si="186"/>
        <v>968</v>
      </c>
      <c r="AP106" s="616">
        <f t="shared" si="187"/>
        <v>147</v>
      </c>
      <c r="AQ106" s="616">
        <f t="shared" si="188"/>
        <v>522</v>
      </c>
      <c r="AR106" s="616">
        <f t="shared" si="189"/>
        <v>835</v>
      </c>
      <c r="AT106" s="16" t="s">
        <v>112</v>
      </c>
      <c r="AU106" s="13">
        <v>19</v>
      </c>
      <c r="AV106" s="13">
        <v>48</v>
      </c>
      <c r="AW106" s="13">
        <v>38</v>
      </c>
      <c r="AX106" s="13">
        <v>26</v>
      </c>
      <c r="AY106" s="13">
        <v>38</v>
      </c>
      <c r="AZ106" s="13">
        <v>33</v>
      </c>
      <c r="BA106" s="13">
        <v>46</v>
      </c>
      <c r="BB106" s="13">
        <v>38</v>
      </c>
      <c r="BC106" s="13">
        <v>39</v>
      </c>
      <c r="BD106" s="13">
        <v>53</v>
      </c>
      <c r="BE106" s="13">
        <v>51</v>
      </c>
      <c r="BF106" s="13">
        <v>55</v>
      </c>
      <c r="BG106" s="13">
        <v>76</v>
      </c>
      <c r="BH106" s="13">
        <v>113</v>
      </c>
      <c r="BI106" s="13">
        <v>120</v>
      </c>
      <c r="BJ106" s="13">
        <v>169</v>
      </c>
      <c r="BK106" s="13">
        <v>252</v>
      </c>
      <c r="BL106" s="13">
        <v>347</v>
      </c>
      <c r="BM106" s="13">
        <v>422</v>
      </c>
      <c r="BN106" s="13">
        <v>513</v>
      </c>
      <c r="BO106" s="13">
        <v>585</v>
      </c>
      <c r="BP106" s="13">
        <v>651</v>
      </c>
      <c r="BQ106" s="13">
        <v>755</v>
      </c>
      <c r="BR106" s="13">
        <v>763</v>
      </c>
      <c r="BS106" s="13">
        <v>867</v>
      </c>
      <c r="BT106" s="13">
        <v>959</v>
      </c>
      <c r="BU106" s="13">
        <v>1018</v>
      </c>
      <c r="BV106" s="13">
        <v>941</v>
      </c>
      <c r="BW106" s="13">
        <v>1011</v>
      </c>
      <c r="BX106" s="13">
        <v>1062</v>
      </c>
      <c r="BY106" s="13">
        <v>1003</v>
      </c>
      <c r="BZ106" s="13">
        <v>969</v>
      </c>
      <c r="CA106" s="13">
        <v>910</v>
      </c>
      <c r="CB106" s="13">
        <v>880</v>
      </c>
      <c r="CC106" s="13">
        <v>909</v>
      </c>
      <c r="CD106" s="13">
        <v>877</v>
      </c>
      <c r="CE106" s="13">
        <v>896</v>
      </c>
      <c r="CF106" s="13">
        <v>791</v>
      </c>
      <c r="CG106" s="13">
        <v>840</v>
      </c>
      <c r="CH106" s="13">
        <v>847</v>
      </c>
      <c r="CI106" s="13">
        <v>806</v>
      </c>
      <c r="CJ106" s="13">
        <v>838</v>
      </c>
      <c r="CK106" s="13">
        <v>833</v>
      </c>
      <c r="CL106" s="13">
        <v>818</v>
      </c>
      <c r="CM106" s="13">
        <v>793</v>
      </c>
      <c r="CN106" s="13">
        <v>734</v>
      </c>
      <c r="CO106" s="13">
        <v>670</v>
      </c>
      <c r="CP106" s="13">
        <v>655</v>
      </c>
      <c r="CQ106" s="13">
        <v>678</v>
      </c>
      <c r="CR106" s="13">
        <v>615</v>
      </c>
      <c r="CS106" s="13">
        <v>624</v>
      </c>
      <c r="CT106" s="13">
        <v>563</v>
      </c>
      <c r="CU106" s="13">
        <v>562</v>
      </c>
      <c r="CV106" s="13">
        <v>507</v>
      </c>
      <c r="CW106" s="13">
        <v>453</v>
      </c>
      <c r="CX106" s="13">
        <v>476</v>
      </c>
      <c r="CY106" s="13">
        <v>435</v>
      </c>
      <c r="CZ106" s="13">
        <v>415</v>
      </c>
      <c r="DA106" s="13">
        <v>354</v>
      </c>
      <c r="DB106" s="13">
        <v>354</v>
      </c>
      <c r="DC106" s="13">
        <v>350</v>
      </c>
      <c r="DD106" s="13">
        <v>294</v>
      </c>
      <c r="DE106" s="13">
        <v>291</v>
      </c>
      <c r="DF106" s="13">
        <v>272</v>
      </c>
      <c r="DG106" s="13">
        <v>280</v>
      </c>
      <c r="DH106" s="13">
        <v>248</v>
      </c>
      <c r="DI106" s="13">
        <v>255</v>
      </c>
      <c r="DJ106" s="13">
        <v>218</v>
      </c>
      <c r="DK106" s="13">
        <v>226</v>
      </c>
      <c r="DL106" s="13">
        <v>215</v>
      </c>
      <c r="DM106" s="13">
        <v>191</v>
      </c>
      <c r="DN106" s="13">
        <v>168</v>
      </c>
      <c r="DO106" s="13">
        <v>165</v>
      </c>
      <c r="DP106" s="13">
        <v>170</v>
      </c>
      <c r="DQ106" s="13">
        <v>145</v>
      </c>
      <c r="DR106" s="13">
        <v>146</v>
      </c>
      <c r="DS106" s="13">
        <v>121</v>
      </c>
      <c r="DT106" s="13">
        <v>141</v>
      </c>
      <c r="DU106" s="13">
        <v>140</v>
      </c>
      <c r="DV106" s="13">
        <v>115</v>
      </c>
      <c r="DW106" s="13">
        <v>113</v>
      </c>
      <c r="DX106" s="13">
        <v>95</v>
      </c>
      <c r="DY106" s="13">
        <v>97</v>
      </c>
      <c r="DZ106" s="13">
        <v>99</v>
      </c>
      <c r="EA106" s="13">
        <v>92</v>
      </c>
      <c r="EB106" s="13">
        <v>85</v>
      </c>
      <c r="EC106" s="13">
        <v>93</v>
      </c>
      <c r="ED106" s="13">
        <v>90</v>
      </c>
      <c r="EE106" s="13">
        <v>95</v>
      </c>
      <c r="EF106" s="13">
        <v>109</v>
      </c>
      <c r="EG106" s="13">
        <v>84</v>
      </c>
      <c r="EH106" s="13">
        <v>96</v>
      </c>
      <c r="EI106" s="13">
        <v>81</v>
      </c>
      <c r="EJ106" s="13">
        <v>67</v>
      </c>
      <c r="EK106" s="13">
        <v>48</v>
      </c>
      <c r="EL106" s="13">
        <v>43</v>
      </c>
      <c r="EM106" s="13">
        <v>30</v>
      </c>
      <c r="EN106" s="13">
        <v>22</v>
      </c>
      <c r="EO106" s="13">
        <v>17</v>
      </c>
      <c r="EP106" s="13">
        <v>11</v>
      </c>
      <c r="EQ106" s="13">
        <v>9</v>
      </c>
      <c r="ER106" s="13">
        <v>4</v>
      </c>
      <c r="ES106" s="13">
        <v>4</v>
      </c>
      <c r="ET106" s="13">
        <v>4</v>
      </c>
      <c r="EU106" s="13">
        <v>1</v>
      </c>
      <c r="EV106" s="13">
        <v>1</v>
      </c>
      <c r="EW106" s="13"/>
      <c r="EX106" s="13"/>
      <c r="EY106" s="13"/>
      <c r="EZ106" s="13"/>
      <c r="FA106" s="13"/>
      <c r="FB106" s="13">
        <v>3</v>
      </c>
      <c r="FC106" s="57">
        <v>37857</v>
      </c>
      <c r="FD106" s="13">
        <v>37857</v>
      </c>
      <c r="FE106" s="16" t="s">
        <v>112</v>
      </c>
      <c r="FF106" s="13">
        <v>32</v>
      </c>
      <c r="FG106" s="13">
        <v>49</v>
      </c>
      <c r="FH106" s="13">
        <v>49</v>
      </c>
      <c r="FI106" s="13">
        <v>43</v>
      </c>
      <c r="FJ106" s="13">
        <v>40</v>
      </c>
      <c r="FK106" s="13">
        <v>37</v>
      </c>
      <c r="FL106" s="13">
        <v>57</v>
      </c>
      <c r="FM106" s="13">
        <v>47</v>
      </c>
      <c r="FN106" s="13">
        <v>53</v>
      </c>
      <c r="FO106" s="13">
        <v>41</v>
      </c>
      <c r="FP106" s="13">
        <v>66</v>
      </c>
      <c r="FQ106" s="13">
        <v>56</v>
      </c>
      <c r="FR106" s="13">
        <v>70</v>
      </c>
      <c r="FS106" s="13">
        <v>102</v>
      </c>
      <c r="FT106" s="13">
        <v>105</v>
      </c>
      <c r="FU106" s="13">
        <v>151</v>
      </c>
      <c r="FV106" s="13">
        <v>213</v>
      </c>
      <c r="FW106" s="13">
        <v>316</v>
      </c>
      <c r="FX106" s="13">
        <v>374</v>
      </c>
      <c r="FY106" s="13">
        <v>445</v>
      </c>
      <c r="FZ106" s="13">
        <v>528</v>
      </c>
      <c r="GA106" s="13">
        <v>607</v>
      </c>
      <c r="GB106" s="13">
        <v>713</v>
      </c>
      <c r="GC106" s="13">
        <v>668</v>
      </c>
      <c r="GD106" s="13">
        <v>861</v>
      </c>
      <c r="GE106" s="13">
        <v>910</v>
      </c>
      <c r="GF106" s="13">
        <v>892</v>
      </c>
      <c r="GG106" s="13">
        <v>964</v>
      </c>
      <c r="GH106" s="13">
        <v>1021</v>
      </c>
      <c r="GI106" s="13">
        <v>1030</v>
      </c>
      <c r="GJ106" s="13">
        <v>1004</v>
      </c>
      <c r="GK106" s="13">
        <v>949</v>
      </c>
      <c r="GL106" s="13">
        <v>921</v>
      </c>
      <c r="GM106" s="13">
        <v>929</v>
      </c>
      <c r="GN106" s="13">
        <v>927</v>
      </c>
      <c r="GO106" s="13">
        <v>838</v>
      </c>
      <c r="GP106" s="13">
        <v>848</v>
      </c>
      <c r="GQ106" s="13">
        <v>818</v>
      </c>
      <c r="GR106" s="13">
        <v>818</v>
      </c>
      <c r="GS106" s="13">
        <v>758</v>
      </c>
      <c r="GT106" s="13">
        <v>790</v>
      </c>
      <c r="GU106" s="13">
        <v>862</v>
      </c>
      <c r="GV106" s="13">
        <v>769</v>
      </c>
      <c r="GW106" s="13">
        <v>759</v>
      </c>
      <c r="GX106" s="13">
        <v>735</v>
      </c>
      <c r="GY106" s="13">
        <v>681</v>
      </c>
      <c r="GZ106" s="13">
        <v>661</v>
      </c>
      <c r="HA106" s="13">
        <v>652</v>
      </c>
      <c r="HB106" s="13">
        <v>638</v>
      </c>
      <c r="HC106" s="13">
        <v>617</v>
      </c>
      <c r="HD106" s="13">
        <v>595</v>
      </c>
      <c r="HE106" s="13">
        <v>521</v>
      </c>
      <c r="HF106" s="13">
        <v>519</v>
      </c>
      <c r="HG106" s="13">
        <v>509</v>
      </c>
      <c r="HH106" s="13">
        <v>471</v>
      </c>
      <c r="HI106" s="13">
        <v>412</v>
      </c>
      <c r="HJ106" s="13">
        <v>434</v>
      </c>
      <c r="HK106" s="13">
        <v>393</v>
      </c>
      <c r="HL106" s="13">
        <v>405</v>
      </c>
      <c r="HM106" s="13">
        <v>385</v>
      </c>
      <c r="HN106" s="13">
        <v>341</v>
      </c>
      <c r="HO106" s="13">
        <v>299</v>
      </c>
      <c r="HP106" s="13">
        <v>321</v>
      </c>
      <c r="HQ106" s="13">
        <v>292</v>
      </c>
      <c r="HR106" s="13">
        <v>250</v>
      </c>
      <c r="HS106" s="13">
        <v>278</v>
      </c>
      <c r="HT106" s="13">
        <v>256</v>
      </c>
      <c r="HU106" s="13">
        <v>228</v>
      </c>
      <c r="HV106" s="13">
        <v>199</v>
      </c>
      <c r="HW106" s="13">
        <v>229</v>
      </c>
      <c r="HX106" s="13">
        <v>229</v>
      </c>
      <c r="HY106" s="13">
        <v>171</v>
      </c>
      <c r="HZ106" s="13">
        <v>173</v>
      </c>
      <c r="IA106" s="13">
        <v>155</v>
      </c>
      <c r="IB106" s="13">
        <v>154</v>
      </c>
      <c r="IC106" s="13">
        <v>124</v>
      </c>
      <c r="ID106" s="13">
        <v>126</v>
      </c>
      <c r="IE106" s="13">
        <v>136</v>
      </c>
      <c r="IF106" s="13">
        <v>110</v>
      </c>
      <c r="IG106" s="13">
        <v>103</v>
      </c>
      <c r="IH106" s="13">
        <v>72</v>
      </c>
      <c r="II106" s="13">
        <v>74</v>
      </c>
      <c r="IJ106" s="13">
        <v>85</v>
      </c>
      <c r="IK106" s="13">
        <v>73</v>
      </c>
      <c r="IL106" s="13">
        <v>80</v>
      </c>
      <c r="IM106" s="13">
        <v>52</v>
      </c>
      <c r="IN106" s="13">
        <v>49</v>
      </c>
      <c r="IO106" s="13">
        <v>47</v>
      </c>
      <c r="IP106" s="13">
        <v>44</v>
      </c>
      <c r="IQ106" s="13">
        <v>39</v>
      </c>
      <c r="IR106" s="13">
        <v>29</v>
      </c>
      <c r="IS106" s="13">
        <v>22</v>
      </c>
      <c r="IT106" s="13">
        <v>28</v>
      </c>
      <c r="IU106" s="13">
        <v>23</v>
      </c>
      <c r="IV106" s="13">
        <v>12</v>
      </c>
      <c r="IW106" s="13">
        <v>9</v>
      </c>
      <c r="IX106" s="13">
        <v>5</v>
      </c>
      <c r="IY106" s="13">
        <v>9</v>
      </c>
      <c r="IZ106" s="13">
        <v>6</v>
      </c>
      <c r="JA106" s="13">
        <v>1</v>
      </c>
      <c r="JB106" s="13">
        <v>2</v>
      </c>
      <c r="JC106" s="13">
        <v>1</v>
      </c>
      <c r="JD106" s="13"/>
      <c r="JE106" s="13"/>
      <c r="JF106" s="13"/>
      <c r="JG106" s="13"/>
      <c r="JH106" s="13">
        <v>8</v>
      </c>
      <c r="JI106" s="57">
        <v>36102</v>
      </c>
      <c r="JJ106" s="13">
        <v>6</v>
      </c>
      <c r="JK106" s="13">
        <v>21</v>
      </c>
      <c r="JL106" s="13">
        <v>2</v>
      </c>
      <c r="JM106" s="13">
        <v>5</v>
      </c>
      <c r="JN106" s="13"/>
      <c r="JO106" s="13">
        <v>2</v>
      </c>
      <c r="JP106" s="13"/>
      <c r="JQ106" s="13">
        <v>2</v>
      </c>
      <c r="JR106" s="13">
        <v>1</v>
      </c>
      <c r="JS106" s="13">
        <v>8</v>
      </c>
      <c r="JT106" s="13">
        <v>4</v>
      </c>
      <c r="JU106" s="13">
        <v>8</v>
      </c>
      <c r="JV106" s="13">
        <v>7</v>
      </c>
      <c r="JW106" s="13">
        <v>8</v>
      </c>
      <c r="JX106" s="13">
        <v>2</v>
      </c>
      <c r="JY106" s="13">
        <v>8</v>
      </c>
      <c r="JZ106" s="13">
        <v>5</v>
      </c>
      <c r="KA106" s="13">
        <v>6</v>
      </c>
      <c r="KB106" s="13">
        <v>9</v>
      </c>
      <c r="KC106" s="13">
        <v>5</v>
      </c>
      <c r="KD106" s="13">
        <v>13</v>
      </c>
      <c r="KE106" s="13">
        <v>13</v>
      </c>
      <c r="KF106" s="13">
        <v>10</v>
      </c>
      <c r="KG106" s="13">
        <v>17</v>
      </c>
      <c r="KH106" s="13">
        <v>7</v>
      </c>
      <c r="KI106" s="13">
        <v>13</v>
      </c>
      <c r="KJ106" s="13">
        <v>18</v>
      </c>
      <c r="KK106" s="13">
        <v>18</v>
      </c>
      <c r="KL106" s="13">
        <v>9</v>
      </c>
      <c r="KM106" s="13">
        <v>9</v>
      </c>
      <c r="KN106" s="13">
        <v>21</v>
      </c>
      <c r="KO106" s="13">
        <v>13</v>
      </c>
      <c r="KP106" s="13">
        <v>26</v>
      </c>
      <c r="KQ106" s="13">
        <v>25</v>
      </c>
      <c r="KR106" s="13">
        <v>23</v>
      </c>
      <c r="KS106" s="13">
        <v>22</v>
      </c>
      <c r="KT106" s="13">
        <v>12</v>
      </c>
      <c r="KU106" s="13">
        <v>11</v>
      </c>
      <c r="KV106" s="13">
        <v>6</v>
      </c>
      <c r="KW106" s="13">
        <v>19</v>
      </c>
      <c r="KX106" s="13">
        <v>7</v>
      </c>
      <c r="KY106" s="13">
        <v>28</v>
      </c>
      <c r="KZ106" s="13">
        <v>6</v>
      </c>
      <c r="LA106" s="13">
        <v>7</v>
      </c>
      <c r="LB106" s="13">
        <v>7</v>
      </c>
      <c r="LC106" s="13">
        <v>6</v>
      </c>
      <c r="LD106" s="13">
        <v>9</v>
      </c>
      <c r="LE106" s="13">
        <v>6</v>
      </c>
      <c r="LF106" s="13">
        <v>6</v>
      </c>
      <c r="LG106" s="13">
        <v>6</v>
      </c>
      <c r="LH106" s="13">
        <v>4</v>
      </c>
      <c r="LI106" s="13">
        <v>8</v>
      </c>
      <c r="LJ106" s="13">
        <v>6</v>
      </c>
      <c r="LK106" s="13">
        <v>4</v>
      </c>
      <c r="LL106" s="13">
        <v>10</v>
      </c>
      <c r="LM106" s="13">
        <v>1</v>
      </c>
      <c r="LN106" s="13">
        <v>3</v>
      </c>
      <c r="LO106" s="13">
        <v>4</v>
      </c>
      <c r="LP106" s="13">
        <v>6</v>
      </c>
      <c r="LQ106" s="13"/>
      <c r="LR106" s="13">
        <v>2</v>
      </c>
      <c r="LS106" s="13">
        <v>5</v>
      </c>
      <c r="LT106" s="13">
        <v>4</v>
      </c>
      <c r="LU106" s="13">
        <v>2</v>
      </c>
      <c r="LV106" s="13">
        <v>4</v>
      </c>
      <c r="LW106" s="13">
        <v>3</v>
      </c>
      <c r="LX106" s="13">
        <v>5</v>
      </c>
      <c r="LY106" s="13">
        <v>5</v>
      </c>
      <c r="LZ106" s="13"/>
      <c r="MA106" s="13"/>
      <c r="MB106" s="13">
        <v>5</v>
      </c>
      <c r="MC106" s="13">
        <v>2</v>
      </c>
      <c r="MD106" s="13">
        <v>4</v>
      </c>
      <c r="ME106" s="13">
        <v>3</v>
      </c>
      <c r="MF106" s="13">
        <v>3</v>
      </c>
      <c r="MG106" s="13">
        <v>6</v>
      </c>
      <c r="MH106" s="13">
        <v>1</v>
      </c>
      <c r="MI106" s="13">
        <v>4</v>
      </c>
      <c r="MJ106" s="13">
        <v>7</v>
      </c>
      <c r="MK106" s="13">
        <v>1</v>
      </c>
      <c r="ML106" s="13"/>
      <c r="MM106" s="13">
        <v>2</v>
      </c>
      <c r="MN106" s="13">
        <v>3</v>
      </c>
      <c r="MO106" s="13">
        <v>7</v>
      </c>
      <c r="MP106" s="13">
        <v>5</v>
      </c>
      <c r="MQ106" s="13">
        <v>8</v>
      </c>
      <c r="MR106" s="13">
        <v>4</v>
      </c>
      <c r="MS106" s="13">
        <v>6</v>
      </c>
      <c r="MT106" s="13">
        <v>6</v>
      </c>
      <c r="MU106" s="13">
        <v>6</v>
      </c>
      <c r="MV106" s="13">
        <v>12</v>
      </c>
      <c r="MW106" s="13">
        <v>5</v>
      </c>
      <c r="MX106" s="13">
        <v>12</v>
      </c>
      <c r="MY106" s="13">
        <v>3</v>
      </c>
      <c r="MZ106" s="13">
        <v>4</v>
      </c>
      <c r="NA106" s="13">
        <v>2</v>
      </c>
      <c r="NB106" s="13">
        <v>2</v>
      </c>
      <c r="NC106" s="13">
        <v>3</v>
      </c>
      <c r="ND106" s="13">
        <v>2</v>
      </c>
      <c r="NE106" s="13">
        <v>3</v>
      </c>
      <c r="NF106" s="13"/>
      <c r="NG106" s="13"/>
      <c r="NH106" s="13"/>
      <c r="NI106" s="13"/>
      <c r="NJ106" s="13"/>
      <c r="NK106" s="13"/>
      <c r="NL106" s="13"/>
      <c r="NM106" s="13">
        <v>115</v>
      </c>
      <c r="NN106" s="57">
        <v>824</v>
      </c>
      <c r="NO106" s="13">
        <v>36926</v>
      </c>
    </row>
    <row r="107" spans="1:379">
      <c r="A107" s="8" t="s">
        <v>207</v>
      </c>
      <c r="B107" s="232">
        <f t="shared" si="149"/>
        <v>110</v>
      </c>
      <c r="C107" s="232">
        <f t="shared" si="150"/>
        <v>109</v>
      </c>
      <c r="D107" s="232">
        <f t="shared" si="151"/>
        <v>182</v>
      </c>
      <c r="E107" s="232">
        <f t="shared" si="152"/>
        <v>224</v>
      </c>
      <c r="F107" s="232">
        <f t="shared" si="153"/>
        <v>242</v>
      </c>
      <c r="G107" s="232">
        <f t="shared" si="154"/>
        <v>336</v>
      </c>
      <c r="H107" s="232">
        <f t="shared" si="155"/>
        <v>233</v>
      </c>
      <c r="I107" s="232">
        <f t="shared" si="156"/>
        <v>311</v>
      </c>
      <c r="J107" s="232">
        <f t="shared" si="157"/>
        <v>216</v>
      </c>
      <c r="K107" s="232">
        <f t="shared" si="158"/>
        <v>276</v>
      </c>
      <c r="L107" s="232">
        <f t="shared" si="159"/>
        <v>242</v>
      </c>
      <c r="M107" s="232">
        <f t="shared" si="160"/>
        <v>242</v>
      </c>
      <c r="N107" s="232">
        <f t="shared" si="161"/>
        <v>141</v>
      </c>
      <c r="O107" s="232">
        <f t="shared" si="162"/>
        <v>128</v>
      </c>
      <c r="P107" s="232">
        <f t="shared" si="163"/>
        <v>85</v>
      </c>
      <c r="Q107" s="232">
        <f t="shared" si="164"/>
        <v>74</v>
      </c>
      <c r="R107" s="232">
        <f t="shared" si="165"/>
        <v>26</v>
      </c>
      <c r="S107" s="232">
        <f t="shared" si="166"/>
        <v>55</v>
      </c>
      <c r="T107" s="232">
        <f t="shared" si="167"/>
        <v>8</v>
      </c>
      <c r="U107" s="232">
        <f t="shared" si="168"/>
        <v>12</v>
      </c>
      <c r="W107" s="16" t="s">
        <v>206</v>
      </c>
      <c r="X107" s="616">
        <f t="shared" si="169"/>
        <v>859</v>
      </c>
      <c r="Y107" s="616">
        <f t="shared" si="170"/>
        <v>811</v>
      </c>
      <c r="Z107" s="616">
        <f t="shared" si="171"/>
        <v>1922</v>
      </c>
      <c r="AA107" s="616">
        <f t="shared" si="172"/>
        <v>2189</v>
      </c>
      <c r="AB107" s="616">
        <f t="shared" si="173"/>
        <v>5819</v>
      </c>
      <c r="AC107" s="616">
        <f t="shared" si="174"/>
        <v>5919</v>
      </c>
      <c r="AD107" s="616">
        <f t="shared" si="175"/>
        <v>6696</v>
      </c>
      <c r="AE107" s="616">
        <f t="shared" si="176"/>
        <v>6453</v>
      </c>
      <c r="AF107" s="616">
        <f t="shared" si="177"/>
        <v>6004</v>
      </c>
      <c r="AG107" s="616">
        <f t="shared" si="178"/>
        <v>5663</v>
      </c>
      <c r="AH107" s="616">
        <f t="shared" si="179"/>
        <v>4144</v>
      </c>
      <c r="AI107" s="616">
        <f t="shared" si="180"/>
        <v>4150</v>
      </c>
      <c r="AJ107" s="616">
        <f t="shared" si="181"/>
        <v>2436</v>
      </c>
      <c r="AK107" s="616">
        <f t="shared" si="182"/>
        <v>2372</v>
      </c>
      <c r="AL107" s="616">
        <f t="shared" si="183"/>
        <v>1142</v>
      </c>
      <c r="AM107" s="616">
        <f t="shared" si="184"/>
        <v>1176</v>
      </c>
      <c r="AN107" s="616">
        <f t="shared" si="185"/>
        <v>438</v>
      </c>
      <c r="AO107" s="616">
        <f t="shared" si="186"/>
        <v>677</v>
      </c>
      <c r="AP107" s="616">
        <f t="shared" si="187"/>
        <v>73</v>
      </c>
      <c r="AQ107" s="616">
        <f t="shared" si="188"/>
        <v>244</v>
      </c>
      <c r="AR107" s="616">
        <f t="shared" si="189"/>
        <v>759</v>
      </c>
      <c r="AT107" s="16" t="s">
        <v>206</v>
      </c>
      <c r="AU107" s="13">
        <v>40</v>
      </c>
      <c r="AV107" s="13">
        <v>100</v>
      </c>
      <c r="AW107" s="13">
        <v>104</v>
      </c>
      <c r="AX107" s="13">
        <v>86</v>
      </c>
      <c r="AY107" s="13">
        <v>68</v>
      </c>
      <c r="AZ107" s="13">
        <v>64</v>
      </c>
      <c r="BA107" s="13">
        <v>91</v>
      </c>
      <c r="BB107" s="13">
        <v>86</v>
      </c>
      <c r="BC107" s="13">
        <v>87</v>
      </c>
      <c r="BD107" s="13">
        <v>85</v>
      </c>
      <c r="BE107" s="13">
        <v>70</v>
      </c>
      <c r="BF107" s="13">
        <v>119</v>
      </c>
      <c r="BG107" s="13">
        <v>141</v>
      </c>
      <c r="BH107" s="13">
        <v>147</v>
      </c>
      <c r="BI107" s="13">
        <v>191</v>
      </c>
      <c r="BJ107" s="13">
        <v>213</v>
      </c>
      <c r="BK107" s="13">
        <v>255</v>
      </c>
      <c r="BL107" s="13">
        <v>343</v>
      </c>
      <c r="BM107" s="13">
        <v>315</v>
      </c>
      <c r="BN107" s="13">
        <v>395</v>
      </c>
      <c r="BO107" s="13">
        <v>450</v>
      </c>
      <c r="BP107" s="13">
        <v>522</v>
      </c>
      <c r="BQ107" s="13">
        <v>482</v>
      </c>
      <c r="BR107" s="13">
        <v>586</v>
      </c>
      <c r="BS107" s="13">
        <v>581</v>
      </c>
      <c r="BT107" s="13">
        <v>648</v>
      </c>
      <c r="BU107" s="13">
        <v>672</v>
      </c>
      <c r="BV107" s="13">
        <v>677</v>
      </c>
      <c r="BW107" s="13">
        <v>639</v>
      </c>
      <c r="BX107" s="13">
        <v>662</v>
      </c>
      <c r="BY107" s="13">
        <v>767</v>
      </c>
      <c r="BZ107" s="13">
        <v>679</v>
      </c>
      <c r="CA107" s="13">
        <v>639</v>
      </c>
      <c r="CB107" s="13">
        <v>641</v>
      </c>
      <c r="CC107" s="13">
        <v>625</v>
      </c>
      <c r="CD107" s="13">
        <v>617</v>
      </c>
      <c r="CE107" s="13">
        <v>579</v>
      </c>
      <c r="CF107" s="13">
        <v>648</v>
      </c>
      <c r="CG107" s="13">
        <v>590</v>
      </c>
      <c r="CH107" s="13">
        <v>668</v>
      </c>
      <c r="CI107" s="13">
        <v>601</v>
      </c>
      <c r="CJ107" s="13">
        <v>619</v>
      </c>
      <c r="CK107" s="13">
        <v>649</v>
      </c>
      <c r="CL107" s="13">
        <v>571</v>
      </c>
      <c r="CM107" s="13">
        <v>599</v>
      </c>
      <c r="CN107" s="13">
        <v>627</v>
      </c>
      <c r="CO107" s="13">
        <v>532</v>
      </c>
      <c r="CP107" s="13">
        <v>441</v>
      </c>
      <c r="CQ107" s="13">
        <v>506</v>
      </c>
      <c r="CR107" s="13">
        <v>518</v>
      </c>
      <c r="CS107" s="13">
        <v>519</v>
      </c>
      <c r="CT107" s="13">
        <v>504</v>
      </c>
      <c r="CU107" s="13">
        <v>438</v>
      </c>
      <c r="CV107" s="13">
        <v>431</v>
      </c>
      <c r="CW107" s="13">
        <v>429</v>
      </c>
      <c r="CX107" s="13">
        <v>382</v>
      </c>
      <c r="CY107" s="13">
        <v>377</v>
      </c>
      <c r="CZ107" s="13">
        <v>350</v>
      </c>
      <c r="DA107" s="13">
        <v>366</v>
      </c>
      <c r="DB107" s="13">
        <v>354</v>
      </c>
      <c r="DC107" s="13">
        <v>294</v>
      </c>
      <c r="DD107" s="13">
        <v>308</v>
      </c>
      <c r="DE107" s="13">
        <v>252</v>
      </c>
      <c r="DF107" s="13">
        <v>258</v>
      </c>
      <c r="DG107" s="13">
        <v>230</v>
      </c>
      <c r="DH107" s="13">
        <v>236</v>
      </c>
      <c r="DI107" s="13">
        <v>232</v>
      </c>
      <c r="DJ107" s="13">
        <v>182</v>
      </c>
      <c r="DK107" s="13">
        <v>190</v>
      </c>
      <c r="DL107" s="13">
        <v>190</v>
      </c>
      <c r="DM107" s="13">
        <v>167</v>
      </c>
      <c r="DN107" s="13">
        <v>129</v>
      </c>
      <c r="DO107" s="13">
        <v>133</v>
      </c>
      <c r="DP107" s="13">
        <v>143</v>
      </c>
      <c r="DQ107" s="13">
        <v>110</v>
      </c>
      <c r="DR107" s="13">
        <v>106</v>
      </c>
      <c r="DS107" s="13">
        <v>116</v>
      </c>
      <c r="DT107" s="13">
        <v>115</v>
      </c>
      <c r="DU107" s="13">
        <v>94</v>
      </c>
      <c r="DV107" s="13">
        <v>63</v>
      </c>
      <c r="DW107" s="13">
        <v>94</v>
      </c>
      <c r="DX107" s="13">
        <v>84</v>
      </c>
      <c r="DY107" s="13">
        <v>64</v>
      </c>
      <c r="DZ107" s="13">
        <v>73</v>
      </c>
      <c r="EA107" s="13">
        <v>55</v>
      </c>
      <c r="EB107" s="13">
        <v>56</v>
      </c>
      <c r="EC107" s="13">
        <v>63</v>
      </c>
      <c r="ED107" s="13">
        <v>87</v>
      </c>
      <c r="EE107" s="13">
        <v>51</v>
      </c>
      <c r="EF107" s="13">
        <v>50</v>
      </c>
      <c r="EG107" s="13">
        <v>53</v>
      </c>
      <c r="EH107" s="13">
        <v>40</v>
      </c>
      <c r="EI107" s="13">
        <v>43</v>
      </c>
      <c r="EJ107" s="13">
        <v>34</v>
      </c>
      <c r="EK107" s="13">
        <v>22</v>
      </c>
      <c r="EL107" s="13">
        <v>13</v>
      </c>
      <c r="EM107" s="13">
        <v>10</v>
      </c>
      <c r="EN107" s="13">
        <v>11</v>
      </c>
      <c r="EO107" s="13">
        <v>10</v>
      </c>
      <c r="EP107" s="13"/>
      <c r="EQ107" s="13">
        <v>2</v>
      </c>
      <c r="ER107" s="13">
        <v>3</v>
      </c>
      <c r="ES107" s="13">
        <v>1</v>
      </c>
      <c r="ET107" s="13"/>
      <c r="EU107" s="13"/>
      <c r="EV107" s="13">
        <v>1</v>
      </c>
      <c r="EW107" s="13">
        <v>1</v>
      </c>
      <c r="EX107" s="13"/>
      <c r="EY107" s="13"/>
      <c r="EZ107" s="13"/>
      <c r="FA107" s="13"/>
      <c r="FB107" s="13">
        <v>1</v>
      </c>
      <c r="FC107" s="57">
        <v>29655</v>
      </c>
      <c r="FD107" s="13">
        <v>29655</v>
      </c>
      <c r="FE107" s="16" t="s">
        <v>206</v>
      </c>
      <c r="FF107" s="13">
        <v>52</v>
      </c>
      <c r="FG107" s="13">
        <v>130</v>
      </c>
      <c r="FH107" s="13">
        <v>106</v>
      </c>
      <c r="FI107" s="13">
        <v>77</v>
      </c>
      <c r="FJ107" s="13">
        <v>62</v>
      </c>
      <c r="FK107" s="13">
        <v>80</v>
      </c>
      <c r="FL107" s="13">
        <v>85</v>
      </c>
      <c r="FM107" s="13">
        <v>100</v>
      </c>
      <c r="FN107" s="13">
        <v>85</v>
      </c>
      <c r="FO107" s="13">
        <v>82</v>
      </c>
      <c r="FP107" s="13">
        <v>103</v>
      </c>
      <c r="FQ107" s="13">
        <v>100</v>
      </c>
      <c r="FR107" s="13">
        <v>117</v>
      </c>
      <c r="FS107" s="13">
        <v>139</v>
      </c>
      <c r="FT107" s="13">
        <v>135</v>
      </c>
      <c r="FU107" s="13">
        <v>169</v>
      </c>
      <c r="FV107" s="13">
        <v>214</v>
      </c>
      <c r="FW107" s="13">
        <v>240</v>
      </c>
      <c r="FX107" s="13">
        <v>327</v>
      </c>
      <c r="FY107" s="13">
        <v>378</v>
      </c>
      <c r="FZ107" s="13">
        <v>401</v>
      </c>
      <c r="GA107" s="13">
        <v>485</v>
      </c>
      <c r="GB107" s="13">
        <v>529</v>
      </c>
      <c r="GC107" s="13">
        <v>547</v>
      </c>
      <c r="GD107" s="13">
        <v>586</v>
      </c>
      <c r="GE107" s="13">
        <v>603</v>
      </c>
      <c r="GF107" s="13">
        <v>677</v>
      </c>
      <c r="GG107" s="13">
        <v>610</v>
      </c>
      <c r="GH107" s="13">
        <v>677</v>
      </c>
      <c r="GI107" s="13">
        <v>704</v>
      </c>
      <c r="GJ107" s="13">
        <v>713</v>
      </c>
      <c r="GK107" s="13">
        <v>666</v>
      </c>
      <c r="GL107" s="13">
        <v>679</v>
      </c>
      <c r="GM107" s="13">
        <v>754</v>
      </c>
      <c r="GN107" s="13">
        <v>642</v>
      </c>
      <c r="GO107" s="13">
        <v>667</v>
      </c>
      <c r="GP107" s="13">
        <v>652</v>
      </c>
      <c r="GQ107" s="13">
        <v>640</v>
      </c>
      <c r="GR107" s="13">
        <v>602</v>
      </c>
      <c r="GS107" s="13">
        <v>681</v>
      </c>
      <c r="GT107" s="13">
        <v>669</v>
      </c>
      <c r="GU107" s="13">
        <v>711</v>
      </c>
      <c r="GV107" s="13">
        <v>645</v>
      </c>
      <c r="GW107" s="13">
        <v>613</v>
      </c>
      <c r="GX107" s="13">
        <v>608</v>
      </c>
      <c r="GY107" s="13">
        <v>615</v>
      </c>
      <c r="GZ107" s="13">
        <v>586</v>
      </c>
      <c r="HA107" s="13">
        <v>507</v>
      </c>
      <c r="HB107" s="13">
        <v>518</v>
      </c>
      <c r="HC107" s="13">
        <v>532</v>
      </c>
      <c r="HD107" s="13">
        <v>490</v>
      </c>
      <c r="HE107" s="13">
        <v>471</v>
      </c>
      <c r="HF107" s="13">
        <v>450</v>
      </c>
      <c r="HG107" s="13">
        <v>449</v>
      </c>
      <c r="HH107" s="13">
        <v>431</v>
      </c>
      <c r="HI107" s="13">
        <v>409</v>
      </c>
      <c r="HJ107" s="13">
        <v>349</v>
      </c>
      <c r="HK107" s="13">
        <v>373</v>
      </c>
      <c r="HL107" s="13">
        <v>362</v>
      </c>
      <c r="HM107" s="13">
        <v>360</v>
      </c>
      <c r="HN107" s="13">
        <v>310</v>
      </c>
      <c r="HO107" s="13">
        <v>255</v>
      </c>
      <c r="HP107" s="13">
        <v>288</v>
      </c>
      <c r="HQ107" s="13">
        <v>287</v>
      </c>
      <c r="HR107" s="13">
        <v>295</v>
      </c>
      <c r="HS107" s="13">
        <v>239</v>
      </c>
      <c r="HT107" s="13">
        <v>210</v>
      </c>
      <c r="HU107" s="13">
        <v>201</v>
      </c>
      <c r="HV107" s="13">
        <v>187</v>
      </c>
      <c r="HW107" s="13">
        <v>164</v>
      </c>
      <c r="HX107" s="13">
        <v>147</v>
      </c>
      <c r="HY107" s="13">
        <v>150</v>
      </c>
      <c r="HZ107" s="13">
        <v>137</v>
      </c>
      <c r="IA107" s="13">
        <v>125</v>
      </c>
      <c r="IB107" s="13">
        <v>137</v>
      </c>
      <c r="IC107" s="13">
        <v>108</v>
      </c>
      <c r="ID107" s="13">
        <v>85</v>
      </c>
      <c r="IE107" s="13">
        <v>88</v>
      </c>
      <c r="IF107" s="13">
        <v>92</v>
      </c>
      <c r="IG107" s="13">
        <v>73</v>
      </c>
      <c r="IH107" s="13">
        <v>72</v>
      </c>
      <c r="II107" s="13">
        <v>78</v>
      </c>
      <c r="IJ107" s="13">
        <v>38</v>
      </c>
      <c r="IK107" s="13">
        <v>50</v>
      </c>
      <c r="IL107" s="13">
        <v>42</v>
      </c>
      <c r="IM107" s="13">
        <v>42</v>
      </c>
      <c r="IN107" s="13">
        <v>35</v>
      </c>
      <c r="IO107" s="13">
        <v>33</v>
      </c>
      <c r="IP107" s="13">
        <v>19</v>
      </c>
      <c r="IQ107" s="13">
        <v>29</v>
      </c>
      <c r="IR107" s="13">
        <v>19</v>
      </c>
      <c r="IS107" s="13">
        <v>17</v>
      </c>
      <c r="IT107" s="13">
        <v>4</v>
      </c>
      <c r="IU107" s="13">
        <v>12</v>
      </c>
      <c r="IV107" s="13">
        <v>4</v>
      </c>
      <c r="IW107" s="13">
        <v>6</v>
      </c>
      <c r="IX107" s="13">
        <v>3</v>
      </c>
      <c r="IY107" s="13">
        <v>4</v>
      </c>
      <c r="IZ107" s="13">
        <v>1</v>
      </c>
      <c r="JA107" s="13">
        <v>1</v>
      </c>
      <c r="JB107" s="13">
        <v>1</v>
      </c>
      <c r="JC107" s="13"/>
      <c r="JD107" s="13"/>
      <c r="JE107" s="13"/>
      <c r="JF107" s="13"/>
      <c r="JG107" s="13">
        <v>1</v>
      </c>
      <c r="JH107" s="13">
        <v>2</v>
      </c>
      <c r="JI107" s="57">
        <v>29535</v>
      </c>
      <c r="JJ107" s="13">
        <v>24</v>
      </c>
      <c r="JK107" s="13">
        <v>57</v>
      </c>
      <c r="JL107" s="13">
        <v>1</v>
      </c>
      <c r="JM107" s="13">
        <v>3</v>
      </c>
      <c r="JN107" s="13"/>
      <c r="JO107" s="13">
        <v>2</v>
      </c>
      <c r="JP107" s="13"/>
      <c r="JQ107" s="13">
        <v>1</v>
      </c>
      <c r="JR107" s="13">
        <v>5</v>
      </c>
      <c r="JS107" s="13">
        <v>4</v>
      </c>
      <c r="JT107" s="13">
        <v>5</v>
      </c>
      <c r="JU107" s="13">
        <v>12</v>
      </c>
      <c r="JV107" s="13">
        <v>8</v>
      </c>
      <c r="JW107" s="13">
        <v>4</v>
      </c>
      <c r="JX107" s="13">
        <v>4</v>
      </c>
      <c r="JY107" s="13">
        <v>7</v>
      </c>
      <c r="JZ107" s="13">
        <v>3</v>
      </c>
      <c r="KA107" s="13">
        <v>6</v>
      </c>
      <c r="KB107" s="13">
        <v>10</v>
      </c>
      <c r="KC107" s="13">
        <v>18</v>
      </c>
      <c r="KD107" s="13">
        <v>18</v>
      </c>
      <c r="KE107" s="13">
        <v>20</v>
      </c>
      <c r="KF107" s="13">
        <v>17</v>
      </c>
      <c r="KG107" s="13">
        <v>14</v>
      </c>
      <c r="KH107" s="13">
        <v>5</v>
      </c>
      <c r="KI107" s="13">
        <v>10</v>
      </c>
      <c r="KJ107" s="13">
        <v>10</v>
      </c>
      <c r="KK107" s="13">
        <v>5</v>
      </c>
      <c r="KL107" s="13">
        <v>8</v>
      </c>
      <c r="KM107" s="13">
        <v>11</v>
      </c>
      <c r="KN107" s="13">
        <v>11</v>
      </c>
      <c r="KO107" s="13">
        <v>10</v>
      </c>
      <c r="KP107" s="13">
        <v>22</v>
      </c>
      <c r="KQ107" s="13">
        <v>13</v>
      </c>
      <c r="KR107" s="13">
        <v>8</v>
      </c>
      <c r="KS107" s="13">
        <v>9</v>
      </c>
      <c r="KT107" s="13">
        <v>18</v>
      </c>
      <c r="KU107" s="13">
        <v>5</v>
      </c>
      <c r="KV107" s="13">
        <v>9</v>
      </c>
      <c r="KW107" s="13">
        <v>16</v>
      </c>
      <c r="KX107" s="13">
        <v>5</v>
      </c>
      <c r="KY107" s="13">
        <v>18</v>
      </c>
      <c r="KZ107" s="13">
        <v>13</v>
      </c>
      <c r="LA107" s="13">
        <v>12</v>
      </c>
      <c r="LB107" s="13">
        <v>8</v>
      </c>
      <c r="LC107" s="13">
        <v>11</v>
      </c>
      <c r="LD107" s="13">
        <v>10</v>
      </c>
      <c r="LE107" s="13">
        <v>6</v>
      </c>
      <c r="LF107" s="13">
        <v>9</v>
      </c>
      <c r="LG107" s="13">
        <v>8</v>
      </c>
      <c r="LH107" s="13">
        <v>8</v>
      </c>
      <c r="LI107" s="13">
        <v>10</v>
      </c>
      <c r="LJ107" s="13">
        <v>10</v>
      </c>
      <c r="LK107" s="13">
        <v>6</v>
      </c>
      <c r="LL107" s="13">
        <v>4</v>
      </c>
      <c r="LM107" s="13">
        <v>5</v>
      </c>
      <c r="LN107" s="13">
        <v>6</v>
      </c>
      <c r="LO107" s="13">
        <v>4</v>
      </c>
      <c r="LP107" s="13">
        <v>10</v>
      </c>
      <c r="LQ107" s="13">
        <v>9</v>
      </c>
      <c r="LR107" s="13">
        <v>1</v>
      </c>
      <c r="LS107" s="13">
        <v>5</v>
      </c>
      <c r="LT107" s="13">
        <v>1</v>
      </c>
      <c r="LU107" s="13">
        <v>4</v>
      </c>
      <c r="LV107" s="13">
        <v>3</v>
      </c>
      <c r="LW107" s="13">
        <v>3</v>
      </c>
      <c r="LX107" s="13">
        <v>1</v>
      </c>
      <c r="LY107" s="13">
        <v>6</v>
      </c>
      <c r="LZ107" s="13">
        <v>1</v>
      </c>
      <c r="MA107" s="13">
        <v>5</v>
      </c>
      <c r="MB107" s="13">
        <v>5</v>
      </c>
      <c r="MC107" s="13">
        <v>2</v>
      </c>
      <c r="MD107" s="13">
        <v>2</v>
      </c>
      <c r="ME107" s="13">
        <v>2</v>
      </c>
      <c r="MF107" s="13">
        <v>3</v>
      </c>
      <c r="MG107" s="13">
        <v>1</v>
      </c>
      <c r="MH107" s="13">
        <v>4</v>
      </c>
      <c r="MI107" s="13">
        <v>4</v>
      </c>
      <c r="MJ107" s="13">
        <v>1</v>
      </c>
      <c r="MK107" s="13">
        <v>1</v>
      </c>
      <c r="ML107" s="13">
        <v>2</v>
      </c>
      <c r="MM107" s="13">
        <v>4</v>
      </c>
      <c r="MN107" s="13">
        <v>6</v>
      </c>
      <c r="MO107" s="13">
        <v>7</v>
      </c>
      <c r="MP107" s="13">
        <v>6</v>
      </c>
      <c r="MQ107" s="13">
        <v>2</v>
      </c>
      <c r="MR107" s="13">
        <v>10</v>
      </c>
      <c r="MS107" s="13">
        <v>8</v>
      </c>
      <c r="MT107" s="13">
        <v>7</v>
      </c>
      <c r="MU107" s="13">
        <v>6</v>
      </c>
      <c r="MV107" s="13">
        <v>5</v>
      </c>
      <c r="MW107" s="13">
        <v>10</v>
      </c>
      <c r="MX107" s="13">
        <v>7</v>
      </c>
      <c r="MY107" s="13">
        <v>4</v>
      </c>
      <c r="MZ107" s="13">
        <v>5</v>
      </c>
      <c r="NA107" s="13">
        <v>4</v>
      </c>
      <c r="NB107" s="13">
        <v>7</v>
      </c>
      <c r="NC107" s="13">
        <v>3</v>
      </c>
      <c r="ND107" s="13">
        <v>2</v>
      </c>
      <c r="NE107" s="13"/>
      <c r="NF107" s="13"/>
      <c r="NG107" s="13"/>
      <c r="NH107" s="13">
        <v>1</v>
      </c>
      <c r="NI107" s="13"/>
      <c r="NJ107" s="13"/>
      <c r="NK107" s="13"/>
      <c r="NL107" s="13"/>
      <c r="NM107" s="13">
        <v>10</v>
      </c>
      <c r="NN107" s="57">
        <v>756</v>
      </c>
      <c r="NO107" s="13">
        <v>30291</v>
      </c>
    </row>
    <row r="108" spans="1:379">
      <c r="A108" s="8" t="s">
        <v>119</v>
      </c>
      <c r="B108" s="232">
        <f t="shared" si="149"/>
        <v>38</v>
      </c>
      <c r="C108" s="232">
        <f t="shared" si="150"/>
        <v>36</v>
      </c>
      <c r="D108" s="232">
        <f t="shared" si="151"/>
        <v>119</v>
      </c>
      <c r="E108" s="232">
        <f t="shared" si="152"/>
        <v>164</v>
      </c>
      <c r="F108" s="232">
        <f t="shared" si="153"/>
        <v>324</v>
      </c>
      <c r="G108" s="232">
        <f t="shared" si="154"/>
        <v>357</v>
      </c>
      <c r="H108" s="232">
        <f t="shared" si="155"/>
        <v>379</v>
      </c>
      <c r="I108" s="232">
        <f t="shared" si="156"/>
        <v>436</v>
      </c>
      <c r="J108" s="232">
        <f t="shared" si="157"/>
        <v>342</v>
      </c>
      <c r="K108" s="232">
        <f t="shared" si="158"/>
        <v>421</v>
      </c>
      <c r="L108" s="232">
        <f t="shared" si="159"/>
        <v>252</v>
      </c>
      <c r="M108" s="232">
        <f t="shared" si="160"/>
        <v>283</v>
      </c>
      <c r="N108" s="232">
        <f t="shared" si="161"/>
        <v>184</v>
      </c>
      <c r="O108" s="232">
        <f t="shared" si="162"/>
        <v>167</v>
      </c>
      <c r="P108" s="232">
        <f t="shared" si="163"/>
        <v>122</v>
      </c>
      <c r="Q108" s="232">
        <f t="shared" si="164"/>
        <v>124</v>
      </c>
      <c r="R108" s="232">
        <f t="shared" si="165"/>
        <v>48</v>
      </c>
      <c r="S108" s="232">
        <f t="shared" si="166"/>
        <v>51</v>
      </c>
      <c r="T108" s="232">
        <f t="shared" si="167"/>
        <v>5</v>
      </c>
      <c r="U108" s="232">
        <f t="shared" si="168"/>
        <v>22</v>
      </c>
      <c r="W108" s="16" t="s">
        <v>114</v>
      </c>
      <c r="X108" s="616">
        <f t="shared" si="169"/>
        <v>13</v>
      </c>
      <c r="Y108" s="616">
        <f t="shared" si="170"/>
        <v>17</v>
      </c>
      <c r="Z108" s="616">
        <f t="shared" si="171"/>
        <v>59</v>
      </c>
      <c r="AA108" s="616">
        <f t="shared" si="172"/>
        <v>85</v>
      </c>
      <c r="AB108" s="616">
        <f t="shared" si="173"/>
        <v>144</v>
      </c>
      <c r="AC108" s="616">
        <f t="shared" si="174"/>
        <v>207</v>
      </c>
      <c r="AD108" s="616">
        <f t="shared" si="175"/>
        <v>132</v>
      </c>
      <c r="AE108" s="616">
        <f t="shared" si="176"/>
        <v>186</v>
      </c>
      <c r="AF108" s="616">
        <f t="shared" si="177"/>
        <v>128</v>
      </c>
      <c r="AG108" s="616">
        <f t="shared" si="178"/>
        <v>145</v>
      </c>
      <c r="AH108" s="616">
        <f t="shared" si="179"/>
        <v>104</v>
      </c>
      <c r="AI108" s="616">
        <f t="shared" si="180"/>
        <v>119</v>
      </c>
      <c r="AJ108" s="616">
        <f t="shared" si="181"/>
        <v>60</v>
      </c>
      <c r="AK108" s="616">
        <f t="shared" si="182"/>
        <v>51</v>
      </c>
      <c r="AL108" s="616">
        <f t="shared" si="183"/>
        <v>37</v>
      </c>
      <c r="AM108" s="616">
        <f t="shared" si="184"/>
        <v>42</v>
      </c>
      <c r="AN108" s="616">
        <f t="shared" si="185"/>
        <v>20</v>
      </c>
      <c r="AO108" s="616">
        <f t="shared" si="186"/>
        <v>28</v>
      </c>
      <c r="AP108" s="616">
        <f t="shared" si="187"/>
        <v>7</v>
      </c>
      <c r="AQ108" s="616">
        <f t="shared" si="188"/>
        <v>11</v>
      </c>
      <c r="AR108" s="616">
        <f t="shared" si="189"/>
        <v>24</v>
      </c>
      <c r="AT108" s="16" t="s">
        <v>114</v>
      </c>
      <c r="AU108" s="13"/>
      <c r="AV108" s="13">
        <v>3</v>
      </c>
      <c r="AW108" s="13">
        <v>3</v>
      </c>
      <c r="AX108" s="13">
        <v>1</v>
      </c>
      <c r="AY108" s="13">
        <v>3</v>
      </c>
      <c r="AZ108" s="13">
        <v>1</v>
      </c>
      <c r="BA108" s="13">
        <v>2</v>
      </c>
      <c r="BB108" s="13">
        <v>1</v>
      </c>
      <c r="BC108" s="13">
        <v>2</v>
      </c>
      <c r="BD108" s="13">
        <v>1</v>
      </c>
      <c r="BE108" s="13">
        <v>4</v>
      </c>
      <c r="BF108" s="13">
        <v>3</v>
      </c>
      <c r="BG108" s="13">
        <v>3</v>
      </c>
      <c r="BH108" s="13">
        <v>1</v>
      </c>
      <c r="BI108" s="13">
        <v>6</v>
      </c>
      <c r="BJ108" s="13">
        <v>7</v>
      </c>
      <c r="BK108" s="13">
        <v>11</v>
      </c>
      <c r="BL108" s="13">
        <v>16</v>
      </c>
      <c r="BM108" s="13">
        <v>15</v>
      </c>
      <c r="BN108" s="13">
        <v>19</v>
      </c>
      <c r="BO108" s="13">
        <v>20</v>
      </c>
      <c r="BP108" s="13">
        <v>23</v>
      </c>
      <c r="BQ108" s="13">
        <v>20</v>
      </c>
      <c r="BR108" s="13">
        <v>25</v>
      </c>
      <c r="BS108" s="13">
        <v>11</v>
      </c>
      <c r="BT108" s="13">
        <v>26</v>
      </c>
      <c r="BU108" s="13">
        <v>25</v>
      </c>
      <c r="BV108" s="13">
        <v>19</v>
      </c>
      <c r="BW108" s="13">
        <v>22</v>
      </c>
      <c r="BX108" s="13">
        <v>16</v>
      </c>
      <c r="BY108" s="13">
        <v>19</v>
      </c>
      <c r="BZ108" s="13">
        <v>14</v>
      </c>
      <c r="CA108" s="13">
        <v>18</v>
      </c>
      <c r="CB108" s="13">
        <v>20</v>
      </c>
      <c r="CC108" s="13">
        <v>17</v>
      </c>
      <c r="CD108" s="13">
        <v>22</v>
      </c>
      <c r="CE108" s="13">
        <v>13</v>
      </c>
      <c r="CF108" s="13">
        <v>20</v>
      </c>
      <c r="CG108" s="13">
        <v>26</v>
      </c>
      <c r="CH108" s="13">
        <v>17</v>
      </c>
      <c r="CI108" s="13">
        <v>13</v>
      </c>
      <c r="CJ108" s="13">
        <v>16</v>
      </c>
      <c r="CK108" s="13">
        <v>18</v>
      </c>
      <c r="CL108" s="13">
        <v>19</v>
      </c>
      <c r="CM108" s="13">
        <v>19</v>
      </c>
      <c r="CN108" s="13">
        <v>16</v>
      </c>
      <c r="CO108" s="13">
        <v>14</v>
      </c>
      <c r="CP108" s="13">
        <v>8</v>
      </c>
      <c r="CQ108" s="13">
        <v>9</v>
      </c>
      <c r="CR108" s="13">
        <v>13</v>
      </c>
      <c r="CS108" s="13">
        <v>12</v>
      </c>
      <c r="CT108" s="13">
        <v>8</v>
      </c>
      <c r="CU108" s="13">
        <v>6</v>
      </c>
      <c r="CV108" s="13">
        <v>14</v>
      </c>
      <c r="CW108" s="13">
        <v>17</v>
      </c>
      <c r="CX108" s="13">
        <v>13</v>
      </c>
      <c r="CY108" s="13">
        <v>9</v>
      </c>
      <c r="CZ108" s="13">
        <v>14</v>
      </c>
      <c r="DA108" s="13">
        <v>18</v>
      </c>
      <c r="DB108" s="13">
        <v>8</v>
      </c>
      <c r="DC108" s="13">
        <v>9</v>
      </c>
      <c r="DD108" s="13">
        <v>5</v>
      </c>
      <c r="DE108" s="13">
        <v>7</v>
      </c>
      <c r="DF108" s="13">
        <v>8</v>
      </c>
      <c r="DG108" s="13">
        <v>4</v>
      </c>
      <c r="DH108" s="13">
        <v>1</v>
      </c>
      <c r="DI108" s="13">
        <v>5</v>
      </c>
      <c r="DJ108" s="13">
        <v>3</v>
      </c>
      <c r="DK108" s="13">
        <v>4</v>
      </c>
      <c r="DL108" s="13">
        <v>5</v>
      </c>
      <c r="DM108" s="13">
        <v>2</v>
      </c>
      <c r="DN108" s="13">
        <v>7</v>
      </c>
      <c r="DO108" s="13">
        <v>4</v>
      </c>
      <c r="DP108" s="13">
        <v>5</v>
      </c>
      <c r="DQ108" s="13">
        <v>2</v>
      </c>
      <c r="DR108" s="13">
        <v>7</v>
      </c>
      <c r="DS108" s="13">
        <v>5</v>
      </c>
      <c r="DT108" s="13"/>
      <c r="DU108" s="13">
        <v>4</v>
      </c>
      <c r="DV108" s="13">
        <v>6</v>
      </c>
      <c r="DW108" s="13">
        <v>2</v>
      </c>
      <c r="DX108" s="13">
        <v>3</v>
      </c>
      <c r="DY108" s="13">
        <v>3</v>
      </c>
      <c r="DZ108" s="13">
        <v>2</v>
      </c>
      <c r="EA108" s="13">
        <v>3</v>
      </c>
      <c r="EB108" s="13">
        <v>4</v>
      </c>
      <c r="EC108" s="13">
        <v>6</v>
      </c>
      <c r="ED108" s="13">
        <v>3</v>
      </c>
      <c r="EE108" s="13"/>
      <c r="EF108" s="13">
        <v>2</v>
      </c>
      <c r="EG108" s="13">
        <v>3</v>
      </c>
      <c r="EH108" s="13">
        <v>1</v>
      </c>
      <c r="EI108" s="13">
        <v>3</v>
      </c>
      <c r="EJ108" s="13"/>
      <c r="EK108" s="13"/>
      <c r="EL108" s="13">
        <v>1</v>
      </c>
      <c r="EM108" s="13"/>
      <c r="EN108" s="13">
        <v>1</v>
      </c>
      <c r="EO108" s="13"/>
      <c r="EP108" s="13">
        <v>2</v>
      </c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57">
        <v>891</v>
      </c>
      <c r="FD108" s="13">
        <v>891</v>
      </c>
      <c r="FE108" s="16" t="s">
        <v>114</v>
      </c>
      <c r="FF108" s="13"/>
      <c r="FG108" s="13">
        <v>2</v>
      </c>
      <c r="FH108" s="13">
        <v>3</v>
      </c>
      <c r="FI108" s="13"/>
      <c r="FJ108" s="13">
        <v>1</v>
      </c>
      <c r="FK108" s="13">
        <v>2</v>
      </c>
      <c r="FL108" s="13"/>
      <c r="FM108" s="13">
        <v>2</v>
      </c>
      <c r="FN108" s="13">
        <v>3</v>
      </c>
      <c r="FO108" s="13"/>
      <c r="FP108" s="13">
        <v>5</v>
      </c>
      <c r="FQ108" s="13">
        <v>4</v>
      </c>
      <c r="FR108" s="13">
        <v>2</v>
      </c>
      <c r="FS108" s="13">
        <v>6</v>
      </c>
      <c r="FT108" s="13">
        <v>6</v>
      </c>
      <c r="FU108" s="13">
        <v>2</v>
      </c>
      <c r="FV108" s="13">
        <v>4</v>
      </c>
      <c r="FW108" s="13">
        <v>5</v>
      </c>
      <c r="FX108" s="13">
        <v>16</v>
      </c>
      <c r="FY108" s="13">
        <v>9</v>
      </c>
      <c r="FZ108" s="13">
        <v>13</v>
      </c>
      <c r="GA108" s="13">
        <v>20</v>
      </c>
      <c r="GB108" s="13">
        <v>24</v>
      </c>
      <c r="GC108" s="13">
        <v>11</v>
      </c>
      <c r="GD108" s="13">
        <v>10</v>
      </c>
      <c r="GE108" s="13">
        <v>14</v>
      </c>
      <c r="GF108" s="13">
        <v>16</v>
      </c>
      <c r="GG108" s="13">
        <v>11</v>
      </c>
      <c r="GH108" s="13">
        <v>12</v>
      </c>
      <c r="GI108" s="13">
        <v>13</v>
      </c>
      <c r="GJ108" s="13">
        <v>16</v>
      </c>
      <c r="GK108" s="13">
        <v>6</v>
      </c>
      <c r="GL108" s="13">
        <v>14</v>
      </c>
      <c r="GM108" s="13">
        <v>16</v>
      </c>
      <c r="GN108" s="13">
        <v>18</v>
      </c>
      <c r="GO108" s="13">
        <v>9</v>
      </c>
      <c r="GP108" s="13">
        <v>17</v>
      </c>
      <c r="GQ108" s="13">
        <v>12</v>
      </c>
      <c r="GR108" s="13">
        <v>12</v>
      </c>
      <c r="GS108" s="13">
        <v>12</v>
      </c>
      <c r="GT108" s="13">
        <v>16</v>
      </c>
      <c r="GU108" s="13">
        <v>12</v>
      </c>
      <c r="GV108" s="13">
        <v>16</v>
      </c>
      <c r="GW108" s="13">
        <v>12</v>
      </c>
      <c r="GX108" s="13">
        <v>13</v>
      </c>
      <c r="GY108" s="13">
        <v>9</v>
      </c>
      <c r="GZ108" s="13">
        <v>13</v>
      </c>
      <c r="HA108" s="13">
        <v>14</v>
      </c>
      <c r="HB108" s="13">
        <v>14</v>
      </c>
      <c r="HC108" s="13">
        <v>9</v>
      </c>
      <c r="HD108" s="13">
        <v>10</v>
      </c>
      <c r="HE108" s="13">
        <v>13</v>
      </c>
      <c r="HF108" s="13">
        <v>11</v>
      </c>
      <c r="HG108" s="13">
        <v>11</v>
      </c>
      <c r="HH108" s="13">
        <v>9</v>
      </c>
      <c r="HI108" s="13">
        <v>9</v>
      </c>
      <c r="HJ108" s="13">
        <v>7</v>
      </c>
      <c r="HK108" s="13">
        <v>10</v>
      </c>
      <c r="HL108" s="13">
        <v>13</v>
      </c>
      <c r="HM108" s="13">
        <v>11</v>
      </c>
      <c r="HN108" s="13">
        <v>10</v>
      </c>
      <c r="HO108" s="13">
        <v>4</v>
      </c>
      <c r="HP108" s="13">
        <v>10</v>
      </c>
      <c r="HQ108" s="13">
        <v>8</v>
      </c>
      <c r="HR108" s="13">
        <v>4</v>
      </c>
      <c r="HS108" s="13">
        <v>7</v>
      </c>
      <c r="HT108" s="13">
        <v>5</v>
      </c>
      <c r="HU108" s="13">
        <v>5</v>
      </c>
      <c r="HV108" s="13">
        <v>4</v>
      </c>
      <c r="HW108" s="13">
        <v>3</v>
      </c>
      <c r="HX108" s="13">
        <v>2</v>
      </c>
      <c r="HY108" s="13">
        <v>2</v>
      </c>
      <c r="HZ108" s="13">
        <v>4</v>
      </c>
      <c r="IA108" s="13">
        <v>6</v>
      </c>
      <c r="IB108" s="13">
        <v>4</v>
      </c>
      <c r="IC108" s="13">
        <v>1</v>
      </c>
      <c r="ID108" s="13">
        <v>8</v>
      </c>
      <c r="IE108" s="13">
        <v>2</v>
      </c>
      <c r="IF108" s="13">
        <v>4</v>
      </c>
      <c r="IG108" s="13">
        <v>4</v>
      </c>
      <c r="IH108" s="13">
        <v>3</v>
      </c>
      <c r="II108" s="13">
        <v>2</v>
      </c>
      <c r="IJ108" s="13">
        <v>5</v>
      </c>
      <c r="IK108" s="13">
        <v>2</v>
      </c>
      <c r="IL108" s="13"/>
      <c r="IM108" s="13">
        <v>3</v>
      </c>
      <c r="IN108" s="13">
        <v>3</v>
      </c>
      <c r="IO108" s="13"/>
      <c r="IP108" s="13">
        <v>1</v>
      </c>
      <c r="IQ108" s="13">
        <v>1</v>
      </c>
      <c r="IR108" s="13">
        <v>2</v>
      </c>
      <c r="IS108" s="13">
        <v>2</v>
      </c>
      <c r="IT108" s="13">
        <v>1</v>
      </c>
      <c r="IU108" s="13"/>
      <c r="IV108" s="13">
        <v>1</v>
      </c>
      <c r="IW108" s="13"/>
      <c r="IX108" s="13">
        <v>1</v>
      </c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57">
        <v>704</v>
      </c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>
        <v>1</v>
      </c>
      <c r="KA108" s="13">
        <v>2</v>
      </c>
      <c r="KB108" s="13">
        <v>1</v>
      </c>
      <c r="KC108" s="13">
        <v>2</v>
      </c>
      <c r="KD108" s="13"/>
      <c r="KE108" s="13"/>
      <c r="KF108" s="13"/>
      <c r="KG108" s="13"/>
      <c r="KH108" s="13">
        <v>1</v>
      </c>
      <c r="KI108" s="13">
        <v>1</v>
      </c>
      <c r="KJ108" s="13"/>
      <c r="KK108" s="13"/>
      <c r="KL108" s="13"/>
      <c r="KM108" s="13"/>
      <c r="KN108" s="13"/>
      <c r="KO108" s="13"/>
      <c r="KP108" s="13">
        <v>1</v>
      </c>
      <c r="KQ108" s="13"/>
      <c r="KR108" s="13"/>
      <c r="KS108" s="13"/>
      <c r="KT108" s="13"/>
      <c r="KU108" s="13"/>
      <c r="KV108" s="13"/>
      <c r="KW108" s="13">
        <v>1</v>
      </c>
      <c r="KX108" s="13"/>
      <c r="KY108" s="13">
        <v>2</v>
      </c>
      <c r="KZ108" s="13"/>
      <c r="LA108" s="13"/>
      <c r="LB108" s="13">
        <v>1</v>
      </c>
      <c r="LC108" s="13"/>
      <c r="LD108" s="13"/>
      <c r="LE108" s="13"/>
      <c r="LF108" s="13"/>
      <c r="LG108" s="13"/>
      <c r="LH108" s="13"/>
      <c r="LI108" s="13"/>
      <c r="LJ108" s="13"/>
      <c r="LK108" s="13"/>
      <c r="LL108" s="13">
        <v>2</v>
      </c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>
        <v>1</v>
      </c>
      <c r="LY108" s="13"/>
      <c r="LZ108" s="13"/>
      <c r="MA108" s="13"/>
      <c r="MB108" s="13">
        <v>1</v>
      </c>
      <c r="MC108" s="13"/>
      <c r="MD108" s="13"/>
      <c r="ME108" s="13"/>
      <c r="MF108" s="13"/>
      <c r="MG108" s="13">
        <v>2</v>
      </c>
      <c r="MH108" s="13"/>
      <c r="MI108" s="13"/>
      <c r="MJ108" s="13"/>
      <c r="MK108" s="13"/>
      <c r="ML108" s="13">
        <v>1</v>
      </c>
      <c r="MM108" s="13"/>
      <c r="MN108" s="13">
        <v>1</v>
      </c>
      <c r="MO108" s="13"/>
      <c r="MP108" s="13"/>
      <c r="MQ108" s="13">
        <v>1</v>
      </c>
      <c r="MR108" s="13"/>
      <c r="MS108" s="13"/>
      <c r="MT108" s="13">
        <v>1</v>
      </c>
      <c r="MU108" s="13"/>
      <c r="MV108" s="13"/>
      <c r="MW108" s="13"/>
      <c r="MX108" s="13"/>
      <c r="MY108" s="13"/>
      <c r="MZ108" s="13"/>
      <c r="NA108" s="13">
        <v>1</v>
      </c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57">
        <v>24</v>
      </c>
      <c r="NO108" s="13">
        <v>728</v>
      </c>
    </row>
    <row r="109" spans="1:379">
      <c r="A109" s="9" t="s">
        <v>120</v>
      </c>
      <c r="B109" s="232">
        <f t="shared" si="149"/>
        <v>788</v>
      </c>
      <c r="C109" s="232">
        <f t="shared" si="150"/>
        <v>640</v>
      </c>
      <c r="D109" s="232">
        <f t="shared" si="151"/>
        <v>1892</v>
      </c>
      <c r="E109" s="232">
        <f t="shared" si="152"/>
        <v>1948</v>
      </c>
      <c r="F109" s="232">
        <f t="shared" si="153"/>
        <v>6502</v>
      </c>
      <c r="G109" s="232">
        <f t="shared" si="154"/>
        <v>6191</v>
      </c>
      <c r="H109" s="232">
        <f t="shared" si="155"/>
        <v>8080</v>
      </c>
      <c r="I109" s="232">
        <f t="shared" si="156"/>
        <v>7229</v>
      </c>
      <c r="J109" s="232">
        <f t="shared" si="157"/>
        <v>6886</v>
      </c>
      <c r="K109" s="232">
        <f t="shared" si="158"/>
        <v>6235</v>
      </c>
      <c r="L109" s="232">
        <f t="shared" si="159"/>
        <v>4638</v>
      </c>
      <c r="M109" s="232">
        <f t="shared" si="160"/>
        <v>4462</v>
      </c>
      <c r="N109" s="232">
        <f t="shared" si="161"/>
        <v>2490</v>
      </c>
      <c r="O109" s="232">
        <f t="shared" si="162"/>
        <v>2311</v>
      </c>
      <c r="P109" s="232">
        <f t="shared" si="163"/>
        <v>1226</v>
      </c>
      <c r="Q109" s="232">
        <f t="shared" si="164"/>
        <v>1173</v>
      </c>
      <c r="R109" s="232">
        <f t="shared" si="165"/>
        <v>389</v>
      </c>
      <c r="S109" s="232">
        <f t="shared" si="166"/>
        <v>613</v>
      </c>
      <c r="T109" s="232">
        <f t="shared" si="167"/>
        <v>59</v>
      </c>
      <c r="U109" s="232">
        <f t="shared" si="168"/>
        <v>228</v>
      </c>
      <c r="W109" s="16" t="s">
        <v>115</v>
      </c>
      <c r="X109" s="616">
        <f t="shared" si="169"/>
        <v>8</v>
      </c>
      <c r="Y109" s="616">
        <f t="shared" si="170"/>
        <v>5</v>
      </c>
      <c r="Z109" s="616">
        <f t="shared" si="171"/>
        <v>35</v>
      </c>
      <c r="AA109" s="616">
        <f t="shared" si="172"/>
        <v>49</v>
      </c>
      <c r="AB109" s="616">
        <f t="shared" si="173"/>
        <v>160</v>
      </c>
      <c r="AC109" s="616">
        <f t="shared" si="174"/>
        <v>232</v>
      </c>
      <c r="AD109" s="616">
        <f t="shared" si="175"/>
        <v>230</v>
      </c>
      <c r="AE109" s="616">
        <f t="shared" si="176"/>
        <v>210</v>
      </c>
      <c r="AF109" s="616">
        <f t="shared" si="177"/>
        <v>214</v>
      </c>
      <c r="AG109" s="616">
        <f t="shared" si="178"/>
        <v>228</v>
      </c>
      <c r="AH109" s="616">
        <f t="shared" si="179"/>
        <v>169</v>
      </c>
      <c r="AI109" s="616">
        <f t="shared" si="180"/>
        <v>161</v>
      </c>
      <c r="AJ109" s="616">
        <f t="shared" si="181"/>
        <v>122</v>
      </c>
      <c r="AK109" s="616">
        <f t="shared" si="182"/>
        <v>111</v>
      </c>
      <c r="AL109" s="616">
        <f t="shared" si="183"/>
        <v>63</v>
      </c>
      <c r="AM109" s="616">
        <f t="shared" si="184"/>
        <v>68</v>
      </c>
      <c r="AN109" s="616">
        <f t="shared" si="185"/>
        <v>35</v>
      </c>
      <c r="AO109" s="616">
        <f t="shared" si="186"/>
        <v>36</v>
      </c>
      <c r="AP109" s="616">
        <f t="shared" si="187"/>
        <v>7</v>
      </c>
      <c r="AQ109" s="616">
        <f t="shared" si="188"/>
        <v>10</v>
      </c>
      <c r="AR109" s="616">
        <f t="shared" si="189"/>
        <v>16</v>
      </c>
      <c r="AT109" s="16" t="s">
        <v>115</v>
      </c>
      <c r="AU109" s="13"/>
      <c r="AV109" s="13"/>
      <c r="AW109" s="13"/>
      <c r="AX109" s="13">
        <v>1</v>
      </c>
      <c r="AY109" s="13"/>
      <c r="AZ109" s="13"/>
      <c r="BA109" s="13"/>
      <c r="BB109" s="13">
        <v>2</v>
      </c>
      <c r="BC109" s="13">
        <v>2</v>
      </c>
      <c r="BD109" s="13"/>
      <c r="BE109" s="13">
        <v>3</v>
      </c>
      <c r="BF109" s="13">
        <v>3</v>
      </c>
      <c r="BG109" s="13">
        <v>1</v>
      </c>
      <c r="BH109" s="13">
        <v>2</v>
      </c>
      <c r="BI109" s="13">
        <v>4</v>
      </c>
      <c r="BJ109" s="13">
        <v>4</v>
      </c>
      <c r="BK109" s="13">
        <v>5</v>
      </c>
      <c r="BL109" s="13">
        <v>8</v>
      </c>
      <c r="BM109" s="13">
        <v>8</v>
      </c>
      <c r="BN109" s="13">
        <v>11</v>
      </c>
      <c r="BO109" s="13">
        <v>18</v>
      </c>
      <c r="BP109" s="13">
        <v>19</v>
      </c>
      <c r="BQ109" s="13">
        <v>20</v>
      </c>
      <c r="BR109" s="13">
        <v>20</v>
      </c>
      <c r="BS109" s="13">
        <v>24</v>
      </c>
      <c r="BT109" s="13">
        <v>24</v>
      </c>
      <c r="BU109" s="13">
        <v>34</v>
      </c>
      <c r="BV109" s="13">
        <v>22</v>
      </c>
      <c r="BW109" s="13">
        <v>24</v>
      </c>
      <c r="BX109" s="13">
        <v>27</v>
      </c>
      <c r="BY109" s="13">
        <v>23</v>
      </c>
      <c r="BZ109" s="13">
        <v>19</v>
      </c>
      <c r="CA109" s="13">
        <v>18</v>
      </c>
      <c r="CB109" s="13">
        <v>26</v>
      </c>
      <c r="CC109" s="13">
        <v>18</v>
      </c>
      <c r="CD109" s="13">
        <v>21</v>
      </c>
      <c r="CE109" s="13">
        <v>14</v>
      </c>
      <c r="CF109" s="13">
        <v>29</v>
      </c>
      <c r="CG109" s="13">
        <v>18</v>
      </c>
      <c r="CH109" s="13">
        <v>24</v>
      </c>
      <c r="CI109" s="13">
        <v>18</v>
      </c>
      <c r="CJ109" s="13">
        <v>20</v>
      </c>
      <c r="CK109" s="13">
        <v>30</v>
      </c>
      <c r="CL109" s="13">
        <v>29</v>
      </c>
      <c r="CM109" s="13">
        <v>20</v>
      </c>
      <c r="CN109" s="13">
        <v>25</v>
      </c>
      <c r="CO109" s="13">
        <v>19</v>
      </c>
      <c r="CP109" s="13">
        <v>24</v>
      </c>
      <c r="CQ109" s="13">
        <v>26</v>
      </c>
      <c r="CR109" s="13">
        <v>17</v>
      </c>
      <c r="CS109" s="13">
        <v>19</v>
      </c>
      <c r="CT109" s="13">
        <v>18</v>
      </c>
      <c r="CU109" s="13">
        <v>19</v>
      </c>
      <c r="CV109" s="13">
        <v>13</v>
      </c>
      <c r="CW109" s="13">
        <v>10</v>
      </c>
      <c r="CX109" s="13">
        <v>9</v>
      </c>
      <c r="CY109" s="13">
        <v>23</v>
      </c>
      <c r="CZ109" s="13">
        <v>19</v>
      </c>
      <c r="DA109" s="13">
        <v>16</v>
      </c>
      <c r="DB109" s="13">
        <v>15</v>
      </c>
      <c r="DC109" s="13">
        <v>14</v>
      </c>
      <c r="DD109" s="13">
        <v>12</v>
      </c>
      <c r="DE109" s="13">
        <v>11</v>
      </c>
      <c r="DF109" s="13">
        <v>7</v>
      </c>
      <c r="DG109" s="13">
        <v>15</v>
      </c>
      <c r="DH109" s="13">
        <v>9</v>
      </c>
      <c r="DI109" s="13">
        <v>11</v>
      </c>
      <c r="DJ109" s="13">
        <v>10</v>
      </c>
      <c r="DK109" s="13">
        <v>12</v>
      </c>
      <c r="DL109" s="13">
        <v>10</v>
      </c>
      <c r="DM109" s="13">
        <v>7</v>
      </c>
      <c r="DN109" s="13">
        <v>7</v>
      </c>
      <c r="DO109" s="13">
        <v>9</v>
      </c>
      <c r="DP109" s="13">
        <v>1</v>
      </c>
      <c r="DQ109" s="13">
        <v>11</v>
      </c>
      <c r="DR109" s="13">
        <v>10</v>
      </c>
      <c r="DS109" s="13">
        <v>6</v>
      </c>
      <c r="DT109" s="13">
        <v>7</v>
      </c>
      <c r="DU109" s="13">
        <v>7</v>
      </c>
      <c r="DV109" s="13">
        <v>3</v>
      </c>
      <c r="DW109" s="13">
        <v>3</v>
      </c>
      <c r="DX109" s="13">
        <v>7</v>
      </c>
      <c r="DY109" s="13">
        <v>4</v>
      </c>
      <c r="DZ109" s="13">
        <v>2</v>
      </c>
      <c r="EA109" s="13">
        <v>4</v>
      </c>
      <c r="EB109" s="13">
        <v>4</v>
      </c>
      <c r="EC109" s="13">
        <v>7</v>
      </c>
      <c r="ED109" s="13">
        <v>1</v>
      </c>
      <c r="EE109" s="13">
        <v>4</v>
      </c>
      <c r="EF109" s="13"/>
      <c r="EG109" s="13"/>
      <c r="EH109" s="13">
        <v>2</v>
      </c>
      <c r="EI109" s="13">
        <v>3</v>
      </c>
      <c r="EJ109" s="13">
        <v>3</v>
      </c>
      <c r="EK109" s="13"/>
      <c r="EL109" s="13">
        <v>1</v>
      </c>
      <c r="EM109" s="13">
        <v>1</v>
      </c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>
        <v>1</v>
      </c>
      <c r="FC109" s="57">
        <v>1111</v>
      </c>
      <c r="FD109" s="13">
        <v>1111</v>
      </c>
      <c r="FE109" s="16" t="s">
        <v>115</v>
      </c>
      <c r="FF109" s="13"/>
      <c r="FG109" s="13">
        <v>1</v>
      </c>
      <c r="FH109" s="13"/>
      <c r="FI109" s="13">
        <v>1</v>
      </c>
      <c r="FJ109" s="13">
        <v>1</v>
      </c>
      <c r="FK109" s="13"/>
      <c r="FL109" s="13">
        <v>2</v>
      </c>
      <c r="FM109" s="13"/>
      <c r="FN109" s="13">
        <v>2</v>
      </c>
      <c r="FO109" s="13">
        <v>1</v>
      </c>
      <c r="FP109" s="13">
        <v>1</v>
      </c>
      <c r="FQ109" s="13"/>
      <c r="FR109" s="13">
        <v>1</v>
      </c>
      <c r="FS109" s="13">
        <v>1</v>
      </c>
      <c r="FT109" s="13"/>
      <c r="FU109" s="13">
        <v>3</v>
      </c>
      <c r="FV109" s="13">
        <v>4</v>
      </c>
      <c r="FW109" s="13">
        <v>11</v>
      </c>
      <c r="FX109" s="13">
        <v>6</v>
      </c>
      <c r="FY109" s="13">
        <v>8</v>
      </c>
      <c r="FZ109" s="13">
        <v>13</v>
      </c>
      <c r="GA109" s="13">
        <v>26</v>
      </c>
      <c r="GB109" s="13">
        <v>11</v>
      </c>
      <c r="GC109" s="13">
        <v>15</v>
      </c>
      <c r="GD109" s="13">
        <v>8</v>
      </c>
      <c r="GE109" s="13">
        <v>11</v>
      </c>
      <c r="GF109" s="13">
        <v>17</v>
      </c>
      <c r="GG109" s="13">
        <v>21</v>
      </c>
      <c r="GH109" s="13">
        <v>19</v>
      </c>
      <c r="GI109" s="13">
        <v>19</v>
      </c>
      <c r="GJ109" s="13">
        <v>23</v>
      </c>
      <c r="GK109" s="13">
        <v>30</v>
      </c>
      <c r="GL109" s="13">
        <v>18</v>
      </c>
      <c r="GM109" s="13">
        <v>23</v>
      </c>
      <c r="GN109" s="13">
        <v>17</v>
      </c>
      <c r="GO109" s="13">
        <v>25</v>
      </c>
      <c r="GP109" s="13">
        <v>26</v>
      </c>
      <c r="GQ109" s="13">
        <v>25</v>
      </c>
      <c r="GR109" s="13">
        <v>24</v>
      </c>
      <c r="GS109" s="13">
        <v>19</v>
      </c>
      <c r="GT109" s="13">
        <v>24</v>
      </c>
      <c r="GU109" s="13">
        <v>31</v>
      </c>
      <c r="GV109" s="13">
        <v>23</v>
      </c>
      <c r="GW109" s="13">
        <v>30</v>
      </c>
      <c r="GX109" s="13">
        <v>20</v>
      </c>
      <c r="GY109" s="13">
        <v>18</v>
      </c>
      <c r="GZ109" s="13">
        <v>22</v>
      </c>
      <c r="HA109" s="13">
        <v>23</v>
      </c>
      <c r="HB109" s="13">
        <v>14</v>
      </c>
      <c r="HC109" s="13">
        <v>9</v>
      </c>
      <c r="HD109" s="13">
        <v>18</v>
      </c>
      <c r="HE109" s="13">
        <v>10</v>
      </c>
      <c r="HF109" s="13">
        <v>16</v>
      </c>
      <c r="HG109" s="13">
        <v>18</v>
      </c>
      <c r="HH109" s="13">
        <v>21</v>
      </c>
      <c r="HI109" s="13">
        <v>18</v>
      </c>
      <c r="HJ109" s="13">
        <v>16</v>
      </c>
      <c r="HK109" s="13">
        <v>19</v>
      </c>
      <c r="HL109" s="13">
        <v>17</v>
      </c>
      <c r="HM109" s="13">
        <v>16</v>
      </c>
      <c r="HN109" s="13">
        <v>16</v>
      </c>
      <c r="HO109" s="13">
        <v>18</v>
      </c>
      <c r="HP109" s="13">
        <v>10</v>
      </c>
      <c r="HQ109" s="13">
        <v>17</v>
      </c>
      <c r="HR109" s="13">
        <v>11</v>
      </c>
      <c r="HS109" s="13">
        <v>6</v>
      </c>
      <c r="HT109" s="13">
        <v>14</v>
      </c>
      <c r="HU109" s="13">
        <v>7</v>
      </c>
      <c r="HV109" s="13">
        <v>10</v>
      </c>
      <c r="HW109" s="13">
        <v>13</v>
      </c>
      <c r="HX109" s="13">
        <v>11</v>
      </c>
      <c r="HY109" s="13">
        <v>7</v>
      </c>
      <c r="HZ109" s="13">
        <v>7</v>
      </c>
      <c r="IA109" s="13">
        <v>7</v>
      </c>
      <c r="IB109" s="13">
        <v>10</v>
      </c>
      <c r="IC109" s="13">
        <v>4</v>
      </c>
      <c r="ID109" s="13">
        <v>8</v>
      </c>
      <c r="IE109" s="13">
        <v>2</v>
      </c>
      <c r="IF109" s="13">
        <v>2</v>
      </c>
      <c r="IG109" s="13">
        <v>5</v>
      </c>
      <c r="IH109" s="13">
        <v>5</v>
      </c>
      <c r="II109" s="13">
        <v>3</v>
      </c>
      <c r="IJ109" s="13">
        <v>2</v>
      </c>
      <c r="IK109" s="13">
        <v>9</v>
      </c>
      <c r="IL109" s="13">
        <v>3</v>
      </c>
      <c r="IM109" s="13">
        <v>3</v>
      </c>
      <c r="IN109" s="13">
        <v>7</v>
      </c>
      <c r="IO109" s="13">
        <v>1</v>
      </c>
      <c r="IP109" s="13">
        <v>1</v>
      </c>
      <c r="IQ109" s="13">
        <v>1</v>
      </c>
      <c r="IR109" s="13">
        <v>6</v>
      </c>
      <c r="IS109" s="13"/>
      <c r="IT109" s="13"/>
      <c r="IU109" s="13"/>
      <c r="IV109" s="13"/>
      <c r="IW109" s="13"/>
      <c r="IX109" s="13"/>
      <c r="IY109" s="13"/>
      <c r="IZ109" s="13">
        <v>1</v>
      </c>
      <c r="JA109" s="13"/>
      <c r="JB109" s="13"/>
      <c r="JC109" s="13"/>
      <c r="JD109" s="13"/>
      <c r="JE109" s="13"/>
      <c r="JF109" s="13"/>
      <c r="JG109" s="13"/>
      <c r="JH109" s="13"/>
      <c r="JI109" s="57">
        <v>1043</v>
      </c>
      <c r="JJ109" s="13"/>
      <c r="JK109" s="13"/>
      <c r="JL109" s="13"/>
      <c r="JM109" s="13"/>
      <c r="JN109" s="13"/>
      <c r="JO109" s="13"/>
      <c r="JP109" s="13">
        <v>1</v>
      </c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>
        <v>2</v>
      </c>
      <c r="KB109" s="13"/>
      <c r="KC109" s="13"/>
      <c r="KD109" s="13"/>
      <c r="KE109" s="13"/>
      <c r="KF109" s="13"/>
      <c r="KG109" s="13"/>
      <c r="KH109" s="13"/>
      <c r="KI109" s="13"/>
      <c r="KJ109" s="13"/>
      <c r="KK109" s="13">
        <v>1</v>
      </c>
      <c r="KL109" s="13"/>
      <c r="KM109" s="13"/>
      <c r="KN109" s="13"/>
      <c r="KO109" s="13"/>
      <c r="KP109" s="13"/>
      <c r="KQ109" s="13"/>
      <c r="KR109" s="13"/>
      <c r="KS109" s="13">
        <v>1</v>
      </c>
      <c r="KT109" s="13"/>
      <c r="KU109" s="13"/>
      <c r="KV109" s="13">
        <v>1</v>
      </c>
      <c r="KW109" s="13"/>
      <c r="KX109" s="13"/>
      <c r="KY109" s="13">
        <v>2</v>
      </c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>
        <v>1</v>
      </c>
      <c r="MG109" s="13"/>
      <c r="MH109" s="13"/>
      <c r="MI109" s="13"/>
      <c r="MJ109" s="13"/>
      <c r="MK109" s="13"/>
      <c r="ML109" s="13"/>
      <c r="MM109" s="13">
        <v>1</v>
      </c>
      <c r="MN109" s="13"/>
      <c r="MO109" s="13"/>
      <c r="MP109" s="13"/>
      <c r="MQ109" s="13"/>
      <c r="MR109" s="13"/>
      <c r="MS109" s="13">
        <v>1</v>
      </c>
      <c r="MT109" s="13"/>
      <c r="MU109" s="13"/>
      <c r="MV109" s="13"/>
      <c r="MW109" s="13">
        <v>1</v>
      </c>
      <c r="MX109" s="13"/>
      <c r="MY109" s="13"/>
      <c r="MZ109" s="13"/>
      <c r="NA109" s="13">
        <v>1</v>
      </c>
      <c r="NB109" s="13"/>
      <c r="NC109" s="13">
        <v>2</v>
      </c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57">
        <v>15</v>
      </c>
      <c r="NO109" s="13">
        <v>1058</v>
      </c>
    </row>
    <row r="110" spans="1:379">
      <c r="A110" s="9" t="s">
        <v>208</v>
      </c>
      <c r="B110" s="232">
        <f t="shared" si="149"/>
        <v>210</v>
      </c>
      <c r="C110" s="232">
        <f t="shared" si="150"/>
        <v>196</v>
      </c>
      <c r="D110" s="232">
        <f t="shared" si="151"/>
        <v>490</v>
      </c>
      <c r="E110" s="232">
        <f t="shared" si="152"/>
        <v>524</v>
      </c>
      <c r="F110" s="232">
        <f t="shared" si="153"/>
        <v>1485</v>
      </c>
      <c r="G110" s="232">
        <f t="shared" si="154"/>
        <v>1427</v>
      </c>
      <c r="H110" s="232">
        <f t="shared" si="155"/>
        <v>1617</v>
      </c>
      <c r="I110" s="232">
        <f t="shared" si="156"/>
        <v>1551</v>
      </c>
      <c r="J110" s="232">
        <f t="shared" si="157"/>
        <v>1374</v>
      </c>
      <c r="K110" s="232">
        <f t="shared" si="158"/>
        <v>1384</v>
      </c>
      <c r="L110" s="232">
        <f t="shared" si="159"/>
        <v>1056</v>
      </c>
      <c r="M110" s="232">
        <f t="shared" si="160"/>
        <v>1018</v>
      </c>
      <c r="N110" s="232">
        <f t="shared" si="161"/>
        <v>598</v>
      </c>
      <c r="O110" s="232">
        <f t="shared" si="162"/>
        <v>509</v>
      </c>
      <c r="P110" s="232">
        <f t="shared" si="163"/>
        <v>296</v>
      </c>
      <c r="Q110" s="232">
        <f t="shared" si="164"/>
        <v>263</v>
      </c>
      <c r="R110" s="232">
        <f t="shared" si="165"/>
        <v>111</v>
      </c>
      <c r="S110" s="232">
        <f t="shared" si="166"/>
        <v>166</v>
      </c>
      <c r="T110" s="232">
        <f t="shared" si="167"/>
        <v>23</v>
      </c>
      <c r="U110" s="232">
        <f t="shared" si="168"/>
        <v>55</v>
      </c>
      <c r="W110" s="16" t="s">
        <v>116</v>
      </c>
      <c r="X110" s="616">
        <f t="shared" si="169"/>
        <v>37</v>
      </c>
      <c r="Y110" s="616">
        <f t="shared" si="170"/>
        <v>47</v>
      </c>
      <c r="Z110" s="616">
        <f t="shared" si="171"/>
        <v>78</v>
      </c>
      <c r="AA110" s="616">
        <f t="shared" si="172"/>
        <v>122</v>
      </c>
      <c r="AB110" s="616">
        <f t="shared" si="173"/>
        <v>183</v>
      </c>
      <c r="AC110" s="616">
        <f t="shared" si="174"/>
        <v>239</v>
      </c>
      <c r="AD110" s="616">
        <f t="shared" si="175"/>
        <v>190</v>
      </c>
      <c r="AE110" s="616">
        <f t="shared" si="176"/>
        <v>226</v>
      </c>
      <c r="AF110" s="616">
        <f t="shared" si="177"/>
        <v>174</v>
      </c>
      <c r="AG110" s="616">
        <f t="shared" si="178"/>
        <v>237</v>
      </c>
      <c r="AH110" s="616">
        <f t="shared" si="179"/>
        <v>115</v>
      </c>
      <c r="AI110" s="616">
        <f t="shared" si="180"/>
        <v>166</v>
      </c>
      <c r="AJ110" s="616">
        <f t="shared" si="181"/>
        <v>113</v>
      </c>
      <c r="AK110" s="616">
        <f t="shared" si="182"/>
        <v>109</v>
      </c>
      <c r="AL110" s="616">
        <f t="shared" si="183"/>
        <v>59</v>
      </c>
      <c r="AM110" s="616">
        <f t="shared" si="184"/>
        <v>74</v>
      </c>
      <c r="AN110" s="616">
        <f t="shared" si="185"/>
        <v>35</v>
      </c>
      <c r="AO110" s="616">
        <f t="shared" si="186"/>
        <v>38</v>
      </c>
      <c r="AP110" s="616">
        <f t="shared" si="187"/>
        <v>7</v>
      </c>
      <c r="AQ110" s="616">
        <f t="shared" si="188"/>
        <v>18</v>
      </c>
      <c r="AR110" s="616">
        <f t="shared" si="189"/>
        <v>39</v>
      </c>
      <c r="AT110" s="16" t="s">
        <v>116</v>
      </c>
      <c r="AU110" s="13">
        <v>8</v>
      </c>
      <c r="AV110" s="13">
        <v>6</v>
      </c>
      <c r="AW110" s="13">
        <v>9</v>
      </c>
      <c r="AX110" s="13">
        <v>2</v>
      </c>
      <c r="AY110" s="13">
        <v>2</v>
      </c>
      <c r="AZ110" s="13">
        <v>4</v>
      </c>
      <c r="BA110" s="13">
        <v>3</v>
      </c>
      <c r="BB110" s="13">
        <v>5</v>
      </c>
      <c r="BC110" s="13">
        <v>4</v>
      </c>
      <c r="BD110" s="13">
        <v>4</v>
      </c>
      <c r="BE110" s="13">
        <v>5</v>
      </c>
      <c r="BF110" s="13">
        <v>4</v>
      </c>
      <c r="BG110" s="13">
        <v>7</v>
      </c>
      <c r="BH110" s="13">
        <v>10</v>
      </c>
      <c r="BI110" s="13">
        <v>15</v>
      </c>
      <c r="BJ110" s="13">
        <v>21</v>
      </c>
      <c r="BK110" s="13">
        <v>11</v>
      </c>
      <c r="BL110" s="13">
        <v>17</v>
      </c>
      <c r="BM110" s="13">
        <v>19</v>
      </c>
      <c r="BN110" s="13">
        <v>13</v>
      </c>
      <c r="BO110" s="13">
        <v>19</v>
      </c>
      <c r="BP110" s="13">
        <v>28</v>
      </c>
      <c r="BQ110" s="13">
        <v>20</v>
      </c>
      <c r="BR110" s="13">
        <v>28</v>
      </c>
      <c r="BS110" s="13">
        <v>21</v>
      </c>
      <c r="BT110" s="13">
        <v>23</v>
      </c>
      <c r="BU110" s="13">
        <v>27</v>
      </c>
      <c r="BV110" s="13">
        <v>25</v>
      </c>
      <c r="BW110" s="13">
        <v>23</v>
      </c>
      <c r="BX110" s="13">
        <v>25</v>
      </c>
      <c r="BY110" s="13">
        <v>22</v>
      </c>
      <c r="BZ110" s="13">
        <v>19</v>
      </c>
      <c r="CA110" s="13">
        <v>15</v>
      </c>
      <c r="CB110" s="13">
        <v>18</v>
      </c>
      <c r="CC110" s="13">
        <v>20</v>
      </c>
      <c r="CD110" s="13">
        <v>24</v>
      </c>
      <c r="CE110" s="13">
        <v>23</v>
      </c>
      <c r="CF110" s="13">
        <v>32</v>
      </c>
      <c r="CG110" s="13">
        <v>21</v>
      </c>
      <c r="CH110" s="13">
        <v>32</v>
      </c>
      <c r="CI110" s="13">
        <v>31</v>
      </c>
      <c r="CJ110" s="13">
        <v>36</v>
      </c>
      <c r="CK110" s="13">
        <v>17</v>
      </c>
      <c r="CL110" s="13">
        <v>17</v>
      </c>
      <c r="CM110" s="13">
        <v>20</v>
      </c>
      <c r="CN110" s="13">
        <v>21</v>
      </c>
      <c r="CO110" s="13">
        <v>27</v>
      </c>
      <c r="CP110" s="13">
        <v>24</v>
      </c>
      <c r="CQ110" s="13">
        <v>20</v>
      </c>
      <c r="CR110" s="13">
        <v>24</v>
      </c>
      <c r="CS110" s="13">
        <v>17</v>
      </c>
      <c r="CT110" s="13">
        <v>18</v>
      </c>
      <c r="CU110" s="13">
        <v>15</v>
      </c>
      <c r="CV110" s="13">
        <v>16</v>
      </c>
      <c r="CW110" s="13">
        <v>12</v>
      </c>
      <c r="CX110" s="13">
        <v>16</v>
      </c>
      <c r="CY110" s="13">
        <v>15</v>
      </c>
      <c r="CZ110" s="13">
        <v>24</v>
      </c>
      <c r="DA110" s="13">
        <v>20</v>
      </c>
      <c r="DB110" s="13">
        <v>13</v>
      </c>
      <c r="DC110" s="13">
        <v>17</v>
      </c>
      <c r="DD110" s="13">
        <v>12</v>
      </c>
      <c r="DE110" s="13">
        <v>12</v>
      </c>
      <c r="DF110" s="13">
        <v>15</v>
      </c>
      <c r="DG110" s="13">
        <v>8</v>
      </c>
      <c r="DH110" s="13">
        <v>9</v>
      </c>
      <c r="DI110" s="13">
        <v>13</v>
      </c>
      <c r="DJ110" s="13">
        <v>10</v>
      </c>
      <c r="DK110" s="13">
        <v>5</v>
      </c>
      <c r="DL110" s="13">
        <v>8</v>
      </c>
      <c r="DM110" s="13">
        <v>10</v>
      </c>
      <c r="DN110" s="13">
        <v>8</v>
      </c>
      <c r="DO110" s="13">
        <v>6</v>
      </c>
      <c r="DP110" s="13">
        <v>5</v>
      </c>
      <c r="DQ110" s="13">
        <v>8</v>
      </c>
      <c r="DR110" s="13">
        <v>5</v>
      </c>
      <c r="DS110" s="13">
        <v>7</v>
      </c>
      <c r="DT110" s="13">
        <v>12</v>
      </c>
      <c r="DU110" s="13">
        <v>8</v>
      </c>
      <c r="DV110" s="13">
        <v>5</v>
      </c>
      <c r="DW110" s="13">
        <v>2</v>
      </c>
      <c r="DX110" s="13">
        <v>3</v>
      </c>
      <c r="DY110" s="13">
        <v>3</v>
      </c>
      <c r="DZ110" s="13">
        <v>5</v>
      </c>
      <c r="EA110" s="13">
        <v>4</v>
      </c>
      <c r="EB110" s="13">
        <v>5</v>
      </c>
      <c r="EC110" s="13">
        <v>3</v>
      </c>
      <c r="ED110" s="13">
        <v>4</v>
      </c>
      <c r="EE110" s="13">
        <v>5</v>
      </c>
      <c r="EF110" s="13">
        <v>4</v>
      </c>
      <c r="EG110" s="13">
        <v>4</v>
      </c>
      <c r="EH110" s="13">
        <v>4</v>
      </c>
      <c r="EI110" s="13">
        <v>3</v>
      </c>
      <c r="EJ110" s="13"/>
      <c r="EK110" s="13"/>
      <c r="EL110" s="13">
        <v>2</v>
      </c>
      <c r="EM110" s="13">
        <v>1</v>
      </c>
      <c r="EN110" s="13">
        <v>3</v>
      </c>
      <c r="EO110" s="13"/>
      <c r="EP110" s="13"/>
      <c r="EQ110" s="13">
        <v>1</v>
      </c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57">
        <v>1276</v>
      </c>
      <c r="FD110" s="13">
        <v>1276</v>
      </c>
      <c r="FE110" s="16" t="s">
        <v>116</v>
      </c>
      <c r="FF110" s="13">
        <v>1</v>
      </c>
      <c r="FG110" s="13">
        <v>7</v>
      </c>
      <c r="FH110" s="13">
        <v>2</v>
      </c>
      <c r="FI110" s="13">
        <v>5</v>
      </c>
      <c r="FJ110" s="13">
        <v>2</v>
      </c>
      <c r="FK110" s="13">
        <v>5</v>
      </c>
      <c r="FL110" s="13">
        <v>6</v>
      </c>
      <c r="FM110" s="13">
        <v>3</v>
      </c>
      <c r="FN110" s="13">
        <v>3</v>
      </c>
      <c r="FO110" s="13">
        <v>3</v>
      </c>
      <c r="FP110" s="13">
        <v>3</v>
      </c>
      <c r="FQ110" s="13">
        <v>8</v>
      </c>
      <c r="FR110" s="13">
        <v>4</v>
      </c>
      <c r="FS110" s="13">
        <v>3</v>
      </c>
      <c r="FT110" s="13">
        <v>5</v>
      </c>
      <c r="FU110" s="13">
        <v>10</v>
      </c>
      <c r="FV110" s="13">
        <v>6</v>
      </c>
      <c r="FW110" s="13">
        <v>8</v>
      </c>
      <c r="FX110" s="13">
        <v>19</v>
      </c>
      <c r="FY110" s="13">
        <v>12</v>
      </c>
      <c r="FZ110" s="13">
        <v>13</v>
      </c>
      <c r="GA110" s="13">
        <v>16</v>
      </c>
      <c r="GB110" s="13">
        <v>18</v>
      </c>
      <c r="GC110" s="13">
        <v>12</v>
      </c>
      <c r="GD110" s="13">
        <v>17</v>
      </c>
      <c r="GE110" s="13">
        <v>22</v>
      </c>
      <c r="GF110" s="13">
        <v>21</v>
      </c>
      <c r="GG110" s="13">
        <v>17</v>
      </c>
      <c r="GH110" s="13">
        <v>24</v>
      </c>
      <c r="GI110" s="13">
        <v>23</v>
      </c>
      <c r="GJ110" s="13">
        <v>21</v>
      </c>
      <c r="GK110" s="13">
        <v>27</v>
      </c>
      <c r="GL110" s="13">
        <v>19</v>
      </c>
      <c r="GM110" s="13">
        <v>19</v>
      </c>
      <c r="GN110" s="13">
        <v>16</v>
      </c>
      <c r="GO110" s="13">
        <v>22</v>
      </c>
      <c r="GP110" s="13">
        <v>19</v>
      </c>
      <c r="GQ110" s="13">
        <v>12</v>
      </c>
      <c r="GR110" s="13">
        <v>16</v>
      </c>
      <c r="GS110" s="13">
        <v>19</v>
      </c>
      <c r="GT110" s="13">
        <v>27</v>
      </c>
      <c r="GU110" s="13">
        <v>23</v>
      </c>
      <c r="GV110" s="13">
        <v>19</v>
      </c>
      <c r="GW110" s="13">
        <v>21</v>
      </c>
      <c r="GX110" s="13">
        <v>18</v>
      </c>
      <c r="GY110" s="13">
        <v>15</v>
      </c>
      <c r="GZ110" s="13">
        <v>15</v>
      </c>
      <c r="HA110" s="13">
        <v>12</v>
      </c>
      <c r="HB110" s="13">
        <v>10</v>
      </c>
      <c r="HC110" s="13">
        <v>14</v>
      </c>
      <c r="HD110" s="13">
        <v>14</v>
      </c>
      <c r="HE110" s="13">
        <v>11</v>
      </c>
      <c r="HF110" s="13">
        <v>12</v>
      </c>
      <c r="HG110" s="13">
        <v>7</v>
      </c>
      <c r="HH110" s="13">
        <v>10</v>
      </c>
      <c r="HI110" s="13">
        <v>15</v>
      </c>
      <c r="HJ110" s="13">
        <v>17</v>
      </c>
      <c r="HK110" s="13">
        <v>5</v>
      </c>
      <c r="HL110" s="13">
        <v>10</v>
      </c>
      <c r="HM110" s="13">
        <v>14</v>
      </c>
      <c r="HN110" s="13">
        <v>12</v>
      </c>
      <c r="HO110" s="13">
        <v>14</v>
      </c>
      <c r="HP110" s="13">
        <v>11</v>
      </c>
      <c r="HQ110" s="13">
        <v>15</v>
      </c>
      <c r="HR110" s="13">
        <v>17</v>
      </c>
      <c r="HS110" s="13">
        <v>5</v>
      </c>
      <c r="HT110" s="13">
        <v>12</v>
      </c>
      <c r="HU110" s="13">
        <v>12</v>
      </c>
      <c r="HV110" s="13">
        <v>8</v>
      </c>
      <c r="HW110" s="13">
        <v>7</v>
      </c>
      <c r="HX110" s="13">
        <v>6</v>
      </c>
      <c r="HY110" s="13">
        <v>8</v>
      </c>
      <c r="HZ110" s="13">
        <v>6</v>
      </c>
      <c r="IA110" s="13">
        <v>2</v>
      </c>
      <c r="IB110" s="13">
        <v>7</v>
      </c>
      <c r="IC110" s="13">
        <v>8</v>
      </c>
      <c r="ID110" s="13">
        <v>7</v>
      </c>
      <c r="IE110" s="13">
        <v>3</v>
      </c>
      <c r="IF110" s="13">
        <v>6</v>
      </c>
      <c r="IG110" s="13">
        <v>6</v>
      </c>
      <c r="IH110" s="13">
        <v>8</v>
      </c>
      <c r="II110" s="13">
        <v>4</v>
      </c>
      <c r="IJ110" s="13">
        <v>4</v>
      </c>
      <c r="IK110" s="13">
        <v>3</v>
      </c>
      <c r="IL110" s="13">
        <v>3</v>
      </c>
      <c r="IM110" s="13">
        <v>5</v>
      </c>
      <c r="IN110" s="13">
        <v>4</v>
      </c>
      <c r="IO110" s="13">
        <v>2</v>
      </c>
      <c r="IP110" s="13">
        <v>1</v>
      </c>
      <c r="IQ110" s="13">
        <v>1</v>
      </c>
      <c r="IR110" s="13">
        <v>3</v>
      </c>
      <c r="IS110" s="13">
        <v>1</v>
      </c>
      <c r="IT110" s="13"/>
      <c r="IU110" s="13">
        <v>1</v>
      </c>
      <c r="IV110" s="13"/>
      <c r="IW110" s="13"/>
      <c r="IX110" s="13">
        <v>2</v>
      </c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57">
        <v>991</v>
      </c>
      <c r="JJ110" s="13"/>
      <c r="JK110" s="13">
        <v>3</v>
      </c>
      <c r="JL110" s="13"/>
      <c r="JM110" s="13"/>
      <c r="JN110" s="13">
        <v>1</v>
      </c>
      <c r="JO110" s="13">
        <v>1</v>
      </c>
      <c r="JP110" s="13"/>
      <c r="JQ110" s="13">
        <v>1</v>
      </c>
      <c r="JR110" s="13"/>
      <c r="JS110" s="13"/>
      <c r="JT110" s="13"/>
      <c r="JU110" s="13">
        <v>1</v>
      </c>
      <c r="JV110" s="13">
        <v>1</v>
      </c>
      <c r="JW110" s="13">
        <v>2</v>
      </c>
      <c r="JX110" s="13"/>
      <c r="JY110" s="13"/>
      <c r="JZ110" s="13"/>
      <c r="KA110" s="13"/>
      <c r="KB110" s="13"/>
      <c r="KC110" s="13">
        <v>1</v>
      </c>
      <c r="KD110" s="13">
        <v>1</v>
      </c>
      <c r="KE110" s="13"/>
      <c r="KF110" s="13">
        <v>1</v>
      </c>
      <c r="KG110" s="13"/>
      <c r="KH110" s="13"/>
      <c r="KI110" s="13"/>
      <c r="KJ110" s="13"/>
      <c r="KK110" s="13"/>
      <c r="KL110" s="13"/>
      <c r="KM110" s="13"/>
      <c r="KN110" s="13"/>
      <c r="KO110" s="13"/>
      <c r="KP110" s="13">
        <v>3</v>
      </c>
      <c r="KQ110" s="13">
        <v>1</v>
      </c>
      <c r="KR110" s="13">
        <v>2</v>
      </c>
      <c r="KS110" s="13">
        <v>1</v>
      </c>
      <c r="KT110" s="13"/>
      <c r="KU110" s="13"/>
      <c r="KV110" s="13">
        <v>1</v>
      </c>
      <c r="KW110" s="13"/>
      <c r="KX110" s="13"/>
      <c r="KY110" s="13">
        <v>1</v>
      </c>
      <c r="KZ110" s="13">
        <v>1</v>
      </c>
      <c r="LA110" s="13"/>
      <c r="LB110" s="13"/>
      <c r="LC110" s="13"/>
      <c r="LD110" s="13"/>
      <c r="LE110" s="13"/>
      <c r="LF110" s="13">
        <v>1</v>
      </c>
      <c r="LG110" s="13"/>
      <c r="LH110" s="13"/>
      <c r="LI110" s="13"/>
      <c r="LJ110" s="13">
        <v>1</v>
      </c>
      <c r="LK110" s="13"/>
      <c r="LL110" s="13"/>
      <c r="LM110" s="13">
        <v>1</v>
      </c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>
        <v>2</v>
      </c>
      <c r="MG110" s="13"/>
      <c r="MH110" s="13">
        <v>1</v>
      </c>
      <c r="MI110" s="13"/>
      <c r="MJ110" s="13"/>
      <c r="MK110" s="13"/>
      <c r="ML110" s="13"/>
      <c r="MM110" s="13"/>
      <c r="MN110" s="13">
        <v>1</v>
      </c>
      <c r="MO110" s="13">
        <v>1</v>
      </c>
      <c r="MP110" s="13">
        <v>1</v>
      </c>
      <c r="MQ110" s="13">
        <v>1</v>
      </c>
      <c r="MR110" s="13">
        <v>1</v>
      </c>
      <c r="MS110" s="13"/>
      <c r="MT110" s="13"/>
      <c r="MU110" s="13">
        <v>1</v>
      </c>
      <c r="MV110" s="13"/>
      <c r="MW110" s="13"/>
      <c r="MX110" s="13">
        <v>1</v>
      </c>
      <c r="MY110" s="13">
        <v>1</v>
      </c>
      <c r="MZ110" s="13"/>
      <c r="NA110" s="13"/>
      <c r="NB110" s="13">
        <v>1</v>
      </c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>
        <v>1</v>
      </c>
      <c r="NN110" s="57">
        <v>39</v>
      </c>
      <c r="NO110" s="13">
        <v>1030</v>
      </c>
    </row>
    <row r="111" spans="1:379">
      <c r="A111" s="8" t="s">
        <v>122</v>
      </c>
      <c r="B111" s="232">
        <f t="shared" si="149"/>
        <v>42</v>
      </c>
      <c r="C111" s="232">
        <f t="shared" si="150"/>
        <v>49</v>
      </c>
      <c r="D111" s="232">
        <f t="shared" si="151"/>
        <v>87</v>
      </c>
      <c r="E111" s="232">
        <f t="shared" si="152"/>
        <v>115</v>
      </c>
      <c r="F111" s="232">
        <f t="shared" si="153"/>
        <v>203</v>
      </c>
      <c r="G111" s="232">
        <f t="shared" si="154"/>
        <v>226</v>
      </c>
      <c r="H111" s="232">
        <f t="shared" si="155"/>
        <v>223</v>
      </c>
      <c r="I111" s="232">
        <f t="shared" si="156"/>
        <v>239</v>
      </c>
      <c r="J111" s="232">
        <f t="shared" si="157"/>
        <v>184</v>
      </c>
      <c r="K111" s="232">
        <f t="shared" si="158"/>
        <v>215</v>
      </c>
      <c r="L111" s="232">
        <f t="shared" si="159"/>
        <v>110</v>
      </c>
      <c r="M111" s="232">
        <f t="shared" si="160"/>
        <v>106</v>
      </c>
      <c r="N111" s="232">
        <f t="shared" si="161"/>
        <v>49</v>
      </c>
      <c r="O111" s="232">
        <f t="shared" si="162"/>
        <v>61</v>
      </c>
      <c r="P111" s="232">
        <f t="shared" si="163"/>
        <v>26</v>
      </c>
      <c r="Q111" s="232">
        <f t="shared" si="164"/>
        <v>32</v>
      </c>
      <c r="R111" s="232">
        <f t="shared" si="165"/>
        <v>14</v>
      </c>
      <c r="S111" s="232">
        <f t="shared" si="166"/>
        <v>11</v>
      </c>
      <c r="T111" s="232">
        <f t="shared" si="167"/>
        <v>0</v>
      </c>
      <c r="U111" s="232">
        <f t="shared" si="168"/>
        <v>8</v>
      </c>
      <c r="W111" s="16" t="s">
        <v>282</v>
      </c>
      <c r="X111" s="616">
        <f t="shared" si="169"/>
        <v>18</v>
      </c>
      <c r="Y111" s="616">
        <f t="shared" si="170"/>
        <v>14</v>
      </c>
      <c r="Z111" s="616">
        <f t="shared" si="171"/>
        <v>28</v>
      </c>
      <c r="AA111" s="616">
        <f t="shared" si="172"/>
        <v>37</v>
      </c>
      <c r="AB111" s="616">
        <f t="shared" si="173"/>
        <v>53</v>
      </c>
      <c r="AC111" s="616">
        <f t="shared" si="174"/>
        <v>65</v>
      </c>
      <c r="AD111" s="616">
        <f t="shared" si="175"/>
        <v>62</v>
      </c>
      <c r="AE111" s="616">
        <f t="shared" si="176"/>
        <v>77</v>
      </c>
      <c r="AF111" s="616">
        <f t="shared" si="177"/>
        <v>48</v>
      </c>
      <c r="AG111" s="616">
        <f t="shared" si="178"/>
        <v>60</v>
      </c>
      <c r="AH111" s="616">
        <f t="shared" si="179"/>
        <v>27</v>
      </c>
      <c r="AI111" s="616">
        <f t="shared" si="180"/>
        <v>31</v>
      </c>
      <c r="AJ111" s="616">
        <f t="shared" si="181"/>
        <v>23</v>
      </c>
      <c r="AK111" s="616">
        <f t="shared" si="182"/>
        <v>10</v>
      </c>
      <c r="AL111" s="616">
        <f t="shared" si="183"/>
        <v>11</v>
      </c>
      <c r="AM111" s="616">
        <f t="shared" si="184"/>
        <v>9</v>
      </c>
      <c r="AN111" s="616">
        <f t="shared" si="185"/>
        <v>7</v>
      </c>
      <c r="AO111" s="616">
        <f t="shared" si="186"/>
        <v>7</v>
      </c>
      <c r="AP111" s="616">
        <f t="shared" si="187"/>
        <v>1</v>
      </c>
      <c r="AQ111" s="616">
        <f t="shared" si="188"/>
        <v>2</v>
      </c>
      <c r="AR111" s="616">
        <f t="shared" si="189"/>
        <v>2</v>
      </c>
      <c r="AT111" s="16" t="s">
        <v>282</v>
      </c>
      <c r="AU111" s="13"/>
      <c r="AV111" s="13">
        <v>3</v>
      </c>
      <c r="AW111" s="13">
        <v>1</v>
      </c>
      <c r="AX111" s="13">
        <v>2</v>
      </c>
      <c r="AY111" s="13">
        <v>2</v>
      </c>
      <c r="AZ111" s="13">
        <v>1</v>
      </c>
      <c r="BA111" s="13">
        <v>1</v>
      </c>
      <c r="BB111" s="13">
        <v>2</v>
      </c>
      <c r="BC111" s="13">
        <v>1</v>
      </c>
      <c r="BD111" s="13">
        <v>1</v>
      </c>
      <c r="BE111" s="13">
        <v>5</v>
      </c>
      <c r="BF111" s="13">
        <v>1</v>
      </c>
      <c r="BG111" s="13"/>
      <c r="BH111" s="13">
        <v>3</v>
      </c>
      <c r="BI111" s="13">
        <v>3</v>
      </c>
      <c r="BJ111" s="13">
        <v>2</v>
      </c>
      <c r="BK111" s="13">
        <v>9</v>
      </c>
      <c r="BL111" s="13">
        <v>6</v>
      </c>
      <c r="BM111" s="13">
        <v>4</v>
      </c>
      <c r="BN111" s="13">
        <v>4</v>
      </c>
      <c r="BO111" s="13">
        <v>5</v>
      </c>
      <c r="BP111" s="13">
        <v>5</v>
      </c>
      <c r="BQ111" s="13">
        <v>6</v>
      </c>
      <c r="BR111" s="13">
        <v>7</v>
      </c>
      <c r="BS111" s="13">
        <v>7</v>
      </c>
      <c r="BT111" s="13">
        <v>7</v>
      </c>
      <c r="BU111" s="13">
        <v>12</v>
      </c>
      <c r="BV111" s="13">
        <v>7</v>
      </c>
      <c r="BW111" s="13">
        <v>3</v>
      </c>
      <c r="BX111" s="13">
        <v>6</v>
      </c>
      <c r="BY111" s="13">
        <v>8</v>
      </c>
      <c r="BZ111" s="13">
        <v>5</v>
      </c>
      <c r="CA111" s="13">
        <v>5</v>
      </c>
      <c r="CB111" s="13">
        <v>6</v>
      </c>
      <c r="CC111" s="13">
        <v>7</v>
      </c>
      <c r="CD111" s="13">
        <v>10</v>
      </c>
      <c r="CE111" s="13">
        <v>8</v>
      </c>
      <c r="CF111" s="13">
        <v>7</v>
      </c>
      <c r="CG111" s="13">
        <v>7</v>
      </c>
      <c r="CH111" s="13">
        <v>14</v>
      </c>
      <c r="CI111" s="13">
        <v>5</v>
      </c>
      <c r="CJ111" s="13">
        <v>7</v>
      </c>
      <c r="CK111" s="13">
        <v>9</v>
      </c>
      <c r="CL111" s="13">
        <v>6</v>
      </c>
      <c r="CM111" s="13">
        <v>1</v>
      </c>
      <c r="CN111" s="13">
        <v>2</v>
      </c>
      <c r="CO111" s="13">
        <v>8</v>
      </c>
      <c r="CP111" s="13">
        <v>10</v>
      </c>
      <c r="CQ111" s="13">
        <v>2</v>
      </c>
      <c r="CR111" s="13">
        <v>10</v>
      </c>
      <c r="CS111" s="13">
        <v>5</v>
      </c>
      <c r="CT111" s="13">
        <v>4</v>
      </c>
      <c r="CU111" s="13">
        <v>6</v>
      </c>
      <c r="CV111" s="13"/>
      <c r="CW111" s="13"/>
      <c r="CX111" s="13">
        <v>4</v>
      </c>
      <c r="CY111" s="13">
        <v>4</v>
      </c>
      <c r="CZ111" s="13">
        <v>1</v>
      </c>
      <c r="DA111" s="13">
        <v>2</v>
      </c>
      <c r="DB111" s="13">
        <v>5</v>
      </c>
      <c r="DC111" s="13">
        <v>2</v>
      </c>
      <c r="DD111" s="13"/>
      <c r="DE111" s="13">
        <v>1</v>
      </c>
      <c r="DF111" s="13"/>
      <c r="DG111" s="13"/>
      <c r="DH111" s="13">
        <v>1</v>
      </c>
      <c r="DI111" s="13">
        <v>3</v>
      </c>
      <c r="DJ111" s="13">
        <v>1</v>
      </c>
      <c r="DK111" s="13">
        <v>2</v>
      </c>
      <c r="DL111" s="13"/>
      <c r="DM111" s="13"/>
      <c r="DN111" s="13"/>
      <c r="DO111" s="13">
        <v>1</v>
      </c>
      <c r="DP111" s="13">
        <v>2</v>
      </c>
      <c r="DQ111" s="13">
        <v>1</v>
      </c>
      <c r="DR111" s="13">
        <v>1</v>
      </c>
      <c r="DS111" s="13">
        <v>4</v>
      </c>
      <c r="DT111" s="13"/>
      <c r="DU111" s="13"/>
      <c r="DV111" s="13"/>
      <c r="DW111" s="13">
        <v>2</v>
      </c>
      <c r="DX111" s="13">
        <v>1</v>
      </c>
      <c r="DY111" s="13"/>
      <c r="DZ111" s="13">
        <v>2</v>
      </c>
      <c r="EA111" s="13"/>
      <c r="EB111" s="13">
        <v>1</v>
      </c>
      <c r="EC111" s="13"/>
      <c r="ED111" s="13">
        <v>1</v>
      </c>
      <c r="EE111" s="13"/>
      <c r="EF111" s="13"/>
      <c r="EG111" s="13">
        <v>1</v>
      </c>
      <c r="EH111" s="13"/>
      <c r="EI111" s="13"/>
      <c r="EJ111" s="13"/>
      <c r="EK111" s="13"/>
      <c r="EL111" s="13"/>
      <c r="EM111" s="13"/>
      <c r="EN111" s="13"/>
      <c r="EO111" s="13"/>
      <c r="EP111" s="13">
        <v>1</v>
      </c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57">
        <v>312</v>
      </c>
      <c r="FD111" s="13">
        <v>312</v>
      </c>
      <c r="FE111" s="16" t="s">
        <v>282</v>
      </c>
      <c r="FF111" s="13">
        <v>1</v>
      </c>
      <c r="FG111" s="13">
        <v>3</v>
      </c>
      <c r="FH111" s="13">
        <v>2</v>
      </c>
      <c r="FI111" s="13">
        <v>5</v>
      </c>
      <c r="FJ111" s="13">
        <v>2</v>
      </c>
      <c r="FK111" s="13">
        <v>1</v>
      </c>
      <c r="FL111" s="13">
        <v>1</v>
      </c>
      <c r="FM111" s="13">
        <v>1</v>
      </c>
      <c r="FN111" s="13">
        <v>1</v>
      </c>
      <c r="FO111" s="13">
        <v>1</v>
      </c>
      <c r="FP111" s="13">
        <v>5</v>
      </c>
      <c r="FQ111" s="13">
        <v>1</v>
      </c>
      <c r="FR111" s="13">
        <v>1</v>
      </c>
      <c r="FS111" s="13">
        <v>4</v>
      </c>
      <c r="FT111" s="13">
        <v>3</v>
      </c>
      <c r="FU111" s="13">
        <v>3</v>
      </c>
      <c r="FV111" s="13">
        <v>1</v>
      </c>
      <c r="FW111" s="13">
        <v>4</v>
      </c>
      <c r="FX111" s="13"/>
      <c r="FY111" s="13">
        <v>6</v>
      </c>
      <c r="FZ111" s="13">
        <v>8</v>
      </c>
      <c r="GA111" s="13">
        <v>5</v>
      </c>
      <c r="GB111" s="13">
        <v>1</v>
      </c>
      <c r="GC111" s="13">
        <v>8</v>
      </c>
      <c r="GD111" s="13">
        <v>3</v>
      </c>
      <c r="GE111" s="13">
        <v>6</v>
      </c>
      <c r="GF111" s="13">
        <v>7</v>
      </c>
      <c r="GG111" s="13">
        <v>4</v>
      </c>
      <c r="GH111" s="13">
        <v>5</v>
      </c>
      <c r="GI111" s="13">
        <v>6</v>
      </c>
      <c r="GJ111" s="13">
        <v>6</v>
      </c>
      <c r="GK111" s="13">
        <v>10</v>
      </c>
      <c r="GL111" s="13">
        <v>8</v>
      </c>
      <c r="GM111" s="13">
        <v>7</v>
      </c>
      <c r="GN111" s="13">
        <v>1</v>
      </c>
      <c r="GO111" s="13">
        <v>5</v>
      </c>
      <c r="GP111" s="13">
        <v>6</v>
      </c>
      <c r="GQ111" s="13">
        <v>6</v>
      </c>
      <c r="GR111" s="13">
        <v>9</v>
      </c>
      <c r="GS111" s="13">
        <v>4</v>
      </c>
      <c r="GT111" s="13">
        <v>5</v>
      </c>
      <c r="GU111" s="13">
        <v>8</v>
      </c>
      <c r="GV111" s="13">
        <v>7</v>
      </c>
      <c r="GW111" s="13">
        <v>9</v>
      </c>
      <c r="GX111" s="13">
        <v>4</v>
      </c>
      <c r="GY111" s="13">
        <v>1</v>
      </c>
      <c r="GZ111" s="13">
        <v>4</v>
      </c>
      <c r="HA111" s="13">
        <v>5</v>
      </c>
      <c r="HB111" s="13">
        <v>4</v>
      </c>
      <c r="HC111" s="13">
        <v>1</v>
      </c>
      <c r="HD111" s="13">
        <v>1</v>
      </c>
      <c r="HE111" s="13">
        <v>4</v>
      </c>
      <c r="HF111" s="13">
        <v>3</v>
      </c>
      <c r="HG111" s="13">
        <v>4</v>
      </c>
      <c r="HH111" s="13">
        <v>4</v>
      </c>
      <c r="HI111" s="13">
        <v>3</v>
      </c>
      <c r="HJ111" s="13">
        <v>3</v>
      </c>
      <c r="HK111" s="13"/>
      <c r="HL111" s="13">
        <v>3</v>
      </c>
      <c r="HM111" s="13">
        <v>2</v>
      </c>
      <c r="HN111" s="13">
        <v>4</v>
      </c>
      <c r="HO111" s="13">
        <v>1</v>
      </c>
      <c r="HP111" s="13">
        <v>2</v>
      </c>
      <c r="HQ111" s="13">
        <v>1</v>
      </c>
      <c r="HR111" s="13">
        <v>3</v>
      </c>
      <c r="HS111" s="13">
        <v>3</v>
      </c>
      <c r="HT111" s="13"/>
      <c r="HU111" s="13">
        <v>2</v>
      </c>
      <c r="HV111" s="13">
        <v>3</v>
      </c>
      <c r="HW111" s="13">
        <v>4</v>
      </c>
      <c r="HX111" s="13">
        <v>2</v>
      </c>
      <c r="HY111" s="13">
        <v>3</v>
      </c>
      <c r="HZ111" s="13"/>
      <c r="IA111" s="13">
        <v>2</v>
      </c>
      <c r="IB111" s="13">
        <v>1</v>
      </c>
      <c r="IC111" s="13">
        <v>1</v>
      </c>
      <c r="ID111" s="13">
        <v>2</v>
      </c>
      <c r="IE111" s="13"/>
      <c r="IF111" s="13"/>
      <c r="IG111" s="13"/>
      <c r="IH111" s="13">
        <v>1</v>
      </c>
      <c r="II111" s="13">
        <v>1</v>
      </c>
      <c r="IJ111" s="13">
        <v>1</v>
      </c>
      <c r="IK111" s="13"/>
      <c r="IL111" s="13"/>
      <c r="IM111" s="13">
        <v>3</v>
      </c>
      <c r="IN111" s="13"/>
      <c r="IO111" s="13"/>
      <c r="IP111" s="13"/>
      <c r="IQ111" s="13">
        <v>1</v>
      </c>
      <c r="IR111" s="13"/>
      <c r="IS111" s="13">
        <v>1</v>
      </c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57">
        <v>278</v>
      </c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>
        <v>1</v>
      </c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>
        <v>1</v>
      </c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57">
        <v>2</v>
      </c>
      <c r="NO111" s="13">
        <v>280</v>
      </c>
    </row>
    <row r="112" spans="1:379">
      <c r="A112" s="8" t="s">
        <v>209</v>
      </c>
      <c r="B112" s="232">
        <f t="shared" si="149"/>
        <v>15</v>
      </c>
      <c r="C112" s="232">
        <f t="shared" si="150"/>
        <v>5</v>
      </c>
      <c r="D112" s="232">
        <f t="shared" si="151"/>
        <v>36</v>
      </c>
      <c r="E112" s="232">
        <f t="shared" si="152"/>
        <v>38</v>
      </c>
      <c r="F112" s="232">
        <f t="shared" si="153"/>
        <v>89</v>
      </c>
      <c r="G112" s="232">
        <f t="shared" si="154"/>
        <v>100</v>
      </c>
      <c r="H112" s="232">
        <f t="shared" si="155"/>
        <v>113</v>
      </c>
      <c r="I112" s="232">
        <f t="shared" si="156"/>
        <v>134</v>
      </c>
      <c r="J112" s="232">
        <f t="shared" si="157"/>
        <v>92</v>
      </c>
      <c r="K112" s="232">
        <f t="shared" si="158"/>
        <v>100</v>
      </c>
      <c r="L112" s="232">
        <f t="shared" si="159"/>
        <v>61</v>
      </c>
      <c r="M112" s="232">
        <f t="shared" si="160"/>
        <v>67</v>
      </c>
      <c r="N112" s="232">
        <f t="shared" si="161"/>
        <v>41</v>
      </c>
      <c r="O112" s="232">
        <f t="shared" si="162"/>
        <v>49</v>
      </c>
      <c r="P112" s="232">
        <f t="shared" si="163"/>
        <v>38</v>
      </c>
      <c r="Q112" s="232">
        <f t="shared" si="164"/>
        <v>39</v>
      </c>
      <c r="R112" s="232">
        <f t="shared" si="165"/>
        <v>10</v>
      </c>
      <c r="S112" s="232">
        <f t="shared" si="166"/>
        <v>17</v>
      </c>
      <c r="T112" s="232">
        <f t="shared" si="167"/>
        <v>7</v>
      </c>
      <c r="U112" s="232">
        <f t="shared" si="168"/>
        <v>16</v>
      </c>
      <c r="W112" s="16" t="s">
        <v>117</v>
      </c>
      <c r="X112" s="616">
        <f t="shared" si="169"/>
        <v>85</v>
      </c>
      <c r="Y112" s="616">
        <f t="shared" si="170"/>
        <v>80</v>
      </c>
      <c r="Z112" s="616">
        <f t="shared" si="171"/>
        <v>224</v>
      </c>
      <c r="AA112" s="616">
        <f t="shared" si="172"/>
        <v>262</v>
      </c>
      <c r="AB112" s="616">
        <f t="shared" si="173"/>
        <v>539</v>
      </c>
      <c r="AC112" s="616">
        <f t="shared" si="174"/>
        <v>585</v>
      </c>
      <c r="AD112" s="616">
        <f t="shared" si="175"/>
        <v>525</v>
      </c>
      <c r="AE112" s="616">
        <f t="shared" si="176"/>
        <v>634</v>
      </c>
      <c r="AF112" s="616">
        <f t="shared" si="177"/>
        <v>493</v>
      </c>
      <c r="AG112" s="616">
        <f t="shared" si="178"/>
        <v>652</v>
      </c>
      <c r="AH112" s="616">
        <f t="shared" si="179"/>
        <v>439</v>
      </c>
      <c r="AI112" s="616">
        <f t="shared" si="180"/>
        <v>468</v>
      </c>
      <c r="AJ112" s="616">
        <f t="shared" si="181"/>
        <v>288</v>
      </c>
      <c r="AK112" s="616">
        <f t="shared" si="182"/>
        <v>316</v>
      </c>
      <c r="AL112" s="616">
        <f t="shared" si="183"/>
        <v>183</v>
      </c>
      <c r="AM112" s="616">
        <f t="shared" si="184"/>
        <v>196</v>
      </c>
      <c r="AN112" s="616">
        <f t="shared" si="185"/>
        <v>81</v>
      </c>
      <c r="AO112" s="616">
        <f t="shared" si="186"/>
        <v>104</v>
      </c>
      <c r="AP112" s="616">
        <f t="shared" si="187"/>
        <v>7</v>
      </c>
      <c r="AQ112" s="616">
        <f t="shared" si="188"/>
        <v>34</v>
      </c>
      <c r="AR112" s="616">
        <f t="shared" si="189"/>
        <v>41</v>
      </c>
      <c r="AT112" s="16" t="s">
        <v>117</v>
      </c>
      <c r="AU112" s="13">
        <v>3</v>
      </c>
      <c r="AV112" s="13">
        <v>4</v>
      </c>
      <c r="AW112" s="13">
        <v>11</v>
      </c>
      <c r="AX112" s="13">
        <v>5</v>
      </c>
      <c r="AY112" s="13">
        <v>9</v>
      </c>
      <c r="AZ112" s="13">
        <v>7</v>
      </c>
      <c r="BA112" s="13">
        <v>9</v>
      </c>
      <c r="BB112" s="13">
        <v>11</v>
      </c>
      <c r="BC112" s="13">
        <v>8</v>
      </c>
      <c r="BD112" s="13">
        <v>13</v>
      </c>
      <c r="BE112" s="13">
        <v>9</v>
      </c>
      <c r="BF112" s="13">
        <v>5</v>
      </c>
      <c r="BG112" s="13">
        <v>14</v>
      </c>
      <c r="BH112" s="13">
        <v>19</v>
      </c>
      <c r="BI112" s="13">
        <v>26</v>
      </c>
      <c r="BJ112" s="13">
        <v>22</v>
      </c>
      <c r="BK112" s="13">
        <v>32</v>
      </c>
      <c r="BL112" s="13">
        <v>50</v>
      </c>
      <c r="BM112" s="13">
        <v>33</v>
      </c>
      <c r="BN112" s="13">
        <v>52</v>
      </c>
      <c r="BO112" s="13">
        <v>54</v>
      </c>
      <c r="BP112" s="13">
        <v>62</v>
      </c>
      <c r="BQ112" s="13">
        <v>48</v>
      </c>
      <c r="BR112" s="13">
        <v>66</v>
      </c>
      <c r="BS112" s="13">
        <v>64</v>
      </c>
      <c r="BT112" s="13">
        <v>56</v>
      </c>
      <c r="BU112" s="13">
        <v>59</v>
      </c>
      <c r="BV112" s="13">
        <v>55</v>
      </c>
      <c r="BW112" s="13">
        <v>53</v>
      </c>
      <c r="BX112" s="13">
        <v>68</v>
      </c>
      <c r="BY112" s="13">
        <v>81</v>
      </c>
      <c r="BZ112" s="13">
        <v>61</v>
      </c>
      <c r="CA112" s="13">
        <v>61</v>
      </c>
      <c r="CB112" s="13">
        <v>55</v>
      </c>
      <c r="CC112" s="13">
        <v>60</v>
      </c>
      <c r="CD112" s="13">
        <v>61</v>
      </c>
      <c r="CE112" s="13">
        <v>59</v>
      </c>
      <c r="CF112" s="13">
        <v>66</v>
      </c>
      <c r="CG112" s="13">
        <v>54</v>
      </c>
      <c r="CH112" s="13">
        <v>76</v>
      </c>
      <c r="CI112" s="13">
        <v>61</v>
      </c>
      <c r="CJ112" s="13">
        <v>73</v>
      </c>
      <c r="CK112" s="13">
        <v>74</v>
      </c>
      <c r="CL112" s="13">
        <v>69</v>
      </c>
      <c r="CM112" s="13">
        <v>62</v>
      </c>
      <c r="CN112" s="13">
        <v>64</v>
      </c>
      <c r="CO112" s="13">
        <v>64</v>
      </c>
      <c r="CP112" s="13">
        <v>53</v>
      </c>
      <c r="CQ112" s="13">
        <v>68</v>
      </c>
      <c r="CR112" s="13">
        <v>64</v>
      </c>
      <c r="CS112" s="13">
        <v>49</v>
      </c>
      <c r="CT112" s="13">
        <v>51</v>
      </c>
      <c r="CU112" s="13">
        <v>53</v>
      </c>
      <c r="CV112" s="13">
        <v>55</v>
      </c>
      <c r="CW112" s="13">
        <v>46</v>
      </c>
      <c r="CX112" s="13">
        <v>44</v>
      </c>
      <c r="CY112" s="13">
        <v>48</v>
      </c>
      <c r="CZ112" s="13">
        <v>38</v>
      </c>
      <c r="DA112" s="13">
        <v>35</v>
      </c>
      <c r="DB112" s="13">
        <v>49</v>
      </c>
      <c r="DC112" s="13">
        <v>49</v>
      </c>
      <c r="DD112" s="13">
        <v>36</v>
      </c>
      <c r="DE112" s="13">
        <v>39</v>
      </c>
      <c r="DF112" s="13">
        <v>24</v>
      </c>
      <c r="DG112" s="13">
        <v>27</v>
      </c>
      <c r="DH112" s="13">
        <v>35</v>
      </c>
      <c r="DI112" s="13">
        <v>28</v>
      </c>
      <c r="DJ112" s="13">
        <v>21</v>
      </c>
      <c r="DK112" s="13">
        <v>37</v>
      </c>
      <c r="DL112" s="13">
        <v>20</v>
      </c>
      <c r="DM112" s="13">
        <v>28</v>
      </c>
      <c r="DN112" s="13">
        <v>19</v>
      </c>
      <c r="DO112" s="13">
        <v>17</v>
      </c>
      <c r="DP112" s="13">
        <v>18</v>
      </c>
      <c r="DQ112" s="13">
        <v>20</v>
      </c>
      <c r="DR112" s="13">
        <v>21</v>
      </c>
      <c r="DS112" s="13">
        <v>21</v>
      </c>
      <c r="DT112" s="13">
        <v>20</v>
      </c>
      <c r="DU112" s="13">
        <v>18</v>
      </c>
      <c r="DV112" s="13">
        <v>14</v>
      </c>
      <c r="DW112" s="13">
        <v>18</v>
      </c>
      <c r="DX112" s="13">
        <v>11</v>
      </c>
      <c r="DY112" s="13">
        <v>13</v>
      </c>
      <c r="DZ112" s="13">
        <v>11</v>
      </c>
      <c r="EA112" s="13">
        <v>8</v>
      </c>
      <c r="EB112" s="13">
        <v>7</v>
      </c>
      <c r="EC112" s="13">
        <v>13</v>
      </c>
      <c r="ED112" s="13">
        <v>12</v>
      </c>
      <c r="EE112" s="13">
        <v>5</v>
      </c>
      <c r="EF112" s="13">
        <v>6</v>
      </c>
      <c r="EG112" s="13">
        <v>8</v>
      </c>
      <c r="EH112" s="13">
        <v>9</v>
      </c>
      <c r="EI112" s="13">
        <v>4</v>
      </c>
      <c r="EJ112" s="13">
        <v>3</v>
      </c>
      <c r="EK112" s="13">
        <v>3</v>
      </c>
      <c r="EL112" s="13">
        <v>2</v>
      </c>
      <c r="EM112" s="13">
        <v>1</v>
      </c>
      <c r="EN112" s="13">
        <v>2</v>
      </c>
      <c r="EO112" s="13">
        <v>1</v>
      </c>
      <c r="EP112" s="13">
        <v>1</v>
      </c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>
        <v>1</v>
      </c>
      <c r="FC112" s="57">
        <v>3332</v>
      </c>
      <c r="FD112" s="13">
        <v>3332</v>
      </c>
      <c r="FE112" s="16" t="s">
        <v>117</v>
      </c>
      <c r="FF112" s="13">
        <v>8</v>
      </c>
      <c r="FG112" s="13">
        <v>9</v>
      </c>
      <c r="FH112" s="13">
        <v>10</v>
      </c>
      <c r="FI112" s="13">
        <v>10</v>
      </c>
      <c r="FJ112" s="13">
        <v>3</v>
      </c>
      <c r="FK112" s="13">
        <v>7</v>
      </c>
      <c r="FL112" s="13">
        <v>10</v>
      </c>
      <c r="FM112" s="13">
        <v>6</v>
      </c>
      <c r="FN112" s="13">
        <v>11</v>
      </c>
      <c r="FO112" s="13">
        <v>11</v>
      </c>
      <c r="FP112" s="13">
        <v>8</v>
      </c>
      <c r="FQ112" s="13">
        <v>8</v>
      </c>
      <c r="FR112" s="13">
        <v>8</v>
      </c>
      <c r="FS112" s="13">
        <v>14</v>
      </c>
      <c r="FT112" s="13">
        <v>24</v>
      </c>
      <c r="FU112" s="13">
        <v>32</v>
      </c>
      <c r="FV112" s="13">
        <v>33</v>
      </c>
      <c r="FW112" s="13">
        <v>25</v>
      </c>
      <c r="FX112" s="13">
        <v>32</v>
      </c>
      <c r="FY112" s="13">
        <v>40</v>
      </c>
      <c r="FZ112" s="13">
        <v>36</v>
      </c>
      <c r="GA112" s="13">
        <v>40</v>
      </c>
      <c r="GB112" s="13">
        <v>53</v>
      </c>
      <c r="GC112" s="13">
        <v>58</v>
      </c>
      <c r="GD112" s="13">
        <v>46</v>
      </c>
      <c r="GE112" s="13">
        <v>57</v>
      </c>
      <c r="GF112" s="13">
        <v>63</v>
      </c>
      <c r="GG112" s="13">
        <v>56</v>
      </c>
      <c r="GH112" s="13">
        <v>64</v>
      </c>
      <c r="GI112" s="13">
        <v>66</v>
      </c>
      <c r="GJ112" s="13">
        <v>64</v>
      </c>
      <c r="GK112" s="13">
        <v>57</v>
      </c>
      <c r="GL112" s="13">
        <v>48</v>
      </c>
      <c r="GM112" s="13">
        <v>62</v>
      </c>
      <c r="GN112" s="13">
        <v>54</v>
      </c>
      <c r="GO112" s="13">
        <v>37</v>
      </c>
      <c r="GP112" s="13">
        <v>41</v>
      </c>
      <c r="GQ112" s="13">
        <v>64</v>
      </c>
      <c r="GR112" s="13">
        <v>56</v>
      </c>
      <c r="GS112" s="13">
        <v>42</v>
      </c>
      <c r="GT112" s="13">
        <v>38</v>
      </c>
      <c r="GU112" s="13">
        <v>50</v>
      </c>
      <c r="GV112" s="13">
        <v>61</v>
      </c>
      <c r="GW112" s="13">
        <v>63</v>
      </c>
      <c r="GX112" s="13">
        <v>45</v>
      </c>
      <c r="GY112" s="13">
        <v>48</v>
      </c>
      <c r="GZ112" s="13">
        <v>50</v>
      </c>
      <c r="HA112" s="13">
        <v>41</v>
      </c>
      <c r="HB112" s="13">
        <v>49</v>
      </c>
      <c r="HC112" s="13">
        <v>48</v>
      </c>
      <c r="HD112" s="13">
        <v>43</v>
      </c>
      <c r="HE112" s="13">
        <v>58</v>
      </c>
      <c r="HF112" s="13">
        <v>46</v>
      </c>
      <c r="HG112" s="13">
        <v>46</v>
      </c>
      <c r="HH112" s="13">
        <v>43</v>
      </c>
      <c r="HI112" s="13">
        <v>46</v>
      </c>
      <c r="HJ112" s="13">
        <v>43</v>
      </c>
      <c r="HK112" s="13">
        <v>42</v>
      </c>
      <c r="HL112" s="13">
        <v>35</v>
      </c>
      <c r="HM112" s="13">
        <v>37</v>
      </c>
      <c r="HN112" s="13">
        <v>32</v>
      </c>
      <c r="HO112" s="13">
        <v>27</v>
      </c>
      <c r="HP112" s="13">
        <v>22</v>
      </c>
      <c r="HQ112" s="13">
        <v>33</v>
      </c>
      <c r="HR112" s="13">
        <v>33</v>
      </c>
      <c r="HS112" s="13">
        <v>40</v>
      </c>
      <c r="HT112" s="13">
        <v>28</v>
      </c>
      <c r="HU112" s="13">
        <v>18</v>
      </c>
      <c r="HV112" s="13">
        <v>23</v>
      </c>
      <c r="HW112" s="13">
        <v>32</v>
      </c>
      <c r="HX112" s="13">
        <v>23</v>
      </c>
      <c r="HY112" s="13">
        <v>16</v>
      </c>
      <c r="HZ112" s="13">
        <v>20</v>
      </c>
      <c r="IA112" s="13">
        <v>22</v>
      </c>
      <c r="IB112" s="13">
        <v>21</v>
      </c>
      <c r="IC112" s="13">
        <v>13</v>
      </c>
      <c r="ID112" s="13">
        <v>23</v>
      </c>
      <c r="IE112" s="13">
        <v>15</v>
      </c>
      <c r="IF112" s="13">
        <v>14</v>
      </c>
      <c r="IG112" s="13">
        <v>16</v>
      </c>
      <c r="IH112" s="13">
        <v>6</v>
      </c>
      <c r="II112" s="13">
        <v>10</v>
      </c>
      <c r="IJ112" s="13">
        <v>9</v>
      </c>
      <c r="IK112" s="13">
        <v>15</v>
      </c>
      <c r="IL112" s="13">
        <v>14</v>
      </c>
      <c r="IM112" s="13">
        <v>7</v>
      </c>
      <c r="IN112" s="13">
        <v>7</v>
      </c>
      <c r="IO112" s="13">
        <v>2</v>
      </c>
      <c r="IP112" s="13">
        <v>4</v>
      </c>
      <c r="IQ112" s="13">
        <v>7</v>
      </c>
      <c r="IR112" s="13">
        <v>1</v>
      </c>
      <c r="IS112" s="13">
        <v>2</v>
      </c>
      <c r="IT112" s="13">
        <v>1</v>
      </c>
      <c r="IU112" s="13"/>
      <c r="IV112" s="13">
        <v>1</v>
      </c>
      <c r="IW112" s="13">
        <v>1</v>
      </c>
      <c r="IX112" s="13">
        <v>1</v>
      </c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57">
        <v>2864</v>
      </c>
      <c r="JJ112" s="13"/>
      <c r="JK112" s="13">
        <v>1</v>
      </c>
      <c r="JL112" s="13">
        <v>1</v>
      </c>
      <c r="JM112" s="13"/>
      <c r="JN112" s="13"/>
      <c r="JO112" s="13"/>
      <c r="JP112" s="13">
        <v>1</v>
      </c>
      <c r="JQ112" s="13"/>
      <c r="JR112" s="13"/>
      <c r="JS112" s="13"/>
      <c r="JT112" s="13"/>
      <c r="JU112" s="13"/>
      <c r="JV112" s="13"/>
      <c r="JW112" s="13"/>
      <c r="JX112" s="13">
        <v>2</v>
      </c>
      <c r="JY112" s="13"/>
      <c r="JZ112" s="13"/>
      <c r="KA112" s="13"/>
      <c r="KB112" s="13">
        <v>1</v>
      </c>
      <c r="KC112" s="13"/>
      <c r="KD112" s="13">
        <v>1</v>
      </c>
      <c r="KE112" s="13">
        <v>1</v>
      </c>
      <c r="KF112" s="13"/>
      <c r="KG112" s="13"/>
      <c r="KH112" s="13"/>
      <c r="KI112" s="13">
        <v>1</v>
      </c>
      <c r="KJ112" s="13">
        <v>1</v>
      </c>
      <c r="KK112" s="13"/>
      <c r="KL112" s="13">
        <v>1</v>
      </c>
      <c r="KM112" s="13">
        <v>2</v>
      </c>
      <c r="KN112" s="13"/>
      <c r="KO112" s="13">
        <v>2</v>
      </c>
      <c r="KP112" s="13"/>
      <c r="KQ112" s="13">
        <v>1</v>
      </c>
      <c r="KR112" s="13">
        <v>1</v>
      </c>
      <c r="KS112" s="13"/>
      <c r="KT112" s="13">
        <v>1</v>
      </c>
      <c r="KU112" s="13"/>
      <c r="KV112" s="13"/>
      <c r="KW112" s="13">
        <v>2</v>
      </c>
      <c r="KX112" s="13">
        <v>1</v>
      </c>
      <c r="KY112" s="13"/>
      <c r="KZ112" s="13"/>
      <c r="LA112" s="13">
        <v>1</v>
      </c>
      <c r="LB112" s="13"/>
      <c r="LC112" s="13"/>
      <c r="LD112" s="13"/>
      <c r="LE112" s="13"/>
      <c r="LF112" s="13"/>
      <c r="LG112" s="13"/>
      <c r="LH112" s="13">
        <v>1</v>
      </c>
      <c r="LI112" s="13"/>
      <c r="LJ112" s="13"/>
      <c r="LK112" s="13"/>
      <c r="LL112" s="13"/>
      <c r="LM112" s="13"/>
      <c r="LN112" s="13"/>
      <c r="LO112" s="13"/>
      <c r="LP112" s="13"/>
      <c r="LQ112" s="13"/>
      <c r="LR112" s="13">
        <v>1</v>
      </c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>
        <v>1</v>
      </c>
      <c r="MD112" s="13"/>
      <c r="ME112" s="13"/>
      <c r="MF112" s="13"/>
      <c r="MG112" s="13"/>
      <c r="MH112" s="13"/>
      <c r="MI112" s="13"/>
      <c r="MJ112" s="13"/>
      <c r="MK112" s="13"/>
      <c r="ML112" s="13"/>
      <c r="MM112" s="13">
        <v>1</v>
      </c>
      <c r="MN112" s="13">
        <v>1</v>
      </c>
      <c r="MO112" s="13">
        <v>1</v>
      </c>
      <c r="MP112" s="13"/>
      <c r="MQ112" s="13">
        <v>2</v>
      </c>
      <c r="MR112" s="13">
        <v>3</v>
      </c>
      <c r="MS112" s="13"/>
      <c r="MT112" s="13"/>
      <c r="MU112" s="13">
        <v>2</v>
      </c>
      <c r="MV112" s="13">
        <v>1</v>
      </c>
      <c r="MW112" s="13">
        <v>2</v>
      </c>
      <c r="MX112" s="13">
        <v>1</v>
      </c>
      <c r="MY112" s="13"/>
      <c r="MZ112" s="13"/>
      <c r="NA112" s="13"/>
      <c r="NB112" s="13"/>
      <c r="NC112" s="13"/>
      <c r="ND112" s="13"/>
      <c r="NE112" s="13">
        <v>1</v>
      </c>
      <c r="NF112" s="13"/>
      <c r="NG112" s="13"/>
      <c r="NH112" s="13"/>
      <c r="NI112" s="13"/>
      <c r="NJ112" s="13"/>
      <c r="NK112" s="13"/>
      <c r="NL112" s="13"/>
      <c r="NM112" s="13"/>
      <c r="NN112" s="57">
        <v>40</v>
      </c>
      <c r="NO112" s="13">
        <v>2904</v>
      </c>
    </row>
    <row r="113" spans="1:379">
      <c r="A113" s="9" t="s">
        <v>124</v>
      </c>
      <c r="B113" s="232">
        <f t="shared" si="149"/>
        <v>451</v>
      </c>
      <c r="C113" s="232">
        <f t="shared" si="150"/>
        <v>404</v>
      </c>
      <c r="D113" s="232">
        <f t="shared" si="151"/>
        <v>1078</v>
      </c>
      <c r="E113" s="232">
        <f t="shared" si="152"/>
        <v>1265</v>
      </c>
      <c r="F113" s="232">
        <f t="shared" si="153"/>
        <v>4425</v>
      </c>
      <c r="G113" s="232">
        <f t="shared" si="154"/>
        <v>4103</v>
      </c>
      <c r="H113" s="232">
        <f t="shared" si="155"/>
        <v>5010</v>
      </c>
      <c r="I113" s="232">
        <f t="shared" si="156"/>
        <v>4466</v>
      </c>
      <c r="J113" s="232">
        <f t="shared" si="157"/>
        <v>4070</v>
      </c>
      <c r="K113" s="232">
        <f t="shared" si="158"/>
        <v>3691</v>
      </c>
      <c r="L113" s="232">
        <f t="shared" si="159"/>
        <v>2621</v>
      </c>
      <c r="M113" s="232">
        <f t="shared" si="160"/>
        <v>2498</v>
      </c>
      <c r="N113" s="232">
        <f t="shared" si="161"/>
        <v>1306</v>
      </c>
      <c r="O113" s="232">
        <f t="shared" si="162"/>
        <v>1134</v>
      </c>
      <c r="P113" s="232">
        <f t="shared" si="163"/>
        <v>613</v>
      </c>
      <c r="Q113" s="232">
        <f t="shared" si="164"/>
        <v>520</v>
      </c>
      <c r="R113" s="232">
        <f t="shared" si="165"/>
        <v>178</v>
      </c>
      <c r="S113" s="232">
        <f t="shared" si="166"/>
        <v>211</v>
      </c>
      <c r="T113" s="232">
        <f t="shared" si="167"/>
        <v>18</v>
      </c>
      <c r="U113" s="232">
        <f t="shared" si="168"/>
        <v>53</v>
      </c>
      <c r="W113" s="16" t="s">
        <v>207</v>
      </c>
      <c r="X113" s="616">
        <f t="shared" si="169"/>
        <v>110</v>
      </c>
      <c r="Y113" s="616">
        <f t="shared" si="170"/>
        <v>109</v>
      </c>
      <c r="Z113" s="616">
        <f t="shared" si="171"/>
        <v>182</v>
      </c>
      <c r="AA113" s="616">
        <f t="shared" si="172"/>
        <v>224</v>
      </c>
      <c r="AB113" s="616">
        <f t="shared" si="173"/>
        <v>242</v>
      </c>
      <c r="AC113" s="616">
        <f t="shared" si="174"/>
        <v>336</v>
      </c>
      <c r="AD113" s="616">
        <f t="shared" si="175"/>
        <v>233</v>
      </c>
      <c r="AE113" s="616">
        <f t="shared" si="176"/>
        <v>311</v>
      </c>
      <c r="AF113" s="616">
        <f t="shared" si="177"/>
        <v>216</v>
      </c>
      <c r="AG113" s="616">
        <f t="shared" si="178"/>
        <v>276</v>
      </c>
      <c r="AH113" s="616">
        <f t="shared" si="179"/>
        <v>242</v>
      </c>
      <c r="AI113" s="616">
        <f t="shared" si="180"/>
        <v>242</v>
      </c>
      <c r="AJ113" s="616">
        <f t="shared" si="181"/>
        <v>141</v>
      </c>
      <c r="AK113" s="616">
        <f t="shared" si="182"/>
        <v>128</v>
      </c>
      <c r="AL113" s="616">
        <f t="shared" si="183"/>
        <v>85</v>
      </c>
      <c r="AM113" s="616">
        <f t="shared" si="184"/>
        <v>74</v>
      </c>
      <c r="AN113" s="616">
        <f t="shared" si="185"/>
        <v>26</v>
      </c>
      <c r="AO113" s="616">
        <f t="shared" si="186"/>
        <v>55</v>
      </c>
      <c r="AP113" s="616">
        <f t="shared" si="187"/>
        <v>8</v>
      </c>
      <c r="AQ113" s="616">
        <f t="shared" si="188"/>
        <v>12</v>
      </c>
      <c r="AR113" s="616">
        <f t="shared" si="189"/>
        <v>22</v>
      </c>
      <c r="AT113" s="16" t="s">
        <v>207</v>
      </c>
      <c r="AU113" s="13">
        <v>6</v>
      </c>
      <c r="AV113" s="13">
        <v>17</v>
      </c>
      <c r="AW113" s="13">
        <v>16</v>
      </c>
      <c r="AX113" s="13">
        <v>5</v>
      </c>
      <c r="AY113" s="13">
        <v>12</v>
      </c>
      <c r="AZ113" s="13">
        <v>14</v>
      </c>
      <c r="BA113" s="13">
        <v>14</v>
      </c>
      <c r="BB113" s="13">
        <v>9</v>
      </c>
      <c r="BC113" s="13">
        <v>5</v>
      </c>
      <c r="BD113" s="13">
        <v>11</v>
      </c>
      <c r="BE113" s="13">
        <v>15</v>
      </c>
      <c r="BF113" s="13">
        <v>15</v>
      </c>
      <c r="BG113" s="13">
        <v>17</v>
      </c>
      <c r="BH113" s="13">
        <v>17</v>
      </c>
      <c r="BI113" s="13">
        <v>19</v>
      </c>
      <c r="BJ113" s="13">
        <v>31</v>
      </c>
      <c r="BK113" s="13">
        <v>21</v>
      </c>
      <c r="BL113" s="13">
        <v>26</v>
      </c>
      <c r="BM113" s="13">
        <v>28</v>
      </c>
      <c r="BN113" s="13">
        <v>35</v>
      </c>
      <c r="BO113" s="13">
        <v>34</v>
      </c>
      <c r="BP113" s="13">
        <v>33</v>
      </c>
      <c r="BQ113" s="13">
        <v>38</v>
      </c>
      <c r="BR113" s="13">
        <v>27</v>
      </c>
      <c r="BS113" s="13">
        <v>23</v>
      </c>
      <c r="BT113" s="13">
        <v>29</v>
      </c>
      <c r="BU113" s="13">
        <v>40</v>
      </c>
      <c r="BV113" s="13">
        <v>32</v>
      </c>
      <c r="BW113" s="13">
        <v>43</v>
      </c>
      <c r="BX113" s="13">
        <v>37</v>
      </c>
      <c r="BY113" s="13">
        <v>38</v>
      </c>
      <c r="BZ113" s="13">
        <v>32</v>
      </c>
      <c r="CA113" s="13">
        <v>24</v>
      </c>
      <c r="CB113" s="13">
        <v>32</v>
      </c>
      <c r="CC113" s="13">
        <v>31</v>
      </c>
      <c r="CD113" s="13">
        <v>28</v>
      </c>
      <c r="CE113" s="13">
        <v>32</v>
      </c>
      <c r="CF113" s="13">
        <v>36</v>
      </c>
      <c r="CG113" s="13">
        <v>17</v>
      </c>
      <c r="CH113" s="13">
        <v>41</v>
      </c>
      <c r="CI113" s="13">
        <v>26</v>
      </c>
      <c r="CJ113" s="13">
        <v>27</v>
      </c>
      <c r="CK113" s="13">
        <v>35</v>
      </c>
      <c r="CL113" s="13">
        <v>29</v>
      </c>
      <c r="CM113" s="13">
        <v>27</v>
      </c>
      <c r="CN113" s="13">
        <v>20</v>
      </c>
      <c r="CO113" s="13">
        <v>27</v>
      </c>
      <c r="CP113" s="13">
        <v>22</v>
      </c>
      <c r="CQ113" s="13">
        <v>32</v>
      </c>
      <c r="CR113" s="13">
        <v>31</v>
      </c>
      <c r="CS113" s="13">
        <v>27</v>
      </c>
      <c r="CT113" s="13">
        <v>35</v>
      </c>
      <c r="CU113" s="13">
        <v>28</v>
      </c>
      <c r="CV113" s="13">
        <v>21</v>
      </c>
      <c r="CW113" s="13">
        <v>29</v>
      </c>
      <c r="CX113" s="13">
        <v>22</v>
      </c>
      <c r="CY113" s="13">
        <v>23</v>
      </c>
      <c r="CZ113" s="13">
        <v>14</v>
      </c>
      <c r="DA113" s="13">
        <v>27</v>
      </c>
      <c r="DB113" s="13">
        <v>16</v>
      </c>
      <c r="DC113" s="13">
        <v>23</v>
      </c>
      <c r="DD113" s="13">
        <v>16</v>
      </c>
      <c r="DE113" s="13">
        <v>17</v>
      </c>
      <c r="DF113" s="13">
        <v>15</v>
      </c>
      <c r="DG113" s="13">
        <v>9</v>
      </c>
      <c r="DH113" s="13">
        <v>7</v>
      </c>
      <c r="DI113" s="13">
        <v>8</v>
      </c>
      <c r="DJ113" s="13">
        <v>13</v>
      </c>
      <c r="DK113" s="13">
        <v>9</v>
      </c>
      <c r="DL113" s="13">
        <v>11</v>
      </c>
      <c r="DM113" s="13">
        <v>6</v>
      </c>
      <c r="DN113" s="13">
        <v>7</v>
      </c>
      <c r="DO113" s="13">
        <v>10</v>
      </c>
      <c r="DP113" s="13">
        <v>8</v>
      </c>
      <c r="DQ113" s="13">
        <v>14</v>
      </c>
      <c r="DR113" s="13">
        <v>5</v>
      </c>
      <c r="DS113" s="13">
        <v>4</v>
      </c>
      <c r="DT113" s="13">
        <v>4</v>
      </c>
      <c r="DU113" s="13">
        <v>11</v>
      </c>
      <c r="DV113" s="13">
        <v>5</v>
      </c>
      <c r="DW113" s="13">
        <v>6</v>
      </c>
      <c r="DX113" s="13">
        <v>4</v>
      </c>
      <c r="DY113" s="13">
        <v>9</v>
      </c>
      <c r="DZ113" s="13">
        <v>8</v>
      </c>
      <c r="EA113" s="13">
        <v>2</v>
      </c>
      <c r="EB113" s="13">
        <v>7</v>
      </c>
      <c r="EC113" s="13">
        <v>4</v>
      </c>
      <c r="ED113" s="13">
        <v>8</v>
      </c>
      <c r="EE113" s="13">
        <v>4</v>
      </c>
      <c r="EF113" s="13">
        <v>3</v>
      </c>
      <c r="EG113" s="13"/>
      <c r="EH113" s="13">
        <v>4</v>
      </c>
      <c r="EI113" s="13">
        <v>3</v>
      </c>
      <c r="EJ113" s="13"/>
      <c r="EK113" s="13">
        <v>1</v>
      </c>
      <c r="EL113" s="13"/>
      <c r="EM113" s="13">
        <v>1</v>
      </c>
      <c r="EN113" s="13">
        <v>1</v>
      </c>
      <c r="EO113" s="13">
        <v>1</v>
      </c>
      <c r="EP113" s="13"/>
      <c r="EQ113" s="13"/>
      <c r="ER113" s="13"/>
      <c r="ES113" s="13"/>
      <c r="ET113" s="13"/>
      <c r="EU113" s="13"/>
      <c r="EV113" s="13"/>
      <c r="EW113" s="13">
        <v>1</v>
      </c>
      <c r="EX113" s="13"/>
      <c r="EY113" s="13"/>
      <c r="EZ113" s="13"/>
      <c r="FA113" s="13"/>
      <c r="FB113" s="13">
        <v>1</v>
      </c>
      <c r="FC113" s="57">
        <v>1768</v>
      </c>
      <c r="FD113" s="13">
        <v>1768</v>
      </c>
      <c r="FE113" s="16" t="s">
        <v>207</v>
      </c>
      <c r="FF113" s="13">
        <v>4</v>
      </c>
      <c r="FG113" s="13">
        <v>11</v>
      </c>
      <c r="FH113" s="13">
        <v>18</v>
      </c>
      <c r="FI113" s="13">
        <v>13</v>
      </c>
      <c r="FJ113" s="13">
        <v>9</v>
      </c>
      <c r="FK113" s="13">
        <v>9</v>
      </c>
      <c r="FL113" s="13">
        <v>13</v>
      </c>
      <c r="FM113" s="13">
        <v>10</v>
      </c>
      <c r="FN113" s="13">
        <v>10</v>
      </c>
      <c r="FO113" s="13">
        <v>13</v>
      </c>
      <c r="FP113" s="13">
        <v>14</v>
      </c>
      <c r="FQ113" s="13">
        <v>13</v>
      </c>
      <c r="FR113" s="13">
        <v>12</v>
      </c>
      <c r="FS113" s="13">
        <v>15</v>
      </c>
      <c r="FT113" s="13">
        <v>13</v>
      </c>
      <c r="FU113" s="13">
        <v>20</v>
      </c>
      <c r="FV113" s="13">
        <v>19</v>
      </c>
      <c r="FW113" s="13">
        <v>26</v>
      </c>
      <c r="FX113" s="13">
        <v>27</v>
      </c>
      <c r="FY113" s="13">
        <v>23</v>
      </c>
      <c r="FZ113" s="13">
        <v>23</v>
      </c>
      <c r="GA113" s="13">
        <v>23</v>
      </c>
      <c r="GB113" s="13">
        <v>19</v>
      </c>
      <c r="GC113" s="13">
        <v>19</v>
      </c>
      <c r="GD113" s="13">
        <v>28</v>
      </c>
      <c r="GE113" s="13">
        <v>24</v>
      </c>
      <c r="GF113" s="13">
        <v>17</v>
      </c>
      <c r="GG113" s="13">
        <v>26</v>
      </c>
      <c r="GH113" s="13">
        <v>31</v>
      </c>
      <c r="GI113" s="13">
        <v>32</v>
      </c>
      <c r="GJ113" s="13">
        <v>27</v>
      </c>
      <c r="GK113" s="13">
        <v>26</v>
      </c>
      <c r="GL113" s="13">
        <v>27</v>
      </c>
      <c r="GM113" s="13">
        <v>26</v>
      </c>
      <c r="GN113" s="13">
        <v>26</v>
      </c>
      <c r="GO113" s="13">
        <v>23</v>
      </c>
      <c r="GP113" s="13">
        <v>18</v>
      </c>
      <c r="GQ113" s="13">
        <v>19</v>
      </c>
      <c r="GR113" s="13">
        <v>13</v>
      </c>
      <c r="GS113" s="13">
        <v>28</v>
      </c>
      <c r="GT113" s="13">
        <v>21</v>
      </c>
      <c r="GU113" s="13">
        <v>32</v>
      </c>
      <c r="GV113" s="13">
        <v>25</v>
      </c>
      <c r="GW113" s="13">
        <v>13</v>
      </c>
      <c r="GX113" s="13">
        <v>23</v>
      </c>
      <c r="GY113" s="13">
        <v>19</v>
      </c>
      <c r="GZ113" s="13">
        <v>15</v>
      </c>
      <c r="HA113" s="13">
        <v>29</v>
      </c>
      <c r="HB113" s="13">
        <v>18</v>
      </c>
      <c r="HC113" s="13">
        <v>21</v>
      </c>
      <c r="HD113" s="13">
        <v>19</v>
      </c>
      <c r="HE113" s="13">
        <v>21</v>
      </c>
      <c r="HF113" s="13">
        <v>20</v>
      </c>
      <c r="HG113" s="13">
        <v>26</v>
      </c>
      <c r="HH113" s="13">
        <v>23</v>
      </c>
      <c r="HI113" s="13">
        <v>33</v>
      </c>
      <c r="HJ113" s="13">
        <v>34</v>
      </c>
      <c r="HK113" s="13">
        <v>30</v>
      </c>
      <c r="HL113" s="13">
        <v>21</v>
      </c>
      <c r="HM113" s="13">
        <v>15</v>
      </c>
      <c r="HN113" s="13">
        <v>18</v>
      </c>
      <c r="HO113" s="13">
        <v>12</v>
      </c>
      <c r="HP113" s="13">
        <v>9</v>
      </c>
      <c r="HQ113" s="13">
        <v>17</v>
      </c>
      <c r="HR113" s="13">
        <v>22</v>
      </c>
      <c r="HS113" s="13">
        <v>24</v>
      </c>
      <c r="HT113" s="13">
        <v>11</v>
      </c>
      <c r="HU113" s="13">
        <v>4</v>
      </c>
      <c r="HV113" s="13">
        <v>13</v>
      </c>
      <c r="HW113" s="13">
        <v>11</v>
      </c>
      <c r="HX113" s="13">
        <v>14</v>
      </c>
      <c r="HY113" s="13">
        <v>11</v>
      </c>
      <c r="HZ113" s="13">
        <v>13</v>
      </c>
      <c r="IA113" s="13">
        <v>6</v>
      </c>
      <c r="IB113" s="13">
        <v>12</v>
      </c>
      <c r="IC113" s="13">
        <v>8</v>
      </c>
      <c r="ID113" s="13">
        <v>7</v>
      </c>
      <c r="IE113" s="13">
        <v>4</v>
      </c>
      <c r="IF113" s="13">
        <v>6</v>
      </c>
      <c r="IG113" s="13">
        <v>4</v>
      </c>
      <c r="IH113" s="13">
        <v>3</v>
      </c>
      <c r="II113" s="13">
        <v>4</v>
      </c>
      <c r="IJ113" s="13">
        <v>2</v>
      </c>
      <c r="IK113" s="13">
        <v>6</v>
      </c>
      <c r="IL113" s="13">
        <v>1</v>
      </c>
      <c r="IM113" s="13">
        <v>4</v>
      </c>
      <c r="IN113" s="13">
        <v>1</v>
      </c>
      <c r="IO113" s="13">
        <v>3</v>
      </c>
      <c r="IP113" s="13">
        <v>2</v>
      </c>
      <c r="IQ113" s="13"/>
      <c r="IR113" s="13">
        <v>1</v>
      </c>
      <c r="IS113" s="13">
        <v>1</v>
      </c>
      <c r="IT113" s="13">
        <v>1</v>
      </c>
      <c r="IU113" s="13">
        <v>1</v>
      </c>
      <c r="IV113" s="13">
        <v>2</v>
      </c>
      <c r="IW113" s="13">
        <v>1</v>
      </c>
      <c r="IX113" s="13"/>
      <c r="IY113" s="13"/>
      <c r="IZ113" s="13"/>
      <c r="JA113" s="13"/>
      <c r="JB113" s="13">
        <v>1</v>
      </c>
      <c r="JC113" s="13"/>
      <c r="JD113" s="13"/>
      <c r="JE113" s="13"/>
      <c r="JF113" s="13"/>
      <c r="JG113" s="13"/>
      <c r="JH113" s="13"/>
      <c r="JI113" s="57">
        <v>1485</v>
      </c>
      <c r="JJ113" s="13">
        <v>1</v>
      </c>
      <c r="JK113" s="13"/>
      <c r="JL113" s="13"/>
      <c r="JM113" s="13"/>
      <c r="JN113" s="13"/>
      <c r="JO113" s="13"/>
      <c r="JP113" s="13"/>
      <c r="JQ113" s="13"/>
      <c r="JR113" s="13">
        <v>2</v>
      </c>
      <c r="JS113" s="13">
        <v>1</v>
      </c>
      <c r="JT113" s="13"/>
      <c r="JU113" s="13"/>
      <c r="JV113" s="13">
        <v>1</v>
      </c>
      <c r="JW113" s="13"/>
      <c r="JX113" s="13"/>
      <c r="JY113" s="13"/>
      <c r="JZ113" s="13"/>
      <c r="KA113" s="13"/>
      <c r="KB113" s="13"/>
      <c r="KC113" s="13"/>
      <c r="KD113" s="13">
        <v>1</v>
      </c>
      <c r="KE113" s="13"/>
      <c r="KF113" s="13"/>
      <c r="KG113" s="13"/>
      <c r="KH113" s="13"/>
      <c r="KI113" s="13"/>
      <c r="KJ113" s="13"/>
      <c r="KK113" s="13"/>
      <c r="KL113" s="13"/>
      <c r="KM113" s="13">
        <v>1</v>
      </c>
      <c r="KN113" s="13">
        <v>2</v>
      </c>
      <c r="KO113" s="13"/>
      <c r="KP113" s="13"/>
      <c r="KQ113" s="13">
        <v>1</v>
      </c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>
        <v>1</v>
      </c>
      <c r="LI113" s="13"/>
      <c r="LJ113" s="13"/>
      <c r="LK113" s="13">
        <v>1</v>
      </c>
      <c r="LL113" s="13"/>
      <c r="LM113" s="13"/>
      <c r="LN113" s="13"/>
      <c r="LO113" s="13"/>
      <c r="LP113" s="13"/>
      <c r="LQ113" s="13"/>
      <c r="LR113" s="13">
        <v>1</v>
      </c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>
        <v>1</v>
      </c>
      <c r="MQ113" s="13">
        <v>1</v>
      </c>
      <c r="MR113" s="13"/>
      <c r="MS113" s="13">
        <v>1</v>
      </c>
      <c r="MT113" s="13">
        <v>2</v>
      </c>
      <c r="MU113" s="13">
        <v>1</v>
      </c>
      <c r="MV113" s="13"/>
      <c r="MW113" s="13"/>
      <c r="MX113" s="13"/>
      <c r="MY113" s="13"/>
      <c r="MZ113" s="13">
        <v>1</v>
      </c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>
        <v>1</v>
      </c>
      <c r="NN113" s="57">
        <v>21</v>
      </c>
      <c r="NO113" s="13">
        <v>1506</v>
      </c>
    </row>
    <row r="114" spans="1:379">
      <c r="A114" s="8" t="s">
        <v>125</v>
      </c>
      <c r="B114" s="232">
        <f t="shared" si="149"/>
        <v>10</v>
      </c>
      <c r="C114" s="232">
        <f t="shared" si="150"/>
        <v>17</v>
      </c>
      <c r="D114" s="232">
        <f t="shared" si="151"/>
        <v>51</v>
      </c>
      <c r="E114" s="232">
        <f t="shared" si="152"/>
        <v>63</v>
      </c>
      <c r="F114" s="232">
        <f t="shared" si="153"/>
        <v>239</v>
      </c>
      <c r="G114" s="232">
        <f t="shared" si="154"/>
        <v>223</v>
      </c>
      <c r="H114" s="232">
        <f t="shared" si="155"/>
        <v>297</v>
      </c>
      <c r="I114" s="232">
        <f t="shared" si="156"/>
        <v>262</v>
      </c>
      <c r="J114" s="232">
        <f t="shared" si="157"/>
        <v>273</v>
      </c>
      <c r="K114" s="232">
        <f t="shared" si="158"/>
        <v>248</v>
      </c>
      <c r="L114" s="232">
        <f t="shared" si="159"/>
        <v>149</v>
      </c>
      <c r="M114" s="232">
        <f t="shared" si="160"/>
        <v>164</v>
      </c>
      <c r="N114" s="232">
        <f t="shared" si="161"/>
        <v>107</v>
      </c>
      <c r="O114" s="232">
        <f t="shared" si="162"/>
        <v>93</v>
      </c>
      <c r="P114" s="232">
        <f t="shared" si="163"/>
        <v>76</v>
      </c>
      <c r="Q114" s="232">
        <f t="shared" si="164"/>
        <v>55</v>
      </c>
      <c r="R114" s="232">
        <f t="shared" si="165"/>
        <v>24</v>
      </c>
      <c r="S114" s="232">
        <f t="shared" si="166"/>
        <v>32</v>
      </c>
      <c r="T114" s="232">
        <f t="shared" si="167"/>
        <v>4</v>
      </c>
      <c r="U114" s="232">
        <f t="shared" si="168"/>
        <v>11</v>
      </c>
      <c r="W114" s="16" t="s">
        <v>119</v>
      </c>
      <c r="X114" s="616">
        <f t="shared" si="169"/>
        <v>38</v>
      </c>
      <c r="Y114" s="616">
        <f t="shared" si="170"/>
        <v>36</v>
      </c>
      <c r="Z114" s="616">
        <f t="shared" si="171"/>
        <v>119</v>
      </c>
      <c r="AA114" s="616">
        <f t="shared" si="172"/>
        <v>164</v>
      </c>
      <c r="AB114" s="616">
        <f t="shared" si="173"/>
        <v>324</v>
      </c>
      <c r="AC114" s="616">
        <f t="shared" si="174"/>
        <v>357</v>
      </c>
      <c r="AD114" s="616">
        <f t="shared" si="175"/>
        <v>379</v>
      </c>
      <c r="AE114" s="616">
        <f t="shared" si="176"/>
        <v>436</v>
      </c>
      <c r="AF114" s="616">
        <f t="shared" si="177"/>
        <v>342</v>
      </c>
      <c r="AG114" s="616">
        <f t="shared" si="178"/>
        <v>421</v>
      </c>
      <c r="AH114" s="616">
        <f t="shared" si="179"/>
        <v>252</v>
      </c>
      <c r="AI114" s="616">
        <f t="shared" si="180"/>
        <v>283</v>
      </c>
      <c r="AJ114" s="616">
        <f t="shared" si="181"/>
        <v>184</v>
      </c>
      <c r="AK114" s="616">
        <f t="shared" si="182"/>
        <v>167</v>
      </c>
      <c r="AL114" s="616">
        <f t="shared" si="183"/>
        <v>122</v>
      </c>
      <c r="AM114" s="616">
        <f t="shared" si="184"/>
        <v>124</v>
      </c>
      <c r="AN114" s="616">
        <f t="shared" si="185"/>
        <v>48</v>
      </c>
      <c r="AO114" s="616">
        <f t="shared" si="186"/>
        <v>51</v>
      </c>
      <c r="AP114" s="616">
        <f t="shared" si="187"/>
        <v>5</v>
      </c>
      <c r="AQ114" s="616">
        <f t="shared" si="188"/>
        <v>22</v>
      </c>
      <c r="AR114" s="616">
        <f t="shared" si="189"/>
        <v>36</v>
      </c>
      <c r="AT114" s="16" t="s">
        <v>119</v>
      </c>
      <c r="AU114" s="13">
        <v>2</v>
      </c>
      <c r="AV114" s="13">
        <v>6</v>
      </c>
      <c r="AW114" s="13">
        <v>2</v>
      </c>
      <c r="AX114" s="13">
        <v>1</v>
      </c>
      <c r="AY114" s="13">
        <v>3</v>
      </c>
      <c r="AZ114" s="13">
        <v>4</v>
      </c>
      <c r="BA114" s="13">
        <v>8</v>
      </c>
      <c r="BB114" s="13">
        <v>5</v>
      </c>
      <c r="BC114" s="13">
        <v>3</v>
      </c>
      <c r="BD114" s="13">
        <v>2</v>
      </c>
      <c r="BE114" s="13">
        <v>6</v>
      </c>
      <c r="BF114" s="13">
        <v>5</v>
      </c>
      <c r="BG114" s="13">
        <v>9</v>
      </c>
      <c r="BH114" s="13">
        <v>14</v>
      </c>
      <c r="BI114" s="13">
        <v>17</v>
      </c>
      <c r="BJ114" s="13">
        <v>12</v>
      </c>
      <c r="BK114" s="13">
        <v>20</v>
      </c>
      <c r="BL114" s="13">
        <v>28</v>
      </c>
      <c r="BM114" s="13">
        <v>27</v>
      </c>
      <c r="BN114" s="13">
        <v>26</v>
      </c>
      <c r="BO114" s="13">
        <v>31</v>
      </c>
      <c r="BP114" s="13">
        <v>32</v>
      </c>
      <c r="BQ114" s="13">
        <v>31</v>
      </c>
      <c r="BR114" s="13">
        <v>45</v>
      </c>
      <c r="BS114" s="13">
        <v>29</v>
      </c>
      <c r="BT114" s="13">
        <v>36</v>
      </c>
      <c r="BU114" s="13">
        <v>47</v>
      </c>
      <c r="BV114" s="13">
        <v>33</v>
      </c>
      <c r="BW114" s="13">
        <v>34</v>
      </c>
      <c r="BX114" s="13">
        <v>39</v>
      </c>
      <c r="BY114" s="13">
        <v>36</v>
      </c>
      <c r="BZ114" s="13">
        <v>51</v>
      </c>
      <c r="CA114" s="13">
        <v>38</v>
      </c>
      <c r="CB114" s="13">
        <v>34</v>
      </c>
      <c r="CC114" s="13">
        <v>45</v>
      </c>
      <c r="CD114" s="13">
        <v>53</v>
      </c>
      <c r="CE114" s="13">
        <v>45</v>
      </c>
      <c r="CF114" s="13">
        <v>50</v>
      </c>
      <c r="CG114" s="13">
        <v>43</v>
      </c>
      <c r="CH114" s="13">
        <v>41</v>
      </c>
      <c r="CI114" s="13">
        <v>42</v>
      </c>
      <c r="CJ114" s="13">
        <v>54</v>
      </c>
      <c r="CK114" s="13">
        <v>41</v>
      </c>
      <c r="CL114" s="13">
        <v>50</v>
      </c>
      <c r="CM114" s="13">
        <v>42</v>
      </c>
      <c r="CN114" s="13">
        <v>38</v>
      </c>
      <c r="CO114" s="13">
        <v>43</v>
      </c>
      <c r="CP114" s="13">
        <v>30</v>
      </c>
      <c r="CQ114" s="13">
        <v>39</v>
      </c>
      <c r="CR114" s="13">
        <v>42</v>
      </c>
      <c r="CS114" s="13">
        <v>42</v>
      </c>
      <c r="CT114" s="13">
        <v>26</v>
      </c>
      <c r="CU114" s="13">
        <v>35</v>
      </c>
      <c r="CV114" s="13">
        <v>27</v>
      </c>
      <c r="CW114" s="13">
        <v>24</v>
      </c>
      <c r="CX114" s="13">
        <v>25</v>
      </c>
      <c r="CY114" s="13">
        <v>29</v>
      </c>
      <c r="CZ114" s="13">
        <v>24</v>
      </c>
      <c r="DA114" s="13">
        <v>24</v>
      </c>
      <c r="DB114" s="13">
        <v>27</v>
      </c>
      <c r="DC114" s="13">
        <v>27</v>
      </c>
      <c r="DD114" s="13">
        <v>15</v>
      </c>
      <c r="DE114" s="13">
        <v>10</v>
      </c>
      <c r="DF114" s="13">
        <v>24</v>
      </c>
      <c r="DG114" s="13">
        <v>13</v>
      </c>
      <c r="DH114" s="13">
        <v>19</v>
      </c>
      <c r="DI114" s="13">
        <v>17</v>
      </c>
      <c r="DJ114" s="13">
        <v>15</v>
      </c>
      <c r="DK114" s="13">
        <v>12</v>
      </c>
      <c r="DL114" s="13">
        <v>15</v>
      </c>
      <c r="DM114" s="13">
        <v>18</v>
      </c>
      <c r="DN114" s="13">
        <v>15</v>
      </c>
      <c r="DO114" s="13">
        <v>17</v>
      </c>
      <c r="DP114" s="13">
        <v>11</v>
      </c>
      <c r="DQ114" s="13">
        <v>13</v>
      </c>
      <c r="DR114" s="13">
        <v>9</v>
      </c>
      <c r="DS114" s="13">
        <v>13</v>
      </c>
      <c r="DT114" s="13">
        <v>11</v>
      </c>
      <c r="DU114" s="13">
        <v>8</v>
      </c>
      <c r="DV114" s="13">
        <v>9</v>
      </c>
      <c r="DW114" s="13">
        <v>5</v>
      </c>
      <c r="DX114" s="13">
        <v>4</v>
      </c>
      <c r="DY114" s="13">
        <v>7</v>
      </c>
      <c r="DZ114" s="13">
        <v>8</v>
      </c>
      <c r="EA114" s="13">
        <v>4</v>
      </c>
      <c r="EB114" s="13">
        <v>5</v>
      </c>
      <c r="EC114" s="13">
        <v>5</v>
      </c>
      <c r="ED114" s="13">
        <v>4</v>
      </c>
      <c r="EE114" s="13">
        <v>3</v>
      </c>
      <c r="EF114" s="13">
        <v>6</v>
      </c>
      <c r="EG114" s="13">
        <v>3</v>
      </c>
      <c r="EH114" s="13">
        <v>5</v>
      </c>
      <c r="EI114" s="13">
        <v>5</v>
      </c>
      <c r="EJ114" s="13">
        <v>2</v>
      </c>
      <c r="EK114" s="13">
        <v>1</v>
      </c>
      <c r="EL114" s="13">
        <v>2</v>
      </c>
      <c r="EM114" s="13">
        <v>2</v>
      </c>
      <c r="EN114" s="13"/>
      <c r="EO114" s="13">
        <v>2</v>
      </c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>
        <v>1</v>
      </c>
      <c r="FC114" s="57">
        <v>2062</v>
      </c>
      <c r="FD114" s="13">
        <v>2062</v>
      </c>
      <c r="FE114" s="16" t="s">
        <v>119</v>
      </c>
      <c r="FF114" s="13">
        <v>3</v>
      </c>
      <c r="FG114" s="13">
        <v>1</v>
      </c>
      <c r="FH114" s="13">
        <v>3</v>
      </c>
      <c r="FI114" s="13">
        <v>4</v>
      </c>
      <c r="FJ114" s="13">
        <v>5</v>
      </c>
      <c r="FK114" s="13">
        <v>3</v>
      </c>
      <c r="FL114" s="13">
        <v>2</v>
      </c>
      <c r="FM114" s="13">
        <v>7</v>
      </c>
      <c r="FN114" s="13">
        <v>6</v>
      </c>
      <c r="FO114" s="13">
        <v>4</v>
      </c>
      <c r="FP114" s="13">
        <v>4</v>
      </c>
      <c r="FQ114" s="13">
        <v>5</v>
      </c>
      <c r="FR114" s="13">
        <v>4</v>
      </c>
      <c r="FS114" s="13">
        <v>8</v>
      </c>
      <c r="FT114" s="13">
        <v>10</v>
      </c>
      <c r="FU114" s="13">
        <v>15</v>
      </c>
      <c r="FV114" s="13">
        <v>17</v>
      </c>
      <c r="FW114" s="13">
        <v>16</v>
      </c>
      <c r="FX114" s="13">
        <v>19</v>
      </c>
      <c r="FY114" s="13">
        <v>21</v>
      </c>
      <c r="FZ114" s="13">
        <v>27</v>
      </c>
      <c r="GA114" s="13">
        <v>27</v>
      </c>
      <c r="GB114" s="13">
        <v>24</v>
      </c>
      <c r="GC114" s="13">
        <v>24</v>
      </c>
      <c r="GD114" s="13">
        <v>35</v>
      </c>
      <c r="GE114" s="13">
        <v>29</v>
      </c>
      <c r="GF114" s="13">
        <v>47</v>
      </c>
      <c r="GG114" s="13">
        <v>35</v>
      </c>
      <c r="GH114" s="13">
        <v>32</v>
      </c>
      <c r="GI114" s="13">
        <v>44</v>
      </c>
      <c r="GJ114" s="13">
        <v>32</v>
      </c>
      <c r="GK114" s="13">
        <v>47</v>
      </c>
      <c r="GL114" s="13">
        <v>37</v>
      </c>
      <c r="GM114" s="13">
        <v>36</v>
      </c>
      <c r="GN114" s="13">
        <v>33</v>
      </c>
      <c r="GO114" s="13">
        <v>33</v>
      </c>
      <c r="GP114" s="13">
        <v>40</v>
      </c>
      <c r="GQ114" s="13">
        <v>43</v>
      </c>
      <c r="GR114" s="13">
        <v>39</v>
      </c>
      <c r="GS114" s="13">
        <v>39</v>
      </c>
      <c r="GT114" s="13">
        <v>32</v>
      </c>
      <c r="GU114" s="13">
        <v>40</v>
      </c>
      <c r="GV114" s="13">
        <v>37</v>
      </c>
      <c r="GW114" s="13">
        <v>43</v>
      </c>
      <c r="GX114" s="13">
        <v>36</v>
      </c>
      <c r="GY114" s="13">
        <v>43</v>
      </c>
      <c r="GZ114" s="13">
        <v>31</v>
      </c>
      <c r="HA114" s="13">
        <v>29</v>
      </c>
      <c r="HB114" s="13">
        <v>24</v>
      </c>
      <c r="HC114" s="13">
        <v>27</v>
      </c>
      <c r="HD114" s="13">
        <v>29</v>
      </c>
      <c r="HE114" s="13">
        <v>26</v>
      </c>
      <c r="HF114" s="13">
        <v>25</v>
      </c>
      <c r="HG114" s="13">
        <v>29</v>
      </c>
      <c r="HH114" s="13">
        <v>22</v>
      </c>
      <c r="HI114" s="13">
        <v>19</v>
      </c>
      <c r="HJ114" s="13">
        <v>27</v>
      </c>
      <c r="HK114" s="13">
        <v>25</v>
      </c>
      <c r="HL114" s="13">
        <v>22</v>
      </c>
      <c r="HM114" s="13">
        <v>28</v>
      </c>
      <c r="HN114" s="13">
        <v>20</v>
      </c>
      <c r="HO114" s="13">
        <v>19</v>
      </c>
      <c r="HP114" s="13">
        <v>22</v>
      </c>
      <c r="HQ114" s="13">
        <v>17</v>
      </c>
      <c r="HR114" s="13">
        <v>23</v>
      </c>
      <c r="HS114" s="13">
        <v>21</v>
      </c>
      <c r="HT114" s="13">
        <v>14</v>
      </c>
      <c r="HU114" s="13">
        <v>19</v>
      </c>
      <c r="HV114" s="13">
        <v>11</v>
      </c>
      <c r="HW114" s="13">
        <v>18</v>
      </c>
      <c r="HX114" s="13">
        <v>16</v>
      </c>
      <c r="HY114" s="13">
        <v>12</v>
      </c>
      <c r="HZ114" s="13">
        <v>17</v>
      </c>
      <c r="IA114" s="13">
        <v>9</v>
      </c>
      <c r="IB114" s="13">
        <v>14</v>
      </c>
      <c r="IC114" s="13">
        <v>14</v>
      </c>
      <c r="ID114" s="13">
        <v>12</v>
      </c>
      <c r="IE114" s="13">
        <v>7</v>
      </c>
      <c r="IF114" s="13">
        <v>12</v>
      </c>
      <c r="IG114" s="13">
        <v>9</v>
      </c>
      <c r="IH114" s="13">
        <v>10</v>
      </c>
      <c r="II114" s="13">
        <v>4</v>
      </c>
      <c r="IJ114" s="13">
        <v>3</v>
      </c>
      <c r="IK114" s="13">
        <v>7</v>
      </c>
      <c r="IL114" s="13">
        <v>5</v>
      </c>
      <c r="IM114" s="13">
        <v>5</v>
      </c>
      <c r="IN114" s="13">
        <v>2</v>
      </c>
      <c r="IO114" s="13">
        <v>3</v>
      </c>
      <c r="IP114" s="13">
        <v>4</v>
      </c>
      <c r="IQ114" s="13">
        <v>5</v>
      </c>
      <c r="IR114" s="13">
        <v>2</v>
      </c>
      <c r="IS114" s="13">
        <v>1</v>
      </c>
      <c r="IT114" s="13"/>
      <c r="IU114" s="13">
        <v>2</v>
      </c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57">
        <v>1813</v>
      </c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>
        <v>1</v>
      </c>
      <c r="JV114" s="13"/>
      <c r="JW114" s="13"/>
      <c r="JX114" s="13"/>
      <c r="JY114" s="13">
        <v>1</v>
      </c>
      <c r="JZ114" s="13"/>
      <c r="KA114" s="13"/>
      <c r="KB114" s="13">
        <v>1</v>
      </c>
      <c r="KC114" s="13">
        <v>1</v>
      </c>
      <c r="KD114" s="13"/>
      <c r="KE114" s="13"/>
      <c r="KF114" s="13"/>
      <c r="KG114" s="13"/>
      <c r="KH114" s="13"/>
      <c r="KI114" s="13"/>
      <c r="KJ114" s="13"/>
      <c r="KK114" s="13">
        <v>1</v>
      </c>
      <c r="KL114" s="13"/>
      <c r="KM114" s="13"/>
      <c r="KN114" s="13">
        <v>1</v>
      </c>
      <c r="KO114" s="13"/>
      <c r="KP114" s="13">
        <v>2</v>
      </c>
      <c r="KQ114" s="13">
        <v>1</v>
      </c>
      <c r="KR114" s="13">
        <v>2</v>
      </c>
      <c r="KS114" s="13"/>
      <c r="KT114" s="13"/>
      <c r="KU114" s="13">
        <v>1</v>
      </c>
      <c r="KV114" s="13"/>
      <c r="KW114" s="13">
        <v>2</v>
      </c>
      <c r="KX114" s="13"/>
      <c r="KY114" s="13">
        <v>3</v>
      </c>
      <c r="KZ114" s="13"/>
      <c r="LA114" s="13"/>
      <c r="LB114" s="13"/>
      <c r="LC114" s="13">
        <v>1</v>
      </c>
      <c r="LD114" s="13"/>
      <c r="LE114" s="13">
        <v>1</v>
      </c>
      <c r="LF114" s="13"/>
      <c r="LG114" s="13"/>
      <c r="LH114" s="13">
        <v>1</v>
      </c>
      <c r="LI114" s="13">
        <v>1</v>
      </c>
      <c r="LJ114" s="13"/>
      <c r="LK114" s="13">
        <v>1</v>
      </c>
      <c r="LL114" s="13">
        <v>2</v>
      </c>
      <c r="LM114" s="13"/>
      <c r="LN114" s="13"/>
      <c r="LO114" s="13">
        <v>1</v>
      </c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>
        <v>1</v>
      </c>
      <c r="MH114" s="13"/>
      <c r="MI114" s="13">
        <v>1</v>
      </c>
      <c r="MJ114" s="13"/>
      <c r="MK114" s="13"/>
      <c r="ML114" s="13"/>
      <c r="MM114" s="13"/>
      <c r="MN114" s="13"/>
      <c r="MO114" s="13"/>
      <c r="MP114" s="13">
        <v>1</v>
      </c>
      <c r="MQ114" s="13">
        <v>1</v>
      </c>
      <c r="MR114" s="13"/>
      <c r="MS114" s="13"/>
      <c r="MT114" s="13">
        <v>3</v>
      </c>
      <c r="MU114" s="13"/>
      <c r="MV114" s="13">
        <v>2</v>
      </c>
      <c r="MW114" s="13"/>
      <c r="MX114" s="13"/>
      <c r="MY114" s="13"/>
      <c r="MZ114" s="13"/>
      <c r="NA114" s="13"/>
      <c r="NB114" s="13"/>
      <c r="NC114" s="13">
        <v>1</v>
      </c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57">
        <v>35</v>
      </c>
      <c r="NO114" s="13">
        <v>1848</v>
      </c>
    </row>
    <row r="115" spans="1:379">
      <c r="A115" s="9" t="s">
        <v>126</v>
      </c>
      <c r="B115" s="232">
        <f t="shared" si="149"/>
        <v>114</v>
      </c>
      <c r="C115" s="232">
        <f t="shared" si="150"/>
        <v>86</v>
      </c>
      <c r="D115" s="232">
        <f t="shared" si="151"/>
        <v>188</v>
      </c>
      <c r="E115" s="232">
        <f t="shared" si="152"/>
        <v>246</v>
      </c>
      <c r="F115" s="232">
        <f t="shared" si="153"/>
        <v>720</v>
      </c>
      <c r="G115" s="232">
        <f t="shared" si="154"/>
        <v>738</v>
      </c>
      <c r="H115" s="232">
        <f t="shared" si="155"/>
        <v>912</v>
      </c>
      <c r="I115" s="232">
        <f t="shared" si="156"/>
        <v>762</v>
      </c>
      <c r="J115" s="232">
        <f t="shared" si="157"/>
        <v>664</v>
      </c>
      <c r="K115" s="232">
        <f t="shared" si="158"/>
        <v>549</v>
      </c>
      <c r="L115" s="232">
        <f t="shared" si="159"/>
        <v>397</v>
      </c>
      <c r="M115" s="232">
        <f t="shared" si="160"/>
        <v>401</v>
      </c>
      <c r="N115" s="232">
        <f t="shared" si="161"/>
        <v>228</v>
      </c>
      <c r="O115" s="232">
        <f t="shared" si="162"/>
        <v>204</v>
      </c>
      <c r="P115" s="232">
        <f t="shared" si="163"/>
        <v>95</v>
      </c>
      <c r="Q115" s="232">
        <f t="shared" si="164"/>
        <v>91</v>
      </c>
      <c r="R115" s="232">
        <f t="shared" si="165"/>
        <v>32</v>
      </c>
      <c r="S115" s="232">
        <f t="shared" si="166"/>
        <v>33</v>
      </c>
      <c r="T115" s="232">
        <f t="shared" si="167"/>
        <v>3</v>
      </c>
      <c r="U115" s="232">
        <f t="shared" si="168"/>
        <v>3</v>
      </c>
      <c r="W115" s="16" t="s">
        <v>120</v>
      </c>
      <c r="X115" s="616">
        <f t="shared" si="169"/>
        <v>788</v>
      </c>
      <c r="Y115" s="616">
        <f t="shared" si="170"/>
        <v>640</v>
      </c>
      <c r="Z115" s="616">
        <f t="shared" si="171"/>
        <v>1892</v>
      </c>
      <c r="AA115" s="616">
        <f t="shared" si="172"/>
        <v>1948</v>
      </c>
      <c r="AB115" s="616">
        <f t="shared" si="173"/>
        <v>6502</v>
      </c>
      <c r="AC115" s="616">
        <f t="shared" si="174"/>
        <v>6191</v>
      </c>
      <c r="AD115" s="616">
        <f t="shared" si="175"/>
        <v>8080</v>
      </c>
      <c r="AE115" s="616">
        <f t="shared" si="176"/>
        <v>7229</v>
      </c>
      <c r="AF115" s="616">
        <f t="shared" si="177"/>
        <v>6886</v>
      </c>
      <c r="AG115" s="616">
        <f t="shared" si="178"/>
        <v>6235</v>
      </c>
      <c r="AH115" s="616">
        <f t="shared" si="179"/>
        <v>4638</v>
      </c>
      <c r="AI115" s="616">
        <f t="shared" si="180"/>
        <v>4462</v>
      </c>
      <c r="AJ115" s="616">
        <f t="shared" si="181"/>
        <v>2490</v>
      </c>
      <c r="AK115" s="616">
        <f t="shared" si="182"/>
        <v>2311</v>
      </c>
      <c r="AL115" s="616">
        <f t="shared" si="183"/>
        <v>1226</v>
      </c>
      <c r="AM115" s="616">
        <f t="shared" si="184"/>
        <v>1173</v>
      </c>
      <c r="AN115" s="616">
        <f t="shared" si="185"/>
        <v>389</v>
      </c>
      <c r="AO115" s="616">
        <f t="shared" si="186"/>
        <v>613</v>
      </c>
      <c r="AP115" s="616">
        <f t="shared" si="187"/>
        <v>59</v>
      </c>
      <c r="AQ115" s="616">
        <f t="shared" si="188"/>
        <v>228</v>
      </c>
      <c r="AR115" s="616">
        <f t="shared" si="189"/>
        <v>813</v>
      </c>
      <c r="AT115" s="16" t="s">
        <v>120</v>
      </c>
      <c r="AU115" s="13">
        <v>29</v>
      </c>
      <c r="AV115" s="13">
        <v>96</v>
      </c>
      <c r="AW115" s="13">
        <v>83</v>
      </c>
      <c r="AX115" s="13">
        <v>73</v>
      </c>
      <c r="AY115" s="13">
        <v>64</v>
      </c>
      <c r="AZ115" s="13">
        <v>43</v>
      </c>
      <c r="BA115" s="13">
        <v>59</v>
      </c>
      <c r="BB115" s="13">
        <v>63</v>
      </c>
      <c r="BC115" s="13">
        <v>65</v>
      </c>
      <c r="BD115" s="13">
        <v>65</v>
      </c>
      <c r="BE115" s="13">
        <v>72</v>
      </c>
      <c r="BF115" s="13">
        <v>94</v>
      </c>
      <c r="BG115" s="13">
        <v>105</v>
      </c>
      <c r="BH115" s="13">
        <v>95</v>
      </c>
      <c r="BI115" s="13">
        <v>141</v>
      </c>
      <c r="BJ115" s="13">
        <v>201</v>
      </c>
      <c r="BK115" s="13">
        <v>238</v>
      </c>
      <c r="BL115" s="13">
        <v>309</v>
      </c>
      <c r="BM115" s="13">
        <v>316</v>
      </c>
      <c r="BN115" s="13">
        <v>377</v>
      </c>
      <c r="BO115" s="13">
        <v>419</v>
      </c>
      <c r="BP115" s="13">
        <v>480</v>
      </c>
      <c r="BQ115" s="13">
        <v>511</v>
      </c>
      <c r="BR115" s="13">
        <v>543</v>
      </c>
      <c r="BS115" s="13">
        <v>655</v>
      </c>
      <c r="BT115" s="13">
        <v>693</v>
      </c>
      <c r="BU115" s="13">
        <v>686</v>
      </c>
      <c r="BV115" s="13">
        <v>710</v>
      </c>
      <c r="BW115" s="13">
        <v>753</v>
      </c>
      <c r="BX115" s="13">
        <v>741</v>
      </c>
      <c r="BY115" s="13">
        <v>809</v>
      </c>
      <c r="BZ115" s="13">
        <v>764</v>
      </c>
      <c r="CA115" s="13">
        <v>743</v>
      </c>
      <c r="CB115" s="13">
        <v>745</v>
      </c>
      <c r="CC115" s="13">
        <v>704</v>
      </c>
      <c r="CD115" s="13">
        <v>720</v>
      </c>
      <c r="CE115" s="13">
        <v>644</v>
      </c>
      <c r="CF115" s="13">
        <v>679</v>
      </c>
      <c r="CG115" s="13">
        <v>687</v>
      </c>
      <c r="CH115" s="13">
        <v>734</v>
      </c>
      <c r="CI115" s="13">
        <v>681</v>
      </c>
      <c r="CJ115" s="13">
        <v>695</v>
      </c>
      <c r="CK115" s="13">
        <v>689</v>
      </c>
      <c r="CL115" s="13">
        <v>727</v>
      </c>
      <c r="CM115" s="13">
        <v>645</v>
      </c>
      <c r="CN115" s="13">
        <v>568</v>
      </c>
      <c r="CO115" s="13">
        <v>579</v>
      </c>
      <c r="CP115" s="13">
        <v>537</v>
      </c>
      <c r="CQ115" s="13">
        <v>533</v>
      </c>
      <c r="CR115" s="13">
        <v>581</v>
      </c>
      <c r="CS115" s="13">
        <v>530</v>
      </c>
      <c r="CT115" s="13">
        <v>522</v>
      </c>
      <c r="CU115" s="13">
        <v>460</v>
      </c>
      <c r="CV115" s="13">
        <v>501</v>
      </c>
      <c r="CW115" s="13">
        <v>440</v>
      </c>
      <c r="CX115" s="13">
        <v>433</v>
      </c>
      <c r="CY115" s="13">
        <v>430</v>
      </c>
      <c r="CZ115" s="13">
        <v>387</v>
      </c>
      <c r="DA115" s="13">
        <v>389</v>
      </c>
      <c r="DB115" s="13">
        <v>370</v>
      </c>
      <c r="DC115" s="13">
        <v>321</v>
      </c>
      <c r="DD115" s="13">
        <v>308</v>
      </c>
      <c r="DE115" s="13">
        <v>247</v>
      </c>
      <c r="DF115" s="13">
        <v>235</v>
      </c>
      <c r="DG115" s="13">
        <v>241</v>
      </c>
      <c r="DH115" s="13">
        <v>201</v>
      </c>
      <c r="DI115" s="13">
        <v>201</v>
      </c>
      <c r="DJ115" s="13">
        <v>204</v>
      </c>
      <c r="DK115" s="13">
        <v>172</v>
      </c>
      <c r="DL115" s="13">
        <v>181</v>
      </c>
      <c r="DM115" s="13">
        <v>145</v>
      </c>
      <c r="DN115" s="13">
        <v>140</v>
      </c>
      <c r="DO115" s="13">
        <v>143</v>
      </c>
      <c r="DP115" s="13">
        <v>136</v>
      </c>
      <c r="DQ115" s="13">
        <v>129</v>
      </c>
      <c r="DR115" s="13">
        <v>114</v>
      </c>
      <c r="DS115" s="13">
        <v>95</v>
      </c>
      <c r="DT115" s="13">
        <v>110</v>
      </c>
      <c r="DU115" s="13">
        <v>86</v>
      </c>
      <c r="DV115" s="13">
        <v>75</v>
      </c>
      <c r="DW115" s="13">
        <v>79</v>
      </c>
      <c r="DX115" s="13">
        <v>90</v>
      </c>
      <c r="DY115" s="13">
        <v>61</v>
      </c>
      <c r="DZ115" s="13">
        <v>55</v>
      </c>
      <c r="EA115" s="13">
        <v>57</v>
      </c>
      <c r="EB115" s="13">
        <v>55</v>
      </c>
      <c r="EC115" s="13">
        <v>60</v>
      </c>
      <c r="ED115" s="13">
        <v>65</v>
      </c>
      <c r="EE115" s="13">
        <v>42</v>
      </c>
      <c r="EF115" s="13">
        <v>49</v>
      </c>
      <c r="EG115" s="13">
        <v>46</v>
      </c>
      <c r="EH115" s="13">
        <v>35</v>
      </c>
      <c r="EI115" s="13">
        <v>37</v>
      </c>
      <c r="EJ115" s="13">
        <v>30</v>
      </c>
      <c r="EK115" s="13">
        <v>18</v>
      </c>
      <c r="EL115" s="13">
        <v>17</v>
      </c>
      <c r="EM115" s="13">
        <v>15</v>
      </c>
      <c r="EN115" s="13">
        <v>14</v>
      </c>
      <c r="EO115" s="13">
        <v>5</v>
      </c>
      <c r="EP115" s="13">
        <v>8</v>
      </c>
      <c r="EQ115" s="13">
        <v>1</v>
      </c>
      <c r="ER115" s="13">
        <v>1</v>
      </c>
      <c r="ES115" s="13"/>
      <c r="ET115" s="13"/>
      <c r="EU115" s="13"/>
      <c r="EV115" s="13"/>
      <c r="EW115" s="13">
        <v>1</v>
      </c>
      <c r="EX115" s="13"/>
      <c r="EY115" s="13"/>
      <c r="EZ115" s="13"/>
      <c r="FA115" s="13"/>
      <c r="FB115" s="13">
        <v>4</v>
      </c>
      <c r="FC115" s="57">
        <v>31034</v>
      </c>
      <c r="FD115" s="13">
        <v>31034</v>
      </c>
      <c r="FE115" s="16" t="s">
        <v>120</v>
      </c>
      <c r="FF115" s="13">
        <v>44</v>
      </c>
      <c r="FG115" s="13">
        <v>124</v>
      </c>
      <c r="FH115" s="13">
        <v>112</v>
      </c>
      <c r="FI115" s="13">
        <v>66</v>
      </c>
      <c r="FJ115" s="13">
        <v>73</v>
      </c>
      <c r="FK115" s="13">
        <v>60</v>
      </c>
      <c r="FL115" s="13">
        <v>76</v>
      </c>
      <c r="FM115" s="13">
        <v>68</v>
      </c>
      <c r="FN115" s="13">
        <v>80</v>
      </c>
      <c r="FO115" s="13">
        <v>85</v>
      </c>
      <c r="FP115" s="13">
        <v>70</v>
      </c>
      <c r="FQ115" s="13">
        <v>87</v>
      </c>
      <c r="FR115" s="13">
        <v>79</v>
      </c>
      <c r="FS115" s="13">
        <v>116</v>
      </c>
      <c r="FT115" s="13">
        <v>128</v>
      </c>
      <c r="FU115" s="13">
        <v>168</v>
      </c>
      <c r="FV115" s="13">
        <v>204</v>
      </c>
      <c r="FW115" s="13">
        <v>270</v>
      </c>
      <c r="FX115" s="13">
        <v>378</v>
      </c>
      <c r="FY115" s="13">
        <v>392</v>
      </c>
      <c r="FZ115" s="13">
        <v>407</v>
      </c>
      <c r="GA115" s="13">
        <v>495</v>
      </c>
      <c r="GB115" s="13">
        <v>480</v>
      </c>
      <c r="GC115" s="13">
        <v>549</v>
      </c>
      <c r="GD115" s="13">
        <v>627</v>
      </c>
      <c r="GE115" s="13">
        <v>699</v>
      </c>
      <c r="GF115" s="13">
        <v>742</v>
      </c>
      <c r="GG115" s="13">
        <v>786</v>
      </c>
      <c r="GH115" s="13">
        <v>844</v>
      </c>
      <c r="GI115" s="13">
        <v>873</v>
      </c>
      <c r="GJ115" s="13">
        <v>837</v>
      </c>
      <c r="GK115" s="13">
        <v>864</v>
      </c>
      <c r="GL115" s="13">
        <v>818</v>
      </c>
      <c r="GM115" s="13">
        <v>821</v>
      </c>
      <c r="GN115" s="13">
        <v>821</v>
      </c>
      <c r="GO115" s="13">
        <v>774</v>
      </c>
      <c r="GP115" s="13">
        <v>806</v>
      </c>
      <c r="GQ115" s="13">
        <v>783</v>
      </c>
      <c r="GR115" s="13">
        <v>739</v>
      </c>
      <c r="GS115" s="13">
        <v>817</v>
      </c>
      <c r="GT115" s="13">
        <v>804</v>
      </c>
      <c r="GU115" s="13">
        <v>806</v>
      </c>
      <c r="GV115" s="13">
        <v>740</v>
      </c>
      <c r="GW115" s="13">
        <v>744</v>
      </c>
      <c r="GX115" s="13">
        <v>732</v>
      </c>
      <c r="GY115" s="13">
        <v>670</v>
      </c>
      <c r="GZ115" s="13">
        <v>614</v>
      </c>
      <c r="HA115" s="13">
        <v>631</v>
      </c>
      <c r="HB115" s="13">
        <v>567</v>
      </c>
      <c r="HC115" s="13">
        <v>578</v>
      </c>
      <c r="HD115" s="13">
        <v>573</v>
      </c>
      <c r="HE115" s="13">
        <v>500</v>
      </c>
      <c r="HF115" s="13">
        <v>516</v>
      </c>
      <c r="HG115" s="13">
        <v>470</v>
      </c>
      <c r="HH115" s="13">
        <v>495</v>
      </c>
      <c r="HI115" s="13">
        <v>473</v>
      </c>
      <c r="HJ115" s="13">
        <v>404</v>
      </c>
      <c r="HK115" s="13">
        <v>428</v>
      </c>
      <c r="HL115" s="13">
        <v>403</v>
      </c>
      <c r="HM115" s="13">
        <v>376</v>
      </c>
      <c r="HN115" s="13">
        <v>346</v>
      </c>
      <c r="HO115" s="13">
        <v>279</v>
      </c>
      <c r="HP115" s="13">
        <v>304</v>
      </c>
      <c r="HQ115" s="13">
        <v>283</v>
      </c>
      <c r="HR115" s="13">
        <v>266</v>
      </c>
      <c r="HS115" s="13">
        <v>243</v>
      </c>
      <c r="HT115" s="13">
        <v>212</v>
      </c>
      <c r="HU115" s="13">
        <v>197</v>
      </c>
      <c r="HV115" s="13">
        <v>190</v>
      </c>
      <c r="HW115" s="13">
        <v>170</v>
      </c>
      <c r="HX115" s="13">
        <v>176</v>
      </c>
      <c r="HY115" s="13">
        <v>158</v>
      </c>
      <c r="HZ115" s="13">
        <v>146</v>
      </c>
      <c r="IA115" s="13">
        <v>133</v>
      </c>
      <c r="IB115" s="13">
        <v>134</v>
      </c>
      <c r="IC115" s="13">
        <v>116</v>
      </c>
      <c r="ID115" s="13">
        <v>99</v>
      </c>
      <c r="IE115" s="13">
        <v>105</v>
      </c>
      <c r="IF115" s="13">
        <v>83</v>
      </c>
      <c r="IG115" s="13">
        <v>76</v>
      </c>
      <c r="IH115" s="13">
        <v>69</v>
      </c>
      <c r="II115" s="13">
        <v>62</v>
      </c>
      <c r="IJ115" s="13">
        <v>35</v>
      </c>
      <c r="IK115" s="13">
        <v>41</v>
      </c>
      <c r="IL115" s="13">
        <v>35</v>
      </c>
      <c r="IM115" s="13">
        <v>36</v>
      </c>
      <c r="IN115" s="13">
        <v>34</v>
      </c>
      <c r="IO115" s="13">
        <v>29</v>
      </c>
      <c r="IP115" s="13">
        <v>24</v>
      </c>
      <c r="IQ115" s="13">
        <v>24</v>
      </c>
      <c r="IR115" s="13">
        <v>21</v>
      </c>
      <c r="IS115" s="13">
        <v>12</v>
      </c>
      <c r="IT115" s="13">
        <v>7</v>
      </c>
      <c r="IU115" s="13">
        <v>5</v>
      </c>
      <c r="IV115" s="13">
        <v>4</v>
      </c>
      <c r="IW115" s="13">
        <v>4</v>
      </c>
      <c r="IX115" s="13">
        <v>2</v>
      </c>
      <c r="IY115" s="13">
        <v>3</v>
      </c>
      <c r="IZ115" s="13">
        <v>1</v>
      </c>
      <c r="JA115" s="13"/>
      <c r="JB115" s="13"/>
      <c r="JC115" s="13"/>
      <c r="JD115" s="13"/>
      <c r="JE115" s="13"/>
      <c r="JF115" s="13"/>
      <c r="JG115" s="13"/>
      <c r="JH115" s="13">
        <v>2</v>
      </c>
      <c r="JI115" s="57">
        <v>32952</v>
      </c>
      <c r="JJ115" s="13">
        <v>23</v>
      </c>
      <c r="JK115" s="13">
        <v>38</v>
      </c>
      <c r="JL115" s="13">
        <v>1</v>
      </c>
      <c r="JM115" s="13">
        <v>3</v>
      </c>
      <c r="JN115" s="13">
        <v>4</v>
      </c>
      <c r="JO115" s="13">
        <v>1</v>
      </c>
      <c r="JP115" s="13">
        <v>4</v>
      </c>
      <c r="JQ115" s="13">
        <v>3</v>
      </c>
      <c r="JR115" s="13">
        <v>2</v>
      </c>
      <c r="JS115" s="13">
        <v>5</v>
      </c>
      <c r="JT115" s="13">
        <v>5</v>
      </c>
      <c r="JU115" s="13">
        <v>6</v>
      </c>
      <c r="JV115" s="13">
        <v>13</v>
      </c>
      <c r="JW115" s="13">
        <v>10</v>
      </c>
      <c r="JX115" s="13">
        <v>7</v>
      </c>
      <c r="JY115" s="13">
        <v>10</v>
      </c>
      <c r="JZ115" s="13">
        <v>10</v>
      </c>
      <c r="KA115" s="13">
        <v>14</v>
      </c>
      <c r="KB115" s="13">
        <v>14</v>
      </c>
      <c r="KC115" s="13">
        <v>19</v>
      </c>
      <c r="KD115" s="13">
        <v>24</v>
      </c>
      <c r="KE115" s="13">
        <v>19</v>
      </c>
      <c r="KF115" s="13">
        <v>21</v>
      </c>
      <c r="KG115" s="13">
        <v>13</v>
      </c>
      <c r="KH115" s="13">
        <v>22</v>
      </c>
      <c r="KI115" s="13">
        <v>15</v>
      </c>
      <c r="KJ115" s="13">
        <v>10</v>
      </c>
      <c r="KK115" s="13">
        <v>10</v>
      </c>
      <c r="KL115" s="13">
        <v>9</v>
      </c>
      <c r="KM115" s="13">
        <v>8</v>
      </c>
      <c r="KN115" s="13">
        <v>8</v>
      </c>
      <c r="KO115" s="13">
        <v>17</v>
      </c>
      <c r="KP115" s="13">
        <v>21</v>
      </c>
      <c r="KQ115" s="13">
        <v>13</v>
      </c>
      <c r="KR115" s="13">
        <v>11</v>
      </c>
      <c r="KS115" s="13">
        <v>10</v>
      </c>
      <c r="KT115" s="13">
        <v>10</v>
      </c>
      <c r="KU115" s="13">
        <v>11</v>
      </c>
      <c r="KV115" s="13">
        <v>15</v>
      </c>
      <c r="KW115" s="13">
        <v>6</v>
      </c>
      <c r="KX115" s="13">
        <v>11</v>
      </c>
      <c r="KY115" s="13">
        <v>11</v>
      </c>
      <c r="KZ115" s="13">
        <v>8</v>
      </c>
      <c r="LA115" s="13">
        <v>9</v>
      </c>
      <c r="LB115" s="13">
        <v>14</v>
      </c>
      <c r="LC115" s="13">
        <v>11</v>
      </c>
      <c r="LD115" s="13">
        <v>9</v>
      </c>
      <c r="LE115" s="13">
        <v>9</v>
      </c>
      <c r="LF115" s="13">
        <v>9</v>
      </c>
      <c r="LG115" s="13">
        <v>6</v>
      </c>
      <c r="LH115" s="13">
        <v>9</v>
      </c>
      <c r="LI115" s="13">
        <v>12</v>
      </c>
      <c r="LJ115" s="13">
        <v>8</v>
      </c>
      <c r="LK115" s="13">
        <v>7</v>
      </c>
      <c r="LL115" s="13">
        <v>10</v>
      </c>
      <c r="LM115" s="13">
        <v>11</v>
      </c>
      <c r="LN115" s="13">
        <v>6</v>
      </c>
      <c r="LO115" s="13">
        <v>5</v>
      </c>
      <c r="LP115" s="13">
        <v>4</v>
      </c>
      <c r="LQ115" s="13">
        <v>7</v>
      </c>
      <c r="LR115" s="13">
        <v>6</v>
      </c>
      <c r="LS115" s="13">
        <v>4</v>
      </c>
      <c r="LT115" s="13">
        <v>4</v>
      </c>
      <c r="LU115" s="13">
        <v>4</v>
      </c>
      <c r="LV115" s="13">
        <v>6</v>
      </c>
      <c r="LW115" s="13">
        <v>3</v>
      </c>
      <c r="LX115" s="13">
        <v>10</v>
      </c>
      <c r="LY115" s="13">
        <v>8</v>
      </c>
      <c r="LZ115" s="13">
        <v>2</v>
      </c>
      <c r="MA115" s="13">
        <v>4</v>
      </c>
      <c r="MB115" s="13"/>
      <c r="MC115" s="13">
        <v>8</v>
      </c>
      <c r="MD115" s="13">
        <v>4</v>
      </c>
      <c r="ME115" s="13">
        <v>2</v>
      </c>
      <c r="MF115" s="13">
        <v>4</v>
      </c>
      <c r="MG115" s="13">
        <v>7</v>
      </c>
      <c r="MH115" s="13">
        <v>6</v>
      </c>
      <c r="MI115" s="13">
        <v>4</v>
      </c>
      <c r="MJ115" s="13">
        <v>6</v>
      </c>
      <c r="MK115" s="13">
        <v>1</v>
      </c>
      <c r="ML115" s="13">
        <v>2</v>
      </c>
      <c r="MM115" s="13">
        <v>3</v>
      </c>
      <c r="MN115" s="13">
        <v>1</v>
      </c>
      <c r="MO115" s="13">
        <v>5</v>
      </c>
      <c r="MP115" s="13">
        <v>4</v>
      </c>
      <c r="MQ115" s="13">
        <v>1</v>
      </c>
      <c r="MR115" s="13">
        <v>4</v>
      </c>
      <c r="MS115" s="13">
        <v>1</v>
      </c>
      <c r="MT115" s="13">
        <v>6</v>
      </c>
      <c r="MU115" s="13">
        <v>6</v>
      </c>
      <c r="MV115" s="13">
        <v>3</v>
      </c>
      <c r="MW115" s="13">
        <v>5</v>
      </c>
      <c r="MX115" s="13">
        <v>1</v>
      </c>
      <c r="MY115" s="13">
        <v>2</v>
      </c>
      <c r="MZ115" s="13">
        <v>2</v>
      </c>
      <c r="NA115" s="13">
        <v>5</v>
      </c>
      <c r="NB115" s="13">
        <v>1</v>
      </c>
      <c r="NC115" s="13">
        <v>1</v>
      </c>
      <c r="ND115" s="13">
        <v>1</v>
      </c>
      <c r="NE115" s="13">
        <v>2</v>
      </c>
      <c r="NF115" s="13">
        <v>2</v>
      </c>
      <c r="NG115" s="13"/>
      <c r="NH115" s="13"/>
      <c r="NI115" s="13"/>
      <c r="NJ115" s="13"/>
      <c r="NK115" s="13"/>
      <c r="NL115" s="13"/>
      <c r="NM115" s="13">
        <v>15</v>
      </c>
      <c r="NN115" s="57">
        <v>807</v>
      </c>
      <c r="NO115" s="13">
        <v>33759</v>
      </c>
    </row>
    <row r="116" spans="1:379">
      <c r="A116" s="8" t="s">
        <v>127</v>
      </c>
      <c r="B116" s="232">
        <f t="shared" si="149"/>
        <v>37</v>
      </c>
      <c r="C116" s="232">
        <f t="shared" si="150"/>
        <v>57</v>
      </c>
      <c r="D116" s="232">
        <f t="shared" si="151"/>
        <v>242</v>
      </c>
      <c r="E116" s="232">
        <f t="shared" si="152"/>
        <v>322</v>
      </c>
      <c r="F116" s="232">
        <f t="shared" si="153"/>
        <v>794</v>
      </c>
      <c r="G116" s="232">
        <f t="shared" si="154"/>
        <v>809</v>
      </c>
      <c r="H116" s="232">
        <f t="shared" si="155"/>
        <v>812</v>
      </c>
      <c r="I116" s="232">
        <f t="shared" si="156"/>
        <v>833</v>
      </c>
      <c r="J116" s="232">
        <f t="shared" si="157"/>
        <v>662</v>
      </c>
      <c r="K116" s="232">
        <f t="shared" si="158"/>
        <v>658</v>
      </c>
      <c r="L116" s="232">
        <f t="shared" si="159"/>
        <v>448</v>
      </c>
      <c r="M116" s="232">
        <f t="shared" si="160"/>
        <v>473</v>
      </c>
      <c r="N116" s="232">
        <f t="shared" si="161"/>
        <v>289</v>
      </c>
      <c r="O116" s="232">
        <f t="shared" si="162"/>
        <v>261</v>
      </c>
      <c r="P116" s="232">
        <f t="shared" si="163"/>
        <v>132</v>
      </c>
      <c r="Q116" s="232">
        <f t="shared" si="164"/>
        <v>124</v>
      </c>
      <c r="R116" s="232">
        <f t="shared" si="165"/>
        <v>69</v>
      </c>
      <c r="S116" s="232">
        <f t="shared" si="166"/>
        <v>90</v>
      </c>
      <c r="T116" s="232">
        <f t="shared" si="167"/>
        <v>10</v>
      </c>
      <c r="U116" s="232">
        <f t="shared" si="168"/>
        <v>22</v>
      </c>
      <c r="W116" s="16" t="s">
        <v>208</v>
      </c>
      <c r="X116" s="616">
        <f t="shared" si="169"/>
        <v>210</v>
      </c>
      <c r="Y116" s="616">
        <f t="shared" si="170"/>
        <v>196</v>
      </c>
      <c r="Z116" s="616">
        <f t="shared" si="171"/>
        <v>490</v>
      </c>
      <c r="AA116" s="616">
        <f t="shared" si="172"/>
        <v>524</v>
      </c>
      <c r="AB116" s="616">
        <f t="shared" si="173"/>
        <v>1485</v>
      </c>
      <c r="AC116" s="616">
        <f t="shared" si="174"/>
        <v>1427</v>
      </c>
      <c r="AD116" s="616">
        <f t="shared" si="175"/>
        <v>1617</v>
      </c>
      <c r="AE116" s="616">
        <f t="shared" si="176"/>
        <v>1551</v>
      </c>
      <c r="AF116" s="616">
        <f t="shared" si="177"/>
        <v>1374</v>
      </c>
      <c r="AG116" s="616">
        <f t="shared" si="178"/>
        <v>1384</v>
      </c>
      <c r="AH116" s="616">
        <f t="shared" si="179"/>
        <v>1056</v>
      </c>
      <c r="AI116" s="616">
        <f t="shared" si="180"/>
        <v>1018</v>
      </c>
      <c r="AJ116" s="616">
        <f t="shared" si="181"/>
        <v>598</v>
      </c>
      <c r="AK116" s="616">
        <f t="shared" si="182"/>
        <v>509</v>
      </c>
      <c r="AL116" s="616">
        <f t="shared" si="183"/>
        <v>296</v>
      </c>
      <c r="AM116" s="616">
        <f t="shared" si="184"/>
        <v>263</v>
      </c>
      <c r="AN116" s="616">
        <f t="shared" si="185"/>
        <v>111</v>
      </c>
      <c r="AO116" s="616">
        <f t="shared" si="186"/>
        <v>166</v>
      </c>
      <c r="AP116" s="616">
        <f t="shared" si="187"/>
        <v>23</v>
      </c>
      <c r="AQ116" s="616">
        <f t="shared" si="188"/>
        <v>55</v>
      </c>
      <c r="AR116" s="616">
        <f t="shared" si="189"/>
        <v>219</v>
      </c>
      <c r="AT116" s="16" t="s">
        <v>208</v>
      </c>
      <c r="AU116" s="13">
        <v>8</v>
      </c>
      <c r="AV116" s="13">
        <v>12</v>
      </c>
      <c r="AW116" s="13">
        <v>27</v>
      </c>
      <c r="AX116" s="13">
        <v>29</v>
      </c>
      <c r="AY116" s="13">
        <v>21</v>
      </c>
      <c r="AZ116" s="13">
        <v>11</v>
      </c>
      <c r="BA116" s="13">
        <v>13</v>
      </c>
      <c r="BB116" s="13">
        <v>26</v>
      </c>
      <c r="BC116" s="13">
        <v>18</v>
      </c>
      <c r="BD116" s="13">
        <v>31</v>
      </c>
      <c r="BE116" s="13">
        <v>20</v>
      </c>
      <c r="BF116" s="13">
        <v>19</v>
      </c>
      <c r="BG116" s="13">
        <v>20</v>
      </c>
      <c r="BH116" s="13">
        <v>31</v>
      </c>
      <c r="BI116" s="13">
        <v>36</v>
      </c>
      <c r="BJ116" s="13">
        <v>50</v>
      </c>
      <c r="BK116" s="13">
        <v>67</v>
      </c>
      <c r="BL116" s="13">
        <v>71</v>
      </c>
      <c r="BM116" s="13">
        <v>96</v>
      </c>
      <c r="BN116" s="13">
        <v>114</v>
      </c>
      <c r="BO116" s="13">
        <v>100</v>
      </c>
      <c r="BP116" s="13">
        <v>131</v>
      </c>
      <c r="BQ116" s="13">
        <v>109</v>
      </c>
      <c r="BR116" s="13">
        <v>138</v>
      </c>
      <c r="BS116" s="13">
        <v>133</v>
      </c>
      <c r="BT116" s="13">
        <v>152</v>
      </c>
      <c r="BU116" s="13">
        <v>169</v>
      </c>
      <c r="BV116" s="13">
        <v>174</v>
      </c>
      <c r="BW116" s="13">
        <v>158</v>
      </c>
      <c r="BX116" s="13">
        <v>163</v>
      </c>
      <c r="BY116" s="13">
        <v>176</v>
      </c>
      <c r="BZ116" s="13">
        <v>161</v>
      </c>
      <c r="CA116" s="13">
        <v>157</v>
      </c>
      <c r="CB116" s="13">
        <v>166</v>
      </c>
      <c r="CC116" s="13">
        <v>161</v>
      </c>
      <c r="CD116" s="13">
        <v>146</v>
      </c>
      <c r="CE116" s="13">
        <v>149</v>
      </c>
      <c r="CF116" s="13">
        <v>126</v>
      </c>
      <c r="CG116" s="13">
        <v>139</v>
      </c>
      <c r="CH116" s="13">
        <v>170</v>
      </c>
      <c r="CI116" s="13">
        <v>157</v>
      </c>
      <c r="CJ116" s="13">
        <v>148</v>
      </c>
      <c r="CK116" s="13">
        <v>148</v>
      </c>
      <c r="CL116" s="13">
        <v>151</v>
      </c>
      <c r="CM116" s="13">
        <v>130</v>
      </c>
      <c r="CN116" s="13">
        <v>138</v>
      </c>
      <c r="CO116" s="13">
        <v>115</v>
      </c>
      <c r="CP116" s="13">
        <v>137</v>
      </c>
      <c r="CQ116" s="13">
        <v>134</v>
      </c>
      <c r="CR116" s="13">
        <v>126</v>
      </c>
      <c r="CS116" s="13">
        <v>139</v>
      </c>
      <c r="CT116" s="13">
        <v>105</v>
      </c>
      <c r="CU116" s="13">
        <v>101</v>
      </c>
      <c r="CV116" s="13">
        <v>124</v>
      </c>
      <c r="CW116" s="13">
        <v>102</v>
      </c>
      <c r="CX116" s="13">
        <v>94</v>
      </c>
      <c r="CY116" s="13">
        <v>78</v>
      </c>
      <c r="CZ116" s="13">
        <v>102</v>
      </c>
      <c r="DA116" s="13">
        <v>91</v>
      </c>
      <c r="DB116" s="13">
        <v>82</v>
      </c>
      <c r="DC116" s="13">
        <v>73</v>
      </c>
      <c r="DD116" s="13">
        <v>65</v>
      </c>
      <c r="DE116" s="13">
        <v>48</v>
      </c>
      <c r="DF116" s="13">
        <v>57</v>
      </c>
      <c r="DG116" s="13">
        <v>57</v>
      </c>
      <c r="DH116" s="13">
        <v>49</v>
      </c>
      <c r="DI116" s="13">
        <v>36</v>
      </c>
      <c r="DJ116" s="13">
        <v>41</v>
      </c>
      <c r="DK116" s="13">
        <v>43</v>
      </c>
      <c r="DL116" s="13">
        <v>40</v>
      </c>
      <c r="DM116" s="13">
        <v>27</v>
      </c>
      <c r="DN116" s="13">
        <v>30</v>
      </c>
      <c r="DO116" s="13">
        <v>30</v>
      </c>
      <c r="DP116" s="13">
        <v>36</v>
      </c>
      <c r="DQ116" s="13">
        <v>24</v>
      </c>
      <c r="DR116" s="13">
        <v>24</v>
      </c>
      <c r="DS116" s="13">
        <v>30</v>
      </c>
      <c r="DT116" s="13">
        <v>22</v>
      </c>
      <c r="DU116" s="13">
        <v>21</v>
      </c>
      <c r="DV116" s="13">
        <v>19</v>
      </c>
      <c r="DW116" s="13">
        <v>19</v>
      </c>
      <c r="DX116" s="13">
        <v>22</v>
      </c>
      <c r="DY116" s="13">
        <v>17</v>
      </c>
      <c r="DZ116" s="13">
        <v>24</v>
      </c>
      <c r="EA116" s="13">
        <v>24</v>
      </c>
      <c r="EB116" s="13">
        <v>9</v>
      </c>
      <c r="EC116" s="13">
        <v>18</v>
      </c>
      <c r="ED116" s="13">
        <v>9</v>
      </c>
      <c r="EE116" s="13">
        <v>15</v>
      </c>
      <c r="EF116" s="13">
        <v>9</v>
      </c>
      <c r="EG116" s="13">
        <v>11</v>
      </c>
      <c r="EH116" s="13">
        <v>13</v>
      </c>
      <c r="EI116" s="13">
        <v>6</v>
      </c>
      <c r="EJ116" s="13">
        <v>5</v>
      </c>
      <c r="EK116" s="13">
        <v>3</v>
      </c>
      <c r="EL116" s="13">
        <v>2</v>
      </c>
      <c r="EM116" s="13">
        <v>3</v>
      </c>
      <c r="EN116" s="13">
        <v>5</v>
      </c>
      <c r="EO116" s="13">
        <v>1</v>
      </c>
      <c r="EP116" s="13">
        <v>2</v>
      </c>
      <c r="EQ116" s="13">
        <v>1</v>
      </c>
      <c r="ER116" s="13">
        <v>2</v>
      </c>
      <c r="ES116" s="13"/>
      <c r="ET116" s="13"/>
      <c r="EU116" s="13">
        <v>1</v>
      </c>
      <c r="EV116" s="13"/>
      <c r="EW116" s="13"/>
      <c r="EX116" s="13"/>
      <c r="EY116" s="13"/>
      <c r="EZ116" s="13"/>
      <c r="FA116" s="13"/>
      <c r="FB116" s="13"/>
      <c r="FC116" s="57">
        <v>7093</v>
      </c>
      <c r="FD116" s="13">
        <v>7093</v>
      </c>
      <c r="FE116" s="16" t="s">
        <v>208</v>
      </c>
      <c r="FF116" s="13">
        <v>11</v>
      </c>
      <c r="FG116" s="13">
        <v>41</v>
      </c>
      <c r="FH116" s="13">
        <v>27</v>
      </c>
      <c r="FI116" s="13">
        <v>25</v>
      </c>
      <c r="FJ116" s="13">
        <v>26</v>
      </c>
      <c r="FK116" s="13">
        <v>18</v>
      </c>
      <c r="FL116" s="13">
        <v>14</v>
      </c>
      <c r="FM116" s="13">
        <v>18</v>
      </c>
      <c r="FN116" s="13">
        <v>15</v>
      </c>
      <c r="FO116" s="13">
        <v>15</v>
      </c>
      <c r="FP116" s="13">
        <v>19</v>
      </c>
      <c r="FQ116" s="13">
        <v>24</v>
      </c>
      <c r="FR116" s="13">
        <v>18</v>
      </c>
      <c r="FS116" s="13">
        <v>36</v>
      </c>
      <c r="FT116" s="13">
        <v>38</v>
      </c>
      <c r="FU116" s="13">
        <v>40</v>
      </c>
      <c r="FV116" s="13">
        <v>45</v>
      </c>
      <c r="FW116" s="13">
        <v>74</v>
      </c>
      <c r="FX116" s="13">
        <v>97</v>
      </c>
      <c r="FY116" s="13">
        <v>99</v>
      </c>
      <c r="FZ116" s="13">
        <v>107</v>
      </c>
      <c r="GA116" s="13">
        <v>117</v>
      </c>
      <c r="GB116" s="13">
        <v>145</v>
      </c>
      <c r="GC116" s="13">
        <v>137</v>
      </c>
      <c r="GD116" s="13">
        <v>152</v>
      </c>
      <c r="GE116" s="13">
        <v>159</v>
      </c>
      <c r="GF116" s="13">
        <v>145</v>
      </c>
      <c r="GG116" s="13">
        <v>180</v>
      </c>
      <c r="GH116" s="13">
        <v>161</v>
      </c>
      <c r="GI116" s="13">
        <v>182</v>
      </c>
      <c r="GJ116" s="13">
        <v>204</v>
      </c>
      <c r="GK116" s="13">
        <v>160</v>
      </c>
      <c r="GL116" s="13">
        <v>150</v>
      </c>
      <c r="GM116" s="13">
        <v>179</v>
      </c>
      <c r="GN116" s="13">
        <v>164</v>
      </c>
      <c r="GO116" s="13">
        <v>178</v>
      </c>
      <c r="GP116" s="13">
        <v>140</v>
      </c>
      <c r="GQ116" s="13">
        <v>138</v>
      </c>
      <c r="GR116" s="13">
        <v>152</v>
      </c>
      <c r="GS116" s="13">
        <v>152</v>
      </c>
      <c r="GT116" s="13">
        <v>161</v>
      </c>
      <c r="GU116" s="13">
        <v>165</v>
      </c>
      <c r="GV116" s="13">
        <v>147</v>
      </c>
      <c r="GW116" s="13">
        <v>149</v>
      </c>
      <c r="GX116" s="13">
        <v>125</v>
      </c>
      <c r="GY116" s="13">
        <v>126</v>
      </c>
      <c r="GZ116" s="13">
        <v>137</v>
      </c>
      <c r="HA116" s="13">
        <v>111</v>
      </c>
      <c r="HB116" s="13">
        <v>129</v>
      </c>
      <c r="HC116" s="13">
        <v>124</v>
      </c>
      <c r="HD116" s="13">
        <v>108</v>
      </c>
      <c r="HE116" s="13">
        <v>116</v>
      </c>
      <c r="HF116" s="13">
        <v>105</v>
      </c>
      <c r="HG116" s="13">
        <v>86</v>
      </c>
      <c r="HH116" s="13">
        <v>123</v>
      </c>
      <c r="HI116" s="13">
        <v>113</v>
      </c>
      <c r="HJ116" s="13">
        <v>115</v>
      </c>
      <c r="HK116" s="13">
        <v>109</v>
      </c>
      <c r="HL116" s="13">
        <v>83</v>
      </c>
      <c r="HM116" s="13">
        <v>98</v>
      </c>
      <c r="HN116" s="13">
        <v>79</v>
      </c>
      <c r="HO116" s="13">
        <v>63</v>
      </c>
      <c r="HP116" s="13">
        <v>53</v>
      </c>
      <c r="HQ116" s="13">
        <v>76</v>
      </c>
      <c r="HR116" s="13">
        <v>79</v>
      </c>
      <c r="HS116" s="13">
        <v>55</v>
      </c>
      <c r="HT116" s="13">
        <v>51</v>
      </c>
      <c r="HU116" s="13">
        <v>51</v>
      </c>
      <c r="HV116" s="13">
        <v>40</v>
      </c>
      <c r="HW116" s="13">
        <v>51</v>
      </c>
      <c r="HX116" s="13">
        <v>42</v>
      </c>
      <c r="HY116" s="13">
        <v>39</v>
      </c>
      <c r="HZ116" s="13">
        <v>35</v>
      </c>
      <c r="IA116" s="13">
        <v>24</v>
      </c>
      <c r="IB116" s="13">
        <v>34</v>
      </c>
      <c r="IC116" s="13">
        <v>27</v>
      </c>
      <c r="ID116" s="13">
        <v>30</v>
      </c>
      <c r="IE116" s="13">
        <v>20</v>
      </c>
      <c r="IF116" s="13">
        <v>23</v>
      </c>
      <c r="IG116" s="13">
        <v>22</v>
      </c>
      <c r="IH116" s="13">
        <v>22</v>
      </c>
      <c r="II116" s="13">
        <v>20</v>
      </c>
      <c r="IJ116" s="13">
        <v>11</v>
      </c>
      <c r="IK116" s="13">
        <v>10</v>
      </c>
      <c r="IL116" s="13">
        <v>9</v>
      </c>
      <c r="IM116" s="13">
        <v>9</v>
      </c>
      <c r="IN116" s="13">
        <v>8</v>
      </c>
      <c r="IO116" s="13">
        <v>8</v>
      </c>
      <c r="IP116" s="13">
        <v>9</v>
      </c>
      <c r="IQ116" s="13">
        <v>5</v>
      </c>
      <c r="IR116" s="13">
        <v>3</v>
      </c>
      <c r="IS116" s="13">
        <v>4</v>
      </c>
      <c r="IT116" s="13">
        <v>6</v>
      </c>
      <c r="IU116" s="13">
        <v>3</v>
      </c>
      <c r="IV116" s="13">
        <v>2</v>
      </c>
      <c r="IW116" s="13">
        <v>2</v>
      </c>
      <c r="IX116" s="13">
        <v>1</v>
      </c>
      <c r="IY116" s="13"/>
      <c r="IZ116" s="13"/>
      <c r="JA116" s="13"/>
      <c r="JB116" s="13">
        <v>1</v>
      </c>
      <c r="JC116" s="13"/>
      <c r="JD116" s="13"/>
      <c r="JE116" s="13">
        <v>1</v>
      </c>
      <c r="JF116" s="13"/>
      <c r="JG116" s="13"/>
      <c r="JH116" s="13"/>
      <c r="JI116" s="57">
        <v>7260</v>
      </c>
      <c r="JJ116" s="13">
        <v>6</v>
      </c>
      <c r="JK116" s="13">
        <v>14</v>
      </c>
      <c r="JL116" s="13">
        <v>1</v>
      </c>
      <c r="JM116" s="13"/>
      <c r="JN116" s="13">
        <v>1</v>
      </c>
      <c r="JO116" s="13">
        <v>3</v>
      </c>
      <c r="JP116" s="13">
        <v>5</v>
      </c>
      <c r="JQ116" s="13">
        <v>5</v>
      </c>
      <c r="JR116" s="13">
        <v>4</v>
      </c>
      <c r="JS116" s="13">
        <v>2</v>
      </c>
      <c r="JT116" s="13">
        <v>5</v>
      </c>
      <c r="JU116" s="13"/>
      <c r="JV116" s="13"/>
      <c r="JW116" s="13">
        <v>4</v>
      </c>
      <c r="JX116" s="13">
        <v>1</v>
      </c>
      <c r="JY116" s="13">
        <v>4</v>
      </c>
      <c r="JZ116" s="13">
        <v>1</v>
      </c>
      <c r="KA116" s="13">
        <v>1</v>
      </c>
      <c r="KB116" s="13"/>
      <c r="KC116" s="13">
        <v>2</v>
      </c>
      <c r="KD116" s="13">
        <v>3</v>
      </c>
      <c r="KE116" s="13">
        <v>2</v>
      </c>
      <c r="KF116" s="13">
        <v>2</v>
      </c>
      <c r="KG116" s="13">
        <v>4</v>
      </c>
      <c r="KH116" s="13">
        <v>3</v>
      </c>
      <c r="KI116" s="13">
        <v>4</v>
      </c>
      <c r="KJ116" s="13"/>
      <c r="KK116" s="13">
        <v>2</v>
      </c>
      <c r="KL116" s="13">
        <v>2</v>
      </c>
      <c r="KM116" s="13">
        <v>1</v>
      </c>
      <c r="KN116" s="13">
        <v>4</v>
      </c>
      <c r="KO116" s="13">
        <v>3</v>
      </c>
      <c r="KP116" s="13">
        <v>10</v>
      </c>
      <c r="KQ116" s="13">
        <v>8</v>
      </c>
      <c r="KR116" s="13">
        <v>3</v>
      </c>
      <c r="KS116" s="13">
        <v>5</v>
      </c>
      <c r="KT116" s="13">
        <v>6</v>
      </c>
      <c r="KU116" s="13">
        <v>1</v>
      </c>
      <c r="KV116" s="13"/>
      <c r="KW116" s="13">
        <v>3</v>
      </c>
      <c r="KX116" s="13">
        <v>1</v>
      </c>
      <c r="KY116" s="13">
        <v>4</v>
      </c>
      <c r="KZ116" s="13">
        <v>3</v>
      </c>
      <c r="LA116" s="13"/>
      <c r="LB116" s="13">
        <v>5</v>
      </c>
      <c r="LC116" s="13">
        <v>1</v>
      </c>
      <c r="LD116" s="13">
        <v>3</v>
      </c>
      <c r="LE116" s="13">
        <v>1</v>
      </c>
      <c r="LF116" s="13">
        <v>2</v>
      </c>
      <c r="LG116" s="13">
        <v>4</v>
      </c>
      <c r="LH116" s="13"/>
      <c r="LI116" s="13">
        <v>1</v>
      </c>
      <c r="LJ116" s="13">
        <v>2</v>
      </c>
      <c r="LK116" s="13">
        <v>1</v>
      </c>
      <c r="LL116" s="13">
        <v>3</v>
      </c>
      <c r="LM116" s="13"/>
      <c r="LN116" s="13"/>
      <c r="LO116" s="13">
        <v>2</v>
      </c>
      <c r="LP116" s="13">
        <v>1</v>
      </c>
      <c r="LQ116" s="13"/>
      <c r="LR116" s="13">
        <v>2</v>
      </c>
      <c r="LS116" s="13">
        <v>1</v>
      </c>
      <c r="LT116" s="13">
        <v>1</v>
      </c>
      <c r="LU116" s="13">
        <v>2</v>
      </c>
      <c r="LV116" s="13"/>
      <c r="LW116" s="13"/>
      <c r="LX116" s="13"/>
      <c r="LY116" s="13"/>
      <c r="LZ116" s="13"/>
      <c r="MA116" s="13">
        <v>1</v>
      </c>
      <c r="MB116" s="13"/>
      <c r="MC116" s="13"/>
      <c r="MD116" s="13">
        <v>3</v>
      </c>
      <c r="ME116" s="13">
        <v>1</v>
      </c>
      <c r="MF116" s="13"/>
      <c r="MG116" s="13">
        <v>1</v>
      </c>
      <c r="MH116" s="13">
        <v>3</v>
      </c>
      <c r="MI116" s="13"/>
      <c r="MJ116" s="13">
        <v>2</v>
      </c>
      <c r="MK116" s="13"/>
      <c r="ML116" s="13"/>
      <c r="MM116" s="13">
        <v>2</v>
      </c>
      <c r="MN116" s="13">
        <v>4</v>
      </c>
      <c r="MO116" s="13">
        <v>3</v>
      </c>
      <c r="MP116" s="13">
        <v>4</v>
      </c>
      <c r="MQ116" s="13">
        <v>2</v>
      </c>
      <c r="MR116" s="13">
        <v>1</v>
      </c>
      <c r="MS116" s="13">
        <v>2</v>
      </c>
      <c r="MT116" s="13">
        <v>1</v>
      </c>
      <c r="MU116" s="13">
        <v>4</v>
      </c>
      <c r="MV116" s="13">
        <v>3</v>
      </c>
      <c r="MW116" s="13">
        <v>2</v>
      </c>
      <c r="MX116" s="13">
        <v>2</v>
      </c>
      <c r="MY116" s="13">
        <v>5</v>
      </c>
      <c r="MZ116" s="13">
        <v>3</v>
      </c>
      <c r="NA116" s="13"/>
      <c r="NB116" s="13"/>
      <c r="NC116" s="13">
        <v>2</v>
      </c>
      <c r="ND116" s="13">
        <v>1</v>
      </c>
      <c r="NE116" s="13"/>
      <c r="NF116" s="13"/>
      <c r="NG116" s="13">
        <v>1</v>
      </c>
      <c r="NH116" s="13"/>
      <c r="NI116" s="13"/>
      <c r="NJ116" s="13"/>
      <c r="NK116" s="13"/>
      <c r="NL116" s="13"/>
      <c r="NM116" s="13">
        <v>1</v>
      </c>
      <c r="NN116" s="57">
        <v>219</v>
      </c>
      <c r="NO116" s="13">
        <v>7479</v>
      </c>
    </row>
    <row r="117" spans="1:379">
      <c r="A117" s="9" t="s">
        <v>128</v>
      </c>
      <c r="B117" s="232">
        <f t="shared" si="149"/>
        <v>493</v>
      </c>
      <c r="C117" s="232">
        <f t="shared" si="150"/>
        <v>439</v>
      </c>
      <c r="D117" s="232">
        <f t="shared" si="151"/>
        <v>1325</v>
      </c>
      <c r="E117" s="232">
        <f t="shared" si="152"/>
        <v>1500</v>
      </c>
      <c r="F117" s="232">
        <f t="shared" si="153"/>
        <v>5942</v>
      </c>
      <c r="G117" s="232">
        <f t="shared" si="154"/>
        <v>5572</v>
      </c>
      <c r="H117" s="232">
        <f t="shared" si="155"/>
        <v>7077</v>
      </c>
      <c r="I117" s="232">
        <f t="shared" si="156"/>
        <v>6437</v>
      </c>
      <c r="J117" s="232">
        <f t="shared" si="157"/>
        <v>5987</v>
      </c>
      <c r="K117" s="232">
        <f t="shared" si="158"/>
        <v>5604</v>
      </c>
      <c r="L117" s="232">
        <f t="shared" si="159"/>
        <v>3976</v>
      </c>
      <c r="M117" s="232">
        <f t="shared" si="160"/>
        <v>3631</v>
      </c>
      <c r="N117" s="232">
        <f t="shared" si="161"/>
        <v>1978</v>
      </c>
      <c r="O117" s="232">
        <f t="shared" si="162"/>
        <v>1888</v>
      </c>
      <c r="P117" s="232">
        <f t="shared" si="163"/>
        <v>933</v>
      </c>
      <c r="Q117" s="232">
        <f t="shared" si="164"/>
        <v>820</v>
      </c>
      <c r="R117" s="232">
        <f t="shared" si="165"/>
        <v>288</v>
      </c>
      <c r="S117" s="232">
        <f t="shared" si="166"/>
        <v>336</v>
      </c>
      <c r="T117" s="232">
        <f t="shared" si="167"/>
        <v>37</v>
      </c>
      <c r="U117" s="232">
        <f t="shared" si="168"/>
        <v>106</v>
      </c>
      <c r="W117" s="16" t="s">
        <v>122</v>
      </c>
      <c r="X117" s="616">
        <f t="shared" si="169"/>
        <v>42</v>
      </c>
      <c r="Y117" s="616">
        <f t="shared" si="170"/>
        <v>49</v>
      </c>
      <c r="Z117" s="616">
        <f t="shared" si="171"/>
        <v>87</v>
      </c>
      <c r="AA117" s="616">
        <f t="shared" si="172"/>
        <v>115</v>
      </c>
      <c r="AB117" s="616">
        <f t="shared" si="173"/>
        <v>203</v>
      </c>
      <c r="AC117" s="616">
        <f t="shared" si="174"/>
        <v>226</v>
      </c>
      <c r="AD117" s="616">
        <f t="shared" si="175"/>
        <v>223</v>
      </c>
      <c r="AE117" s="616">
        <f t="shared" si="176"/>
        <v>239</v>
      </c>
      <c r="AF117" s="616">
        <f t="shared" si="177"/>
        <v>184</v>
      </c>
      <c r="AG117" s="616">
        <f t="shared" si="178"/>
        <v>215</v>
      </c>
      <c r="AH117" s="616">
        <f t="shared" si="179"/>
        <v>110</v>
      </c>
      <c r="AI117" s="616">
        <f t="shared" si="180"/>
        <v>106</v>
      </c>
      <c r="AJ117" s="616">
        <f t="shared" si="181"/>
        <v>49</v>
      </c>
      <c r="AK117" s="616">
        <f t="shared" si="182"/>
        <v>61</v>
      </c>
      <c r="AL117" s="616">
        <f t="shared" si="183"/>
        <v>26</v>
      </c>
      <c r="AM117" s="616">
        <f t="shared" si="184"/>
        <v>32</v>
      </c>
      <c r="AN117" s="616">
        <f t="shared" si="185"/>
        <v>14</v>
      </c>
      <c r="AO117" s="616">
        <f t="shared" si="186"/>
        <v>11</v>
      </c>
      <c r="AP117" s="616">
        <f t="shared" si="187"/>
        <v>0</v>
      </c>
      <c r="AQ117" s="616">
        <f t="shared" si="188"/>
        <v>8</v>
      </c>
      <c r="AR117" s="616">
        <f t="shared" si="189"/>
        <v>11</v>
      </c>
      <c r="AT117" s="16" t="s">
        <v>122</v>
      </c>
      <c r="AU117" s="13">
        <v>5</v>
      </c>
      <c r="AV117" s="13">
        <v>5</v>
      </c>
      <c r="AW117" s="13">
        <v>5</v>
      </c>
      <c r="AX117" s="13">
        <v>4</v>
      </c>
      <c r="AY117" s="13">
        <v>3</v>
      </c>
      <c r="AZ117" s="13">
        <v>2</v>
      </c>
      <c r="BA117" s="13">
        <v>10</v>
      </c>
      <c r="BB117" s="13">
        <v>3</v>
      </c>
      <c r="BC117" s="13">
        <v>7</v>
      </c>
      <c r="BD117" s="13">
        <v>5</v>
      </c>
      <c r="BE117" s="13">
        <v>5</v>
      </c>
      <c r="BF117" s="13">
        <v>5</v>
      </c>
      <c r="BG117" s="13">
        <v>8</v>
      </c>
      <c r="BH117" s="13">
        <v>6</v>
      </c>
      <c r="BI117" s="13">
        <v>7</v>
      </c>
      <c r="BJ117" s="13">
        <v>16</v>
      </c>
      <c r="BK117" s="13">
        <v>23</v>
      </c>
      <c r="BL117" s="13">
        <v>20</v>
      </c>
      <c r="BM117" s="13">
        <v>7</v>
      </c>
      <c r="BN117" s="13">
        <v>18</v>
      </c>
      <c r="BO117" s="13">
        <v>24</v>
      </c>
      <c r="BP117" s="13">
        <v>10</v>
      </c>
      <c r="BQ117" s="13">
        <v>14</v>
      </c>
      <c r="BR117" s="13">
        <v>25</v>
      </c>
      <c r="BS117" s="13">
        <v>32</v>
      </c>
      <c r="BT117" s="13">
        <v>31</v>
      </c>
      <c r="BU117" s="13">
        <v>22</v>
      </c>
      <c r="BV117" s="13">
        <v>20</v>
      </c>
      <c r="BW117" s="13">
        <v>25</v>
      </c>
      <c r="BX117" s="13">
        <v>23</v>
      </c>
      <c r="BY117" s="13">
        <v>36</v>
      </c>
      <c r="BZ117" s="13">
        <v>16</v>
      </c>
      <c r="CA117" s="13">
        <v>25</v>
      </c>
      <c r="CB117" s="13">
        <v>29</v>
      </c>
      <c r="CC117" s="13">
        <v>16</v>
      </c>
      <c r="CD117" s="13">
        <v>20</v>
      </c>
      <c r="CE117" s="13">
        <v>38</v>
      </c>
      <c r="CF117" s="13">
        <v>18</v>
      </c>
      <c r="CG117" s="13">
        <v>16</v>
      </c>
      <c r="CH117" s="13">
        <v>25</v>
      </c>
      <c r="CI117" s="13">
        <v>28</v>
      </c>
      <c r="CJ117" s="13">
        <v>25</v>
      </c>
      <c r="CK117" s="13">
        <v>24</v>
      </c>
      <c r="CL117" s="13">
        <v>19</v>
      </c>
      <c r="CM117" s="13">
        <v>21</v>
      </c>
      <c r="CN117" s="13">
        <v>21</v>
      </c>
      <c r="CO117" s="13">
        <v>21</v>
      </c>
      <c r="CP117" s="13">
        <v>23</v>
      </c>
      <c r="CQ117" s="13">
        <v>10</v>
      </c>
      <c r="CR117" s="13">
        <v>23</v>
      </c>
      <c r="CS117" s="13">
        <v>17</v>
      </c>
      <c r="CT117" s="13">
        <v>9</v>
      </c>
      <c r="CU117" s="13">
        <v>10</v>
      </c>
      <c r="CV117" s="13">
        <v>17</v>
      </c>
      <c r="CW117" s="13">
        <v>9</v>
      </c>
      <c r="CX117" s="13">
        <v>11</v>
      </c>
      <c r="CY117" s="13">
        <v>8</v>
      </c>
      <c r="CZ117" s="13">
        <v>10</v>
      </c>
      <c r="DA117" s="13">
        <v>6</v>
      </c>
      <c r="DB117" s="13">
        <v>9</v>
      </c>
      <c r="DC117" s="13">
        <v>2</v>
      </c>
      <c r="DD117" s="13">
        <v>5</v>
      </c>
      <c r="DE117" s="13">
        <v>8</v>
      </c>
      <c r="DF117" s="13">
        <v>10</v>
      </c>
      <c r="DG117" s="13">
        <v>8</v>
      </c>
      <c r="DH117" s="13">
        <v>4</v>
      </c>
      <c r="DI117" s="13">
        <v>8</v>
      </c>
      <c r="DJ117" s="13">
        <v>8</v>
      </c>
      <c r="DK117" s="13">
        <v>4</v>
      </c>
      <c r="DL117" s="13">
        <v>4</v>
      </c>
      <c r="DM117" s="13">
        <v>2</v>
      </c>
      <c r="DN117" s="13">
        <v>5</v>
      </c>
      <c r="DO117" s="13">
        <v>3</v>
      </c>
      <c r="DP117" s="13">
        <v>3</v>
      </c>
      <c r="DQ117" s="13">
        <v>3</v>
      </c>
      <c r="DR117" s="13">
        <v>4</v>
      </c>
      <c r="DS117" s="13">
        <v>3</v>
      </c>
      <c r="DT117" s="13">
        <v>4</v>
      </c>
      <c r="DU117" s="13">
        <v>4</v>
      </c>
      <c r="DV117" s="13">
        <v>1</v>
      </c>
      <c r="DW117" s="13"/>
      <c r="DX117" s="13">
        <v>1</v>
      </c>
      <c r="DY117" s="13">
        <v>1</v>
      </c>
      <c r="DZ117" s="13">
        <v>4</v>
      </c>
      <c r="EA117" s="13">
        <v>1</v>
      </c>
      <c r="EB117" s="13">
        <v>1</v>
      </c>
      <c r="EC117" s="13"/>
      <c r="ED117" s="13">
        <v>1</v>
      </c>
      <c r="EE117" s="13">
        <v>1</v>
      </c>
      <c r="EF117" s="13">
        <v>1</v>
      </c>
      <c r="EG117" s="13">
        <v>3</v>
      </c>
      <c r="EH117" s="13">
        <v>3</v>
      </c>
      <c r="EI117" s="13">
        <v>2</v>
      </c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57">
        <v>1062</v>
      </c>
      <c r="FD117" s="13">
        <v>1062</v>
      </c>
      <c r="FE117" s="16" t="s">
        <v>122</v>
      </c>
      <c r="FF117" s="13">
        <v>1</v>
      </c>
      <c r="FG117" s="13">
        <v>5</v>
      </c>
      <c r="FH117" s="13">
        <v>7</v>
      </c>
      <c r="FI117" s="13">
        <v>2</v>
      </c>
      <c r="FJ117" s="13">
        <v>4</v>
      </c>
      <c r="FK117" s="13">
        <v>3</v>
      </c>
      <c r="FL117" s="13">
        <v>6</v>
      </c>
      <c r="FM117" s="13">
        <v>5</v>
      </c>
      <c r="FN117" s="13">
        <v>6</v>
      </c>
      <c r="FO117" s="13">
        <v>3</v>
      </c>
      <c r="FP117" s="13">
        <v>5</v>
      </c>
      <c r="FQ117" s="13">
        <v>6</v>
      </c>
      <c r="FR117" s="13">
        <v>6</v>
      </c>
      <c r="FS117" s="13">
        <v>8</v>
      </c>
      <c r="FT117" s="13">
        <v>7</v>
      </c>
      <c r="FU117" s="13">
        <v>5</v>
      </c>
      <c r="FV117" s="13">
        <v>8</v>
      </c>
      <c r="FW117" s="13">
        <v>9</v>
      </c>
      <c r="FX117" s="13">
        <v>10</v>
      </c>
      <c r="FY117" s="13">
        <v>23</v>
      </c>
      <c r="FZ117" s="13">
        <v>14</v>
      </c>
      <c r="GA117" s="13">
        <v>16</v>
      </c>
      <c r="GB117" s="13">
        <v>18</v>
      </c>
      <c r="GC117" s="13">
        <v>19</v>
      </c>
      <c r="GD117" s="13">
        <v>22</v>
      </c>
      <c r="GE117" s="13">
        <v>21</v>
      </c>
      <c r="GF117" s="13">
        <v>27</v>
      </c>
      <c r="GG117" s="13">
        <v>22</v>
      </c>
      <c r="GH117" s="13">
        <v>17</v>
      </c>
      <c r="GI117" s="13">
        <v>27</v>
      </c>
      <c r="GJ117" s="13">
        <v>25</v>
      </c>
      <c r="GK117" s="13">
        <v>31</v>
      </c>
      <c r="GL117" s="13">
        <v>18</v>
      </c>
      <c r="GM117" s="13">
        <v>22</v>
      </c>
      <c r="GN117" s="13">
        <v>15</v>
      </c>
      <c r="GO117" s="13">
        <v>29</v>
      </c>
      <c r="GP117" s="13">
        <v>25</v>
      </c>
      <c r="GQ117" s="13">
        <v>21</v>
      </c>
      <c r="GR117" s="13">
        <v>16</v>
      </c>
      <c r="GS117" s="13">
        <v>21</v>
      </c>
      <c r="GT117" s="13">
        <v>22</v>
      </c>
      <c r="GU117" s="13">
        <v>19</v>
      </c>
      <c r="GV117" s="13">
        <v>27</v>
      </c>
      <c r="GW117" s="13">
        <v>21</v>
      </c>
      <c r="GX117" s="13">
        <v>20</v>
      </c>
      <c r="GY117" s="13">
        <v>22</v>
      </c>
      <c r="GZ117" s="13">
        <v>16</v>
      </c>
      <c r="HA117" s="13">
        <v>9</v>
      </c>
      <c r="HB117" s="13">
        <v>12</v>
      </c>
      <c r="HC117" s="13">
        <v>16</v>
      </c>
      <c r="HD117" s="13">
        <v>15</v>
      </c>
      <c r="HE117" s="13">
        <v>15</v>
      </c>
      <c r="HF117" s="13">
        <v>11</v>
      </c>
      <c r="HG117" s="13">
        <v>12</v>
      </c>
      <c r="HH117" s="13">
        <v>14</v>
      </c>
      <c r="HI117" s="13">
        <v>5</v>
      </c>
      <c r="HJ117" s="13">
        <v>10</v>
      </c>
      <c r="HK117" s="13">
        <v>12</v>
      </c>
      <c r="HL117" s="13">
        <v>4</v>
      </c>
      <c r="HM117" s="13">
        <v>12</v>
      </c>
      <c r="HN117" s="13">
        <v>4</v>
      </c>
      <c r="HO117" s="13">
        <v>5</v>
      </c>
      <c r="HP117" s="13">
        <v>5</v>
      </c>
      <c r="HQ117" s="13">
        <v>3</v>
      </c>
      <c r="HR117" s="13">
        <v>5</v>
      </c>
      <c r="HS117" s="13">
        <v>5</v>
      </c>
      <c r="HT117" s="13">
        <v>8</v>
      </c>
      <c r="HU117" s="13">
        <v>5</v>
      </c>
      <c r="HV117" s="13">
        <v>2</v>
      </c>
      <c r="HW117" s="13">
        <v>7</v>
      </c>
      <c r="HX117" s="13">
        <v>2</v>
      </c>
      <c r="HY117" s="13">
        <v>5</v>
      </c>
      <c r="HZ117" s="13">
        <v>1</v>
      </c>
      <c r="IA117" s="13">
        <v>3</v>
      </c>
      <c r="IB117" s="13">
        <v>1</v>
      </c>
      <c r="IC117" s="13">
        <v>5</v>
      </c>
      <c r="ID117" s="13">
        <v>3</v>
      </c>
      <c r="IE117" s="13">
        <v>1</v>
      </c>
      <c r="IF117" s="13">
        <v>4</v>
      </c>
      <c r="IG117" s="13">
        <v>1</v>
      </c>
      <c r="IH117" s="13">
        <v>3</v>
      </c>
      <c r="II117" s="13">
        <v>2</v>
      </c>
      <c r="IJ117" s="13">
        <v>2</v>
      </c>
      <c r="IK117" s="13">
        <v>1</v>
      </c>
      <c r="IL117" s="13">
        <v>1</v>
      </c>
      <c r="IM117" s="13">
        <v>1</v>
      </c>
      <c r="IN117" s="13"/>
      <c r="IO117" s="13">
        <v>3</v>
      </c>
      <c r="IP117" s="13">
        <v>1</v>
      </c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57">
        <v>938</v>
      </c>
      <c r="JJ117" s="13"/>
      <c r="JK117" s="13"/>
      <c r="JL117" s="13"/>
      <c r="JM117" s="13">
        <v>1</v>
      </c>
      <c r="JN117" s="13"/>
      <c r="JO117" s="13"/>
      <c r="JP117" s="13"/>
      <c r="JQ117" s="13"/>
      <c r="JR117" s="13"/>
      <c r="JS117" s="13">
        <v>2</v>
      </c>
      <c r="JT117" s="13"/>
      <c r="JU117" s="13"/>
      <c r="JV117" s="13"/>
      <c r="JW117" s="13"/>
      <c r="JX117" s="13">
        <v>1</v>
      </c>
      <c r="JY117" s="13">
        <v>1</v>
      </c>
      <c r="JZ117" s="13">
        <v>1</v>
      </c>
      <c r="KA117" s="13"/>
      <c r="KB117" s="13"/>
      <c r="KC117" s="13"/>
      <c r="KD117" s="13"/>
      <c r="KE117" s="13"/>
      <c r="KF117" s="13"/>
      <c r="KG117" s="13"/>
      <c r="KH117" s="13"/>
      <c r="KI117" s="13">
        <v>1</v>
      </c>
      <c r="KJ117" s="13"/>
      <c r="KK117" s="13"/>
      <c r="KL117" s="13"/>
      <c r="KM117" s="13"/>
      <c r="KN117" s="13">
        <v>1</v>
      </c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>
        <v>1</v>
      </c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>
        <v>1</v>
      </c>
      <c r="MM117" s="13"/>
      <c r="MN117" s="13"/>
      <c r="MO117" s="13"/>
      <c r="MP117" s="13">
        <v>1</v>
      </c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57">
        <v>11</v>
      </c>
      <c r="NO117" s="13">
        <v>949</v>
      </c>
    </row>
    <row r="118" spans="1:379">
      <c r="A118" s="8" t="s">
        <v>129</v>
      </c>
      <c r="B118" s="232">
        <f t="shared" si="149"/>
        <v>33</v>
      </c>
      <c r="C118" s="232">
        <f t="shared" si="150"/>
        <v>22</v>
      </c>
      <c r="D118" s="232">
        <f t="shared" si="151"/>
        <v>77</v>
      </c>
      <c r="E118" s="232">
        <f t="shared" si="152"/>
        <v>103</v>
      </c>
      <c r="F118" s="232">
        <f t="shared" si="153"/>
        <v>234</v>
      </c>
      <c r="G118" s="232">
        <f t="shared" si="154"/>
        <v>234</v>
      </c>
      <c r="H118" s="232">
        <f t="shared" si="155"/>
        <v>248</v>
      </c>
      <c r="I118" s="232">
        <f t="shared" si="156"/>
        <v>291</v>
      </c>
      <c r="J118" s="232">
        <f t="shared" si="157"/>
        <v>233</v>
      </c>
      <c r="K118" s="232">
        <f t="shared" si="158"/>
        <v>229</v>
      </c>
      <c r="L118" s="232">
        <f t="shared" si="159"/>
        <v>166</v>
      </c>
      <c r="M118" s="232">
        <f t="shared" si="160"/>
        <v>147</v>
      </c>
      <c r="N118" s="232">
        <f t="shared" si="161"/>
        <v>91</v>
      </c>
      <c r="O118" s="232">
        <f t="shared" si="162"/>
        <v>86</v>
      </c>
      <c r="P118" s="232">
        <f t="shared" si="163"/>
        <v>45</v>
      </c>
      <c r="Q118" s="232">
        <f t="shared" si="164"/>
        <v>54</v>
      </c>
      <c r="R118" s="232">
        <f t="shared" si="165"/>
        <v>20</v>
      </c>
      <c r="S118" s="232">
        <f t="shared" si="166"/>
        <v>41</v>
      </c>
      <c r="T118" s="232">
        <f t="shared" si="167"/>
        <v>1</v>
      </c>
      <c r="U118" s="232">
        <f t="shared" si="168"/>
        <v>7</v>
      </c>
      <c r="W118" s="16" t="s">
        <v>209</v>
      </c>
      <c r="X118" s="616">
        <f t="shared" si="169"/>
        <v>15</v>
      </c>
      <c r="Y118" s="616">
        <f t="shared" si="170"/>
        <v>5</v>
      </c>
      <c r="Z118" s="616">
        <f t="shared" si="171"/>
        <v>36</v>
      </c>
      <c r="AA118" s="616">
        <f t="shared" si="172"/>
        <v>38</v>
      </c>
      <c r="AB118" s="616">
        <f t="shared" si="173"/>
        <v>89</v>
      </c>
      <c r="AC118" s="616">
        <f t="shared" si="174"/>
        <v>100</v>
      </c>
      <c r="AD118" s="616">
        <f t="shared" si="175"/>
        <v>113</v>
      </c>
      <c r="AE118" s="616">
        <f t="shared" si="176"/>
        <v>134</v>
      </c>
      <c r="AF118" s="616">
        <f t="shared" si="177"/>
        <v>92</v>
      </c>
      <c r="AG118" s="616">
        <f t="shared" si="178"/>
        <v>100</v>
      </c>
      <c r="AH118" s="616">
        <f t="shared" si="179"/>
        <v>61</v>
      </c>
      <c r="AI118" s="616">
        <f t="shared" si="180"/>
        <v>67</v>
      </c>
      <c r="AJ118" s="616">
        <f t="shared" si="181"/>
        <v>41</v>
      </c>
      <c r="AK118" s="616">
        <f t="shared" si="182"/>
        <v>49</v>
      </c>
      <c r="AL118" s="616">
        <f t="shared" si="183"/>
        <v>38</v>
      </c>
      <c r="AM118" s="616">
        <f t="shared" si="184"/>
        <v>39</v>
      </c>
      <c r="AN118" s="616">
        <f t="shared" si="185"/>
        <v>10</v>
      </c>
      <c r="AO118" s="616">
        <f t="shared" si="186"/>
        <v>17</v>
      </c>
      <c r="AP118" s="616">
        <f t="shared" si="187"/>
        <v>7</v>
      </c>
      <c r="AQ118" s="616">
        <f t="shared" si="188"/>
        <v>16</v>
      </c>
      <c r="AR118" s="616">
        <f t="shared" si="189"/>
        <v>12</v>
      </c>
      <c r="AT118" s="16" t="s">
        <v>209</v>
      </c>
      <c r="AU118" s="13"/>
      <c r="AV118" s="13">
        <v>1</v>
      </c>
      <c r="AW118" s="13"/>
      <c r="AX118" s="13">
        <v>1</v>
      </c>
      <c r="AY118" s="13"/>
      <c r="AZ118" s="13"/>
      <c r="BA118" s="13">
        <v>1</v>
      </c>
      <c r="BB118" s="13">
        <v>1</v>
      </c>
      <c r="BC118" s="13">
        <v>1</v>
      </c>
      <c r="BD118" s="13"/>
      <c r="BE118" s="13">
        <v>1</v>
      </c>
      <c r="BF118" s="13">
        <v>3</v>
      </c>
      <c r="BG118" s="13">
        <v>2</v>
      </c>
      <c r="BH118" s="13">
        <v>3</v>
      </c>
      <c r="BI118" s="13">
        <v>3</v>
      </c>
      <c r="BJ118" s="13">
        <v>4</v>
      </c>
      <c r="BK118" s="13">
        <v>7</v>
      </c>
      <c r="BL118" s="13">
        <v>2</v>
      </c>
      <c r="BM118" s="13">
        <v>3</v>
      </c>
      <c r="BN118" s="13">
        <v>10</v>
      </c>
      <c r="BO118" s="13">
        <v>10</v>
      </c>
      <c r="BP118" s="13">
        <v>5</v>
      </c>
      <c r="BQ118" s="13">
        <v>14</v>
      </c>
      <c r="BR118" s="13">
        <v>9</v>
      </c>
      <c r="BS118" s="13">
        <v>10</v>
      </c>
      <c r="BT118" s="13">
        <v>7</v>
      </c>
      <c r="BU118" s="13">
        <v>11</v>
      </c>
      <c r="BV118" s="13">
        <v>9</v>
      </c>
      <c r="BW118" s="13">
        <v>13</v>
      </c>
      <c r="BX118" s="13">
        <v>12</v>
      </c>
      <c r="BY118" s="13">
        <v>18</v>
      </c>
      <c r="BZ118" s="13">
        <v>10</v>
      </c>
      <c r="CA118" s="13">
        <v>13</v>
      </c>
      <c r="CB118" s="13">
        <v>12</v>
      </c>
      <c r="CC118" s="13">
        <v>15</v>
      </c>
      <c r="CD118" s="13">
        <v>7</v>
      </c>
      <c r="CE118" s="13">
        <v>19</v>
      </c>
      <c r="CF118" s="13">
        <v>13</v>
      </c>
      <c r="CG118" s="13">
        <v>11</v>
      </c>
      <c r="CH118" s="13">
        <v>16</v>
      </c>
      <c r="CI118" s="13">
        <v>11</v>
      </c>
      <c r="CJ118" s="13">
        <v>16</v>
      </c>
      <c r="CK118" s="13">
        <v>8</v>
      </c>
      <c r="CL118" s="13">
        <v>16</v>
      </c>
      <c r="CM118" s="13">
        <v>13</v>
      </c>
      <c r="CN118" s="13">
        <v>5</v>
      </c>
      <c r="CO118" s="13">
        <v>5</v>
      </c>
      <c r="CP118" s="13">
        <v>11</v>
      </c>
      <c r="CQ118" s="13">
        <v>6</v>
      </c>
      <c r="CR118" s="13">
        <v>9</v>
      </c>
      <c r="CS118" s="13">
        <v>7</v>
      </c>
      <c r="CT118" s="13">
        <v>5</v>
      </c>
      <c r="CU118" s="13">
        <v>9</v>
      </c>
      <c r="CV118" s="13">
        <v>6</v>
      </c>
      <c r="CW118" s="13">
        <v>8</v>
      </c>
      <c r="CX118" s="13">
        <v>4</v>
      </c>
      <c r="CY118" s="13">
        <v>6</v>
      </c>
      <c r="CZ118" s="13">
        <v>12</v>
      </c>
      <c r="DA118" s="13">
        <v>4</v>
      </c>
      <c r="DB118" s="13">
        <v>6</v>
      </c>
      <c r="DC118" s="13">
        <v>7</v>
      </c>
      <c r="DD118" s="13">
        <v>5</v>
      </c>
      <c r="DE118" s="13">
        <v>10</v>
      </c>
      <c r="DF118" s="13">
        <v>1</v>
      </c>
      <c r="DG118" s="13">
        <v>4</v>
      </c>
      <c r="DH118" s="13">
        <v>2</v>
      </c>
      <c r="DI118" s="13">
        <v>5</v>
      </c>
      <c r="DJ118" s="13">
        <v>3</v>
      </c>
      <c r="DK118" s="13">
        <v>4</v>
      </c>
      <c r="DL118" s="13">
        <v>8</v>
      </c>
      <c r="DM118" s="13">
        <v>2</v>
      </c>
      <c r="DN118" s="13">
        <v>3</v>
      </c>
      <c r="DO118" s="13">
        <v>3</v>
      </c>
      <c r="DP118" s="13">
        <v>3</v>
      </c>
      <c r="DQ118" s="13">
        <v>7</v>
      </c>
      <c r="DR118" s="13">
        <v>7</v>
      </c>
      <c r="DS118" s="13">
        <v>4</v>
      </c>
      <c r="DT118" s="13">
        <v>3</v>
      </c>
      <c r="DU118" s="13">
        <v>4</v>
      </c>
      <c r="DV118" s="13">
        <v>3</v>
      </c>
      <c r="DW118" s="13"/>
      <c r="DX118" s="13"/>
      <c r="DY118" s="13">
        <v>1</v>
      </c>
      <c r="DZ118" s="13">
        <v>3</v>
      </c>
      <c r="EA118" s="13">
        <v>2</v>
      </c>
      <c r="EB118" s="13">
        <v>3</v>
      </c>
      <c r="EC118" s="13">
        <v>1</v>
      </c>
      <c r="ED118" s="13">
        <v>2</v>
      </c>
      <c r="EE118" s="13">
        <v>4</v>
      </c>
      <c r="EF118" s="13">
        <v>1</v>
      </c>
      <c r="EG118" s="13">
        <v>5</v>
      </c>
      <c r="EH118" s="13">
        <v>1</v>
      </c>
      <c r="EI118" s="13">
        <v>2</v>
      </c>
      <c r="EJ118" s="13">
        <v>5</v>
      </c>
      <c r="EK118" s="13">
        <v>2</v>
      </c>
      <c r="EL118" s="13"/>
      <c r="EM118" s="13">
        <v>1</v>
      </c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>
        <v>1</v>
      </c>
      <c r="FC118" s="57">
        <v>566</v>
      </c>
      <c r="FD118" s="13">
        <v>566</v>
      </c>
      <c r="FE118" s="16" t="s">
        <v>209</v>
      </c>
      <c r="FF118" s="13"/>
      <c r="FG118" s="13">
        <v>3</v>
      </c>
      <c r="FH118" s="13">
        <v>2</v>
      </c>
      <c r="FI118" s="13">
        <v>5</v>
      </c>
      <c r="FJ118" s="13"/>
      <c r="FK118" s="13">
        <v>1</v>
      </c>
      <c r="FL118" s="13"/>
      <c r="FM118" s="13">
        <v>2</v>
      </c>
      <c r="FN118" s="13">
        <v>1</v>
      </c>
      <c r="FO118" s="13">
        <v>1</v>
      </c>
      <c r="FP118" s="13">
        <v>2</v>
      </c>
      <c r="FQ118" s="13"/>
      <c r="FR118" s="13">
        <v>5</v>
      </c>
      <c r="FS118" s="13">
        <v>4</v>
      </c>
      <c r="FT118" s="13">
        <v>1</v>
      </c>
      <c r="FU118" s="13">
        <v>2</v>
      </c>
      <c r="FV118" s="13">
        <v>5</v>
      </c>
      <c r="FW118" s="13">
        <v>9</v>
      </c>
      <c r="FX118" s="13">
        <v>7</v>
      </c>
      <c r="FY118" s="13">
        <v>1</v>
      </c>
      <c r="FZ118" s="13">
        <v>8</v>
      </c>
      <c r="GA118" s="13">
        <v>5</v>
      </c>
      <c r="GB118" s="13">
        <v>8</v>
      </c>
      <c r="GC118" s="13">
        <v>7</v>
      </c>
      <c r="GD118" s="13">
        <v>10</v>
      </c>
      <c r="GE118" s="13">
        <v>9</v>
      </c>
      <c r="GF118" s="13">
        <v>14</v>
      </c>
      <c r="GG118" s="13">
        <v>9</v>
      </c>
      <c r="GH118" s="13">
        <v>6</v>
      </c>
      <c r="GI118" s="13">
        <v>13</v>
      </c>
      <c r="GJ118" s="13">
        <v>6</v>
      </c>
      <c r="GK118" s="13">
        <v>6</v>
      </c>
      <c r="GL118" s="13">
        <v>13</v>
      </c>
      <c r="GM118" s="13">
        <v>15</v>
      </c>
      <c r="GN118" s="13">
        <v>14</v>
      </c>
      <c r="GO118" s="13">
        <v>8</v>
      </c>
      <c r="GP118" s="13">
        <v>3</v>
      </c>
      <c r="GQ118" s="13">
        <v>17</v>
      </c>
      <c r="GR118" s="13">
        <v>12</v>
      </c>
      <c r="GS118" s="13">
        <v>19</v>
      </c>
      <c r="GT118" s="13">
        <v>16</v>
      </c>
      <c r="GU118" s="13">
        <v>10</v>
      </c>
      <c r="GV118" s="13">
        <v>17</v>
      </c>
      <c r="GW118" s="13">
        <v>5</v>
      </c>
      <c r="GX118" s="13">
        <v>9</v>
      </c>
      <c r="GY118" s="13">
        <v>8</v>
      </c>
      <c r="GZ118" s="13">
        <v>7</v>
      </c>
      <c r="HA118" s="13">
        <v>10</v>
      </c>
      <c r="HB118" s="13">
        <v>5</v>
      </c>
      <c r="HC118" s="13">
        <v>5</v>
      </c>
      <c r="HD118" s="13">
        <v>11</v>
      </c>
      <c r="HE118" s="13">
        <v>7</v>
      </c>
      <c r="HF118" s="13">
        <v>7</v>
      </c>
      <c r="HG118" s="13">
        <v>10</v>
      </c>
      <c r="HH118" s="13">
        <v>4</v>
      </c>
      <c r="HI118" s="13">
        <v>2</v>
      </c>
      <c r="HJ118" s="13">
        <v>1</v>
      </c>
      <c r="HK118" s="13">
        <v>6</v>
      </c>
      <c r="HL118" s="13">
        <v>7</v>
      </c>
      <c r="HM118" s="13">
        <v>6</v>
      </c>
      <c r="HN118" s="13">
        <v>3</v>
      </c>
      <c r="HO118" s="13">
        <v>5</v>
      </c>
      <c r="HP118" s="13">
        <v>7</v>
      </c>
      <c r="HQ118" s="13">
        <v>7</v>
      </c>
      <c r="HR118" s="13">
        <v>3</v>
      </c>
      <c r="HS118" s="13">
        <v>3</v>
      </c>
      <c r="HT118" s="13">
        <v>4</v>
      </c>
      <c r="HU118" s="13">
        <v>3</v>
      </c>
      <c r="HV118" s="13">
        <v>3</v>
      </c>
      <c r="HW118" s="13">
        <v>3</v>
      </c>
      <c r="HX118" s="13">
        <v>3</v>
      </c>
      <c r="HY118" s="13">
        <v>5</v>
      </c>
      <c r="HZ118" s="13">
        <v>3</v>
      </c>
      <c r="IA118" s="13">
        <v>6</v>
      </c>
      <c r="IB118" s="13">
        <v>2</v>
      </c>
      <c r="IC118" s="13">
        <v>3</v>
      </c>
      <c r="ID118" s="13">
        <v>5</v>
      </c>
      <c r="IE118" s="13">
        <v>3</v>
      </c>
      <c r="IF118" s="13">
        <v>6</v>
      </c>
      <c r="IG118" s="13">
        <v>2</v>
      </c>
      <c r="IH118" s="13">
        <v>1</v>
      </c>
      <c r="II118" s="13"/>
      <c r="IJ118" s="13">
        <v>2</v>
      </c>
      <c r="IK118" s="13">
        <v>1</v>
      </c>
      <c r="IL118" s="13">
        <v>1</v>
      </c>
      <c r="IM118" s="13">
        <v>2</v>
      </c>
      <c r="IN118" s="13">
        <v>2</v>
      </c>
      <c r="IO118" s="13"/>
      <c r="IP118" s="13"/>
      <c r="IQ118" s="13">
        <v>1</v>
      </c>
      <c r="IR118" s="13">
        <v>1</v>
      </c>
      <c r="IS118" s="13">
        <v>1</v>
      </c>
      <c r="IT118" s="13">
        <v>2</v>
      </c>
      <c r="IU118" s="13"/>
      <c r="IV118" s="13">
        <v>2</v>
      </c>
      <c r="IW118" s="13">
        <v>1</v>
      </c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>
        <v>1</v>
      </c>
      <c r="JI118" s="57">
        <v>503</v>
      </c>
      <c r="JJ118" s="13"/>
      <c r="JK118" s="13">
        <v>1</v>
      </c>
      <c r="JL118" s="13"/>
      <c r="JM118" s="13"/>
      <c r="JN118" s="13">
        <v>1</v>
      </c>
      <c r="JO118" s="13"/>
      <c r="JP118" s="13"/>
      <c r="JQ118" s="13"/>
      <c r="JR118" s="13"/>
      <c r="JS118" s="13">
        <v>1</v>
      </c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>
        <v>1</v>
      </c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>
        <v>1</v>
      </c>
      <c r="KR118" s="13"/>
      <c r="KS118" s="13"/>
      <c r="KT118" s="13"/>
      <c r="KU118" s="13">
        <v>1</v>
      </c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>
        <v>1</v>
      </c>
      <c r="LG118" s="13"/>
      <c r="LH118" s="13"/>
      <c r="LI118" s="13">
        <v>1</v>
      </c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>
        <v>1</v>
      </c>
      <c r="MZ118" s="13">
        <v>1</v>
      </c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57">
        <v>10</v>
      </c>
      <c r="NO118" s="13">
        <v>513</v>
      </c>
    </row>
    <row r="119" spans="1:379">
      <c r="A119" s="8" t="s">
        <v>130</v>
      </c>
      <c r="B119" s="232">
        <f t="shared" si="149"/>
        <v>9</v>
      </c>
      <c r="C119" s="232">
        <f t="shared" si="150"/>
        <v>6</v>
      </c>
      <c r="D119" s="232">
        <f t="shared" si="151"/>
        <v>25</v>
      </c>
      <c r="E119" s="232">
        <f t="shared" si="152"/>
        <v>25</v>
      </c>
      <c r="F119" s="232">
        <f t="shared" si="153"/>
        <v>51</v>
      </c>
      <c r="G119" s="232">
        <f t="shared" si="154"/>
        <v>74</v>
      </c>
      <c r="H119" s="232">
        <f t="shared" si="155"/>
        <v>63</v>
      </c>
      <c r="I119" s="232">
        <f t="shared" si="156"/>
        <v>50</v>
      </c>
      <c r="J119" s="232">
        <f t="shared" si="157"/>
        <v>56</v>
      </c>
      <c r="K119" s="232">
        <f t="shared" si="158"/>
        <v>63</v>
      </c>
      <c r="L119" s="232">
        <f t="shared" si="159"/>
        <v>34</v>
      </c>
      <c r="M119" s="232">
        <f t="shared" si="160"/>
        <v>37</v>
      </c>
      <c r="N119" s="232">
        <f t="shared" si="161"/>
        <v>19</v>
      </c>
      <c r="O119" s="232">
        <f t="shared" si="162"/>
        <v>25</v>
      </c>
      <c r="P119" s="232">
        <f t="shared" si="163"/>
        <v>15</v>
      </c>
      <c r="Q119" s="232">
        <f t="shared" si="164"/>
        <v>6</v>
      </c>
      <c r="R119" s="232">
        <f t="shared" si="165"/>
        <v>5</v>
      </c>
      <c r="S119" s="232">
        <f t="shared" si="166"/>
        <v>3</v>
      </c>
      <c r="T119" s="232">
        <f t="shared" si="167"/>
        <v>1</v>
      </c>
      <c r="U119" s="232">
        <f t="shared" si="168"/>
        <v>1</v>
      </c>
      <c r="W119" s="16" t="s">
        <v>124</v>
      </c>
      <c r="X119" s="616">
        <f t="shared" si="169"/>
        <v>451</v>
      </c>
      <c r="Y119" s="616">
        <f t="shared" si="170"/>
        <v>404</v>
      </c>
      <c r="Z119" s="616">
        <f t="shared" si="171"/>
        <v>1078</v>
      </c>
      <c r="AA119" s="616">
        <f t="shared" si="172"/>
        <v>1265</v>
      </c>
      <c r="AB119" s="616">
        <f t="shared" si="173"/>
        <v>4425</v>
      </c>
      <c r="AC119" s="616">
        <f t="shared" si="174"/>
        <v>4103</v>
      </c>
      <c r="AD119" s="616">
        <f t="shared" si="175"/>
        <v>5010</v>
      </c>
      <c r="AE119" s="616">
        <f t="shared" si="176"/>
        <v>4466</v>
      </c>
      <c r="AF119" s="616">
        <f t="shared" si="177"/>
        <v>4070</v>
      </c>
      <c r="AG119" s="616">
        <f t="shared" si="178"/>
        <v>3691</v>
      </c>
      <c r="AH119" s="616">
        <f t="shared" si="179"/>
        <v>2621</v>
      </c>
      <c r="AI119" s="616">
        <f t="shared" si="180"/>
        <v>2498</v>
      </c>
      <c r="AJ119" s="616">
        <f t="shared" si="181"/>
        <v>1306</v>
      </c>
      <c r="AK119" s="616">
        <f t="shared" si="182"/>
        <v>1134</v>
      </c>
      <c r="AL119" s="616">
        <f t="shared" si="183"/>
        <v>613</v>
      </c>
      <c r="AM119" s="616">
        <f t="shared" si="184"/>
        <v>520</v>
      </c>
      <c r="AN119" s="616">
        <f t="shared" si="185"/>
        <v>178</v>
      </c>
      <c r="AO119" s="616">
        <f t="shared" si="186"/>
        <v>211</v>
      </c>
      <c r="AP119" s="616">
        <f t="shared" si="187"/>
        <v>18</v>
      </c>
      <c r="AQ119" s="616">
        <f t="shared" si="188"/>
        <v>53</v>
      </c>
      <c r="AR119" s="616">
        <f t="shared" si="189"/>
        <v>271</v>
      </c>
      <c r="AT119" s="16" t="s">
        <v>124</v>
      </c>
      <c r="AU119" s="13">
        <v>21</v>
      </c>
      <c r="AV119" s="13">
        <v>55</v>
      </c>
      <c r="AW119" s="13">
        <v>51</v>
      </c>
      <c r="AX119" s="13">
        <v>50</v>
      </c>
      <c r="AY119" s="13">
        <v>33</v>
      </c>
      <c r="AZ119" s="13">
        <v>39</v>
      </c>
      <c r="BA119" s="13">
        <v>28</v>
      </c>
      <c r="BB119" s="13">
        <v>41</v>
      </c>
      <c r="BC119" s="13">
        <v>43</v>
      </c>
      <c r="BD119" s="13">
        <v>43</v>
      </c>
      <c r="BE119" s="13">
        <v>41</v>
      </c>
      <c r="BF119" s="13">
        <v>54</v>
      </c>
      <c r="BG119" s="13">
        <v>66</v>
      </c>
      <c r="BH119" s="13">
        <v>78</v>
      </c>
      <c r="BI119" s="13">
        <v>105</v>
      </c>
      <c r="BJ119" s="13">
        <v>119</v>
      </c>
      <c r="BK119" s="13">
        <v>158</v>
      </c>
      <c r="BL119" s="13">
        <v>167</v>
      </c>
      <c r="BM119" s="13">
        <v>208</v>
      </c>
      <c r="BN119" s="13">
        <v>269</v>
      </c>
      <c r="BO119" s="13">
        <v>287</v>
      </c>
      <c r="BP119" s="13">
        <v>304</v>
      </c>
      <c r="BQ119" s="13">
        <v>347</v>
      </c>
      <c r="BR119" s="13">
        <v>413</v>
      </c>
      <c r="BS119" s="13">
        <v>455</v>
      </c>
      <c r="BT119" s="13">
        <v>443</v>
      </c>
      <c r="BU119" s="13">
        <v>438</v>
      </c>
      <c r="BV119" s="13">
        <v>465</v>
      </c>
      <c r="BW119" s="13">
        <v>472</v>
      </c>
      <c r="BX119" s="13">
        <v>479</v>
      </c>
      <c r="BY119" s="13">
        <v>501</v>
      </c>
      <c r="BZ119" s="13">
        <v>477</v>
      </c>
      <c r="CA119" s="13">
        <v>448</v>
      </c>
      <c r="CB119" s="13">
        <v>445</v>
      </c>
      <c r="CC119" s="13">
        <v>462</v>
      </c>
      <c r="CD119" s="13">
        <v>470</v>
      </c>
      <c r="CE119" s="13">
        <v>396</v>
      </c>
      <c r="CF119" s="13">
        <v>411</v>
      </c>
      <c r="CG119" s="13">
        <v>420</v>
      </c>
      <c r="CH119" s="13">
        <v>436</v>
      </c>
      <c r="CI119" s="13">
        <v>427</v>
      </c>
      <c r="CJ119" s="13">
        <v>405</v>
      </c>
      <c r="CK119" s="13">
        <v>379</v>
      </c>
      <c r="CL119" s="13">
        <v>410</v>
      </c>
      <c r="CM119" s="13">
        <v>384</v>
      </c>
      <c r="CN119" s="13">
        <v>397</v>
      </c>
      <c r="CO119" s="13">
        <v>321</v>
      </c>
      <c r="CP119" s="13">
        <v>336</v>
      </c>
      <c r="CQ119" s="13">
        <v>338</v>
      </c>
      <c r="CR119" s="13">
        <v>294</v>
      </c>
      <c r="CS119" s="13">
        <v>326</v>
      </c>
      <c r="CT119" s="13">
        <v>315</v>
      </c>
      <c r="CU119" s="13">
        <v>293</v>
      </c>
      <c r="CV119" s="13">
        <v>276</v>
      </c>
      <c r="CW119" s="13">
        <v>236</v>
      </c>
      <c r="CX119" s="13">
        <v>240</v>
      </c>
      <c r="CY119" s="13">
        <v>219</v>
      </c>
      <c r="CZ119" s="13">
        <v>220</v>
      </c>
      <c r="DA119" s="13">
        <v>200</v>
      </c>
      <c r="DB119" s="13">
        <v>173</v>
      </c>
      <c r="DC119" s="13">
        <v>170</v>
      </c>
      <c r="DD119" s="13">
        <v>152</v>
      </c>
      <c r="DE119" s="13">
        <v>117</v>
      </c>
      <c r="DF119" s="13">
        <v>119</v>
      </c>
      <c r="DG119" s="13">
        <v>107</v>
      </c>
      <c r="DH119" s="13">
        <v>105</v>
      </c>
      <c r="DI119" s="13">
        <v>92</v>
      </c>
      <c r="DJ119" s="13">
        <v>83</v>
      </c>
      <c r="DK119" s="13">
        <v>94</v>
      </c>
      <c r="DL119" s="13">
        <v>95</v>
      </c>
      <c r="DM119" s="13">
        <v>80</v>
      </c>
      <c r="DN119" s="13">
        <v>58</v>
      </c>
      <c r="DO119" s="13">
        <v>68</v>
      </c>
      <c r="DP119" s="13">
        <v>54</v>
      </c>
      <c r="DQ119" s="13">
        <v>42</v>
      </c>
      <c r="DR119" s="13">
        <v>60</v>
      </c>
      <c r="DS119" s="13">
        <v>54</v>
      </c>
      <c r="DT119" s="13">
        <v>36</v>
      </c>
      <c r="DU119" s="13">
        <v>42</v>
      </c>
      <c r="DV119" s="13">
        <v>26</v>
      </c>
      <c r="DW119" s="13">
        <v>37</v>
      </c>
      <c r="DX119" s="13">
        <v>42</v>
      </c>
      <c r="DY119" s="13">
        <v>23</v>
      </c>
      <c r="DZ119" s="13">
        <v>24</v>
      </c>
      <c r="EA119" s="13">
        <v>24</v>
      </c>
      <c r="EB119" s="13">
        <v>18</v>
      </c>
      <c r="EC119" s="13">
        <v>17</v>
      </c>
      <c r="ED119" s="13">
        <v>13</v>
      </c>
      <c r="EE119" s="13">
        <v>5</v>
      </c>
      <c r="EF119" s="13">
        <v>8</v>
      </c>
      <c r="EG119" s="13">
        <v>19</v>
      </c>
      <c r="EH119" s="13">
        <v>10</v>
      </c>
      <c r="EI119" s="13">
        <v>6</v>
      </c>
      <c r="EJ119" s="13">
        <v>6</v>
      </c>
      <c r="EK119" s="13">
        <v>3</v>
      </c>
      <c r="EL119" s="13">
        <v>4</v>
      </c>
      <c r="EM119" s="13"/>
      <c r="EN119" s="13">
        <v>2</v>
      </c>
      <c r="EO119" s="13">
        <v>2</v>
      </c>
      <c r="EP119" s="13"/>
      <c r="EQ119" s="13"/>
      <c r="ER119" s="13">
        <v>1</v>
      </c>
      <c r="ES119" s="13"/>
      <c r="ET119" s="13"/>
      <c r="EU119" s="13"/>
      <c r="EV119" s="13"/>
      <c r="EW119" s="13"/>
      <c r="EX119" s="13"/>
      <c r="EY119" s="13"/>
      <c r="EZ119" s="13"/>
      <c r="FA119" s="13"/>
      <c r="FB119" s="13">
        <v>1</v>
      </c>
      <c r="FC119" s="57">
        <v>18346</v>
      </c>
      <c r="FD119" s="13">
        <v>18346</v>
      </c>
      <c r="FE119" s="16" t="s">
        <v>124</v>
      </c>
      <c r="FF119" s="13">
        <v>15</v>
      </c>
      <c r="FG119" s="13">
        <v>60</v>
      </c>
      <c r="FH119" s="13">
        <v>55</v>
      </c>
      <c r="FI119" s="13">
        <v>41</v>
      </c>
      <c r="FJ119" s="13">
        <v>47</v>
      </c>
      <c r="FK119" s="13">
        <v>36</v>
      </c>
      <c r="FL119" s="13">
        <v>45</v>
      </c>
      <c r="FM119" s="13">
        <v>55</v>
      </c>
      <c r="FN119" s="13">
        <v>49</v>
      </c>
      <c r="FO119" s="13">
        <v>48</v>
      </c>
      <c r="FP119" s="13">
        <v>47</v>
      </c>
      <c r="FQ119" s="13">
        <v>64</v>
      </c>
      <c r="FR119" s="13">
        <v>71</v>
      </c>
      <c r="FS119" s="13">
        <v>63</v>
      </c>
      <c r="FT119" s="13">
        <v>68</v>
      </c>
      <c r="FU119" s="13">
        <v>80</v>
      </c>
      <c r="FV119" s="13">
        <v>115</v>
      </c>
      <c r="FW119" s="13">
        <v>152</v>
      </c>
      <c r="FX119" s="13">
        <v>178</v>
      </c>
      <c r="FY119" s="13">
        <v>240</v>
      </c>
      <c r="FZ119" s="13">
        <v>288</v>
      </c>
      <c r="GA119" s="13">
        <v>365</v>
      </c>
      <c r="GB119" s="13">
        <v>400</v>
      </c>
      <c r="GC119" s="13">
        <v>418</v>
      </c>
      <c r="GD119" s="13">
        <v>446</v>
      </c>
      <c r="GE119" s="13">
        <v>465</v>
      </c>
      <c r="GF119" s="13">
        <v>534</v>
      </c>
      <c r="GG119" s="13">
        <v>506</v>
      </c>
      <c r="GH119" s="13">
        <v>496</v>
      </c>
      <c r="GI119" s="13">
        <v>507</v>
      </c>
      <c r="GJ119" s="13">
        <v>543</v>
      </c>
      <c r="GK119" s="13">
        <v>554</v>
      </c>
      <c r="GL119" s="13">
        <v>523</v>
      </c>
      <c r="GM119" s="13">
        <v>481</v>
      </c>
      <c r="GN119" s="13">
        <v>489</v>
      </c>
      <c r="GO119" s="13">
        <v>478</v>
      </c>
      <c r="GP119" s="13">
        <v>477</v>
      </c>
      <c r="GQ119" s="13">
        <v>493</v>
      </c>
      <c r="GR119" s="13">
        <v>475</v>
      </c>
      <c r="GS119" s="13">
        <v>497</v>
      </c>
      <c r="GT119" s="13">
        <v>502</v>
      </c>
      <c r="GU119" s="13">
        <v>443</v>
      </c>
      <c r="GV119" s="13">
        <v>444</v>
      </c>
      <c r="GW119" s="13">
        <v>440</v>
      </c>
      <c r="GX119" s="13">
        <v>392</v>
      </c>
      <c r="GY119" s="13">
        <v>392</v>
      </c>
      <c r="GZ119" s="13">
        <v>401</v>
      </c>
      <c r="HA119" s="13">
        <v>364</v>
      </c>
      <c r="HB119" s="13">
        <v>344</v>
      </c>
      <c r="HC119" s="13">
        <v>348</v>
      </c>
      <c r="HD119" s="13">
        <v>313</v>
      </c>
      <c r="HE119" s="13">
        <v>302</v>
      </c>
      <c r="HF119" s="13">
        <v>257</v>
      </c>
      <c r="HG119" s="13">
        <v>310</v>
      </c>
      <c r="HH119" s="13">
        <v>244</v>
      </c>
      <c r="HI119" s="13">
        <v>264</v>
      </c>
      <c r="HJ119" s="13">
        <v>267</v>
      </c>
      <c r="HK119" s="13">
        <v>245</v>
      </c>
      <c r="HL119" s="13">
        <v>217</v>
      </c>
      <c r="HM119" s="13">
        <v>202</v>
      </c>
      <c r="HN119" s="13">
        <v>179</v>
      </c>
      <c r="HO119" s="13">
        <v>160</v>
      </c>
      <c r="HP119" s="13">
        <v>168</v>
      </c>
      <c r="HQ119" s="13">
        <v>140</v>
      </c>
      <c r="HR119" s="13">
        <v>141</v>
      </c>
      <c r="HS119" s="13">
        <v>132</v>
      </c>
      <c r="HT119" s="13">
        <v>88</v>
      </c>
      <c r="HU119" s="13">
        <v>104</v>
      </c>
      <c r="HV119" s="13">
        <v>103</v>
      </c>
      <c r="HW119" s="13">
        <v>91</v>
      </c>
      <c r="HX119" s="13">
        <v>84</v>
      </c>
      <c r="HY119" s="13">
        <v>72</v>
      </c>
      <c r="HZ119" s="13">
        <v>71</v>
      </c>
      <c r="IA119" s="13">
        <v>71</v>
      </c>
      <c r="IB119" s="13">
        <v>63</v>
      </c>
      <c r="IC119" s="13">
        <v>52</v>
      </c>
      <c r="ID119" s="13">
        <v>62</v>
      </c>
      <c r="IE119" s="13">
        <v>46</v>
      </c>
      <c r="IF119" s="13">
        <v>44</v>
      </c>
      <c r="IG119" s="13">
        <v>48</v>
      </c>
      <c r="IH119" s="13">
        <v>31</v>
      </c>
      <c r="II119" s="13">
        <v>25</v>
      </c>
      <c r="IJ119" s="13">
        <v>25</v>
      </c>
      <c r="IK119" s="13">
        <v>28</v>
      </c>
      <c r="IL119" s="13">
        <v>16</v>
      </c>
      <c r="IM119" s="13">
        <v>14</v>
      </c>
      <c r="IN119" s="13">
        <v>19</v>
      </c>
      <c r="IO119" s="13">
        <v>8</v>
      </c>
      <c r="IP119" s="13">
        <v>7</v>
      </c>
      <c r="IQ119" s="13">
        <v>5</v>
      </c>
      <c r="IR119" s="13">
        <v>5</v>
      </c>
      <c r="IS119" s="13">
        <v>4</v>
      </c>
      <c r="IT119" s="13">
        <v>4</v>
      </c>
      <c r="IU119" s="13"/>
      <c r="IV119" s="13">
        <v>3</v>
      </c>
      <c r="IW119" s="13">
        <v>1</v>
      </c>
      <c r="IX119" s="13">
        <v>1</v>
      </c>
      <c r="IY119" s="13"/>
      <c r="IZ119" s="13"/>
      <c r="JA119" s="13"/>
      <c r="JB119" s="13"/>
      <c r="JC119" s="13"/>
      <c r="JD119" s="13"/>
      <c r="JE119" s="13"/>
      <c r="JF119" s="13"/>
      <c r="JG119" s="13"/>
      <c r="JH119" s="13">
        <v>1</v>
      </c>
      <c r="JI119" s="57">
        <v>19771</v>
      </c>
      <c r="JJ119" s="13">
        <v>4</v>
      </c>
      <c r="JK119" s="13">
        <v>28</v>
      </c>
      <c r="JL119" s="13"/>
      <c r="JM119" s="13"/>
      <c r="JN119" s="13">
        <v>1</v>
      </c>
      <c r="JO119" s="13"/>
      <c r="JP119" s="13"/>
      <c r="JQ119" s="13">
        <v>1</v>
      </c>
      <c r="JR119" s="13">
        <v>1</v>
      </c>
      <c r="JS119" s="13">
        <v>2</v>
      </c>
      <c r="JT119" s="13">
        <v>3</v>
      </c>
      <c r="JU119" s="13"/>
      <c r="JV119" s="13">
        <v>1</v>
      </c>
      <c r="JW119" s="13">
        <v>4</v>
      </c>
      <c r="JX119" s="13"/>
      <c r="JY119" s="13"/>
      <c r="JZ119" s="13"/>
      <c r="KA119" s="13">
        <v>7</v>
      </c>
      <c r="KB119" s="13">
        <v>4</v>
      </c>
      <c r="KC119" s="13">
        <v>3</v>
      </c>
      <c r="KD119" s="13">
        <v>2</v>
      </c>
      <c r="KE119" s="13">
        <v>5</v>
      </c>
      <c r="KF119" s="13">
        <v>4</v>
      </c>
      <c r="KG119" s="13">
        <v>5</v>
      </c>
      <c r="KH119" s="13">
        <v>3</v>
      </c>
      <c r="KI119" s="13">
        <v>4</v>
      </c>
      <c r="KJ119" s="13">
        <v>4</v>
      </c>
      <c r="KK119" s="13">
        <v>10</v>
      </c>
      <c r="KL119" s="13">
        <v>5</v>
      </c>
      <c r="KM119" s="13"/>
      <c r="KN119" s="13">
        <v>4</v>
      </c>
      <c r="KO119" s="13">
        <v>4</v>
      </c>
      <c r="KP119" s="13">
        <v>6</v>
      </c>
      <c r="KQ119" s="13">
        <v>13</v>
      </c>
      <c r="KR119" s="13">
        <v>19</v>
      </c>
      <c r="KS119" s="13">
        <v>10</v>
      </c>
      <c r="KT119" s="13">
        <v>7</v>
      </c>
      <c r="KU119" s="13">
        <v>6</v>
      </c>
      <c r="KV119" s="13">
        <v>4</v>
      </c>
      <c r="KW119" s="13">
        <v>6</v>
      </c>
      <c r="KX119" s="13">
        <v>5</v>
      </c>
      <c r="KY119" s="13">
        <v>2</v>
      </c>
      <c r="KZ119" s="13">
        <v>1</v>
      </c>
      <c r="LA119" s="13">
        <v>1</v>
      </c>
      <c r="LB119" s="13">
        <v>2</v>
      </c>
      <c r="LC119" s="13">
        <v>3</v>
      </c>
      <c r="LD119" s="13">
        <v>5</v>
      </c>
      <c r="LE119" s="13">
        <v>3</v>
      </c>
      <c r="LF119" s="13">
        <v>4</v>
      </c>
      <c r="LG119" s="13">
        <v>3</v>
      </c>
      <c r="LH119" s="13">
        <v>3</v>
      </c>
      <c r="LI119" s="13">
        <v>2</v>
      </c>
      <c r="LJ119" s="13"/>
      <c r="LK119" s="13"/>
      <c r="LL119" s="13">
        <v>2</v>
      </c>
      <c r="LM119" s="13">
        <v>2</v>
      </c>
      <c r="LN119" s="13">
        <v>3</v>
      </c>
      <c r="LO119" s="13"/>
      <c r="LP119" s="13">
        <v>2</v>
      </c>
      <c r="LQ119" s="13">
        <v>1</v>
      </c>
      <c r="LR119" s="13">
        <v>1</v>
      </c>
      <c r="LS119" s="13">
        <v>2</v>
      </c>
      <c r="LT119" s="13"/>
      <c r="LU119" s="13"/>
      <c r="LV119" s="13"/>
      <c r="LW119" s="13"/>
      <c r="LX119" s="13"/>
      <c r="LY119" s="13">
        <v>1</v>
      </c>
      <c r="LZ119" s="13"/>
      <c r="MA119" s="13"/>
      <c r="MB119" s="13">
        <v>1</v>
      </c>
      <c r="MC119" s="13"/>
      <c r="MD119" s="13">
        <v>1</v>
      </c>
      <c r="ME119" s="13"/>
      <c r="MF119" s="13"/>
      <c r="MG119" s="13"/>
      <c r="MH119" s="13">
        <v>4</v>
      </c>
      <c r="MI119" s="13">
        <v>2</v>
      </c>
      <c r="MJ119" s="13">
        <v>1</v>
      </c>
      <c r="MK119" s="13">
        <v>1</v>
      </c>
      <c r="ML119" s="13">
        <v>1</v>
      </c>
      <c r="MM119" s="13"/>
      <c r="MN119" s="13"/>
      <c r="MO119" s="13">
        <v>3</v>
      </c>
      <c r="MP119" s="13">
        <v>3</v>
      </c>
      <c r="MQ119" s="13">
        <v>1</v>
      </c>
      <c r="MR119" s="13">
        <v>3</v>
      </c>
      <c r="MS119" s="13">
        <v>2</v>
      </c>
      <c r="MT119" s="13">
        <v>5</v>
      </c>
      <c r="MU119" s="13">
        <v>2</v>
      </c>
      <c r="MV119" s="13">
        <v>1</v>
      </c>
      <c r="MW119" s="13"/>
      <c r="MX119" s="13">
        <v>4</v>
      </c>
      <c r="MY119" s="13">
        <v>2</v>
      </c>
      <c r="MZ119" s="13"/>
      <c r="NA119" s="13"/>
      <c r="NB119" s="13">
        <v>1</v>
      </c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>
        <v>3</v>
      </c>
      <c r="NN119" s="57">
        <v>269</v>
      </c>
      <c r="NO119" s="13">
        <v>20040</v>
      </c>
    </row>
    <row r="120" spans="1:379">
      <c r="A120" s="9" t="s">
        <v>210</v>
      </c>
      <c r="B120" s="232">
        <f t="shared" si="149"/>
        <v>398</v>
      </c>
      <c r="C120" s="232">
        <f t="shared" si="150"/>
        <v>364</v>
      </c>
      <c r="D120" s="232">
        <f t="shared" si="151"/>
        <v>1229</v>
      </c>
      <c r="E120" s="232">
        <f t="shared" si="152"/>
        <v>1277</v>
      </c>
      <c r="F120" s="232">
        <f t="shared" si="153"/>
        <v>3725</v>
      </c>
      <c r="G120" s="232">
        <f t="shared" si="154"/>
        <v>3679</v>
      </c>
      <c r="H120" s="232">
        <f t="shared" si="155"/>
        <v>4206</v>
      </c>
      <c r="I120" s="232">
        <f t="shared" si="156"/>
        <v>4078</v>
      </c>
      <c r="J120" s="232">
        <f t="shared" si="157"/>
        <v>3871</v>
      </c>
      <c r="K120" s="232">
        <f t="shared" si="158"/>
        <v>3653</v>
      </c>
      <c r="L120" s="232">
        <f t="shared" si="159"/>
        <v>2728</v>
      </c>
      <c r="M120" s="232">
        <f t="shared" si="160"/>
        <v>2629</v>
      </c>
      <c r="N120" s="232">
        <f t="shared" si="161"/>
        <v>1578</v>
      </c>
      <c r="O120" s="232">
        <f t="shared" si="162"/>
        <v>1504</v>
      </c>
      <c r="P120" s="232">
        <f t="shared" si="163"/>
        <v>817</v>
      </c>
      <c r="Q120" s="232">
        <f t="shared" si="164"/>
        <v>851</v>
      </c>
      <c r="R120" s="232">
        <f t="shared" si="165"/>
        <v>331</v>
      </c>
      <c r="S120" s="232">
        <f t="shared" si="166"/>
        <v>529</v>
      </c>
      <c r="T120" s="232">
        <f t="shared" si="167"/>
        <v>83</v>
      </c>
      <c r="U120" s="232">
        <f t="shared" si="168"/>
        <v>218</v>
      </c>
      <c r="W120" s="16" t="s">
        <v>125</v>
      </c>
      <c r="X120" s="616">
        <f t="shared" si="169"/>
        <v>10</v>
      </c>
      <c r="Y120" s="616">
        <f t="shared" si="170"/>
        <v>17</v>
      </c>
      <c r="Z120" s="616">
        <f t="shared" si="171"/>
        <v>51</v>
      </c>
      <c r="AA120" s="616">
        <f t="shared" si="172"/>
        <v>63</v>
      </c>
      <c r="AB120" s="616">
        <f t="shared" si="173"/>
        <v>239</v>
      </c>
      <c r="AC120" s="616">
        <f t="shared" si="174"/>
        <v>223</v>
      </c>
      <c r="AD120" s="616">
        <f t="shared" si="175"/>
        <v>297</v>
      </c>
      <c r="AE120" s="616">
        <f t="shared" si="176"/>
        <v>262</v>
      </c>
      <c r="AF120" s="616">
        <f t="shared" si="177"/>
        <v>273</v>
      </c>
      <c r="AG120" s="616">
        <f t="shared" si="178"/>
        <v>248</v>
      </c>
      <c r="AH120" s="616">
        <f t="shared" si="179"/>
        <v>149</v>
      </c>
      <c r="AI120" s="616">
        <f t="shared" si="180"/>
        <v>164</v>
      </c>
      <c r="AJ120" s="616">
        <f t="shared" si="181"/>
        <v>107</v>
      </c>
      <c r="AK120" s="616">
        <f t="shared" si="182"/>
        <v>93</v>
      </c>
      <c r="AL120" s="616">
        <f t="shared" si="183"/>
        <v>76</v>
      </c>
      <c r="AM120" s="616">
        <f t="shared" si="184"/>
        <v>55</v>
      </c>
      <c r="AN120" s="616">
        <f t="shared" si="185"/>
        <v>24</v>
      </c>
      <c r="AO120" s="616">
        <f t="shared" si="186"/>
        <v>32</v>
      </c>
      <c r="AP120" s="616">
        <f t="shared" si="187"/>
        <v>4</v>
      </c>
      <c r="AQ120" s="616">
        <f t="shared" si="188"/>
        <v>11</v>
      </c>
      <c r="AR120" s="616">
        <f t="shared" si="189"/>
        <v>16</v>
      </c>
      <c r="AT120" s="16" t="s">
        <v>125</v>
      </c>
      <c r="AU120" s="13">
        <v>2</v>
      </c>
      <c r="AV120" s="13">
        <v>1</v>
      </c>
      <c r="AW120" s="13">
        <v>1</v>
      </c>
      <c r="AX120" s="13">
        <v>1</v>
      </c>
      <c r="AY120" s="13">
        <v>1</v>
      </c>
      <c r="AZ120" s="13">
        <v>2</v>
      </c>
      <c r="BA120" s="13">
        <v>1</v>
      </c>
      <c r="BB120" s="13">
        <v>2</v>
      </c>
      <c r="BC120" s="13">
        <v>2</v>
      </c>
      <c r="BD120" s="13">
        <v>4</v>
      </c>
      <c r="BE120" s="13">
        <v>2</v>
      </c>
      <c r="BF120" s="13">
        <v>3</v>
      </c>
      <c r="BG120" s="13">
        <v>1</v>
      </c>
      <c r="BH120" s="13">
        <v>1</v>
      </c>
      <c r="BI120" s="13">
        <v>7</v>
      </c>
      <c r="BJ120" s="13">
        <v>2</v>
      </c>
      <c r="BK120" s="13">
        <v>7</v>
      </c>
      <c r="BL120" s="13">
        <v>12</v>
      </c>
      <c r="BM120" s="13">
        <v>13</v>
      </c>
      <c r="BN120" s="13">
        <v>15</v>
      </c>
      <c r="BO120" s="13">
        <v>14</v>
      </c>
      <c r="BP120" s="13">
        <v>21</v>
      </c>
      <c r="BQ120" s="13">
        <v>14</v>
      </c>
      <c r="BR120" s="13">
        <v>15</v>
      </c>
      <c r="BS120" s="13">
        <v>23</v>
      </c>
      <c r="BT120" s="13">
        <v>25</v>
      </c>
      <c r="BU120" s="13">
        <v>23</v>
      </c>
      <c r="BV120" s="13">
        <v>25</v>
      </c>
      <c r="BW120" s="13">
        <v>34</v>
      </c>
      <c r="BX120" s="13">
        <v>29</v>
      </c>
      <c r="BY120" s="13">
        <v>25</v>
      </c>
      <c r="BZ120" s="13">
        <v>21</v>
      </c>
      <c r="CA120" s="13">
        <v>20</v>
      </c>
      <c r="CB120" s="13">
        <v>20</v>
      </c>
      <c r="CC120" s="13">
        <v>20</v>
      </c>
      <c r="CD120" s="13">
        <v>31</v>
      </c>
      <c r="CE120" s="13">
        <v>33</v>
      </c>
      <c r="CF120" s="13">
        <v>28</v>
      </c>
      <c r="CG120" s="13">
        <v>37</v>
      </c>
      <c r="CH120" s="13">
        <v>27</v>
      </c>
      <c r="CI120" s="13">
        <v>32</v>
      </c>
      <c r="CJ120" s="13">
        <v>27</v>
      </c>
      <c r="CK120" s="13">
        <v>28</v>
      </c>
      <c r="CL120" s="13">
        <v>24</v>
      </c>
      <c r="CM120" s="13">
        <v>25</v>
      </c>
      <c r="CN120" s="13">
        <v>28</v>
      </c>
      <c r="CO120" s="13">
        <v>18</v>
      </c>
      <c r="CP120" s="13">
        <v>22</v>
      </c>
      <c r="CQ120" s="13">
        <v>21</v>
      </c>
      <c r="CR120" s="13">
        <v>23</v>
      </c>
      <c r="CS120" s="13">
        <v>16</v>
      </c>
      <c r="CT120" s="13">
        <v>23</v>
      </c>
      <c r="CU120" s="13">
        <v>26</v>
      </c>
      <c r="CV120" s="13">
        <v>18</v>
      </c>
      <c r="CW120" s="13">
        <v>15</v>
      </c>
      <c r="CX120" s="13">
        <v>15</v>
      </c>
      <c r="CY120" s="13">
        <v>19</v>
      </c>
      <c r="CZ120" s="13">
        <v>11</v>
      </c>
      <c r="DA120" s="13">
        <v>10</v>
      </c>
      <c r="DB120" s="13">
        <v>11</v>
      </c>
      <c r="DC120" s="13">
        <v>7</v>
      </c>
      <c r="DD120" s="13">
        <v>15</v>
      </c>
      <c r="DE120" s="13">
        <v>14</v>
      </c>
      <c r="DF120" s="13">
        <v>7</v>
      </c>
      <c r="DG120" s="13">
        <v>6</v>
      </c>
      <c r="DH120" s="13">
        <v>7</v>
      </c>
      <c r="DI120" s="13">
        <v>11</v>
      </c>
      <c r="DJ120" s="13">
        <v>9</v>
      </c>
      <c r="DK120" s="13">
        <v>8</v>
      </c>
      <c r="DL120" s="13">
        <v>9</v>
      </c>
      <c r="DM120" s="13">
        <v>13</v>
      </c>
      <c r="DN120" s="13">
        <v>8</v>
      </c>
      <c r="DO120" s="13">
        <v>7</v>
      </c>
      <c r="DP120" s="13">
        <v>7</v>
      </c>
      <c r="DQ120" s="13">
        <v>4</v>
      </c>
      <c r="DR120" s="13">
        <v>4</v>
      </c>
      <c r="DS120" s="13">
        <v>4</v>
      </c>
      <c r="DT120" s="13">
        <v>4</v>
      </c>
      <c r="DU120" s="13">
        <v>1</v>
      </c>
      <c r="DV120" s="13">
        <v>3</v>
      </c>
      <c r="DW120" s="13">
        <v>3</v>
      </c>
      <c r="DX120" s="13">
        <v>4</v>
      </c>
      <c r="DY120" s="13">
        <v>4</v>
      </c>
      <c r="DZ120" s="13">
        <v>6</v>
      </c>
      <c r="EA120" s="13">
        <v>1</v>
      </c>
      <c r="EB120" s="13">
        <v>3</v>
      </c>
      <c r="EC120" s="13">
        <v>1</v>
      </c>
      <c r="ED120" s="13">
        <v>5</v>
      </c>
      <c r="EE120" s="13">
        <v>4</v>
      </c>
      <c r="EF120" s="13">
        <v>1</v>
      </c>
      <c r="EG120" s="13">
        <v>4</v>
      </c>
      <c r="EH120" s="13">
        <v>1</v>
      </c>
      <c r="EI120" s="13">
        <v>3</v>
      </c>
      <c r="EJ120" s="13"/>
      <c r="EK120" s="13">
        <v>2</v>
      </c>
      <c r="EL120" s="13">
        <v>1</v>
      </c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57">
        <v>1168</v>
      </c>
      <c r="FD120" s="13">
        <v>1168</v>
      </c>
      <c r="FE120" s="16" t="s">
        <v>125</v>
      </c>
      <c r="FF120" s="13"/>
      <c r="FG120" s="13">
        <v>1</v>
      </c>
      <c r="FH120" s="13">
        <v>2</v>
      </c>
      <c r="FI120" s="13">
        <v>1</v>
      </c>
      <c r="FJ120" s="13"/>
      <c r="FK120" s="13">
        <v>1</v>
      </c>
      <c r="FL120" s="13">
        <v>1</v>
      </c>
      <c r="FM120" s="13"/>
      <c r="FN120" s="13"/>
      <c r="FO120" s="13">
        <v>4</v>
      </c>
      <c r="FP120" s="13">
        <v>2</v>
      </c>
      <c r="FQ120" s="13">
        <v>5</v>
      </c>
      <c r="FR120" s="13">
        <v>1</v>
      </c>
      <c r="FS120" s="13">
        <v>3</v>
      </c>
      <c r="FT120" s="13">
        <v>2</v>
      </c>
      <c r="FU120" s="13">
        <v>4</v>
      </c>
      <c r="FV120" s="13">
        <v>6</v>
      </c>
      <c r="FW120" s="13">
        <v>10</v>
      </c>
      <c r="FX120" s="13">
        <v>5</v>
      </c>
      <c r="FY120" s="13">
        <v>13</v>
      </c>
      <c r="FZ120" s="13">
        <v>20</v>
      </c>
      <c r="GA120" s="13">
        <v>23</v>
      </c>
      <c r="GB120" s="13">
        <v>21</v>
      </c>
      <c r="GC120" s="13">
        <v>18</v>
      </c>
      <c r="GD120" s="13">
        <v>31</v>
      </c>
      <c r="GE120" s="13">
        <v>25</v>
      </c>
      <c r="GF120" s="13">
        <v>28</v>
      </c>
      <c r="GG120" s="13">
        <v>23</v>
      </c>
      <c r="GH120" s="13">
        <v>25</v>
      </c>
      <c r="GI120" s="13">
        <v>25</v>
      </c>
      <c r="GJ120" s="13">
        <v>25</v>
      </c>
      <c r="GK120" s="13">
        <v>32</v>
      </c>
      <c r="GL120" s="13">
        <v>28</v>
      </c>
      <c r="GM120" s="13">
        <v>39</v>
      </c>
      <c r="GN120" s="13">
        <v>33</v>
      </c>
      <c r="GO120" s="13">
        <v>36</v>
      </c>
      <c r="GP120" s="13">
        <v>19</v>
      </c>
      <c r="GQ120" s="13">
        <v>29</v>
      </c>
      <c r="GR120" s="13">
        <v>24</v>
      </c>
      <c r="GS120" s="13">
        <v>32</v>
      </c>
      <c r="GT120" s="13">
        <v>29</v>
      </c>
      <c r="GU120" s="13">
        <v>40</v>
      </c>
      <c r="GV120" s="13">
        <v>27</v>
      </c>
      <c r="GW120" s="13">
        <v>29</v>
      </c>
      <c r="GX120" s="13">
        <v>27</v>
      </c>
      <c r="GY120" s="13">
        <v>18</v>
      </c>
      <c r="GZ120" s="13">
        <v>41</v>
      </c>
      <c r="HA120" s="13">
        <v>32</v>
      </c>
      <c r="HB120" s="13">
        <v>16</v>
      </c>
      <c r="HC120" s="13">
        <v>14</v>
      </c>
      <c r="HD120" s="13">
        <v>18</v>
      </c>
      <c r="HE120" s="13">
        <v>23</v>
      </c>
      <c r="HF120" s="13">
        <v>12</v>
      </c>
      <c r="HG120" s="13">
        <v>11</v>
      </c>
      <c r="HH120" s="13">
        <v>12</v>
      </c>
      <c r="HI120" s="13">
        <v>18</v>
      </c>
      <c r="HJ120" s="13">
        <v>11</v>
      </c>
      <c r="HK120" s="13">
        <v>11</v>
      </c>
      <c r="HL120" s="13">
        <v>15</v>
      </c>
      <c r="HM120" s="13">
        <v>18</v>
      </c>
      <c r="HN120" s="13">
        <v>12</v>
      </c>
      <c r="HO120" s="13">
        <v>8</v>
      </c>
      <c r="HP120" s="13">
        <v>8</v>
      </c>
      <c r="HQ120" s="13">
        <v>15</v>
      </c>
      <c r="HR120" s="13">
        <v>14</v>
      </c>
      <c r="HS120" s="13">
        <v>14</v>
      </c>
      <c r="HT120" s="13">
        <v>9</v>
      </c>
      <c r="HU120" s="13">
        <v>11</v>
      </c>
      <c r="HV120" s="13">
        <v>4</v>
      </c>
      <c r="HW120" s="13">
        <v>12</v>
      </c>
      <c r="HX120" s="13">
        <v>10</v>
      </c>
      <c r="HY120" s="13">
        <v>11</v>
      </c>
      <c r="HZ120" s="13">
        <v>11</v>
      </c>
      <c r="IA120" s="13">
        <v>5</v>
      </c>
      <c r="IB120" s="13">
        <v>15</v>
      </c>
      <c r="IC120" s="13">
        <v>5</v>
      </c>
      <c r="ID120" s="13">
        <v>4</v>
      </c>
      <c r="IE120" s="13">
        <v>6</v>
      </c>
      <c r="IF120" s="13">
        <v>7</v>
      </c>
      <c r="IG120" s="13">
        <v>2</v>
      </c>
      <c r="IH120" s="13">
        <v>3</v>
      </c>
      <c r="II120" s="13">
        <v>2</v>
      </c>
      <c r="IJ120" s="13">
        <v>2</v>
      </c>
      <c r="IK120" s="13">
        <v>5</v>
      </c>
      <c r="IL120" s="13">
        <v>4</v>
      </c>
      <c r="IM120" s="13">
        <v>3</v>
      </c>
      <c r="IN120" s="13">
        <v>1</v>
      </c>
      <c r="IO120" s="13">
        <v>2</v>
      </c>
      <c r="IP120" s="13">
        <v>1</v>
      </c>
      <c r="IQ120" s="13">
        <v>1</v>
      </c>
      <c r="IR120" s="13">
        <v>1</v>
      </c>
      <c r="IS120" s="13">
        <v>1</v>
      </c>
      <c r="IT120" s="13"/>
      <c r="IU120" s="13"/>
      <c r="IV120" s="13">
        <v>1</v>
      </c>
      <c r="IW120" s="13">
        <v>1</v>
      </c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57">
        <v>1230</v>
      </c>
      <c r="JJ120" s="13">
        <v>1</v>
      </c>
      <c r="JK120" s="13">
        <v>2</v>
      </c>
      <c r="JL120" s="13"/>
      <c r="JM120" s="13"/>
      <c r="JN120" s="13">
        <v>1</v>
      </c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>
        <v>1</v>
      </c>
      <c r="KB120" s="13">
        <v>1</v>
      </c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>
        <v>1</v>
      </c>
      <c r="KQ120" s="13">
        <v>2</v>
      </c>
      <c r="KR120" s="13">
        <v>1</v>
      </c>
      <c r="KS120" s="13">
        <v>1</v>
      </c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>
        <v>2</v>
      </c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>
        <v>1</v>
      </c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>
        <v>1</v>
      </c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>
        <v>1</v>
      </c>
      <c r="NN120" s="57">
        <v>16</v>
      </c>
      <c r="NO120" s="13">
        <v>1246</v>
      </c>
    </row>
    <row r="121" spans="1:379">
      <c r="A121" s="9" t="s">
        <v>132</v>
      </c>
      <c r="B121" s="232">
        <f t="shared" si="149"/>
        <v>544</v>
      </c>
      <c r="C121" s="232">
        <f t="shared" si="150"/>
        <v>477</v>
      </c>
      <c r="D121" s="232">
        <f t="shared" si="151"/>
        <v>1571</v>
      </c>
      <c r="E121" s="232">
        <f t="shared" si="152"/>
        <v>1723</v>
      </c>
      <c r="F121" s="232">
        <f t="shared" si="153"/>
        <v>6207</v>
      </c>
      <c r="G121" s="232">
        <f t="shared" si="154"/>
        <v>5965</v>
      </c>
      <c r="H121" s="232">
        <f t="shared" si="155"/>
        <v>6969</v>
      </c>
      <c r="I121" s="232">
        <f t="shared" si="156"/>
        <v>6509</v>
      </c>
      <c r="J121" s="232">
        <f t="shared" si="157"/>
        <v>5539</v>
      </c>
      <c r="K121" s="232">
        <f t="shared" si="158"/>
        <v>5348</v>
      </c>
      <c r="L121" s="232">
        <f t="shared" si="159"/>
        <v>3527</v>
      </c>
      <c r="M121" s="232">
        <f t="shared" si="160"/>
        <v>3611</v>
      </c>
      <c r="N121" s="232">
        <f t="shared" si="161"/>
        <v>1914</v>
      </c>
      <c r="O121" s="232">
        <f t="shared" si="162"/>
        <v>1758</v>
      </c>
      <c r="P121" s="232">
        <f t="shared" si="163"/>
        <v>774</v>
      </c>
      <c r="Q121" s="232">
        <f t="shared" si="164"/>
        <v>728</v>
      </c>
      <c r="R121" s="232">
        <f t="shared" si="165"/>
        <v>212</v>
      </c>
      <c r="S121" s="232">
        <f t="shared" si="166"/>
        <v>287</v>
      </c>
      <c r="T121" s="232">
        <f t="shared" si="167"/>
        <v>23</v>
      </c>
      <c r="U121" s="232">
        <f t="shared" si="168"/>
        <v>73</v>
      </c>
      <c r="W121" s="16" t="s">
        <v>126</v>
      </c>
      <c r="X121" s="616">
        <f t="shared" si="169"/>
        <v>114</v>
      </c>
      <c r="Y121" s="616">
        <f t="shared" si="170"/>
        <v>86</v>
      </c>
      <c r="Z121" s="616">
        <f t="shared" si="171"/>
        <v>188</v>
      </c>
      <c r="AA121" s="616">
        <f t="shared" si="172"/>
        <v>246</v>
      </c>
      <c r="AB121" s="616">
        <f t="shared" si="173"/>
        <v>720</v>
      </c>
      <c r="AC121" s="616">
        <f t="shared" si="174"/>
        <v>738</v>
      </c>
      <c r="AD121" s="616">
        <f t="shared" si="175"/>
        <v>912</v>
      </c>
      <c r="AE121" s="616">
        <f t="shared" si="176"/>
        <v>762</v>
      </c>
      <c r="AF121" s="616">
        <f t="shared" si="177"/>
        <v>664</v>
      </c>
      <c r="AG121" s="616">
        <f t="shared" si="178"/>
        <v>549</v>
      </c>
      <c r="AH121" s="616">
        <f t="shared" si="179"/>
        <v>397</v>
      </c>
      <c r="AI121" s="616">
        <f t="shared" si="180"/>
        <v>401</v>
      </c>
      <c r="AJ121" s="616">
        <f t="shared" si="181"/>
        <v>228</v>
      </c>
      <c r="AK121" s="616">
        <f t="shared" si="182"/>
        <v>204</v>
      </c>
      <c r="AL121" s="616">
        <f t="shared" si="183"/>
        <v>95</v>
      </c>
      <c r="AM121" s="616">
        <f t="shared" si="184"/>
        <v>91</v>
      </c>
      <c r="AN121" s="616">
        <f t="shared" si="185"/>
        <v>32</v>
      </c>
      <c r="AO121" s="616">
        <f t="shared" si="186"/>
        <v>33</v>
      </c>
      <c r="AP121" s="616">
        <f t="shared" si="187"/>
        <v>3</v>
      </c>
      <c r="AQ121" s="616">
        <f t="shared" si="188"/>
        <v>3</v>
      </c>
      <c r="AR121" s="616">
        <f t="shared" si="189"/>
        <v>59</v>
      </c>
      <c r="AT121" s="16" t="s">
        <v>126</v>
      </c>
      <c r="AU121" s="13">
        <v>4</v>
      </c>
      <c r="AV121" s="13">
        <v>8</v>
      </c>
      <c r="AW121" s="13">
        <v>7</v>
      </c>
      <c r="AX121" s="13">
        <v>12</v>
      </c>
      <c r="AY121" s="13">
        <v>8</v>
      </c>
      <c r="AZ121" s="13">
        <v>12</v>
      </c>
      <c r="BA121" s="13">
        <v>14</v>
      </c>
      <c r="BB121" s="13">
        <v>5</v>
      </c>
      <c r="BC121" s="13">
        <v>5</v>
      </c>
      <c r="BD121" s="13">
        <v>11</v>
      </c>
      <c r="BE121" s="13">
        <v>10</v>
      </c>
      <c r="BF121" s="13">
        <v>13</v>
      </c>
      <c r="BG121" s="13">
        <v>14</v>
      </c>
      <c r="BH121" s="13">
        <v>24</v>
      </c>
      <c r="BI121" s="13">
        <v>24</v>
      </c>
      <c r="BJ121" s="13">
        <v>26</v>
      </c>
      <c r="BK121" s="13">
        <v>24</v>
      </c>
      <c r="BL121" s="13">
        <v>24</v>
      </c>
      <c r="BM121" s="13">
        <v>50</v>
      </c>
      <c r="BN121" s="13">
        <v>37</v>
      </c>
      <c r="BO121" s="13">
        <v>55</v>
      </c>
      <c r="BP121" s="13">
        <v>54</v>
      </c>
      <c r="BQ121" s="13">
        <v>63</v>
      </c>
      <c r="BR121" s="13">
        <v>48</v>
      </c>
      <c r="BS121" s="13">
        <v>85</v>
      </c>
      <c r="BT121" s="13">
        <v>80</v>
      </c>
      <c r="BU121" s="13">
        <v>79</v>
      </c>
      <c r="BV121" s="13">
        <v>91</v>
      </c>
      <c r="BW121" s="13">
        <v>89</v>
      </c>
      <c r="BX121" s="13">
        <v>94</v>
      </c>
      <c r="BY121" s="13">
        <v>100</v>
      </c>
      <c r="BZ121" s="13">
        <v>86</v>
      </c>
      <c r="CA121" s="13">
        <v>68</v>
      </c>
      <c r="CB121" s="13">
        <v>75</v>
      </c>
      <c r="CC121" s="13">
        <v>86</v>
      </c>
      <c r="CD121" s="13">
        <v>71</v>
      </c>
      <c r="CE121" s="13">
        <v>62</v>
      </c>
      <c r="CF121" s="13">
        <v>65</v>
      </c>
      <c r="CG121" s="13">
        <v>66</v>
      </c>
      <c r="CH121" s="13">
        <v>83</v>
      </c>
      <c r="CI121" s="13">
        <v>55</v>
      </c>
      <c r="CJ121" s="13">
        <v>71</v>
      </c>
      <c r="CK121" s="13">
        <v>53</v>
      </c>
      <c r="CL121" s="13">
        <v>61</v>
      </c>
      <c r="CM121" s="13">
        <v>43</v>
      </c>
      <c r="CN121" s="13">
        <v>63</v>
      </c>
      <c r="CO121" s="13">
        <v>61</v>
      </c>
      <c r="CP121" s="13">
        <v>55</v>
      </c>
      <c r="CQ121" s="13">
        <v>37</v>
      </c>
      <c r="CR121" s="13">
        <v>50</v>
      </c>
      <c r="CS121" s="13">
        <v>61</v>
      </c>
      <c r="CT121" s="13">
        <v>41</v>
      </c>
      <c r="CU121" s="13">
        <v>37</v>
      </c>
      <c r="CV121" s="13">
        <v>41</v>
      </c>
      <c r="CW121" s="13">
        <v>36</v>
      </c>
      <c r="CX121" s="13">
        <v>44</v>
      </c>
      <c r="CY121" s="13">
        <v>40</v>
      </c>
      <c r="CZ121" s="13">
        <v>31</v>
      </c>
      <c r="DA121" s="13">
        <v>34</v>
      </c>
      <c r="DB121" s="13">
        <v>36</v>
      </c>
      <c r="DC121" s="13">
        <v>25</v>
      </c>
      <c r="DD121" s="13">
        <v>21</v>
      </c>
      <c r="DE121" s="13">
        <v>25</v>
      </c>
      <c r="DF121" s="13">
        <v>22</v>
      </c>
      <c r="DG121" s="13">
        <v>19</v>
      </c>
      <c r="DH121" s="13">
        <v>22</v>
      </c>
      <c r="DI121" s="13">
        <v>25</v>
      </c>
      <c r="DJ121" s="13">
        <v>18</v>
      </c>
      <c r="DK121" s="13">
        <v>13</v>
      </c>
      <c r="DL121" s="13">
        <v>14</v>
      </c>
      <c r="DM121" s="13">
        <v>10</v>
      </c>
      <c r="DN121" s="13">
        <v>10</v>
      </c>
      <c r="DO121" s="13">
        <v>10</v>
      </c>
      <c r="DP121" s="13">
        <v>7</v>
      </c>
      <c r="DQ121" s="13">
        <v>11</v>
      </c>
      <c r="DR121" s="13">
        <v>9</v>
      </c>
      <c r="DS121" s="13">
        <v>10</v>
      </c>
      <c r="DT121" s="13">
        <v>11</v>
      </c>
      <c r="DU121" s="13">
        <v>8</v>
      </c>
      <c r="DV121" s="13">
        <v>5</v>
      </c>
      <c r="DW121" s="13">
        <v>5</v>
      </c>
      <c r="DX121" s="13">
        <v>3</v>
      </c>
      <c r="DY121" s="13">
        <v>4</v>
      </c>
      <c r="DZ121" s="13">
        <v>7</v>
      </c>
      <c r="EA121" s="13">
        <v>5</v>
      </c>
      <c r="EB121" s="13">
        <v>3</v>
      </c>
      <c r="EC121" s="13">
        <v>2</v>
      </c>
      <c r="ED121" s="13">
        <v>2</v>
      </c>
      <c r="EE121" s="13">
        <v>1</v>
      </c>
      <c r="EF121" s="13">
        <v>1</v>
      </c>
      <c r="EG121" s="13">
        <v>1</v>
      </c>
      <c r="EH121" s="13"/>
      <c r="EI121" s="13">
        <v>2</v>
      </c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57">
        <v>3113</v>
      </c>
      <c r="FD121" s="13">
        <v>3113</v>
      </c>
      <c r="FE121" s="16" t="s">
        <v>126</v>
      </c>
      <c r="FF121" s="13">
        <v>9</v>
      </c>
      <c r="FG121" s="13">
        <v>17</v>
      </c>
      <c r="FH121" s="13">
        <v>18</v>
      </c>
      <c r="FI121" s="13">
        <v>5</v>
      </c>
      <c r="FJ121" s="13">
        <v>11</v>
      </c>
      <c r="FK121" s="13">
        <v>8</v>
      </c>
      <c r="FL121" s="13">
        <v>11</v>
      </c>
      <c r="FM121" s="13">
        <v>16</v>
      </c>
      <c r="FN121" s="13">
        <v>10</v>
      </c>
      <c r="FO121" s="13">
        <v>9</v>
      </c>
      <c r="FP121" s="13">
        <v>9</v>
      </c>
      <c r="FQ121" s="13">
        <v>17</v>
      </c>
      <c r="FR121" s="13">
        <v>16</v>
      </c>
      <c r="FS121" s="13">
        <v>16</v>
      </c>
      <c r="FT121" s="13">
        <v>12</v>
      </c>
      <c r="FU121" s="13">
        <v>13</v>
      </c>
      <c r="FV121" s="13">
        <v>15</v>
      </c>
      <c r="FW121" s="13">
        <v>21</v>
      </c>
      <c r="FX121" s="13">
        <v>32</v>
      </c>
      <c r="FY121" s="13">
        <v>37</v>
      </c>
      <c r="FZ121" s="13">
        <v>41</v>
      </c>
      <c r="GA121" s="13">
        <v>55</v>
      </c>
      <c r="GB121" s="13">
        <v>72</v>
      </c>
      <c r="GC121" s="13">
        <v>64</v>
      </c>
      <c r="GD121" s="13">
        <v>66</v>
      </c>
      <c r="GE121" s="13">
        <v>63</v>
      </c>
      <c r="GF121" s="13">
        <v>98</v>
      </c>
      <c r="GG121" s="13">
        <v>95</v>
      </c>
      <c r="GH121" s="13">
        <v>76</v>
      </c>
      <c r="GI121" s="13">
        <v>90</v>
      </c>
      <c r="GJ121" s="13">
        <v>92</v>
      </c>
      <c r="GK121" s="13">
        <v>109</v>
      </c>
      <c r="GL121" s="13">
        <v>107</v>
      </c>
      <c r="GM121" s="13">
        <v>83</v>
      </c>
      <c r="GN121" s="13">
        <v>76</v>
      </c>
      <c r="GO121" s="13">
        <v>97</v>
      </c>
      <c r="GP121" s="13">
        <v>86</v>
      </c>
      <c r="GQ121" s="13">
        <v>88</v>
      </c>
      <c r="GR121" s="13">
        <v>73</v>
      </c>
      <c r="GS121" s="13">
        <v>101</v>
      </c>
      <c r="GT121" s="13">
        <v>80</v>
      </c>
      <c r="GU121" s="13">
        <v>94</v>
      </c>
      <c r="GV121" s="13">
        <v>80</v>
      </c>
      <c r="GW121" s="13">
        <v>72</v>
      </c>
      <c r="GX121" s="13">
        <v>66</v>
      </c>
      <c r="GY121" s="13">
        <v>58</v>
      </c>
      <c r="GZ121" s="13">
        <v>54</v>
      </c>
      <c r="HA121" s="13">
        <v>53</v>
      </c>
      <c r="HB121" s="13">
        <v>46</v>
      </c>
      <c r="HC121" s="13">
        <v>61</v>
      </c>
      <c r="HD121" s="13">
        <v>41</v>
      </c>
      <c r="HE121" s="13">
        <v>54</v>
      </c>
      <c r="HF121" s="13">
        <v>43</v>
      </c>
      <c r="HG121" s="13">
        <v>51</v>
      </c>
      <c r="HH121" s="13">
        <v>43</v>
      </c>
      <c r="HI121" s="13">
        <v>39</v>
      </c>
      <c r="HJ121" s="13">
        <v>27</v>
      </c>
      <c r="HK121" s="13">
        <v>38</v>
      </c>
      <c r="HL121" s="13">
        <v>36</v>
      </c>
      <c r="HM121" s="13">
        <v>25</v>
      </c>
      <c r="HN121" s="13">
        <v>39</v>
      </c>
      <c r="HO121" s="13">
        <v>20</v>
      </c>
      <c r="HP121" s="13">
        <v>28</v>
      </c>
      <c r="HQ121" s="13">
        <v>24</v>
      </c>
      <c r="HR121" s="13">
        <v>22</v>
      </c>
      <c r="HS121" s="13">
        <v>21</v>
      </c>
      <c r="HT121" s="13">
        <v>22</v>
      </c>
      <c r="HU121" s="13">
        <v>26</v>
      </c>
      <c r="HV121" s="13">
        <v>15</v>
      </c>
      <c r="HW121" s="13">
        <v>11</v>
      </c>
      <c r="HX121" s="13">
        <v>13</v>
      </c>
      <c r="HY121" s="13">
        <v>15</v>
      </c>
      <c r="HZ121" s="13">
        <v>13</v>
      </c>
      <c r="IA121" s="13">
        <v>8</v>
      </c>
      <c r="IB121" s="13">
        <v>13</v>
      </c>
      <c r="IC121" s="13">
        <v>7</v>
      </c>
      <c r="ID121" s="13">
        <v>11</v>
      </c>
      <c r="IE121" s="13">
        <v>5</v>
      </c>
      <c r="IF121" s="13">
        <v>8</v>
      </c>
      <c r="IG121" s="13">
        <v>2</v>
      </c>
      <c r="IH121" s="13">
        <v>6</v>
      </c>
      <c r="II121" s="13">
        <v>1</v>
      </c>
      <c r="IJ121" s="13">
        <v>6</v>
      </c>
      <c r="IK121" s="13">
        <v>3</v>
      </c>
      <c r="IL121" s="13">
        <v>1</v>
      </c>
      <c r="IM121" s="13">
        <v>3</v>
      </c>
      <c r="IN121" s="13">
        <v>6</v>
      </c>
      <c r="IO121" s="13">
        <v>2</v>
      </c>
      <c r="IP121" s="13">
        <v>2</v>
      </c>
      <c r="IQ121" s="13">
        <v>2</v>
      </c>
      <c r="IR121" s="13"/>
      <c r="IS121" s="13">
        <v>2</v>
      </c>
      <c r="IT121" s="13"/>
      <c r="IU121" s="13">
        <v>1</v>
      </c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57">
        <v>3353</v>
      </c>
      <c r="JJ121" s="13"/>
      <c r="JK121" s="13">
        <v>7</v>
      </c>
      <c r="JL121" s="13"/>
      <c r="JM121" s="13"/>
      <c r="JN121" s="13"/>
      <c r="JO121" s="13">
        <v>1</v>
      </c>
      <c r="JP121" s="13"/>
      <c r="JQ121" s="13">
        <v>1</v>
      </c>
      <c r="JR121" s="13"/>
      <c r="JS121" s="13"/>
      <c r="JT121" s="13"/>
      <c r="JU121" s="13">
        <v>2</v>
      </c>
      <c r="JV121" s="13"/>
      <c r="JW121" s="13"/>
      <c r="JX121" s="13"/>
      <c r="JY121" s="13"/>
      <c r="JZ121" s="13">
        <v>1</v>
      </c>
      <c r="KA121" s="13">
        <v>1</v>
      </c>
      <c r="KB121" s="13">
        <v>1</v>
      </c>
      <c r="KC121" s="13"/>
      <c r="KD121" s="13"/>
      <c r="KE121" s="13"/>
      <c r="KF121" s="13">
        <v>1</v>
      </c>
      <c r="KG121" s="13"/>
      <c r="KH121" s="13">
        <v>1</v>
      </c>
      <c r="KI121" s="13">
        <v>1</v>
      </c>
      <c r="KJ121" s="13"/>
      <c r="KK121" s="13">
        <v>1</v>
      </c>
      <c r="KL121" s="13"/>
      <c r="KM121" s="13">
        <v>1</v>
      </c>
      <c r="KN121" s="13">
        <v>1</v>
      </c>
      <c r="KO121" s="13">
        <v>3</v>
      </c>
      <c r="KP121" s="13">
        <v>1</v>
      </c>
      <c r="KQ121" s="13">
        <v>1</v>
      </c>
      <c r="KR121" s="13">
        <v>1</v>
      </c>
      <c r="KS121" s="13">
        <v>3</v>
      </c>
      <c r="KT121" s="13">
        <v>1</v>
      </c>
      <c r="KU121" s="13">
        <v>4</v>
      </c>
      <c r="KV121" s="13">
        <v>2</v>
      </c>
      <c r="KW121" s="13"/>
      <c r="KX121" s="13">
        <v>2</v>
      </c>
      <c r="KY121" s="13"/>
      <c r="KZ121" s="13">
        <v>2</v>
      </c>
      <c r="LA121" s="13"/>
      <c r="LB121" s="13">
        <v>1</v>
      </c>
      <c r="LC121" s="13"/>
      <c r="LD121" s="13"/>
      <c r="LE121" s="13"/>
      <c r="LF121" s="13"/>
      <c r="LG121" s="13">
        <v>1</v>
      </c>
      <c r="LH121" s="13">
        <v>2</v>
      </c>
      <c r="LI121" s="13"/>
      <c r="LJ121" s="13">
        <v>1</v>
      </c>
      <c r="LK121" s="13">
        <v>1</v>
      </c>
      <c r="LL121" s="13"/>
      <c r="LM121" s="13"/>
      <c r="LN121" s="13"/>
      <c r="LO121" s="13"/>
      <c r="LP121" s="13">
        <v>1</v>
      </c>
      <c r="LQ121" s="13"/>
      <c r="LR121" s="13">
        <v>1</v>
      </c>
      <c r="LS121" s="13">
        <v>1</v>
      </c>
      <c r="LT121" s="13">
        <v>1</v>
      </c>
      <c r="LU121" s="13"/>
      <c r="LV121" s="13"/>
      <c r="LW121" s="13">
        <v>1</v>
      </c>
      <c r="LX121" s="13"/>
      <c r="LY121" s="13"/>
      <c r="LZ121" s="13"/>
      <c r="MA121" s="13">
        <v>1</v>
      </c>
      <c r="MB121" s="13">
        <v>1</v>
      </c>
      <c r="MC121" s="13"/>
      <c r="MD121" s="13">
        <v>1</v>
      </c>
      <c r="ME121" s="13"/>
      <c r="MF121" s="13"/>
      <c r="MG121" s="13"/>
      <c r="MH121" s="13">
        <v>2</v>
      </c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>
        <v>2</v>
      </c>
      <c r="MT121" s="13"/>
      <c r="MU121" s="13">
        <v>1</v>
      </c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57">
        <v>59</v>
      </c>
      <c r="NO121" s="13">
        <v>3412</v>
      </c>
    </row>
    <row r="122" spans="1:379">
      <c r="A122" s="8" t="s">
        <v>133</v>
      </c>
      <c r="B122" s="232">
        <f t="shared" si="149"/>
        <v>15</v>
      </c>
      <c r="C122" s="232">
        <f t="shared" si="150"/>
        <v>9</v>
      </c>
      <c r="D122" s="232">
        <f t="shared" si="151"/>
        <v>43</v>
      </c>
      <c r="E122" s="232">
        <f t="shared" si="152"/>
        <v>68</v>
      </c>
      <c r="F122" s="232">
        <f t="shared" si="153"/>
        <v>200</v>
      </c>
      <c r="G122" s="232">
        <f t="shared" si="154"/>
        <v>243</v>
      </c>
      <c r="H122" s="232">
        <f t="shared" si="155"/>
        <v>215</v>
      </c>
      <c r="I122" s="232">
        <f t="shared" si="156"/>
        <v>268</v>
      </c>
      <c r="J122" s="232">
        <f t="shared" si="157"/>
        <v>163</v>
      </c>
      <c r="K122" s="232">
        <f t="shared" si="158"/>
        <v>183</v>
      </c>
      <c r="L122" s="232">
        <f t="shared" si="159"/>
        <v>148</v>
      </c>
      <c r="M122" s="232">
        <f t="shared" si="160"/>
        <v>170</v>
      </c>
      <c r="N122" s="232">
        <f t="shared" si="161"/>
        <v>97</v>
      </c>
      <c r="O122" s="232">
        <f t="shared" si="162"/>
        <v>91</v>
      </c>
      <c r="P122" s="232">
        <f t="shared" si="163"/>
        <v>46</v>
      </c>
      <c r="Q122" s="232">
        <f t="shared" si="164"/>
        <v>40</v>
      </c>
      <c r="R122" s="232">
        <f t="shared" si="165"/>
        <v>15</v>
      </c>
      <c r="S122" s="232">
        <f t="shared" si="166"/>
        <v>24</v>
      </c>
      <c r="T122" s="232">
        <f t="shared" si="167"/>
        <v>1</v>
      </c>
      <c r="U122" s="232">
        <f t="shared" si="168"/>
        <v>10</v>
      </c>
      <c r="W122" s="16" t="s">
        <v>127</v>
      </c>
      <c r="X122" s="616">
        <f t="shared" si="169"/>
        <v>37</v>
      </c>
      <c r="Y122" s="616">
        <f t="shared" si="170"/>
        <v>57</v>
      </c>
      <c r="Z122" s="616">
        <f t="shared" si="171"/>
        <v>242</v>
      </c>
      <c r="AA122" s="616">
        <f t="shared" si="172"/>
        <v>322</v>
      </c>
      <c r="AB122" s="616">
        <f t="shared" si="173"/>
        <v>794</v>
      </c>
      <c r="AC122" s="616">
        <f t="shared" si="174"/>
        <v>809</v>
      </c>
      <c r="AD122" s="616">
        <f t="shared" si="175"/>
        <v>812</v>
      </c>
      <c r="AE122" s="616">
        <f t="shared" si="176"/>
        <v>833</v>
      </c>
      <c r="AF122" s="616">
        <f t="shared" si="177"/>
        <v>662</v>
      </c>
      <c r="AG122" s="616">
        <f t="shared" si="178"/>
        <v>658</v>
      </c>
      <c r="AH122" s="616">
        <f t="shared" si="179"/>
        <v>448</v>
      </c>
      <c r="AI122" s="616">
        <f t="shared" si="180"/>
        <v>473</v>
      </c>
      <c r="AJ122" s="616">
        <f t="shared" si="181"/>
        <v>289</v>
      </c>
      <c r="AK122" s="616">
        <f t="shared" si="182"/>
        <v>261</v>
      </c>
      <c r="AL122" s="616">
        <f t="shared" si="183"/>
        <v>132</v>
      </c>
      <c r="AM122" s="616">
        <f t="shared" si="184"/>
        <v>124</v>
      </c>
      <c r="AN122" s="616">
        <f t="shared" si="185"/>
        <v>69</v>
      </c>
      <c r="AO122" s="616">
        <f t="shared" si="186"/>
        <v>90</v>
      </c>
      <c r="AP122" s="616">
        <f t="shared" si="187"/>
        <v>10</v>
      </c>
      <c r="AQ122" s="616">
        <f t="shared" si="188"/>
        <v>22</v>
      </c>
      <c r="AR122" s="616">
        <f t="shared" si="189"/>
        <v>80</v>
      </c>
      <c r="AT122" s="16" t="s">
        <v>127</v>
      </c>
      <c r="AU122" s="13">
        <v>7</v>
      </c>
      <c r="AV122" s="13">
        <v>5</v>
      </c>
      <c r="AW122" s="13">
        <v>7</v>
      </c>
      <c r="AX122" s="13">
        <v>5</v>
      </c>
      <c r="AY122" s="13">
        <v>8</v>
      </c>
      <c r="AZ122" s="13">
        <v>5</v>
      </c>
      <c r="BA122" s="13">
        <v>4</v>
      </c>
      <c r="BB122" s="13">
        <v>4</v>
      </c>
      <c r="BC122" s="13">
        <v>7</v>
      </c>
      <c r="BD122" s="13">
        <v>5</v>
      </c>
      <c r="BE122" s="13">
        <v>8</v>
      </c>
      <c r="BF122" s="13">
        <v>6</v>
      </c>
      <c r="BG122" s="13">
        <v>13</v>
      </c>
      <c r="BH122" s="13">
        <v>15</v>
      </c>
      <c r="BI122" s="13">
        <v>23</v>
      </c>
      <c r="BJ122" s="13">
        <v>36</v>
      </c>
      <c r="BK122" s="13">
        <v>48</v>
      </c>
      <c r="BL122" s="13">
        <v>54</v>
      </c>
      <c r="BM122" s="13">
        <v>49</v>
      </c>
      <c r="BN122" s="13">
        <v>70</v>
      </c>
      <c r="BO122" s="13">
        <v>58</v>
      </c>
      <c r="BP122" s="13">
        <v>79</v>
      </c>
      <c r="BQ122" s="13">
        <v>74</v>
      </c>
      <c r="BR122" s="13">
        <v>66</v>
      </c>
      <c r="BS122" s="13">
        <v>83</v>
      </c>
      <c r="BT122" s="13">
        <v>95</v>
      </c>
      <c r="BU122" s="13">
        <v>92</v>
      </c>
      <c r="BV122" s="13">
        <v>79</v>
      </c>
      <c r="BW122" s="13">
        <v>80</v>
      </c>
      <c r="BX122" s="13">
        <v>103</v>
      </c>
      <c r="BY122" s="13">
        <v>111</v>
      </c>
      <c r="BZ122" s="13">
        <v>89</v>
      </c>
      <c r="CA122" s="13">
        <v>98</v>
      </c>
      <c r="CB122" s="13">
        <v>61</v>
      </c>
      <c r="CC122" s="13">
        <v>87</v>
      </c>
      <c r="CD122" s="13">
        <v>82</v>
      </c>
      <c r="CE122" s="13">
        <v>70</v>
      </c>
      <c r="CF122" s="13">
        <v>97</v>
      </c>
      <c r="CG122" s="13">
        <v>67</v>
      </c>
      <c r="CH122" s="13">
        <v>71</v>
      </c>
      <c r="CI122" s="13">
        <v>59</v>
      </c>
      <c r="CJ122" s="13">
        <v>83</v>
      </c>
      <c r="CK122" s="13">
        <v>98</v>
      </c>
      <c r="CL122" s="13">
        <v>67</v>
      </c>
      <c r="CM122" s="13">
        <v>69</v>
      </c>
      <c r="CN122" s="13">
        <v>65</v>
      </c>
      <c r="CO122" s="13">
        <v>61</v>
      </c>
      <c r="CP122" s="13">
        <v>58</v>
      </c>
      <c r="CQ122" s="13">
        <v>59</v>
      </c>
      <c r="CR122" s="13">
        <v>39</v>
      </c>
      <c r="CS122" s="13">
        <v>56</v>
      </c>
      <c r="CT122" s="13">
        <v>47</v>
      </c>
      <c r="CU122" s="13">
        <v>53</v>
      </c>
      <c r="CV122" s="13">
        <v>45</v>
      </c>
      <c r="CW122" s="13">
        <v>53</v>
      </c>
      <c r="CX122" s="13">
        <v>50</v>
      </c>
      <c r="CY122" s="13">
        <v>47</v>
      </c>
      <c r="CZ122" s="13">
        <v>35</v>
      </c>
      <c r="DA122" s="13">
        <v>41</v>
      </c>
      <c r="DB122" s="13">
        <v>46</v>
      </c>
      <c r="DC122" s="13">
        <v>28</v>
      </c>
      <c r="DD122" s="13">
        <v>42</v>
      </c>
      <c r="DE122" s="13">
        <v>27</v>
      </c>
      <c r="DF122" s="13">
        <v>30</v>
      </c>
      <c r="DG122" s="13">
        <v>33</v>
      </c>
      <c r="DH122" s="13">
        <v>20</v>
      </c>
      <c r="DI122" s="13">
        <v>24</v>
      </c>
      <c r="DJ122" s="13">
        <v>16</v>
      </c>
      <c r="DK122" s="13">
        <v>23</v>
      </c>
      <c r="DL122" s="13">
        <v>18</v>
      </c>
      <c r="DM122" s="13">
        <v>15</v>
      </c>
      <c r="DN122" s="13">
        <v>14</v>
      </c>
      <c r="DO122" s="13">
        <v>17</v>
      </c>
      <c r="DP122" s="13">
        <v>11</v>
      </c>
      <c r="DQ122" s="13">
        <v>15</v>
      </c>
      <c r="DR122" s="13">
        <v>21</v>
      </c>
      <c r="DS122" s="13">
        <v>10</v>
      </c>
      <c r="DT122" s="13">
        <v>5</v>
      </c>
      <c r="DU122" s="13">
        <v>7</v>
      </c>
      <c r="DV122" s="13">
        <v>9</v>
      </c>
      <c r="DW122" s="13">
        <v>12</v>
      </c>
      <c r="DX122" s="13">
        <v>10</v>
      </c>
      <c r="DY122" s="13">
        <v>11</v>
      </c>
      <c r="DZ122" s="13">
        <v>6</v>
      </c>
      <c r="EA122" s="13">
        <v>11</v>
      </c>
      <c r="EB122" s="13">
        <v>7</v>
      </c>
      <c r="EC122" s="13">
        <v>7</v>
      </c>
      <c r="ED122" s="13">
        <v>4</v>
      </c>
      <c r="EE122" s="13">
        <v>13</v>
      </c>
      <c r="EF122" s="13">
        <v>9</v>
      </c>
      <c r="EG122" s="13">
        <v>3</v>
      </c>
      <c r="EH122" s="13">
        <v>7</v>
      </c>
      <c r="EI122" s="13">
        <v>2</v>
      </c>
      <c r="EJ122" s="13">
        <v>2</v>
      </c>
      <c r="EK122" s="13">
        <v>2</v>
      </c>
      <c r="EL122" s="13">
        <v>2</v>
      </c>
      <c r="EM122" s="13"/>
      <c r="EN122" s="13">
        <v>1</v>
      </c>
      <c r="EO122" s="13">
        <v>1</v>
      </c>
      <c r="EP122" s="13"/>
      <c r="EQ122" s="13">
        <v>1</v>
      </c>
      <c r="ER122" s="13">
        <v>1</v>
      </c>
      <c r="ES122" s="13"/>
      <c r="ET122" s="13"/>
      <c r="EU122" s="13"/>
      <c r="EV122" s="13"/>
      <c r="EW122" s="13"/>
      <c r="EX122" s="13"/>
      <c r="EY122" s="13"/>
      <c r="EZ122" s="13"/>
      <c r="FA122" s="13"/>
      <c r="FB122" s="13">
        <v>1</v>
      </c>
      <c r="FC122" s="57">
        <v>3650</v>
      </c>
      <c r="FD122" s="13">
        <v>3650</v>
      </c>
      <c r="FE122" s="16" t="s">
        <v>127</v>
      </c>
      <c r="FF122" s="13">
        <v>1</v>
      </c>
      <c r="FG122" s="13">
        <v>2</v>
      </c>
      <c r="FH122" s="13">
        <v>2</v>
      </c>
      <c r="FI122" s="13">
        <v>4</v>
      </c>
      <c r="FJ122" s="13">
        <v>5</v>
      </c>
      <c r="FK122" s="13">
        <v>3</v>
      </c>
      <c r="FL122" s="13">
        <v>4</v>
      </c>
      <c r="FM122" s="13">
        <v>8</v>
      </c>
      <c r="FN122" s="13">
        <v>4</v>
      </c>
      <c r="FO122" s="13">
        <v>4</v>
      </c>
      <c r="FP122" s="13">
        <v>5</v>
      </c>
      <c r="FQ122" s="13">
        <v>11</v>
      </c>
      <c r="FR122" s="13">
        <v>11</v>
      </c>
      <c r="FS122" s="13">
        <v>16</v>
      </c>
      <c r="FT122" s="13">
        <v>13</v>
      </c>
      <c r="FU122" s="13">
        <v>24</v>
      </c>
      <c r="FV122" s="13">
        <v>35</v>
      </c>
      <c r="FW122" s="13">
        <v>35</v>
      </c>
      <c r="FX122" s="13">
        <v>48</v>
      </c>
      <c r="FY122" s="13">
        <v>44</v>
      </c>
      <c r="FZ122" s="13">
        <v>57</v>
      </c>
      <c r="GA122" s="13">
        <v>68</v>
      </c>
      <c r="GB122" s="13">
        <v>62</v>
      </c>
      <c r="GC122" s="13">
        <v>71</v>
      </c>
      <c r="GD122" s="13">
        <v>84</v>
      </c>
      <c r="GE122" s="13">
        <v>85</v>
      </c>
      <c r="GF122" s="13">
        <v>81</v>
      </c>
      <c r="GG122" s="13">
        <v>81</v>
      </c>
      <c r="GH122" s="13">
        <v>94</v>
      </c>
      <c r="GI122" s="13">
        <v>111</v>
      </c>
      <c r="GJ122" s="13">
        <v>81</v>
      </c>
      <c r="GK122" s="13">
        <v>89</v>
      </c>
      <c r="GL122" s="13">
        <v>87</v>
      </c>
      <c r="GM122" s="13">
        <v>80</v>
      </c>
      <c r="GN122" s="13">
        <v>90</v>
      </c>
      <c r="GO122" s="13">
        <v>83</v>
      </c>
      <c r="GP122" s="13">
        <v>93</v>
      </c>
      <c r="GQ122" s="13">
        <v>67</v>
      </c>
      <c r="GR122" s="13">
        <v>60</v>
      </c>
      <c r="GS122" s="13">
        <v>82</v>
      </c>
      <c r="GT122" s="13">
        <v>76</v>
      </c>
      <c r="GU122" s="13">
        <v>73</v>
      </c>
      <c r="GV122" s="13">
        <v>69</v>
      </c>
      <c r="GW122" s="13">
        <v>72</v>
      </c>
      <c r="GX122" s="13">
        <v>80</v>
      </c>
      <c r="GY122" s="13">
        <v>55</v>
      </c>
      <c r="GZ122" s="13">
        <v>67</v>
      </c>
      <c r="HA122" s="13">
        <v>55</v>
      </c>
      <c r="HB122" s="13">
        <v>59</v>
      </c>
      <c r="HC122" s="13">
        <v>56</v>
      </c>
      <c r="HD122" s="13">
        <v>58</v>
      </c>
      <c r="HE122" s="13">
        <v>45</v>
      </c>
      <c r="HF122" s="13">
        <v>50</v>
      </c>
      <c r="HG122" s="13">
        <v>57</v>
      </c>
      <c r="HH122" s="13">
        <v>52</v>
      </c>
      <c r="HI122" s="13">
        <v>47</v>
      </c>
      <c r="HJ122" s="13">
        <v>28</v>
      </c>
      <c r="HK122" s="13">
        <v>40</v>
      </c>
      <c r="HL122" s="13">
        <v>33</v>
      </c>
      <c r="HM122" s="13">
        <v>38</v>
      </c>
      <c r="HN122" s="13">
        <v>31</v>
      </c>
      <c r="HO122" s="13">
        <v>28</v>
      </c>
      <c r="HP122" s="13">
        <v>37</v>
      </c>
      <c r="HQ122" s="13">
        <v>36</v>
      </c>
      <c r="HR122" s="13">
        <v>31</v>
      </c>
      <c r="HS122" s="13">
        <v>35</v>
      </c>
      <c r="HT122" s="13">
        <v>23</v>
      </c>
      <c r="HU122" s="13">
        <v>22</v>
      </c>
      <c r="HV122" s="13">
        <v>25</v>
      </c>
      <c r="HW122" s="13">
        <v>21</v>
      </c>
      <c r="HX122" s="13">
        <v>12</v>
      </c>
      <c r="HY122" s="13">
        <v>31</v>
      </c>
      <c r="HZ122" s="13">
        <v>10</v>
      </c>
      <c r="IA122" s="13">
        <v>12</v>
      </c>
      <c r="IB122" s="13">
        <v>16</v>
      </c>
      <c r="IC122" s="13">
        <v>13</v>
      </c>
      <c r="ID122" s="13">
        <v>10</v>
      </c>
      <c r="IE122" s="13">
        <v>13</v>
      </c>
      <c r="IF122" s="13">
        <v>4</v>
      </c>
      <c r="IG122" s="13">
        <v>11</v>
      </c>
      <c r="IH122" s="13">
        <v>10</v>
      </c>
      <c r="II122" s="13">
        <v>11</v>
      </c>
      <c r="IJ122" s="13">
        <v>16</v>
      </c>
      <c r="IK122" s="13">
        <v>4</v>
      </c>
      <c r="IL122" s="13">
        <v>5</v>
      </c>
      <c r="IM122" s="13">
        <v>2</v>
      </c>
      <c r="IN122" s="13">
        <v>8</v>
      </c>
      <c r="IO122" s="13">
        <v>4</v>
      </c>
      <c r="IP122" s="13">
        <v>4</v>
      </c>
      <c r="IQ122" s="13">
        <v>5</v>
      </c>
      <c r="IR122" s="13">
        <v>3</v>
      </c>
      <c r="IS122" s="13">
        <v>2</v>
      </c>
      <c r="IT122" s="13"/>
      <c r="IU122" s="13">
        <v>2</v>
      </c>
      <c r="IV122" s="13">
        <v>1</v>
      </c>
      <c r="IW122" s="13">
        <v>1</v>
      </c>
      <c r="IX122" s="13"/>
      <c r="IY122" s="13"/>
      <c r="IZ122" s="13">
        <v>1</v>
      </c>
      <c r="JA122" s="13"/>
      <c r="JB122" s="13"/>
      <c r="JC122" s="13"/>
      <c r="JD122" s="13"/>
      <c r="JE122" s="13"/>
      <c r="JF122" s="13"/>
      <c r="JG122" s="13"/>
      <c r="JH122" s="13"/>
      <c r="JI122" s="57">
        <v>3495</v>
      </c>
      <c r="JJ122" s="13">
        <v>1</v>
      </c>
      <c r="JK122" s="13">
        <v>1</v>
      </c>
      <c r="JL122" s="13">
        <v>1</v>
      </c>
      <c r="JM122" s="13"/>
      <c r="JN122" s="13"/>
      <c r="JO122" s="13"/>
      <c r="JP122" s="13"/>
      <c r="JQ122" s="13"/>
      <c r="JR122" s="13">
        <v>1</v>
      </c>
      <c r="JS122" s="13"/>
      <c r="JT122" s="13">
        <v>2</v>
      </c>
      <c r="JU122" s="13">
        <v>1</v>
      </c>
      <c r="JV122" s="13">
        <v>1</v>
      </c>
      <c r="JW122" s="13"/>
      <c r="JX122" s="13"/>
      <c r="JY122" s="13"/>
      <c r="JZ122" s="13"/>
      <c r="KA122" s="13">
        <v>1</v>
      </c>
      <c r="KB122" s="13">
        <v>2</v>
      </c>
      <c r="KC122" s="13">
        <v>1</v>
      </c>
      <c r="KD122" s="13">
        <v>2</v>
      </c>
      <c r="KE122" s="13">
        <v>2</v>
      </c>
      <c r="KF122" s="13">
        <v>3</v>
      </c>
      <c r="KG122" s="13">
        <v>1</v>
      </c>
      <c r="KH122" s="13">
        <v>2</v>
      </c>
      <c r="KI122" s="13"/>
      <c r="KJ122" s="13">
        <v>2</v>
      </c>
      <c r="KK122" s="13"/>
      <c r="KL122" s="13"/>
      <c r="KM122" s="13">
        <v>1</v>
      </c>
      <c r="KN122" s="13">
        <v>1</v>
      </c>
      <c r="KO122" s="13">
        <v>3</v>
      </c>
      <c r="KP122" s="13">
        <v>2</v>
      </c>
      <c r="KQ122" s="13">
        <v>2</v>
      </c>
      <c r="KR122" s="13">
        <v>4</v>
      </c>
      <c r="KS122" s="13"/>
      <c r="KT122" s="13">
        <v>3</v>
      </c>
      <c r="KU122" s="13">
        <v>1</v>
      </c>
      <c r="KV122" s="13">
        <v>4</v>
      </c>
      <c r="KW122" s="13"/>
      <c r="KX122" s="13"/>
      <c r="KY122" s="13">
        <v>5</v>
      </c>
      <c r="KZ122" s="13"/>
      <c r="LA122" s="13">
        <v>3</v>
      </c>
      <c r="LB122" s="13">
        <v>1</v>
      </c>
      <c r="LC122" s="13"/>
      <c r="LD122" s="13">
        <v>1</v>
      </c>
      <c r="LE122" s="13"/>
      <c r="LF122" s="13"/>
      <c r="LG122" s="13"/>
      <c r="LH122" s="13">
        <v>1</v>
      </c>
      <c r="LI122" s="13"/>
      <c r="LJ122" s="13"/>
      <c r="LK122" s="13"/>
      <c r="LL122" s="13">
        <v>1</v>
      </c>
      <c r="LM122" s="13"/>
      <c r="LN122" s="13">
        <v>2</v>
      </c>
      <c r="LO122" s="13"/>
      <c r="LP122" s="13"/>
      <c r="LQ122" s="13"/>
      <c r="LR122" s="13">
        <v>1</v>
      </c>
      <c r="LS122" s="13"/>
      <c r="LT122" s="13">
        <v>2</v>
      </c>
      <c r="LU122" s="13"/>
      <c r="LV122" s="13"/>
      <c r="LW122" s="13">
        <v>1</v>
      </c>
      <c r="LX122" s="13"/>
      <c r="LY122" s="13"/>
      <c r="LZ122" s="13">
        <v>1</v>
      </c>
      <c r="MA122" s="13"/>
      <c r="MB122" s="13">
        <v>1</v>
      </c>
      <c r="MC122" s="13"/>
      <c r="MD122" s="13"/>
      <c r="ME122" s="13"/>
      <c r="MF122" s="13">
        <v>1</v>
      </c>
      <c r="MG122" s="13"/>
      <c r="MH122" s="13">
        <v>1</v>
      </c>
      <c r="MI122" s="13"/>
      <c r="MJ122" s="13"/>
      <c r="MK122" s="13"/>
      <c r="ML122" s="13"/>
      <c r="MM122" s="13"/>
      <c r="MN122" s="13">
        <v>1</v>
      </c>
      <c r="MO122" s="13">
        <v>1</v>
      </c>
      <c r="MP122" s="13"/>
      <c r="MQ122" s="13"/>
      <c r="MR122" s="13">
        <v>2</v>
      </c>
      <c r="MS122" s="13"/>
      <c r="MT122" s="13"/>
      <c r="MU122" s="13">
        <v>1</v>
      </c>
      <c r="MV122" s="13">
        <v>1</v>
      </c>
      <c r="MW122" s="13">
        <v>2</v>
      </c>
      <c r="MX122" s="13"/>
      <c r="MY122" s="13">
        <v>2</v>
      </c>
      <c r="MZ122" s="13">
        <v>1</v>
      </c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>
        <v>1</v>
      </c>
      <c r="NN122" s="57">
        <v>79</v>
      </c>
      <c r="NO122" s="13">
        <v>3574</v>
      </c>
    </row>
    <row r="123" spans="1:379">
      <c r="A123" s="8" t="s">
        <v>134</v>
      </c>
      <c r="B123" s="232">
        <f t="shared" si="149"/>
        <v>30</v>
      </c>
      <c r="C123" s="232">
        <f t="shared" si="150"/>
        <v>32</v>
      </c>
      <c r="D123" s="232">
        <f t="shared" si="151"/>
        <v>292</v>
      </c>
      <c r="E123" s="232">
        <f t="shared" si="152"/>
        <v>351</v>
      </c>
      <c r="F123" s="232">
        <f t="shared" si="153"/>
        <v>960</v>
      </c>
      <c r="G123" s="232">
        <f t="shared" si="154"/>
        <v>1050</v>
      </c>
      <c r="H123" s="232">
        <f t="shared" si="155"/>
        <v>1111</v>
      </c>
      <c r="I123" s="232">
        <f t="shared" si="156"/>
        <v>1187</v>
      </c>
      <c r="J123" s="232">
        <f t="shared" si="157"/>
        <v>997</v>
      </c>
      <c r="K123" s="232">
        <f t="shared" si="158"/>
        <v>1091</v>
      </c>
      <c r="L123" s="232">
        <f t="shared" si="159"/>
        <v>836</v>
      </c>
      <c r="M123" s="232">
        <f t="shared" si="160"/>
        <v>831</v>
      </c>
      <c r="N123" s="232">
        <f t="shared" si="161"/>
        <v>571</v>
      </c>
      <c r="O123" s="232">
        <f t="shared" si="162"/>
        <v>521</v>
      </c>
      <c r="P123" s="232">
        <f t="shared" si="163"/>
        <v>316</v>
      </c>
      <c r="Q123" s="232">
        <f t="shared" si="164"/>
        <v>344</v>
      </c>
      <c r="R123" s="232">
        <f t="shared" si="165"/>
        <v>110</v>
      </c>
      <c r="S123" s="232">
        <f t="shared" si="166"/>
        <v>176</v>
      </c>
      <c r="T123" s="232">
        <f t="shared" si="167"/>
        <v>23</v>
      </c>
      <c r="U123" s="232">
        <f t="shared" si="168"/>
        <v>55</v>
      </c>
      <c r="W123" s="16" t="s">
        <v>128</v>
      </c>
      <c r="X123" s="616">
        <f t="shared" si="169"/>
        <v>493</v>
      </c>
      <c r="Y123" s="616">
        <f t="shared" si="170"/>
        <v>439</v>
      </c>
      <c r="Z123" s="616">
        <f t="shared" si="171"/>
        <v>1325</v>
      </c>
      <c r="AA123" s="616">
        <f t="shared" si="172"/>
        <v>1500</v>
      </c>
      <c r="AB123" s="616">
        <f t="shared" si="173"/>
        <v>5942</v>
      </c>
      <c r="AC123" s="616">
        <f t="shared" si="174"/>
        <v>5572</v>
      </c>
      <c r="AD123" s="616">
        <f t="shared" si="175"/>
        <v>7077</v>
      </c>
      <c r="AE123" s="616">
        <f t="shared" si="176"/>
        <v>6437</v>
      </c>
      <c r="AF123" s="616">
        <f t="shared" si="177"/>
        <v>5987</v>
      </c>
      <c r="AG123" s="616">
        <f t="shared" si="178"/>
        <v>5604</v>
      </c>
      <c r="AH123" s="616">
        <f t="shared" si="179"/>
        <v>3976</v>
      </c>
      <c r="AI123" s="616">
        <f t="shared" si="180"/>
        <v>3631</v>
      </c>
      <c r="AJ123" s="616">
        <f t="shared" si="181"/>
        <v>1978</v>
      </c>
      <c r="AK123" s="616">
        <f t="shared" si="182"/>
        <v>1888</v>
      </c>
      <c r="AL123" s="616">
        <f t="shared" si="183"/>
        <v>933</v>
      </c>
      <c r="AM123" s="616">
        <f t="shared" si="184"/>
        <v>820</v>
      </c>
      <c r="AN123" s="616">
        <f t="shared" si="185"/>
        <v>288</v>
      </c>
      <c r="AO123" s="616">
        <f t="shared" si="186"/>
        <v>336</v>
      </c>
      <c r="AP123" s="616">
        <f t="shared" si="187"/>
        <v>37</v>
      </c>
      <c r="AQ123" s="616">
        <f t="shared" si="188"/>
        <v>106</v>
      </c>
      <c r="AR123" s="616">
        <f t="shared" si="189"/>
        <v>594</v>
      </c>
      <c r="AT123" s="16" t="s">
        <v>128</v>
      </c>
      <c r="AU123" s="13">
        <v>21</v>
      </c>
      <c r="AV123" s="13">
        <v>61</v>
      </c>
      <c r="AW123" s="13">
        <v>44</v>
      </c>
      <c r="AX123" s="13">
        <v>52</v>
      </c>
      <c r="AY123" s="13">
        <v>36</v>
      </c>
      <c r="AZ123" s="13">
        <v>35</v>
      </c>
      <c r="BA123" s="13">
        <v>48</v>
      </c>
      <c r="BB123" s="13">
        <v>50</v>
      </c>
      <c r="BC123" s="13">
        <v>54</v>
      </c>
      <c r="BD123" s="13">
        <v>38</v>
      </c>
      <c r="BE123" s="13">
        <v>56</v>
      </c>
      <c r="BF123" s="13">
        <v>62</v>
      </c>
      <c r="BG123" s="13">
        <v>65</v>
      </c>
      <c r="BH123" s="13">
        <v>93</v>
      </c>
      <c r="BI123" s="13">
        <v>98</v>
      </c>
      <c r="BJ123" s="13">
        <v>153</v>
      </c>
      <c r="BK123" s="13">
        <v>190</v>
      </c>
      <c r="BL123" s="13">
        <v>215</v>
      </c>
      <c r="BM123" s="13">
        <v>262</v>
      </c>
      <c r="BN123" s="13">
        <v>306</v>
      </c>
      <c r="BO123" s="13">
        <v>386</v>
      </c>
      <c r="BP123" s="13">
        <v>435</v>
      </c>
      <c r="BQ123" s="13">
        <v>419</v>
      </c>
      <c r="BR123" s="13">
        <v>542</v>
      </c>
      <c r="BS123" s="13">
        <v>590</v>
      </c>
      <c r="BT123" s="13">
        <v>628</v>
      </c>
      <c r="BU123" s="13">
        <v>633</v>
      </c>
      <c r="BV123" s="13">
        <v>600</v>
      </c>
      <c r="BW123" s="13">
        <v>668</v>
      </c>
      <c r="BX123" s="13">
        <v>671</v>
      </c>
      <c r="BY123" s="13">
        <v>710</v>
      </c>
      <c r="BZ123" s="13">
        <v>676</v>
      </c>
      <c r="CA123" s="13">
        <v>680</v>
      </c>
      <c r="CB123" s="13">
        <v>656</v>
      </c>
      <c r="CC123" s="13">
        <v>606</v>
      </c>
      <c r="CD123" s="13">
        <v>622</v>
      </c>
      <c r="CE123" s="13">
        <v>591</v>
      </c>
      <c r="CF123" s="13">
        <v>635</v>
      </c>
      <c r="CG123" s="13">
        <v>584</v>
      </c>
      <c r="CH123" s="13">
        <v>677</v>
      </c>
      <c r="CI123" s="13">
        <v>635</v>
      </c>
      <c r="CJ123" s="13">
        <v>596</v>
      </c>
      <c r="CK123" s="13">
        <v>586</v>
      </c>
      <c r="CL123" s="13">
        <v>635</v>
      </c>
      <c r="CM123" s="13">
        <v>617</v>
      </c>
      <c r="CN123" s="13">
        <v>521</v>
      </c>
      <c r="CO123" s="13">
        <v>524</v>
      </c>
      <c r="CP123" s="13">
        <v>436</v>
      </c>
      <c r="CQ123" s="13">
        <v>525</v>
      </c>
      <c r="CR123" s="13">
        <v>529</v>
      </c>
      <c r="CS123" s="13">
        <v>486</v>
      </c>
      <c r="CT123" s="13">
        <v>441</v>
      </c>
      <c r="CU123" s="13">
        <v>371</v>
      </c>
      <c r="CV123" s="13">
        <v>381</v>
      </c>
      <c r="CW123" s="13">
        <v>319</v>
      </c>
      <c r="CX123" s="13">
        <v>370</v>
      </c>
      <c r="CY123" s="13">
        <v>355</v>
      </c>
      <c r="CZ123" s="13">
        <v>322</v>
      </c>
      <c r="DA123" s="13">
        <v>292</v>
      </c>
      <c r="DB123" s="13">
        <v>294</v>
      </c>
      <c r="DC123" s="13">
        <v>253</v>
      </c>
      <c r="DD123" s="13">
        <v>247</v>
      </c>
      <c r="DE123" s="13">
        <v>221</v>
      </c>
      <c r="DF123" s="13">
        <v>190</v>
      </c>
      <c r="DG123" s="13">
        <v>187</v>
      </c>
      <c r="DH123" s="13">
        <v>179</v>
      </c>
      <c r="DI123" s="13">
        <v>157</v>
      </c>
      <c r="DJ123" s="13">
        <v>173</v>
      </c>
      <c r="DK123" s="13">
        <v>145</v>
      </c>
      <c r="DL123" s="13">
        <v>136</v>
      </c>
      <c r="DM123" s="13">
        <v>104</v>
      </c>
      <c r="DN123" s="13">
        <v>97</v>
      </c>
      <c r="DO123" s="13">
        <v>98</v>
      </c>
      <c r="DP123" s="13">
        <v>101</v>
      </c>
      <c r="DQ123" s="13">
        <v>93</v>
      </c>
      <c r="DR123" s="13">
        <v>77</v>
      </c>
      <c r="DS123" s="13">
        <v>78</v>
      </c>
      <c r="DT123" s="13">
        <v>64</v>
      </c>
      <c r="DU123" s="13">
        <v>60</v>
      </c>
      <c r="DV123" s="13">
        <v>48</v>
      </c>
      <c r="DW123" s="13">
        <v>41</v>
      </c>
      <c r="DX123" s="13">
        <v>50</v>
      </c>
      <c r="DY123" s="13">
        <v>46</v>
      </c>
      <c r="DZ123" s="13">
        <v>30</v>
      </c>
      <c r="EA123" s="13">
        <v>23</v>
      </c>
      <c r="EB123" s="13">
        <v>34</v>
      </c>
      <c r="EC123" s="13">
        <v>37</v>
      </c>
      <c r="ED123" s="13">
        <v>28</v>
      </c>
      <c r="EE123" s="13">
        <v>27</v>
      </c>
      <c r="EF123" s="13">
        <v>20</v>
      </c>
      <c r="EG123" s="13">
        <v>28</v>
      </c>
      <c r="EH123" s="13">
        <v>18</v>
      </c>
      <c r="EI123" s="13">
        <v>16</v>
      </c>
      <c r="EJ123" s="13">
        <v>13</v>
      </c>
      <c r="EK123" s="13">
        <v>10</v>
      </c>
      <c r="EL123" s="13">
        <v>7</v>
      </c>
      <c r="EM123" s="13">
        <v>5</v>
      </c>
      <c r="EN123" s="13">
        <v>3</v>
      </c>
      <c r="EO123" s="13"/>
      <c r="EP123" s="13">
        <v>2</v>
      </c>
      <c r="EQ123" s="13">
        <v>1</v>
      </c>
      <c r="ER123" s="13">
        <v>1</v>
      </c>
      <c r="ES123" s="13">
        <v>2</v>
      </c>
      <c r="ET123" s="13"/>
      <c r="EU123" s="13"/>
      <c r="EV123" s="13"/>
      <c r="EW123" s="13"/>
      <c r="EX123" s="13"/>
      <c r="EY123" s="13"/>
      <c r="EZ123" s="13"/>
      <c r="FA123" s="13"/>
      <c r="FB123" s="13">
        <v>5</v>
      </c>
      <c r="FC123" s="57">
        <v>26338</v>
      </c>
      <c r="FD123" s="13">
        <v>26338</v>
      </c>
      <c r="FE123" s="16" t="s">
        <v>128</v>
      </c>
      <c r="FF123" s="13">
        <v>34</v>
      </c>
      <c r="FG123" s="13">
        <v>65</v>
      </c>
      <c r="FH123" s="13">
        <v>78</v>
      </c>
      <c r="FI123" s="13">
        <v>51</v>
      </c>
      <c r="FJ123" s="13">
        <v>55</v>
      </c>
      <c r="FK123" s="13">
        <v>40</v>
      </c>
      <c r="FL123" s="13">
        <v>40</v>
      </c>
      <c r="FM123" s="13">
        <v>44</v>
      </c>
      <c r="FN123" s="13">
        <v>48</v>
      </c>
      <c r="FO123" s="13">
        <v>38</v>
      </c>
      <c r="FP123" s="13">
        <v>46</v>
      </c>
      <c r="FQ123" s="13">
        <v>49</v>
      </c>
      <c r="FR123" s="13">
        <v>74</v>
      </c>
      <c r="FS123" s="13">
        <v>80</v>
      </c>
      <c r="FT123" s="13">
        <v>111</v>
      </c>
      <c r="FU123" s="13">
        <v>121</v>
      </c>
      <c r="FV123" s="13">
        <v>148</v>
      </c>
      <c r="FW123" s="13">
        <v>194</v>
      </c>
      <c r="FX123" s="13">
        <v>239</v>
      </c>
      <c r="FY123" s="13">
        <v>263</v>
      </c>
      <c r="FZ123" s="13">
        <v>333</v>
      </c>
      <c r="GA123" s="13">
        <v>424</v>
      </c>
      <c r="GB123" s="13">
        <v>481</v>
      </c>
      <c r="GC123" s="13">
        <v>524</v>
      </c>
      <c r="GD123" s="13">
        <v>609</v>
      </c>
      <c r="GE123" s="13">
        <v>713</v>
      </c>
      <c r="GF123" s="13">
        <v>687</v>
      </c>
      <c r="GG123" s="13">
        <v>696</v>
      </c>
      <c r="GH123" s="13">
        <v>696</v>
      </c>
      <c r="GI123" s="13">
        <v>779</v>
      </c>
      <c r="GJ123" s="13">
        <v>746</v>
      </c>
      <c r="GK123" s="13">
        <v>722</v>
      </c>
      <c r="GL123" s="13">
        <v>744</v>
      </c>
      <c r="GM123" s="13">
        <v>721</v>
      </c>
      <c r="GN123" s="13">
        <v>730</v>
      </c>
      <c r="GO123" s="13">
        <v>684</v>
      </c>
      <c r="GP123" s="13">
        <v>700</v>
      </c>
      <c r="GQ123" s="13">
        <v>711</v>
      </c>
      <c r="GR123" s="13">
        <v>673</v>
      </c>
      <c r="GS123" s="13">
        <v>646</v>
      </c>
      <c r="GT123" s="13">
        <v>722</v>
      </c>
      <c r="GU123" s="13">
        <v>664</v>
      </c>
      <c r="GV123" s="13">
        <v>688</v>
      </c>
      <c r="GW123" s="13">
        <v>648</v>
      </c>
      <c r="GX123" s="13">
        <v>629</v>
      </c>
      <c r="GY123" s="13">
        <v>577</v>
      </c>
      <c r="GZ123" s="13">
        <v>572</v>
      </c>
      <c r="HA123" s="13">
        <v>498</v>
      </c>
      <c r="HB123" s="13">
        <v>485</v>
      </c>
      <c r="HC123" s="13">
        <v>504</v>
      </c>
      <c r="HD123" s="13">
        <v>513</v>
      </c>
      <c r="HE123" s="13">
        <v>497</v>
      </c>
      <c r="HF123" s="13">
        <v>436</v>
      </c>
      <c r="HG123" s="13">
        <v>436</v>
      </c>
      <c r="HH123" s="13">
        <v>390</v>
      </c>
      <c r="HI123" s="13">
        <v>368</v>
      </c>
      <c r="HJ123" s="13">
        <v>383</v>
      </c>
      <c r="HK123" s="13">
        <v>304</v>
      </c>
      <c r="HL123" s="13">
        <v>330</v>
      </c>
      <c r="HM123" s="13">
        <v>319</v>
      </c>
      <c r="HN123" s="13">
        <v>265</v>
      </c>
      <c r="HO123" s="13">
        <v>258</v>
      </c>
      <c r="HP123" s="13">
        <v>215</v>
      </c>
      <c r="HQ123" s="13">
        <v>201</v>
      </c>
      <c r="HR123" s="13">
        <v>219</v>
      </c>
      <c r="HS123" s="13">
        <v>195</v>
      </c>
      <c r="HT123" s="13">
        <v>170</v>
      </c>
      <c r="HU123" s="13">
        <v>160</v>
      </c>
      <c r="HV123" s="13">
        <v>143</v>
      </c>
      <c r="HW123" s="13">
        <v>152</v>
      </c>
      <c r="HX123" s="13">
        <v>154</v>
      </c>
      <c r="HY123" s="13">
        <v>125</v>
      </c>
      <c r="HZ123" s="13">
        <v>116</v>
      </c>
      <c r="IA123" s="13">
        <v>113</v>
      </c>
      <c r="IB123" s="13">
        <v>82</v>
      </c>
      <c r="IC123" s="13">
        <v>64</v>
      </c>
      <c r="ID123" s="13">
        <v>74</v>
      </c>
      <c r="IE123" s="13">
        <v>91</v>
      </c>
      <c r="IF123" s="13">
        <v>63</v>
      </c>
      <c r="IG123" s="13">
        <v>51</v>
      </c>
      <c r="IH123" s="13">
        <v>52</v>
      </c>
      <c r="II123" s="13">
        <v>37</v>
      </c>
      <c r="IJ123" s="13">
        <v>39</v>
      </c>
      <c r="IK123" s="13">
        <v>31</v>
      </c>
      <c r="IL123" s="13">
        <v>34</v>
      </c>
      <c r="IM123" s="13">
        <v>19</v>
      </c>
      <c r="IN123" s="13">
        <v>27</v>
      </c>
      <c r="IO123" s="13">
        <v>25</v>
      </c>
      <c r="IP123" s="13">
        <v>9</v>
      </c>
      <c r="IQ123" s="13">
        <v>15</v>
      </c>
      <c r="IR123" s="13">
        <v>10</v>
      </c>
      <c r="IS123" s="13">
        <v>10</v>
      </c>
      <c r="IT123" s="13">
        <v>2</v>
      </c>
      <c r="IU123" s="13">
        <v>4</v>
      </c>
      <c r="IV123" s="13">
        <v>4</v>
      </c>
      <c r="IW123" s="13"/>
      <c r="IX123" s="13">
        <v>2</v>
      </c>
      <c r="IY123" s="13">
        <v>2</v>
      </c>
      <c r="IZ123" s="13"/>
      <c r="JA123" s="13">
        <v>2</v>
      </c>
      <c r="JB123" s="13">
        <v>1</v>
      </c>
      <c r="JC123" s="13"/>
      <c r="JD123" s="13"/>
      <c r="JE123" s="13"/>
      <c r="JF123" s="13"/>
      <c r="JG123" s="13"/>
      <c r="JH123" s="13">
        <v>1</v>
      </c>
      <c r="JI123" s="57">
        <v>28037</v>
      </c>
      <c r="JJ123" s="13">
        <v>23</v>
      </c>
      <c r="JK123" s="13">
        <v>40</v>
      </c>
      <c r="JL123" s="13">
        <v>2</v>
      </c>
      <c r="JM123" s="13">
        <v>1</v>
      </c>
      <c r="JN123" s="13"/>
      <c r="JO123" s="13">
        <v>3</v>
      </c>
      <c r="JP123" s="13">
        <v>2</v>
      </c>
      <c r="JQ123" s="13">
        <v>2</v>
      </c>
      <c r="JR123" s="13">
        <v>2</v>
      </c>
      <c r="JS123" s="13">
        <v>1</v>
      </c>
      <c r="JT123" s="13"/>
      <c r="JU123" s="13">
        <v>3</v>
      </c>
      <c r="JV123" s="13">
        <v>2</v>
      </c>
      <c r="JW123" s="13">
        <v>1</v>
      </c>
      <c r="JX123" s="13">
        <v>4</v>
      </c>
      <c r="JY123" s="13"/>
      <c r="JZ123" s="13">
        <v>6</v>
      </c>
      <c r="KA123" s="13">
        <v>8</v>
      </c>
      <c r="KB123" s="13">
        <v>4</v>
      </c>
      <c r="KC123" s="13">
        <v>9</v>
      </c>
      <c r="KD123" s="13">
        <v>7</v>
      </c>
      <c r="KE123" s="13">
        <v>7</v>
      </c>
      <c r="KF123" s="13">
        <v>10</v>
      </c>
      <c r="KG123" s="13">
        <v>8</v>
      </c>
      <c r="KH123" s="13">
        <v>10</v>
      </c>
      <c r="KI123" s="13">
        <v>7</v>
      </c>
      <c r="KJ123" s="13">
        <v>13</v>
      </c>
      <c r="KK123" s="13">
        <v>7</v>
      </c>
      <c r="KL123" s="13">
        <v>4</v>
      </c>
      <c r="KM123" s="13">
        <v>11</v>
      </c>
      <c r="KN123" s="13">
        <v>11</v>
      </c>
      <c r="KO123" s="13">
        <v>16</v>
      </c>
      <c r="KP123" s="13">
        <v>17</v>
      </c>
      <c r="KQ123" s="13">
        <v>9</v>
      </c>
      <c r="KR123" s="13">
        <v>16</v>
      </c>
      <c r="KS123" s="13">
        <v>14</v>
      </c>
      <c r="KT123" s="13">
        <v>9</v>
      </c>
      <c r="KU123" s="13">
        <v>14</v>
      </c>
      <c r="KV123" s="13">
        <v>10</v>
      </c>
      <c r="KW123" s="13">
        <v>14</v>
      </c>
      <c r="KX123" s="13">
        <v>6</v>
      </c>
      <c r="KY123" s="13">
        <v>16</v>
      </c>
      <c r="KZ123" s="13">
        <v>14</v>
      </c>
      <c r="LA123" s="13">
        <v>13</v>
      </c>
      <c r="LB123" s="13">
        <v>1</v>
      </c>
      <c r="LC123" s="13">
        <v>8</v>
      </c>
      <c r="LD123" s="13">
        <v>10</v>
      </c>
      <c r="LE123" s="13">
        <v>8</v>
      </c>
      <c r="LF123" s="13">
        <v>8</v>
      </c>
      <c r="LG123" s="13">
        <v>8</v>
      </c>
      <c r="LH123" s="13">
        <v>5</v>
      </c>
      <c r="LI123" s="13">
        <v>9</v>
      </c>
      <c r="LJ123" s="13">
        <v>3</v>
      </c>
      <c r="LK123" s="13">
        <v>5</v>
      </c>
      <c r="LL123" s="13">
        <v>5</v>
      </c>
      <c r="LM123" s="13">
        <v>6</v>
      </c>
      <c r="LN123" s="13">
        <v>6</v>
      </c>
      <c r="LO123" s="13">
        <v>3</v>
      </c>
      <c r="LP123" s="13">
        <v>6</v>
      </c>
      <c r="LQ123" s="13">
        <v>6</v>
      </c>
      <c r="LR123" s="13">
        <v>2</v>
      </c>
      <c r="LS123" s="13">
        <v>3</v>
      </c>
      <c r="LT123" s="13">
        <v>4</v>
      </c>
      <c r="LU123" s="13">
        <v>3</v>
      </c>
      <c r="LV123" s="13">
        <v>1</v>
      </c>
      <c r="LW123" s="13">
        <v>4</v>
      </c>
      <c r="LX123" s="13">
        <v>4</v>
      </c>
      <c r="LY123" s="13">
        <v>3</v>
      </c>
      <c r="LZ123" s="13">
        <v>1</v>
      </c>
      <c r="MA123" s="13">
        <v>2</v>
      </c>
      <c r="MB123" s="13">
        <v>2</v>
      </c>
      <c r="MC123" s="13">
        <v>4</v>
      </c>
      <c r="MD123" s="13">
        <v>5</v>
      </c>
      <c r="ME123" s="13">
        <v>2</v>
      </c>
      <c r="MF123" s="13">
        <v>2</v>
      </c>
      <c r="MG123" s="13">
        <v>1</v>
      </c>
      <c r="MH123" s="13">
        <v>3</v>
      </c>
      <c r="MI123" s="13">
        <v>1</v>
      </c>
      <c r="MJ123" s="13">
        <v>3</v>
      </c>
      <c r="MK123" s="13">
        <v>1</v>
      </c>
      <c r="ML123" s="13">
        <v>2</v>
      </c>
      <c r="MM123" s="13">
        <v>2</v>
      </c>
      <c r="MN123" s="13">
        <v>3</v>
      </c>
      <c r="MO123" s="13">
        <v>2</v>
      </c>
      <c r="MP123" s="13">
        <v>1</v>
      </c>
      <c r="MQ123" s="13">
        <v>2</v>
      </c>
      <c r="MR123" s="13">
        <v>5</v>
      </c>
      <c r="MS123" s="13">
        <v>2</v>
      </c>
      <c r="MT123" s="13">
        <v>4</v>
      </c>
      <c r="MU123" s="13">
        <v>2</v>
      </c>
      <c r="MV123" s="13">
        <v>1</v>
      </c>
      <c r="MW123" s="13">
        <v>3</v>
      </c>
      <c r="MX123" s="13">
        <v>1</v>
      </c>
      <c r="MY123" s="13">
        <v>1</v>
      </c>
      <c r="MZ123" s="13">
        <v>2</v>
      </c>
      <c r="NA123" s="13">
        <v>2</v>
      </c>
      <c r="NB123" s="13"/>
      <c r="NC123" s="13"/>
      <c r="ND123" s="13"/>
      <c r="NE123" s="13"/>
      <c r="NF123" s="13">
        <v>1</v>
      </c>
      <c r="NG123" s="13"/>
      <c r="NH123" s="13">
        <v>1</v>
      </c>
      <c r="NI123" s="13"/>
      <c r="NJ123" s="13">
        <v>1</v>
      </c>
      <c r="NK123" s="13"/>
      <c r="NL123" s="13"/>
      <c r="NM123" s="13">
        <v>26</v>
      </c>
      <c r="NN123" s="57">
        <v>588</v>
      </c>
      <c r="NO123" s="13">
        <v>28625</v>
      </c>
    </row>
    <row r="124" spans="1:379">
      <c r="A124" s="8" t="s">
        <v>211</v>
      </c>
      <c r="B124" s="232">
        <f t="shared" si="149"/>
        <v>128</v>
      </c>
      <c r="C124" s="232">
        <f t="shared" si="150"/>
        <v>88</v>
      </c>
      <c r="D124" s="232">
        <f t="shared" si="151"/>
        <v>231</v>
      </c>
      <c r="E124" s="232">
        <f t="shared" si="152"/>
        <v>251</v>
      </c>
      <c r="F124" s="232">
        <f t="shared" si="153"/>
        <v>930</v>
      </c>
      <c r="G124" s="232">
        <f t="shared" si="154"/>
        <v>1028</v>
      </c>
      <c r="H124" s="232">
        <f t="shared" si="155"/>
        <v>1005</v>
      </c>
      <c r="I124" s="232">
        <f t="shared" si="156"/>
        <v>1009</v>
      </c>
      <c r="J124" s="232">
        <f t="shared" si="157"/>
        <v>859</v>
      </c>
      <c r="K124" s="232">
        <f t="shared" si="158"/>
        <v>879</v>
      </c>
      <c r="L124" s="232">
        <f t="shared" si="159"/>
        <v>611</v>
      </c>
      <c r="M124" s="232">
        <f t="shared" si="160"/>
        <v>582</v>
      </c>
      <c r="N124" s="232">
        <f t="shared" si="161"/>
        <v>352</v>
      </c>
      <c r="O124" s="232">
        <f t="shared" si="162"/>
        <v>369</v>
      </c>
      <c r="P124" s="232">
        <f t="shared" si="163"/>
        <v>196</v>
      </c>
      <c r="Q124" s="232">
        <f t="shared" si="164"/>
        <v>200</v>
      </c>
      <c r="R124" s="232">
        <f t="shared" si="165"/>
        <v>98</v>
      </c>
      <c r="S124" s="232">
        <f t="shared" si="166"/>
        <v>143</v>
      </c>
      <c r="T124" s="232">
        <f t="shared" si="167"/>
        <v>17</v>
      </c>
      <c r="U124" s="232">
        <f t="shared" si="168"/>
        <v>46</v>
      </c>
      <c r="W124" s="16" t="s">
        <v>129</v>
      </c>
      <c r="X124" s="616">
        <f t="shared" si="169"/>
        <v>33</v>
      </c>
      <c r="Y124" s="616">
        <f t="shared" si="170"/>
        <v>22</v>
      </c>
      <c r="Z124" s="616">
        <f t="shared" si="171"/>
        <v>77</v>
      </c>
      <c r="AA124" s="616">
        <f t="shared" si="172"/>
        <v>103</v>
      </c>
      <c r="AB124" s="616">
        <f t="shared" si="173"/>
        <v>234</v>
      </c>
      <c r="AC124" s="616">
        <f t="shared" si="174"/>
        <v>234</v>
      </c>
      <c r="AD124" s="616">
        <f t="shared" si="175"/>
        <v>248</v>
      </c>
      <c r="AE124" s="616">
        <f t="shared" si="176"/>
        <v>291</v>
      </c>
      <c r="AF124" s="616">
        <f t="shared" si="177"/>
        <v>233</v>
      </c>
      <c r="AG124" s="616">
        <f t="shared" si="178"/>
        <v>229</v>
      </c>
      <c r="AH124" s="616">
        <f t="shared" si="179"/>
        <v>166</v>
      </c>
      <c r="AI124" s="616">
        <f t="shared" si="180"/>
        <v>147</v>
      </c>
      <c r="AJ124" s="616">
        <f t="shared" si="181"/>
        <v>91</v>
      </c>
      <c r="AK124" s="616">
        <f t="shared" si="182"/>
        <v>86</v>
      </c>
      <c r="AL124" s="616">
        <f t="shared" si="183"/>
        <v>45</v>
      </c>
      <c r="AM124" s="616">
        <f t="shared" si="184"/>
        <v>54</v>
      </c>
      <c r="AN124" s="616">
        <f t="shared" si="185"/>
        <v>20</v>
      </c>
      <c r="AO124" s="616">
        <f t="shared" si="186"/>
        <v>41</v>
      </c>
      <c r="AP124" s="616">
        <f t="shared" si="187"/>
        <v>1</v>
      </c>
      <c r="AQ124" s="616">
        <f t="shared" si="188"/>
        <v>7</v>
      </c>
      <c r="AR124" s="616">
        <f t="shared" si="189"/>
        <v>23</v>
      </c>
      <c r="AT124" s="16" t="s">
        <v>129</v>
      </c>
      <c r="AU124" s="13">
        <v>2</v>
      </c>
      <c r="AV124" s="13">
        <v>2</v>
      </c>
      <c r="AW124" s="13">
        <v>1</v>
      </c>
      <c r="AX124" s="13">
        <v>6</v>
      </c>
      <c r="AY124" s="13">
        <v>1</v>
      </c>
      <c r="AZ124" s="13">
        <v>1</v>
      </c>
      <c r="BA124" s="13">
        <v>2</v>
      </c>
      <c r="BB124" s="13">
        <v>3</v>
      </c>
      <c r="BC124" s="13">
        <v>1</v>
      </c>
      <c r="BD124" s="13">
        <v>3</v>
      </c>
      <c r="BE124" s="13">
        <v>2</v>
      </c>
      <c r="BF124" s="13">
        <v>6</v>
      </c>
      <c r="BG124" s="13">
        <v>3</v>
      </c>
      <c r="BH124" s="13">
        <v>4</v>
      </c>
      <c r="BI124" s="13">
        <v>5</v>
      </c>
      <c r="BJ124" s="13">
        <v>9</v>
      </c>
      <c r="BK124" s="13">
        <v>12</v>
      </c>
      <c r="BL124" s="13">
        <v>18</v>
      </c>
      <c r="BM124" s="13">
        <v>19</v>
      </c>
      <c r="BN124" s="13">
        <v>25</v>
      </c>
      <c r="BO124" s="13">
        <v>18</v>
      </c>
      <c r="BP124" s="13">
        <v>25</v>
      </c>
      <c r="BQ124" s="13">
        <v>20</v>
      </c>
      <c r="BR124" s="13">
        <v>15</v>
      </c>
      <c r="BS124" s="13">
        <v>29</v>
      </c>
      <c r="BT124" s="13">
        <v>25</v>
      </c>
      <c r="BU124" s="13">
        <v>20</v>
      </c>
      <c r="BV124" s="13">
        <v>24</v>
      </c>
      <c r="BW124" s="13">
        <v>26</v>
      </c>
      <c r="BX124" s="13">
        <v>32</v>
      </c>
      <c r="BY124" s="13">
        <v>37</v>
      </c>
      <c r="BZ124" s="13">
        <v>28</v>
      </c>
      <c r="CA124" s="13">
        <v>31</v>
      </c>
      <c r="CB124" s="13">
        <v>36</v>
      </c>
      <c r="CC124" s="13">
        <v>27</v>
      </c>
      <c r="CD124" s="13">
        <v>29</v>
      </c>
      <c r="CE124" s="13">
        <v>32</v>
      </c>
      <c r="CF124" s="13">
        <v>22</v>
      </c>
      <c r="CG124" s="13">
        <v>22</v>
      </c>
      <c r="CH124" s="13">
        <v>27</v>
      </c>
      <c r="CI124" s="13">
        <v>13</v>
      </c>
      <c r="CJ124" s="13">
        <v>27</v>
      </c>
      <c r="CK124" s="13">
        <v>28</v>
      </c>
      <c r="CL124" s="13">
        <v>26</v>
      </c>
      <c r="CM124" s="13">
        <v>18</v>
      </c>
      <c r="CN124" s="13">
        <v>27</v>
      </c>
      <c r="CO124" s="13">
        <v>29</v>
      </c>
      <c r="CP124" s="13">
        <v>14</v>
      </c>
      <c r="CQ124" s="13">
        <v>25</v>
      </c>
      <c r="CR124" s="13">
        <v>22</v>
      </c>
      <c r="CS124" s="13">
        <v>21</v>
      </c>
      <c r="CT124" s="13">
        <v>26</v>
      </c>
      <c r="CU124" s="13">
        <v>15</v>
      </c>
      <c r="CV124" s="13">
        <v>14</v>
      </c>
      <c r="CW124" s="13">
        <v>13</v>
      </c>
      <c r="CX124" s="13">
        <v>14</v>
      </c>
      <c r="CY124" s="13">
        <v>12</v>
      </c>
      <c r="CZ124" s="13">
        <v>9</v>
      </c>
      <c r="DA124" s="13">
        <v>10</v>
      </c>
      <c r="DB124" s="13">
        <v>13</v>
      </c>
      <c r="DC124" s="13">
        <v>16</v>
      </c>
      <c r="DD124" s="13">
        <v>9</v>
      </c>
      <c r="DE124" s="13">
        <v>7</v>
      </c>
      <c r="DF124" s="13">
        <v>9</v>
      </c>
      <c r="DG124" s="13">
        <v>8</v>
      </c>
      <c r="DH124" s="13">
        <v>4</v>
      </c>
      <c r="DI124" s="13">
        <v>12</v>
      </c>
      <c r="DJ124" s="13">
        <v>9</v>
      </c>
      <c r="DK124" s="13">
        <v>5</v>
      </c>
      <c r="DL124" s="13">
        <v>7</v>
      </c>
      <c r="DM124" s="13">
        <v>8</v>
      </c>
      <c r="DN124" s="13">
        <v>6</v>
      </c>
      <c r="DO124" s="13">
        <v>8</v>
      </c>
      <c r="DP124" s="13">
        <v>9</v>
      </c>
      <c r="DQ124" s="13">
        <v>2</v>
      </c>
      <c r="DR124" s="13">
        <v>5</v>
      </c>
      <c r="DS124" s="13">
        <v>8</v>
      </c>
      <c r="DT124" s="13"/>
      <c r="DU124" s="13">
        <v>2</v>
      </c>
      <c r="DV124" s="13">
        <v>6</v>
      </c>
      <c r="DW124" s="13">
        <v>8</v>
      </c>
      <c r="DX124" s="13">
        <v>2</v>
      </c>
      <c r="DY124" s="13">
        <v>5</v>
      </c>
      <c r="DZ124" s="13">
        <v>4</v>
      </c>
      <c r="EA124" s="13">
        <v>3</v>
      </c>
      <c r="EB124" s="13">
        <v>6</v>
      </c>
      <c r="EC124" s="13">
        <v>5</v>
      </c>
      <c r="ED124" s="13">
        <v>3</v>
      </c>
      <c r="EE124" s="13">
        <v>3</v>
      </c>
      <c r="EF124" s="13">
        <v>2</v>
      </c>
      <c r="EG124" s="13">
        <v>1</v>
      </c>
      <c r="EH124" s="13">
        <v>1</v>
      </c>
      <c r="EI124" s="13">
        <v>2</v>
      </c>
      <c r="EJ124" s="13"/>
      <c r="EK124" s="13">
        <v>1</v>
      </c>
      <c r="EL124" s="13"/>
      <c r="EM124" s="13">
        <v>1</v>
      </c>
      <c r="EN124" s="13"/>
      <c r="EO124" s="13"/>
      <c r="EP124" s="13"/>
      <c r="EQ124" s="13">
        <v>1</v>
      </c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57">
        <v>1214</v>
      </c>
      <c r="FD124" s="13">
        <v>1214</v>
      </c>
      <c r="FE124" s="16" t="s">
        <v>129</v>
      </c>
      <c r="FF124" s="13">
        <v>2</v>
      </c>
      <c r="FG124" s="13">
        <v>2</v>
      </c>
      <c r="FH124" s="13">
        <v>3</v>
      </c>
      <c r="FI124" s="13">
        <v>3</v>
      </c>
      <c r="FJ124" s="13">
        <v>1</v>
      </c>
      <c r="FK124" s="13">
        <v>3</v>
      </c>
      <c r="FL124" s="13">
        <v>2</v>
      </c>
      <c r="FM124" s="13">
        <v>6</v>
      </c>
      <c r="FN124" s="13">
        <v>6</v>
      </c>
      <c r="FO124" s="13">
        <v>5</v>
      </c>
      <c r="FP124" s="13">
        <v>3</v>
      </c>
      <c r="FQ124" s="13">
        <v>8</v>
      </c>
      <c r="FR124" s="13">
        <v>5</v>
      </c>
      <c r="FS124" s="13">
        <v>4</v>
      </c>
      <c r="FT124" s="13">
        <v>1</v>
      </c>
      <c r="FU124" s="13">
        <v>9</v>
      </c>
      <c r="FV124" s="13">
        <v>15</v>
      </c>
      <c r="FW124" s="13">
        <v>4</v>
      </c>
      <c r="FX124" s="13">
        <v>12</v>
      </c>
      <c r="FY124" s="13">
        <v>16</v>
      </c>
      <c r="FZ124" s="13">
        <v>20</v>
      </c>
      <c r="GA124" s="13">
        <v>17</v>
      </c>
      <c r="GB124" s="13">
        <v>23</v>
      </c>
      <c r="GC124" s="13">
        <v>23</v>
      </c>
      <c r="GD124" s="13">
        <v>23</v>
      </c>
      <c r="GE124" s="13">
        <v>30</v>
      </c>
      <c r="GF124" s="13">
        <v>18</v>
      </c>
      <c r="GG124" s="13">
        <v>28</v>
      </c>
      <c r="GH124" s="13">
        <v>23</v>
      </c>
      <c r="GI124" s="13">
        <v>29</v>
      </c>
      <c r="GJ124" s="13">
        <v>26</v>
      </c>
      <c r="GK124" s="13">
        <v>21</v>
      </c>
      <c r="GL124" s="13">
        <v>24</v>
      </c>
      <c r="GM124" s="13">
        <v>20</v>
      </c>
      <c r="GN124" s="13">
        <v>33</v>
      </c>
      <c r="GO124" s="13">
        <v>23</v>
      </c>
      <c r="GP124" s="13">
        <v>25</v>
      </c>
      <c r="GQ124" s="13">
        <v>23</v>
      </c>
      <c r="GR124" s="13">
        <v>24</v>
      </c>
      <c r="GS124" s="13">
        <v>29</v>
      </c>
      <c r="GT124" s="13">
        <v>27</v>
      </c>
      <c r="GU124" s="13">
        <v>31</v>
      </c>
      <c r="GV124" s="13">
        <v>24</v>
      </c>
      <c r="GW124" s="13">
        <v>29</v>
      </c>
      <c r="GX124" s="13">
        <v>21</v>
      </c>
      <c r="GY124" s="13">
        <v>28</v>
      </c>
      <c r="GZ124" s="13">
        <v>14</v>
      </c>
      <c r="HA124" s="13">
        <v>23</v>
      </c>
      <c r="HB124" s="13">
        <v>19</v>
      </c>
      <c r="HC124" s="13">
        <v>17</v>
      </c>
      <c r="HD124" s="13">
        <v>21</v>
      </c>
      <c r="HE124" s="13">
        <v>11</v>
      </c>
      <c r="HF124" s="13">
        <v>15</v>
      </c>
      <c r="HG124" s="13">
        <v>17</v>
      </c>
      <c r="HH124" s="13">
        <v>15</v>
      </c>
      <c r="HI124" s="13">
        <v>21</v>
      </c>
      <c r="HJ124" s="13">
        <v>21</v>
      </c>
      <c r="HK124" s="13">
        <v>18</v>
      </c>
      <c r="HL124" s="13">
        <v>15</v>
      </c>
      <c r="HM124" s="13">
        <v>12</v>
      </c>
      <c r="HN124" s="13">
        <v>10</v>
      </c>
      <c r="HO124" s="13">
        <v>12</v>
      </c>
      <c r="HP124" s="13">
        <v>11</v>
      </c>
      <c r="HQ124" s="13">
        <v>7</v>
      </c>
      <c r="HR124" s="13">
        <v>10</v>
      </c>
      <c r="HS124" s="13">
        <v>8</v>
      </c>
      <c r="HT124" s="13">
        <v>10</v>
      </c>
      <c r="HU124" s="13">
        <v>8</v>
      </c>
      <c r="HV124" s="13">
        <v>5</v>
      </c>
      <c r="HW124" s="13">
        <v>10</v>
      </c>
      <c r="HX124" s="13">
        <v>11</v>
      </c>
      <c r="HY124" s="13">
        <v>5</v>
      </c>
      <c r="HZ124" s="13">
        <v>2</v>
      </c>
      <c r="IA124" s="13">
        <v>5</v>
      </c>
      <c r="IB124" s="13">
        <v>6</v>
      </c>
      <c r="IC124" s="13">
        <v>4</v>
      </c>
      <c r="ID124" s="13">
        <v>3</v>
      </c>
      <c r="IE124" s="13">
        <v>5</v>
      </c>
      <c r="IF124" s="13">
        <v>1</v>
      </c>
      <c r="IG124" s="13">
        <v>3</v>
      </c>
      <c r="IH124" s="13">
        <v>1</v>
      </c>
      <c r="II124" s="13">
        <v>6</v>
      </c>
      <c r="IJ124" s="13">
        <v>2</v>
      </c>
      <c r="IK124" s="13">
        <v>3</v>
      </c>
      <c r="IL124" s="13">
        <v>1</v>
      </c>
      <c r="IM124" s="13">
        <v>3</v>
      </c>
      <c r="IN124" s="13">
        <v>1</v>
      </c>
      <c r="IO124" s="13">
        <v>1</v>
      </c>
      <c r="IP124" s="13">
        <v>2</v>
      </c>
      <c r="IQ124" s="13"/>
      <c r="IR124" s="13"/>
      <c r="IS124" s="13"/>
      <c r="IT124" s="13">
        <v>1</v>
      </c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57">
        <v>1148</v>
      </c>
      <c r="JJ124" s="13">
        <v>1</v>
      </c>
      <c r="JK124" s="13">
        <v>2</v>
      </c>
      <c r="JL124" s="13"/>
      <c r="JM124" s="13"/>
      <c r="JN124" s="13"/>
      <c r="JO124" s="13"/>
      <c r="JP124" s="13"/>
      <c r="JQ124" s="13"/>
      <c r="JR124" s="13"/>
      <c r="JS124" s="13">
        <v>1</v>
      </c>
      <c r="JT124" s="13">
        <v>1</v>
      </c>
      <c r="JU124" s="13"/>
      <c r="JV124" s="13"/>
      <c r="JW124" s="13"/>
      <c r="JX124" s="13"/>
      <c r="JY124" s="13"/>
      <c r="JZ124" s="13"/>
      <c r="KA124" s="13"/>
      <c r="KB124" s="13"/>
      <c r="KC124" s="13">
        <v>1</v>
      </c>
      <c r="KD124" s="13"/>
      <c r="KE124" s="13"/>
      <c r="KF124" s="13"/>
      <c r="KG124" s="13">
        <v>1</v>
      </c>
      <c r="KH124" s="13"/>
      <c r="KI124" s="13"/>
      <c r="KJ124" s="13"/>
      <c r="KK124" s="13"/>
      <c r="KL124" s="13"/>
      <c r="KM124" s="13"/>
      <c r="KN124" s="13">
        <v>1</v>
      </c>
      <c r="KO124" s="13">
        <v>1</v>
      </c>
      <c r="KP124" s="13">
        <v>1</v>
      </c>
      <c r="KQ124" s="13">
        <v>3</v>
      </c>
      <c r="KR124" s="13">
        <v>1</v>
      </c>
      <c r="KS124" s="13">
        <v>1</v>
      </c>
      <c r="KT124" s="13">
        <v>1</v>
      </c>
      <c r="KU124" s="13"/>
      <c r="KV124" s="13"/>
      <c r="KW124" s="13"/>
      <c r="KX124" s="13">
        <v>1</v>
      </c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>
        <v>1</v>
      </c>
      <c r="LT124" s="13"/>
      <c r="LU124" s="13"/>
      <c r="LV124" s="13"/>
      <c r="LW124" s="13"/>
      <c r="LX124" s="13"/>
      <c r="LY124" s="13">
        <v>1</v>
      </c>
      <c r="LZ124" s="13"/>
      <c r="MA124" s="13"/>
      <c r="MB124" s="13"/>
      <c r="MC124" s="13">
        <v>1</v>
      </c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>
        <v>1</v>
      </c>
      <c r="MQ124" s="13"/>
      <c r="MR124" s="13"/>
      <c r="MS124" s="13"/>
      <c r="MT124" s="13"/>
      <c r="MU124" s="13"/>
      <c r="MV124" s="13">
        <v>1</v>
      </c>
      <c r="MW124" s="13"/>
      <c r="MX124" s="13"/>
      <c r="MY124" s="13"/>
      <c r="MZ124" s="13">
        <v>1</v>
      </c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57">
        <v>23</v>
      </c>
      <c r="NO124" s="13">
        <v>1171</v>
      </c>
    </row>
    <row r="125" spans="1:379">
      <c r="A125" s="8" t="s">
        <v>136</v>
      </c>
      <c r="B125" s="232">
        <f t="shared" si="149"/>
        <v>41</v>
      </c>
      <c r="C125" s="232">
        <f t="shared" si="150"/>
        <v>36</v>
      </c>
      <c r="D125" s="232">
        <f t="shared" si="151"/>
        <v>91</v>
      </c>
      <c r="E125" s="232">
        <f t="shared" si="152"/>
        <v>81</v>
      </c>
      <c r="F125" s="232">
        <f t="shared" si="153"/>
        <v>266</v>
      </c>
      <c r="G125" s="232">
        <f t="shared" si="154"/>
        <v>305</v>
      </c>
      <c r="H125" s="232">
        <f t="shared" si="155"/>
        <v>310</v>
      </c>
      <c r="I125" s="232">
        <f t="shared" si="156"/>
        <v>356</v>
      </c>
      <c r="J125" s="232">
        <f t="shared" si="157"/>
        <v>259</v>
      </c>
      <c r="K125" s="232">
        <f t="shared" si="158"/>
        <v>334</v>
      </c>
      <c r="L125" s="232">
        <f t="shared" si="159"/>
        <v>201</v>
      </c>
      <c r="M125" s="232">
        <f t="shared" si="160"/>
        <v>230</v>
      </c>
      <c r="N125" s="232">
        <f t="shared" si="161"/>
        <v>110</v>
      </c>
      <c r="O125" s="232">
        <f t="shared" si="162"/>
        <v>119</v>
      </c>
      <c r="P125" s="232">
        <f t="shared" si="163"/>
        <v>78</v>
      </c>
      <c r="Q125" s="232">
        <f t="shared" si="164"/>
        <v>69</v>
      </c>
      <c r="R125" s="232">
        <f t="shared" si="165"/>
        <v>27</v>
      </c>
      <c r="S125" s="232">
        <f t="shared" si="166"/>
        <v>40</v>
      </c>
      <c r="T125" s="232">
        <f t="shared" si="167"/>
        <v>8</v>
      </c>
      <c r="U125" s="232">
        <f t="shared" si="168"/>
        <v>8</v>
      </c>
      <c r="W125" s="16" t="s">
        <v>130</v>
      </c>
      <c r="X125" s="616">
        <f t="shared" si="169"/>
        <v>9</v>
      </c>
      <c r="Y125" s="616">
        <f t="shared" si="170"/>
        <v>6</v>
      </c>
      <c r="Z125" s="616">
        <f t="shared" si="171"/>
        <v>25</v>
      </c>
      <c r="AA125" s="616">
        <f t="shared" si="172"/>
        <v>25</v>
      </c>
      <c r="AB125" s="616">
        <f t="shared" si="173"/>
        <v>51</v>
      </c>
      <c r="AC125" s="616">
        <f t="shared" si="174"/>
        <v>74</v>
      </c>
      <c r="AD125" s="616">
        <f t="shared" si="175"/>
        <v>63</v>
      </c>
      <c r="AE125" s="616">
        <f t="shared" si="176"/>
        <v>50</v>
      </c>
      <c r="AF125" s="616">
        <f t="shared" si="177"/>
        <v>56</v>
      </c>
      <c r="AG125" s="616">
        <f t="shared" si="178"/>
        <v>63</v>
      </c>
      <c r="AH125" s="616">
        <f t="shared" si="179"/>
        <v>34</v>
      </c>
      <c r="AI125" s="616">
        <f t="shared" si="180"/>
        <v>37</v>
      </c>
      <c r="AJ125" s="616">
        <f t="shared" si="181"/>
        <v>19</v>
      </c>
      <c r="AK125" s="616">
        <f t="shared" si="182"/>
        <v>25</v>
      </c>
      <c r="AL125" s="616">
        <f t="shared" si="183"/>
        <v>15</v>
      </c>
      <c r="AM125" s="616">
        <f t="shared" si="184"/>
        <v>6</v>
      </c>
      <c r="AN125" s="616">
        <f t="shared" si="185"/>
        <v>5</v>
      </c>
      <c r="AO125" s="616">
        <f t="shared" si="186"/>
        <v>3</v>
      </c>
      <c r="AP125" s="616">
        <f t="shared" si="187"/>
        <v>1</v>
      </c>
      <c r="AQ125" s="616">
        <f t="shared" si="188"/>
        <v>1</v>
      </c>
      <c r="AR125" s="616">
        <f t="shared" si="189"/>
        <v>19</v>
      </c>
      <c r="AT125" s="16" t="s">
        <v>130</v>
      </c>
      <c r="AU125" s="13"/>
      <c r="AV125" s="13">
        <v>1</v>
      </c>
      <c r="AW125" s="13"/>
      <c r="AX125" s="13"/>
      <c r="AY125" s="13"/>
      <c r="AZ125" s="13">
        <v>1</v>
      </c>
      <c r="BA125" s="13">
        <v>1</v>
      </c>
      <c r="BB125" s="13">
        <v>1</v>
      </c>
      <c r="BC125" s="13">
        <v>1</v>
      </c>
      <c r="BD125" s="13">
        <v>1</v>
      </c>
      <c r="BE125" s="13">
        <v>3</v>
      </c>
      <c r="BF125" s="13">
        <v>2</v>
      </c>
      <c r="BG125" s="13">
        <v>1</v>
      </c>
      <c r="BH125" s="13">
        <v>2</v>
      </c>
      <c r="BI125" s="13">
        <v>4</v>
      </c>
      <c r="BJ125" s="13">
        <v>2</v>
      </c>
      <c r="BK125" s="13">
        <v>4</v>
      </c>
      <c r="BL125" s="13">
        <v>3</v>
      </c>
      <c r="BM125" s="13">
        <v>2</v>
      </c>
      <c r="BN125" s="13">
        <v>2</v>
      </c>
      <c r="BO125" s="13">
        <v>6</v>
      </c>
      <c r="BP125" s="13">
        <v>11</v>
      </c>
      <c r="BQ125" s="13">
        <v>6</v>
      </c>
      <c r="BR125" s="13">
        <v>8</v>
      </c>
      <c r="BS125" s="13">
        <v>11</v>
      </c>
      <c r="BT125" s="13">
        <v>6</v>
      </c>
      <c r="BU125" s="13">
        <v>8</v>
      </c>
      <c r="BV125" s="13">
        <v>4</v>
      </c>
      <c r="BW125" s="13">
        <v>7</v>
      </c>
      <c r="BX125" s="13">
        <v>7</v>
      </c>
      <c r="BY125" s="13">
        <v>5</v>
      </c>
      <c r="BZ125" s="13">
        <v>5</v>
      </c>
      <c r="CA125" s="13">
        <v>3</v>
      </c>
      <c r="CB125" s="13">
        <v>7</v>
      </c>
      <c r="CC125" s="13">
        <v>6</v>
      </c>
      <c r="CD125" s="13">
        <v>6</v>
      </c>
      <c r="CE125" s="13">
        <v>4</v>
      </c>
      <c r="CF125" s="13">
        <v>3</v>
      </c>
      <c r="CG125" s="13">
        <v>7</v>
      </c>
      <c r="CH125" s="13">
        <v>4</v>
      </c>
      <c r="CI125" s="13">
        <v>3</v>
      </c>
      <c r="CJ125" s="13">
        <v>9</v>
      </c>
      <c r="CK125" s="13">
        <v>7</v>
      </c>
      <c r="CL125" s="13">
        <v>11</v>
      </c>
      <c r="CM125" s="13">
        <v>6</v>
      </c>
      <c r="CN125" s="13">
        <v>4</v>
      </c>
      <c r="CO125" s="13">
        <v>8</v>
      </c>
      <c r="CP125" s="13">
        <v>4</v>
      </c>
      <c r="CQ125" s="13">
        <v>3</v>
      </c>
      <c r="CR125" s="13">
        <v>8</v>
      </c>
      <c r="CS125" s="13">
        <v>5</v>
      </c>
      <c r="CT125" s="13">
        <v>3</v>
      </c>
      <c r="CU125" s="13">
        <v>2</v>
      </c>
      <c r="CV125" s="13">
        <v>3</v>
      </c>
      <c r="CW125" s="13">
        <v>3</v>
      </c>
      <c r="CX125" s="13">
        <v>7</v>
      </c>
      <c r="CY125" s="13">
        <v>4</v>
      </c>
      <c r="CZ125" s="13">
        <v>1</v>
      </c>
      <c r="DA125" s="13">
        <v>7</v>
      </c>
      <c r="DB125" s="13">
        <v>2</v>
      </c>
      <c r="DC125" s="13">
        <v>3</v>
      </c>
      <c r="DD125" s="13">
        <v>3</v>
      </c>
      <c r="DE125" s="13">
        <v>3</v>
      </c>
      <c r="DF125" s="13">
        <v>2</v>
      </c>
      <c r="DG125" s="13">
        <v>2</v>
      </c>
      <c r="DH125" s="13">
        <v>3</v>
      </c>
      <c r="DI125" s="13">
        <v>3</v>
      </c>
      <c r="DJ125" s="13">
        <v>1</v>
      </c>
      <c r="DK125" s="13">
        <v>3</v>
      </c>
      <c r="DL125" s="13">
        <v>2</v>
      </c>
      <c r="DM125" s="13">
        <v>2</v>
      </c>
      <c r="DN125" s="13"/>
      <c r="DO125" s="13">
        <v>1</v>
      </c>
      <c r="DP125" s="13"/>
      <c r="DQ125" s="13">
        <v>1</v>
      </c>
      <c r="DR125" s="13"/>
      <c r="DS125" s="13"/>
      <c r="DT125" s="13"/>
      <c r="DU125" s="13">
        <v>2</v>
      </c>
      <c r="DV125" s="13"/>
      <c r="DW125" s="13"/>
      <c r="DX125" s="13">
        <v>1</v>
      </c>
      <c r="DY125" s="13">
        <v>1</v>
      </c>
      <c r="DZ125" s="13"/>
      <c r="EA125" s="13"/>
      <c r="EB125" s="13">
        <v>1</v>
      </c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>
        <v>1</v>
      </c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57">
        <v>290</v>
      </c>
      <c r="FD125" s="13">
        <v>290</v>
      </c>
      <c r="FE125" s="16" t="s">
        <v>130</v>
      </c>
      <c r="FF125" s="13">
        <v>3</v>
      </c>
      <c r="FG125" s="13"/>
      <c r="FH125" s="13">
        <v>2</v>
      </c>
      <c r="FI125" s="13"/>
      <c r="FJ125" s="13">
        <v>2</v>
      </c>
      <c r="FK125" s="13">
        <v>1</v>
      </c>
      <c r="FL125" s="13">
        <v>1</v>
      </c>
      <c r="FM125" s="13"/>
      <c r="FN125" s="13"/>
      <c r="FO125" s="13"/>
      <c r="FP125" s="13">
        <v>2</v>
      </c>
      <c r="FQ125" s="13">
        <v>1</v>
      </c>
      <c r="FR125" s="13">
        <v>5</v>
      </c>
      <c r="FS125" s="13">
        <v>5</v>
      </c>
      <c r="FT125" s="13">
        <v>2</v>
      </c>
      <c r="FU125" s="13">
        <v>1</v>
      </c>
      <c r="FV125" s="13">
        <v>1</v>
      </c>
      <c r="FW125" s="13">
        <v>3</v>
      </c>
      <c r="FX125" s="13">
        <v>2</v>
      </c>
      <c r="FY125" s="13">
        <v>3</v>
      </c>
      <c r="FZ125" s="13">
        <v>4</v>
      </c>
      <c r="GA125" s="13">
        <v>5</v>
      </c>
      <c r="GB125" s="13"/>
      <c r="GC125" s="13">
        <v>5</v>
      </c>
      <c r="GD125" s="13">
        <v>7</v>
      </c>
      <c r="GE125" s="13">
        <v>5</v>
      </c>
      <c r="GF125" s="13">
        <v>8</v>
      </c>
      <c r="GG125" s="13">
        <v>6</v>
      </c>
      <c r="GH125" s="13">
        <v>7</v>
      </c>
      <c r="GI125" s="13">
        <v>4</v>
      </c>
      <c r="GJ125" s="13">
        <v>9</v>
      </c>
      <c r="GK125" s="13">
        <v>8</v>
      </c>
      <c r="GL125" s="13">
        <v>9</v>
      </c>
      <c r="GM125" s="13">
        <v>7</v>
      </c>
      <c r="GN125" s="13">
        <v>10</v>
      </c>
      <c r="GO125" s="13">
        <v>4</v>
      </c>
      <c r="GP125" s="13">
        <v>2</v>
      </c>
      <c r="GQ125" s="13">
        <v>4</v>
      </c>
      <c r="GR125" s="13">
        <v>2</v>
      </c>
      <c r="GS125" s="13">
        <v>8</v>
      </c>
      <c r="GT125" s="13">
        <v>9</v>
      </c>
      <c r="GU125" s="13">
        <v>2</v>
      </c>
      <c r="GV125" s="13">
        <v>3</v>
      </c>
      <c r="GW125" s="13">
        <v>9</v>
      </c>
      <c r="GX125" s="13">
        <v>6</v>
      </c>
      <c r="GY125" s="13">
        <v>9</v>
      </c>
      <c r="GZ125" s="13">
        <v>3</v>
      </c>
      <c r="HA125" s="13">
        <v>5</v>
      </c>
      <c r="HB125" s="13">
        <v>3</v>
      </c>
      <c r="HC125" s="13">
        <v>7</v>
      </c>
      <c r="HD125" s="13">
        <v>2</v>
      </c>
      <c r="HE125" s="13">
        <v>4</v>
      </c>
      <c r="HF125" s="13">
        <v>4</v>
      </c>
      <c r="HG125" s="13">
        <v>3</v>
      </c>
      <c r="HH125" s="13">
        <v>6</v>
      </c>
      <c r="HI125" s="13">
        <v>3</v>
      </c>
      <c r="HJ125" s="13">
        <v>3</v>
      </c>
      <c r="HK125" s="13">
        <v>4</v>
      </c>
      <c r="HL125" s="13">
        <v>2</v>
      </c>
      <c r="HM125" s="13">
        <v>3</v>
      </c>
      <c r="HN125" s="13">
        <v>3</v>
      </c>
      <c r="HO125" s="13">
        <v>2</v>
      </c>
      <c r="HP125" s="13">
        <v>1</v>
      </c>
      <c r="HQ125" s="13">
        <v>2</v>
      </c>
      <c r="HR125" s="13">
        <v>2</v>
      </c>
      <c r="HS125" s="13">
        <v>2</v>
      </c>
      <c r="HT125" s="13">
        <v>1</v>
      </c>
      <c r="HU125" s="13">
        <v>2</v>
      </c>
      <c r="HV125" s="13">
        <v>2</v>
      </c>
      <c r="HW125" s="13">
        <v>2</v>
      </c>
      <c r="HX125" s="13">
        <v>2</v>
      </c>
      <c r="HY125" s="13">
        <v>2</v>
      </c>
      <c r="HZ125" s="13">
        <v>3</v>
      </c>
      <c r="IA125" s="13">
        <v>1</v>
      </c>
      <c r="IB125" s="13">
        <v>1</v>
      </c>
      <c r="IC125" s="13">
        <v>2</v>
      </c>
      <c r="ID125" s="13">
        <v>1</v>
      </c>
      <c r="IE125" s="13">
        <v>1</v>
      </c>
      <c r="IF125" s="13">
        <v>1</v>
      </c>
      <c r="IG125" s="13">
        <v>1</v>
      </c>
      <c r="IH125" s="13">
        <v>1</v>
      </c>
      <c r="II125" s="13"/>
      <c r="IJ125" s="13">
        <v>2</v>
      </c>
      <c r="IK125" s="13"/>
      <c r="IL125" s="13"/>
      <c r="IM125" s="13">
        <v>2</v>
      </c>
      <c r="IN125" s="13"/>
      <c r="IO125" s="13"/>
      <c r="IP125" s="13"/>
      <c r="IQ125" s="13"/>
      <c r="IR125" s="13"/>
      <c r="IS125" s="13"/>
      <c r="IT125" s="13"/>
      <c r="IU125" s="13"/>
      <c r="IV125" s="13">
        <v>1</v>
      </c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57">
        <v>278</v>
      </c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>
        <v>1</v>
      </c>
      <c r="KB125" s="13">
        <v>1</v>
      </c>
      <c r="KC125" s="13">
        <v>1</v>
      </c>
      <c r="KD125" s="13"/>
      <c r="KE125" s="13"/>
      <c r="KF125" s="13"/>
      <c r="KG125" s="13">
        <v>1</v>
      </c>
      <c r="KH125" s="13"/>
      <c r="KI125" s="13"/>
      <c r="KJ125" s="13">
        <v>1</v>
      </c>
      <c r="KK125" s="13"/>
      <c r="KL125" s="13"/>
      <c r="KM125" s="13"/>
      <c r="KN125" s="13"/>
      <c r="KO125" s="13">
        <v>2</v>
      </c>
      <c r="KP125" s="13"/>
      <c r="KQ125" s="13"/>
      <c r="KR125" s="13"/>
      <c r="KS125" s="13"/>
      <c r="KT125" s="13"/>
      <c r="KU125" s="13"/>
      <c r="KV125" s="13"/>
      <c r="KW125" s="13"/>
      <c r="KX125" s="13">
        <v>1</v>
      </c>
      <c r="KY125" s="13"/>
      <c r="KZ125" s="13"/>
      <c r="LA125" s="13"/>
      <c r="LB125" s="13">
        <v>2</v>
      </c>
      <c r="LC125" s="13">
        <v>1</v>
      </c>
      <c r="LD125" s="13"/>
      <c r="LE125" s="13">
        <v>1</v>
      </c>
      <c r="LF125" s="13"/>
      <c r="LG125" s="13"/>
      <c r="LH125" s="13"/>
      <c r="LI125" s="13"/>
      <c r="LJ125" s="13">
        <v>1</v>
      </c>
      <c r="LK125" s="13">
        <v>1</v>
      </c>
      <c r="LL125" s="13"/>
      <c r="LM125" s="13">
        <v>1</v>
      </c>
      <c r="LN125" s="13"/>
      <c r="LO125" s="13">
        <v>1</v>
      </c>
      <c r="LP125" s="13"/>
      <c r="LQ125" s="13">
        <v>1</v>
      </c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>
        <v>1</v>
      </c>
      <c r="MC125" s="13"/>
      <c r="MD125" s="13">
        <v>1</v>
      </c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57">
        <v>19</v>
      </c>
      <c r="NO125" s="13">
        <v>297</v>
      </c>
    </row>
    <row r="126" spans="1:379">
      <c r="A126" s="8" t="s">
        <v>212</v>
      </c>
      <c r="B126" s="232">
        <f t="shared" si="149"/>
        <v>62</v>
      </c>
      <c r="C126" s="232">
        <f t="shared" si="150"/>
        <v>67</v>
      </c>
      <c r="D126" s="232">
        <f t="shared" si="151"/>
        <v>129</v>
      </c>
      <c r="E126" s="232">
        <f t="shared" si="152"/>
        <v>147</v>
      </c>
      <c r="F126" s="232">
        <f t="shared" si="153"/>
        <v>333</v>
      </c>
      <c r="G126" s="232">
        <f t="shared" si="154"/>
        <v>381</v>
      </c>
      <c r="H126" s="232">
        <f t="shared" si="155"/>
        <v>355</v>
      </c>
      <c r="I126" s="232">
        <f t="shared" si="156"/>
        <v>419</v>
      </c>
      <c r="J126" s="232">
        <f t="shared" si="157"/>
        <v>355</v>
      </c>
      <c r="K126" s="232">
        <f t="shared" si="158"/>
        <v>435</v>
      </c>
      <c r="L126" s="232">
        <f t="shared" si="159"/>
        <v>303</v>
      </c>
      <c r="M126" s="232">
        <f t="shared" si="160"/>
        <v>318</v>
      </c>
      <c r="N126" s="232">
        <f t="shared" si="161"/>
        <v>197</v>
      </c>
      <c r="O126" s="232">
        <f t="shared" si="162"/>
        <v>215</v>
      </c>
      <c r="P126" s="232">
        <f t="shared" si="163"/>
        <v>125</v>
      </c>
      <c r="Q126" s="232">
        <f t="shared" si="164"/>
        <v>124</v>
      </c>
      <c r="R126" s="232">
        <f t="shared" si="165"/>
        <v>52</v>
      </c>
      <c r="S126" s="232">
        <f t="shared" si="166"/>
        <v>62</v>
      </c>
      <c r="T126" s="232">
        <f t="shared" si="167"/>
        <v>10</v>
      </c>
      <c r="U126" s="232">
        <f t="shared" si="168"/>
        <v>25</v>
      </c>
      <c r="W126" s="16" t="s">
        <v>210</v>
      </c>
      <c r="X126" s="616">
        <f t="shared" si="169"/>
        <v>398</v>
      </c>
      <c r="Y126" s="616">
        <f t="shared" si="170"/>
        <v>364</v>
      </c>
      <c r="Z126" s="616">
        <f t="shared" si="171"/>
        <v>1229</v>
      </c>
      <c r="AA126" s="616">
        <f t="shared" si="172"/>
        <v>1277</v>
      </c>
      <c r="AB126" s="616">
        <f t="shared" si="173"/>
        <v>3725</v>
      </c>
      <c r="AC126" s="616">
        <f t="shared" si="174"/>
        <v>3679</v>
      </c>
      <c r="AD126" s="616">
        <f t="shared" si="175"/>
        <v>4206</v>
      </c>
      <c r="AE126" s="616">
        <f t="shared" si="176"/>
        <v>4078</v>
      </c>
      <c r="AF126" s="616">
        <f t="shared" si="177"/>
        <v>3871</v>
      </c>
      <c r="AG126" s="616">
        <f t="shared" si="178"/>
        <v>3653</v>
      </c>
      <c r="AH126" s="616">
        <f t="shared" si="179"/>
        <v>2728</v>
      </c>
      <c r="AI126" s="616">
        <f t="shared" si="180"/>
        <v>2629</v>
      </c>
      <c r="AJ126" s="616">
        <f t="shared" si="181"/>
        <v>1578</v>
      </c>
      <c r="AK126" s="616">
        <f t="shared" si="182"/>
        <v>1504</v>
      </c>
      <c r="AL126" s="616">
        <f t="shared" si="183"/>
        <v>817</v>
      </c>
      <c r="AM126" s="616">
        <f t="shared" si="184"/>
        <v>851</v>
      </c>
      <c r="AN126" s="616">
        <f t="shared" si="185"/>
        <v>331</v>
      </c>
      <c r="AO126" s="616">
        <f t="shared" si="186"/>
        <v>529</v>
      </c>
      <c r="AP126" s="616">
        <f t="shared" si="187"/>
        <v>83</v>
      </c>
      <c r="AQ126" s="616">
        <f t="shared" si="188"/>
        <v>218</v>
      </c>
      <c r="AR126" s="616">
        <f t="shared" si="189"/>
        <v>344</v>
      </c>
      <c r="AT126" s="16" t="s">
        <v>210</v>
      </c>
      <c r="AU126" s="13">
        <v>17</v>
      </c>
      <c r="AV126" s="13">
        <v>50</v>
      </c>
      <c r="AW126" s="13">
        <v>45</v>
      </c>
      <c r="AX126" s="13">
        <v>32</v>
      </c>
      <c r="AY126" s="13">
        <v>26</v>
      </c>
      <c r="AZ126" s="13">
        <v>33</v>
      </c>
      <c r="BA126" s="13">
        <v>32</v>
      </c>
      <c r="BB126" s="13">
        <v>45</v>
      </c>
      <c r="BC126" s="13">
        <v>44</v>
      </c>
      <c r="BD126" s="13">
        <v>40</v>
      </c>
      <c r="BE126" s="13">
        <v>50</v>
      </c>
      <c r="BF126" s="13">
        <v>65</v>
      </c>
      <c r="BG126" s="13">
        <v>72</v>
      </c>
      <c r="BH126" s="13">
        <v>80</v>
      </c>
      <c r="BI126" s="13">
        <v>74</v>
      </c>
      <c r="BJ126" s="13">
        <v>130</v>
      </c>
      <c r="BK126" s="13">
        <v>152</v>
      </c>
      <c r="BL126" s="13">
        <v>169</v>
      </c>
      <c r="BM126" s="13">
        <v>242</v>
      </c>
      <c r="BN126" s="13">
        <v>243</v>
      </c>
      <c r="BO126" s="13">
        <v>267</v>
      </c>
      <c r="BP126" s="13">
        <v>304</v>
      </c>
      <c r="BQ126" s="13">
        <v>321</v>
      </c>
      <c r="BR126" s="13">
        <v>366</v>
      </c>
      <c r="BS126" s="13">
        <v>355</v>
      </c>
      <c r="BT126" s="13">
        <v>398</v>
      </c>
      <c r="BU126" s="13">
        <v>391</v>
      </c>
      <c r="BV126" s="13">
        <v>422</v>
      </c>
      <c r="BW126" s="13">
        <v>412</v>
      </c>
      <c r="BX126" s="13">
        <v>443</v>
      </c>
      <c r="BY126" s="13">
        <v>441</v>
      </c>
      <c r="BZ126" s="13">
        <v>429</v>
      </c>
      <c r="CA126" s="13">
        <v>446</v>
      </c>
      <c r="CB126" s="13">
        <v>440</v>
      </c>
      <c r="CC126" s="13">
        <v>426</v>
      </c>
      <c r="CD126" s="13">
        <v>387</v>
      </c>
      <c r="CE126" s="13">
        <v>348</v>
      </c>
      <c r="CF126" s="13">
        <v>399</v>
      </c>
      <c r="CG126" s="13">
        <v>385</v>
      </c>
      <c r="CH126" s="13">
        <v>377</v>
      </c>
      <c r="CI126" s="13">
        <v>418</v>
      </c>
      <c r="CJ126" s="13">
        <v>371</v>
      </c>
      <c r="CK126" s="13">
        <v>424</v>
      </c>
      <c r="CL126" s="13">
        <v>398</v>
      </c>
      <c r="CM126" s="13">
        <v>401</v>
      </c>
      <c r="CN126" s="13">
        <v>369</v>
      </c>
      <c r="CO126" s="13">
        <v>344</v>
      </c>
      <c r="CP126" s="13">
        <v>319</v>
      </c>
      <c r="CQ126" s="13">
        <v>278</v>
      </c>
      <c r="CR126" s="13">
        <v>331</v>
      </c>
      <c r="CS126" s="13">
        <v>322</v>
      </c>
      <c r="CT126" s="13">
        <v>315</v>
      </c>
      <c r="CU126" s="13">
        <v>267</v>
      </c>
      <c r="CV126" s="13">
        <v>284</v>
      </c>
      <c r="CW126" s="13">
        <v>244</v>
      </c>
      <c r="CX126" s="13">
        <v>248</v>
      </c>
      <c r="CY126" s="13">
        <v>244</v>
      </c>
      <c r="CZ126" s="13">
        <v>240</v>
      </c>
      <c r="DA126" s="13">
        <v>236</v>
      </c>
      <c r="DB126" s="13">
        <v>229</v>
      </c>
      <c r="DC126" s="13">
        <v>189</v>
      </c>
      <c r="DD126" s="13">
        <v>181</v>
      </c>
      <c r="DE126" s="13">
        <v>185</v>
      </c>
      <c r="DF126" s="13">
        <v>151</v>
      </c>
      <c r="DG126" s="13">
        <v>158</v>
      </c>
      <c r="DH126" s="13">
        <v>126</v>
      </c>
      <c r="DI126" s="13">
        <v>123</v>
      </c>
      <c r="DJ126" s="13">
        <v>139</v>
      </c>
      <c r="DK126" s="13">
        <v>117</v>
      </c>
      <c r="DL126" s="13">
        <v>135</v>
      </c>
      <c r="DM126" s="13">
        <v>104</v>
      </c>
      <c r="DN126" s="13">
        <v>105</v>
      </c>
      <c r="DO126" s="13">
        <v>96</v>
      </c>
      <c r="DP126" s="13">
        <v>82</v>
      </c>
      <c r="DQ126" s="13">
        <v>75</v>
      </c>
      <c r="DR126" s="13">
        <v>85</v>
      </c>
      <c r="DS126" s="13">
        <v>91</v>
      </c>
      <c r="DT126" s="13">
        <v>75</v>
      </c>
      <c r="DU126" s="13">
        <v>81</v>
      </c>
      <c r="DV126" s="13">
        <v>57</v>
      </c>
      <c r="DW126" s="13">
        <v>45</v>
      </c>
      <c r="DX126" s="13">
        <v>58</v>
      </c>
      <c r="DY126" s="13">
        <v>47</v>
      </c>
      <c r="DZ126" s="13">
        <v>58</v>
      </c>
      <c r="EA126" s="13">
        <v>46</v>
      </c>
      <c r="EB126" s="13">
        <v>59</v>
      </c>
      <c r="EC126" s="13">
        <v>68</v>
      </c>
      <c r="ED126" s="13">
        <v>54</v>
      </c>
      <c r="EE126" s="13">
        <v>52</v>
      </c>
      <c r="EF126" s="13">
        <v>42</v>
      </c>
      <c r="EG126" s="13">
        <v>33</v>
      </c>
      <c r="EH126" s="13">
        <v>46</v>
      </c>
      <c r="EI126" s="13">
        <v>33</v>
      </c>
      <c r="EJ126" s="13">
        <v>21</v>
      </c>
      <c r="EK126" s="13">
        <v>25</v>
      </c>
      <c r="EL126" s="13">
        <v>16</v>
      </c>
      <c r="EM126" s="13">
        <v>15</v>
      </c>
      <c r="EN126" s="13">
        <v>7</v>
      </c>
      <c r="EO126" s="13">
        <v>7</v>
      </c>
      <c r="EP126" s="13">
        <v>8</v>
      </c>
      <c r="EQ126" s="13">
        <v>5</v>
      </c>
      <c r="ER126" s="13"/>
      <c r="ES126" s="13"/>
      <c r="ET126" s="13">
        <v>1</v>
      </c>
      <c r="EU126" s="13"/>
      <c r="EV126" s="13">
        <v>1</v>
      </c>
      <c r="EW126" s="13"/>
      <c r="EX126" s="13"/>
      <c r="EY126" s="13"/>
      <c r="EZ126" s="13"/>
      <c r="FA126" s="13"/>
      <c r="FB126" s="13"/>
      <c r="FC126" s="57">
        <v>18782</v>
      </c>
      <c r="FD126" s="13">
        <v>18782</v>
      </c>
      <c r="FE126" s="16" t="s">
        <v>210</v>
      </c>
      <c r="FF126" s="13">
        <v>14</v>
      </c>
      <c r="FG126" s="13">
        <v>51</v>
      </c>
      <c r="FH126" s="13">
        <v>48</v>
      </c>
      <c r="FI126" s="13">
        <v>43</v>
      </c>
      <c r="FJ126" s="13">
        <v>30</v>
      </c>
      <c r="FK126" s="13">
        <v>40</v>
      </c>
      <c r="FL126" s="13">
        <v>39</v>
      </c>
      <c r="FM126" s="13">
        <v>36</v>
      </c>
      <c r="FN126" s="13">
        <v>45</v>
      </c>
      <c r="FO126" s="13">
        <v>52</v>
      </c>
      <c r="FP126" s="13">
        <v>56</v>
      </c>
      <c r="FQ126" s="13">
        <v>55</v>
      </c>
      <c r="FR126" s="13">
        <v>73</v>
      </c>
      <c r="FS126" s="13">
        <v>77</v>
      </c>
      <c r="FT126" s="13">
        <v>82</v>
      </c>
      <c r="FU126" s="13">
        <v>111</v>
      </c>
      <c r="FV126" s="13">
        <v>139</v>
      </c>
      <c r="FW126" s="13">
        <v>169</v>
      </c>
      <c r="FX126" s="13">
        <v>225</v>
      </c>
      <c r="FY126" s="13">
        <v>242</v>
      </c>
      <c r="FZ126" s="13">
        <v>312</v>
      </c>
      <c r="GA126" s="13">
        <v>307</v>
      </c>
      <c r="GB126" s="13">
        <v>298</v>
      </c>
      <c r="GC126" s="13">
        <v>346</v>
      </c>
      <c r="GD126" s="13">
        <v>381</v>
      </c>
      <c r="GE126" s="13">
        <v>424</v>
      </c>
      <c r="GF126" s="13">
        <v>400</v>
      </c>
      <c r="GG126" s="13">
        <v>414</v>
      </c>
      <c r="GH126" s="13">
        <v>403</v>
      </c>
      <c r="GI126" s="13">
        <v>440</v>
      </c>
      <c r="GJ126" s="13">
        <v>445</v>
      </c>
      <c r="GK126" s="13">
        <v>450</v>
      </c>
      <c r="GL126" s="13">
        <v>434</v>
      </c>
      <c r="GM126" s="13">
        <v>418</v>
      </c>
      <c r="GN126" s="13">
        <v>437</v>
      </c>
      <c r="GO126" s="13">
        <v>410</v>
      </c>
      <c r="GP126" s="13">
        <v>413</v>
      </c>
      <c r="GQ126" s="13">
        <v>399</v>
      </c>
      <c r="GR126" s="13">
        <v>403</v>
      </c>
      <c r="GS126" s="13">
        <v>397</v>
      </c>
      <c r="GT126" s="13">
        <v>413</v>
      </c>
      <c r="GU126" s="13">
        <v>455</v>
      </c>
      <c r="GV126" s="13">
        <v>394</v>
      </c>
      <c r="GW126" s="13">
        <v>417</v>
      </c>
      <c r="GX126" s="13">
        <v>443</v>
      </c>
      <c r="GY126" s="13">
        <v>366</v>
      </c>
      <c r="GZ126" s="13">
        <v>366</v>
      </c>
      <c r="HA126" s="13">
        <v>342</v>
      </c>
      <c r="HB126" s="13">
        <v>352</v>
      </c>
      <c r="HC126" s="13">
        <v>323</v>
      </c>
      <c r="HD126" s="13">
        <v>334</v>
      </c>
      <c r="HE126" s="13">
        <v>316</v>
      </c>
      <c r="HF126" s="13">
        <v>296</v>
      </c>
      <c r="HG126" s="13">
        <v>296</v>
      </c>
      <c r="HH126" s="13">
        <v>298</v>
      </c>
      <c r="HI126" s="13">
        <v>244</v>
      </c>
      <c r="HJ126" s="13">
        <v>260</v>
      </c>
      <c r="HK126" s="13">
        <v>236</v>
      </c>
      <c r="HL126" s="13">
        <v>244</v>
      </c>
      <c r="HM126" s="13">
        <v>204</v>
      </c>
      <c r="HN126" s="13">
        <v>207</v>
      </c>
      <c r="HO126" s="13">
        <v>185</v>
      </c>
      <c r="HP126" s="13">
        <v>179</v>
      </c>
      <c r="HQ126" s="13">
        <v>171</v>
      </c>
      <c r="HR126" s="13">
        <v>156</v>
      </c>
      <c r="HS126" s="13">
        <v>151</v>
      </c>
      <c r="HT126" s="13">
        <v>126</v>
      </c>
      <c r="HU126" s="13">
        <v>133</v>
      </c>
      <c r="HV126" s="13">
        <v>136</v>
      </c>
      <c r="HW126" s="13">
        <v>134</v>
      </c>
      <c r="HX126" s="13">
        <v>122</v>
      </c>
      <c r="HY126" s="13">
        <v>101</v>
      </c>
      <c r="HZ126" s="13">
        <v>81</v>
      </c>
      <c r="IA126" s="13">
        <v>104</v>
      </c>
      <c r="IB126" s="13">
        <v>86</v>
      </c>
      <c r="IC126" s="13">
        <v>65</v>
      </c>
      <c r="ID126" s="13">
        <v>83</v>
      </c>
      <c r="IE126" s="13">
        <v>76</v>
      </c>
      <c r="IF126" s="13">
        <v>48</v>
      </c>
      <c r="IG126" s="13">
        <v>51</v>
      </c>
      <c r="IH126" s="13">
        <v>47</v>
      </c>
      <c r="II126" s="13">
        <v>45</v>
      </c>
      <c r="IJ126" s="13">
        <v>42</v>
      </c>
      <c r="IK126" s="13">
        <v>29</v>
      </c>
      <c r="IL126" s="13">
        <v>26</v>
      </c>
      <c r="IM126" s="13">
        <v>33</v>
      </c>
      <c r="IN126" s="13">
        <v>38</v>
      </c>
      <c r="IO126" s="13">
        <v>20</v>
      </c>
      <c r="IP126" s="13">
        <v>20</v>
      </c>
      <c r="IQ126" s="13">
        <v>31</v>
      </c>
      <c r="IR126" s="13">
        <v>19</v>
      </c>
      <c r="IS126" s="13">
        <v>9</v>
      </c>
      <c r="IT126" s="13">
        <v>14</v>
      </c>
      <c r="IU126" s="13">
        <v>12</v>
      </c>
      <c r="IV126" s="13">
        <v>9</v>
      </c>
      <c r="IW126" s="13">
        <v>9</v>
      </c>
      <c r="IX126" s="13">
        <v>5</v>
      </c>
      <c r="IY126" s="13">
        <v>3</v>
      </c>
      <c r="IZ126" s="13">
        <v>1</v>
      </c>
      <c r="JA126" s="13">
        <v>2</v>
      </c>
      <c r="JB126" s="13"/>
      <c r="JC126" s="13"/>
      <c r="JD126" s="13"/>
      <c r="JE126" s="13"/>
      <c r="JF126" s="13"/>
      <c r="JG126" s="13"/>
      <c r="JH126" s="13">
        <v>2</v>
      </c>
      <c r="JI126" s="57">
        <v>18968</v>
      </c>
      <c r="JJ126" s="13">
        <v>4</v>
      </c>
      <c r="JK126" s="13">
        <v>13</v>
      </c>
      <c r="JL126" s="13">
        <v>2</v>
      </c>
      <c r="JM126" s="13">
        <v>1</v>
      </c>
      <c r="JN126" s="13"/>
      <c r="JO126" s="13"/>
      <c r="JP126" s="13">
        <v>1</v>
      </c>
      <c r="JQ126" s="13"/>
      <c r="JR126" s="13"/>
      <c r="JS126" s="13">
        <v>5</v>
      </c>
      <c r="JT126" s="13">
        <v>3</v>
      </c>
      <c r="JU126" s="13">
        <v>1</v>
      </c>
      <c r="JV126" s="13">
        <v>3</v>
      </c>
      <c r="JW126" s="13"/>
      <c r="JX126" s="13"/>
      <c r="JY126" s="13">
        <v>4</v>
      </c>
      <c r="JZ126" s="13">
        <v>2</v>
      </c>
      <c r="KA126" s="13">
        <v>3</v>
      </c>
      <c r="KB126" s="13">
        <v>2</v>
      </c>
      <c r="KC126" s="13">
        <v>3</v>
      </c>
      <c r="KD126" s="13">
        <v>3</v>
      </c>
      <c r="KE126" s="13">
        <v>5</v>
      </c>
      <c r="KF126" s="13">
        <v>4</v>
      </c>
      <c r="KG126" s="13">
        <v>1</v>
      </c>
      <c r="KH126" s="13">
        <v>6</v>
      </c>
      <c r="KI126" s="13">
        <v>5</v>
      </c>
      <c r="KJ126" s="13">
        <v>7</v>
      </c>
      <c r="KK126" s="13">
        <v>4</v>
      </c>
      <c r="KL126" s="13">
        <v>9</v>
      </c>
      <c r="KM126" s="13">
        <v>5</v>
      </c>
      <c r="KN126" s="13">
        <v>2</v>
      </c>
      <c r="KO126" s="13">
        <v>13</v>
      </c>
      <c r="KP126" s="13">
        <v>9</v>
      </c>
      <c r="KQ126" s="13">
        <v>5</v>
      </c>
      <c r="KR126" s="13">
        <v>8</v>
      </c>
      <c r="KS126" s="13">
        <v>6</v>
      </c>
      <c r="KT126" s="13">
        <v>11</v>
      </c>
      <c r="KU126" s="13">
        <v>3</v>
      </c>
      <c r="KV126" s="13">
        <v>3</v>
      </c>
      <c r="KW126" s="13">
        <v>4</v>
      </c>
      <c r="KX126" s="13">
        <v>3</v>
      </c>
      <c r="KY126" s="13">
        <v>9</v>
      </c>
      <c r="KZ126" s="13">
        <v>4</v>
      </c>
      <c r="LA126" s="13">
        <v>3</v>
      </c>
      <c r="LB126" s="13">
        <v>1</v>
      </c>
      <c r="LC126" s="13">
        <v>2</v>
      </c>
      <c r="LD126" s="13">
        <v>6</v>
      </c>
      <c r="LE126" s="13">
        <v>2</v>
      </c>
      <c r="LF126" s="13">
        <v>4</v>
      </c>
      <c r="LG126" s="13">
        <v>3</v>
      </c>
      <c r="LH126" s="13">
        <v>2</v>
      </c>
      <c r="LI126" s="13">
        <v>7</v>
      </c>
      <c r="LJ126" s="13">
        <v>3</v>
      </c>
      <c r="LK126" s="13">
        <v>4</v>
      </c>
      <c r="LL126" s="13">
        <v>1</v>
      </c>
      <c r="LM126" s="13">
        <v>1</v>
      </c>
      <c r="LN126" s="13">
        <v>2</v>
      </c>
      <c r="LO126" s="13">
        <v>2</v>
      </c>
      <c r="LP126" s="13">
        <v>2</v>
      </c>
      <c r="LQ126" s="13">
        <v>5</v>
      </c>
      <c r="LR126" s="13">
        <v>2</v>
      </c>
      <c r="LS126" s="13">
        <v>1</v>
      </c>
      <c r="LT126" s="13">
        <v>2</v>
      </c>
      <c r="LU126" s="13">
        <v>6</v>
      </c>
      <c r="LV126" s="13">
        <v>3</v>
      </c>
      <c r="LW126" s="13">
        <v>3</v>
      </c>
      <c r="LX126" s="13">
        <v>1</v>
      </c>
      <c r="LY126" s="13">
        <v>3</v>
      </c>
      <c r="LZ126" s="13">
        <v>3</v>
      </c>
      <c r="MA126" s="13">
        <v>1</v>
      </c>
      <c r="MB126" s="13">
        <v>4</v>
      </c>
      <c r="MC126" s="13"/>
      <c r="MD126" s="13">
        <v>2</v>
      </c>
      <c r="ME126" s="13">
        <v>5</v>
      </c>
      <c r="MF126" s="13">
        <v>5</v>
      </c>
      <c r="MG126" s="13">
        <v>3</v>
      </c>
      <c r="MH126" s="13">
        <v>6</v>
      </c>
      <c r="MI126" s="13">
        <v>3</v>
      </c>
      <c r="MJ126" s="13">
        <v>4</v>
      </c>
      <c r="MK126" s="13"/>
      <c r="ML126" s="13">
        <v>3</v>
      </c>
      <c r="MM126" s="13">
        <v>6</v>
      </c>
      <c r="MN126" s="13"/>
      <c r="MO126" s="13">
        <v>1</v>
      </c>
      <c r="MP126" s="13">
        <v>1</v>
      </c>
      <c r="MQ126" s="13">
        <v>2</v>
      </c>
      <c r="MR126" s="13">
        <v>6</v>
      </c>
      <c r="MS126" s="13">
        <v>4</v>
      </c>
      <c r="MT126" s="13">
        <v>4</v>
      </c>
      <c r="MU126" s="13">
        <v>2</v>
      </c>
      <c r="MV126" s="13">
        <v>2</v>
      </c>
      <c r="MW126" s="13">
        <v>5</v>
      </c>
      <c r="MX126" s="13">
        <v>3</v>
      </c>
      <c r="MY126" s="13">
        <v>4</v>
      </c>
      <c r="MZ126" s="13">
        <v>2</v>
      </c>
      <c r="NA126" s="13">
        <v>1</v>
      </c>
      <c r="NB126" s="13">
        <v>1</v>
      </c>
      <c r="NC126" s="13">
        <v>3</v>
      </c>
      <c r="ND126" s="13">
        <v>1</v>
      </c>
      <c r="NE126" s="13">
        <v>2</v>
      </c>
      <c r="NF126" s="13"/>
      <c r="NG126" s="13">
        <v>1</v>
      </c>
      <c r="NH126" s="13">
        <v>1</v>
      </c>
      <c r="NI126" s="13"/>
      <c r="NJ126" s="13"/>
      <c r="NK126" s="13"/>
      <c r="NL126" s="13"/>
      <c r="NM126" s="13">
        <v>4</v>
      </c>
      <c r="NN126" s="57">
        <v>342</v>
      </c>
      <c r="NO126" s="13">
        <v>19310</v>
      </c>
    </row>
    <row r="127" spans="1:379">
      <c r="A127" s="8" t="s">
        <v>138</v>
      </c>
      <c r="B127" s="232">
        <f t="shared" si="149"/>
        <v>13</v>
      </c>
      <c r="C127" s="232">
        <f t="shared" si="150"/>
        <v>18</v>
      </c>
      <c r="D127" s="232">
        <f t="shared" si="151"/>
        <v>31</v>
      </c>
      <c r="E127" s="232">
        <f t="shared" si="152"/>
        <v>37</v>
      </c>
      <c r="F127" s="232">
        <f t="shared" si="153"/>
        <v>83</v>
      </c>
      <c r="G127" s="232">
        <f t="shared" si="154"/>
        <v>61</v>
      </c>
      <c r="H127" s="232">
        <f t="shared" si="155"/>
        <v>46</v>
      </c>
      <c r="I127" s="232">
        <f t="shared" si="156"/>
        <v>73</v>
      </c>
      <c r="J127" s="232">
        <f t="shared" si="157"/>
        <v>58</v>
      </c>
      <c r="K127" s="232">
        <f t="shared" si="158"/>
        <v>64</v>
      </c>
      <c r="L127" s="232">
        <f t="shared" si="159"/>
        <v>33</v>
      </c>
      <c r="M127" s="232">
        <f t="shared" si="160"/>
        <v>41</v>
      </c>
      <c r="N127" s="232">
        <f t="shared" si="161"/>
        <v>17</v>
      </c>
      <c r="O127" s="232">
        <f t="shared" si="162"/>
        <v>21</v>
      </c>
      <c r="P127" s="232">
        <f t="shared" si="163"/>
        <v>11</v>
      </c>
      <c r="Q127" s="232">
        <f t="shared" si="164"/>
        <v>14</v>
      </c>
      <c r="R127" s="232">
        <f t="shared" si="165"/>
        <v>6</v>
      </c>
      <c r="S127" s="232">
        <f t="shared" si="166"/>
        <v>11</v>
      </c>
      <c r="T127" s="232">
        <f t="shared" si="167"/>
        <v>1</v>
      </c>
      <c r="U127" s="232">
        <f t="shared" si="168"/>
        <v>0</v>
      </c>
      <c r="W127" s="16" t="s">
        <v>132</v>
      </c>
      <c r="X127" s="616">
        <f t="shared" si="169"/>
        <v>544</v>
      </c>
      <c r="Y127" s="616">
        <f t="shared" si="170"/>
        <v>477</v>
      </c>
      <c r="Z127" s="616">
        <f t="shared" si="171"/>
        <v>1571</v>
      </c>
      <c r="AA127" s="616">
        <f t="shared" si="172"/>
        <v>1723</v>
      </c>
      <c r="AB127" s="616">
        <f t="shared" si="173"/>
        <v>6207</v>
      </c>
      <c r="AC127" s="616">
        <f t="shared" si="174"/>
        <v>5965</v>
      </c>
      <c r="AD127" s="616">
        <f t="shared" si="175"/>
        <v>6969</v>
      </c>
      <c r="AE127" s="616">
        <f t="shared" si="176"/>
        <v>6509</v>
      </c>
      <c r="AF127" s="616">
        <f t="shared" si="177"/>
        <v>5539</v>
      </c>
      <c r="AG127" s="616">
        <f t="shared" si="178"/>
        <v>5348</v>
      </c>
      <c r="AH127" s="616">
        <f t="shared" si="179"/>
        <v>3527</v>
      </c>
      <c r="AI127" s="616">
        <f t="shared" si="180"/>
        <v>3611</v>
      </c>
      <c r="AJ127" s="616">
        <f t="shared" si="181"/>
        <v>1914</v>
      </c>
      <c r="AK127" s="616">
        <f t="shared" si="182"/>
        <v>1758</v>
      </c>
      <c r="AL127" s="616">
        <f t="shared" si="183"/>
        <v>774</v>
      </c>
      <c r="AM127" s="616">
        <f t="shared" si="184"/>
        <v>728</v>
      </c>
      <c r="AN127" s="616">
        <f t="shared" si="185"/>
        <v>212</v>
      </c>
      <c r="AO127" s="616">
        <f t="shared" si="186"/>
        <v>287</v>
      </c>
      <c r="AP127" s="616">
        <f t="shared" si="187"/>
        <v>23</v>
      </c>
      <c r="AQ127" s="616">
        <f t="shared" si="188"/>
        <v>73</v>
      </c>
      <c r="AR127" s="616">
        <f t="shared" si="189"/>
        <v>1019</v>
      </c>
      <c r="AT127" s="16" t="s">
        <v>132</v>
      </c>
      <c r="AU127" s="13">
        <v>21</v>
      </c>
      <c r="AV127" s="13">
        <v>54</v>
      </c>
      <c r="AW127" s="13">
        <v>71</v>
      </c>
      <c r="AX127" s="13">
        <v>53</v>
      </c>
      <c r="AY127" s="13">
        <v>43</v>
      </c>
      <c r="AZ127" s="13">
        <v>36</v>
      </c>
      <c r="BA127" s="13">
        <v>51</v>
      </c>
      <c r="BB127" s="13">
        <v>39</v>
      </c>
      <c r="BC127" s="13">
        <v>42</v>
      </c>
      <c r="BD127" s="13">
        <v>67</v>
      </c>
      <c r="BE127" s="13">
        <v>58</v>
      </c>
      <c r="BF127" s="13">
        <v>70</v>
      </c>
      <c r="BG127" s="13">
        <v>74</v>
      </c>
      <c r="BH127" s="13">
        <v>107</v>
      </c>
      <c r="BI127" s="13">
        <v>120</v>
      </c>
      <c r="BJ127" s="13">
        <v>179</v>
      </c>
      <c r="BK127" s="13">
        <v>205</v>
      </c>
      <c r="BL127" s="13">
        <v>230</v>
      </c>
      <c r="BM127" s="13">
        <v>318</v>
      </c>
      <c r="BN127" s="13">
        <v>362</v>
      </c>
      <c r="BO127" s="13">
        <v>424</v>
      </c>
      <c r="BP127" s="13">
        <v>500</v>
      </c>
      <c r="BQ127" s="13">
        <v>516</v>
      </c>
      <c r="BR127" s="13">
        <v>519</v>
      </c>
      <c r="BS127" s="13">
        <v>554</v>
      </c>
      <c r="BT127" s="13">
        <v>676</v>
      </c>
      <c r="BU127" s="13">
        <v>714</v>
      </c>
      <c r="BV127" s="13">
        <v>664</v>
      </c>
      <c r="BW127" s="13">
        <v>662</v>
      </c>
      <c r="BX127" s="13">
        <v>736</v>
      </c>
      <c r="BY127" s="13">
        <v>736</v>
      </c>
      <c r="BZ127" s="13">
        <v>674</v>
      </c>
      <c r="CA127" s="13">
        <v>692</v>
      </c>
      <c r="CB127" s="13">
        <v>706</v>
      </c>
      <c r="CC127" s="13">
        <v>624</v>
      </c>
      <c r="CD127" s="13">
        <v>604</v>
      </c>
      <c r="CE127" s="13">
        <v>590</v>
      </c>
      <c r="CF127" s="13">
        <v>643</v>
      </c>
      <c r="CG127" s="13">
        <v>615</v>
      </c>
      <c r="CH127" s="13">
        <v>625</v>
      </c>
      <c r="CI127" s="13">
        <v>605</v>
      </c>
      <c r="CJ127" s="13">
        <v>642</v>
      </c>
      <c r="CK127" s="13">
        <v>588</v>
      </c>
      <c r="CL127" s="13">
        <v>581</v>
      </c>
      <c r="CM127" s="13">
        <v>544</v>
      </c>
      <c r="CN127" s="13">
        <v>474</v>
      </c>
      <c r="CO127" s="13">
        <v>486</v>
      </c>
      <c r="CP127" s="13">
        <v>473</v>
      </c>
      <c r="CQ127" s="13">
        <v>507</v>
      </c>
      <c r="CR127" s="13">
        <v>448</v>
      </c>
      <c r="CS127" s="13">
        <v>501</v>
      </c>
      <c r="CT127" s="13">
        <v>426</v>
      </c>
      <c r="CU127" s="13">
        <v>378</v>
      </c>
      <c r="CV127" s="13">
        <v>391</v>
      </c>
      <c r="CW127" s="13">
        <v>335</v>
      </c>
      <c r="CX127" s="13">
        <v>361</v>
      </c>
      <c r="CY127" s="13">
        <v>312</v>
      </c>
      <c r="CZ127" s="13">
        <v>300</v>
      </c>
      <c r="DA127" s="13">
        <v>317</v>
      </c>
      <c r="DB127" s="13">
        <v>290</v>
      </c>
      <c r="DC127" s="13">
        <v>258</v>
      </c>
      <c r="DD127" s="13">
        <v>233</v>
      </c>
      <c r="DE127" s="13">
        <v>223</v>
      </c>
      <c r="DF127" s="13">
        <v>202</v>
      </c>
      <c r="DG127" s="13">
        <v>157</v>
      </c>
      <c r="DH127" s="13">
        <v>173</v>
      </c>
      <c r="DI127" s="13">
        <v>147</v>
      </c>
      <c r="DJ127" s="13">
        <v>118</v>
      </c>
      <c r="DK127" s="13">
        <v>134</v>
      </c>
      <c r="DL127" s="13">
        <v>113</v>
      </c>
      <c r="DM127" s="13">
        <v>126</v>
      </c>
      <c r="DN127" s="13">
        <v>93</v>
      </c>
      <c r="DO127" s="13">
        <v>87</v>
      </c>
      <c r="DP127" s="13">
        <v>83</v>
      </c>
      <c r="DQ127" s="13">
        <v>56</v>
      </c>
      <c r="DR127" s="13">
        <v>72</v>
      </c>
      <c r="DS127" s="13">
        <v>52</v>
      </c>
      <c r="DT127" s="13">
        <v>59</v>
      </c>
      <c r="DU127" s="13">
        <v>50</v>
      </c>
      <c r="DV127" s="13">
        <v>50</v>
      </c>
      <c r="DW127" s="13">
        <v>40</v>
      </c>
      <c r="DX127" s="13">
        <v>39</v>
      </c>
      <c r="DY127" s="13">
        <v>34</v>
      </c>
      <c r="DZ127" s="13">
        <v>34</v>
      </c>
      <c r="EA127" s="13">
        <v>30</v>
      </c>
      <c r="EB127" s="13">
        <v>34</v>
      </c>
      <c r="EC127" s="13">
        <v>25</v>
      </c>
      <c r="ED127" s="13">
        <v>14</v>
      </c>
      <c r="EE127" s="13">
        <v>26</v>
      </c>
      <c r="EF127" s="13">
        <v>11</v>
      </c>
      <c r="EG127" s="13">
        <v>17</v>
      </c>
      <c r="EH127" s="13">
        <v>15</v>
      </c>
      <c r="EI127" s="13">
        <v>11</v>
      </c>
      <c r="EJ127" s="13">
        <v>4</v>
      </c>
      <c r="EK127" s="13">
        <v>7</v>
      </c>
      <c r="EL127" s="13">
        <v>7</v>
      </c>
      <c r="EM127" s="13">
        <v>4</v>
      </c>
      <c r="EN127" s="13">
        <v>3</v>
      </c>
      <c r="EO127" s="13">
        <v>1</v>
      </c>
      <c r="EP127" s="13">
        <v>2</v>
      </c>
      <c r="EQ127" s="13">
        <v>1</v>
      </c>
      <c r="ER127" s="13"/>
      <c r="ES127" s="13"/>
      <c r="ET127" s="13"/>
      <c r="EU127" s="13">
        <v>1</v>
      </c>
      <c r="EV127" s="13"/>
      <c r="EW127" s="13"/>
      <c r="EX127" s="13"/>
      <c r="EY127" s="13"/>
      <c r="EZ127" s="13"/>
      <c r="FA127" s="13"/>
      <c r="FB127" s="13">
        <v>4</v>
      </c>
      <c r="FC127" s="57">
        <v>26483</v>
      </c>
      <c r="FD127" s="13">
        <v>26483</v>
      </c>
      <c r="FE127" s="16" t="s">
        <v>132</v>
      </c>
      <c r="FF127" s="13">
        <v>25</v>
      </c>
      <c r="FG127" s="13">
        <v>65</v>
      </c>
      <c r="FH127" s="13">
        <v>76</v>
      </c>
      <c r="FI127" s="13">
        <v>50</v>
      </c>
      <c r="FJ127" s="13">
        <v>48</v>
      </c>
      <c r="FK127" s="13">
        <v>57</v>
      </c>
      <c r="FL127" s="13">
        <v>49</v>
      </c>
      <c r="FM127" s="13">
        <v>65</v>
      </c>
      <c r="FN127" s="13">
        <v>58</v>
      </c>
      <c r="FO127" s="13">
        <v>51</v>
      </c>
      <c r="FP127" s="13">
        <v>68</v>
      </c>
      <c r="FQ127" s="13">
        <v>79</v>
      </c>
      <c r="FR127" s="13">
        <v>69</v>
      </c>
      <c r="FS127" s="13">
        <v>86</v>
      </c>
      <c r="FT127" s="13">
        <v>99</v>
      </c>
      <c r="FU127" s="13">
        <v>150</v>
      </c>
      <c r="FV127" s="13">
        <v>183</v>
      </c>
      <c r="FW127" s="13">
        <v>201</v>
      </c>
      <c r="FX127" s="13">
        <v>284</v>
      </c>
      <c r="FY127" s="13">
        <v>352</v>
      </c>
      <c r="FZ127" s="13">
        <v>380</v>
      </c>
      <c r="GA127" s="13">
        <v>485</v>
      </c>
      <c r="GB127" s="13">
        <v>539</v>
      </c>
      <c r="GC127" s="13">
        <v>559</v>
      </c>
      <c r="GD127" s="13">
        <v>651</v>
      </c>
      <c r="GE127" s="13">
        <v>685</v>
      </c>
      <c r="GF127" s="13">
        <v>707</v>
      </c>
      <c r="GG127" s="13">
        <v>709</v>
      </c>
      <c r="GH127" s="13">
        <v>740</v>
      </c>
      <c r="GI127" s="13">
        <v>752</v>
      </c>
      <c r="GJ127" s="13">
        <v>744</v>
      </c>
      <c r="GK127" s="13">
        <v>760</v>
      </c>
      <c r="GL127" s="13">
        <v>693</v>
      </c>
      <c r="GM127" s="13">
        <v>734</v>
      </c>
      <c r="GN127" s="13">
        <v>710</v>
      </c>
      <c r="GO127" s="13">
        <v>687</v>
      </c>
      <c r="GP127" s="13">
        <v>647</v>
      </c>
      <c r="GQ127" s="13">
        <v>640</v>
      </c>
      <c r="GR127" s="13">
        <v>666</v>
      </c>
      <c r="GS127" s="13">
        <v>688</v>
      </c>
      <c r="GT127" s="13">
        <v>637</v>
      </c>
      <c r="GU127" s="13">
        <v>634</v>
      </c>
      <c r="GV127" s="13">
        <v>607</v>
      </c>
      <c r="GW127" s="13">
        <v>580</v>
      </c>
      <c r="GX127" s="13">
        <v>561</v>
      </c>
      <c r="GY127" s="13">
        <v>543</v>
      </c>
      <c r="GZ127" s="13">
        <v>533</v>
      </c>
      <c r="HA127" s="13">
        <v>466</v>
      </c>
      <c r="HB127" s="13">
        <v>484</v>
      </c>
      <c r="HC127" s="13">
        <v>494</v>
      </c>
      <c r="HD127" s="13">
        <v>466</v>
      </c>
      <c r="HE127" s="13">
        <v>386</v>
      </c>
      <c r="HF127" s="13">
        <v>400</v>
      </c>
      <c r="HG127" s="13">
        <v>363</v>
      </c>
      <c r="HH127" s="13">
        <v>371</v>
      </c>
      <c r="HI127" s="13">
        <v>312</v>
      </c>
      <c r="HJ127" s="13">
        <v>339</v>
      </c>
      <c r="HK127" s="13">
        <v>323</v>
      </c>
      <c r="HL127" s="13">
        <v>284</v>
      </c>
      <c r="HM127" s="13">
        <v>283</v>
      </c>
      <c r="HN127" s="13">
        <v>274</v>
      </c>
      <c r="HO127" s="13">
        <v>224</v>
      </c>
      <c r="HP127" s="13">
        <v>222</v>
      </c>
      <c r="HQ127" s="13">
        <v>203</v>
      </c>
      <c r="HR127" s="13">
        <v>199</v>
      </c>
      <c r="HS127" s="13">
        <v>194</v>
      </c>
      <c r="HT127" s="13">
        <v>167</v>
      </c>
      <c r="HU127" s="13">
        <v>169</v>
      </c>
      <c r="HV127" s="13">
        <v>131</v>
      </c>
      <c r="HW127" s="13">
        <v>131</v>
      </c>
      <c r="HX127" s="13">
        <v>117</v>
      </c>
      <c r="HY127" s="13">
        <v>100</v>
      </c>
      <c r="HZ127" s="13">
        <v>79</v>
      </c>
      <c r="IA127" s="13">
        <v>87</v>
      </c>
      <c r="IB127" s="13">
        <v>72</v>
      </c>
      <c r="IC127" s="13">
        <v>70</v>
      </c>
      <c r="ID127" s="13">
        <v>86</v>
      </c>
      <c r="IE127" s="13">
        <v>68</v>
      </c>
      <c r="IF127" s="13">
        <v>50</v>
      </c>
      <c r="IG127" s="13">
        <v>45</v>
      </c>
      <c r="IH127" s="13">
        <v>39</v>
      </c>
      <c r="II127" s="13">
        <v>33</v>
      </c>
      <c r="IJ127" s="13">
        <v>27</v>
      </c>
      <c r="IK127" s="13">
        <v>27</v>
      </c>
      <c r="IL127" s="13">
        <v>23</v>
      </c>
      <c r="IM127" s="13">
        <v>20</v>
      </c>
      <c r="IN127" s="13">
        <v>13</v>
      </c>
      <c r="IO127" s="13">
        <v>13</v>
      </c>
      <c r="IP127" s="13">
        <v>11</v>
      </c>
      <c r="IQ127" s="13">
        <v>6</v>
      </c>
      <c r="IR127" s="13">
        <v>8</v>
      </c>
      <c r="IS127" s="13">
        <v>3</v>
      </c>
      <c r="IT127" s="13">
        <v>2</v>
      </c>
      <c r="IU127" s="13">
        <v>2</v>
      </c>
      <c r="IV127" s="13">
        <v>1</v>
      </c>
      <c r="IW127" s="13">
        <v>3</v>
      </c>
      <c r="IX127" s="13">
        <v>1</v>
      </c>
      <c r="IY127" s="13">
        <v>1</v>
      </c>
      <c r="IZ127" s="13">
        <v>1</v>
      </c>
      <c r="JA127" s="13"/>
      <c r="JB127" s="13"/>
      <c r="JC127" s="13">
        <v>1</v>
      </c>
      <c r="JD127" s="13"/>
      <c r="JE127" s="13"/>
      <c r="JF127" s="13"/>
      <c r="JG127" s="13"/>
      <c r="JH127" s="13">
        <v>2</v>
      </c>
      <c r="JI127" s="57">
        <v>27282</v>
      </c>
      <c r="JJ127" s="13">
        <v>23</v>
      </c>
      <c r="JK127" s="13">
        <v>35</v>
      </c>
      <c r="JL127" s="13">
        <v>1</v>
      </c>
      <c r="JM127" s="13">
        <v>2</v>
      </c>
      <c r="JN127" s="13"/>
      <c r="JO127" s="13">
        <v>3</v>
      </c>
      <c r="JP127" s="13">
        <v>1</v>
      </c>
      <c r="JQ127" s="13">
        <v>2</v>
      </c>
      <c r="JR127" s="13">
        <v>1</v>
      </c>
      <c r="JS127" s="13">
        <v>2</v>
      </c>
      <c r="JT127" s="13">
        <v>5</v>
      </c>
      <c r="JU127" s="13">
        <v>3</v>
      </c>
      <c r="JV127" s="13">
        <v>7</v>
      </c>
      <c r="JW127" s="13">
        <v>6</v>
      </c>
      <c r="JX127" s="13">
        <v>14</v>
      </c>
      <c r="JY127" s="13">
        <v>18</v>
      </c>
      <c r="JZ127" s="13">
        <v>16</v>
      </c>
      <c r="KA127" s="13">
        <v>30</v>
      </c>
      <c r="KB127" s="13">
        <v>18</v>
      </c>
      <c r="KC127" s="13">
        <v>32</v>
      </c>
      <c r="KD127" s="13">
        <v>22</v>
      </c>
      <c r="KE127" s="13">
        <v>36</v>
      </c>
      <c r="KF127" s="13">
        <v>30</v>
      </c>
      <c r="KG127" s="13">
        <v>26</v>
      </c>
      <c r="KH127" s="13">
        <v>20</v>
      </c>
      <c r="KI127" s="13">
        <v>12</v>
      </c>
      <c r="KJ127" s="13">
        <v>12</v>
      </c>
      <c r="KK127" s="13">
        <v>9</v>
      </c>
      <c r="KL127" s="13">
        <v>17</v>
      </c>
      <c r="KM127" s="13">
        <v>15</v>
      </c>
      <c r="KN127" s="13">
        <v>20</v>
      </c>
      <c r="KO127" s="13">
        <v>13</v>
      </c>
      <c r="KP127" s="13">
        <v>22</v>
      </c>
      <c r="KQ127" s="13">
        <v>15</v>
      </c>
      <c r="KR127" s="13">
        <v>19</v>
      </c>
      <c r="KS127" s="13">
        <v>25</v>
      </c>
      <c r="KT127" s="13">
        <v>27</v>
      </c>
      <c r="KU127" s="13">
        <v>14</v>
      </c>
      <c r="KV127" s="13">
        <v>16</v>
      </c>
      <c r="KW127" s="13">
        <v>20</v>
      </c>
      <c r="KX127" s="13">
        <v>10</v>
      </c>
      <c r="KY127" s="13">
        <v>24</v>
      </c>
      <c r="KZ127" s="13">
        <v>16</v>
      </c>
      <c r="LA127" s="13">
        <v>15</v>
      </c>
      <c r="LB127" s="13">
        <v>17</v>
      </c>
      <c r="LC127" s="13">
        <v>6</v>
      </c>
      <c r="LD127" s="13">
        <v>16</v>
      </c>
      <c r="LE127" s="13">
        <v>11</v>
      </c>
      <c r="LF127" s="13">
        <v>19</v>
      </c>
      <c r="LG127" s="13">
        <v>11</v>
      </c>
      <c r="LH127" s="13">
        <v>15</v>
      </c>
      <c r="LI127" s="13">
        <v>10</v>
      </c>
      <c r="LJ127" s="13">
        <v>7</v>
      </c>
      <c r="LK127" s="13">
        <v>8</v>
      </c>
      <c r="LL127" s="13">
        <v>8</v>
      </c>
      <c r="LM127" s="13">
        <v>7</v>
      </c>
      <c r="LN127" s="13">
        <v>10</v>
      </c>
      <c r="LO127" s="13">
        <v>9</v>
      </c>
      <c r="LP127" s="13">
        <v>6</v>
      </c>
      <c r="LQ127" s="13"/>
      <c r="LR127" s="13">
        <v>3</v>
      </c>
      <c r="LS127" s="13">
        <v>10</v>
      </c>
      <c r="LT127" s="13">
        <v>7</v>
      </c>
      <c r="LU127" s="13">
        <v>3</v>
      </c>
      <c r="LV127" s="13">
        <v>4</v>
      </c>
      <c r="LW127" s="13">
        <v>5</v>
      </c>
      <c r="LX127" s="13">
        <v>5</v>
      </c>
      <c r="LY127" s="13">
        <v>1</v>
      </c>
      <c r="LZ127" s="13">
        <v>6</v>
      </c>
      <c r="MA127" s="13">
        <v>3</v>
      </c>
      <c r="MB127" s="13">
        <v>9</v>
      </c>
      <c r="MC127" s="13">
        <v>13</v>
      </c>
      <c r="MD127" s="13">
        <v>5</v>
      </c>
      <c r="ME127" s="13">
        <v>10</v>
      </c>
      <c r="MF127" s="13">
        <v>3</v>
      </c>
      <c r="MG127" s="13">
        <v>6</v>
      </c>
      <c r="MH127" s="13">
        <v>1</v>
      </c>
      <c r="MI127" s="13">
        <v>3</v>
      </c>
      <c r="MJ127" s="13">
        <v>3</v>
      </c>
      <c r="MK127" s="13">
        <v>4</v>
      </c>
      <c r="ML127" s="13">
        <v>3</v>
      </c>
      <c r="MM127" s="13">
        <v>3</v>
      </c>
      <c r="MN127" s="13">
        <v>2</v>
      </c>
      <c r="MO127" s="13">
        <v>2</v>
      </c>
      <c r="MP127" s="13">
        <v>2</v>
      </c>
      <c r="MQ127" s="13">
        <v>4</v>
      </c>
      <c r="MR127" s="13"/>
      <c r="MS127" s="13">
        <v>4</v>
      </c>
      <c r="MT127" s="13">
        <v>3</v>
      </c>
      <c r="MU127" s="13">
        <v>2</v>
      </c>
      <c r="MV127" s="13">
        <v>3</v>
      </c>
      <c r="MW127" s="13">
        <v>3</v>
      </c>
      <c r="MX127" s="13">
        <v>2</v>
      </c>
      <c r="MY127" s="13">
        <v>2</v>
      </c>
      <c r="MZ127" s="13">
        <v>2</v>
      </c>
      <c r="NA127" s="13">
        <v>2</v>
      </c>
      <c r="NB127" s="13">
        <v>1</v>
      </c>
      <c r="NC127" s="13">
        <v>1</v>
      </c>
      <c r="ND127" s="13">
        <v>2</v>
      </c>
      <c r="NE127" s="13">
        <v>1</v>
      </c>
      <c r="NF127" s="13"/>
      <c r="NG127" s="13">
        <v>1</v>
      </c>
      <c r="NH127" s="13"/>
      <c r="NI127" s="13"/>
      <c r="NJ127" s="13"/>
      <c r="NK127" s="13"/>
      <c r="NL127" s="13"/>
      <c r="NM127" s="13">
        <v>30</v>
      </c>
      <c r="NN127" s="57">
        <v>1013</v>
      </c>
      <c r="NO127" s="13">
        <v>28295</v>
      </c>
    </row>
    <row r="128" spans="1:379">
      <c r="A128" s="8" t="s">
        <v>139</v>
      </c>
      <c r="B128" s="232">
        <f t="shared" si="149"/>
        <v>199</v>
      </c>
      <c r="C128" s="232">
        <f t="shared" si="150"/>
        <v>152</v>
      </c>
      <c r="D128" s="232">
        <f t="shared" si="151"/>
        <v>467</v>
      </c>
      <c r="E128" s="232">
        <f t="shared" si="152"/>
        <v>551</v>
      </c>
      <c r="F128" s="232">
        <f t="shared" si="153"/>
        <v>1224</v>
      </c>
      <c r="G128" s="232">
        <f t="shared" si="154"/>
        <v>1344</v>
      </c>
      <c r="H128" s="232">
        <f t="shared" si="155"/>
        <v>1479</v>
      </c>
      <c r="I128" s="232">
        <f t="shared" si="156"/>
        <v>1749</v>
      </c>
      <c r="J128" s="232">
        <f t="shared" si="157"/>
        <v>1340</v>
      </c>
      <c r="K128" s="232">
        <f t="shared" si="158"/>
        <v>1467</v>
      </c>
      <c r="L128" s="232">
        <f t="shared" si="159"/>
        <v>1074</v>
      </c>
      <c r="M128" s="232">
        <f t="shared" si="160"/>
        <v>1190</v>
      </c>
      <c r="N128" s="232">
        <f t="shared" si="161"/>
        <v>751</v>
      </c>
      <c r="O128" s="232">
        <f t="shared" si="162"/>
        <v>773</v>
      </c>
      <c r="P128" s="232">
        <f t="shared" si="163"/>
        <v>414</v>
      </c>
      <c r="Q128" s="232">
        <f t="shared" si="164"/>
        <v>440</v>
      </c>
      <c r="R128" s="232">
        <f t="shared" si="165"/>
        <v>134</v>
      </c>
      <c r="S128" s="232">
        <f t="shared" si="166"/>
        <v>266</v>
      </c>
      <c r="T128" s="232">
        <f t="shared" si="167"/>
        <v>24</v>
      </c>
      <c r="U128" s="232">
        <f t="shared" si="168"/>
        <v>69</v>
      </c>
      <c r="W128" s="16" t="s">
        <v>133</v>
      </c>
      <c r="X128" s="616">
        <f t="shared" si="169"/>
        <v>15</v>
      </c>
      <c r="Y128" s="616">
        <f t="shared" si="170"/>
        <v>9</v>
      </c>
      <c r="Z128" s="616">
        <f t="shared" si="171"/>
        <v>43</v>
      </c>
      <c r="AA128" s="616">
        <f t="shared" si="172"/>
        <v>68</v>
      </c>
      <c r="AB128" s="616">
        <f t="shared" si="173"/>
        <v>200</v>
      </c>
      <c r="AC128" s="616">
        <f t="shared" si="174"/>
        <v>243</v>
      </c>
      <c r="AD128" s="616">
        <f t="shared" si="175"/>
        <v>215</v>
      </c>
      <c r="AE128" s="616">
        <f t="shared" si="176"/>
        <v>268</v>
      </c>
      <c r="AF128" s="616">
        <f t="shared" si="177"/>
        <v>163</v>
      </c>
      <c r="AG128" s="616">
        <f t="shared" si="178"/>
        <v>183</v>
      </c>
      <c r="AH128" s="616">
        <f t="shared" si="179"/>
        <v>148</v>
      </c>
      <c r="AI128" s="616">
        <f t="shared" si="180"/>
        <v>170</v>
      </c>
      <c r="AJ128" s="616">
        <f t="shared" si="181"/>
        <v>97</v>
      </c>
      <c r="AK128" s="616">
        <f t="shared" si="182"/>
        <v>91</v>
      </c>
      <c r="AL128" s="616">
        <f t="shared" si="183"/>
        <v>46</v>
      </c>
      <c r="AM128" s="616">
        <f t="shared" si="184"/>
        <v>40</v>
      </c>
      <c r="AN128" s="616">
        <f t="shared" si="185"/>
        <v>15</v>
      </c>
      <c r="AO128" s="616">
        <f t="shared" si="186"/>
        <v>24</v>
      </c>
      <c r="AP128" s="616">
        <f t="shared" si="187"/>
        <v>1</v>
      </c>
      <c r="AQ128" s="616">
        <f t="shared" si="188"/>
        <v>10</v>
      </c>
      <c r="AR128" s="616">
        <f t="shared" si="189"/>
        <v>20</v>
      </c>
      <c r="AT128" s="16" t="s">
        <v>133</v>
      </c>
      <c r="AU128" s="13">
        <v>1</v>
      </c>
      <c r="AV128" s="13"/>
      <c r="AW128" s="13"/>
      <c r="AX128" s="13">
        <v>2</v>
      </c>
      <c r="AY128" s="13"/>
      <c r="AZ128" s="13">
        <v>2</v>
      </c>
      <c r="BA128" s="13">
        <v>2</v>
      </c>
      <c r="BB128" s="13">
        <v>1</v>
      </c>
      <c r="BC128" s="13"/>
      <c r="BD128" s="13">
        <v>1</v>
      </c>
      <c r="BE128" s="13">
        <v>3</v>
      </c>
      <c r="BF128" s="13">
        <v>3</v>
      </c>
      <c r="BG128" s="13">
        <v>3</v>
      </c>
      <c r="BH128" s="13">
        <v>3</v>
      </c>
      <c r="BI128" s="13">
        <v>7</v>
      </c>
      <c r="BJ128" s="13">
        <v>4</v>
      </c>
      <c r="BK128" s="13">
        <v>5</v>
      </c>
      <c r="BL128" s="13">
        <v>12</v>
      </c>
      <c r="BM128" s="13">
        <v>16</v>
      </c>
      <c r="BN128" s="13">
        <v>12</v>
      </c>
      <c r="BO128" s="13">
        <v>27</v>
      </c>
      <c r="BP128" s="13">
        <v>16</v>
      </c>
      <c r="BQ128" s="13">
        <v>17</v>
      </c>
      <c r="BR128" s="13">
        <v>26</v>
      </c>
      <c r="BS128" s="13">
        <v>25</v>
      </c>
      <c r="BT128" s="13">
        <v>27</v>
      </c>
      <c r="BU128" s="13">
        <v>26</v>
      </c>
      <c r="BV128" s="13">
        <v>25</v>
      </c>
      <c r="BW128" s="13">
        <v>25</v>
      </c>
      <c r="BX128" s="13">
        <v>29</v>
      </c>
      <c r="BY128" s="13">
        <v>30</v>
      </c>
      <c r="BZ128" s="13">
        <v>26</v>
      </c>
      <c r="CA128" s="13">
        <v>22</v>
      </c>
      <c r="CB128" s="13">
        <v>31</v>
      </c>
      <c r="CC128" s="13">
        <v>28</v>
      </c>
      <c r="CD128" s="13">
        <v>29</v>
      </c>
      <c r="CE128" s="13">
        <v>20</v>
      </c>
      <c r="CF128" s="13">
        <v>23</v>
      </c>
      <c r="CG128" s="13">
        <v>32</v>
      </c>
      <c r="CH128" s="13">
        <v>27</v>
      </c>
      <c r="CI128" s="13">
        <v>19</v>
      </c>
      <c r="CJ128" s="13">
        <v>20</v>
      </c>
      <c r="CK128" s="13">
        <v>24</v>
      </c>
      <c r="CL128" s="13">
        <v>20</v>
      </c>
      <c r="CM128" s="13">
        <v>20</v>
      </c>
      <c r="CN128" s="13">
        <v>20</v>
      </c>
      <c r="CO128" s="13">
        <v>12</v>
      </c>
      <c r="CP128" s="13">
        <v>13</v>
      </c>
      <c r="CQ128" s="13">
        <v>20</v>
      </c>
      <c r="CR128" s="13">
        <v>15</v>
      </c>
      <c r="CS128" s="13">
        <v>13</v>
      </c>
      <c r="CT128" s="13">
        <v>17</v>
      </c>
      <c r="CU128" s="13">
        <v>22</v>
      </c>
      <c r="CV128" s="13">
        <v>17</v>
      </c>
      <c r="CW128" s="13">
        <v>17</v>
      </c>
      <c r="CX128" s="13">
        <v>17</v>
      </c>
      <c r="CY128" s="13">
        <v>16</v>
      </c>
      <c r="CZ128" s="13">
        <v>19</v>
      </c>
      <c r="DA128" s="13">
        <v>20</v>
      </c>
      <c r="DB128" s="13">
        <v>12</v>
      </c>
      <c r="DC128" s="13">
        <v>14</v>
      </c>
      <c r="DD128" s="13">
        <v>9</v>
      </c>
      <c r="DE128" s="13">
        <v>10</v>
      </c>
      <c r="DF128" s="13">
        <v>8</v>
      </c>
      <c r="DG128" s="13">
        <v>7</v>
      </c>
      <c r="DH128" s="13">
        <v>6</v>
      </c>
      <c r="DI128" s="13">
        <v>9</v>
      </c>
      <c r="DJ128" s="13">
        <v>11</v>
      </c>
      <c r="DK128" s="13">
        <v>8</v>
      </c>
      <c r="DL128" s="13">
        <v>9</v>
      </c>
      <c r="DM128" s="13">
        <v>6</v>
      </c>
      <c r="DN128" s="13">
        <v>4</v>
      </c>
      <c r="DO128" s="13">
        <v>3</v>
      </c>
      <c r="DP128" s="13">
        <v>4</v>
      </c>
      <c r="DQ128" s="13">
        <v>3</v>
      </c>
      <c r="DR128" s="13">
        <v>3</v>
      </c>
      <c r="DS128" s="13">
        <v>9</v>
      </c>
      <c r="DT128" s="13">
        <v>4</v>
      </c>
      <c r="DU128" s="13">
        <v>3</v>
      </c>
      <c r="DV128" s="13">
        <v>1</v>
      </c>
      <c r="DW128" s="13">
        <v>4</v>
      </c>
      <c r="DX128" s="13">
        <v>3</v>
      </c>
      <c r="DY128" s="13"/>
      <c r="DZ128" s="13">
        <v>1</v>
      </c>
      <c r="EA128" s="13">
        <v>1</v>
      </c>
      <c r="EB128" s="13">
        <v>5</v>
      </c>
      <c r="EC128" s="13">
        <v>4</v>
      </c>
      <c r="ED128" s="13">
        <v>2</v>
      </c>
      <c r="EE128" s="13">
        <v>3</v>
      </c>
      <c r="EF128" s="13">
        <v>1</v>
      </c>
      <c r="EG128" s="13">
        <v>1</v>
      </c>
      <c r="EH128" s="13">
        <v>1</v>
      </c>
      <c r="EI128" s="13">
        <v>1</v>
      </c>
      <c r="EJ128" s="13">
        <v>1</v>
      </c>
      <c r="EK128" s="13">
        <v>1</v>
      </c>
      <c r="EL128" s="13">
        <v>2</v>
      </c>
      <c r="EM128" s="13">
        <v>1</v>
      </c>
      <c r="EN128" s="13">
        <v>1</v>
      </c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57">
        <v>1106</v>
      </c>
      <c r="FD128" s="13">
        <v>1106</v>
      </c>
      <c r="FE128" s="16" t="s">
        <v>133</v>
      </c>
      <c r="FF128" s="13">
        <v>3</v>
      </c>
      <c r="FG128" s="13">
        <v>3</v>
      </c>
      <c r="FH128" s="13">
        <v>1</v>
      </c>
      <c r="FI128" s="13">
        <v>2</v>
      </c>
      <c r="FJ128" s="13">
        <v>1</v>
      </c>
      <c r="FK128" s="13"/>
      <c r="FL128" s="13">
        <v>1</v>
      </c>
      <c r="FM128" s="13">
        <v>1</v>
      </c>
      <c r="FN128" s="13">
        <v>1</v>
      </c>
      <c r="FO128" s="13">
        <v>2</v>
      </c>
      <c r="FP128" s="13">
        <v>2</v>
      </c>
      <c r="FQ128" s="13">
        <v>2</v>
      </c>
      <c r="FR128" s="13">
        <v>1</v>
      </c>
      <c r="FS128" s="13">
        <v>4</v>
      </c>
      <c r="FT128" s="13">
        <v>1</v>
      </c>
      <c r="FU128" s="13">
        <v>4</v>
      </c>
      <c r="FV128" s="13">
        <v>1</v>
      </c>
      <c r="FW128" s="13">
        <v>11</v>
      </c>
      <c r="FX128" s="13">
        <v>12</v>
      </c>
      <c r="FY128" s="13">
        <v>5</v>
      </c>
      <c r="FZ128" s="13">
        <v>12</v>
      </c>
      <c r="GA128" s="13">
        <v>12</v>
      </c>
      <c r="GB128" s="13">
        <v>22</v>
      </c>
      <c r="GC128" s="13">
        <v>20</v>
      </c>
      <c r="GD128" s="13">
        <v>25</v>
      </c>
      <c r="GE128" s="13">
        <v>17</v>
      </c>
      <c r="GF128" s="13">
        <v>28</v>
      </c>
      <c r="GG128" s="13">
        <v>13</v>
      </c>
      <c r="GH128" s="13">
        <v>18</v>
      </c>
      <c r="GI128" s="13">
        <v>33</v>
      </c>
      <c r="GJ128" s="13">
        <v>22</v>
      </c>
      <c r="GK128" s="13">
        <v>34</v>
      </c>
      <c r="GL128" s="13">
        <v>31</v>
      </c>
      <c r="GM128" s="13">
        <v>21</v>
      </c>
      <c r="GN128" s="13">
        <v>23</v>
      </c>
      <c r="GO128" s="13">
        <v>20</v>
      </c>
      <c r="GP128" s="13">
        <v>19</v>
      </c>
      <c r="GQ128" s="13">
        <v>17</v>
      </c>
      <c r="GR128" s="13">
        <v>13</v>
      </c>
      <c r="GS128" s="13">
        <v>15</v>
      </c>
      <c r="GT128" s="13">
        <v>14</v>
      </c>
      <c r="GU128" s="13">
        <v>27</v>
      </c>
      <c r="GV128" s="13">
        <v>24</v>
      </c>
      <c r="GW128" s="13">
        <v>12</v>
      </c>
      <c r="GX128" s="13">
        <v>17</v>
      </c>
      <c r="GY128" s="13">
        <v>17</v>
      </c>
      <c r="GZ128" s="13">
        <v>13</v>
      </c>
      <c r="HA128" s="13">
        <v>14</v>
      </c>
      <c r="HB128" s="13">
        <v>12</v>
      </c>
      <c r="HC128" s="13">
        <v>13</v>
      </c>
      <c r="HD128" s="13">
        <v>13</v>
      </c>
      <c r="HE128" s="13">
        <v>17</v>
      </c>
      <c r="HF128" s="13">
        <v>9</v>
      </c>
      <c r="HG128" s="13">
        <v>14</v>
      </c>
      <c r="HH128" s="13">
        <v>21</v>
      </c>
      <c r="HI128" s="13">
        <v>13</v>
      </c>
      <c r="HJ128" s="13">
        <v>13</v>
      </c>
      <c r="HK128" s="13">
        <v>13</v>
      </c>
      <c r="HL128" s="13">
        <v>18</v>
      </c>
      <c r="HM128" s="13">
        <v>17</v>
      </c>
      <c r="HN128" s="13">
        <v>19</v>
      </c>
      <c r="HO128" s="13">
        <v>12</v>
      </c>
      <c r="HP128" s="13">
        <v>12</v>
      </c>
      <c r="HQ128" s="13">
        <v>7</v>
      </c>
      <c r="HR128" s="13">
        <v>10</v>
      </c>
      <c r="HS128" s="13">
        <v>5</v>
      </c>
      <c r="HT128" s="13">
        <v>11</v>
      </c>
      <c r="HU128" s="13">
        <v>5</v>
      </c>
      <c r="HV128" s="13">
        <v>8</v>
      </c>
      <c r="HW128" s="13">
        <v>8</v>
      </c>
      <c r="HX128" s="13">
        <v>1</v>
      </c>
      <c r="HY128" s="13">
        <v>9</v>
      </c>
      <c r="HZ128" s="13">
        <v>6</v>
      </c>
      <c r="IA128" s="13">
        <v>4</v>
      </c>
      <c r="IB128" s="13">
        <v>2</v>
      </c>
      <c r="IC128" s="13">
        <v>5</v>
      </c>
      <c r="ID128" s="13">
        <v>7</v>
      </c>
      <c r="IE128" s="13">
        <v>4</v>
      </c>
      <c r="IF128" s="13">
        <v>5</v>
      </c>
      <c r="IG128" s="13">
        <v>3</v>
      </c>
      <c r="IH128" s="13">
        <v>5</v>
      </c>
      <c r="II128" s="13">
        <v>1</v>
      </c>
      <c r="IJ128" s="13">
        <v>2</v>
      </c>
      <c r="IK128" s="13">
        <v>1</v>
      </c>
      <c r="IL128" s="13">
        <v>2</v>
      </c>
      <c r="IM128" s="13">
        <v>1</v>
      </c>
      <c r="IN128" s="13">
        <v>2</v>
      </c>
      <c r="IO128" s="13">
        <v>1</v>
      </c>
      <c r="IP128" s="13"/>
      <c r="IQ128" s="13"/>
      <c r="IR128" s="13"/>
      <c r="IS128" s="13">
        <v>1</v>
      </c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57">
        <v>943</v>
      </c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>
        <v>1</v>
      </c>
      <c r="JY128" s="13"/>
      <c r="JZ128" s="13"/>
      <c r="KA128" s="13"/>
      <c r="KB128" s="13">
        <v>1</v>
      </c>
      <c r="KC128" s="13">
        <v>2</v>
      </c>
      <c r="KD128" s="13"/>
      <c r="KE128" s="13"/>
      <c r="KF128" s="13">
        <v>1</v>
      </c>
      <c r="KG128" s="13"/>
      <c r="KH128" s="13"/>
      <c r="KI128" s="13">
        <v>1</v>
      </c>
      <c r="KJ128" s="13"/>
      <c r="KK128" s="13"/>
      <c r="KL128" s="13"/>
      <c r="KM128" s="13"/>
      <c r="KN128" s="13">
        <v>1</v>
      </c>
      <c r="KO128" s="13"/>
      <c r="KP128" s="13">
        <v>1</v>
      </c>
      <c r="KQ128" s="13"/>
      <c r="KR128" s="13">
        <v>2</v>
      </c>
      <c r="KS128" s="13"/>
      <c r="KT128" s="13"/>
      <c r="KU128" s="13"/>
      <c r="KV128" s="13"/>
      <c r="KW128" s="13"/>
      <c r="KX128" s="13"/>
      <c r="KY128" s="13">
        <v>4</v>
      </c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>
        <v>1</v>
      </c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>
        <v>1</v>
      </c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>
        <v>2</v>
      </c>
      <c r="NE128" s="13"/>
      <c r="NF128" s="13"/>
      <c r="NG128" s="13"/>
      <c r="NH128" s="13"/>
      <c r="NI128" s="13"/>
      <c r="NJ128" s="13"/>
      <c r="NK128" s="13"/>
      <c r="NL128" s="13"/>
      <c r="NM128" s="13">
        <v>2</v>
      </c>
      <c r="NN128" s="57">
        <v>20</v>
      </c>
      <c r="NO128" s="13">
        <v>963</v>
      </c>
    </row>
    <row r="129" spans="1:379">
      <c r="A129" s="8" t="s">
        <v>140</v>
      </c>
      <c r="B129" s="232">
        <f t="shared" si="149"/>
        <v>1</v>
      </c>
      <c r="C129" s="232">
        <f t="shared" si="150"/>
        <v>7</v>
      </c>
      <c r="D129" s="232">
        <f t="shared" si="151"/>
        <v>10</v>
      </c>
      <c r="E129" s="232">
        <f t="shared" si="152"/>
        <v>9</v>
      </c>
      <c r="F129" s="232">
        <f t="shared" si="153"/>
        <v>26</v>
      </c>
      <c r="G129" s="232">
        <f t="shared" si="154"/>
        <v>33</v>
      </c>
      <c r="H129" s="232">
        <f t="shared" si="155"/>
        <v>27</v>
      </c>
      <c r="I129" s="232">
        <f t="shared" si="156"/>
        <v>42</v>
      </c>
      <c r="J129" s="232">
        <f t="shared" si="157"/>
        <v>25</v>
      </c>
      <c r="K129" s="232">
        <f t="shared" si="158"/>
        <v>22</v>
      </c>
      <c r="L129" s="232">
        <f t="shared" si="159"/>
        <v>21</v>
      </c>
      <c r="M129" s="232">
        <f t="shared" si="160"/>
        <v>20</v>
      </c>
      <c r="N129" s="232">
        <f t="shared" si="161"/>
        <v>19</v>
      </c>
      <c r="O129" s="232">
        <f t="shared" si="162"/>
        <v>10</v>
      </c>
      <c r="P129" s="232">
        <f t="shared" si="163"/>
        <v>5</v>
      </c>
      <c r="Q129" s="232">
        <f t="shared" si="164"/>
        <v>7</v>
      </c>
      <c r="R129" s="232">
        <f t="shared" si="165"/>
        <v>1</v>
      </c>
      <c r="S129" s="232">
        <f t="shared" si="166"/>
        <v>6</v>
      </c>
      <c r="T129" s="232">
        <f t="shared" si="167"/>
        <v>1</v>
      </c>
      <c r="U129" s="232">
        <f t="shared" si="168"/>
        <v>4</v>
      </c>
      <c r="W129" s="16" t="s">
        <v>134</v>
      </c>
      <c r="X129" s="616">
        <f t="shared" si="169"/>
        <v>30</v>
      </c>
      <c r="Y129" s="616">
        <f t="shared" si="170"/>
        <v>32</v>
      </c>
      <c r="Z129" s="616">
        <f t="shared" si="171"/>
        <v>292</v>
      </c>
      <c r="AA129" s="616">
        <f t="shared" si="172"/>
        <v>351</v>
      </c>
      <c r="AB129" s="616">
        <f t="shared" si="173"/>
        <v>960</v>
      </c>
      <c r="AC129" s="616">
        <f t="shared" si="174"/>
        <v>1050</v>
      </c>
      <c r="AD129" s="616">
        <f t="shared" si="175"/>
        <v>1111</v>
      </c>
      <c r="AE129" s="616">
        <f t="shared" si="176"/>
        <v>1187</v>
      </c>
      <c r="AF129" s="616">
        <f t="shared" si="177"/>
        <v>997</v>
      </c>
      <c r="AG129" s="616">
        <f t="shared" si="178"/>
        <v>1091</v>
      </c>
      <c r="AH129" s="616">
        <f t="shared" si="179"/>
        <v>836</v>
      </c>
      <c r="AI129" s="616">
        <f t="shared" si="180"/>
        <v>831</v>
      </c>
      <c r="AJ129" s="616">
        <f t="shared" si="181"/>
        <v>571</v>
      </c>
      <c r="AK129" s="616">
        <f t="shared" si="182"/>
        <v>521</v>
      </c>
      <c r="AL129" s="616">
        <f t="shared" si="183"/>
        <v>316</v>
      </c>
      <c r="AM129" s="616">
        <f t="shared" si="184"/>
        <v>344</v>
      </c>
      <c r="AN129" s="616">
        <f t="shared" si="185"/>
        <v>110</v>
      </c>
      <c r="AO129" s="616">
        <f t="shared" si="186"/>
        <v>176</v>
      </c>
      <c r="AP129" s="616">
        <f t="shared" si="187"/>
        <v>23</v>
      </c>
      <c r="AQ129" s="616">
        <f t="shared" si="188"/>
        <v>55</v>
      </c>
      <c r="AR129" s="616">
        <f t="shared" si="189"/>
        <v>102</v>
      </c>
      <c r="AT129" s="16" t="s">
        <v>134</v>
      </c>
      <c r="AU129" s="13"/>
      <c r="AV129" s="13">
        <v>1</v>
      </c>
      <c r="AW129" s="13">
        <v>2</v>
      </c>
      <c r="AX129" s="13">
        <v>1</v>
      </c>
      <c r="AY129" s="13">
        <v>4</v>
      </c>
      <c r="AZ129" s="13">
        <v>3</v>
      </c>
      <c r="BA129" s="13">
        <v>2</v>
      </c>
      <c r="BB129" s="13">
        <v>4</v>
      </c>
      <c r="BC129" s="13">
        <v>8</v>
      </c>
      <c r="BD129" s="13">
        <v>7</v>
      </c>
      <c r="BE129" s="13">
        <v>8</v>
      </c>
      <c r="BF129" s="13">
        <v>14</v>
      </c>
      <c r="BG129" s="13">
        <v>10</v>
      </c>
      <c r="BH129" s="13">
        <v>17</v>
      </c>
      <c r="BI129" s="13">
        <v>25</v>
      </c>
      <c r="BJ129" s="13">
        <v>38</v>
      </c>
      <c r="BK129" s="13">
        <v>49</v>
      </c>
      <c r="BL129" s="13">
        <v>53</v>
      </c>
      <c r="BM129" s="13">
        <v>51</v>
      </c>
      <c r="BN129" s="13">
        <v>86</v>
      </c>
      <c r="BO129" s="13">
        <v>80</v>
      </c>
      <c r="BP129" s="13">
        <v>92</v>
      </c>
      <c r="BQ129" s="13">
        <v>97</v>
      </c>
      <c r="BR129" s="13">
        <v>106</v>
      </c>
      <c r="BS129" s="13">
        <v>116</v>
      </c>
      <c r="BT129" s="13">
        <v>97</v>
      </c>
      <c r="BU129" s="13">
        <v>124</v>
      </c>
      <c r="BV129" s="13">
        <v>104</v>
      </c>
      <c r="BW129" s="13">
        <v>108</v>
      </c>
      <c r="BX129" s="13">
        <v>126</v>
      </c>
      <c r="BY129" s="13">
        <v>154</v>
      </c>
      <c r="BZ129" s="13">
        <v>102</v>
      </c>
      <c r="CA129" s="13">
        <v>110</v>
      </c>
      <c r="CB129" s="13">
        <v>117</v>
      </c>
      <c r="CC129" s="13">
        <v>111</v>
      </c>
      <c r="CD129" s="13">
        <v>128</v>
      </c>
      <c r="CE129" s="13">
        <v>121</v>
      </c>
      <c r="CF129" s="13">
        <v>110</v>
      </c>
      <c r="CG129" s="13">
        <v>108</v>
      </c>
      <c r="CH129" s="13">
        <v>126</v>
      </c>
      <c r="CI129" s="13">
        <v>116</v>
      </c>
      <c r="CJ129" s="13">
        <v>122</v>
      </c>
      <c r="CK129" s="13">
        <v>112</v>
      </c>
      <c r="CL129" s="13">
        <v>105</v>
      </c>
      <c r="CM129" s="13">
        <v>134</v>
      </c>
      <c r="CN129" s="13">
        <v>105</v>
      </c>
      <c r="CO129" s="13">
        <v>89</v>
      </c>
      <c r="CP129" s="13">
        <v>97</v>
      </c>
      <c r="CQ129" s="13">
        <v>102</v>
      </c>
      <c r="CR129" s="13">
        <v>109</v>
      </c>
      <c r="CS129" s="13">
        <v>82</v>
      </c>
      <c r="CT129" s="13">
        <v>78</v>
      </c>
      <c r="CU129" s="13">
        <v>83</v>
      </c>
      <c r="CV129" s="13">
        <v>87</v>
      </c>
      <c r="CW129" s="13">
        <v>79</v>
      </c>
      <c r="CX129" s="13">
        <v>77</v>
      </c>
      <c r="CY129" s="13">
        <v>73</v>
      </c>
      <c r="CZ129" s="13">
        <v>95</v>
      </c>
      <c r="DA129" s="13">
        <v>96</v>
      </c>
      <c r="DB129" s="13">
        <v>81</v>
      </c>
      <c r="DC129" s="13">
        <v>61</v>
      </c>
      <c r="DD129" s="13">
        <v>62</v>
      </c>
      <c r="DE129" s="13">
        <v>43</v>
      </c>
      <c r="DF129" s="13">
        <v>52</v>
      </c>
      <c r="DG129" s="13">
        <v>55</v>
      </c>
      <c r="DH129" s="13">
        <v>53</v>
      </c>
      <c r="DI129" s="13">
        <v>44</v>
      </c>
      <c r="DJ129" s="13">
        <v>55</v>
      </c>
      <c r="DK129" s="13">
        <v>52</v>
      </c>
      <c r="DL129" s="13">
        <v>44</v>
      </c>
      <c r="DM129" s="13">
        <v>51</v>
      </c>
      <c r="DN129" s="13">
        <v>39</v>
      </c>
      <c r="DO129" s="13">
        <v>40</v>
      </c>
      <c r="DP129" s="13">
        <v>41</v>
      </c>
      <c r="DQ129" s="13">
        <v>34</v>
      </c>
      <c r="DR129" s="13">
        <v>34</v>
      </c>
      <c r="DS129" s="13">
        <v>27</v>
      </c>
      <c r="DT129" s="13">
        <v>21</v>
      </c>
      <c r="DU129" s="13">
        <v>34</v>
      </c>
      <c r="DV129" s="13">
        <v>23</v>
      </c>
      <c r="DW129" s="13">
        <v>21</v>
      </c>
      <c r="DX129" s="13">
        <v>31</v>
      </c>
      <c r="DY129" s="13">
        <v>12</v>
      </c>
      <c r="DZ129" s="13">
        <v>19</v>
      </c>
      <c r="EA129" s="13">
        <v>19</v>
      </c>
      <c r="EB129" s="13">
        <v>19</v>
      </c>
      <c r="EC129" s="13">
        <v>13</v>
      </c>
      <c r="ED129" s="13">
        <v>19</v>
      </c>
      <c r="EE129" s="13">
        <v>13</v>
      </c>
      <c r="EF129" s="13">
        <v>10</v>
      </c>
      <c r="EG129" s="13">
        <v>13</v>
      </c>
      <c r="EH129" s="13">
        <v>11</v>
      </c>
      <c r="EI129" s="13">
        <v>10</v>
      </c>
      <c r="EJ129" s="13">
        <v>4</v>
      </c>
      <c r="EK129" s="13">
        <v>4</v>
      </c>
      <c r="EL129" s="13">
        <v>3</v>
      </c>
      <c r="EM129" s="13">
        <v>3</v>
      </c>
      <c r="EN129" s="13">
        <v>1</v>
      </c>
      <c r="EO129" s="13">
        <v>3</v>
      </c>
      <c r="EP129" s="13">
        <v>1</v>
      </c>
      <c r="EQ129" s="13">
        <v>1</v>
      </c>
      <c r="ER129" s="13">
        <v>1</v>
      </c>
      <c r="ES129" s="13"/>
      <c r="ET129" s="13"/>
      <c r="EU129" s="13"/>
      <c r="EV129" s="13"/>
      <c r="EW129" s="13"/>
      <c r="EX129" s="13"/>
      <c r="EY129" s="13"/>
      <c r="EZ129" s="13"/>
      <c r="FA129" s="13"/>
      <c r="FB129" s="13">
        <v>2</v>
      </c>
      <c r="FC129" s="57">
        <v>5640</v>
      </c>
      <c r="FD129" s="13">
        <v>5640</v>
      </c>
      <c r="FE129" s="16" t="s">
        <v>134</v>
      </c>
      <c r="FF129" s="13">
        <v>1</v>
      </c>
      <c r="FG129" s="13"/>
      <c r="FH129" s="13">
        <v>3</v>
      </c>
      <c r="FI129" s="13"/>
      <c r="FJ129" s="13">
        <v>3</v>
      </c>
      <c r="FK129" s="13">
        <v>2</v>
      </c>
      <c r="FL129" s="13">
        <v>7</v>
      </c>
      <c r="FM129" s="13">
        <v>4</v>
      </c>
      <c r="FN129" s="13">
        <v>5</v>
      </c>
      <c r="FO129" s="13">
        <v>5</v>
      </c>
      <c r="FP129" s="13">
        <v>10</v>
      </c>
      <c r="FQ129" s="13">
        <v>8</v>
      </c>
      <c r="FR129" s="13">
        <v>20</v>
      </c>
      <c r="FS129" s="13">
        <v>8</v>
      </c>
      <c r="FT129" s="13">
        <v>24</v>
      </c>
      <c r="FU129" s="13">
        <v>29</v>
      </c>
      <c r="FV129" s="13">
        <v>33</v>
      </c>
      <c r="FW129" s="13">
        <v>57</v>
      </c>
      <c r="FX129" s="13">
        <v>52</v>
      </c>
      <c r="FY129" s="13">
        <v>51</v>
      </c>
      <c r="FZ129" s="13">
        <v>65</v>
      </c>
      <c r="GA129" s="13">
        <v>80</v>
      </c>
      <c r="GB129" s="13">
        <v>88</v>
      </c>
      <c r="GC129" s="13">
        <v>75</v>
      </c>
      <c r="GD129" s="13">
        <v>88</v>
      </c>
      <c r="GE129" s="13">
        <v>105</v>
      </c>
      <c r="GF129" s="13">
        <v>100</v>
      </c>
      <c r="GG129" s="13">
        <v>121</v>
      </c>
      <c r="GH129" s="13">
        <v>114</v>
      </c>
      <c r="GI129" s="13">
        <v>124</v>
      </c>
      <c r="GJ129" s="13">
        <v>119</v>
      </c>
      <c r="GK129" s="13">
        <v>103</v>
      </c>
      <c r="GL129" s="13">
        <v>108</v>
      </c>
      <c r="GM129" s="13">
        <v>112</v>
      </c>
      <c r="GN129" s="13">
        <v>107</v>
      </c>
      <c r="GO129" s="13">
        <v>96</v>
      </c>
      <c r="GP129" s="13">
        <v>109</v>
      </c>
      <c r="GQ129" s="13">
        <v>107</v>
      </c>
      <c r="GR129" s="13">
        <v>117</v>
      </c>
      <c r="GS129" s="13">
        <v>133</v>
      </c>
      <c r="GT129" s="13">
        <v>123</v>
      </c>
      <c r="GU129" s="13">
        <v>96</v>
      </c>
      <c r="GV129" s="13">
        <v>108</v>
      </c>
      <c r="GW129" s="13">
        <v>98</v>
      </c>
      <c r="GX129" s="13">
        <v>101</v>
      </c>
      <c r="GY129" s="13">
        <v>96</v>
      </c>
      <c r="GZ129" s="13">
        <v>99</v>
      </c>
      <c r="HA129" s="13">
        <v>83</v>
      </c>
      <c r="HB129" s="13">
        <v>92</v>
      </c>
      <c r="HC129" s="13">
        <v>101</v>
      </c>
      <c r="HD129" s="13">
        <v>93</v>
      </c>
      <c r="HE129" s="13">
        <v>70</v>
      </c>
      <c r="HF129" s="13">
        <v>82</v>
      </c>
      <c r="HG129" s="13">
        <v>83</v>
      </c>
      <c r="HH129" s="13">
        <v>102</v>
      </c>
      <c r="HI129" s="13">
        <v>84</v>
      </c>
      <c r="HJ129" s="13">
        <v>75</v>
      </c>
      <c r="HK129" s="13">
        <v>81</v>
      </c>
      <c r="HL129" s="13">
        <v>76</v>
      </c>
      <c r="HM129" s="13">
        <v>90</v>
      </c>
      <c r="HN129" s="13">
        <v>80</v>
      </c>
      <c r="HO129" s="13">
        <v>67</v>
      </c>
      <c r="HP129" s="13">
        <v>45</v>
      </c>
      <c r="HQ129" s="13">
        <v>79</v>
      </c>
      <c r="HR129" s="13">
        <v>56</v>
      </c>
      <c r="HS129" s="13">
        <v>53</v>
      </c>
      <c r="HT129" s="13">
        <v>48</v>
      </c>
      <c r="HU129" s="13">
        <v>46</v>
      </c>
      <c r="HV129" s="13">
        <v>53</v>
      </c>
      <c r="HW129" s="13">
        <v>44</v>
      </c>
      <c r="HX129" s="13">
        <v>36</v>
      </c>
      <c r="HY129" s="13">
        <v>42</v>
      </c>
      <c r="HZ129" s="13">
        <v>31</v>
      </c>
      <c r="IA129" s="13">
        <v>37</v>
      </c>
      <c r="IB129" s="13">
        <v>28</v>
      </c>
      <c r="IC129" s="13">
        <v>23</v>
      </c>
      <c r="ID129" s="13">
        <v>34</v>
      </c>
      <c r="IE129" s="13">
        <v>27</v>
      </c>
      <c r="IF129" s="13">
        <v>28</v>
      </c>
      <c r="IG129" s="13">
        <v>30</v>
      </c>
      <c r="IH129" s="13">
        <v>22</v>
      </c>
      <c r="II129" s="13">
        <v>18</v>
      </c>
      <c r="IJ129" s="13">
        <v>16</v>
      </c>
      <c r="IK129" s="13">
        <v>10</v>
      </c>
      <c r="IL129" s="13">
        <v>12</v>
      </c>
      <c r="IM129" s="13">
        <v>10</v>
      </c>
      <c r="IN129" s="13">
        <v>9</v>
      </c>
      <c r="IO129" s="13">
        <v>4</v>
      </c>
      <c r="IP129" s="13">
        <v>2</v>
      </c>
      <c r="IQ129" s="13">
        <v>7</v>
      </c>
      <c r="IR129" s="13">
        <v>8</v>
      </c>
      <c r="IS129" s="13">
        <v>2</v>
      </c>
      <c r="IT129" s="13"/>
      <c r="IU129" s="13">
        <v>3</v>
      </c>
      <c r="IV129" s="13">
        <v>2</v>
      </c>
      <c r="IW129" s="13">
        <v>3</v>
      </c>
      <c r="IX129" s="13">
        <v>1</v>
      </c>
      <c r="IY129" s="13">
        <v>2</v>
      </c>
      <c r="IZ129" s="13">
        <v>1</v>
      </c>
      <c r="JA129" s="13"/>
      <c r="JB129" s="13">
        <v>1</v>
      </c>
      <c r="JC129" s="13"/>
      <c r="JD129" s="13"/>
      <c r="JE129" s="13"/>
      <c r="JF129" s="13"/>
      <c r="JG129" s="13"/>
      <c r="JH129" s="13"/>
      <c r="JI129" s="57">
        <v>5246</v>
      </c>
      <c r="JJ129" s="13"/>
      <c r="JK129" s="13"/>
      <c r="JL129" s="13"/>
      <c r="JM129" s="13"/>
      <c r="JN129" s="13">
        <v>1</v>
      </c>
      <c r="JO129" s="13"/>
      <c r="JP129" s="13"/>
      <c r="JQ129" s="13"/>
      <c r="JR129" s="13"/>
      <c r="JS129" s="13"/>
      <c r="JT129" s="13">
        <v>2</v>
      </c>
      <c r="JU129" s="13">
        <v>2</v>
      </c>
      <c r="JV129" s="13">
        <v>1</v>
      </c>
      <c r="JW129" s="13">
        <v>1</v>
      </c>
      <c r="JX129" s="13"/>
      <c r="JY129" s="13">
        <v>3</v>
      </c>
      <c r="JZ129" s="13">
        <v>4</v>
      </c>
      <c r="KA129" s="13">
        <v>3</v>
      </c>
      <c r="KB129" s="13">
        <v>2</v>
      </c>
      <c r="KC129" s="13">
        <v>1</v>
      </c>
      <c r="KD129" s="13">
        <v>1</v>
      </c>
      <c r="KE129" s="13">
        <v>2</v>
      </c>
      <c r="KF129" s="13">
        <v>2</v>
      </c>
      <c r="KG129" s="13"/>
      <c r="KH129" s="13">
        <v>1</v>
      </c>
      <c r="KI129" s="13">
        <v>2</v>
      </c>
      <c r="KJ129" s="13">
        <v>1</v>
      </c>
      <c r="KK129" s="13">
        <v>2</v>
      </c>
      <c r="KL129" s="13"/>
      <c r="KM129" s="13">
        <v>1</v>
      </c>
      <c r="KN129" s="13"/>
      <c r="KO129" s="13"/>
      <c r="KP129" s="13">
        <v>2</v>
      </c>
      <c r="KQ129" s="13">
        <v>3</v>
      </c>
      <c r="KR129" s="13">
        <v>3</v>
      </c>
      <c r="KS129" s="13">
        <v>3</v>
      </c>
      <c r="KT129" s="13">
        <v>4</v>
      </c>
      <c r="KU129" s="13">
        <v>2</v>
      </c>
      <c r="KV129" s="13">
        <v>1</v>
      </c>
      <c r="KW129" s="13">
        <v>1</v>
      </c>
      <c r="KX129" s="13"/>
      <c r="KY129" s="13">
        <v>6</v>
      </c>
      <c r="KZ129" s="13">
        <v>2</v>
      </c>
      <c r="LA129" s="13">
        <v>1</v>
      </c>
      <c r="LB129" s="13">
        <v>1</v>
      </c>
      <c r="LC129" s="13"/>
      <c r="LD129" s="13">
        <v>1</v>
      </c>
      <c r="LE129" s="13">
        <v>3</v>
      </c>
      <c r="LF129" s="13"/>
      <c r="LG129" s="13"/>
      <c r="LH129" s="13">
        <v>2</v>
      </c>
      <c r="LI129" s="13">
        <v>1</v>
      </c>
      <c r="LJ129" s="13"/>
      <c r="LK129" s="13">
        <v>1</v>
      </c>
      <c r="LL129" s="13">
        <v>1</v>
      </c>
      <c r="LM129" s="13"/>
      <c r="LN129" s="13"/>
      <c r="LO129" s="13"/>
      <c r="LP129" s="13">
        <v>1</v>
      </c>
      <c r="LQ129" s="13"/>
      <c r="LR129" s="13"/>
      <c r="LS129" s="13"/>
      <c r="LT129" s="13">
        <v>1</v>
      </c>
      <c r="LU129" s="13">
        <v>1</v>
      </c>
      <c r="LV129" s="13">
        <v>1</v>
      </c>
      <c r="LW129" s="13">
        <v>1</v>
      </c>
      <c r="LX129" s="13"/>
      <c r="LY129" s="13"/>
      <c r="LZ129" s="13"/>
      <c r="MA129" s="13">
        <v>1</v>
      </c>
      <c r="MB129" s="13">
        <v>1</v>
      </c>
      <c r="MC129" s="13"/>
      <c r="MD129" s="13">
        <v>2</v>
      </c>
      <c r="ME129" s="13">
        <v>1</v>
      </c>
      <c r="MF129" s="13"/>
      <c r="MG129" s="13"/>
      <c r="MH129" s="13"/>
      <c r="MI129" s="13"/>
      <c r="MJ129" s="13">
        <v>1</v>
      </c>
      <c r="MK129" s="13"/>
      <c r="ML129" s="13"/>
      <c r="MM129" s="13"/>
      <c r="MN129" s="13">
        <v>1</v>
      </c>
      <c r="MO129" s="13">
        <v>2</v>
      </c>
      <c r="MP129" s="13"/>
      <c r="MQ129" s="13"/>
      <c r="MR129" s="13">
        <v>2</v>
      </c>
      <c r="MS129" s="13"/>
      <c r="MT129" s="13">
        <v>4</v>
      </c>
      <c r="MU129" s="13">
        <v>2</v>
      </c>
      <c r="MV129" s="13">
        <v>2</v>
      </c>
      <c r="MW129" s="13"/>
      <c r="MX129" s="13">
        <v>1</v>
      </c>
      <c r="MY129" s="13"/>
      <c r="MZ129" s="13">
        <v>1</v>
      </c>
      <c r="NA129" s="13"/>
      <c r="NB129" s="13"/>
      <c r="NC129" s="13">
        <v>2</v>
      </c>
      <c r="ND129" s="13">
        <v>1</v>
      </c>
      <c r="NE129" s="13"/>
      <c r="NF129" s="13"/>
      <c r="NG129" s="13"/>
      <c r="NH129" s="13"/>
      <c r="NI129" s="13"/>
      <c r="NJ129" s="13"/>
      <c r="NK129" s="13"/>
      <c r="NL129" s="13"/>
      <c r="NM129" s="13">
        <v>1</v>
      </c>
      <c r="NN129" s="57">
        <v>100</v>
      </c>
      <c r="NO129" s="13">
        <v>5346</v>
      </c>
    </row>
    <row r="130" spans="1:379">
      <c r="A130" s="9" t="s">
        <v>141</v>
      </c>
      <c r="B130" s="232">
        <f t="shared" ref="B130:B161" si="190">VLOOKUP($A130,$W:$AQ,2,FALSE)</f>
        <v>384</v>
      </c>
      <c r="C130" s="232">
        <f t="shared" ref="C130:C161" si="191">VLOOKUP($A130,$W:$AQ,3,FALSE)</f>
        <v>345</v>
      </c>
      <c r="D130" s="232">
        <f t="shared" ref="D130:D161" si="192">VLOOKUP($A130,$W:$AQ,4,FALSE)</f>
        <v>2106</v>
      </c>
      <c r="E130" s="232">
        <f t="shared" ref="E130:E161" si="193">VLOOKUP($A130,$W:$AQ,5,FALSE)</f>
        <v>2315</v>
      </c>
      <c r="F130" s="232">
        <f t="shared" ref="F130:F161" si="194">VLOOKUP($A130,$W:$AQ,6,FALSE)</f>
        <v>6143</v>
      </c>
      <c r="G130" s="232">
        <f t="shared" ref="G130:G161" si="195">VLOOKUP($A130,$W:$AQ,7,FALSE)</f>
        <v>6003</v>
      </c>
      <c r="H130" s="232">
        <f t="shared" ref="H130:H161" si="196">VLOOKUP($A130,$W:$AQ,8,FALSE)</f>
        <v>5799</v>
      </c>
      <c r="I130" s="232">
        <f t="shared" ref="I130:I161" si="197">VLOOKUP($A130,$W:$AQ,9,FALSE)</f>
        <v>5423</v>
      </c>
      <c r="J130" s="232">
        <f t="shared" ref="J130:J161" si="198">VLOOKUP($A130,$W:$AQ,10,FALSE)</f>
        <v>4765</v>
      </c>
      <c r="K130" s="232">
        <f t="shared" ref="K130:K161" si="199">VLOOKUP($A130,$W:$AQ,11,FALSE)</f>
        <v>4622</v>
      </c>
      <c r="L130" s="232">
        <f t="shared" ref="L130:L161" si="200">VLOOKUP($A130,$W:$AQ,12,FALSE)</f>
        <v>3208</v>
      </c>
      <c r="M130" s="232">
        <f t="shared" ref="M130:M161" si="201">VLOOKUP($A130,$W:$AQ,13,FALSE)</f>
        <v>3092</v>
      </c>
      <c r="N130" s="232">
        <f t="shared" ref="N130:N161" si="202">VLOOKUP($A130,$W:$AQ,14,FALSE)</f>
        <v>1515</v>
      </c>
      <c r="O130" s="232">
        <f t="shared" ref="O130:O161" si="203">VLOOKUP($A130,$W:$AQ,15,FALSE)</f>
        <v>1403</v>
      </c>
      <c r="P130" s="232">
        <f t="shared" ref="P130:P161" si="204">VLOOKUP($A130,$W:$AQ,16,FALSE)</f>
        <v>601</v>
      </c>
      <c r="Q130" s="232">
        <f t="shared" ref="Q130:Q161" si="205">VLOOKUP($A130,$W:$AQ,17,FALSE)</f>
        <v>630</v>
      </c>
      <c r="R130" s="232">
        <f t="shared" ref="R130:R161" si="206">VLOOKUP($A130,$W:$AQ,18,FALSE)</f>
        <v>153</v>
      </c>
      <c r="S130" s="232">
        <f t="shared" ref="S130:S161" si="207">VLOOKUP($A130,$W:$AQ,19,FALSE)</f>
        <v>219</v>
      </c>
      <c r="T130" s="232">
        <f t="shared" ref="T130:T161" si="208">VLOOKUP($A130,$W:$AQ,20,FALSE)</f>
        <v>25</v>
      </c>
      <c r="U130" s="232">
        <f t="shared" ref="U130:U161" si="209">VLOOKUP($A130,$W:$AQ,21,FALSE)</f>
        <v>69</v>
      </c>
      <c r="W130" s="16" t="s">
        <v>211</v>
      </c>
      <c r="X130" s="616">
        <f t="shared" si="169"/>
        <v>128</v>
      </c>
      <c r="Y130" s="616">
        <f t="shared" si="170"/>
        <v>88</v>
      </c>
      <c r="Z130" s="616">
        <f t="shared" si="171"/>
        <v>231</v>
      </c>
      <c r="AA130" s="616">
        <f t="shared" si="172"/>
        <v>251</v>
      </c>
      <c r="AB130" s="616">
        <f t="shared" si="173"/>
        <v>930</v>
      </c>
      <c r="AC130" s="616">
        <f t="shared" si="174"/>
        <v>1028</v>
      </c>
      <c r="AD130" s="616">
        <f t="shared" si="175"/>
        <v>1005</v>
      </c>
      <c r="AE130" s="616">
        <f t="shared" si="176"/>
        <v>1009</v>
      </c>
      <c r="AF130" s="616">
        <f t="shared" si="177"/>
        <v>859</v>
      </c>
      <c r="AG130" s="616">
        <f t="shared" si="178"/>
        <v>879</v>
      </c>
      <c r="AH130" s="616">
        <f t="shared" si="179"/>
        <v>611</v>
      </c>
      <c r="AI130" s="616">
        <f t="shared" si="180"/>
        <v>582</v>
      </c>
      <c r="AJ130" s="616">
        <f t="shared" si="181"/>
        <v>352</v>
      </c>
      <c r="AK130" s="616">
        <f t="shared" si="182"/>
        <v>369</v>
      </c>
      <c r="AL130" s="616">
        <f t="shared" si="183"/>
        <v>196</v>
      </c>
      <c r="AM130" s="616">
        <f t="shared" si="184"/>
        <v>200</v>
      </c>
      <c r="AN130" s="616">
        <f t="shared" si="185"/>
        <v>98</v>
      </c>
      <c r="AO130" s="616">
        <f t="shared" si="186"/>
        <v>143</v>
      </c>
      <c r="AP130" s="616">
        <f t="shared" si="187"/>
        <v>17</v>
      </c>
      <c r="AQ130" s="616">
        <f t="shared" si="188"/>
        <v>46</v>
      </c>
      <c r="AR130" s="616">
        <f t="shared" si="189"/>
        <v>85</v>
      </c>
      <c r="AT130" s="16" t="s">
        <v>211</v>
      </c>
      <c r="AU130" s="13">
        <v>2</v>
      </c>
      <c r="AV130" s="13">
        <v>17</v>
      </c>
      <c r="AW130" s="13">
        <v>12</v>
      </c>
      <c r="AX130" s="13">
        <v>3</v>
      </c>
      <c r="AY130" s="13">
        <v>18</v>
      </c>
      <c r="AZ130" s="13">
        <v>10</v>
      </c>
      <c r="BA130" s="13">
        <v>8</v>
      </c>
      <c r="BB130" s="13">
        <v>7</v>
      </c>
      <c r="BC130" s="13">
        <v>5</v>
      </c>
      <c r="BD130" s="13">
        <v>6</v>
      </c>
      <c r="BE130" s="13">
        <v>2</v>
      </c>
      <c r="BF130" s="13">
        <v>12</v>
      </c>
      <c r="BG130" s="13">
        <v>11</v>
      </c>
      <c r="BH130" s="13">
        <v>5</v>
      </c>
      <c r="BI130" s="13">
        <v>13</v>
      </c>
      <c r="BJ130" s="13">
        <v>24</v>
      </c>
      <c r="BK130" s="13">
        <v>27</v>
      </c>
      <c r="BL130" s="13">
        <v>44</v>
      </c>
      <c r="BM130" s="13">
        <v>61</v>
      </c>
      <c r="BN130" s="13">
        <v>52</v>
      </c>
      <c r="BO130" s="13">
        <v>81</v>
      </c>
      <c r="BP130" s="13">
        <v>80</v>
      </c>
      <c r="BQ130" s="13">
        <v>98</v>
      </c>
      <c r="BR130" s="13">
        <v>105</v>
      </c>
      <c r="BS130" s="13">
        <v>91</v>
      </c>
      <c r="BT130" s="13">
        <v>104</v>
      </c>
      <c r="BU130" s="13">
        <v>117</v>
      </c>
      <c r="BV130" s="13">
        <v>107</v>
      </c>
      <c r="BW130" s="13">
        <v>105</v>
      </c>
      <c r="BX130" s="13">
        <v>140</v>
      </c>
      <c r="BY130" s="13">
        <v>110</v>
      </c>
      <c r="BZ130" s="13">
        <v>97</v>
      </c>
      <c r="CA130" s="13">
        <v>105</v>
      </c>
      <c r="CB130" s="13">
        <v>92</v>
      </c>
      <c r="CC130" s="13">
        <v>89</v>
      </c>
      <c r="CD130" s="13">
        <v>105</v>
      </c>
      <c r="CE130" s="13">
        <v>100</v>
      </c>
      <c r="CF130" s="13">
        <v>102</v>
      </c>
      <c r="CG130" s="13">
        <v>94</v>
      </c>
      <c r="CH130" s="13">
        <v>115</v>
      </c>
      <c r="CI130" s="13">
        <v>98</v>
      </c>
      <c r="CJ130" s="13">
        <v>112</v>
      </c>
      <c r="CK130" s="13">
        <v>66</v>
      </c>
      <c r="CL130" s="13">
        <v>94</v>
      </c>
      <c r="CM130" s="13">
        <v>83</v>
      </c>
      <c r="CN130" s="13">
        <v>92</v>
      </c>
      <c r="CO130" s="13">
        <v>78</v>
      </c>
      <c r="CP130" s="13">
        <v>84</v>
      </c>
      <c r="CQ130" s="13">
        <v>69</v>
      </c>
      <c r="CR130" s="13">
        <v>103</v>
      </c>
      <c r="CS130" s="13">
        <v>74</v>
      </c>
      <c r="CT130" s="13">
        <v>59</v>
      </c>
      <c r="CU130" s="13">
        <v>62</v>
      </c>
      <c r="CV130" s="13">
        <v>69</v>
      </c>
      <c r="CW130" s="13">
        <v>56</v>
      </c>
      <c r="CX130" s="13">
        <v>55</v>
      </c>
      <c r="CY130" s="13">
        <v>70</v>
      </c>
      <c r="CZ130" s="13">
        <v>56</v>
      </c>
      <c r="DA130" s="13">
        <v>42</v>
      </c>
      <c r="DB130" s="13">
        <v>39</v>
      </c>
      <c r="DC130" s="13">
        <v>54</v>
      </c>
      <c r="DD130" s="13">
        <v>38</v>
      </c>
      <c r="DE130" s="13">
        <v>39</v>
      </c>
      <c r="DF130" s="13">
        <v>42</v>
      </c>
      <c r="DG130" s="13">
        <v>39</v>
      </c>
      <c r="DH130" s="13">
        <v>41</v>
      </c>
      <c r="DI130" s="13">
        <v>28</v>
      </c>
      <c r="DJ130" s="13">
        <v>31</v>
      </c>
      <c r="DK130" s="13">
        <v>26</v>
      </c>
      <c r="DL130" s="13">
        <v>31</v>
      </c>
      <c r="DM130" s="13">
        <v>28</v>
      </c>
      <c r="DN130" s="13">
        <v>23</v>
      </c>
      <c r="DO130" s="13">
        <v>21</v>
      </c>
      <c r="DP130" s="13">
        <v>18</v>
      </c>
      <c r="DQ130" s="13">
        <v>20</v>
      </c>
      <c r="DR130" s="13">
        <v>23</v>
      </c>
      <c r="DS130" s="13">
        <v>23</v>
      </c>
      <c r="DT130" s="13">
        <v>16</v>
      </c>
      <c r="DU130" s="13">
        <v>16</v>
      </c>
      <c r="DV130" s="13">
        <v>12</v>
      </c>
      <c r="DW130" s="13">
        <v>19</v>
      </c>
      <c r="DX130" s="13">
        <v>20</v>
      </c>
      <c r="DY130" s="13">
        <v>14</v>
      </c>
      <c r="DZ130" s="13">
        <v>13</v>
      </c>
      <c r="EA130" s="13">
        <v>16</v>
      </c>
      <c r="EB130" s="13">
        <v>19</v>
      </c>
      <c r="EC130" s="13">
        <v>10</v>
      </c>
      <c r="ED130" s="13">
        <v>8</v>
      </c>
      <c r="EE130" s="13">
        <v>12</v>
      </c>
      <c r="EF130" s="13">
        <v>12</v>
      </c>
      <c r="EG130" s="13">
        <v>10</v>
      </c>
      <c r="EH130" s="13">
        <v>4</v>
      </c>
      <c r="EI130" s="13">
        <v>12</v>
      </c>
      <c r="EJ130" s="13">
        <v>5</v>
      </c>
      <c r="EK130" s="13">
        <v>4</v>
      </c>
      <c r="EL130" s="13">
        <v>6</v>
      </c>
      <c r="EM130" s="13">
        <v>1</v>
      </c>
      <c r="EN130" s="13">
        <v>1</v>
      </c>
      <c r="EO130" s="13">
        <v>1</v>
      </c>
      <c r="EP130" s="13"/>
      <c r="EQ130" s="13">
        <v>1</v>
      </c>
      <c r="ER130" s="13">
        <v>1</v>
      </c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57">
        <v>4595</v>
      </c>
      <c r="FD130" s="13">
        <v>4595</v>
      </c>
      <c r="FE130" s="16" t="s">
        <v>211</v>
      </c>
      <c r="FF130" s="13">
        <v>3</v>
      </c>
      <c r="FG130" s="13">
        <v>32</v>
      </c>
      <c r="FH130" s="13">
        <v>19</v>
      </c>
      <c r="FI130" s="13">
        <v>17</v>
      </c>
      <c r="FJ130" s="13">
        <v>8</v>
      </c>
      <c r="FK130" s="13">
        <v>9</v>
      </c>
      <c r="FL130" s="13">
        <v>11</v>
      </c>
      <c r="FM130" s="13">
        <v>5</v>
      </c>
      <c r="FN130" s="13">
        <v>11</v>
      </c>
      <c r="FO130" s="13">
        <v>13</v>
      </c>
      <c r="FP130" s="13">
        <v>11</v>
      </c>
      <c r="FQ130" s="13">
        <v>14</v>
      </c>
      <c r="FR130" s="13">
        <v>7</v>
      </c>
      <c r="FS130" s="13">
        <v>9</v>
      </c>
      <c r="FT130" s="13">
        <v>13</v>
      </c>
      <c r="FU130" s="13">
        <v>21</v>
      </c>
      <c r="FV130" s="13">
        <v>26</v>
      </c>
      <c r="FW130" s="13">
        <v>35</v>
      </c>
      <c r="FX130" s="13">
        <v>45</v>
      </c>
      <c r="FY130" s="13">
        <v>50</v>
      </c>
      <c r="FZ130" s="13">
        <v>84</v>
      </c>
      <c r="GA130" s="13">
        <v>70</v>
      </c>
      <c r="GB130" s="13">
        <v>71</v>
      </c>
      <c r="GC130" s="13">
        <v>97</v>
      </c>
      <c r="GD130" s="13">
        <v>108</v>
      </c>
      <c r="GE130" s="13">
        <v>93</v>
      </c>
      <c r="GF130" s="13">
        <v>99</v>
      </c>
      <c r="GG130" s="13">
        <v>104</v>
      </c>
      <c r="GH130" s="13">
        <v>98</v>
      </c>
      <c r="GI130" s="13">
        <v>106</v>
      </c>
      <c r="GJ130" s="13">
        <v>107</v>
      </c>
      <c r="GK130" s="13">
        <v>93</v>
      </c>
      <c r="GL130" s="13">
        <v>97</v>
      </c>
      <c r="GM130" s="13">
        <v>118</v>
      </c>
      <c r="GN130" s="13">
        <v>100</v>
      </c>
      <c r="GO130" s="13">
        <v>100</v>
      </c>
      <c r="GP130" s="13">
        <v>92</v>
      </c>
      <c r="GQ130" s="13">
        <v>91</v>
      </c>
      <c r="GR130" s="13">
        <v>102</v>
      </c>
      <c r="GS130" s="13">
        <v>105</v>
      </c>
      <c r="GT130" s="13">
        <v>101</v>
      </c>
      <c r="GU130" s="13">
        <v>99</v>
      </c>
      <c r="GV130" s="13">
        <v>80</v>
      </c>
      <c r="GW130" s="13">
        <v>104</v>
      </c>
      <c r="GX130" s="13">
        <v>113</v>
      </c>
      <c r="GY130" s="13">
        <v>76</v>
      </c>
      <c r="GZ130" s="13">
        <v>72</v>
      </c>
      <c r="HA130" s="13">
        <v>73</v>
      </c>
      <c r="HB130" s="13">
        <v>68</v>
      </c>
      <c r="HC130" s="13">
        <v>73</v>
      </c>
      <c r="HD130" s="13">
        <v>83</v>
      </c>
      <c r="HE130" s="13">
        <v>63</v>
      </c>
      <c r="HF130" s="13">
        <v>66</v>
      </c>
      <c r="HG130" s="13">
        <v>65</v>
      </c>
      <c r="HH130" s="13">
        <v>53</v>
      </c>
      <c r="HI130" s="13">
        <v>55</v>
      </c>
      <c r="HJ130" s="13">
        <v>59</v>
      </c>
      <c r="HK130" s="13">
        <v>52</v>
      </c>
      <c r="HL130" s="13">
        <v>56</v>
      </c>
      <c r="HM130" s="13">
        <v>59</v>
      </c>
      <c r="HN130" s="13">
        <v>53</v>
      </c>
      <c r="HO130" s="13">
        <v>47</v>
      </c>
      <c r="HP130" s="13">
        <v>36</v>
      </c>
      <c r="HQ130" s="13">
        <v>38</v>
      </c>
      <c r="HR130" s="13">
        <v>27</v>
      </c>
      <c r="HS130" s="13">
        <v>35</v>
      </c>
      <c r="HT130" s="13">
        <v>32</v>
      </c>
      <c r="HU130" s="13">
        <v>29</v>
      </c>
      <c r="HV130" s="13">
        <v>25</v>
      </c>
      <c r="HW130" s="13">
        <v>30</v>
      </c>
      <c r="HX130" s="13">
        <v>27</v>
      </c>
      <c r="HY130" s="13">
        <v>14</v>
      </c>
      <c r="HZ130" s="13">
        <v>17</v>
      </c>
      <c r="IA130" s="13">
        <v>27</v>
      </c>
      <c r="IB130" s="13">
        <v>20</v>
      </c>
      <c r="IC130" s="13">
        <v>16</v>
      </c>
      <c r="ID130" s="13">
        <v>28</v>
      </c>
      <c r="IE130" s="13">
        <v>16</v>
      </c>
      <c r="IF130" s="13">
        <v>19</v>
      </c>
      <c r="IG130" s="13">
        <v>12</v>
      </c>
      <c r="IH130" s="13">
        <v>22</v>
      </c>
      <c r="II130" s="13">
        <v>10</v>
      </c>
      <c r="IJ130" s="13">
        <v>14</v>
      </c>
      <c r="IK130" s="13">
        <v>12</v>
      </c>
      <c r="IL130" s="13">
        <v>12</v>
      </c>
      <c r="IM130" s="13">
        <v>8</v>
      </c>
      <c r="IN130" s="13">
        <v>4</v>
      </c>
      <c r="IO130" s="13">
        <v>3</v>
      </c>
      <c r="IP130" s="13">
        <v>6</v>
      </c>
      <c r="IQ130" s="13">
        <v>7</v>
      </c>
      <c r="IR130" s="13">
        <v>8</v>
      </c>
      <c r="IS130" s="13">
        <v>1</v>
      </c>
      <c r="IT130" s="13">
        <v>1</v>
      </c>
      <c r="IU130" s="13">
        <v>2</v>
      </c>
      <c r="IV130" s="13">
        <v>2</v>
      </c>
      <c r="IW130" s="13"/>
      <c r="IX130" s="13">
        <v>2</v>
      </c>
      <c r="IY130" s="13"/>
      <c r="IZ130" s="13"/>
      <c r="JA130" s="13"/>
      <c r="JB130" s="13">
        <v>1</v>
      </c>
      <c r="JC130" s="13"/>
      <c r="JD130" s="13"/>
      <c r="JE130" s="13"/>
      <c r="JF130" s="13"/>
      <c r="JG130" s="13"/>
      <c r="JH130" s="13"/>
      <c r="JI130" s="57">
        <v>4427</v>
      </c>
      <c r="JJ130" s="13"/>
      <c r="JK130" s="13">
        <v>1</v>
      </c>
      <c r="JL130" s="13"/>
      <c r="JM130" s="13"/>
      <c r="JN130" s="13"/>
      <c r="JO130" s="13">
        <v>1</v>
      </c>
      <c r="JP130" s="13"/>
      <c r="JQ130" s="13"/>
      <c r="JR130" s="13"/>
      <c r="JS130" s="13"/>
      <c r="JT130" s="13"/>
      <c r="JU130" s="13">
        <v>1</v>
      </c>
      <c r="JV130" s="13"/>
      <c r="JW130" s="13"/>
      <c r="JX130" s="13"/>
      <c r="JY130" s="13">
        <v>1</v>
      </c>
      <c r="JZ130" s="13">
        <v>1</v>
      </c>
      <c r="KA130" s="13">
        <v>2</v>
      </c>
      <c r="KB130" s="13">
        <v>1</v>
      </c>
      <c r="KC130" s="13"/>
      <c r="KD130" s="13">
        <v>2</v>
      </c>
      <c r="KE130" s="13"/>
      <c r="KF130" s="13">
        <v>2</v>
      </c>
      <c r="KG130" s="13">
        <v>1</v>
      </c>
      <c r="KH130" s="13">
        <v>4</v>
      </c>
      <c r="KI130" s="13">
        <v>1</v>
      </c>
      <c r="KJ130" s="13">
        <v>1</v>
      </c>
      <c r="KK130" s="13">
        <v>1</v>
      </c>
      <c r="KL130" s="13">
        <v>2</v>
      </c>
      <c r="KM130" s="13"/>
      <c r="KN130" s="13"/>
      <c r="KO130" s="13">
        <v>4</v>
      </c>
      <c r="KP130" s="13"/>
      <c r="KQ130" s="13">
        <v>5</v>
      </c>
      <c r="KR130" s="13">
        <v>1</v>
      </c>
      <c r="KS130" s="13">
        <v>4</v>
      </c>
      <c r="KT130" s="13">
        <v>1</v>
      </c>
      <c r="KU130" s="13"/>
      <c r="KV130" s="13"/>
      <c r="KW130" s="13"/>
      <c r="KX130" s="13"/>
      <c r="KY130" s="13">
        <v>4</v>
      </c>
      <c r="KZ130" s="13">
        <v>1</v>
      </c>
      <c r="LA130" s="13"/>
      <c r="LB130" s="13">
        <v>3</v>
      </c>
      <c r="LC130" s="13">
        <v>1</v>
      </c>
      <c r="LD130" s="13">
        <v>1</v>
      </c>
      <c r="LE130" s="13">
        <v>2</v>
      </c>
      <c r="LF130" s="13"/>
      <c r="LG130" s="13"/>
      <c r="LH130" s="13"/>
      <c r="LI130" s="13"/>
      <c r="LJ130" s="13"/>
      <c r="LK130" s="13">
        <v>1</v>
      </c>
      <c r="LL130" s="13"/>
      <c r="LM130" s="13"/>
      <c r="LN130" s="13"/>
      <c r="LO130" s="13"/>
      <c r="LP130" s="13">
        <v>1</v>
      </c>
      <c r="LQ130" s="13"/>
      <c r="LR130" s="13"/>
      <c r="LS130" s="13"/>
      <c r="LT130" s="13">
        <v>2</v>
      </c>
      <c r="LU130" s="13"/>
      <c r="LV130" s="13"/>
      <c r="LW130" s="13"/>
      <c r="LX130" s="13">
        <v>1</v>
      </c>
      <c r="LY130" s="13"/>
      <c r="LZ130" s="13"/>
      <c r="MA130" s="13"/>
      <c r="MB130" s="13">
        <v>1</v>
      </c>
      <c r="MC130" s="13"/>
      <c r="MD130" s="13">
        <v>1</v>
      </c>
      <c r="ME130" s="13"/>
      <c r="MF130" s="13"/>
      <c r="MG130" s="13"/>
      <c r="MH130" s="13">
        <v>3</v>
      </c>
      <c r="MI130" s="13">
        <v>2</v>
      </c>
      <c r="MJ130" s="13">
        <v>1</v>
      </c>
      <c r="MK130" s="13"/>
      <c r="ML130" s="13">
        <v>2</v>
      </c>
      <c r="MM130" s="13">
        <v>1</v>
      </c>
      <c r="MN130" s="13">
        <v>1</v>
      </c>
      <c r="MO130" s="13"/>
      <c r="MP130" s="13">
        <v>3</v>
      </c>
      <c r="MQ130" s="13"/>
      <c r="MR130" s="13"/>
      <c r="MS130" s="13">
        <v>2</v>
      </c>
      <c r="MT130" s="13">
        <v>1</v>
      </c>
      <c r="MU130" s="13">
        <v>1</v>
      </c>
      <c r="MV130" s="13">
        <v>1</v>
      </c>
      <c r="MW130" s="13">
        <v>1</v>
      </c>
      <c r="MX130" s="13"/>
      <c r="MY130" s="13">
        <v>2</v>
      </c>
      <c r="MZ130" s="13">
        <v>2</v>
      </c>
      <c r="NA130" s="13">
        <v>1</v>
      </c>
      <c r="NB130" s="13">
        <v>1</v>
      </c>
      <c r="NC130" s="13"/>
      <c r="ND130" s="13"/>
      <c r="NE130" s="13"/>
      <c r="NF130" s="13"/>
      <c r="NG130" s="13"/>
      <c r="NH130" s="13">
        <v>1</v>
      </c>
      <c r="NI130" s="13"/>
      <c r="NJ130" s="13"/>
      <c r="NK130" s="13"/>
      <c r="NL130" s="13"/>
      <c r="NM130" s="13">
        <v>3</v>
      </c>
      <c r="NN130" s="57">
        <v>85</v>
      </c>
      <c r="NO130" s="13">
        <v>4512</v>
      </c>
    </row>
    <row r="131" spans="1:379">
      <c r="A131" s="8" t="s">
        <v>142</v>
      </c>
      <c r="B131" s="232">
        <f t="shared" si="190"/>
        <v>64</v>
      </c>
      <c r="C131" s="232">
        <f t="shared" si="191"/>
        <v>57</v>
      </c>
      <c r="D131" s="232">
        <f t="shared" si="192"/>
        <v>169</v>
      </c>
      <c r="E131" s="232">
        <f t="shared" si="193"/>
        <v>198</v>
      </c>
      <c r="F131" s="232">
        <f t="shared" si="194"/>
        <v>429</v>
      </c>
      <c r="G131" s="232">
        <f t="shared" si="195"/>
        <v>487</v>
      </c>
      <c r="H131" s="232">
        <f t="shared" si="196"/>
        <v>486</v>
      </c>
      <c r="I131" s="232">
        <f t="shared" si="197"/>
        <v>525</v>
      </c>
      <c r="J131" s="232">
        <f t="shared" si="198"/>
        <v>388</v>
      </c>
      <c r="K131" s="232">
        <f t="shared" si="199"/>
        <v>477</v>
      </c>
      <c r="L131" s="232">
        <f t="shared" si="200"/>
        <v>289</v>
      </c>
      <c r="M131" s="232">
        <f t="shared" si="201"/>
        <v>317</v>
      </c>
      <c r="N131" s="232">
        <f t="shared" si="202"/>
        <v>191</v>
      </c>
      <c r="O131" s="232">
        <f t="shared" si="203"/>
        <v>165</v>
      </c>
      <c r="P131" s="232">
        <f t="shared" si="204"/>
        <v>74</v>
      </c>
      <c r="Q131" s="232">
        <f t="shared" si="205"/>
        <v>74</v>
      </c>
      <c r="R131" s="232">
        <f t="shared" si="206"/>
        <v>29</v>
      </c>
      <c r="S131" s="232">
        <f t="shared" si="207"/>
        <v>31</v>
      </c>
      <c r="T131" s="232">
        <f t="shared" si="208"/>
        <v>5</v>
      </c>
      <c r="U131" s="232">
        <f t="shared" si="209"/>
        <v>16</v>
      </c>
      <c r="W131" s="16" t="s">
        <v>136</v>
      </c>
      <c r="X131" s="616">
        <f t="shared" si="169"/>
        <v>41</v>
      </c>
      <c r="Y131" s="616">
        <f t="shared" si="170"/>
        <v>36</v>
      </c>
      <c r="Z131" s="616">
        <f t="shared" si="171"/>
        <v>91</v>
      </c>
      <c r="AA131" s="616">
        <f t="shared" si="172"/>
        <v>81</v>
      </c>
      <c r="AB131" s="616">
        <f t="shared" si="173"/>
        <v>266</v>
      </c>
      <c r="AC131" s="616">
        <f t="shared" si="174"/>
        <v>305</v>
      </c>
      <c r="AD131" s="616">
        <f t="shared" si="175"/>
        <v>310</v>
      </c>
      <c r="AE131" s="616">
        <f t="shared" si="176"/>
        <v>356</v>
      </c>
      <c r="AF131" s="616">
        <f t="shared" si="177"/>
        <v>259</v>
      </c>
      <c r="AG131" s="616">
        <f t="shared" si="178"/>
        <v>334</v>
      </c>
      <c r="AH131" s="616">
        <f t="shared" si="179"/>
        <v>201</v>
      </c>
      <c r="AI131" s="616">
        <f t="shared" si="180"/>
        <v>230</v>
      </c>
      <c r="AJ131" s="616">
        <f t="shared" si="181"/>
        <v>110</v>
      </c>
      <c r="AK131" s="616">
        <f t="shared" si="182"/>
        <v>119</v>
      </c>
      <c r="AL131" s="616">
        <f t="shared" si="183"/>
        <v>78</v>
      </c>
      <c r="AM131" s="616">
        <f t="shared" si="184"/>
        <v>69</v>
      </c>
      <c r="AN131" s="616">
        <f t="shared" si="185"/>
        <v>27</v>
      </c>
      <c r="AO131" s="616">
        <f t="shared" si="186"/>
        <v>40</v>
      </c>
      <c r="AP131" s="616">
        <f t="shared" si="187"/>
        <v>8</v>
      </c>
      <c r="AQ131" s="616">
        <f t="shared" si="188"/>
        <v>8</v>
      </c>
      <c r="AR131" s="616">
        <f t="shared" si="189"/>
        <v>72</v>
      </c>
      <c r="AT131" s="16" t="s">
        <v>136</v>
      </c>
      <c r="AU131" s="13">
        <v>1</v>
      </c>
      <c r="AV131" s="13">
        <v>4</v>
      </c>
      <c r="AW131" s="13">
        <v>7</v>
      </c>
      <c r="AX131" s="13">
        <v>1</v>
      </c>
      <c r="AY131" s="13">
        <v>4</v>
      </c>
      <c r="AZ131" s="13">
        <v>1</v>
      </c>
      <c r="BA131" s="13">
        <v>6</v>
      </c>
      <c r="BB131" s="13">
        <v>2</v>
      </c>
      <c r="BC131" s="13">
        <v>4</v>
      </c>
      <c r="BD131" s="13">
        <v>6</v>
      </c>
      <c r="BE131" s="13">
        <v>2</v>
      </c>
      <c r="BF131" s="13">
        <v>4</v>
      </c>
      <c r="BG131" s="13">
        <v>8</v>
      </c>
      <c r="BH131" s="13">
        <v>2</v>
      </c>
      <c r="BI131" s="13">
        <v>5</v>
      </c>
      <c r="BJ131" s="13">
        <v>9</v>
      </c>
      <c r="BK131" s="13">
        <v>12</v>
      </c>
      <c r="BL131" s="13">
        <v>11</v>
      </c>
      <c r="BM131" s="13">
        <v>16</v>
      </c>
      <c r="BN131" s="13">
        <v>12</v>
      </c>
      <c r="BO131" s="13">
        <v>10</v>
      </c>
      <c r="BP131" s="13">
        <v>20</v>
      </c>
      <c r="BQ131" s="13">
        <v>26</v>
      </c>
      <c r="BR131" s="13">
        <v>30</v>
      </c>
      <c r="BS131" s="13">
        <v>28</v>
      </c>
      <c r="BT131" s="13">
        <v>37</v>
      </c>
      <c r="BU131" s="13">
        <v>34</v>
      </c>
      <c r="BV131" s="13">
        <v>38</v>
      </c>
      <c r="BW131" s="13">
        <v>43</v>
      </c>
      <c r="BX131" s="13">
        <v>39</v>
      </c>
      <c r="BY131" s="13">
        <v>37</v>
      </c>
      <c r="BZ131" s="13">
        <v>32</v>
      </c>
      <c r="CA131" s="13">
        <v>23</v>
      </c>
      <c r="CB131" s="13">
        <v>41</v>
      </c>
      <c r="CC131" s="13">
        <v>45</v>
      </c>
      <c r="CD131" s="13">
        <v>39</v>
      </c>
      <c r="CE131" s="13">
        <v>43</v>
      </c>
      <c r="CF131" s="13">
        <v>27</v>
      </c>
      <c r="CG131" s="13">
        <v>28</v>
      </c>
      <c r="CH131" s="13">
        <v>41</v>
      </c>
      <c r="CI131" s="13">
        <v>43</v>
      </c>
      <c r="CJ131" s="13">
        <v>30</v>
      </c>
      <c r="CK131" s="13">
        <v>28</v>
      </c>
      <c r="CL131" s="13">
        <v>51</v>
      </c>
      <c r="CM131" s="13">
        <v>23</v>
      </c>
      <c r="CN131" s="13">
        <v>33</v>
      </c>
      <c r="CO131" s="13">
        <v>39</v>
      </c>
      <c r="CP131" s="13">
        <v>26</v>
      </c>
      <c r="CQ131" s="13">
        <v>35</v>
      </c>
      <c r="CR131" s="13">
        <v>26</v>
      </c>
      <c r="CS131" s="13">
        <v>19</v>
      </c>
      <c r="CT131" s="13">
        <v>26</v>
      </c>
      <c r="CU131" s="13">
        <v>23</v>
      </c>
      <c r="CV131" s="13">
        <v>30</v>
      </c>
      <c r="CW131" s="13">
        <v>25</v>
      </c>
      <c r="CX131" s="13">
        <v>27</v>
      </c>
      <c r="CY131" s="13">
        <v>16</v>
      </c>
      <c r="CZ131" s="13">
        <v>13</v>
      </c>
      <c r="DA131" s="13">
        <v>26</v>
      </c>
      <c r="DB131" s="13">
        <v>25</v>
      </c>
      <c r="DC131" s="13">
        <v>14</v>
      </c>
      <c r="DD131" s="13">
        <v>10</v>
      </c>
      <c r="DE131" s="13">
        <v>12</v>
      </c>
      <c r="DF131" s="13">
        <v>10</v>
      </c>
      <c r="DG131" s="13">
        <v>8</v>
      </c>
      <c r="DH131" s="13">
        <v>11</v>
      </c>
      <c r="DI131" s="13">
        <v>16</v>
      </c>
      <c r="DJ131" s="13">
        <v>11</v>
      </c>
      <c r="DK131" s="13">
        <v>8</v>
      </c>
      <c r="DL131" s="13">
        <v>19</v>
      </c>
      <c r="DM131" s="13">
        <v>5</v>
      </c>
      <c r="DN131" s="13">
        <v>9</v>
      </c>
      <c r="DO131" s="13">
        <v>9</v>
      </c>
      <c r="DP131" s="13">
        <v>10</v>
      </c>
      <c r="DQ131" s="13">
        <v>6</v>
      </c>
      <c r="DR131" s="13">
        <v>7</v>
      </c>
      <c r="DS131" s="13">
        <v>8</v>
      </c>
      <c r="DT131" s="13">
        <v>6</v>
      </c>
      <c r="DU131" s="13">
        <v>4</v>
      </c>
      <c r="DV131" s="13">
        <v>5</v>
      </c>
      <c r="DW131" s="13">
        <v>4</v>
      </c>
      <c r="DX131" s="13">
        <v>4</v>
      </c>
      <c r="DY131" s="13">
        <v>5</v>
      </c>
      <c r="DZ131" s="13">
        <v>5</v>
      </c>
      <c r="EA131" s="13">
        <v>2</v>
      </c>
      <c r="EB131" s="13">
        <v>6</v>
      </c>
      <c r="EC131" s="13">
        <v>3</v>
      </c>
      <c r="ED131" s="13">
        <v>9</v>
      </c>
      <c r="EE131" s="13"/>
      <c r="EF131" s="13">
        <v>2</v>
      </c>
      <c r="EG131" s="13">
        <v>2</v>
      </c>
      <c r="EH131" s="13">
        <v>3</v>
      </c>
      <c r="EI131" s="13">
        <v>1</v>
      </c>
      <c r="EJ131" s="13">
        <v>1</v>
      </c>
      <c r="EK131" s="13"/>
      <c r="EL131" s="13"/>
      <c r="EM131" s="13"/>
      <c r="EN131" s="13"/>
      <c r="EO131" s="13">
        <v>1</v>
      </c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57">
        <v>1578</v>
      </c>
      <c r="FD131" s="13">
        <v>1578</v>
      </c>
      <c r="FE131" s="16" t="s">
        <v>136</v>
      </c>
      <c r="FF131" s="13">
        <v>4</v>
      </c>
      <c r="FG131" s="13">
        <v>5</v>
      </c>
      <c r="FH131" s="13">
        <v>11</v>
      </c>
      <c r="FI131" s="13">
        <v>3</v>
      </c>
      <c r="FJ131" s="13">
        <v>3</v>
      </c>
      <c r="FK131" s="13">
        <v>5</v>
      </c>
      <c r="FL131" s="13">
        <v>3</v>
      </c>
      <c r="FM131" s="13"/>
      <c r="FN131" s="13">
        <v>5</v>
      </c>
      <c r="FO131" s="13">
        <v>2</v>
      </c>
      <c r="FP131" s="13">
        <v>3</v>
      </c>
      <c r="FQ131" s="13">
        <v>6</v>
      </c>
      <c r="FR131" s="13">
        <v>7</v>
      </c>
      <c r="FS131" s="13">
        <v>6</v>
      </c>
      <c r="FT131" s="13">
        <v>8</v>
      </c>
      <c r="FU131" s="13">
        <v>9</v>
      </c>
      <c r="FV131" s="13">
        <v>8</v>
      </c>
      <c r="FW131" s="13">
        <v>11</v>
      </c>
      <c r="FX131" s="13">
        <v>17</v>
      </c>
      <c r="FY131" s="13">
        <v>16</v>
      </c>
      <c r="FZ131" s="13">
        <v>17</v>
      </c>
      <c r="GA131" s="13">
        <v>23</v>
      </c>
      <c r="GB131" s="13">
        <v>27</v>
      </c>
      <c r="GC131" s="13">
        <v>21</v>
      </c>
      <c r="GD131" s="13">
        <v>29</v>
      </c>
      <c r="GE131" s="13">
        <v>23</v>
      </c>
      <c r="GF131" s="13">
        <v>25</v>
      </c>
      <c r="GG131" s="13">
        <v>39</v>
      </c>
      <c r="GH131" s="13">
        <v>31</v>
      </c>
      <c r="GI131" s="13">
        <v>31</v>
      </c>
      <c r="GJ131" s="13">
        <v>41</v>
      </c>
      <c r="GK131" s="13">
        <v>34</v>
      </c>
      <c r="GL131" s="13">
        <v>41</v>
      </c>
      <c r="GM131" s="13">
        <v>27</v>
      </c>
      <c r="GN131" s="13">
        <v>27</v>
      </c>
      <c r="GO131" s="13">
        <v>30</v>
      </c>
      <c r="GP131" s="13">
        <v>23</v>
      </c>
      <c r="GQ131" s="13">
        <v>30</v>
      </c>
      <c r="GR131" s="13">
        <v>31</v>
      </c>
      <c r="GS131" s="13">
        <v>26</v>
      </c>
      <c r="GT131" s="13">
        <v>34</v>
      </c>
      <c r="GU131" s="13">
        <v>35</v>
      </c>
      <c r="GV131" s="13">
        <v>21</v>
      </c>
      <c r="GW131" s="13">
        <v>29</v>
      </c>
      <c r="GX131" s="13">
        <v>30</v>
      </c>
      <c r="GY131" s="13">
        <v>27</v>
      </c>
      <c r="GZ131" s="13">
        <v>18</v>
      </c>
      <c r="HA131" s="13">
        <v>13</v>
      </c>
      <c r="HB131" s="13">
        <v>26</v>
      </c>
      <c r="HC131" s="13">
        <v>26</v>
      </c>
      <c r="HD131" s="13">
        <v>27</v>
      </c>
      <c r="HE131" s="13">
        <v>30</v>
      </c>
      <c r="HF131" s="13">
        <v>14</v>
      </c>
      <c r="HG131" s="13">
        <v>27</v>
      </c>
      <c r="HH131" s="13">
        <v>24</v>
      </c>
      <c r="HI131" s="13">
        <v>17</v>
      </c>
      <c r="HJ131" s="13">
        <v>20</v>
      </c>
      <c r="HK131" s="13">
        <v>12</v>
      </c>
      <c r="HL131" s="13">
        <v>16</v>
      </c>
      <c r="HM131" s="13">
        <v>14</v>
      </c>
      <c r="HN131" s="13">
        <v>11</v>
      </c>
      <c r="HO131" s="13">
        <v>9</v>
      </c>
      <c r="HP131" s="13">
        <v>11</v>
      </c>
      <c r="HQ131" s="13">
        <v>7</v>
      </c>
      <c r="HR131" s="13">
        <v>11</v>
      </c>
      <c r="HS131" s="13">
        <v>15</v>
      </c>
      <c r="HT131" s="13">
        <v>14</v>
      </c>
      <c r="HU131" s="13">
        <v>11</v>
      </c>
      <c r="HV131" s="13">
        <v>12</v>
      </c>
      <c r="HW131" s="13">
        <v>9</v>
      </c>
      <c r="HX131" s="13">
        <v>13</v>
      </c>
      <c r="HY131" s="13">
        <v>5</v>
      </c>
      <c r="HZ131" s="13">
        <v>10</v>
      </c>
      <c r="IA131" s="13">
        <v>8</v>
      </c>
      <c r="IB131" s="13">
        <v>9</v>
      </c>
      <c r="IC131" s="13">
        <v>8</v>
      </c>
      <c r="ID131" s="13">
        <v>6</v>
      </c>
      <c r="IE131" s="13">
        <v>7</v>
      </c>
      <c r="IF131" s="13">
        <v>5</v>
      </c>
      <c r="IG131" s="13">
        <v>7</v>
      </c>
      <c r="IH131" s="13">
        <v>4</v>
      </c>
      <c r="II131" s="13">
        <v>4</v>
      </c>
      <c r="IJ131" s="13">
        <v>1</v>
      </c>
      <c r="IK131" s="13">
        <v>6</v>
      </c>
      <c r="IL131" s="13">
        <v>4</v>
      </c>
      <c r="IM131" s="13">
        <v>2</v>
      </c>
      <c r="IN131" s="13">
        <v>1</v>
      </c>
      <c r="IO131" s="13">
        <v>3</v>
      </c>
      <c r="IP131" s="13">
        <v>2</v>
      </c>
      <c r="IQ131" s="13"/>
      <c r="IR131" s="13">
        <v>2</v>
      </c>
      <c r="IS131" s="13">
        <v>1</v>
      </c>
      <c r="IT131" s="13"/>
      <c r="IU131" s="13">
        <v>3</v>
      </c>
      <c r="IV131" s="13">
        <v>1</v>
      </c>
      <c r="IW131" s="13">
        <v>1</v>
      </c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57">
        <v>1391</v>
      </c>
      <c r="JJ131" s="13"/>
      <c r="JK131" s="13">
        <v>1</v>
      </c>
      <c r="JL131" s="13"/>
      <c r="JM131" s="13"/>
      <c r="JN131" s="13"/>
      <c r="JO131" s="13"/>
      <c r="JP131" s="13"/>
      <c r="JQ131" s="13"/>
      <c r="JR131" s="13"/>
      <c r="JS131" s="13"/>
      <c r="JT131" s="13"/>
      <c r="JU131" s="13">
        <v>1</v>
      </c>
      <c r="JV131" s="13"/>
      <c r="JW131" s="13"/>
      <c r="JX131" s="13"/>
      <c r="JY131" s="13"/>
      <c r="JZ131" s="13"/>
      <c r="KA131" s="13"/>
      <c r="KB131" s="13"/>
      <c r="KC131" s="13"/>
      <c r="KD131" s="13">
        <v>1</v>
      </c>
      <c r="KE131" s="13"/>
      <c r="KF131" s="13"/>
      <c r="KG131" s="13"/>
      <c r="KH131" s="13">
        <v>4</v>
      </c>
      <c r="KI131" s="13"/>
      <c r="KJ131" s="13">
        <v>1</v>
      </c>
      <c r="KK131" s="13"/>
      <c r="KL131" s="13">
        <v>1</v>
      </c>
      <c r="KM131" s="13">
        <v>1</v>
      </c>
      <c r="KN131" s="13"/>
      <c r="KO131" s="13">
        <v>2</v>
      </c>
      <c r="KP131" s="13">
        <v>1</v>
      </c>
      <c r="KQ131" s="13">
        <v>3</v>
      </c>
      <c r="KR131" s="13">
        <v>4</v>
      </c>
      <c r="KS131" s="13"/>
      <c r="KT131" s="13"/>
      <c r="KU131" s="13">
        <v>1</v>
      </c>
      <c r="KV131" s="13">
        <v>1</v>
      </c>
      <c r="KW131" s="13">
        <v>1</v>
      </c>
      <c r="KX131" s="13">
        <v>4</v>
      </c>
      <c r="KY131" s="13">
        <v>4</v>
      </c>
      <c r="KZ131" s="13"/>
      <c r="LA131" s="13">
        <v>1</v>
      </c>
      <c r="LB131" s="13">
        <v>2</v>
      </c>
      <c r="LC131" s="13">
        <v>1</v>
      </c>
      <c r="LD131" s="13"/>
      <c r="LE131" s="13">
        <v>3</v>
      </c>
      <c r="LF131" s="13">
        <v>3</v>
      </c>
      <c r="LG131" s="13">
        <v>1</v>
      </c>
      <c r="LH131" s="13">
        <v>3</v>
      </c>
      <c r="LI131" s="13">
        <v>1</v>
      </c>
      <c r="LJ131" s="13">
        <v>1</v>
      </c>
      <c r="LK131" s="13">
        <v>1</v>
      </c>
      <c r="LL131" s="13"/>
      <c r="LM131" s="13">
        <v>1</v>
      </c>
      <c r="LN131" s="13">
        <v>2</v>
      </c>
      <c r="LO131" s="13">
        <v>1</v>
      </c>
      <c r="LP131" s="13"/>
      <c r="LQ131" s="13">
        <v>1</v>
      </c>
      <c r="LR131" s="13"/>
      <c r="LS131" s="13"/>
      <c r="LT131" s="13"/>
      <c r="LU131" s="13"/>
      <c r="LV131" s="13">
        <v>1</v>
      </c>
      <c r="LW131" s="13"/>
      <c r="LX131" s="13"/>
      <c r="LY131" s="13">
        <v>1</v>
      </c>
      <c r="LZ131" s="13">
        <v>1</v>
      </c>
      <c r="MA131" s="13"/>
      <c r="MB131" s="13">
        <v>3</v>
      </c>
      <c r="MC131" s="13">
        <v>1</v>
      </c>
      <c r="MD131" s="13"/>
      <c r="ME131" s="13">
        <v>2</v>
      </c>
      <c r="MF131" s="13"/>
      <c r="MG131" s="13">
        <v>1</v>
      </c>
      <c r="MH131" s="13"/>
      <c r="MI131" s="13">
        <v>1</v>
      </c>
      <c r="MJ131" s="13"/>
      <c r="MK131" s="13"/>
      <c r="ML131" s="13">
        <v>1</v>
      </c>
      <c r="MM131" s="13">
        <v>1</v>
      </c>
      <c r="MN131" s="13"/>
      <c r="MO131" s="13">
        <v>1</v>
      </c>
      <c r="MP131" s="13"/>
      <c r="MQ131" s="13"/>
      <c r="MR131" s="13"/>
      <c r="MS131" s="13">
        <v>1</v>
      </c>
      <c r="MT131" s="13"/>
      <c r="MU131" s="13">
        <v>1</v>
      </c>
      <c r="MV131" s="13">
        <v>1</v>
      </c>
      <c r="MW131" s="13">
        <v>1</v>
      </c>
      <c r="MX131" s="13">
        <v>1</v>
      </c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57">
        <v>72</v>
      </c>
      <c r="NO131" s="13">
        <v>1463</v>
      </c>
    </row>
    <row r="132" spans="1:379">
      <c r="A132" s="9" t="s">
        <v>213</v>
      </c>
      <c r="B132" s="232">
        <f t="shared" si="190"/>
        <v>109</v>
      </c>
      <c r="C132" s="232">
        <f t="shared" si="191"/>
        <v>93</v>
      </c>
      <c r="D132" s="232">
        <f t="shared" si="192"/>
        <v>269</v>
      </c>
      <c r="E132" s="232">
        <f t="shared" si="193"/>
        <v>298</v>
      </c>
      <c r="F132" s="232">
        <f t="shared" si="194"/>
        <v>1080</v>
      </c>
      <c r="G132" s="232">
        <f t="shared" si="195"/>
        <v>1105</v>
      </c>
      <c r="H132" s="232">
        <f t="shared" si="196"/>
        <v>1278</v>
      </c>
      <c r="I132" s="232">
        <f t="shared" si="197"/>
        <v>1174</v>
      </c>
      <c r="J132" s="232">
        <f t="shared" si="198"/>
        <v>993</v>
      </c>
      <c r="K132" s="232">
        <f t="shared" si="199"/>
        <v>954</v>
      </c>
      <c r="L132" s="232">
        <f t="shared" si="200"/>
        <v>580</v>
      </c>
      <c r="M132" s="232">
        <f t="shared" si="201"/>
        <v>537</v>
      </c>
      <c r="N132" s="232">
        <f t="shared" si="202"/>
        <v>330</v>
      </c>
      <c r="O132" s="232">
        <f t="shared" si="203"/>
        <v>305</v>
      </c>
      <c r="P132" s="232">
        <f t="shared" si="204"/>
        <v>98</v>
      </c>
      <c r="Q132" s="232">
        <f t="shared" si="205"/>
        <v>100</v>
      </c>
      <c r="R132" s="232">
        <f t="shared" si="206"/>
        <v>27</v>
      </c>
      <c r="S132" s="232">
        <f t="shared" si="207"/>
        <v>26</v>
      </c>
      <c r="T132" s="232">
        <f t="shared" si="208"/>
        <v>4</v>
      </c>
      <c r="U132" s="232">
        <f t="shared" si="209"/>
        <v>7</v>
      </c>
      <c r="W132" s="16" t="s">
        <v>212</v>
      </c>
      <c r="X132" s="616">
        <f t="shared" si="169"/>
        <v>62</v>
      </c>
      <c r="Y132" s="616">
        <f t="shared" si="170"/>
        <v>67</v>
      </c>
      <c r="Z132" s="616">
        <f t="shared" si="171"/>
        <v>129</v>
      </c>
      <c r="AA132" s="616">
        <f t="shared" si="172"/>
        <v>147</v>
      </c>
      <c r="AB132" s="616">
        <f t="shared" si="173"/>
        <v>333</v>
      </c>
      <c r="AC132" s="616">
        <f t="shared" si="174"/>
        <v>381</v>
      </c>
      <c r="AD132" s="616">
        <f t="shared" si="175"/>
        <v>355</v>
      </c>
      <c r="AE132" s="616">
        <f t="shared" si="176"/>
        <v>419</v>
      </c>
      <c r="AF132" s="616">
        <f t="shared" si="177"/>
        <v>355</v>
      </c>
      <c r="AG132" s="616">
        <f t="shared" si="178"/>
        <v>435</v>
      </c>
      <c r="AH132" s="616">
        <f t="shared" si="179"/>
        <v>303</v>
      </c>
      <c r="AI132" s="616">
        <f t="shared" si="180"/>
        <v>318</v>
      </c>
      <c r="AJ132" s="616">
        <f t="shared" si="181"/>
        <v>197</v>
      </c>
      <c r="AK132" s="616">
        <f t="shared" si="182"/>
        <v>215</v>
      </c>
      <c r="AL132" s="616">
        <f t="shared" si="183"/>
        <v>125</v>
      </c>
      <c r="AM132" s="616">
        <f t="shared" si="184"/>
        <v>124</v>
      </c>
      <c r="AN132" s="616">
        <f t="shared" si="185"/>
        <v>52</v>
      </c>
      <c r="AO132" s="616">
        <f t="shared" si="186"/>
        <v>62</v>
      </c>
      <c r="AP132" s="616">
        <f t="shared" si="187"/>
        <v>10</v>
      </c>
      <c r="AQ132" s="616">
        <f t="shared" si="188"/>
        <v>25</v>
      </c>
      <c r="AR132" s="616">
        <f t="shared" si="189"/>
        <v>61</v>
      </c>
      <c r="AT132" s="16" t="s">
        <v>212</v>
      </c>
      <c r="AU132" s="13">
        <v>4</v>
      </c>
      <c r="AV132" s="13">
        <v>5</v>
      </c>
      <c r="AW132" s="13">
        <v>4</v>
      </c>
      <c r="AX132" s="13">
        <v>8</v>
      </c>
      <c r="AY132" s="13">
        <v>5</v>
      </c>
      <c r="AZ132" s="13">
        <v>11</v>
      </c>
      <c r="BA132" s="13">
        <v>4</v>
      </c>
      <c r="BB132" s="13">
        <v>11</v>
      </c>
      <c r="BC132" s="13">
        <v>8</v>
      </c>
      <c r="BD132" s="13">
        <v>7</v>
      </c>
      <c r="BE132" s="13">
        <v>5</v>
      </c>
      <c r="BF132" s="13">
        <v>7</v>
      </c>
      <c r="BG132" s="13">
        <v>7</v>
      </c>
      <c r="BH132" s="13">
        <v>11</v>
      </c>
      <c r="BI132" s="13">
        <v>18</v>
      </c>
      <c r="BJ132" s="13">
        <v>19</v>
      </c>
      <c r="BK132" s="13">
        <v>22</v>
      </c>
      <c r="BL132" s="13">
        <v>22</v>
      </c>
      <c r="BM132" s="13">
        <v>13</v>
      </c>
      <c r="BN132" s="13">
        <v>23</v>
      </c>
      <c r="BO132" s="13">
        <v>27</v>
      </c>
      <c r="BP132" s="13">
        <v>35</v>
      </c>
      <c r="BQ132" s="13">
        <v>40</v>
      </c>
      <c r="BR132" s="13">
        <v>36</v>
      </c>
      <c r="BS132" s="13">
        <v>29</v>
      </c>
      <c r="BT132" s="13">
        <v>41</v>
      </c>
      <c r="BU132" s="13">
        <v>43</v>
      </c>
      <c r="BV132" s="13">
        <v>41</v>
      </c>
      <c r="BW132" s="13">
        <v>50</v>
      </c>
      <c r="BX132" s="13">
        <v>39</v>
      </c>
      <c r="BY132" s="13">
        <v>43</v>
      </c>
      <c r="BZ132" s="13">
        <v>32</v>
      </c>
      <c r="CA132" s="13">
        <v>48</v>
      </c>
      <c r="CB132" s="13">
        <v>43</v>
      </c>
      <c r="CC132" s="13">
        <v>45</v>
      </c>
      <c r="CD132" s="13">
        <v>31</v>
      </c>
      <c r="CE132" s="13">
        <v>45</v>
      </c>
      <c r="CF132" s="13">
        <v>39</v>
      </c>
      <c r="CG132" s="13">
        <v>54</v>
      </c>
      <c r="CH132" s="13">
        <v>39</v>
      </c>
      <c r="CI132" s="13">
        <v>44</v>
      </c>
      <c r="CJ132" s="13">
        <v>43</v>
      </c>
      <c r="CK132" s="13">
        <v>43</v>
      </c>
      <c r="CL132" s="13">
        <v>38</v>
      </c>
      <c r="CM132" s="13">
        <v>49</v>
      </c>
      <c r="CN132" s="13">
        <v>49</v>
      </c>
      <c r="CO132" s="13">
        <v>51</v>
      </c>
      <c r="CP132" s="13">
        <v>38</v>
      </c>
      <c r="CQ132" s="13">
        <v>40</v>
      </c>
      <c r="CR132" s="13">
        <v>40</v>
      </c>
      <c r="CS132" s="13">
        <v>38</v>
      </c>
      <c r="CT132" s="13">
        <v>24</v>
      </c>
      <c r="CU132" s="13">
        <v>26</v>
      </c>
      <c r="CV132" s="13">
        <v>34</v>
      </c>
      <c r="CW132" s="13">
        <v>34</v>
      </c>
      <c r="CX132" s="13">
        <v>34</v>
      </c>
      <c r="CY132" s="13">
        <v>30</v>
      </c>
      <c r="CZ132" s="13">
        <v>40</v>
      </c>
      <c r="DA132" s="13">
        <v>36</v>
      </c>
      <c r="DB132" s="13">
        <v>22</v>
      </c>
      <c r="DC132" s="13">
        <v>30</v>
      </c>
      <c r="DD132" s="13">
        <v>20</v>
      </c>
      <c r="DE132" s="13">
        <v>24</v>
      </c>
      <c r="DF132" s="13">
        <v>20</v>
      </c>
      <c r="DG132" s="13">
        <v>19</v>
      </c>
      <c r="DH132" s="13">
        <v>21</v>
      </c>
      <c r="DI132" s="13">
        <v>22</v>
      </c>
      <c r="DJ132" s="13">
        <v>13</v>
      </c>
      <c r="DK132" s="13">
        <v>24</v>
      </c>
      <c r="DL132" s="13">
        <v>22</v>
      </c>
      <c r="DM132" s="13">
        <v>10</v>
      </c>
      <c r="DN132" s="13">
        <v>20</v>
      </c>
      <c r="DO132" s="13">
        <v>9</v>
      </c>
      <c r="DP132" s="13">
        <v>23</v>
      </c>
      <c r="DQ132" s="13">
        <v>13</v>
      </c>
      <c r="DR132" s="13">
        <v>15</v>
      </c>
      <c r="DS132" s="13">
        <v>11</v>
      </c>
      <c r="DT132" s="13">
        <v>6</v>
      </c>
      <c r="DU132" s="13">
        <v>7</v>
      </c>
      <c r="DV132" s="13">
        <v>10</v>
      </c>
      <c r="DW132" s="13">
        <v>6</v>
      </c>
      <c r="DX132" s="13">
        <v>6</v>
      </c>
      <c r="DY132" s="13">
        <v>9</v>
      </c>
      <c r="DZ132" s="13">
        <v>6</v>
      </c>
      <c r="EA132" s="13">
        <v>11</v>
      </c>
      <c r="EB132" s="13">
        <v>10</v>
      </c>
      <c r="EC132" s="13">
        <v>5</v>
      </c>
      <c r="ED132" s="13">
        <v>4</v>
      </c>
      <c r="EE132" s="13">
        <v>2</v>
      </c>
      <c r="EF132" s="13">
        <v>3</v>
      </c>
      <c r="EG132" s="13">
        <v>6</v>
      </c>
      <c r="EH132" s="13">
        <v>4</v>
      </c>
      <c r="EI132" s="13">
        <v>1</v>
      </c>
      <c r="EJ132" s="13">
        <v>5</v>
      </c>
      <c r="EK132" s="13"/>
      <c r="EL132" s="13">
        <v>1</v>
      </c>
      <c r="EM132" s="13">
        <v>4</v>
      </c>
      <c r="EN132" s="13"/>
      <c r="EO132" s="13">
        <v>2</v>
      </c>
      <c r="EP132" s="13">
        <v>1</v>
      </c>
      <c r="EQ132" s="13">
        <v>1</v>
      </c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57">
        <v>2193</v>
      </c>
      <c r="FD132" s="13">
        <v>2193</v>
      </c>
      <c r="FE132" s="16" t="s">
        <v>212</v>
      </c>
      <c r="FF132" s="13">
        <v>7</v>
      </c>
      <c r="FG132" s="13">
        <v>8</v>
      </c>
      <c r="FH132" s="13">
        <v>10</v>
      </c>
      <c r="FI132" s="13">
        <v>9</v>
      </c>
      <c r="FJ132" s="13">
        <v>3</v>
      </c>
      <c r="FK132" s="13">
        <v>5</v>
      </c>
      <c r="FL132" s="13">
        <v>3</v>
      </c>
      <c r="FM132" s="13">
        <v>7</v>
      </c>
      <c r="FN132" s="13">
        <v>8</v>
      </c>
      <c r="FO132" s="13">
        <v>2</v>
      </c>
      <c r="FP132" s="13">
        <v>2</v>
      </c>
      <c r="FQ132" s="13">
        <v>8</v>
      </c>
      <c r="FR132" s="13">
        <v>8</v>
      </c>
      <c r="FS132" s="13">
        <v>6</v>
      </c>
      <c r="FT132" s="13">
        <v>11</v>
      </c>
      <c r="FU132" s="13">
        <v>16</v>
      </c>
      <c r="FV132" s="13">
        <v>19</v>
      </c>
      <c r="FW132" s="13">
        <v>18</v>
      </c>
      <c r="FX132" s="13">
        <v>19</v>
      </c>
      <c r="FY132" s="13">
        <v>22</v>
      </c>
      <c r="FZ132" s="13">
        <v>30</v>
      </c>
      <c r="GA132" s="13">
        <v>30</v>
      </c>
      <c r="GB132" s="13">
        <v>27</v>
      </c>
      <c r="GC132" s="13">
        <v>31</v>
      </c>
      <c r="GD132" s="13">
        <v>31</v>
      </c>
      <c r="GE132" s="13">
        <v>34</v>
      </c>
      <c r="GF132" s="13">
        <v>35</v>
      </c>
      <c r="GG132" s="13">
        <v>34</v>
      </c>
      <c r="GH132" s="13">
        <v>45</v>
      </c>
      <c r="GI132" s="13">
        <v>36</v>
      </c>
      <c r="GJ132" s="13">
        <v>36</v>
      </c>
      <c r="GK132" s="13">
        <v>40</v>
      </c>
      <c r="GL132" s="13">
        <v>34</v>
      </c>
      <c r="GM132" s="13">
        <v>32</v>
      </c>
      <c r="GN132" s="13">
        <v>33</v>
      </c>
      <c r="GO132" s="13">
        <v>36</v>
      </c>
      <c r="GP132" s="13">
        <v>32</v>
      </c>
      <c r="GQ132" s="13">
        <v>49</v>
      </c>
      <c r="GR132" s="13">
        <v>33</v>
      </c>
      <c r="GS132" s="13">
        <v>30</v>
      </c>
      <c r="GT132" s="13">
        <v>43</v>
      </c>
      <c r="GU132" s="13">
        <v>40</v>
      </c>
      <c r="GV132" s="13">
        <v>41</v>
      </c>
      <c r="GW132" s="13">
        <v>32</v>
      </c>
      <c r="GX132" s="13">
        <v>36</v>
      </c>
      <c r="GY132" s="13">
        <v>30</v>
      </c>
      <c r="GZ132" s="13">
        <v>37</v>
      </c>
      <c r="HA132" s="13">
        <v>34</v>
      </c>
      <c r="HB132" s="13">
        <v>24</v>
      </c>
      <c r="HC132" s="13">
        <v>38</v>
      </c>
      <c r="HD132" s="13">
        <v>31</v>
      </c>
      <c r="HE132" s="13">
        <v>27</v>
      </c>
      <c r="HF132" s="13">
        <v>34</v>
      </c>
      <c r="HG132" s="13">
        <v>35</v>
      </c>
      <c r="HH132" s="13">
        <v>30</v>
      </c>
      <c r="HI132" s="13">
        <v>33</v>
      </c>
      <c r="HJ132" s="13">
        <v>34</v>
      </c>
      <c r="HK132" s="13">
        <v>24</v>
      </c>
      <c r="HL132" s="13">
        <v>30</v>
      </c>
      <c r="HM132" s="13">
        <v>25</v>
      </c>
      <c r="HN132" s="13">
        <v>18</v>
      </c>
      <c r="HO132" s="13">
        <v>28</v>
      </c>
      <c r="HP132" s="13">
        <v>20</v>
      </c>
      <c r="HQ132" s="13">
        <v>27</v>
      </c>
      <c r="HR132" s="13">
        <v>20</v>
      </c>
      <c r="HS132" s="13">
        <v>20</v>
      </c>
      <c r="HT132" s="13">
        <v>20</v>
      </c>
      <c r="HU132" s="13">
        <v>12</v>
      </c>
      <c r="HV132" s="13">
        <v>18</v>
      </c>
      <c r="HW132" s="13">
        <v>14</v>
      </c>
      <c r="HX132" s="13">
        <v>17</v>
      </c>
      <c r="HY132" s="13">
        <v>15</v>
      </c>
      <c r="HZ132" s="13">
        <v>14</v>
      </c>
      <c r="IA132" s="13">
        <v>14</v>
      </c>
      <c r="IB132" s="13">
        <v>11</v>
      </c>
      <c r="IC132" s="13">
        <v>14</v>
      </c>
      <c r="ID132" s="13">
        <v>11</v>
      </c>
      <c r="IE132" s="13">
        <v>11</v>
      </c>
      <c r="IF132" s="13">
        <v>7</v>
      </c>
      <c r="IG132" s="13">
        <v>11</v>
      </c>
      <c r="IH132" s="13">
        <v>7</v>
      </c>
      <c r="II132" s="13">
        <v>5</v>
      </c>
      <c r="IJ132" s="13">
        <v>7</v>
      </c>
      <c r="IK132" s="13">
        <v>3</v>
      </c>
      <c r="IL132" s="13">
        <v>6</v>
      </c>
      <c r="IM132" s="13">
        <v>8</v>
      </c>
      <c r="IN132" s="13">
        <v>4</v>
      </c>
      <c r="IO132" s="13">
        <v>6</v>
      </c>
      <c r="IP132" s="13">
        <v>4</v>
      </c>
      <c r="IQ132" s="13">
        <v>2</v>
      </c>
      <c r="IR132" s="13">
        <v>3</v>
      </c>
      <c r="IS132" s="13">
        <v>2</v>
      </c>
      <c r="IT132" s="13">
        <v>1</v>
      </c>
      <c r="IU132" s="13">
        <v>2</v>
      </c>
      <c r="IV132" s="13"/>
      <c r="IW132" s="13"/>
      <c r="IX132" s="13"/>
      <c r="IY132" s="13">
        <v>1</v>
      </c>
      <c r="IZ132" s="13">
        <v>1</v>
      </c>
      <c r="JA132" s="13"/>
      <c r="JB132" s="13"/>
      <c r="JC132" s="13"/>
      <c r="JD132" s="13"/>
      <c r="JE132" s="13"/>
      <c r="JF132" s="13"/>
      <c r="JG132" s="13"/>
      <c r="JH132" s="13"/>
      <c r="JI132" s="57">
        <v>1921</v>
      </c>
      <c r="JJ132" s="13"/>
      <c r="JK132" s="13">
        <v>1</v>
      </c>
      <c r="JL132" s="13"/>
      <c r="JM132" s="13"/>
      <c r="JN132" s="13"/>
      <c r="JO132" s="13"/>
      <c r="JP132" s="13"/>
      <c r="JQ132" s="13"/>
      <c r="JR132" s="13"/>
      <c r="JS132" s="13">
        <v>1</v>
      </c>
      <c r="JT132" s="13">
        <v>1</v>
      </c>
      <c r="JU132" s="13">
        <v>7</v>
      </c>
      <c r="JV132" s="13">
        <v>2</v>
      </c>
      <c r="JW132" s="13">
        <v>1</v>
      </c>
      <c r="JX132" s="13"/>
      <c r="JY132" s="13">
        <v>1</v>
      </c>
      <c r="JZ132" s="13"/>
      <c r="KA132" s="13">
        <v>1</v>
      </c>
      <c r="KB132" s="13">
        <v>3</v>
      </c>
      <c r="KC132" s="13">
        <v>4</v>
      </c>
      <c r="KD132" s="13">
        <v>1</v>
      </c>
      <c r="KE132" s="13">
        <v>1</v>
      </c>
      <c r="KF132" s="13"/>
      <c r="KG132" s="13">
        <v>1</v>
      </c>
      <c r="KH132" s="13"/>
      <c r="KI132" s="13"/>
      <c r="KJ132" s="13"/>
      <c r="KK132" s="13">
        <v>1</v>
      </c>
      <c r="KL132" s="13"/>
      <c r="KM132" s="13"/>
      <c r="KN132" s="13"/>
      <c r="KO132" s="13"/>
      <c r="KP132" s="13">
        <v>1</v>
      </c>
      <c r="KQ132" s="13">
        <v>2</v>
      </c>
      <c r="KR132" s="13">
        <v>3</v>
      </c>
      <c r="KS132" s="13">
        <v>2</v>
      </c>
      <c r="KT132" s="13"/>
      <c r="KU132" s="13">
        <v>2</v>
      </c>
      <c r="KV132" s="13">
        <v>1</v>
      </c>
      <c r="KW132" s="13"/>
      <c r="KX132" s="13"/>
      <c r="KY132" s="13">
        <v>2</v>
      </c>
      <c r="KZ132" s="13"/>
      <c r="LA132" s="13"/>
      <c r="LB132" s="13">
        <v>2</v>
      </c>
      <c r="LC132" s="13">
        <v>1</v>
      </c>
      <c r="LD132" s="13"/>
      <c r="LE132" s="13">
        <v>1</v>
      </c>
      <c r="LF132" s="13"/>
      <c r="LG132" s="13">
        <v>2</v>
      </c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>
        <v>1</v>
      </c>
      <c r="LY132" s="13"/>
      <c r="LZ132" s="13"/>
      <c r="MA132" s="13"/>
      <c r="MB132" s="13">
        <v>1</v>
      </c>
      <c r="MC132" s="13"/>
      <c r="MD132" s="13">
        <v>1</v>
      </c>
      <c r="ME132" s="13"/>
      <c r="MF132" s="13"/>
      <c r="MG132" s="13">
        <v>1</v>
      </c>
      <c r="MH132" s="13">
        <v>1</v>
      </c>
      <c r="MI132" s="13"/>
      <c r="MJ132" s="13"/>
      <c r="MK132" s="13"/>
      <c r="ML132" s="13">
        <v>1</v>
      </c>
      <c r="MM132" s="13">
        <v>1</v>
      </c>
      <c r="MN132" s="13"/>
      <c r="MO132" s="13"/>
      <c r="MP132" s="13">
        <v>2</v>
      </c>
      <c r="MQ132" s="13"/>
      <c r="MR132" s="13">
        <v>1</v>
      </c>
      <c r="MS132" s="13">
        <v>1</v>
      </c>
      <c r="MT132" s="13"/>
      <c r="MU132" s="13"/>
      <c r="MV132" s="13">
        <v>1</v>
      </c>
      <c r="MW132" s="13"/>
      <c r="MX132" s="13"/>
      <c r="MY132" s="13">
        <v>1</v>
      </c>
      <c r="MZ132" s="13">
        <v>1</v>
      </c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>
        <v>2</v>
      </c>
      <c r="NN132" s="57">
        <v>61</v>
      </c>
      <c r="NO132" s="13">
        <v>1982</v>
      </c>
    </row>
    <row r="133" spans="1:379">
      <c r="A133" s="8" t="s">
        <v>214</v>
      </c>
      <c r="B133" s="232">
        <f t="shared" si="190"/>
        <v>26</v>
      </c>
      <c r="C133" s="232">
        <f t="shared" si="191"/>
        <v>21</v>
      </c>
      <c r="D133" s="232">
        <f t="shared" si="192"/>
        <v>48</v>
      </c>
      <c r="E133" s="232">
        <f t="shared" si="193"/>
        <v>73</v>
      </c>
      <c r="F133" s="232">
        <f t="shared" si="194"/>
        <v>99</v>
      </c>
      <c r="G133" s="232">
        <f t="shared" si="195"/>
        <v>132</v>
      </c>
      <c r="H133" s="232">
        <f t="shared" si="196"/>
        <v>141</v>
      </c>
      <c r="I133" s="232">
        <f t="shared" si="197"/>
        <v>133</v>
      </c>
      <c r="J133" s="232">
        <f t="shared" si="198"/>
        <v>99</v>
      </c>
      <c r="K133" s="232">
        <f t="shared" si="199"/>
        <v>138</v>
      </c>
      <c r="L133" s="232">
        <f t="shared" si="200"/>
        <v>95</v>
      </c>
      <c r="M133" s="232">
        <f t="shared" si="201"/>
        <v>107</v>
      </c>
      <c r="N133" s="232">
        <f t="shared" si="202"/>
        <v>62</v>
      </c>
      <c r="O133" s="232">
        <f t="shared" si="203"/>
        <v>54</v>
      </c>
      <c r="P133" s="232">
        <f t="shared" si="204"/>
        <v>43</v>
      </c>
      <c r="Q133" s="232">
        <f t="shared" si="205"/>
        <v>48</v>
      </c>
      <c r="R133" s="232">
        <f t="shared" si="206"/>
        <v>25</v>
      </c>
      <c r="S133" s="232">
        <f t="shared" si="207"/>
        <v>36</v>
      </c>
      <c r="T133" s="232">
        <f t="shared" si="208"/>
        <v>6</v>
      </c>
      <c r="U133" s="232">
        <f t="shared" si="209"/>
        <v>14</v>
      </c>
      <c r="W133" s="16" t="s">
        <v>138</v>
      </c>
      <c r="X133" s="616">
        <f t="shared" si="169"/>
        <v>13</v>
      </c>
      <c r="Y133" s="616">
        <f t="shared" si="170"/>
        <v>18</v>
      </c>
      <c r="Z133" s="616">
        <f t="shared" si="171"/>
        <v>31</v>
      </c>
      <c r="AA133" s="616">
        <f t="shared" si="172"/>
        <v>37</v>
      </c>
      <c r="AB133" s="616">
        <f t="shared" si="173"/>
        <v>83</v>
      </c>
      <c r="AC133" s="616">
        <f t="shared" si="174"/>
        <v>61</v>
      </c>
      <c r="AD133" s="616">
        <f t="shared" si="175"/>
        <v>46</v>
      </c>
      <c r="AE133" s="616">
        <f t="shared" si="176"/>
        <v>73</v>
      </c>
      <c r="AF133" s="616">
        <f t="shared" si="177"/>
        <v>58</v>
      </c>
      <c r="AG133" s="616">
        <f t="shared" si="178"/>
        <v>64</v>
      </c>
      <c r="AH133" s="616">
        <f t="shared" si="179"/>
        <v>33</v>
      </c>
      <c r="AI133" s="616">
        <f t="shared" si="180"/>
        <v>41</v>
      </c>
      <c r="AJ133" s="616">
        <f t="shared" si="181"/>
        <v>17</v>
      </c>
      <c r="AK133" s="616">
        <f t="shared" si="182"/>
        <v>21</v>
      </c>
      <c r="AL133" s="616">
        <f t="shared" si="183"/>
        <v>11</v>
      </c>
      <c r="AM133" s="616">
        <f t="shared" si="184"/>
        <v>14</v>
      </c>
      <c r="AN133" s="616">
        <f t="shared" si="185"/>
        <v>6</v>
      </c>
      <c r="AO133" s="616">
        <f t="shared" si="186"/>
        <v>11</v>
      </c>
      <c r="AP133" s="616">
        <f t="shared" si="187"/>
        <v>1</v>
      </c>
      <c r="AQ133" s="616">
        <f t="shared" si="188"/>
        <v>0</v>
      </c>
      <c r="AR133" s="616">
        <f t="shared" si="189"/>
        <v>7</v>
      </c>
      <c r="AT133" s="16" t="s">
        <v>138</v>
      </c>
      <c r="AU133" s="13">
        <v>2</v>
      </c>
      <c r="AV133" s="13">
        <v>1</v>
      </c>
      <c r="AW133" s="13">
        <v>3</v>
      </c>
      <c r="AX133" s="13">
        <v>2</v>
      </c>
      <c r="AY133" s="13">
        <v>2</v>
      </c>
      <c r="AZ133" s="13">
        <v>1</v>
      </c>
      <c r="BA133" s="13">
        <v>1</v>
      </c>
      <c r="BB133" s="13">
        <v>1</v>
      </c>
      <c r="BC133" s="13">
        <v>2</v>
      </c>
      <c r="BD133" s="13">
        <v>3</v>
      </c>
      <c r="BE133" s="13">
        <v>3</v>
      </c>
      <c r="BF133" s="13">
        <v>1</v>
      </c>
      <c r="BG133" s="13"/>
      <c r="BH133" s="13">
        <v>7</v>
      </c>
      <c r="BI133" s="13">
        <v>2</v>
      </c>
      <c r="BJ133" s="13">
        <v>4</v>
      </c>
      <c r="BK133" s="13">
        <v>3</v>
      </c>
      <c r="BL133" s="13">
        <v>8</v>
      </c>
      <c r="BM133" s="13">
        <v>5</v>
      </c>
      <c r="BN133" s="13">
        <v>4</v>
      </c>
      <c r="BO133" s="13">
        <v>9</v>
      </c>
      <c r="BP133" s="13">
        <v>7</v>
      </c>
      <c r="BQ133" s="13">
        <v>5</v>
      </c>
      <c r="BR133" s="13">
        <v>11</v>
      </c>
      <c r="BS133" s="13">
        <v>4</v>
      </c>
      <c r="BT133" s="13">
        <v>5</v>
      </c>
      <c r="BU133" s="13">
        <v>6</v>
      </c>
      <c r="BV133" s="13">
        <v>4</v>
      </c>
      <c r="BW133" s="13">
        <v>4</v>
      </c>
      <c r="BX133" s="13">
        <v>6</v>
      </c>
      <c r="BY133" s="13">
        <v>10</v>
      </c>
      <c r="BZ133" s="13">
        <v>10</v>
      </c>
      <c r="CA133" s="13">
        <v>6</v>
      </c>
      <c r="CB133" s="13">
        <v>10</v>
      </c>
      <c r="CC133" s="13">
        <v>7</v>
      </c>
      <c r="CD133" s="13">
        <v>5</v>
      </c>
      <c r="CE133" s="13">
        <v>5</v>
      </c>
      <c r="CF133" s="13">
        <v>6</v>
      </c>
      <c r="CG133" s="13">
        <v>5</v>
      </c>
      <c r="CH133" s="13">
        <v>9</v>
      </c>
      <c r="CI133" s="13">
        <v>5</v>
      </c>
      <c r="CJ133" s="13">
        <v>10</v>
      </c>
      <c r="CK133" s="13">
        <v>7</v>
      </c>
      <c r="CL133" s="13">
        <v>4</v>
      </c>
      <c r="CM133" s="13">
        <v>7</v>
      </c>
      <c r="CN133" s="13">
        <v>7</v>
      </c>
      <c r="CO133" s="13">
        <v>6</v>
      </c>
      <c r="CP133" s="13">
        <v>4</v>
      </c>
      <c r="CQ133" s="13">
        <v>6</v>
      </c>
      <c r="CR133" s="13">
        <v>8</v>
      </c>
      <c r="CS133" s="13">
        <v>5</v>
      </c>
      <c r="CT133" s="13">
        <v>5</v>
      </c>
      <c r="CU133" s="13">
        <v>5</v>
      </c>
      <c r="CV133" s="13">
        <v>3</v>
      </c>
      <c r="CW133" s="13">
        <v>7</v>
      </c>
      <c r="CX133" s="13">
        <v>3</v>
      </c>
      <c r="CY133" s="13"/>
      <c r="CZ133" s="13">
        <v>3</v>
      </c>
      <c r="DA133" s="13">
        <v>6</v>
      </c>
      <c r="DB133" s="13">
        <v>4</v>
      </c>
      <c r="DC133" s="13">
        <v>2</v>
      </c>
      <c r="DD133" s="13"/>
      <c r="DE133" s="13">
        <v>3</v>
      </c>
      <c r="DF133" s="13">
        <v>3</v>
      </c>
      <c r="DG133" s="13">
        <v>2</v>
      </c>
      <c r="DH133" s="13">
        <v>5</v>
      </c>
      <c r="DI133" s="13">
        <v>1</v>
      </c>
      <c r="DJ133" s="13">
        <v>1</v>
      </c>
      <c r="DK133" s="13">
        <v>1</v>
      </c>
      <c r="DL133" s="13">
        <v>3</v>
      </c>
      <c r="DM133" s="13">
        <v>2</v>
      </c>
      <c r="DN133" s="13">
        <v>1</v>
      </c>
      <c r="DO133" s="13">
        <v>1</v>
      </c>
      <c r="DP133" s="13">
        <v>1</v>
      </c>
      <c r="DQ133" s="13">
        <v>1</v>
      </c>
      <c r="DR133" s="13">
        <v>1</v>
      </c>
      <c r="DS133" s="13">
        <v>1</v>
      </c>
      <c r="DT133" s="13">
        <v>2</v>
      </c>
      <c r="DU133" s="13">
        <v>2</v>
      </c>
      <c r="DV133" s="13">
        <v>2</v>
      </c>
      <c r="DW133" s="13">
        <v>2</v>
      </c>
      <c r="DX133" s="13">
        <v>2</v>
      </c>
      <c r="DY133" s="13">
        <v>1</v>
      </c>
      <c r="DZ133" s="13">
        <v>1</v>
      </c>
      <c r="EA133" s="13"/>
      <c r="EB133" s="13">
        <v>1</v>
      </c>
      <c r="EC133" s="13">
        <v>2</v>
      </c>
      <c r="ED133" s="13">
        <v>1</v>
      </c>
      <c r="EE133" s="13"/>
      <c r="EF133" s="13">
        <v>1</v>
      </c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57">
        <v>340</v>
      </c>
      <c r="FD133" s="13">
        <v>340</v>
      </c>
      <c r="FE133" s="16" t="s">
        <v>138</v>
      </c>
      <c r="FF133" s="13">
        <v>1</v>
      </c>
      <c r="FG133" s="13">
        <v>2</v>
      </c>
      <c r="FH133" s="13">
        <v>3</v>
      </c>
      <c r="FI133" s="13">
        <v>2</v>
      </c>
      <c r="FJ133" s="13">
        <v>1</v>
      </c>
      <c r="FK133" s="13">
        <v>1</v>
      </c>
      <c r="FL133" s="13">
        <v>1</v>
      </c>
      <c r="FM133" s="13">
        <v>2</v>
      </c>
      <c r="FN133" s="13"/>
      <c r="FO133" s="13"/>
      <c r="FP133" s="13"/>
      <c r="FQ133" s="13">
        <v>2</v>
      </c>
      <c r="FR133" s="13"/>
      <c r="FS133" s="13">
        <v>8</v>
      </c>
      <c r="FT133" s="13"/>
      <c r="FU133" s="13">
        <v>1</v>
      </c>
      <c r="FV133" s="13">
        <v>4</v>
      </c>
      <c r="FW133" s="13">
        <v>7</v>
      </c>
      <c r="FX133" s="13">
        <v>4</v>
      </c>
      <c r="FY133" s="13">
        <v>5</v>
      </c>
      <c r="FZ133" s="13">
        <v>14</v>
      </c>
      <c r="GA133" s="13">
        <v>5</v>
      </c>
      <c r="GB133" s="13">
        <v>6</v>
      </c>
      <c r="GC133" s="13">
        <v>7</v>
      </c>
      <c r="GD133" s="13">
        <v>16</v>
      </c>
      <c r="GE133" s="13">
        <v>5</v>
      </c>
      <c r="GF133" s="13">
        <v>11</v>
      </c>
      <c r="GG133" s="13">
        <v>6</v>
      </c>
      <c r="GH133" s="13">
        <v>4</v>
      </c>
      <c r="GI133" s="13">
        <v>9</v>
      </c>
      <c r="GJ133" s="13">
        <v>5</v>
      </c>
      <c r="GK133" s="13">
        <v>4</v>
      </c>
      <c r="GL133" s="13">
        <v>5</v>
      </c>
      <c r="GM133" s="13">
        <v>5</v>
      </c>
      <c r="GN133" s="13">
        <v>4</v>
      </c>
      <c r="GO133" s="13">
        <v>4</v>
      </c>
      <c r="GP133" s="13">
        <v>4</v>
      </c>
      <c r="GQ133" s="13">
        <v>4</v>
      </c>
      <c r="GR133" s="13">
        <v>5</v>
      </c>
      <c r="GS133" s="13">
        <v>6</v>
      </c>
      <c r="GT133" s="13">
        <v>5</v>
      </c>
      <c r="GU133" s="13">
        <v>5</v>
      </c>
      <c r="GV133" s="13">
        <v>4</v>
      </c>
      <c r="GW133" s="13">
        <v>9</v>
      </c>
      <c r="GX133" s="13">
        <v>5</v>
      </c>
      <c r="GY133" s="13">
        <v>6</v>
      </c>
      <c r="GZ133" s="13">
        <v>3</v>
      </c>
      <c r="HA133" s="13">
        <v>5</v>
      </c>
      <c r="HB133" s="13">
        <v>5</v>
      </c>
      <c r="HC133" s="13">
        <v>11</v>
      </c>
      <c r="HD133" s="13">
        <v>3</v>
      </c>
      <c r="HE133" s="13">
        <v>6</v>
      </c>
      <c r="HF133" s="13"/>
      <c r="HG133" s="13">
        <v>2</v>
      </c>
      <c r="HH133" s="13">
        <v>3</v>
      </c>
      <c r="HI133" s="13">
        <v>3</v>
      </c>
      <c r="HJ133" s="13">
        <v>3</v>
      </c>
      <c r="HK133" s="13">
        <v>4</v>
      </c>
      <c r="HL133" s="13">
        <v>5</v>
      </c>
      <c r="HM133" s="13">
        <v>4</v>
      </c>
      <c r="HN133" s="13">
        <v>2</v>
      </c>
      <c r="HO133" s="13">
        <v>3</v>
      </c>
      <c r="HP133" s="13">
        <v>3</v>
      </c>
      <c r="HQ133" s="13">
        <v>2</v>
      </c>
      <c r="HR133" s="13">
        <v>2</v>
      </c>
      <c r="HS133" s="13">
        <v>2</v>
      </c>
      <c r="HT133" s="13"/>
      <c r="HU133" s="13">
        <v>2</v>
      </c>
      <c r="HV133" s="13">
        <v>1</v>
      </c>
      <c r="HW133" s="13"/>
      <c r="HX133" s="13">
        <v>1</v>
      </c>
      <c r="HY133" s="13">
        <v>1</v>
      </c>
      <c r="HZ133" s="13">
        <v>3</v>
      </c>
      <c r="IA133" s="13">
        <v>1</v>
      </c>
      <c r="IB133" s="13"/>
      <c r="IC133" s="13">
        <v>1</v>
      </c>
      <c r="ID133" s="13">
        <v>1</v>
      </c>
      <c r="IE133" s="13"/>
      <c r="IF133" s="13">
        <v>1</v>
      </c>
      <c r="IG133" s="13">
        <v>2</v>
      </c>
      <c r="IH133" s="13">
        <v>1</v>
      </c>
      <c r="II133" s="13">
        <v>1</v>
      </c>
      <c r="IJ133" s="13"/>
      <c r="IK133" s="13">
        <v>1</v>
      </c>
      <c r="IL133" s="13"/>
      <c r="IM133" s="13">
        <v>1</v>
      </c>
      <c r="IN133" s="13"/>
      <c r="IO133" s="13">
        <v>2</v>
      </c>
      <c r="IP133" s="13"/>
      <c r="IQ133" s="13"/>
      <c r="IR133" s="13"/>
      <c r="IS133" s="13">
        <v>1</v>
      </c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57">
        <v>299</v>
      </c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>
        <v>1</v>
      </c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>
        <v>1</v>
      </c>
      <c r="KZ133" s="13"/>
      <c r="LA133" s="13"/>
      <c r="LB133" s="13"/>
      <c r="LC133" s="13"/>
      <c r="LD133" s="13"/>
      <c r="LE133" s="13"/>
      <c r="LF133" s="13">
        <v>1</v>
      </c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>
        <v>1</v>
      </c>
      <c r="MI133" s="13"/>
      <c r="MJ133" s="13"/>
      <c r="MK133" s="13"/>
      <c r="ML133" s="13"/>
      <c r="MM133" s="13">
        <v>2</v>
      </c>
      <c r="MN133" s="13"/>
      <c r="MO133" s="13">
        <v>1</v>
      </c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57">
        <v>7</v>
      </c>
      <c r="NO133" s="13">
        <v>306</v>
      </c>
    </row>
    <row r="134" spans="1:379">
      <c r="A134" s="8" t="s">
        <v>145</v>
      </c>
      <c r="B134" s="232">
        <f t="shared" si="190"/>
        <v>3</v>
      </c>
      <c r="C134" s="232">
        <f t="shared" si="191"/>
        <v>4</v>
      </c>
      <c r="D134" s="232">
        <f t="shared" si="192"/>
        <v>24</v>
      </c>
      <c r="E134" s="232">
        <f t="shared" si="193"/>
        <v>21</v>
      </c>
      <c r="F134" s="232">
        <f t="shared" si="194"/>
        <v>67</v>
      </c>
      <c r="G134" s="232">
        <f t="shared" si="195"/>
        <v>81</v>
      </c>
      <c r="H134" s="232">
        <f t="shared" si="196"/>
        <v>73</v>
      </c>
      <c r="I134" s="232">
        <f t="shared" si="197"/>
        <v>59</v>
      </c>
      <c r="J134" s="232">
        <f t="shared" si="198"/>
        <v>42</v>
      </c>
      <c r="K134" s="232">
        <f t="shared" si="199"/>
        <v>54</v>
      </c>
      <c r="L134" s="232">
        <f t="shared" si="200"/>
        <v>55</v>
      </c>
      <c r="M134" s="232">
        <f t="shared" si="201"/>
        <v>42</v>
      </c>
      <c r="N134" s="232">
        <f t="shared" si="202"/>
        <v>20</v>
      </c>
      <c r="O134" s="232">
        <f t="shared" si="203"/>
        <v>25</v>
      </c>
      <c r="P134" s="232">
        <f t="shared" si="204"/>
        <v>4</v>
      </c>
      <c r="Q134" s="232">
        <f t="shared" si="205"/>
        <v>9</v>
      </c>
      <c r="R134" s="232">
        <f t="shared" si="206"/>
        <v>6</v>
      </c>
      <c r="S134" s="232">
        <f t="shared" si="207"/>
        <v>7</v>
      </c>
      <c r="T134" s="232">
        <f t="shared" si="208"/>
        <v>3</v>
      </c>
      <c r="U134" s="232">
        <f t="shared" si="209"/>
        <v>2</v>
      </c>
      <c r="W134" s="16" t="s">
        <v>139</v>
      </c>
      <c r="X134" s="616">
        <f t="shared" si="169"/>
        <v>199</v>
      </c>
      <c r="Y134" s="616">
        <f t="shared" si="170"/>
        <v>152</v>
      </c>
      <c r="Z134" s="616">
        <f t="shared" si="171"/>
        <v>467</v>
      </c>
      <c r="AA134" s="616">
        <f t="shared" si="172"/>
        <v>551</v>
      </c>
      <c r="AB134" s="616">
        <f t="shared" si="173"/>
        <v>1224</v>
      </c>
      <c r="AC134" s="616">
        <f t="shared" si="174"/>
        <v>1344</v>
      </c>
      <c r="AD134" s="616">
        <f t="shared" si="175"/>
        <v>1479</v>
      </c>
      <c r="AE134" s="616">
        <f t="shared" si="176"/>
        <v>1749</v>
      </c>
      <c r="AF134" s="616">
        <f t="shared" si="177"/>
        <v>1340</v>
      </c>
      <c r="AG134" s="616">
        <f t="shared" si="178"/>
        <v>1467</v>
      </c>
      <c r="AH134" s="616">
        <f t="shared" si="179"/>
        <v>1074</v>
      </c>
      <c r="AI134" s="616">
        <f t="shared" si="180"/>
        <v>1190</v>
      </c>
      <c r="AJ134" s="616">
        <f t="shared" si="181"/>
        <v>751</v>
      </c>
      <c r="AK134" s="616">
        <f t="shared" si="182"/>
        <v>773</v>
      </c>
      <c r="AL134" s="616">
        <f t="shared" si="183"/>
        <v>414</v>
      </c>
      <c r="AM134" s="616">
        <f t="shared" si="184"/>
        <v>440</v>
      </c>
      <c r="AN134" s="616">
        <f t="shared" si="185"/>
        <v>134</v>
      </c>
      <c r="AO134" s="616">
        <f t="shared" si="186"/>
        <v>266</v>
      </c>
      <c r="AP134" s="616">
        <f t="shared" si="187"/>
        <v>24</v>
      </c>
      <c r="AQ134" s="616">
        <f t="shared" si="188"/>
        <v>69</v>
      </c>
      <c r="AR134" s="616">
        <f t="shared" si="189"/>
        <v>61</v>
      </c>
      <c r="AT134" s="16" t="s">
        <v>139</v>
      </c>
      <c r="AU134" s="13">
        <v>2</v>
      </c>
      <c r="AV134" s="13">
        <v>18</v>
      </c>
      <c r="AW134" s="13">
        <v>18</v>
      </c>
      <c r="AX134" s="13">
        <v>22</v>
      </c>
      <c r="AY134" s="13">
        <v>11</v>
      </c>
      <c r="AZ134" s="13">
        <v>20</v>
      </c>
      <c r="BA134" s="13">
        <v>17</v>
      </c>
      <c r="BB134" s="13">
        <v>16</v>
      </c>
      <c r="BC134" s="13">
        <v>13</v>
      </c>
      <c r="BD134" s="13">
        <v>15</v>
      </c>
      <c r="BE134" s="13">
        <v>13</v>
      </c>
      <c r="BF134" s="13">
        <v>22</v>
      </c>
      <c r="BG134" s="13">
        <v>24</v>
      </c>
      <c r="BH134" s="13">
        <v>40</v>
      </c>
      <c r="BI134" s="13">
        <v>41</v>
      </c>
      <c r="BJ134" s="13">
        <v>58</v>
      </c>
      <c r="BK134" s="13">
        <v>72</v>
      </c>
      <c r="BL134" s="13">
        <v>67</v>
      </c>
      <c r="BM134" s="13">
        <v>123</v>
      </c>
      <c r="BN134" s="13">
        <v>91</v>
      </c>
      <c r="BO134" s="13">
        <v>109</v>
      </c>
      <c r="BP134" s="13">
        <v>112</v>
      </c>
      <c r="BQ134" s="13">
        <v>108</v>
      </c>
      <c r="BR134" s="13">
        <v>110</v>
      </c>
      <c r="BS134" s="13">
        <v>121</v>
      </c>
      <c r="BT134" s="13">
        <v>141</v>
      </c>
      <c r="BU134" s="13">
        <v>139</v>
      </c>
      <c r="BV134" s="13">
        <v>157</v>
      </c>
      <c r="BW134" s="13">
        <v>162</v>
      </c>
      <c r="BX134" s="13">
        <v>185</v>
      </c>
      <c r="BY134" s="13">
        <v>199</v>
      </c>
      <c r="BZ134" s="13">
        <v>175</v>
      </c>
      <c r="CA134" s="13">
        <v>173</v>
      </c>
      <c r="CB134" s="13">
        <v>167</v>
      </c>
      <c r="CC134" s="13">
        <v>172</v>
      </c>
      <c r="CD134" s="13">
        <v>193</v>
      </c>
      <c r="CE134" s="13">
        <v>164</v>
      </c>
      <c r="CF134" s="13">
        <v>155</v>
      </c>
      <c r="CG134" s="13">
        <v>181</v>
      </c>
      <c r="CH134" s="13">
        <v>170</v>
      </c>
      <c r="CI134" s="13">
        <v>145</v>
      </c>
      <c r="CJ134" s="13">
        <v>162</v>
      </c>
      <c r="CK134" s="13">
        <v>158</v>
      </c>
      <c r="CL134" s="13">
        <v>117</v>
      </c>
      <c r="CM134" s="13">
        <v>167</v>
      </c>
      <c r="CN134" s="13">
        <v>155</v>
      </c>
      <c r="CO134" s="13">
        <v>170</v>
      </c>
      <c r="CP134" s="13">
        <v>122</v>
      </c>
      <c r="CQ134" s="13">
        <v>139</v>
      </c>
      <c r="CR134" s="13">
        <v>132</v>
      </c>
      <c r="CS134" s="13">
        <v>117</v>
      </c>
      <c r="CT134" s="13">
        <v>129</v>
      </c>
      <c r="CU134" s="13">
        <v>110</v>
      </c>
      <c r="CV134" s="13">
        <v>128</v>
      </c>
      <c r="CW134" s="13">
        <v>130</v>
      </c>
      <c r="CX134" s="13">
        <v>116</v>
      </c>
      <c r="CY134" s="13">
        <v>114</v>
      </c>
      <c r="CZ134" s="13">
        <v>120</v>
      </c>
      <c r="DA134" s="13">
        <v>113</v>
      </c>
      <c r="DB134" s="13">
        <v>113</v>
      </c>
      <c r="DC134" s="13">
        <v>98</v>
      </c>
      <c r="DD134" s="13">
        <v>83</v>
      </c>
      <c r="DE134" s="13">
        <v>83</v>
      </c>
      <c r="DF134" s="13">
        <v>81</v>
      </c>
      <c r="DG134" s="13">
        <v>83</v>
      </c>
      <c r="DH134" s="13">
        <v>75</v>
      </c>
      <c r="DI134" s="13">
        <v>77</v>
      </c>
      <c r="DJ134" s="13">
        <v>72</v>
      </c>
      <c r="DK134" s="13">
        <v>58</v>
      </c>
      <c r="DL134" s="13">
        <v>63</v>
      </c>
      <c r="DM134" s="13">
        <v>46</v>
      </c>
      <c r="DN134" s="13">
        <v>67</v>
      </c>
      <c r="DO134" s="13">
        <v>39</v>
      </c>
      <c r="DP134" s="13">
        <v>49</v>
      </c>
      <c r="DQ134" s="13">
        <v>42</v>
      </c>
      <c r="DR134" s="13">
        <v>38</v>
      </c>
      <c r="DS134" s="13">
        <v>48</v>
      </c>
      <c r="DT134" s="13">
        <v>39</v>
      </c>
      <c r="DU134" s="13">
        <v>37</v>
      </c>
      <c r="DV134" s="13">
        <v>35</v>
      </c>
      <c r="DW134" s="13">
        <v>32</v>
      </c>
      <c r="DX134" s="13">
        <v>24</v>
      </c>
      <c r="DY134" s="13">
        <v>35</v>
      </c>
      <c r="DZ134" s="13">
        <v>44</v>
      </c>
      <c r="EA134" s="13">
        <v>19</v>
      </c>
      <c r="EB134" s="13">
        <v>21</v>
      </c>
      <c r="EC134" s="13">
        <v>30</v>
      </c>
      <c r="ED134" s="13">
        <v>19</v>
      </c>
      <c r="EE134" s="13">
        <v>23</v>
      </c>
      <c r="EF134" s="13">
        <v>19</v>
      </c>
      <c r="EG134" s="13">
        <v>15</v>
      </c>
      <c r="EH134" s="13">
        <v>12</v>
      </c>
      <c r="EI134" s="13">
        <v>6</v>
      </c>
      <c r="EJ134" s="13">
        <v>12</v>
      </c>
      <c r="EK134" s="13">
        <v>5</v>
      </c>
      <c r="EL134" s="13">
        <v>3</v>
      </c>
      <c r="EM134" s="13">
        <v>5</v>
      </c>
      <c r="EN134" s="13">
        <v>3</v>
      </c>
      <c r="EO134" s="13">
        <v>2</v>
      </c>
      <c r="EP134" s="13">
        <v>3</v>
      </c>
      <c r="EQ134" s="13"/>
      <c r="ER134" s="13">
        <v>2</v>
      </c>
      <c r="ES134" s="13">
        <v>1</v>
      </c>
      <c r="ET134" s="13"/>
      <c r="EU134" s="13"/>
      <c r="EV134" s="13"/>
      <c r="EW134" s="13"/>
      <c r="EX134" s="13"/>
      <c r="EY134" s="13"/>
      <c r="EZ134" s="13"/>
      <c r="FA134" s="13"/>
      <c r="FB134" s="13"/>
      <c r="FC134" s="57">
        <v>8001</v>
      </c>
      <c r="FD134" s="13">
        <v>8001</v>
      </c>
      <c r="FE134" s="16" t="s">
        <v>139</v>
      </c>
      <c r="FF134" s="13">
        <v>11</v>
      </c>
      <c r="FG134" s="13">
        <v>18</v>
      </c>
      <c r="FH134" s="13">
        <v>14</v>
      </c>
      <c r="FI134" s="13">
        <v>19</v>
      </c>
      <c r="FJ134" s="13">
        <v>15</v>
      </c>
      <c r="FK134" s="13">
        <v>24</v>
      </c>
      <c r="FL134" s="13">
        <v>17</v>
      </c>
      <c r="FM134" s="13">
        <v>25</v>
      </c>
      <c r="FN134" s="13">
        <v>26</v>
      </c>
      <c r="FO134" s="13">
        <v>30</v>
      </c>
      <c r="FP134" s="13">
        <v>21</v>
      </c>
      <c r="FQ134" s="13">
        <v>30</v>
      </c>
      <c r="FR134" s="13">
        <v>27</v>
      </c>
      <c r="FS134" s="13">
        <v>35</v>
      </c>
      <c r="FT134" s="13">
        <v>34</v>
      </c>
      <c r="FU134" s="13">
        <v>39</v>
      </c>
      <c r="FV134" s="13">
        <v>50</v>
      </c>
      <c r="FW134" s="13">
        <v>61</v>
      </c>
      <c r="FX134" s="13">
        <v>94</v>
      </c>
      <c r="FY134" s="13">
        <v>76</v>
      </c>
      <c r="FZ134" s="13">
        <v>87</v>
      </c>
      <c r="GA134" s="13">
        <v>99</v>
      </c>
      <c r="GB134" s="13">
        <v>115</v>
      </c>
      <c r="GC134" s="13">
        <v>108</v>
      </c>
      <c r="GD134" s="13">
        <v>118</v>
      </c>
      <c r="GE134" s="13">
        <v>129</v>
      </c>
      <c r="GF134" s="13">
        <v>128</v>
      </c>
      <c r="GG134" s="13">
        <v>152</v>
      </c>
      <c r="GH134" s="13">
        <v>142</v>
      </c>
      <c r="GI134" s="13">
        <v>146</v>
      </c>
      <c r="GJ134" s="13">
        <v>148</v>
      </c>
      <c r="GK134" s="13">
        <v>147</v>
      </c>
      <c r="GL134" s="13">
        <v>160</v>
      </c>
      <c r="GM134" s="13">
        <v>164</v>
      </c>
      <c r="GN134" s="13">
        <v>161</v>
      </c>
      <c r="GO134" s="13">
        <v>143</v>
      </c>
      <c r="GP134" s="13">
        <v>133</v>
      </c>
      <c r="GQ134" s="13">
        <v>138</v>
      </c>
      <c r="GR134" s="13">
        <v>152</v>
      </c>
      <c r="GS134" s="13">
        <v>133</v>
      </c>
      <c r="GT134" s="13">
        <v>135</v>
      </c>
      <c r="GU134" s="13">
        <v>148</v>
      </c>
      <c r="GV134" s="13">
        <v>154</v>
      </c>
      <c r="GW134" s="13">
        <v>132</v>
      </c>
      <c r="GX134" s="13">
        <v>143</v>
      </c>
      <c r="GY134" s="13">
        <v>143</v>
      </c>
      <c r="GZ134" s="13">
        <v>124</v>
      </c>
      <c r="HA134" s="13">
        <v>124</v>
      </c>
      <c r="HB134" s="13">
        <v>114</v>
      </c>
      <c r="HC134" s="13">
        <v>123</v>
      </c>
      <c r="HD134" s="13">
        <v>120</v>
      </c>
      <c r="HE134" s="13">
        <v>102</v>
      </c>
      <c r="HF134" s="13">
        <v>111</v>
      </c>
      <c r="HG134" s="13">
        <v>93</v>
      </c>
      <c r="HH134" s="13">
        <v>117</v>
      </c>
      <c r="HI134" s="13">
        <v>106</v>
      </c>
      <c r="HJ134" s="13">
        <v>96</v>
      </c>
      <c r="HK134" s="13">
        <v>113</v>
      </c>
      <c r="HL134" s="13">
        <v>118</v>
      </c>
      <c r="HM134" s="13">
        <v>98</v>
      </c>
      <c r="HN134" s="13">
        <v>106</v>
      </c>
      <c r="HO134" s="13">
        <v>71</v>
      </c>
      <c r="HP134" s="13">
        <v>70</v>
      </c>
      <c r="HQ134" s="13">
        <v>83</v>
      </c>
      <c r="HR134" s="13">
        <v>85</v>
      </c>
      <c r="HS134" s="13">
        <v>64</v>
      </c>
      <c r="HT134" s="13">
        <v>69</v>
      </c>
      <c r="HU134" s="13">
        <v>76</v>
      </c>
      <c r="HV134" s="13">
        <v>60</v>
      </c>
      <c r="HW134" s="13">
        <v>67</v>
      </c>
      <c r="HX134" s="13">
        <v>59</v>
      </c>
      <c r="HY134" s="13">
        <v>52</v>
      </c>
      <c r="HZ134" s="13">
        <v>42</v>
      </c>
      <c r="IA134" s="13">
        <v>52</v>
      </c>
      <c r="IB134" s="13">
        <v>36</v>
      </c>
      <c r="IC134" s="13">
        <v>47</v>
      </c>
      <c r="ID134" s="13">
        <v>42</v>
      </c>
      <c r="IE134" s="13">
        <v>28</v>
      </c>
      <c r="IF134" s="13">
        <v>23</v>
      </c>
      <c r="IG134" s="13">
        <v>33</v>
      </c>
      <c r="IH134" s="13">
        <v>20</v>
      </c>
      <c r="II134" s="13">
        <v>13</v>
      </c>
      <c r="IJ134" s="13">
        <v>13</v>
      </c>
      <c r="IK134" s="13">
        <v>21</v>
      </c>
      <c r="IL134" s="13">
        <v>10</v>
      </c>
      <c r="IM134" s="13">
        <v>13</v>
      </c>
      <c r="IN134" s="13">
        <v>11</v>
      </c>
      <c r="IO134" s="13">
        <v>12</v>
      </c>
      <c r="IP134" s="13">
        <v>11</v>
      </c>
      <c r="IQ134" s="13">
        <v>10</v>
      </c>
      <c r="IR134" s="13">
        <v>4</v>
      </c>
      <c r="IS134" s="13">
        <v>4</v>
      </c>
      <c r="IT134" s="13">
        <v>7</v>
      </c>
      <c r="IU134" s="13">
        <v>1</v>
      </c>
      <c r="IV134" s="13">
        <v>2</v>
      </c>
      <c r="IW134" s="13">
        <v>3</v>
      </c>
      <c r="IX134" s="13">
        <v>1</v>
      </c>
      <c r="IY134" s="13"/>
      <c r="IZ134" s="13">
        <v>1</v>
      </c>
      <c r="JA134" s="13">
        <v>1</v>
      </c>
      <c r="JB134" s="13"/>
      <c r="JC134" s="13"/>
      <c r="JD134" s="13"/>
      <c r="JE134" s="13"/>
      <c r="JF134" s="13"/>
      <c r="JG134" s="13"/>
      <c r="JH134" s="13"/>
      <c r="JI134" s="57">
        <v>7106</v>
      </c>
      <c r="JJ134" s="13">
        <v>1</v>
      </c>
      <c r="JK134" s="13">
        <v>2</v>
      </c>
      <c r="JL134" s="13"/>
      <c r="JM134" s="13"/>
      <c r="JN134" s="13"/>
      <c r="JO134" s="13">
        <v>1</v>
      </c>
      <c r="JP134" s="13"/>
      <c r="JQ134" s="13">
        <v>1</v>
      </c>
      <c r="JR134" s="13"/>
      <c r="JS134" s="13"/>
      <c r="JT134" s="13">
        <v>1</v>
      </c>
      <c r="JU134" s="13"/>
      <c r="JV134" s="13">
        <v>1</v>
      </c>
      <c r="JW134" s="13"/>
      <c r="JX134" s="13"/>
      <c r="JY134" s="13"/>
      <c r="JZ134" s="13"/>
      <c r="KA134" s="13">
        <v>2</v>
      </c>
      <c r="KB134" s="13">
        <v>1</v>
      </c>
      <c r="KC134" s="13">
        <v>1</v>
      </c>
      <c r="KD134" s="13">
        <v>2</v>
      </c>
      <c r="KE134" s="13">
        <v>1</v>
      </c>
      <c r="KF134" s="13"/>
      <c r="KG134" s="13">
        <v>1</v>
      </c>
      <c r="KH134" s="13"/>
      <c r="KI134" s="13"/>
      <c r="KJ134" s="13">
        <v>2</v>
      </c>
      <c r="KK134" s="13"/>
      <c r="KL134" s="13">
        <v>1</v>
      </c>
      <c r="KM134" s="13">
        <v>1</v>
      </c>
      <c r="KN134" s="13"/>
      <c r="KO134" s="13">
        <v>1</v>
      </c>
      <c r="KP134" s="13">
        <v>1</v>
      </c>
      <c r="KQ134" s="13"/>
      <c r="KR134" s="13">
        <v>2</v>
      </c>
      <c r="KS134" s="13">
        <v>1</v>
      </c>
      <c r="KT134" s="13"/>
      <c r="KU134" s="13">
        <v>2</v>
      </c>
      <c r="KV134" s="13"/>
      <c r="KW134" s="13"/>
      <c r="KX134" s="13"/>
      <c r="KY134" s="13">
        <v>2</v>
      </c>
      <c r="KZ134" s="13">
        <v>2</v>
      </c>
      <c r="LA134" s="13">
        <v>1</v>
      </c>
      <c r="LB134" s="13"/>
      <c r="LC134" s="13"/>
      <c r="LD134" s="13"/>
      <c r="LE134" s="13"/>
      <c r="LF134" s="13"/>
      <c r="LG134" s="13"/>
      <c r="LH134" s="13">
        <v>3</v>
      </c>
      <c r="LI134" s="13">
        <v>1</v>
      </c>
      <c r="LJ134" s="13"/>
      <c r="LK134" s="13">
        <v>1</v>
      </c>
      <c r="LL134" s="13">
        <v>2</v>
      </c>
      <c r="LM134" s="13"/>
      <c r="LN134" s="13"/>
      <c r="LO134" s="13"/>
      <c r="LP134" s="13"/>
      <c r="LQ134" s="13"/>
      <c r="LR134" s="13"/>
      <c r="LS134" s="13">
        <v>1</v>
      </c>
      <c r="LT134" s="13"/>
      <c r="LU134" s="13">
        <v>1</v>
      </c>
      <c r="LV134" s="13">
        <v>1</v>
      </c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>
        <v>1</v>
      </c>
      <c r="ML134" s="13">
        <v>1</v>
      </c>
      <c r="MM134" s="13"/>
      <c r="MN134" s="13">
        <v>2</v>
      </c>
      <c r="MO134" s="13">
        <v>1</v>
      </c>
      <c r="MP134" s="13">
        <v>1</v>
      </c>
      <c r="MQ134" s="13">
        <v>3</v>
      </c>
      <c r="MR134" s="13">
        <v>2</v>
      </c>
      <c r="MS134" s="13">
        <v>3</v>
      </c>
      <c r="MT134" s="13"/>
      <c r="MU134" s="13">
        <v>1</v>
      </c>
      <c r="MV134" s="13">
        <v>2</v>
      </c>
      <c r="MW134" s="13">
        <v>2</v>
      </c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>
        <v>1</v>
      </c>
      <c r="NN134" s="57">
        <v>61</v>
      </c>
      <c r="NO134" s="13">
        <v>7167</v>
      </c>
    </row>
    <row r="135" spans="1:379">
      <c r="A135" s="9" t="s">
        <v>146</v>
      </c>
      <c r="B135" s="232">
        <f t="shared" si="190"/>
        <v>955</v>
      </c>
      <c r="C135" s="232">
        <f t="shared" si="191"/>
        <v>896</v>
      </c>
      <c r="D135" s="232">
        <f t="shared" si="192"/>
        <v>2345</v>
      </c>
      <c r="E135" s="232">
        <f t="shared" si="193"/>
        <v>2697</v>
      </c>
      <c r="F135" s="232">
        <f t="shared" si="194"/>
        <v>8250</v>
      </c>
      <c r="G135" s="232">
        <f t="shared" si="195"/>
        <v>8159</v>
      </c>
      <c r="H135" s="232">
        <f t="shared" si="196"/>
        <v>9178</v>
      </c>
      <c r="I135" s="232">
        <f t="shared" si="197"/>
        <v>8608</v>
      </c>
      <c r="J135" s="232">
        <f t="shared" si="198"/>
        <v>7660</v>
      </c>
      <c r="K135" s="232">
        <f t="shared" si="199"/>
        <v>7409</v>
      </c>
      <c r="L135" s="232">
        <f t="shared" si="200"/>
        <v>5152</v>
      </c>
      <c r="M135" s="232">
        <f t="shared" si="201"/>
        <v>5276</v>
      </c>
      <c r="N135" s="232">
        <f t="shared" si="202"/>
        <v>2888</v>
      </c>
      <c r="O135" s="232">
        <f t="shared" si="203"/>
        <v>2746</v>
      </c>
      <c r="P135" s="232">
        <f t="shared" si="204"/>
        <v>1343</v>
      </c>
      <c r="Q135" s="232">
        <f t="shared" si="205"/>
        <v>1317</v>
      </c>
      <c r="R135" s="232">
        <f t="shared" si="206"/>
        <v>485</v>
      </c>
      <c r="S135" s="232">
        <f t="shared" si="207"/>
        <v>625</v>
      </c>
      <c r="T135" s="232">
        <f t="shared" si="208"/>
        <v>74</v>
      </c>
      <c r="U135" s="232">
        <f t="shared" si="209"/>
        <v>218</v>
      </c>
      <c r="W135" s="16" t="s">
        <v>140</v>
      </c>
      <c r="X135" s="616">
        <f t="shared" si="169"/>
        <v>1</v>
      </c>
      <c r="Y135" s="616">
        <f t="shared" si="170"/>
        <v>7</v>
      </c>
      <c r="Z135" s="616">
        <f t="shared" si="171"/>
        <v>10</v>
      </c>
      <c r="AA135" s="616">
        <f t="shared" si="172"/>
        <v>9</v>
      </c>
      <c r="AB135" s="616">
        <f t="shared" si="173"/>
        <v>26</v>
      </c>
      <c r="AC135" s="616">
        <f t="shared" si="174"/>
        <v>33</v>
      </c>
      <c r="AD135" s="616">
        <f t="shared" si="175"/>
        <v>27</v>
      </c>
      <c r="AE135" s="616">
        <f t="shared" si="176"/>
        <v>42</v>
      </c>
      <c r="AF135" s="616">
        <f t="shared" si="177"/>
        <v>25</v>
      </c>
      <c r="AG135" s="616">
        <f t="shared" si="178"/>
        <v>22</v>
      </c>
      <c r="AH135" s="616">
        <f t="shared" si="179"/>
        <v>21</v>
      </c>
      <c r="AI135" s="616">
        <f t="shared" si="180"/>
        <v>20</v>
      </c>
      <c r="AJ135" s="616">
        <f t="shared" si="181"/>
        <v>19</v>
      </c>
      <c r="AK135" s="616">
        <f t="shared" si="182"/>
        <v>10</v>
      </c>
      <c r="AL135" s="616">
        <f t="shared" si="183"/>
        <v>5</v>
      </c>
      <c r="AM135" s="616">
        <f t="shared" si="184"/>
        <v>7</v>
      </c>
      <c r="AN135" s="616">
        <f t="shared" si="185"/>
        <v>1</v>
      </c>
      <c r="AO135" s="616">
        <f t="shared" si="186"/>
        <v>6</v>
      </c>
      <c r="AP135" s="616">
        <f t="shared" si="187"/>
        <v>1</v>
      </c>
      <c r="AQ135" s="616">
        <f t="shared" si="188"/>
        <v>4</v>
      </c>
      <c r="AR135" s="616">
        <f t="shared" si="189"/>
        <v>3</v>
      </c>
      <c r="AT135" s="16" t="s">
        <v>140</v>
      </c>
      <c r="AU135" s="13"/>
      <c r="AV135" s="13"/>
      <c r="AW135" s="13">
        <v>2</v>
      </c>
      <c r="AX135" s="13">
        <v>2</v>
      </c>
      <c r="AY135" s="13"/>
      <c r="AZ135" s="13">
        <v>1</v>
      </c>
      <c r="BA135" s="13"/>
      <c r="BB135" s="13">
        <v>1</v>
      </c>
      <c r="BC135" s="13"/>
      <c r="BD135" s="13">
        <v>1</v>
      </c>
      <c r="BE135" s="13">
        <v>1</v>
      </c>
      <c r="BF135" s="13"/>
      <c r="BG135" s="13"/>
      <c r="BH135" s="13">
        <v>5</v>
      </c>
      <c r="BI135" s="13">
        <v>1</v>
      </c>
      <c r="BJ135" s="13"/>
      <c r="BK135" s="13"/>
      <c r="BL135" s="13"/>
      <c r="BM135" s="13">
        <v>1</v>
      </c>
      <c r="BN135" s="13">
        <v>1</v>
      </c>
      <c r="BO135" s="13">
        <v>1</v>
      </c>
      <c r="BP135" s="13"/>
      <c r="BQ135" s="13">
        <v>3</v>
      </c>
      <c r="BR135" s="13">
        <v>2</v>
      </c>
      <c r="BS135" s="13">
        <v>2</v>
      </c>
      <c r="BT135" s="13">
        <v>3</v>
      </c>
      <c r="BU135" s="13">
        <v>4</v>
      </c>
      <c r="BV135" s="13">
        <v>8</v>
      </c>
      <c r="BW135" s="13">
        <v>6</v>
      </c>
      <c r="BX135" s="13">
        <v>4</v>
      </c>
      <c r="BY135" s="13">
        <v>6</v>
      </c>
      <c r="BZ135" s="13">
        <v>5</v>
      </c>
      <c r="CA135" s="13">
        <v>5</v>
      </c>
      <c r="CB135" s="13">
        <v>3</v>
      </c>
      <c r="CC135" s="13">
        <v>5</v>
      </c>
      <c r="CD135" s="13">
        <v>9</v>
      </c>
      <c r="CE135" s="13">
        <v>2</v>
      </c>
      <c r="CF135" s="13">
        <v>1</v>
      </c>
      <c r="CG135" s="13">
        <v>3</v>
      </c>
      <c r="CH135" s="13">
        <v>3</v>
      </c>
      <c r="CI135" s="13">
        <v>1</v>
      </c>
      <c r="CJ135" s="13">
        <v>4</v>
      </c>
      <c r="CK135" s="13">
        <v>2</v>
      </c>
      <c r="CL135" s="13">
        <v>3</v>
      </c>
      <c r="CM135" s="13">
        <v>6</v>
      </c>
      <c r="CN135" s="13">
        <v>2</v>
      </c>
      <c r="CO135" s="13">
        <v>1</v>
      </c>
      <c r="CP135" s="13">
        <v>1</v>
      </c>
      <c r="CQ135" s="13">
        <v>1</v>
      </c>
      <c r="CR135" s="13">
        <v>1</v>
      </c>
      <c r="CS135" s="13">
        <v>2</v>
      </c>
      <c r="CT135" s="13">
        <v>4</v>
      </c>
      <c r="CU135" s="13">
        <v>1</v>
      </c>
      <c r="CV135" s="13">
        <v>5</v>
      </c>
      <c r="CW135" s="13">
        <v>5</v>
      </c>
      <c r="CX135" s="13">
        <v>1</v>
      </c>
      <c r="CY135" s="13"/>
      <c r="CZ135" s="13">
        <v>1</v>
      </c>
      <c r="DA135" s="13">
        <v>1</v>
      </c>
      <c r="DB135" s="13"/>
      <c r="DC135" s="13">
        <v>3</v>
      </c>
      <c r="DD135" s="13">
        <v>1</v>
      </c>
      <c r="DE135" s="13">
        <v>1</v>
      </c>
      <c r="DF135" s="13">
        <v>1</v>
      </c>
      <c r="DG135" s="13"/>
      <c r="DH135" s="13"/>
      <c r="DI135" s="13">
        <v>1</v>
      </c>
      <c r="DJ135" s="13">
        <v>1</v>
      </c>
      <c r="DK135" s="13">
        <v>1</v>
      </c>
      <c r="DL135" s="13">
        <v>1</v>
      </c>
      <c r="DM135" s="13"/>
      <c r="DN135" s="13">
        <v>1</v>
      </c>
      <c r="DO135" s="13"/>
      <c r="DP135" s="13"/>
      <c r="DQ135" s="13">
        <v>1</v>
      </c>
      <c r="DR135" s="13"/>
      <c r="DS135" s="13">
        <v>1</v>
      </c>
      <c r="DT135" s="13"/>
      <c r="DU135" s="13">
        <v>1</v>
      </c>
      <c r="DV135" s="13">
        <v>3</v>
      </c>
      <c r="DW135" s="13">
        <v>1</v>
      </c>
      <c r="DX135" s="13">
        <v>1</v>
      </c>
      <c r="DY135" s="13">
        <v>1</v>
      </c>
      <c r="DZ135" s="13"/>
      <c r="EA135" s="13"/>
      <c r="EB135" s="13"/>
      <c r="EC135" s="13"/>
      <c r="ED135" s="13">
        <v>2</v>
      </c>
      <c r="EE135" s="13">
        <v>1</v>
      </c>
      <c r="EF135" s="13"/>
      <c r="EG135" s="13">
        <v>1</v>
      </c>
      <c r="EH135" s="13">
        <v>2</v>
      </c>
      <c r="EI135" s="13">
        <v>1</v>
      </c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57">
        <v>160</v>
      </c>
      <c r="FD135" s="13">
        <v>160</v>
      </c>
      <c r="FE135" s="16" t="s">
        <v>140</v>
      </c>
      <c r="FF135" s="13"/>
      <c r="FG135" s="13"/>
      <c r="FH135" s="13"/>
      <c r="FI135" s="13">
        <v>1</v>
      </c>
      <c r="FJ135" s="13"/>
      <c r="FK135" s="13"/>
      <c r="FL135" s="13"/>
      <c r="FM135" s="13"/>
      <c r="FN135" s="13"/>
      <c r="FO135" s="13"/>
      <c r="FP135" s="13"/>
      <c r="FQ135" s="13"/>
      <c r="FR135" s="13">
        <v>1</v>
      </c>
      <c r="FS135" s="13">
        <v>2</v>
      </c>
      <c r="FT135" s="13"/>
      <c r="FU135" s="13">
        <v>2</v>
      </c>
      <c r="FV135" s="13"/>
      <c r="FW135" s="13">
        <v>1</v>
      </c>
      <c r="FX135" s="13">
        <v>1</v>
      </c>
      <c r="FY135" s="13">
        <v>3</v>
      </c>
      <c r="FZ135" s="13">
        <v>1</v>
      </c>
      <c r="GA135" s="13">
        <v>4</v>
      </c>
      <c r="GB135" s="13">
        <v>2</v>
      </c>
      <c r="GC135" s="13">
        <v>2</v>
      </c>
      <c r="GD135" s="13">
        <v>2</v>
      </c>
      <c r="GE135" s="13">
        <v>3</v>
      </c>
      <c r="GF135" s="13">
        <v>5</v>
      </c>
      <c r="GG135" s="13">
        <v>1</v>
      </c>
      <c r="GH135" s="13">
        <v>2</v>
      </c>
      <c r="GI135" s="13">
        <v>4</v>
      </c>
      <c r="GJ135" s="13">
        <v>2</v>
      </c>
      <c r="GK135" s="13"/>
      <c r="GL135" s="13"/>
      <c r="GM135" s="13">
        <v>6</v>
      </c>
      <c r="GN135" s="13">
        <v>2</v>
      </c>
      <c r="GO135" s="13">
        <v>4</v>
      </c>
      <c r="GP135" s="13">
        <v>1</v>
      </c>
      <c r="GQ135" s="13">
        <v>3</v>
      </c>
      <c r="GR135" s="13">
        <v>5</v>
      </c>
      <c r="GS135" s="13">
        <v>4</v>
      </c>
      <c r="GT135" s="13">
        <v>3</v>
      </c>
      <c r="GU135" s="13"/>
      <c r="GV135" s="13">
        <v>1</v>
      </c>
      <c r="GW135" s="13">
        <v>2</v>
      </c>
      <c r="GX135" s="13">
        <v>3</v>
      </c>
      <c r="GY135" s="13">
        <v>2</v>
      </c>
      <c r="GZ135" s="13">
        <v>4</v>
      </c>
      <c r="HA135" s="13">
        <v>1</v>
      </c>
      <c r="HB135" s="13">
        <v>7</v>
      </c>
      <c r="HC135" s="13">
        <v>2</v>
      </c>
      <c r="HD135" s="13">
        <v>1</v>
      </c>
      <c r="HE135" s="13">
        <v>3</v>
      </c>
      <c r="HF135" s="13">
        <v>1</v>
      </c>
      <c r="HG135" s="13">
        <v>2</v>
      </c>
      <c r="HH135" s="13">
        <v>2</v>
      </c>
      <c r="HI135" s="13">
        <v>4</v>
      </c>
      <c r="HJ135" s="13">
        <v>3</v>
      </c>
      <c r="HK135" s="13">
        <v>1</v>
      </c>
      <c r="HL135" s="13">
        <v>1</v>
      </c>
      <c r="HM135" s="13">
        <v>3</v>
      </c>
      <c r="HN135" s="13">
        <v>4</v>
      </c>
      <c r="HO135" s="13">
        <v>2</v>
      </c>
      <c r="HP135" s="13">
        <v>3</v>
      </c>
      <c r="HQ135" s="13">
        <v>2</v>
      </c>
      <c r="HR135" s="13"/>
      <c r="HS135" s="13">
        <v>2</v>
      </c>
      <c r="HT135" s="13">
        <v>2</v>
      </c>
      <c r="HU135" s="13">
        <v>3</v>
      </c>
      <c r="HV135" s="13"/>
      <c r="HW135" s="13">
        <v>1</v>
      </c>
      <c r="HX135" s="13">
        <v>1</v>
      </c>
      <c r="HY135" s="13"/>
      <c r="HZ135" s="13">
        <v>1</v>
      </c>
      <c r="IA135" s="13">
        <v>1</v>
      </c>
      <c r="IB135" s="13"/>
      <c r="IC135" s="13">
        <v>1</v>
      </c>
      <c r="ID135" s="13"/>
      <c r="IE135" s="13">
        <v>1</v>
      </c>
      <c r="IF135" s="13"/>
      <c r="IG135" s="13"/>
      <c r="IH135" s="13"/>
      <c r="II135" s="13"/>
      <c r="IJ135" s="13"/>
      <c r="IK135" s="13"/>
      <c r="IL135" s="13"/>
      <c r="IM135" s="13"/>
      <c r="IN135" s="13">
        <v>1</v>
      </c>
      <c r="IO135" s="13"/>
      <c r="IP135" s="13"/>
      <c r="IQ135" s="13"/>
      <c r="IR135" s="13"/>
      <c r="IS135" s="13">
        <v>1</v>
      </c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57">
        <v>136</v>
      </c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>
        <v>1</v>
      </c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>
        <v>1</v>
      </c>
      <c r="KZ135" s="13"/>
      <c r="LA135" s="13"/>
      <c r="LB135" s="13"/>
      <c r="LC135" s="13">
        <v>1</v>
      </c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57">
        <v>3</v>
      </c>
      <c r="NO135" s="13">
        <v>139</v>
      </c>
    </row>
    <row r="136" spans="1:379">
      <c r="A136" s="8" t="s">
        <v>147</v>
      </c>
      <c r="B136" s="232">
        <f t="shared" si="190"/>
        <v>7</v>
      </c>
      <c r="C136" s="232">
        <f t="shared" si="191"/>
        <v>14</v>
      </c>
      <c r="D136" s="232">
        <f t="shared" si="192"/>
        <v>94</v>
      </c>
      <c r="E136" s="232">
        <f t="shared" si="193"/>
        <v>105</v>
      </c>
      <c r="F136" s="232">
        <f t="shared" si="194"/>
        <v>396</v>
      </c>
      <c r="G136" s="232">
        <f t="shared" si="195"/>
        <v>302</v>
      </c>
      <c r="H136" s="232">
        <f t="shared" si="196"/>
        <v>487</v>
      </c>
      <c r="I136" s="232">
        <f t="shared" si="197"/>
        <v>392</v>
      </c>
      <c r="J136" s="232">
        <f t="shared" si="198"/>
        <v>410</v>
      </c>
      <c r="K136" s="232">
        <f t="shared" si="199"/>
        <v>351</v>
      </c>
      <c r="L136" s="232">
        <f t="shared" si="200"/>
        <v>291</v>
      </c>
      <c r="M136" s="232">
        <f t="shared" si="201"/>
        <v>219</v>
      </c>
      <c r="N136" s="232">
        <f t="shared" si="202"/>
        <v>137</v>
      </c>
      <c r="O136" s="232">
        <f t="shared" si="203"/>
        <v>124</v>
      </c>
      <c r="P136" s="232">
        <f t="shared" si="204"/>
        <v>60</v>
      </c>
      <c r="Q136" s="232">
        <f t="shared" si="205"/>
        <v>56</v>
      </c>
      <c r="R136" s="232">
        <f t="shared" si="206"/>
        <v>26</v>
      </c>
      <c r="S136" s="232">
        <f t="shared" si="207"/>
        <v>28</v>
      </c>
      <c r="T136" s="232">
        <f t="shared" si="208"/>
        <v>4</v>
      </c>
      <c r="U136" s="232">
        <f t="shared" si="209"/>
        <v>7</v>
      </c>
      <c r="W136" s="16" t="s">
        <v>141</v>
      </c>
      <c r="X136" s="616">
        <f t="shared" si="169"/>
        <v>384</v>
      </c>
      <c r="Y136" s="616">
        <f t="shared" si="170"/>
        <v>345</v>
      </c>
      <c r="Z136" s="616">
        <f t="shared" si="171"/>
        <v>2106</v>
      </c>
      <c r="AA136" s="616">
        <f t="shared" si="172"/>
        <v>2315</v>
      </c>
      <c r="AB136" s="616">
        <f t="shared" si="173"/>
        <v>6143</v>
      </c>
      <c r="AC136" s="616">
        <f t="shared" si="174"/>
        <v>6003</v>
      </c>
      <c r="AD136" s="616">
        <f t="shared" si="175"/>
        <v>5799</v>
      </c>
      <c r="AE136" s="616">
        <f t="shared" si="176"/>
        <v>5423</v>
      </c>
      <c r="AF136" s="616">
        <f t="shared" si="177"/>
        <v>4765</v>
      </c>
      <c r="AG136" s="616">
        <f t="shared" si="178"/>
        <v>4622</v>
      </c>
      <c r="AH136" s="616">
        <f t="shared" si="179"/>
        <v>3208</v>
      </c>
      <c r="AI136" s="616">
        <f t="shared" si="180"/>
        <v>3092</v>
      </c>
      <c r="AJ136" s="616">
        <f t="shared" si="181"/>
        <v>1515</v>
      </c>
      <c r="AK136" s="616">
        <f t="shared" si="182"/>
        <v>1403</v>
      </c>
      <c r="AL136" s="616">
        <f t="shared" si="183"/>
        <v>601</v>
      </c>
      <c r="AM136" s="616">
        <f t="shared" si="184"/>
        <v>630</v>
      </c>
      <c r="AN136" s="616">
        <f t="shared" si="185"/>
        <v>153</v>
      </c>
      <c r="AO136" s="616">
        <f t="shared" si="186"/>
        <v>219</v>
      </c>
      <c r="AP136" s="616">
        <f t="shared" si="187"/>
        <v>25</v>
      </c>
      <c r="AQ136" s="616">
        <f t="shared" si="188"/>
        <v>69</v>
      </c>
      <c r="AR136" s="616">
        <f t="shared" si="189"/>
        <v>511</v>
      </c>
      <c r="AT136" s="16" t="s">
        <v>141</v>
      </c>
      <c r="AU136" s="13">
        <v>13</v>
      </c>
      <c r="AV136" s="13">
        <v>45</v>
      </c>
      <c r="AW136" s="13">
        <v>41</v>
      </c>
      <c r="AX136" s="13">
        <v>27</v>
      </c>
      <c r="AY136" s="13">
        <v>24</v>
      </c>
      <c r="AZ136" s="13">
        <v>35</v>
      </c>
      <c r="BA136" s="13">
        <v>33</v>
      </c>
      <c r="BB136" s="13">
        <v>43</v>
      </c>
      <c r="BC136" s="13">
        <v>37</v>
      </c>
      <c r="BD136" s="13">
        <v>47</v>
      </c>
      <c r="BE136" s="13">
        <v>41</v>
      </c>
      <c r="BF136" s="13">
        <v>66</v>
      </c>
      <c r="BG136" s="13">
        <v>90</v>
      </c>
      <c r="BH136" s="13">
        <v>125</v>
      </c>
      <c r="BI136" s="13">
        <v>174</v>
      </c>
      <c r="BJ136" s="13">
        <v>205</v>
      </c>
      <c r="BK136" s="13">
        <v>280</v>
      </c>
      <c r="BL136" s="13">
        <v>289</v>
      </c>
      <c r="BM136" s="13">
        <v>556</v>
      </c>
      <c r="BN136" s="13">
        <v>489</v>
      </c>
      <c r="BO136" s="13">
        <v>526</v>
      </c>
      <c r="BP136" s="13">
        <v>587</v>
      </c>
      <c r="BQ136" s="13">
        <v>610</v>
      </c>
      <c r="BR136" s="13">
        <v>599</v>
      </c>
      <c r="BS136" s="13">
        <v>624</v>
      </c>
      <c r="BT136" s="13">
        <v>627</v>
      </c>
      <c r="BU136" s="13">
        <v>627</v>
      </c>
      <c r="BV136" s="13">
        <v>575</v>
      </c>
      <c r="BW136" s="13">
        <v>597</v>
      </c>
      <c r="BX136" s="13">
        <v>631</v>
      </c>
      <c r="BY136" s="13">
        <v>655</v>
      </c>
      <c r="BZ136" s="13">
        <v>533</v>
      </c>
      <c r="CA136" s="13">
        <v>579</v>
      </c>
      <c r="CB136" s="13">
        <v>590</v>
      </c>
      <c r="CC136" s="13">
        <v>519</v>
      </c>
      <c r="CD136" s="13">
        <v>544</v>
      </c>
      <c r="CE136" s="13">
        <v>465</v>
      </c>
      <c r="CF136" s="13">
        <v>501</v>
      </c>
      <c r="CG136" s="13">
        <v>495</v>
      </c>
      <c r="CH136" s="13">
        <v>542</v>
      </c>
      <c r="CI136" s="13">
        <v>476</v>
      </c>
      <c r="CJ136" s="13">
        <v>522</v>
      </c>
      <c r="CK136" s="13">
        <v>494</v>
      </c>
      <c r="CL136" s="13">
        <v>467</v>
      </c>
      <c r="CM136" s="13">
        <v>473</v>
      </c>
      <c r="CN136" s="13">
        <v>452</v>
      </c>
      <c r="CO136" s="13">
        <v>472</v>
      </c>
      <c r="CP136" s="13">
        <v>418</v>
      </c>
      <c r="CQ136" s="13">
        <v>403</v>
      </c>
      <c r="CR136" s="13">
        <v>445</v>
      </c>
      <c r="CS136" s="13">
        <v>412</v>
      </c>
      <c r="CT136" s="13">
        <v>397</v>
      </c>
      <c r="CU136" s="13">
        <v>372</v>
      </c>
      <c r="CV136" s="13">
        <v>385</v>
      </c>
      <c r="CW136" s="13">
        <v>301</v>
      </c>
      <c r="CX136" s="13">
        <v>268</v>
      </c>
      <c r="CY136" s="13">
        <v>259</v>
      </c>
      <c r="CZ136" s="13">
        <v>274</v>
      </c>
      <c r="DA136" s="13">
        <v>232</v>
      </c>
      <c r="DB136" s="13">
        <v>192</v>
      </c>
      <c r="DC136" s="13">
        <v>205</v>
      </c>
      <c r="DD136" s="13">
        <v>162</v>
      </c>
      <c r="DE136" s="13">
        <v>144</v>
      </c>
      <c r="DF136" s="13">
        <v>145</v>
      </c>
      <c r="DG136" s="13">
        <v>124</v>
      </c>
      <c r="DH136" s="13">
        <v>129</v>
      </c>
      <c r="DI136" s="13">
        <v>134</v>
      </c>
      <c r="DJ136" s="13">
        <v>130</v>
      </c>
      <c r="DK136" s="13">
        <v>119</v>
      </c>
      <c r="DL136" s="13">
        <v>111</v>
      </c>
      <c r="DM136" s="13">
        <v>77</v>
      </c>
      <c r="DN136" s="13">
        <v>90</v>
      </c>
      <c r="DO136" s="13">
        <v>83</v>
      </c>
      <c r="DP136" s="13">
        <v>79</v>
      </c>
      <c r="DQ136" s="13">
        <v>68</v>
      </c>
      <c r="DR136" s="13">
        <v>59</v>
      </c>
      <c r="DS136" s="13">
        <v>39</v>
      </c>
      <c r="DT136" s="13">
        <v>46</v>
      </c>
      <c r="DU136" s="13">
        <v>46</v>
      </c>
      <c r="DV136" s="13">
        <v>43</v>
      </c>
      <c r="DW136" s="13">
        <v>36</v>
      </c>
      <c r="DX136" s="13">
        <v>26</v>
      </c>
      <c r="DY136" s="13">
        <v>30</v>
      </c>
      <c r="DZ136" s="13">
        <v>18</v>
      </c>
      <c r="EA136" s="13">
        <v>25</v>
      </c>
      <c r="EB136" s="13">
        <v>21</v>
      </c>
      <c r="EC136" s="13">
        <v>22</v>
      </c>
      <c r="ED136" s="13">
        <v>17</v>
      </c>
      <c r="EE136" s="13">
        <v>10</v>
      </c>
      <c r="EF136" s="13">
        <v>14</v>
      </c>
      <c r="EG136" s="13">
        <v>7</v>
      </c>
      <c r="EH136" s="13">
        <v>12</v>
      </c>
      <c r="EI136" s="13">
        <v>11</v>
      </c>
      <c r="EJ136" s="13">
        <v>6</v>
      </c>
      <c r="EK136" s="13">
        <v>9</v>
      </c>
      <c r="EL136" s="13">
        <v>5</v>
      </c>
      <c r="EM136" s="13">
        <v>3</v>
      </c>
      <c r="EN136" s="13">
        <v>3</v>
      </c>
      <c r="EO136" s="13">
        <v>6</v>
      </c>
      <c r="EP136" s="13">
        <v>3</v>
      </c>
      <c r="EQ136" s="13">
        <v>1</v>
      </c>
      <c r="ER136" s="13">
        <v>2</v>
      </c>
      <c r="ES136" s="13">
        <v>1</v>
      </c>
      <c r="ET136" s="13"/>
      <c r="EU136" s="13"/>
      <c r="EV136" s="13"/>
      <c r="EW136" s="13"/>
      <c r="EX136" s="13"/>
      <c r="EY136" s="13"/>
      <c r="EZ136" s="13"/>
      <c r="FA136" s="13"/>
      <c r="FB136" s="13">
        <v>3</v>
      </c>
      <c r="FC136" s="57">
        <v>24124</v>
      </c>
      <c r="FD136" s="13">
        <v>24124</v>
      </c>
      <c r="FE136" s="16" t="s">
        <v>141</v>
      </c>
      <c r="FF136" s="13">
        <v>18</v>
      </c>
      <c r="FG136" s="13">
        <v>43</v>
      </c>
      <c r="FH136" s="13">
        <v>51</v>
      </c>
      <c r="FI136" s="13">
        <v>29</v>
      </c>
      <c r="FJ136" s="13">
        <v>42</v>
      </c>
      <c r="FK136" s="13">
        <v>32</v>
      </c>
      <c r="FL136" s="13">
        <v>36</v>
      </c>
      <c r="FM136" s="13">
        <v>55</v>
      </c>
      <c r="FN136" s="13">
        <v>43</v>
      </c>
      <c r="FO136" s="13">
        <v>35</v>
      </c>
      <c r="FP136" s="13">
        <v>68</v>
      </c>
      <c r="FQ136" s="13">
        <v>54</v>
      </c>
      <c r="FR136" s="13">
        <v>59</v>
      </c>
      <c r="FS136" s="13">
        <v>108</v>
      </c>
      <c r="FT136" s="13">
        <v>150</v>
      </c>
      <c r="FU136" s="13">
        <v>192</v>
      </c>
      <c r="FV136" s="13">
        <v>212</v>
      </c>
      <c r="FW136" s="13">
        <v>268</v>
      </c>
      <c r="FX136" s="13">
        <v>508</v>
      </c>
      <c r="FY136" s="13">
        <v>487</v>
      </c>
      <c r="FZ136" s="13">
        <v>509</v>
      </c>
      <c r="GA136" s="13">
        <v>596</v>
      </c>
      <c r="GB136" s="13">
        <v>551</v>
      </c>
      <c r="GC136" s="13">
        <v>626</v>
      </c>
      <c r="GD136" s="13">
        <v>598</v>
      </c>
      <c r="GE136" s="13">
        <v>672</v>
      </c>
      <c r="GF136" s="13">
        <v>630</v>
      </c>
      <c r="GG136" s="13">
        <v>650</v>
      </c>
      <c r="GH136" s="13">
        <v>677</v>
      </c>
      <c r="GI136" s="13">
        <v>634</v>
      </c>
      <c r="GJ136" s="13">
        <v>652</v>
      </c>
      <c r="GK136" s="13">
        <v>539</v>
      </c>
      <c r="GL136" s="13">
        <v>629</v>
      </c>
      <c r="GM136" s="13">
        <v>578</v>
      </c>
      <c r="GN136" s="13">
        <v>607</v>
      </c>
      <c r="GO136" s="13">
        <v>584</v>
      </c>
      <c r="GP136" s="13">
        <v>533</v>
      </c>
      <c r="GQ136" s="13">
        <v>530</v>
      </c>
      <c r="GR136" s="13">
        <v>556</v>
      </c>
      <c r="GS136" s="13">
        <v>591</v>
      </c>
      <c r="GT136" s="13">
        <v>516</v>
      </c>
      <c r="GU136" s="13">
        <v>554</v>
      </c>
      <c r="GV136" s="13">
        <v>518</v>
      </c>
      <c r="GW136" s="13">
        <v>458</v>
      </c>
      <c r="GX136" s="13">
        <v>507</v>
      </c>
      <c r="GY136" s="13">
        <v>509</v>
      </c>
      <c r="GZ136" s="13">
        <v>425</v>
      </c>
      <c r="HA136" s="13">
        <v>432</v>
      </c>
      <c r="HB136" s="13">
        <v>440</v>
      </c>
      <c r="HC136" s="13">
        <v>406</v>
      </c>
      <c r="HD136" s="13">
        <v>402</v>
      </c>
      <c r="HE136" s="13">
        <v>427</v>
      </c>
      <c r="HF136" s="13">
        <v>361</v>
      </c>
      <c r="HG136" s="13">
        <v>349</v>
      </c>
      <c r="HH136" s="13">
        <v>328</v>
      </c>
      <c r="HI136" s="13">
        <v>298</v>
      </c>
      <c r="HJ136" s="13">
        <v>282</v>
      </c>
      <c r="HK136" s="13">
        <v>262</v>
      </c>
      <c r="HL136" s="13">
        <v>242</v>
      </c>
      <c r="HM136" s="13">
        <v>257</v>
      </c>
      <c r="HN136" s="13">
        <v>215</v>
      </c>
      <c r="HO136" s="13">
        <v>204</v>
      </c>
      <c r="HP136" s="13">
        <v>184</v>
      </c>
      <c r="HQ136" s="13">
        <v>170</v>
      </c>
      <c r="HR136" s="13">
        <v>149</v>
      </c>
      <c r="HS136" s="13">
        <v>140</v>
      </c>
      <c r="HT136" s="13">
        <v>126</v>
      </c>
      <c r="HU136" s="13">
        <v>103</v>
      </c>
      <c r="HV136" s="13">
        <v>130</v>
      </c>
      <c r="HW136" s="13">
        <v>94</v>
      </c>
      <c r="HX136" s="13">
        <v>101</v>
      </c>
      <c r="HY136" s="13">
        <v>101</v>
      </c>
      <c r="HZ136" s="13">
        <v>68</v>
      </c>
      <c r="IA136" s="13">
        <v>45</v>
      </c>
      <c r="IB136" s="13">
        <v>63</v>
      </c>
      <c r="IC136" s="13">
        <v>53</v>
      </c>
      <c r="ID136" s="13">
        <v>54</v>
      </c>
      <c r="IE136" s="13">
        <v>41</v>
      </c>
      <c r="IF136" s="13">
        <v>35</v>
      </c>
      <c r="IG136" s="13">
        <v>40</v>
      </c>
      <c r="IH136" s="13">
        <v>33</v>
      </c>
      <c r="II136" s="13">
        <v>23</v>
      </c>
      <c r="IJ136" s="13">
        <v>15</v>
      </c>
      <c r="IK136" s="13">
        <v>20</v>
      </c>
      <c r="IL136" s="13">
        <v>19</v>
      </c>
      <c r="IM136" s="13">
        <v>9</v>
      </c>
      <c r="IN136" s="13">
        <v>7</v>
      </c>
      <c r="IO136" s="13">
        <v>8</v>
      </c>
      <c r="IP136" s="13">
        <v>9</v>
      </c>
      <c r="IQ136" s="13">
        <v>10</v>
      </c>
      <c r="IR136" s="13">
        <v>7</v>
      </c>
      <c r="IS136" s="13">
        <v>9</v>
      </c>
      <c r="IT136" s="13">
        <v>3</v>
      </c>
      <c r="IU136" s="13">
        <v>2</v>
      </c>
      <c r="IV136" s="13"/>
      <c r="IW136" s="13">
        <v>3</v>
      </c>
      <c r="IX136" s="13"/>
      <c r="IY136" s="13"/>
      <c r="IZ136" s="13"/>
      <c r="JA136" s="13">
        <v>1</v>
      </c>
      <c r="JB136" s="13"/>
      <c r="JC136" s="13"/>
      <c r="JD136" s="13"/>
      <c r="JE136" s="13"/>
      <c r="JF136" s="13"/>
      <c r="JG136" s="13"/>
      <c r="JH136" s="13">
        <v>2</v>
      </c>
      <c r="JI136" s="57">
        <v>24701</v>
      </c>
      <c r="JJ136" s="13">
        <v>14</v>
      </c>
      <c r="JK136" s="13">
        <v>16</v>
      </c>
      <c r="JL136" s="13">
        <v>1</v>
      </c>
      <c r="JM136" s="13"/>
      <c r="JN136" s="13"/>
      <c r="JO136" s="13"/>
      <c r="JP136" s="13"/>
      <c r="JQ136" s="13">
        <v>2</v>
      </c>
      <c r="JR136" s="13">
        <v>2</v>
      </c>
      <c r="JS136" s="13"/>
      <c r="JT136" s="13">
        <v>4</v>
      </c>
      <c r="JU136" s="13">
        <v>2</v>
      </c>
      <c r="JV136" s="13">
        <v>2</v>
      </c>
      <c r="JW136" s="13">
        <v>2</v>
      </c>
      <c r="JX136" s="13">
        <v>4</v>
      </c>
      <c r="JY136" s="13">
        <v>4</v>
      </c>
      <c r="JZ136" s="13">
        <v>7</v>
      </c>
      <c r="KA136" s="13">
        <v>12</v>
      </c>
      <c r="KB136" s="13">
        <v>7</v>
      </c>
      <c r="KC136" s="13">
        <v>6</v>
      </c>
      <c r="KD136" s="13">
        <v>15</v>
      </c>
      <c r="KE136" s="13">
        <v>11</v>
      </c>
      <c r="KF136" s="13">
        <v>12</v>
      </c>
      <c r="KG136" s="13">
        <v>13</v>
      </c>
      <c r="KH136" s="13">
        <v>12</v>
      </c>
      <c r="KI136" s="13">
        <v>9</v>
      </c>
      <c r="KJ136" s="13">
        <v>8</v>
      </c>
      <c r="KK136" s="13">
        <v>17</v>
      </c>
      <c r="KL136" s="13">
        <v>9</v>
      </c>
      <c r="KM136" s="13">
        <v>9</v>
      </c>
      <c r="KN136" s="13">
        <v>9</v>
      </c>
      <c r="KO136" s="13">
        <v>11</v>
      </c>
      <c r="KP136" s="13">
        <v>25</v>
      </c>
      <c r="KQ136" s="13">
        <v>18</v>
      </c>
      <c r="KR136" s="13">
        <v>23</v>
      </c>
      <c r="KS136" s="13">
        <v>15</v>
      </c>
      <c r="KT136" s="13">
        <v>9</v>
      </c>
      <c r="KU136" s="13">
        <v>5</v>
      </c>
      <c r="KV136" s="13">
        <v>18</v>
      </c>
      <c r="KW136" s="13">
        <v>11</v>
      </c>
      <c r="KX136" s="13">
        <v>7</v>
      </c>
      <c r="KY136" s="13">
        <v>10</v>
      </c>
      <c r="KZ136" s="13">
        <v>6</v>
      </c>
      <c r="LA136" s="13">
        <v>6</v>
      </c>
      <c r="LB136" s="13">
        <v>5</v>
      </c>
      <c r="LC136" s="13">
        <v>5</v>
      </c>
      <c r="LD136" s="13">
        <v>9</v>
      </c>
      <c r="LE136" s="13">
        <v>6</v>
      </c>
      <c r="LF136" s="13">
        <v>2</v>
      </c>
      <c r="LG136" s="13">
        <v>6</v>
      </c>
      <c r="LH136" s="13">
        <v>9</v>
      </c>
      <c r="LI136" s="13">
        <v>6</v>
      </c>
      <c r="LJ136" s="13">
        <v>2</v>
      </c>
      <c r="LK136" s="13">
        <v>4</v>
      </c>
      <c r="LL136" s="13">
        <v>6</v>
      </c>
      <c r="LM136" s="13">
        <v>1</v>
      </c>
      <c r="LN136" s="13">
        <v>2</v>
      </c>
      <c r="LO136" s="13">
        <v>2</v>
      </c>
      <c r="LP136" s="13">
        <v>1</v>
      </c>
      <c r="LQ136" s="13">
        <v>3</v>
      </c>
      <c r="LR136" s="13">
        <v>3</v>
      </c>
      <c r="LS136" s="13">
        <v>2</v>
      </c>
      <c r="LT136" s="13">
        <v>2</v>
      </c>
      <c r="LU136" s="13">
        <v>1</v>
      </c>
      <c r="LV136" s="13">
        <v>2</v>
      </c>
      <c r="LW136" s="13">
        <v>2</v>
      </c>
      <c r="LX136" s="13">
        <v>1</v>
      </c>
      <c r="LY136" s="13"/>
      <c r="LZ136" s="13">
        <v>1</v>
      </c>
      <c r="MA136" s="13"/>
      <c r="MB136" s="13">
        <v>1</v>
      </c>
      <c r="MC136" s="13">
        <v>1</v>
      </c>
      <c r="MD136" s="13"/>
      <c r="ME136" s="13">
        <v>1</v>
      </c>
      <c r="MF136" s="13"/>
      <c r="MG136" s="13">
        <v>2</v>
      </c>
      <c r="MH136" s="13"/>
      <c r="MI136" s="13">
        <v>2</v>
      </c>
      <c r="MJ136" s="13"/>
      <c r="MK136" s="13">
        <v>3</v>
      </c>
      <c r="ML136" s="13"/>
      <c r="MM136" s="13"/>
      <c r="MN136" s="13">
        <v>1</v>
      </c>
      <c r="MO136" s="13">
        <v>2</v>
      </c>
      <c r="MP136" s="13">
        <v>1</v>
      </c>
      <c r="MQ136" s="13"/>
      <c r="MR136" s="13">
        <v>4</v>
      </c>
      <c r="MS136" s="13">
        <v>2</v>
      </c>
      <c r="MT136" s="13">
        <v>2</v>
      </c>
      <c r="MU136" s="13"/>
      <c r="MV136" s="13">
        <v>4</v>
      </c>
      <c r="MW136" s="13">
        <v>1</v>
      </c>
      <c r="MX136" s="13">
        <v>1</v>
      </c>
      <c r="MY136" s="13">
        <v>1</v>
      </c>
      <c r="MZ136" s="13">
        <v>1</v>
      </c>
      <c r="NA136" s="13">
        <v>3</v>
      </c>
      <c r="NB136" s="13"/>
      <c r="NC136" s="13"/>
      <c r="ND136" s="13">
        <v>1</v>
      </c>
      <c r="NE136" s="13"/>
      <c r="NF136" s="13">
        <v>1</v>
      </c>
      <c r="NG136" s="13"/>
      <c r="NH136" s="13"/>
      <c r="NI136" s="13"/>
      <c r="NJ136" s="13"/>
      <c r="NK136" s="13"/>
      <c r="NL136" s="13"/>
      <c r="NM136" s="13">
        <v>15</v>
      </c>
      <c r="NN136" s="57">
        <v>506</v>
      </c>
      <c r="NO136" s="13">
        <v>25207</v>
      </c>
    </row>
    <row r="137" spans="1:379">
      <c r="A137" s="8" t="s">
        <v>148</v>
      </c>
      <c r="B137" s="232">
        <f t="shared" si="190"/>
        <v>22</v>
      </c>
      <c r="C137" s="232">
        <f t="shared" si="191"/>
        <v>17</v>
      </c>
      <c r="D137" s="232">
        <f t="shared" si="192"/>
        <v>108</v>
      </c>
      <c r="E137" s="232">
        <f t="shared" si="193"/>
        <v>122</v>
      </c>
      <c r="F137" s="232">
        <f t="shared" si="194"/>
        <v>226</v>
      </c>
      <c r="G137" s="232">
        <f t="shared" si="195"/>
        <v>256</v>
      </c>
      <c r="H137" s="232">
        <f t="shared" si="196"/>
        <v>188</v>
      </c>
      <c r="I137" s="232">
        <f t="shared" si="197"/>
        <v>201</v>
      </c>
      <c r="J137" s="232">
        <f t="shared" si="198"/>
        <v>177</v>
      </c>
      <c r="K137" s="232">
        <f t="shared" si="199"/>
        <v>195</v>
      </c>
      <c r="L137" s="232">
        <f t="shared" si="200"/>
        <v>132</v>
      </c>
      <c r="M137" s="232">
        <f t="shared" si="201"/>
        <v>136</v>
      </c>
      <c r="N137" s="232">
        <f t="shared" si="202"/>
        <v>83</v>
      </c>
      <c r="O137" s="232">
        <f t="shared" si="203"/>
        <v>81</v>
      </c>
      <c r="P137" s="232">
        <f t="shared" si="204"/>
        <v>60</v>
      </c>
      <c r="Q137" s="232">
        <f t="shared" si="205"/>
        <v>58</v>
      </c>
      <c r="R137" s="232">
        <f t="shared" si="206"/>
        <v>19</v>
      </c>
      <c r="S137" s="232">
        <f t="shared" si="207"/>
        <v>21</v>
      </c>
      <c r="T137" s="232">
        <f t="shared" si="208"/>
        <v>5</v>
      </c>
      <c r="U137" s="232">
        <f t="shared" si="209"/>
        <v>9</v>
      </c>
      <c r="W137" s="16" t="s">
        <v>142</v>
      </c>
      <c r="X137" s="616">
        <f t="shared" si="169"/>
        <v>64</v>
      </c>
      <c r="Y137" s="616">
        <f t="shared" si="170"/>
        <v>57</v>
      </c>
      <c r="Z137" s="616">
        <f t="shared" si="171"/>
        <v>169</v>
      </c>
      <c r="AA137" s="616">
        <f t="shared" si="172"/>
        <v>198</v>
      </c>
      <c r="AB137" s="616">
        <f t="shared" si="173"/>
        <v>429</v>
      </c>
      <c r="AC137" s="616">
        <f t="shared" si="174"/>
        <v>487</v>
      </c>
      <c r="AD137" s="616">
        <f t="shared" si="175"/>
        <v>486</v>
      </c>
      <c r="AE137" s="616">
        <f t="shared" si="176"/>
        <v>525</v>
      </c>
      <c r="AF137" s="616">
        <f t="shared" si="177"/>
        <v>388</v>
      </c>
      <c r="AG137" s="616">
        <f t="shared" si="178"/>
        <v>477</v>
      </c>
      <c r="AH137" s="616">
        <f t="shared" si="179"/>
        <v>289</v>
      </c>
      <c r="AI137" s="616">
        <f t="shared" si="180"/>
        <v>317</v>
      </c>
      <c r="AJ137" s="616">
        <f t="shared" si="181"/>
        <v>191</v>
      </c>
      <c r="AK137" s="616">
        <f t="shared" si="182"/>
        <v>165</v>
      </c>
      <c r="AL137" s="616">
        <f t="shared" si="183"/>
        <v>74</v>
      </c>
      <c r="AM137" s="616">
        <f t="shared" si="184"/>
        <v>74</v>
      </c>
      <c r="AN137" s="616">
        <f t="shared" si="185"/>
        <v>29</v>
      </c>
      <c r="AO137" s="616">
        <f t="shared" si="186"/>
        <v>31</v>
      </c>
      <c r="AP137" s="616">
        <f t="shared" si="187"/>
        <v>5</v>
      </c>
      <c r="AQ137" s="616">
        <f t="shared" si="188"/>
        <v>16</v>
      </c>
      <c r="AR137" s="616">
        <f t="shared" si="189"/>
        <v>52</v>
      </c>
      <c r="AT137" s="16" t="s">
        <v>142</v>
      </c>
      <c r="AU137" s="13">
        <v>2</v>
      </c>
      <c r="AV137" s="13">
        <v>6</v>
      </c>
      <c r="AW137" s="13">
        <v>8</v>
      </c>
      <c r="AX137" s="13">
        <v>5</v>
      </c>
      <c r="AY137" s="13">
        <v>4</v>
      </c>
      <c r="AZ137" s="13">
        <v>4</v>
      </c>
      <c r="BA137" s="13">
        <v>5</v>
      </c>
      <c r="BB137" s="13">
        <v>8</v>
      </c>
      <c r="BC137" s="13">
        <v>6</v>
      </c>
      <c r="BD137" s="13">
        <v>9</v>
      </c>
      <c r="BE137" s="13">
        <v>5</v>
      </c>
      <c r="BF137" s="13">
        <v>16</v>
      </c>
      <c r="BG137" s="13">
        <v>9</v>
      </c>
      <c r="BH137" s="13">
        <v>9</v>
      </c>
      <c r="BI137" s="13">
        <v>10</v>
      </c>
      <c r="BJ137" s="13">
        <v>18</v>
      </c>
      <c r="BK137" s="13">
        <v>26</v>
      </c>
      <c r="BL137" s="13">
        <v>22</v>
      </c>
      <c r="BM137" s="13">
        <v>45</v>
      </c>
      <c r="BN137" s="13">
        <v>38</v>
      </c>
      <c r="BO137" s="13">
        <v>44</v>
      </c>
      <c r="BP137" s="13">
        <v>54</v>
      </c>
      <c r="BQ137" s="13">
        <v>47</v>
      </c>
      <c r="BR137" s="13">
        <v>44</v>
      </c>
      <c r="BS137" s="13">
        <v>45</v>
      </c>
      <c r="BT137" s="13">
        <v>45</v>
      </c>
      <c r="BU137" s="13">
        <v>53</v>
      </c>
      <c r="BV137" s="13">
        <v>48</v>
      </c>
      <c r="BW137" s="13">
        <v>59</v>
      </c>
      <c r="BX137" s="13">
        <v>48</v>
      </c>
      <c r="BY137" s="13">
        <v>60</v>
      </c>
      <c r="BZ137" s="13">
        <v>48</v>
      </c>
      <c r="CA137" s="13">
        <v>44</v>
      </c>
      <c r="CB137" s="13">
        <v>64</v>
      </c>
      <c r="CC137" s="13">
        <v>61</v>
      </c>
      <c r="CD137" s="13">
        <v>47</v>
      </c>
      <c r="CE137" s="13">
        <v>55</v>
      </c>
      <c r="CF137" s="13">
        <v>48</v>
      </c>
      <c r="CG137" s="13">
        <v>49</v>
      </c>
      <c r="CH137" s="13">
        <v>49</v>
      </c>
      <c r="CI137" s="13">
        <v>48</v>
      </c>
      <c r="CJ137" s="13">
        <v>55</v>
      </c>
      <c r="CK137" s="13">
        <v>55</v>
      </c>
      <c r="CL137" s="13">
        <v>57</v>
      </c>
      <c r="CM137" s="13">
        <v>51</v>
      </c>
      <c r="CN137" s="13">
        <v>41</v>
      </c>
      <c r="CO137" s="13">
        <v>45</v>
      </c>
      <c r="CP137" s="13">
        <v>39</v>
      </c>
      <c r="CQ137" s="13">
        <v>39</v>
      </c>
      <c r="CR137" s="13">
        <v>47</v>
      </c>
      <c r="CS137" s="13">
        <v>35</v>
      </c>
      <c r="CT137" s="13">
        <v>32</v>
      </c>
      <c r="CU137" s="13">
        <v>28</v>
      </c>
      <c r="CV137" s="13">
        <v>40</v>
      </c>
      <c r="CW137" s="13">
        <v>34</v>
      </c>
      <c r="CX137" s="13">
        <v>30</v>
      </c>
      <c r="CY137" s="13">
        <v>28</v>
      </c>
      <c r="CZ137" s="13">
        <v>25</v>
      </c>
      <c r="DA137" s="13">
        <v>29</v>
      </c>
      <c r="DB137" s="13">
        <v>36</v>
      </c>
      <c r="DC137" s="13">
        <v>18</v>
      </c>
      <c r="DD137" s="13">
        <v>24</v>
      </c>
      <c r="DE137" s="13">
        <v>15</v>
      </c>
      <c r="DF137" s="13">
        <v>21</v>
      </c>
      <c r="DG137" s="13">
        <v>9</v>
      </c>
      <c r="DH137" s="13">
        <v>13</v>
      </c>
      <c r="DI137" s="13">
        <v>20</v>
      </c>
      <c r="DJ137" s="13">
        <v>13</v>
      </c>
      <c r="DK137" s="13">
        <v>14</v>
      </c>
      <c r="DL137" s="13">
        <v>18</v>
      </c>
      <c r="DM137" s="13">
        <v>8</v>
      </c>
      <c r="DN137" s="13">
        <v>9</v>
      </c>
      <c r="DO137" s="13">
        <v>9</v>
      </c>
      <c r="DP137" s="13">
        <v>5</v>
      </c>
      <c r="DQ137" s="13">
        <v>9</v>
      </c>
      <c r="DR137" s="13">
        <v>9</v>
      </c>
      <c r="DS137" s="13">
        <v>6</v>
      </c>
      <c r="DT137" s="13">
        <v>7</v>
      </c>
      <c r="DU137" s="13">
        <v>7</v>
      </c>
      <c r="DV137" s="13">
        <v>5</v>
      </c>
      <c r="DW137" s="13">
        <v>3</v>
      </c>
      <c r="DX137" s="13">
        <v>4</v>
      </c>
      <c r="DY137" s="13">
        <v>3</v>
      </c>
      <c r="DZ137" s="13">
        <v>5</v>
      </c>
      <c r="EA137" s="13">
        <v>2</v>
      </c>
      <c r="EB137" s="13">
        <v>3</v>
      </c>
      <c r="EC137" s="13">
        <v>2</v>
      </c>
      <c r="ED137" s="13">
        <v>4</v>
      </c>
      <c r="EE137" s="13">
        <v>2</v>
      </c>
      <c r="EF137" s="13">
        <v>3</v>
      </c>
      <c r="EG137" s="13">
        <v>2</v>
      </c>
      <c r="EH137" s="13">
        <v>3</v>
      </c>
      <c r="EI137" s="13">
        <v>2</v>
      </c>
      <c r="EJ137" s="13">
        <v>1</v>
      </c>
      <c r="EK137" s="13">
        <v>1</v>
      </c>
      <c r="EL137" s="13">
        <v>2</v>
      </c>
      <c r="EM137" s="13">
        <v>3</v>
      </c>
      <c r="EN137" s="13">
        <v>1</v>
      </c>
      <c r="EO137" s="13"/>
      <c r="EP137" s="13"/>
      <c r="EQ137" s="13">
        <v>1</v>
      </c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57">
        <v>2347</v>
      </c>
      <c r="FD137" s="13">
        <v>2347</v>
      </c>
      <c r="FE137" s="16" t="s">
        <v>142</v>
      </c>
      <c r="FF137" s="13">
        <v>5</v>
      </c>
      <c r="FG137" s="13">
        <v>8</v>
      </c>
      <c r="FH137" s="13">
        <v>4</v>
      </c>
      <c r="FI137" s="13">
        <v>7</v>
      </c>
      <c r="FJ137" s="13">
        <v>8</v>
      </c>
      <c r="FK137" s="13">
        <v>8</v>
      </c>
      <c r="FL137" s="13">
        <v>2</v>
      </c>
      <c r="FM137" s="13">
        <v>6</v>
      </c>
      <c r="FN137" s="13">
        <v>6</v>
      </c>
      <c r="FO137" s="13">
        <v>10</v>
      </c>
      <c r="FP137" s="13">
        <v>8</v>
      </c>
      <c r="FQ137" s="13">
        <v>6</v>
      </c>
      <c r="FR137" s="13">
        <v>12</v>
      </c>
      <c r="FS137" s="13">
        <v>12</v>
      </c>
      <c r="FT137" s="13">
        <v>21</v>
      </c>
      <c r="FU137" s="13">
        <v>12</v>
      </c>
      <c r="FV137" s="13">
        <v>19</v>
      </c>
      <c r="FW137" s="13">
        <v>22</v>
      </c>
      <c r="FX137" s="13">
        <v>39</v>
      </c>
      <c r="FY137" s="13">
        <v>18</v>
      </c>
      <c r="FZ137" s="13">
        <v>40</v>
      </c>
      <c r="GA137" s="13">
        <v>30</v>
      </c>
      <c r="GB137" s="13">
        <v>32</v>
      </c>
      <c r="GC137" s="13">
        <v>39</v>
      </c>
      <c r="GD137" s="13">
        <v>42</v>
      </c>
      <c r="GE137" s="13">
        <v>40</v>
      </c>
      <c r="GF137" s="13">
        <v>45</v>
      </c>
      <c r="GG137" s="13">
        <v>53</v>
      </c>
      <c r="GH137" s="13">
        <v>54</v>
      </c>
      <c r="GI137" s="13">
        <v>54</v>
      </c>
      <c r="GJ137" s="13">
        <v>46</v>
      </c>
      <c r="GK137" s="13">
        <v>45</v>
      </c>
      <c r="GL137" s="13">
        <v>38</v>
      </c>
      <c r="GM137" s="13">
        <v>51</v>
      </c>
      <c r="GN137" s="13">
        <v>40</v>
      </c>
      <c r="GO137" s="13">
        <v>52</v>
      </c>
      <c r="GP137" s="13">
        <v>48</v>
      </c>
      <c r="GQ137" s="13">
        <v>52</v>
      </c>
      <c r="GR137" s="13">
        <v>52</v>
      </c>
      <c r="GS137" s="13">
        <v>62</v>
      </c>
      <c r="GT137" s="13">
        <v>46</v>
      </c>
      <c r="GU137" s="13">
        <v>41</v>
      </c>
      <c r="GV137" s="13">
        <v>48</v>
      </c>
      <c r="GW137" s="13">
        <v>46</v>
      </c>
      <c r="GX137" s="13">
        <v>36</v>
      </c>
      <c r="GY137" s="13">
        <v>41</v>
      </c>
      <c r="GZ137" s="13">
        <v>42</v>
      </c>
      <c r="HA137" s="13">
        <v>25</v>
      </c>
      <c r="HB137" s="13">
        <v>25</v>
      </c>
      <c r="HC137" s="13">
        <v>38</v>
      </c>
      <c r="HD137" s="13">
        <v>32</v>
      </c>
      <c r="HE137" s="13">
        <v>32</v>
      </c>
      <c r="HF137" s="13">
        <v>24</v>
      </c>
      <c r="HG137" s="13">
        <v>38</v>
      </c>
      <c r="HH137" s="13">
        <v>27</v>
      </c>
      <c r="HI137" s="13">
        <v>21</v>
      </c>
      <c r="HJ137" s="13">
        <v>34</v>
      </c>
      <c r="HK137" s="13">
        <v>30</v>
      </c>
      <c r="HL137" s="13">
        <v>35</v>
      </c>
      <c r="HM137" s="13">
        <v>16</v>
      </c>
      <c r="HN137" s="13">
        <v>23</v>
      </c>
      <c r="HO137" s="13">
        <v>19</v>
      </c>
      <c r="HP137" s="13">
        <v>24</v>
      </c>
      <c r="HQ137" s="13">
        <v>8</v>
      </c>
      <c r="HR137" s="13">
        <v>18</v>
      </c>
      <c r="HS137" s="13">
        <v>28</v>
      </c>
      <c r="HT137" s="13">
        <v>18</v>
      </c>
      <c r="HU137" s="13">
        <v>25</v>
      </c>
      <c r="HV137" s="13">
        <v>17</v>
      </c>
      <c r="HW137" s="13">
        <v>11</v>
      </c>
      <c r="HX137" s="13">
        <v>16</v>
      </c>
      <c r="HY137" s="13">
        <v>9</v>
      </c>
      <c r="HZ137" s="13">
        <v>10</v>
      </c>
      <c r="IA137" s="13">
        <v>8</v>
      </c>
      <c r="IB137" s="13">
        <v>4</v>
      </c>
      <c r="IC137" s="13">
        <v>5</v>
      </c>
      <c r="ID137" s="13">
        <v>5</v>
      </c>
      <c r="IE137" s="13">
        <v>4</v>
      </c>
      <c r="IF137" s="13">
        <v>11</v>
      </c>
      <c r="IG137" s="13">
        <v>2</v>
      </c>
      <c r="IH137" s="13">
        <v>4</v>
      </c>
      <c r="II137" s="13">
        <v>10</v>
      </c>
      <c r="IJ137" s="13">
        <v>4</v>
      </c>
      <c r="IK137" s="13">
        <v>4</v>
      </c>
      <c r="IL137" s="13">
        <v>1</v>
      </c>
      <c r="IM137" s="13">
        <v>2</v>
      </c>
      <c r="IN137" s="13"/>
      <c r="IO137" s="13">
        <v>1</v>
      </c>
      <c r="IP137" s="13">
        <v>2</v>
      </c>
      <c r="IQ137" s="13">
        <v>1</v>
      </c>
      <c r="IR137" s="13">
        <v>3</v>
      </c>
      <c r="IS137" s="13">
        <v>1</v>
      </c>
      <c r="IT137" s="13">
        <v>1</v>
      </c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57">
        <v>2124</v>
      </c>
      <c r="JJ137" s="13"/>
      <c r="JK137" s="13">
        <v>1</v>
      </c>
      <c r="JL137" s="13">
        <v>1</v>
      </c>
      <c r="JM137" s="13"/>
      <c r="JN137" s="13"/>
      <c r="JO137" s="13"/>
      <c r="JP137" s="13"/>
      <c r="JQ137" s="13">
        <v>1</v>
      </c>
      <c r="JR137" s="13"/>
      <c r="JS137" s="13"/>
      <c r="JT137" s="13">
        <v>1</v>
      </c>
      <c r="JU137" s="13"/>
      <c r="JV137" s="13"/>
      <c r="JW137" s="13"/>
      <c r="JX137" s="13"/>
      <c r="JY137" s="13">
        <v>1</v>
      </c>
      <c r="JZ137" s="13">
        <v>1</v>
      </c>
      <c r="KA137" s="13"/>
      <c r="KB137" s="13"/>
      <c r="KC137" s="13"/>
      <c r="KD137" s="13">
        <v>2</v>
      </c>
      <c r="KE137" s="13">
        <v>1</v>
      </c>
      <c r="KF137" s="13"/>
      <c r="KG137" s="13"/>
      <c r="KH137" s="13"/>
      <c r="KI137" s="13">
        <v>1</v>
      </c>
      <c r="KJ137" s="13">
        <v>1</v>
      </c>
      <c r="KK137" s="13">
        <v>1</v>
      </c>
      <c r="KL137" s="13"/>
      <c r="KM137" s="13">
        <v>1</v>
      </c>
      <c r="KN137" s="13"/>
      <c r="KO137" s="13">
        <v>2</v>
      </c>
      <c r="KP137" s="13">
        <v>2</v>
      </c>
      <c r="KQ137" s="13"/>
      <c r="KR137" s="13">
        <v>1</v>
      </c>
      <c r="KS137" s="13">
        <v>1</v>
      </c>
      <c r="KT137" s="13">
        <v>4</v>
      </c>
      <c r="KU137" s="13"/>
      <c r="KV137" s="13"/>
      <c r="KW137" s="13"/>
      <c r="KX137" s="13">
        <v>4</v>
      </c>
      <c r="KY137" s="13">
        <v>4</v>
      </c>
      <c r="KZ137" s="13"/>
      <c r="LA137" s="13"/>
      <c r="LB137" s="13">
        <v>1</v>
      </c>
      <c r="LC137" s="13"/>
      <c r="LD137" s="13"/>
      <c r="LE137" s="13">
        <v>1</v>
      </c>
      <c r="LF137" s="13"/>
      <c r="LG137" s="13">
        <v>1</v>
      </c>
      <c r="LH137" s="13">
        <v>1</v>
      </c>
      <c r="LI137" s="13"/>
      <c r="LJ137" s="13">
        <v>1</v>
      </c>
      <c r="LK137" s="13"/>
      <c r="LL137" s="13"/>
      <c r="LM137" s="13"/>
      <c r="LN137" s="13"/>
      <c r="LO137" s="13">
        <v>1</v>
      </c>
      <c r="LP137" s="13"/>
      <c r="LQ137" s="13">
        <v>1</v>
      </c>
      <c r="LR137" s="13"/>
      <c r="LS137" s="13"/>
      <c r="LT137" s="13"/>
      <c r="LU137" s="13"/>
      <c r="LV137" s="13"/>
      <c r="LW137" s="13">
        <v>2</v>
      </c>
      <c r="LX137" s="13"/>
      <c r="LY137" s="13"/>
      <c r="LZ137" s="13">
        <v>1</v>
      </c>
      <c r="MA137" s="13"/>
      <c r="MB137" s="13">
        <v>1</v>
      </c>
      <c r="MC137" s="13"/>
      <c r="MD137" s="13"/>
      <c r="ME137" s="13">
        <v>1</v>
      </c>
      <c r="MF137" s="13"/>
      <c r="MG137" s="13"/>
      <c r="MH137" s="13"/>
      <c r="MI137" s="13">
        <v>1</v>
      </c>
      <c r="MJ137" s="13"/>
      <c r="MK137" s="13"/>
      <c r="ML137" s="13"/>
      <c r="MM137" s="13"/>
      <c r="MN137" s="13"/>
      <c r="MO137" s="13">
        <v>2</v>
      </c>
      <c r="MP137" s="13">
        <v>1</v>
      </c>
      <c r="MQ137" s="13">
        <v>1</v>
      </c>
      <c r="MR137" s="13"/>
      <c r="MS137" s="13">
        <v>1</v>
      </c>
      <c r="MT137" s="13"/>
      <c r="MU137" s="13">
        <v>1</v>
      </c>
      <c r="MV137" s="13"/>
      <c r="MW137" s="13"/>
      <c r="MX137" s="13"/>
      <c r="MY137" s="13">
        <v>1</v>
      </c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>
        <v>1</v>
      </c>
      <c r="NN137" s="57">
        <v>52</v>
      </c>
      <c r="NO137" s="13">
        <v>2176</v>
      </c>
    </row>
    <row r="138" spans="1:379">
      <c r="A138" s="8" t="s">
        <v>149</v>
      </c>
      <c r="B138" s="232">
        <f t="shared" si="190"/>
        <v>12</v>
      </c>
      <c r="C138" s="232">
        <f t="shared" si="191"/>
        <v>7</v>
      </c>
      <c r="D138" s="232">
        <f t="shared" si="192"/>
        <v>65</v>
      </c>
      <c r="E138" s="232">
        <f t="shared" si="193"/>
        <v>59</v>
      </c>
      <c r="F138" s="232">
        <f t="shared" si="194"/>
        <v>139</v>
      </c>
      <c r="G138" s="232">
        <f t="shared" si="195"/>
        <v>182</v>
      </c>
      <c r="H138" s="232">
        <f t="shared" si="196"/>
        <v>130</v>
      </c>
      <c r="I138" s="232">
        <f t="shared" si="197"/>
        <v>204</v>
      </c>
      <c r="J138" s="232">
        <f t="shared" si="198"/>
        <v>126</v>
      </c>
      <c r="K138" s="232">
        <f t="shared" si="199"/>
        <v>158</v>
      </c>
      <c r="L138" s="232">
        <f t="shared" si="200"/>
        <v>103</v>
      </c>
      <c r="M138" s="232">
        <f t="shared" si="201"/>
        <v>121</v>
      </c>
      <c r="N138" s="232">
        <f t="shared" si="202"/>
        <v>61</v>
      </c>
      <c r="O138" s="232">
        <f t="shared" si="203"/>
        <v>79</v>
      </c>
      <c r="P138" s="232">
        <f t="shared" si="204"/>
        <v>44</v>
      </c>
      <c r="Q138" s="232">
        <f t="shared" si="205"/>
        <v>36</v>
      </c>
      <c r="R138" s="232">
        <f t="shared" si="206"/>
        <v>15</v>
      </c>
      <c r="S138" s="232">
        <f t="shared" si="207"/>
        <v>20</v>
      </c>
      <c r="T138" s="232">
        <f t="shared" si="208"/>
        <v>4</v>
      </c>
      <c r="U138" s="232">
        <f t="shared" si="209"/>
        <v>8</v>
      </c>
      <c r="W138" s="16" t="s">
        <v>213</v>
      </c>
      <c r="X138" s="616">
        <f t="shared" si="169"/>
        <v>109</v>
      </c>
      <c r="Y138" s="616">
        <f t="shared" si="170"/>
        <v>93</v>
      </c>
      <c r="Z138" s="616">
        <f t="shared" si="171"/>
        <v>269</v>
      </c>
      <c r="AA138" s="616">
        <f t="shared" si="172"/>
        <v>298</v>
      </c>
      <c r="AB138" s="616">
        <f t="shared" si="173"/>
        <v>1080</v>
      </c>
      <c r="AC138" s="616">
        <f t="shared" si="174"/>
        <v>1105</v>
      </c>
      <c r="AD138" s="616">
        <f t="shared" si="175"/>
        <v>1278</v>
      </c>
      <c r="AE138" s="616">
        <f t="shared" si="176"/>
        <v>1174</v>
      </c>
      <c r="AF138" s="616">
        <f t="shared" si="177"/>
        <v>993</v>
      </c>
      <c r="AG138" s="616">
        <f t="shared" si="178"/>
        <v>954</v>
      </c>
      <c r="AH138" s="616">
        <f t="shared" si="179"/>
        <v>580</v>
      </c>
      <c r="AI138" s="616">
        <f t="shared" si="180"/>
        <v>537</v>
      </c>
      <c r="AJ138" s="616">
        <f t="shared" si="181"/>
        <v>330</v>
      </c>
      <c r="AK138" s="616">
        <f t="shared" si="182"/>
        <v>305</v>
      </c>
      <c r="AL138" s="616">
        <f t="shared" si="183"/>
        <v>98</v>
      </c>
      <c r="AM138" s="616">
        <f t="shared" si="184"/>
        <v>100</v>
      </c>
      <c r="AN138" s="616">
        <f t="shared" si="185"/>
        <v>27</v>
      </c>
      <c r="AO138" s="616">
        <f t="shared" si="186"/>
        <v>26</v>
      </c>
      <c r="AP138" s="616">
        <f t="shared" si="187"/>
        <v>4</v>
      </c>
      <c r="AQ138" s="616">
        <f t="shared" si="188"/>
        <v>7</v>
      </c>
      <c r="AR138" s="616">
        <f t="shared" si="189"/>
        <v>96</v>
      </c>
      <c r="AT138" s="16" t="s">
        <v>213</v>
      </c>
      <c r="AU138" s="13">
        <v>7</v>
      </c>
      <c r="AV138" s="13">
        <v>13</v>
      </c>
      <c r="AW138" s="13">
        <v>17</v>
      </c>
      <c r="AX138" s="13">
        <v>5</v>
      </c>
      <c r="AY138" s="13">
        <v>12</v>
      </c>
      <c r="AZ138" s="13">
        <v>9</v>
      </c>
      <c r="BA138" s="13">
        <v>8</v>
      </c>
      <c r="BB138" s="13">
        <v>5</v>
      </c>
      <c r="BC138" s="13">
        <v>8</v>
      </c>
      <c r="BD138" s="13">
        <v>9</v>
      </c>
      <c r="BE138" s="13">
        <v>11</v>
      </c>
      <c r="BF138" s="13">
        <v>17</v>
      </c>
      <c r="BG138" s="13">
        <v>16</v>
      </c>
      <c r="BH138" s="13">
        <v>15</v>
      </c>
      <c r="BI138" s="13">
        <v>20</v>
      </c>
      <c r="BJ138" s="13">
        <v>30</v>
      </c>
      <c r="BK138" s="13">
        <v>34</v>
      </c>
      <c r="BL138" s="13">
        <v>47</v>
      </c>
      <c r="BM138" s="13">
        <v>51</v>
      </c>
      <c r="BN138" s="13">
        <v>57</v>
      </c>
      <c r="BO138" s="13">
        <v>65</v>
      </c>
      <c r="BP138" s="13">
        <v>99</v>
      </c>
      <c r="BQ138" s="13">
        <v>94</v>
      </c>
      <c r="BR138" s="13">
        <v>109</v>
      </c>
      <c r="BS138" s="13">
        <v>105</v>
      </c>
      <c r="BT138" s="13">
        <v>133</v>
      </c>
      <c r="BU138" s="13">
        <v>116</v>
      </c>
      <c r="BV138" s="13">
        <v>114</v>
      </c>
      <c r="BW138" s="13">
        <v>124</v>
      </c>
      <c r="BX138" s="13">
        <v>146</v>
      </c>
      <c r="BY138" s="13">
        <v>130</v>
      </c>
      <c r="BZ138" s="13">
        <v>128</v>
      </c>
      <c r="CA138" s="13">
        <v>107</v>
      </c>
      <c r="CB138" s="13">
        <v>114</v>
      </c>
      <c r="CC138" s="13">
        <v>138</v>
      </c>
      <c r="CD138" s="13">
        <v>126</v>
      </c>
      <c r="CE138" s="13">
        <v>100</v>
      </c>
      <c r="CF138" s="13">
        <v>101</v>
      </c>
      <c r="CG138" s="13">
        <v>106</v>
      </c>
      <c r="CH138" s="13">
        <v>124</v>
      </c>
      <c r="CI138" s="13">
        <v>106</v>
      </c>
      <c r="CJ138" s="13">
        <v>94</v>
      </c>
      <c r="CK138" s="13">
        <v>114</v>
      </c>
      <c r="CL138" s="13">
        <v>122</v>
      </c>
      <c r="CM138" s="13">
        <v>104</v>
      </c>
      <c r="CN138" s="13">
        <v>91</v>
      </c>
      <c r="CO138" s="13">
        <v>86</v>
      </c>
      <c r="CP138" s="13">
        <v>82</v>
      </c>
      <c r="CQ138" s="13">
        <v>92</v>
      </c>
      <c r="CR138" s="13">
        <v>63</v>
      </c>
      <c r="CS138" s="13">
        <v>62</v>
      </c>
      <c r="CT138" s="13">
        <v>62</v>
      </c>
      <c r="CU138" s="13">
        <v>61</v>
      </c>
      <c r="CV138" s="13">
        <v>60</v>
      </c>
      <c r="CW138" s="13">
        <v>50</v>
      </c>
      <c r="CX138" s="13">
        <v>47</v>
      </c>
      <c r="CY138" s="13">
        <v>58</v>
      </c>
      <c r="CZ138" s="13">
        <v>54</v>
      </c>
      <c r="DA138" s="13">
        <v>40</v>
      </c>
      <c r="DB138" s="13">
        <v>43</v>
      </c>
      <c r="DC138" s="13">
        <v>46</v>
      </c>
      <c r="DD138" s="13">
        <v>42</v>
      </c>
      <c r="DE138" s="13">
        <v>38</v>
      </c>
      <c r="DF138" s="13">
        <v>32</v>
      </c>
      <c r="DG138" s="13">
        <v>23</v>
      </c>
      <c r="DH138" s="13">
        <v>32</v>
      </c>
      <c r="DI138" s="13">
        <v>36</v>
      </c>
      <c r="DJ138" s="13">
        <v>20</v>
      </c>
      <c r="DK138" s="13">
        <v>20</v>
      </c>
      <c r="DL138" s="13">
        <v>16</v>
      </c>
      <c r="DM138" s="13">
        <v>21</v>
      </c>
      <c r="DN138" s="13">
        <v>19</v>
      </c>
      <c r="DO138" s="13">
        <v>8</v>
      </c>
      <c r="DP138" s="13">
        <v>8</v>
      </c>
      <c r="DQ138" s="13">
        <v>14</v>
      </c>
      <c r="DR138" s="13">
        <v>6</v>
      </c>
      <c r="DS138" s="13">
        <v>9</v>
      </c>
      <c r="DT138" s="13">
        <v>5</v>
      </c>
      <c r="DU138" s="13">
        <v>3</v>
      </c>
      <c r="DV138" s="13">
        <v>7</v>
      </c>
      <c r="DW138" s="13">
        <v>5</v>
      </c>
      <c r="DX138" s="13">
        <v>4</v>
      </c>
      <c r="DY138" s="13">
        <v>4</v>
      </c>
      <c r="DZ138" s="13">
        <v>3</v>
      </c>
      <c r="EA138" s="13">
        <v>3</v>
      </c>
      <c r="EB138" s="13">
        <v>2</v>
      </c>
      <c r="EC138" s="13">
        <v>3</v>
      </c>
      <c r="ED138" s="13">
        <v>2</v>
      </c>
      <c r="EE138" s="13"/>
      <c r="EF138" s="13"/>
      <c r="EG138" s="13">
        <v>3</v>
      </c>
      <c r="EH138" s="13">
        <v>1</v>
      </c>
      <c r="EI138" s="13"/>
      <c r="EJ138" s="13">
        <v>1</v>
      </c>
      <c r="EK138" s="13">
        <v>1</v>
      </c>
      <c r="EL138" s="13">
        <v>1</v>
      </c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>
        <v>2</v>
      </c>
      <c r="FC138" s="57">
        <v>4601</v>
      </c>
      <c r="FD138" s="13">
        <v>4601</v>
      </c>
      <c r="FE138" s="16" t="s">
        <v>213</v>
      </c>
      <c r="FF138" s="13">
        <v>4</v>
      </c>
      <c r="FG138" s="13">
        <v>16</v>
      </c>
      <c r="FH138" s="13">
        <v>12</v>
      </c>
      <c r="FI138" s="13">
        <v>10</v>
      </c>
      <c r="FJ138" s="13">
        <v>15</v>
      </c>
      <c r="FK138" s="13">
        <v>8</v>
      </c>
      <c r="FL138" s="13">
        <v>9</v>
      </c>
      <c r="FM138" s="13">
        <v>10</v>
      </c>
      <c r="FN138" s="13">
        <v>14</v>
      </c>
      <c r="FO138" s="13">
        <v>11</v>
      </c>
      <c r="FP138" s="13">
        <v>11</v>
      </c>
      <c r="FQ138" s="13">
        <v>10</v>
      </c>
      <c r="FR138" s="13">
        <v>14</v>
      </c>
      <c r="FS138" s="13">
        <v>18</v>
      </c>
      <c r="FT138" s="13">
        <v>15</v>
      </c>
      <c r="FU138" s="13">
        <v>32</v>
      </c>
      <c r="FV138" s="13">
        <v>33</v>
      </c>
      <c r="FW138" s="13">
        <v>33</v>
      </c>
      <c r="FX138" s="13">
        <v>41</v>
      </c>
      <c r="FY138" s="13">
        <v>62</v>
      </c>
      <c r="FZ138" s="13">
        <v>65</v>
      </c>
      <c r="GA138" s="13">
        <v>87</v>
      </c>
      <c r="GB138" s="13">
        <v>88</v>
      </c>
      <c r="GC138" s="13">
        <v>119</v>
      </c>
      <c r="GD138" s="13">
        <v>114</v>
      </c>
      <c r="GE138" s="13">
        <v>126</v>
      </c>
      <c r="GF138" s="13">
        <v>116</v>
      </c>
      <c r="GG138" s="13">
        <v>124</v>
      </c>
      <c r="GH138" s="13">
        <v>116</v>
      </c>
      <c r="GI138" s="13">
        <v>125</v>
      </c>
      <c r="GJ138" s="13">
        <v>149</v>
      </c>
      <c r="GK138" s="13">
        <v>136</v>
      </c>
      <c r="GL138" s="13">
        <v>126</v>
      </c>
      <c r="GM138" s="13">
        <v>132</v>
      </c>
      <c r="GN138" s="13">
        <v>122</v>
      </c>
      <c r="GO138" s="13">
        <v>122</v>
      </c>
      <c r="GP138" s="13">
        <v>127</v>
      </c>
      <c r="GQ138" s="13">
        <v>133</v>
      </c>
      <c r="GR138" s="13">
        <v>118</v>
      </c>
      <c r="GS138" s="13">
        <v>113</v>
      </c>
      <c r="GT138" s="13">
        <v>128</v>
      </c>
      <c r="GU138" s="13">
        <v>117</v>
      </c>
      <c r="GV138" s="13">
        <v>130</v>
      </c>
      <c r="GW138" s="13">
        <v>114</v>
      </c>
      <c r="GX138" s="13">
        <v>87</v>
      </c>
      <c r="GY138" s="13">
        <v>100</v>
      </c>
      <c r="GZ138" s="13">
        <v>90</v>
      </c>
      <c r="HA138" s="13">
        <v>77</v>
      </c>
      <c r="HB138" s="13">
        <v>77</v>
      </c>
      <c r="HC138" s="13">
        <v>73</v>
      </c>
      <c r="HD138" s="13">
        <v>86</v>
      </c>
      <c r="HE138" s="13">
        <v>62</v>
      </c>
      <c r="HF138" s="13">
        <v>62</v>
      </c>
      <c r="HG138" s="13">
        <v>71</v>
      </c>
      <c r="HH138" s="13">
        <v>59</v>
      </c>
      <c r="HI138" s="13">
        <v>47</v>
      </c>
      <c r="HJ138" s="13">
        <v>49</v>
      </c>
      <c r="HK138" s="13">
        <v>53</v>
      </c>
      <c r="HL138" s="13">
        <v>38</v>
      </c>
      <c r="HM138" s="13">
        <v>53</v>
      </c>
      <c r="HN138" s="13">
        <v>51</v>
      </c>
      <c r="HO138" s="13">
        <v>41</v>
      </c>
      <c r="HP138" s="13">
        <v>43</v>
      </c>
      <c r="HQ138" s="13">
        <v>31</v>
      </c>
      <c r="HR138" s="13">
        <v>34</v>
      </c>
      <c r="HS138" s="13">
        <v>26</v>
      </c>
      <c r="HT138" s="13">
        <v>24</v>
      </c>
      <c r="HU138" s="13">
        <v>30</v>
      </c>
      <c r="HV138" s="13">
        <v>25</v>
      </c>
      <c r="HW138" s="13">
        <v>25</v>
      </c>
      <c r="HX138" s="13">
        <v>13</v>
      </c>
      <c r="HY138" s="13">
        <v>13</v>
      </c>
      <c r="HZ138" s="13">
        <v>8</v>
      </c>
      <c r="IA138" s="13">
        <v>13</v>
      </c>
      <c r="IB138" s="13">
        <v>8</v>
      </c>
      <c r="IC138" s="13">
        <v>7</v>
      </c>
      <c r="ID138" s="13">
        <v>16</v>
      </c>
      <c r="IE138" s="13">
        <v>8</v>
      </c>
      <c r="IF138" s="13">
        <v>5</v>
      </c>
      <c r="IG138" s="13">
        <v>7</v>
      </c>
      <c r="IH138" s="13">
        <v>5</v>
      </c>
      <c r="II138" s="13">
        <v>4</v>
      </c>
      <c r="IJ138" s="13">
        <v>1</v>
      </c>
      <c r="IK138" s="13">
        <v>3</v>
      </c>
      <c r="IL138" s="13">
        <v>1</v>
      </c>
      <c r="IM138" s="13">
        <v>1</v>
      </c>
      <c r="IN138" s="13">
        <v>7</v>
      </c>
      <c r="IO138" s="13">
        <v>3</v>
      </c>
      <c r="IP138" s="13">
        <v>2</v>
      </c>
      <c r="IQ138" s="13"/>
      <c r="IR138" s="13">
        <v>1</v>
      </c>
      <c r="IS138" s="13">
        <v>1</v>
      </c>
      <c r="IT138" s="13">
        <v>1</v>
      </c>
      <c r="IU138" s="13">
        <v>1</v>
      </c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57">
        <v>4768</v>
      </c>
      <c r="JJ138" s="13">
        <v>2</v>
      </c>
      <c r="JK138" s="13">
        <v>4</v>
      </c>
      <c r="JL138" s="13">
        <v>1</v>
      </c>
      <c r="JM138" s="13">
        <v>1</v>
      </c>
      <c r="JN138" s="13"/>
      <c r="JO138" s="13"/>
      <c r="JP138" s="13"/>
      <c r="JQ138" s="13">
        <v>2</v>
      </c>
      <c r="JR138" s="13">
        <v>2</v>
      </c>
      <c r="JS138" s="13"/>
      <c r="JT138" s="13"/>
      <c r="JU138" s="13"/>
      <c r="JV138" s="13">
        <v>1</v>
      </c>
      <c r="JW138" s="13">
        <v>1</v>
      </c>
      <c r="JX138" s="13"/>
      <c r="JY138" s="13">
        <v>1</v>
      </c>
      <c r="JZ138" s="13">
        <v>2</v>
      </c>
      <c r="KA138" s="13"/>
      <c r="KB138" s="13">
        <v>3</v>
      </c>
      <c r="KC138" s="13">
        <v>2</v>
      </c>
      <c r="KD138" s="13"/>
      <c r="KE138" s="13">
        <v>2</v>
      </c>
      <c r="KF138" s="13"/>
      <c r="KG138" s="13">
        <v>5</v>
      </c>
      <c r="KH138" s="13">
        <v>2</v>
      </c>
      <c r="KI138" s="13"/>
      <c r="KJ138" s="13">
        <v>2</v>
      </c>
      <c r="KK138" s="13">
        <v>2</v>
      </c>
      <c r="KL138" s="13">
        <v>1</v>
      </c>
      <c r="KM138" s="13">
        <v>3</v>
      </c>
      <c r="KN138" s="13">
        <v>1</v>
      </c>
      <c r="KO138" s="13"/>
      <c r="KP138" s="13">
        <v>6</v>
      </c>
      <c r="KQ138" s="13">
        <v>1</v>
      </c>
      <c r="KR138" s="13">
        <v>6</v>
      </c>
      <c r="KS138" s="13">
        <v>2</v>
      </c>
      <c r="KT138" s="13">
        <v>4</v>
      </c>
      <c r="KU138" s="13">
        <v>1</v>
      </c>
      <c r="KV138" s="13">
        <v>1</v>
      </c>
      <c r="KW138" s="13"/>
      <c r="KX138" s="13">
        <v>1</v>
      </c>
      <c r="KY138" s="13">
        <v>4</v>
      </c>
      <c r="KZ138" s="13"/>
      <c r="LA138" s="13"/>
      <c r="LB138" s="13"/>
      <c r="LC138" s="13"/>
      <c r="LD138" s="13">
        <v>1</v>
      </c>
      <c r="LE138" s="13">
        <v>1</v>
      </c>
      <c r="LF138" s="13">
        <v>1</v>
      </c>
      <c r="LG138" s="13">
        <v>1</v>
      </c>
      <c r="LH138" s="13"/>
      <c r="LI138" s="13">
        <v>1</v>
      </c>
      <c r="LJ138" s="13">
        <v>1</v>
      </c>
      <c r="LK138" s="13"/>
      <c r="LL138" s="13">
        <v>1</v>
      </c>
      <c r="LM138" s="13">
        <v>1</v>
      </c>
      <c r="LN138" s="13"/>
      <c r="LO138" s="13"/>
      <c r="LP138" s="13">
        <v>1</v>
      </c>
      <c r="LQ138" s="13"/>
      <c r="LR138" s="13">
        <v>2</v>
      </c>
      <c r="LS138" s="13"/>
      <c r="LT138" s="13">
        <v>3</v>
      </c>
      <c r="LU138" s="13"/>
      <c r="LV138" s="13"/>
      <c r="LW138" s="13"/>
      <c r="LX138" s="13"/>
      <c r="LY138" s="13">
        <v>2</v>
      </c>
      <c r="LZ138" s="13"/>
      <c r="MA138" s="13"/>
      <c r="MB138" s="13"/>
      <c r="MC138" s="13">
        <v>2</v>
      </c>
      <c r="MD138" s="13"/>
      <c r="ME138" s="13"/>
      <c r="MF138" s="13"/>
      <c r="MG138" s="13"/>
      <c r="MH138" s="13">
        <v>1</v>
      </c>
      <c r="MI138" s="13"/>
      <c r="MJ138" s="13"/>
      <c r="MK138" s="13"/>
      <c r="ML138" s="13"/>
      <c r="MM138" s="13"/>
      <c r="MN138" s="13"/>
      <c r="MO138" s="13"/>
      <c r="MP138" s="13">
        <v>3</v>
      </c>
      <c r="MQ138" s="13"/>
      <c r="MR138" s="13"/>
      <c r="MS138" s="13">
        <v>2</v>
      </c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>
        <v>4</v>
      </c>
      <c r="NN138" s="57">
        <v>94</v>
      </c>
      <c r="NO138" s="13">
        <v>4862</v>
      </c>
    </row>
    <row r="139" spans="1:379">
      <c r="A139" s="8" t="s">
        <v>150</v>
      </c>
      <c r="B139" s="232">
        <f t="shared" si="190"/>
        <v>80</v>
      </c>
      <c r="C139" s="232">
        <f t="shared" si="191"/>
        <v>61</v>
      </c>
      <c r="D139" s="232">
        <f t="shared" si="192"/>
        <v>118</v>
      </c>
      <c r="E139" s="232">
        <f t="shared" si="193"/>
        <v>117</v>
      </c>
      <c r="F139" s="232">
        <f t="shared" si="194"/>
        <v>241</v>
      </c>
      <c r="G139" s="232">
        <f t="shared" si="195"/>
        <v>240</v>
      </c>
      <c r="H139" s="232">
        <f t="shared" si="196"/>
        <v>238</v>
      </c>
      <c r="I139" s="232">
        <f t="shared" si="197"/>
        <v>272</v>
      </c>
      <c r="J139" s="232">
        <f t="shared" si="198"/>
        <v>217</v>
      </c>
      <c r="K139" s="232">
        <f t="shared" si="199"/>
        <v>231</v>
      </c>
      <c r="L139" s="232">
        <f t="shared" si="200"/>
        <v>156</v>
      </c>
      <c r="M139" s="232">
        <f t="shared" si="201"/>
        <v>169</v>
      </c>
      <c r="N139" s="232">
        <f t="shared" si="202"/>
        <v>107</v>
      </c>
      <c r="O139" s="232">
        <f t="shared" si="203"/>
        <v>117</v>
      </c>
      <c r="P139" s="232">
        <f t="shared" si="204"/>
        <v>59</v>
      </c>
      <c r="Q139" s="232">
        <f t="shared" si="205"/>
        <v>71</v>
      </c>
      <c r="R139" s="232">
        <f t="shared" si="206"/>
        <v>33</v>
      </c>
      <c r="S139" s="232">
        <f t="shared" si="207"/>
        <v>32</v>
      </c>
      <c r="T139" s="232">
        <f t="shared" si="208"/>
        <v>3</v>
      </c>
      <c r="U139" s="232">
        <f t="shared" si="209"/>
        <v>14</v>
      </c>
      <c r="W139" s="16" t="s">
        <v>214</v>
      </c>
      <c r="X139" s="616">
        <f t="shared" si="169"/>
        <v>26</v>
      </c>
      <c r="Y139" s="616">
        <f t="shared" si="170"/>
        <v>21</v>
      </c>
      <c r="Z139" s="616">
        <f t="shared" si="171"/>
        <v>48</v>
      </c>
      <c r="AA139" s="616">
        <f t="shared" si="172"/>
        <v>73</v>
      </c>
      <c r="AB139" s="616">
        <f t="shared" si="173"/>
        <v>99</v>
      </c>
      <c r="AC139" s="616">
        <f t="shared" si="174"/>
        <v>132</v>
      </c>
      <c r="AD139" s="616">
        <f t="shared" si="175"/>
        <v>141</v>
      </c>
      <c r="AE139" s="616">
        <f t="shared" si="176"/>
        <v>133</v>
      </c>
      <c r="AF139" s="616">
        <f t="shared" si="177"/>
        <v>99</v>
      </c>
      <c r="AG139" s="616">
        <f t="shared" si="178"/>
        <v>138</v>
      </c>
      <c r="AH139" s="616">
        <f t="shared" si="179"/>
        <v>95</v>
      </c>
      <c r="AI139" s="616">
        <f t="shared" si="180"/>
        <v>107</v>
      </c>
      <c r="AJ139" s="616">
        <f t="shared" si="181"/>
        <v>62</v>
      </c>
      <c r="AK139" s="616">
        <f t="shared" si="182"/>
        <v>54</v>
      </c>
      <c r="AL139" s="616">
        <f t="shared" si="183"/>
        <v>43</v>
      </c>
      <c r="AM139" s="616">
        <f t="shared" si="184"/>
        <v>48</v>
      </c>
      <c r="AN139" s="616">
        <f t="shared" si="185"/>
        <v>25</v>
      </c>
      <c r="AO139" s="616">
        <f t="shared" si="186"/>
        <v>36</v>
      </c>
      <c r="AP139" s="616">
        <f t="shared" si="187"/>
        <v>6</v>
      </c>
      <c r="AQ139" s="616">
        <f t="shared" si="188"/>
        <v>14</v>
      </c>
      <c r="AR139" s="616">
        <f t="shared" si="189"/>
        <v>37</v>
      </c>
      <c r="AT139" s="16" t="s">
        <v>214</v>
      </c>
      <c r="AU139" s="13">
        <v>1</v>
      </c>
      <c r="AV139" s="13">
        <v>6</v>
      </c>
      <c r="AW139" s="13">
        <v>3</v>
      </c>
      <c r="AX139" s="13">
        <v>3</v>
      </c>
      <c r="AY139" s="13"/>
      <c r="AZ139" s="13"/>
      <c r="BA139" s="13"/>
      <c r="BB139" s="13">
        <v>5</v>
      </c>
      <c r="BC139" s="13">
        <v>3</v>
      </c>
      <c r="BD139" s="13"/>
      <c r="BE139" s="13">
        <v>1</v>
      </c>
      <c r="BF139" s="13">
        <v>2</v>
      </c>
      <c r="BG139" s="13">
        <v>3</v>
      </c>
      <c r="BH139" s="13">
        <v>7</v>
      </c>
      <c r="BI139" s="13">
        <v>5</v>
      </c>
      <c r="BJ139" s="13">
        <v>7</v>
      </c>
      <c r="BK139" s="13">
        <v>10</v>
      </c>
      <c r="BL139" s="13">
        <v>12</v>
      </c>
      <c r="BM139" s="13">
        <v>8</v>
      </c>
      <c r="BN139" s="13">
        <v>18</v>
      </c>
      <c r="BO139" s="13">
        <v>11</v>
      </c>
      <c r="BP139" s="13">
        <v>14</v>
      </c>
      <c r="BQ139" s="13">
        <v>12</v>
      </c>
      <c r="BR139" s="13">
        <v>12</v>
      </c>
      <c r="BS139" s="13">
        <v>16</v>
      </c>
      <c r="BT139" s="13">
        <v>16</v>
      </c>
      <c r="BU139" s="13">
        <v>8</v>
      </c>
      <c r="BV139" s="13">
        <v>12</v>
      </c>
      <c r="BW139" s="13">
        <v>20</v>
      </c>
      <c r="BX139" s="13">
        <v>11</v>
      </c>
      <c r="BY139" s="13">
        <v>13</v>
      </c>
      <c r="BZ139" s="13">
        <v>12</v>
      </c>
      <c r="CA139" s="13">
        <v>17</v>
      </c>
      <c r="CB139" s="13">
        <v>13</v>
      </c>
      <c r="CC139" s="13">
        <v>11</v>
      </c>
      <c r="CD139" s="13">
        <v>14</v>
      </c>
      <c r="CE139" s="13">
        <v>16</v>
      </c>
      <c r="CF139" s="13">
        <v>10</v>
      </c>
      <c r="CG139" s="13">
        <v>13</v>
      </c>
      <c r="CH139" s="13">
        <v>14</v>
      </c>
      <c r="CI139" s="13">
        <v>24</v>
      </c>
      <c r="CJ139" s="13">
        <v>10</v>
      </c>
      <c r="CK139" s="13">
        <v>14</v>
      </c>
      <c r="CL139" s="13">
        <v>13</v>
      </c>
      <c r="CM139" s="13">
        <v>21</v>
      </c>
      <c r="CN139" s="13">
        <v>13</v>
      </c>
      <c r="CO139" s="13">
        <v>8</v>
      </c>
      <c r="CP139" s="13">
        <v>12</v>
      </c>
      <c r="CQ139" s="13">
        <v>16</v>
      </c>
      <c r="CR139" s="13">
        <v>7</v>
      </c>
      <c r="CS139" s="13">
        <v>26</v>
      </c>
      <c r="CT139" s="13">
        <v>13</v>
      </c>
      <c r="CU139" s="13">
        <v>8</v>
      </c>
      <c r="CV139" s="13">
        <v>11</v>
      </c>
      <c r="CW139" s="13">
        <v>5</v>
      </c>
      <c r="CX139" s="13">
        <v>12</v>
      </c>
      <c r="CY139" s="13">
        <v>9</v>
      </c>
      <c r="CZ139" s="13">
        <v>8</v>
      </c>
      <c r="DA139" s="13">
        <v>9</v>
      </c>
      <c r="DB139" s="13">
        <v>6</v>
      </c>
      <c r="DC139" s="13">
        <v>7</v>
      </c>
      <c r="DD139" s="13">
        <v>3</v>
      </c>
      <c r="DE139" s="13">
        <v>8</v>
      </c>
      <c r="DF139" s="13">
        <v>10</v>
      </c>
      <c r="DG139" s="13">
        <v>4</v>
      </c>
      <c r="DH139" s="13">
        <v>6</v>
      </c>
      <c r="DI139" s="13">
        <v>5</v>
      </c>
      <c r="DJ139" s="13">
        <v>4</v>
      </c>
      <c r="DK139" s="13">
        <v>2</v>
      </c>
      <c r="DL139" s="13">
        <v>5</v>
      </c>
      <c r="DM139" s="13">
        <v>5</v>
      </c>
      <c r="DN139" s="13">
        <v>4</v>
      </c>
      <c r="DO139" s="13">
        <v>1</v>
      </c>
      <c r="DP139" s="13">
        <v>11</v>
      </c>
      <c r="DQ139" s="13">
        <v>5</v>
      </c>
      <c r="DR139" s="13">
        <v>3</v>
      </c>
      <c r="DS139" s="13">
        <v>5</v>
      </c>
      <c r="DT139" s="13">
        <v>6</v>
      </c>
      <c r="DU139" s="13">
        <v>5</v>
      </c>
      <c r="DV139" s="13">
        <v>3</v>
      </c>
      <c r="DW139" s="13">
        <v>6</v>
      </c>
      <c r="DX139" s="13">
        <v>3</v>
      </c>
      <c r="DY139" s="13">
        <v>5</v>
      </c>
      <c r="DZ139" s="13">
        <v>4</v>
      </c>
      <c r="EA139" s="13">
        <v>2</v>
      </c>
      <c r="EB139" s="13">
        <v>5</v>
      </c>
      <c r="EC139" s="13">
        <v>3</v>
      </c>
      <c r="ED139" s="13">
        <v>4</v>
      </c>
      <c r="EE139" s="13">
        <v>4</v>
      </c>
      <c r="EF139" s="13"/>
      <c r="EG139" s="13">
        <v>1</v>
      </c>
      <c r="EH139" s="13">
        <v>1</v>
      </c>
      <c r="EI139" s="13">
        <v>5</v>
      </c>
      <c r="EJ139" s="13">
        <v>2</v>
      </c>
      <c r="EK139" s="13">
        <v>1</v>
      </c>
      <c r="EL139" s="13">
        <v>2</v>
      </c>
      <c r="EM139" s="13">
        <v>1</v>
      </c>
      <c r="EN139" s="13"/>
      <c r="EO139" s="13">
        <v>1</v>
      </c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57">
        <v>756</v>
      </c>
      <c r="FD139" s="13">
        <v>756</v>
      </c>
      <c r="FE139" s="16" t="s">
        <v>214</v>
      </c>
      <c r="FF139" s="13">
        <v>3</v>
      </c>
      <c r="FG139" s="13">
        <v>3</v>
      </c>
      <c r="FH139" s="13">
        <v>5</v>
      </c>
      <c r="FI139" s="13">
        <v>3</v>
      </c>
      <c r="FJ139" s="13">
        <v>1</v>
      </c>
      <c r="FK139" s="13">
        <v>3</v>
      </c>
      <c r="FL139" s="13">
        <v>4</v>
      </c>
      <c r="FM139" s="13">
        <v>2</v>
      </c>
      <c r="FN139" s="13">
        <v>2</v>
      </c>
      <c r="FO139" s="13"/>
      <c r="FP139" s="13">
        <v>1</v>
      </c>
      <c r="FQ139" s="13">
        <v>1</v>
      </c>
      <c r="FR139" s="13">
        <v>2</v>
      </c>
      <c r="FS139" s="13">
        <v>1</v>
      </c>
      <c r="FT139" s="13">
        <v>4</v>
      </c>
      <c r="FU139" s="13">
        <v>6</v>
      </c>
      <c r="FV139" s="13">
        <v>7</v>
      </c>
      <c r="FW139" s="13">
        <v>8</v>
      </c>
      <c r="FX139" s="13">
        <v>7</v>
      </c>
      <c r="FY139" s="13">
        <v>11</v>
      </c>
      <c r="FZ139" s="13">
        <v>10</v>
      </c>
      <c r="GA139" s="13">
        <v>8</v>
      </c>
      <c r="GB139" s="13">
        <v>10</v>
      </c>
      <c r="GC139" s="13">
        <v>5</v>
      </c>
      <c r="GD139" s="13">
        <v>11</v>
      </c>
      <c r="GE139" s="13">
        <v>9</v>
      </c>
      <c r="GF139" s="13">
        <v>8</v>
      </c>
      <c r="GG139" s="13">
        <v>13</v>
      </c>
      <c r="GH139" s="13">
        <v>15</v>
      </c>
      <c r="GI139" s="13">
        <v>10</v>
      </c>
      <c r="GJ139" s="13">
        <v>14</v>
      </c>
      <c r="GK139" s="13">
        <v>16</v>
      </c>
      <c r="GL139" s="13">
        <v>14</v>
      </c>
      <c r="GM139" s="13">
        <v>19</v>
      </c>
      <c r="GN139" s="13">
        <v>13</v>
      </c>
      <c r="GO139" s="13">
        <v>14</v>
      </c>
      <c r="GP139" s="13">
        <v>11</v>
      </c>
      <c r="GQ139" s="13">
        <v>16</v>
      </c>
      <c r="GR139" s="13">
        <v>11</v>
      </c>
      <c r="GS139" s="13">
        <v>13</v>
      </c>
      <c r="GT139" s="13">
        <v>14</v>
      </c>
      <c r="GU139" s="13">
        <v>8</v>
      </c>
      <c r="GV139" s="13">
        <v>7</v>
      </c>
      <c r="GW139" s="13">
        <v>16</v>
      </c>
      <c r="GX139" s="13">
        <v>5</v>
      </c>
      <c r="GY139" s="13">
        <v>10</v>
      </c>
      <c r="GZ139" s="13">
        <v>16</v>
      </c>
      <c r="HA139" s="13">
        <v>6</v>
      </c>
      <c r="HB139" s="13">
        <v>5</v>
      </c>
      <c r="HC139" s="13">
        <v>12</v>
      </c>
      <c r="HD139" s="13">
        <v>10</v>
      </c>
      <c r="HE139" s="13">
        <v>7</v>
      </c>
      <c r="HF139" s="13">
        <v>7</v>
      </c>
      <c r="HG139" s="13">
        <v>10</v>
      </c>
      <c r="HH139" s="13">
        <v>7</v>
      </c>
      <c r="HI139" s="13">
        <v>11</v>
      </c>
      <c r="HJ139" s="13">
        <v>18</v>
      </c>
      <c r="HK139" s="13">
        <v>7</v>
      </c>
      <c r="HL139" s="13">
        <v>12</v>
      </c>
      <c r="HM139" s="13">
        <v>6</v>
      </c>
      <c r="HN139" s="13">
        <v>8</v>
      </c>
      <c r="HO139" s="13">
        <v>6</v>
      </c>
      <c r="HP139" s="13">
        <v>9</v>
      </c>
      <c r="HQ139" s="13">
        <v>2</v>
      </c>
      <c r="HR139" s="13">
        <v>7</v>
      </c>
      <c r="HS139" s="13">
        <v>6</v>
      </c>
      <c r="HT139" s="13">
        <v>6</v>
      </c>
      <c r="HU139" s="13">
        <v>6</v>
      </c>
      <c r="HV139" s="13">
        <v>6</v>
      </c>
      <c r="HW139" s="13">
        <v>6</v>
      </c>
      <c r="HX139" s="13">
        <v>7</v>
      </c>
      <c r="HY139" s="13">
        <v>3</v>
      </c>
      <c r="HZ139" s="13">
        <v>5</v>
      </c>
      <c r="IA139" s="13">
        <v>3</v>
      </c>
      <c r="IB139" s="13">
        <v>3</v>
      </c>
      <c r="IC139" s="13">
        <v>5</v>
      </c>
      <c r="ID139" s="13">
        <v>3</v>
      </c>
      <c r="IE139" s="13">
        <v>3</v>
      </c>
      <c r="IF139" s="13">
        <v>5</v>
      </c>
      <c r="IG139" s="13">
        <v>6</v>
      </c>
      <c r="IH139" s="13">
        <v>3</v>
      </c>
      <c r="II139" s="13">
        <v>6</v>
      </c>
      <c r="IJ139" s="13">
        <v>2</v>
      </c>
      <c r="IK139" s="13">
        <v>2</v>
      </c>
      <c r="IL139" s="13">
        <v>3</v>
      </c>
      <c r="IM139" s="13">
        <v>3</v>
      </c>
      <c r="IN139" s="13"/>
      <c r="IO139" s="13">
        <v>3</v>
      </c>
      <c r="IP139" s="13">
        <v>1</v>
      </c>
      <c r="IQ139" s="13">
        <v>2</v>
      </c>
      <c r="IR139" s="13">
        <v>2</v>
      </c>
      <c r="IS139" s="13">
        <v>1</v>
      </c>
      <c r="IT139" s="13">
        <v>1</v>
      </c>
      <c r="IU139" s="13">
        <v>2</v>
      </c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57">
        <v>644</v>
      </c>
      <c r="JJ139" s="13"/>
      <c r="JK139" s="13">
        <v>1</v>
      </c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>
        <v>1</v>
      </c>
      <c r="KJ139" s="13"/>
      <c r="KK139" s="13"/>
      <c r="KL139" s="13"/>
      <c r="KM139" s="13"/>
      <c r="KN139" s="13">
        <v>1</v>
      </c>
      <c r="KO139" s="13">
        <v>4</v>
      </c>
      <c r="KP139" s="13">
        <v>1</v>
      </c>
      <c r="KQ139" s="13">
        <v>1</v>
      </c>
      <c r="KR139" s="13">
        <v>1</v>
      </c>
      <c r="KS139" s="13">
        <v>1</v>
      </c>
      <c r="KT139" s="13">
        <v>1</v>
      </c>
      <c r="KU139" s="13">
        <v>1</v>
      </c>
      <c r="KV139" s="13">
        <v>1</v>
      </c>
      <c r="KW139" s="13"/>
      <c r="KX139" s="13">
        <v>1</v>
      </c>
      <c r="KY139" s="13">
        <v>3</v>
      </c>
      <c r="KZ139" s="13"/>
      <c r="LA139" s="13">
        <v>2</v>
      </c>
      <c r="LB139" s="13"/>
      <c r="LC139" s="13"/>
      <c r="LD139" s="13"/>
      <c r="LE139" s="13"/>
      <c r="LF139" s="13">
        <v>1</v>
      </c>
      <c r="LG139" s="13"/>
      <c r="LH139" s="13"/>
      <c r="LI139" s="13">
        <v>2</v>
      </c>
      <c r="LJ139" s="13">
        <v>1</v>
      </c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>
        <v>2</v>
      </c>
      <c r="LW139" s="13">
        <v>1</v>
      </c>
      <c r="LX139" s="13"/>
      <c r="LY139" s="13"/>
      <c r="LZ139" s="13">
        <v>1</v>
      </c>
      <c r="MA139" s="13">
        <v>1</v>
      </c>
      <c r="MB139" s="13"/>
      <c r="MC139" s="13"/>
      <c r="MD139" s="13"/>
      <c r="ME139" s="13">
        <v>2</v>
      </c>
      <c r="MF139" s="13"/>
      <c r="MG139" s="13"/>
      <c r="MH139" s="13"/>
      <c r="MI139" s="13"/>
      <c r="MJ139" s="13"/>
      <c r="MK139" s="13"/>
      <c r="ML139" s="13"/>
      <c r="MM139" s="13">
        <v>1</v>
      </c>
      <c r="MN139" s="13"/>
      <c r="MO139" s="13"/>
      <c r="MP139" s="13"/>
      <c r="MQ139" s="13">
        <v>1</v>
      </c>
      <c r="MR139" s="13"/>
      <c r="MS139" s="13"/>
      <c r="MT139" s="13"/>
      <c r="MU139" s="13"/>
      <c r="MV139" s="13">
        <v>1</v>
      </c>
      <c r="MW139" s="13"/>
      <c r="MX139" s="13">
        <v>1</v>
      </c>
      <c r="MY139" s="13">
        <v>1</v>
      </c>
      <c r="MZ139" s="13">
        <v>1</v>
      </c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57">
        <v>37</v>
      </c>
      <c r="NO139" s="13">
        <v>681</v>
      </c>
    </row>
    <row r="140" spans="1:379">
      <c r="A140" s="8" t="s">
        <v>215</v>
      </c>
      <c r="B140" s="232">
        <f t="shared" si="190"/>
        <v>83</v>
      </c>
      <c r="C140" s="232">
        <f t="shared" si="191"/>
        <v>70</v>
      </c>
      <c r="D140" s="232">
        <f t="shared" si="192"/>
        <v>132</v>
      </c>
      <c r="E140" s="232">
        <f t="shared" si="193"/>
        <v>124</v>
      </c>
      <c r="F140" s="232">
        <f t="shared" si="194"/>
        <v>221</v>
      </c>
      <c r="G140" s="232">
        <f t="shared" si="195"/>
        <v>225</v>
      </c>
      <c r="H140" s="232">
        <f t="shared" si="196"/>
        <v>213</v>
      </c>
      <c r="I140" s="232">
        <f t="shared" si="197"/>
        <v>232</v>
      </c>
      <c r="J140" s="232">
        <f t="shared" si="198"/>
        <v>182</v>
      </c>
      <c r="K140" s="232">
        <f t="shared" si="199"/>
        <v>223</v>
      </c>
      <c r="L140" s="232">
        <f t="shared" si="200"/>
        <v>131</v>
      </c>
      <c r="M140" s="232">
        <f t="shared" si="201"/>
        <v>138</v>
      </c>
      <c r="N140" s="232">
        <f t="shared" si="202"/>
        <v>86</v>
      </c>
      <c r="O140" s="232">
        <f t="shared" si="203"/>
        <v>87</v>
      </c>
      <c r="P140" s="232">
        <f t="shared" si="204"/>
        <v>53</v>
      </c>
      <c r="Q140" s="232">
        <f t="shared" si="205"/>
        <v>52</v>
      </c>
      <c r="R140" s="232">
        <f t="shared" si="206"/>
        <v>25</v>
      </c>
      <c r="S140" s="232">
        <f t="shared" si="207"/>
        <v>37</v>
      </c>
      <c r="T140" s="232">
        <f t="shared" si="208"/>
        <v>4</v>
      </c>
      <c r="U140" s="232">
        <f t="shared" si="209"/>
        <v>20</v>
      </c>
      <c r="W140" s="16" t="s">
        <v>145</v>
      </c>
      <c r="X140" s="616">
        <f t="shared" si="169"/>
        <v>3</v>
      </c>
      <c r="Y140" s="616">
        <f t="shared" si="170"/>
        <v>4</v>
      </c>
      <c r="Z140" s="616">
        <f t="shared" si="171"/>
        <v>24</v>
      </c>
      <c r="AA140" s="616">
        <f t="shared" si="172"/>
        <v>21</v>
      </c>
      <c r="AB140" s="616">
        <f t="shared" si="173"/>
        <v>67</v>
      </c>
      <c r="AC140" s="616">
        <f t="shared" si="174"/>
        <v>81</v>
      </c>
      <c r="AD140" s="616">
        <f t="shared" si="175"/>
        <v>73</v>
      </c>
      <c r="AE140" s="616">
        <f t="shared" si="176"/>
        <v>59</v>
      </c>
      <c r="AF140" s="616">
        <f t="shared" si="177"/>
        <v>42</v>
      </c>
      <c r="AG140" s="616">
        <f t="shared" si="178"/>
        <v>54</v>
      </c>
      <c r="AH140" s="616">
        <f t="shared" si="179"/>
        <v>55</v>
      </c>
      <c r="AI140" s="616">
        <f t="shared" si="180"/>
        <v>42</v>
      </c>
      <c r="AJ140" s="616">
        <f t="shared" si="181"/>
        <v>20</v>
      </c>
      <c r="AK140" s="616">
        <f t="shared" si="182"/>
        <v>25</v>
      </c>
      <c r="AL140" s="616">
        <f t="shared" si="183"/>
        <v>4</v>
      </c>
      <c r="AM140" s="616">
        <f t="shared" si="184"/>
        <v>9</v>
      </c>
      <c r="AN140" s="616">
        <f t="shared" si="185"/>
        <v>6</v>
      </c>
      <c r="AO140" s="616">
        <f t="shared" si="186"/>
        <v>7</v>
      </c>
      <c r="AP140" s="616">
        <f t="shared" si="187"/>
        <v>3</v>
      </c>
      <c r="AQ140" s="616">
        <f t="shared" si="188"/>
        <v>2</v>
      </c>
      <c r="AR140" s="616">
        <f t="shared" si="189"/>
        <v>48</v>
      </c>
      <c r="AT140" s="16" t="s">
        <v>145</v>
      </c>
      <c r="AU140" s="13"/>
      <c r="AV140" s="13"/>
      <c r="AW140" s="13"/>
      <c r="AX140" s="13"/>
      <c r="AY140" s="13">
        <v>1</v>
      </c>
      <c r="AZ140" s="13">
        <v>1</v>
      </c>
      <c r="BA140" s="13">
        <v>2</v>
      </c>
      <c r="BB140" s="13"/>
      <c r="BC140" s="13"/>
      <c r="BD140" s="13"/>
      <c r="BE140" s="13"/>
      <c r="BF140" s="13">
        <v>1</v>
      </c>
      <c r="BG140" s="13">
        <v>1</v>
      </c>
      <c r="BH140" s="13"/>
      <c r="BI140" s="13">
        <v>1</v>
      </c>
      <c r="BJ140" s="13">
        <v>2</v>
      </c>
      <c r="BK140" s="13">
        <v>2</v>
      </c>
      <c r="BL140" s="13">
        <v>3</v>
      </c>
      <c r="BM140" s="13">
        <v>6</v>
      </c>
      <c r="BN140" s="13">
        <v>5</v>
      </c>
      <c r="BO140" s="13">
        <v>5</v>
      </c>
      <c r="BP140" s="13">
        <v>11</v>
      </c>
      <c r="BQ140" s="13">
        <v>4</v>
      </c>
      <c r="BR140" s="13">
        <v>9</v>
      </c>
      <c r="BS140" s="13">
        <v>9</v>
      </c>
      <c r="BT140" s="13">
        <v>6</v>
      </c>
      <c r="BU140" s="13">
        <v>8</v>
      </c>
      <c r="BV140" s="13">
        <v>11</v>
      </c>
      <c r="BW140" s="13">
        <v>8</v>
      </c>
      <c r="BX140" s="13">
        <v>10</v>
      </c>
      <c r="BY140" s="13">
        <v>7</v>
      </c>
      <c r="BZ140" s="13">
        <v>6</v>
      </c>
      <c r="CA140" s="13">
        <v>5</v>
      </c>
      <c r="CB140" s="13">
        <v>6</v>
      </c>
      <c r="CC140" s="13">
        <v>10</v>
      </c>
      <c r="CD140" s="13">
        <v>5</v>
      </c>
      <c r="CE140" s="13">
        <v>6</v>
      </c>
      <c r="CF140" s="13">
        <v>6</v>
      </c>
      <c r="CG140" s="13">
        <v>4</v>
      </c>
      <c r="CH140" s="13">
        <v>4</v>
      </c>
      <c r="CI140" s="13">
        <v>3</v>
      </c>
      <c r="CJ140" s="13">
        <v>9</v>
      </c>
      <c r="CK140" s="13">
        <v>3</v>
      </c>
      <c r="CL140" s="13">
        <v>8</v>
      </c>
      <c r="CM140" s="13">
        <v>9</v>
      </c>
      <c r="CN140" s="13">
        <v>6</v>
      </c>
      <c r="CO140" s="13">
        <v>4</v>
      </c>
      <c r="CP140" s="13">
        <v>4</v>
      </c>
      <c r="CQ140" s="13">
        <v>4</v>
      </c>
      <c r="CR140" s="13">
        <v>4</v>
      </c>
      <c r="CS140" s="13">
        <v>7</v>
      </c>
      <c r="CT140" s="13">
        <v>8</v>
      </c>
      <c r="CU140" s="13">
        <v>7</v>
      </c>
      <c r="CV140" s="13">
        <v>2</v>
      </c>
      <c r="CW140" s="13"/>
      <c r="CX140" s="13">
        <v>4</v>
      </c>
      <c r="CY140" s="13">
        <v>2</v>
      </c>
      <c r="CZ140" s="13">
        <v>3</v>
      </c>
      <c r="DA140" s="13">
        <v>4</v>
      </c>
      <c r="DB140" s="13">
        <v>5</v>
      </c>
      <c r="DC140" s="13"/>
      <c r="DD140" s="13">
        <v>4</v>
      </c>
      <c r="DE140" s="13">
        <v>3</v>
      </c>
      <c r="DF140" s="13">
        <v>5</v>
      </c>
      <c r="DG140" s="13">
        <v>2</v>
      </c>
      <c r="DH140" s="13">
        <v>3</v>
      </c>
      <c r="DI140" s="13">
        <v>3</v>
      </c>
      <c r="DJ140" s="13">
        <v>2</v>
      </c>
      <c r="DK140" s="13">
        <v>2</v>
      </c>
      <c r="DL140" s="13">
        <v>1</v>
      </c>
      <c r="DM140" s="13">
        <v>1</v>
      </c>
      <c r="DN140" s="13">
        <v>1</v>
      </c>
      <c r="DO140" s="13"/>
      <c r="DP140" s="13">
        <v>1</v>
      </c>
      <c r="DQ140" s="13">
        <v>3</v>
      </c>
      <c r="DR140" s="13">
        <v>1</v>
      </c>
      <c r="DS140" s="13">
        <v>1</v>
      </c>
      <c r="DT140" s="13">
        <v>1</v>
      </c>
      <c r="DU140" s="13"/>
      <c r="DV140" s="13"/>
      <c r="DW140" s="13"/>
      <c r="DX140" s="13">
        <v>1</v>
      </c>
      <c r="DY140" s="13">
        <v>1</v>
      </c>
      <c r="DZ140" s="13">
        <v>1</v>
      </c>
      <c r="EA140" s="13">
        <v>2</v>
      </c>
      <c r="EB140" s="13"/>
      <c r="EC140" s="13">
        <v>1</v>
      </c>
      <c r="ED140" s="13"/>
      <c r="EE140" s="13"/>
      <c r="EF140" s="13">
        <v>1</v>
      </c>
      <c r="EG140" s="13">
        <v>1</v>
      </c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>
        <v>1</v>
      </c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57">
        <v>304</v>
      </c>
      <c r="FD140" s="13">
        <v>304</v>
      </c>
      <c r="FE140" s="16" t="s">
        <v>145</v>
      </c>
      <c r="FF140" s="13"/>
      <c r="FG140" s="13"/>
      <c r="FH140" s="13"/>
      <c r="FI140" s="13">
        <v>2</v>
      </c>
      <c r="FJ140" s="13">
        <v>1</v>
      </c>
      <c r="FK140" s="13"/>
      <c r="FL140" s="13"/>
      <c r="FM140" s="13"/>
      <c r="FN140" s="13"/>
      <c r="FO140" s="13"/>
      <c r="FP140" s="13"/>
      <c r="FQ140" s="13">
        <v>2</v>
      </c>
      <c r="FR140" s="13"/>
      <c r="FS140" s="13">
        <v>2</v>
      </c>
      <c r="FT140" s="13">
        <v>2</v>
      </c>
      <c r="FU140" s="13">
        <v>5</v>
      </c>
      <c r="FV140" s="13">
        <v>4</v>
      </c>
      <c r="FW140" s="13">
        <v>2</v>
      </c>
      <c r="FX140" s="13">
        <v>2</v>
      </c>
      <c r="FY140" s="13">
        <v>5</v>
      </c>
      <c r="FZ140" s="13">
        <v>3</v>
      </c>
      <c r="GA140" s="13">
        <v>8</v>
      </c>
      <c r="GB140" s="13">
        <v>4</v>
      </c>
      <c r="GC140" s="13">
        <v>7</v>
      </c>
      <c r="GD140" s="13">
        <v>1</v>
      </c>
      <c r="GE140" s="13">
        <v>11</v>
      </c>
      <c r="GF140" s="13">
        <v>9</v>
      </c>
      <c r="GG140" s="13">
        <v>9</v>
      </c>
      <c r="GH140" s="13">
        <v>8</v>
      </c>
      <c r="GI140" s="13">
        <v>7</v>
      </c>
      <c r="GJ140" s="13">
        <v>5</v>
      </c>
      <c r="GK140" s="13">
        <v>5</v>
      </c>
      <c r="GL140" s="13">
        <v>10</v>
      </c>
      <c r="GM140" s="13">
        <v>9</v>
      </c>
      <c r="GN140" s="13">
        <v>4</v>
      </c>
      <c r="GO140" s="13">
        <v>3</v>
      </c>
      <c r="GP140" s="13">
        <v>11</v>
      </c>
      <c r="GQ140" s="13">
        <v>9</v>
      </c>
      <c r="GR140" s="13">
        <v>7</v>
      </c>
      <c r="GS140" s="13">
        <v>10</v>
      </c>
      <c r="GT140" s="13">
        <v>8</v>
      </c>
      <c r="GU140" s="13">
        <v>4</v>
      </c>
      <c r="GV140" s="13">
        <v>6</v>
      </c>
      <c r="GW140" s="13">
        <v>4</v>
      </c>
      <c r="GX140" s="13">
        <v>7</v>
      </c>
      <c r="GY140" s="13">
        <v>2</v>
      </c>
      <c r="GZ140" s="13">
        <v>1</v>
      </c>
      <c r="HA140" s="13">
        <v>4</v>
      </c>
      <c r="HB140" s="13">
        <v>3</v>
      </c>
      <c r="HC140" s="13">
        <v>3</v>
      </c>
      <c r="HD140" s="13">
        <v>7</v>
      </c>
      <c r="HE140" s="13">
        <v>2</v>
      </c>
      <c r="HF140" s="13">
        <v>9</v>
      </c>
      <c r="HG140" s="13">
        <v>8</v>
      </c>
      <c r="HH140" s="13">
        <v>4</v>
      </c>
      <c r="HI140" s="13">
        <v>8</v>
      </c>
      <c r="HJ140" s="13">
        <v>5</v>
      </c>
      <c r="HK140" s="13">
        <v>3</v>
      </c>
      <c r="HL140" s="13">
        <v>3</v>
      </c>
      <c r="HM140" s="13">
        <v>6</v>
      </c>
      <c r="HN140" s="13">
        <v>3</v>
      </c>
      <c r="HO140" s="13">
        <v>1</v>
      </c>
      <c r="HP140" s="13">
        <v>3</v>
      </c>
      <c r="HQ140" s="13">
        <v>1</v>
      </c>
      <c r="HR140" s="13">
        <v>2</v>
      </c>
      <c r="HS140" s="13">
        <v>3</v>
      </c>
      <c r="HT140" s="13">
        <v>2</v>
      </c>
      <c r="HU140" s="13">
        <v>2</v>
      </c>
      <c r="HV140" s="13"/>
      <c r="HW140" s="13">
        <v>3</v>
      </c>
      <c r="HX140" s="13"/>
      <c r="HY140" s="13">
        <v>1</v>
      </c>
      <c r="HZ140" s="13"/>
      <c r="IA140" s="13"/>
      <c r="IB140" s="13"/>
      <c r="IC140" s="13"/>
      <c r="ID140" s="13"/>
      <c r="IE140" s="13"/>
      <c r="IF140" s="13">
        <v>1</v>
      </c>
      <c r="IG140" s="13">
        <v>2</v>
      </c>
      <c r="IH140" s="13">
        <v>1</v>
      </c>
      <c r="II140" s="13">
        <v>2</v>
      </c>
      <c r="IJ140" s="13"/>
      <c r="IK140" s="13">
        <v>1</v>
      </c>
      <c r="IL140" s="13">
        <v>1</v>
      </c>
      <c r="IM140" s="13"/>
      <c r="IN140" s="13"/>
      <c r="IO140" s="13"/>
      <c r="IP140" s="13">
        <v>1</v>
      </c>
      <c r="IQ140" s="13"/>
      <c r="IR140" s="13">
        <v>1</v>
      </c>
      <c r="IS140" s="13"/>
      <c r="IT140" s="13"/>
      <c r="IU140" s="13">
        <v>1</v>
      </c>
      <c r="IV140" s="13"/>
      <c r="IW140" s="13"/>
      <c r="IX140" s="13"/>
      <c r="IY140" s="13">
        <v>1</v>
      </c>
      <c r="IZ140" s="13"/>
      <c r="JA140" s="13"/>
      <c r="JB140" s="13"/>
      <c r="JC140" s="13"/>
      <c r="JD140" s="13"/>
      <c r="JE140" s="13"/>
      <c r="JF140" s="13"/>
      <c r="JG140" s="13"/>
      <c r="JH140" s="13"/>
      <c r="JI140" s="57">
        <v>297</v>
      </c>
      <c r="JJ140" s="13"/>
      <c r="JK140" s="13"/>
      <c r="JL140" s="13"/>
      <c r="JM140" s="13"/>
      <c r="JN140" s="13"/>
      <c r="JO140" s="13"/>
      <c r="JP140" s="13">
        <v>2</v>
      </c>
      <c r="JQ140" s="13">
        <v>3</v>
      </c>
      <c r="JR140" s="13">
        <v>1</v>
      </c>
      <c r="JS140" s="13">
        <v>1</v>
      </c>
      <c r="JT140" s="13">
        <v>3</v>
      </c>
      <c r="JU140" s="13">
        <v>1</v>
      </c>
      <c r="JV140" s="13">
        <v>6</v>
      </c>
      <c r="JW140" s="13">
        <v>2</v>
      </c>
      <c r="JX140" s="13"/>
      <c r="JY140" s="13"/>
      <c r="JZ140" s="13"/>
      <c r="KA140" s="13"/>
      <c r="KB140" s="13">
        <v>8</v>
      </c>
      <c r="KC140" s="13"/>
      <c r="KD140" s="13">
        <v>2</v>
      </c>
      <c r="KE140" s="13">
        <v>1</v>
      </c>
      <c r="KF140" s="13">
        <v>1</v>
      </c>
      <c r="KG140" s="13">
        <v>1</v>
      </c>
      <c r="KH140" s="13"/>
      <c r="KI140" s="13"/>
      <c r="KJ140" s="13">
        <v>1</v>
      </c>
      <c r="KK140" s="13">
        <v>1</v>
      </c>
      <c r="KL140" s="13">
        <v>1</v>
      </c>
      <c r="KM140" s="13">
        <v>1</v>
      </c>
      <c r="KN140" s="13">
        <v>1</v>
      </c>
      <c r="KO140" s="13"/>
      <c r="KP140" s="13"/>
      <c r="KQ140" s="13">
        <v>2</v>
      </c>
      <c r="KR140" s="13">
        <v>1</v>
      </c>
      <c r="KS140" s="13"/>
      <c r="KT140" s="13">
        <v>1</v>
      </c>
      <c r="KU140" s="13"/>
      <c r="KV140" s="13"/>
      <c r="KW140" s="13"/>
      <c r="KX140" s="13"/>
      <c r="KY140" s="13"/>
      <c r="KZ140" s="13"/>
      <c r="LA140" s="13">
        <v>1</v>
      </c>
      <c r="LB140" s="13">
        <v>1</v>
      </c>
      <c r="LC140" s="13"/>
      <c r="LD140" s="13"/>
      <c r="LE140" s="13"/>
      <c r="LF140" s="13">
        <v>1</v>
      </c>
      <c r="LG140" s="13"/>
      <c r="LH140" s="13"/>
      <c r="LI140" s="13"/>
      <c r="LJ140" s="13"/>
      <c r="LK140" s="13"/>
      <c r="LL140" s="13">
        <v>1</v>
      </c>
      <c r="LM140" s="13"/>
      <c r="LN140" s="13">
        <v>1</v>
      </c>
      <c r="LO140" s="13"/>
      <c r="LP140" s="13">
        <v>1</v>
      </c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>
        <v>1</v>
      </c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57">
        <v>48</v>
      </c>
      <c r="NO140" s="13">
        <v>345</v>
      </c>
    </row>
    <row r="141" spans="1:379">
      <c r="A141" s="8" t="s">
        <v>152</v>
      </c>
      <c r="B141" s="232">
        <f t="shared" si="190"/>
        <v>23</v>
      </c>
      <c r="C141" s="232">
        <f t="shared" si="191"/>
        <v>24</v>
      </c>
      <c r="D141" s="232">
        <f t="shared" si="192"/>
        <v>76</v>
      </c>
      <c r="E141" s="232">
        <f t="shared" si="193"/>
        <v>112</v>
      </c>
      <c r="F141" s="232">
        <f t="shared" si="194"/>
        <v>195</v>
      </c>
      <c r="G141" s="232">
        <f t="shared" si="195"/>
        <v>204</v>
      </c>
      <c r="H141" s="232">
        <f t="shared" si="196"/>
        <v>221</v>
      </c>
      <c r="I141" s="232">
        <f t="shared" si="197"/>
        <v>268</v>
      </c>
      <c r="J141" s="232">
        <f t="shared" si="198"/>
        <v>214</v>
      </c>
      <c r="K141" s="232">
        <f t="shared" si="199"/>
        <v>197</v>
      </c>
      <c r="L141" s="232">
        <f t="shared" si="200"/>
        <v>140</v>
      </c>
      <c r="M141" s="232">
        <f t="shared" si="201"/>
        <v>165</v>
      </c>
      <c r="N141" s="232">
        <f t="shared" si="202"/>
        <v>102</v>
      </c>
      <c r="O141" s="232">
        <f t="shared" si="203"/>
        <v>89</v>
      </c>
      <c r="P141" s="232">
        <f t="shared" si="204"/>
        <v>55</v>
      </c>
      <c r="Q141" s="232">
        <f t="shared" si="205"/>
        <v>52</v>
      </c>
      <c r="R141" s="232">
        <f t="shared" si="206"/>
        <v>20</v>
      </c>
      <c r="S141" s="232">
        <f t="shared" si="207"/>
        <v>29</v>
      </c>
      <c r="T141" s="232">
        <f t="shared" si="208"/>
        <v>3</v>
      </c>
      <c r="U141" s="232">
        <f t="shared" si="209"/>
        <v>8</v>
      </c>
      <c r="W141" s="16" t="s">
        <v>146</v>
      </c>
      <c r="X141" s="616">
        <f t="shared" si="169"/>
        <v>955</v>
      </c>
      <c r="Y141" s="616">
        <f t="shared" si="170"/>
        <v>896</v>
      </c>
      <c r="Z141" s="616">
        <f t="shared" si="171"/>
        <v>2345</v>
      </c>
      <c r="AA141" s="616">
        <f t="shared" si="172"/>
        <v>2697</v>
      </c>
      <c r="AB141" s="616">
        <f t="shared" si="173"/>
        <v>8250</v>
      </c>
      <c r="AC141" s="616">
        <f t="shared" si="174"/>
        <v>8159</v>
      </c>
      <c r="AD141" s="616">
        <f t="shared" si="175"/>
        <v>9178</v>
      </c>
      <c r="AE141" s="616">
        <f t="shared" si="176"/>
        <v>8608</v>
      </c>
      <c r="AF141" s="616">
        <f t="shared" si="177"/>
        <v>7660</v>
      </c>
      <c r="AG141" s="616">
        <f t="shared" si="178"/>
        <v>7409</v>
      </c>
      <c r="AH141" s="616">
        <f t="shared" si="179"/>
        <v>5152</v>
      </c>
      <c r="AI141" s="616">
        <f t="shared" si="180"/>
        <v>5276</v>
      </c>
      <c r="AJ141" s="616">
        <f t="shared" si="181"/>
        <v>2888</v>
      </c>
      <c r="AK141" s="616">
        <f t="shared" si="182"/>
        <v>2746</v>
      </c>
      <c r="AL141" s="616">
        <f t="shared" si="183"/>
        <v>1343</v>
      </c>
      <c r="AM141" s="616">
        <f t="shared" si="184"/>
        <v>1317</v>
      </c>
      <c r="AN141" s="616">
        <f t="shared" si="185"/>
        <v>485</v>
      </c>
      <c r="AO141" s="616">
        <f t="shared" si="186"/>
        <v>625</v>
      </c>
      <c r="AP141" s="616">
        <f t="shared" si="187"/>
        <v>74</v>
      </c>
      <c r="AQ141" s="616">
        <f t="shared" si="188"/>
        <v>218</v>
      </c>
      <c r="AR141" s="616">
        <f t="shared" si="189"/>
        <v>952</v>
      </c>
      <c r="AT141" s="16" t="s">
        <v>146</v>
      </c>
      <c r="AU141" s="13">
        <v>37</v>
      </c>
      <c r="AV141" s="13">
        <v>114</v>
      </c>
      <c r="AW141" s="13">
        <v>122</v>
      </c>
      <c r="AX141" s="13">
        <v>115</v>
      </c>
      <c r="AY141" s="13">
        <v>98</v>
      </c>
      <c r="AZ141" s="13">
        <v>80</v>
      </c>
      <c r="BA141" s="13">
        <v>68</v>
      </c>
      <c r="BB141" s="13">
        <v>88</v>
      </c>
      <c r="BC141" s="13">
        <v>92</v>
      </c>
      <c r="BD141" s="13">
        <v>82</v>
      </c>
      <c r="BE141" s="13">
        <v>126</v>
      </c>
      <c r="BF141" s="13">
        <v>119</v>
      </c>
      <c r="BG141" s="13">
        <v>145</v>
      </c>
      <c r="BH141" s="13">
        <v>149</v>
      </c>
      <c r="BI141" s="13">
        <v>223</v>
      </c>
      <c r="BJ141" s="13">
        <v>228</v>
      </c>
      <c r="BK141" s="13">
        <v>327</v>
      </c>
      <c r="BL141" s="13">
        <v>357</v>
      </c>
      <c r="BM141" s="13">
        <v>484</v>
      </c>
      <c r="BN141" s="13">
        <v>539</v>
      </c>
      <c r="BO141" s="13">
        <v>593</v>
      </c>
      <c r="BP141" s="13">
        <v>689</v>
      </c>
      <c r="BQ141" s="13">
        <v>720</v>
      </c>
      <c r="BR141" s="13">
        <v>750</v>
      </c>
      <c r="BS141" s="13">
        <v>838</v>
      </c>
      <c r="BT141" s="13">
        <v>867</v>
      </c>
      <c r="BU141" s="13">
        <v>922</v>
      </c>
      <c r="BV141" s="13">
        <v>939</v>
      </c>
      <c r="BW141" s="13">
        <v>906</v>
      </c>
      <c r="BX141" s="13">
        <v>935</v>
      </c>
      <c r="BY141" s="13">
        <v>973</v>
      </c>
      <c r="BZ141" s="13">
        <v>892</v>
      </c>
      <c r="CA141" s="13">
        <v>947</v>
      </c>
      <c r="CB141" s="13">
        <v>816</v>
      </c>
      <c r="CC141" s="13">
        <v>852</v>
      </c>
      <c r="CD141" s="13">
        <v>843</v>
      </c>
      <c r="CE141" s="13">
        <v>760</v>
      </c>
      <c r="CF141" s="13">
        <v>797</v>
      </c>
      <c r="CG141" s="13">
        <v>862</v>
      </c>
      <c r="CH141" s="13">
        <v>866</v>
      </c>
      <c r="CI141" s="13">
        <v>845</v>
      </c>
      <c r="CJ141" s="13">
        <v>855</v>
      </c>
      <c r="CK141" s="13">
        <v>777</v>
      </c>
      <c r="CL141" s="13">
        <v>761</v>
      </c>
      <c r="CM141" s="13">
        <v>775</v>
      </c>
      <c r="CN141" s="13">
        <v>724</v>
      </c>
      <c r="CO141" s="13">
        <v>670</v>
      </c>
      <c r="CP141" s="13">
        <v>651</v>
      </c>
      <c r="CQ141" s="13">
        <v>655</v>
      </c>
      <c r="CR141" s="13">
        <v>696</v>
      </c>
      <c r="CS141" s="13">
        <v>691</v>
      </c>
      <c r="CT141" s="13">
        <v>624</v>
      </c>
      <c r="CU141" s="13">
        <v>538</v>
      </c>
      <c r="CV141" s="13">
        <v>552</v>
      </c>
      <c r="CW141" s="13">
        <v>532</v>
      </c>
      <c r="CX141" s="13">
        <v>458</v>
      </c>
      <c r="CY141" s="13">
        <v>515</v>
      </c>
      <c r="CZ141" s="13">
        <v>456</v>
      </c>
      <c r="DA141" s="13">
        <v>510</v>
      </c>
      <c r="DB141" s="13">
        <v>400</v>
      </c>
      <c r="DC141" s="13">
        <v>381</v>
      </c>
      <c r="DD141" s="13">
        <v>365</v>
      </c>
      <c r="DE141" s="13">
        <v>335</v>
      </c>
      <c r="DF141" s="13">
        <v>267</v>
      </c>
      <c r="DG141" s="13">
        <v>258</v>
      </c>
      <c r="DH141" s="13">
        <v>241</v>
      </c>
      <c r="DI141" s="13">
        <v>236</v>
      </c>
      <c r="DJ141" s="13">
        <v>246</v>
      </c>
      <c r="DK141" s="13">
        <v>213</v>
      </c>
      <c r="DL141" s="13">
        <v>204</v>
      </c>
      <c r="DM141" s="13">
        <v>188</v>
      </c>
      <c r="DN141" s="13">
        <v>167</v>
      </c>
      <c r="DO141" s="13">
        <v>145</v>
      </c>
      <c r="DP141" s="13">
        <v>127</v>
      </c>
      <c r="DQ141" s="13">
        <v>154</v>
      </c>
      <c r="DR141" s="13">
        <v>128</v>
      </c>
      <c r="DS141" s="13">
        <v>111</v>
      </c>
      <c r="DT141" s="13">
        <v>99</v>
      </c>
      <c r="DU141" s="13">
        <v>104</v>
      </c>
      <c r="DV141" s="13">
        <v>94</v>
      </c>
      <c r="DW141" s="13">
        <v>89</v>
      </c>
      <c r="DX141" s="13">
        <v>95</v>
      </c>
      <c r="DY141" s="13">
        <v>75</v>
      </c>
      <c r="DZ141" s="13">
        <v>57</v>
      </c>
      <c r="EA141" s="13">
        <v>64</v>
      </c>
      <c r="EB141" s="13">
        <v>44</v>
      </c>
      <c r="EC141" s="13">
        <v>51</v>
      </c>
      <c r="ED141" s="13">
        <v>58</v>
      </c>
      <c r="EE141" s="13">
        <v>40</v>
      </c>
      <c r="EF141" s="13">
        <v>52</v>
      </c>
      <c r="EG141" s="13">
        <v>41</v>
      </c>
      <c r="EH141" s="13">
        <v>37</v>
      </c>
      <c r="EI141" s="13">
        <v>40</v>
      </c>
      <c r="EJ141" s="13">
        <v>27</v>
      </c>
      <c r="EK141" s="13">
        <v>19</v>
      </c>
      <c r="EL141" s="13">
        <v>13</v>
      </c>
      <c r="EM141" s="13">
        <v>11</v>
      </c>
      <c r="EN141" s="13">
        <v>9</v>
      </c>
      <c r="EO141" s="13">
        <v>7</v>
      </c>
      <c r="EP141" s="13">
        <v>4</v>
      </c>
      <c r="EQ141" s="13">
        <v>5</v>
      </c>
      <c r="ER141" s="13">
        <v>1</v>
      </c>
      <c r="ES141" s="13">
        <v>1</v>
      </c>
      <c r="ET141" s="13">
        <v>2</v>
      </c>
      <c r="EU141" s="13"/>
      <c r="EV141" s="13"/>
      <c r="EW141" s="13">
        <v>1</v>
      </c>
      <c r="EX141" s="13"/>
      <c r="EY141" s="13"/>
      <c r="EZ141" s="13"/>
      <c r="FA141" s="13"/>
      <c r="FB141" s="13"/>
      <c r="FC141" s="57">
        <v>37951</v>
      </c>
      <c r="FD141" s="13">
        <v>37951</v>
      </c>
      <c r="FE141" s="16" t="s">
        <v>146</v>
      </c>
      <c r="FF141" s="13">
        <v>41</v>
      </c>
      <c r="FG141" s="13">
        <v>134</v>
      </c>
      <c r="FH141" s="13">
        <v>141</v>
      </c>
      <c r="FI141" s="13">
        <v>106</v>
      </c>
      <c r="FJ141" s="13">
        <v>96</v>
      </c>
      <c r="FK141" s="13">
        <v>75</v>
      </c>
      <c r="FL141" s="13">
        <v>84</v>
      </c>
      <c r="FM141" s="13">
        <v>102</v>
      </c>
      <c r="FN141" s="13">
        <v>77</v>
      </c>
      <c r="FO141" s="13">
        <v>99</v>
      </c>
      <c r="FP141" s="13">
        <v>126</v>
      </c>
      <c r="FQ141" s="13">
        <v>109</v>
      </c>
      <c r="FR141" s="13">
        <v>136</v>
      </c>
      <c r="FS141" s="13">
        <v>141</v>
      </c>
      <c r="FT141" s="13">
        <v>142</v>
      </c>
      <c r="FU141" s="13">
        <v>208</v>
      </c>
      <c r="FV141" s="13">
        <v>257</v>
      </c>
      <c r="FW141" s="13">
        <v>335</v>
      </c>
      <c r="FX141" s="13">
        <v>436</v>
      </c>
      <c r="FY141" s="13">
        <v>455</v>
      </c>
      <c r="FZ141" s="13">
        <v>589</v>
      </c>
      <c r="GA141" s="13">
        <v>611</v>
      </c>
      <c r="GB141" s="13">
        <v>716</v>
      </c>
      <c r="GC141" s="13">
        <v>779</v>
      </c>
      <c r="GD141" s="13">
        <v>877</v>
      </c>
      <c r="GE141" s="13">
        <v>936</v>
      </c>
      <c r="GF141" s="13">
        <v>908</v>
      </c>
      <c r="GG141" s="13">
        <v>913</v>
      </c>
      <c r="GH141" s="13">
        <v>931</v>
      </c>
      <c r="GI141" s="13">
        <v>990</v>
      </c>
      <c r="GJ141" s="13">
        <v>997</v>
      </c>
      <c r="GK141" s="13">
        <v>978</v>
      </c>
      <c r="GL141" s="13">
        <v>927</v>
      </c>
      <c r="GM141" s="13">
        <v>971</v>
      </c>
      <c r="GN141" s="13">
        <v>942</v>
      </c>
      <c r="GO141" s="13">
        <v>910</v>
      </c>
      <c r="GP141" s="13">
        <v>825</v>
      </c>
      <c r="GQ141" s="13">
        <v>852</v>
      </c>
      <c r="GR141" s="13">
        <v>874</v>
      </c>
      <c r="GS141" s="13">
        <v>902</v>
      </c>
      <c r="GT141" s="13">
        <v>904</v>
      </c>
      <c r="GU141" s="13">
        <v>849</v>
      </c>
      <c r="GV141" s="13">
        <v>818</v>
      </c>
      <c r="GW141" s="13">
        <v>830</v>
      </c>
      <c r="GX141" s="13">
        <v>773</v>
      </c>
      <c r="GY141" s="13">
        <v>718</v>
      </c>
      <c r="GZ141" s="13">
        <v>712</v>
      </c>
      <c r="HA141" s="13">
        <v>681</v>
      </c>
      <c r="HB141" s="13">
        <v>701</v>
      </c>
      <c r="HC141" s="13">
        <v>674</v>
      </c>
      <c r="HD141" s="13">
        <v>660</v>
      </c>
      <c r="HE141" s="13">
        <v>613</v>
      </c>
      <c r="HF141" s="13">
        <v>516</v>
      </c>
      <c r="HG141" s="13">
        <v>526</v>
      </c>
      <c r="HH141" s="13">
        <v>515</v>
      </c>
      <c r="HI141" s="13">
        <v>505</v>
      </c>
      <c r="HJ141" s="13">
        <v>503</v>
      </c>
      <c r="HK141" s="13">
        <v>442</v>
      </c>
      <c r="HL141" s="13">
        <v>455</v>
      </c>
      <c r="HM141" s="13">
        <v>417</v>
      </c>
      <c r="HN141" s="13">
        <v>375</v>
      </c>
      <c r="HO141" s="13">
        <v>362</v>
      </c>
      <c r="HP141" s="13">
        <v>318</v>
      </c>
      <c r="HQ141" s="13">
        <v>328</v>
      </c>
      <c r="HR141" s="13">
        <v>327</v>
      </c>
      <c r="HS141" s="13">
        <v>268</v>
      </c>
      <c r="HT141" s="13">
        <v>276</v>
      </c>
      <c r="HU141" s="13">
        <v>235</v>
      </c>
      <c r="HV141" s="13">
        <v>205</v>
      </c>
      <c r="HW141" s="13">
        <v>194</v>
      </c>
      <c r="HX141" s="13">
        <v>195</v>
      </c>
      <c r="HY141" s="13">
        <v>168</v>
      </c>
      <c r="HZ141" s="13">
        <v>174</v>
      </c>
      <c r="IA141" s="13">
        <v>136</v>
      </c>
      <c r="IB141" s="13">
        <v>157</v>
      </c>
      <c r="IC141" s="13">
        <v>128</v>
      </c>
      <c r="ID141" s="13">
        <v>110</v>
      </c>
      <c r="IE141" s="13">
        <v>110</v>
      </c>
      <c r="IF141" s="13">
        <v>81</v>
      </c>
      <c r="IG141" s="13">
        <v>84</v>
      </c>
      <c r="IH141" s="13">
        <v>80</v>
      </c>
      <c r="II141" s="13">
        <v>72</v>
      </c>
      <c r="IJ141" s="13">
        <v>74</v>
      </c>
      <c r="IK141" s="13">
        <v>48</v>
      </c>
      <c r="IL141" s="13">
        <v>47</v>
      </c>
      <c r="IM141" s="13">
        <v>44</v>
      </c>
      <c r="IN141" s="13">
        <v>32</v>
      </c>
      <c r="IO141" s="13">
        <v>40</v>
      </c>
      <c r="IP141" s="13">
        <v>26</v>
      </c>
      <c r="IQ141" s="13">
        <v>22</v>
      </c>
      <c r="IR141" s="13">
        <v>17</v>
      </c>
      <c r="IS141" s="13">
        <v>15</v>
      </c>
      <c r="IT141" s="13">
        <v>12</v>
      </c>
      <c r="IU141" s="13">
        <v>7</v>
      </c>
      <c r="IV141" s="13">
        <v>13</v>
      </c>
      <c r="IW141" s="13">
        <v>5</v>
      </c>
      <c r="IX141" s="13">
        <v>3</v>
      </c>
      <c r="IY141" s="13"/>
      <c r="IZ141" s="13">
        <v>1</v>
      </c>
      <c r="JA141" s="13">
        <v>1</v>
      </c>
      <c r="JB141" s="13"/>
      <c r="JC141" s="13"/>
      <c r="JD141" s="13"/>
      <c r="JE141" s="13"/>
      <c r="JF141" s="13"/>
      <c r="JG141" s="13"/>
      <c r="JH141" s="13">
        <v>3</v>
      </c>
      <c r="JI141" s="57">
        <v>38333</v>
      </c>
      <c r="JJ141" s="13">
        <v>33</v>
      </c>
      <c r="JK141" s="13">
        <v>82</v>
      </c>
      <c r="JL141" s="13">
        <v>3</v>
      </c>
      <c r="JM141" s="13">
        <v>2</v>
      </c>
      <c r="JN141" s="13"/>
      <c r="JO141" s="13">
        <v>3</v>
      </c>
      <c r="JP141" s="13">
        <v>2</v>
      </c>
      <c r="JQ141" s="13">
        <v>1</v>
      </c>
      <c r="JR141" s="13">
        <v>1</v>
      </c>
      <c r="JS141" s="13">
        <v>2</v>
      </c>
      <c r="JT141" s="13">
        <v>7</v>
      </c>
      <c r="JU141" s="13">
        <v>4</v>
      </c>
      <c r="JV141" s="13">
        <v>6</v>
      </c>
      <c r="JW141" s="13">
        <v>3</v>
      </c>
      <c r="JX141" s="13">
        <v>5</v>
      </c>
      <c r="JY141" s="13">
        <v>12</v>
      </c>
      <c r="JZ141" s="13">
        <v>12</v>
      </c>
      <c r="KA141" s="13">
        <v>17</v>
      </c>
      <c r="KB141" s="13">
        <v>11</v>
      </c>
      <c r="KC141" s="13">
        <v>24</v>
      </c>
      <c r="KD141" s="13">
        <v>22</v>
      </c>
      <c r="KE141" s="13">
        <v>33</v>
      </c>
      <c r="KF141" s="13">
        <v>25</v>
      </c>
      <c r="KG141" s="13">
        <v>20</v>
      </c>
      <c r="KH141" s="13">
        <v>14</v>
      </c>
      <c r="KI141" s="13">
        <v>17</v>
      </c>
      <c r="KJ141" s="13">
        <v>13</v>
      </c>
      <c r="KK141" s="13">
        <v>8</v>
      </c>
      <c r="KL141" s="13">
        <v>12</v>
      </c>
      <c r="KM141" s="13">
        <v>21</v>
      </c>
      <c r="KN141" s="13">
        <v>12</v>
      </c>
      <c r="KO141" s="13">
        <v>10</v>
      </c>
      <c r="KP141" s="13">
        <v>13</v>
      </c>
      <c r="KQ141" s="13">
        <v>20</v>
      </c>
      <c r="KR141" s="13">
        <v>20</v>
      </c>
      <c r="KS141" s="13">
        <v>24</v>
      </c>
      <c r="KT141" s="13">
        <v>12</v>
      </c>
      <c r="KU141" s="13">
        <v>8</v>
      </c>
      <c r="KV141" s="13">
        <v>10</v>
      </c>
      <c r="KW141" s="13">
        <v>8</v>
      </c>
      <c r="KX141" s="13">
        <v>11</v>
      </c>
      <c r="KY141" s="13">
        <v>9</v>
      </c>
      <c r="KZ141" s="13">
        <v>10</v>
      </c>
      <c r="LA141" s="13">
        <v>8</v>
      </c>
      <c r="LB141" s="13">
        <v>12</v>
      </c>
      <c r="LC141" s="13">
        <v>11</v>
      </c>
      <c r="LD141" s="13">
        <v>18</v>
      </c>
      <c r="LE141" s="13">
        <v>12</v>
      </c>
      <c r="LF141" s="13">
        <v>9</v>
      </c>
      <c r="LG141" s="13">
        <v>13</v>
      </c>
      <c r="LH141" s="13">
        <v>5</v>
      </c>
      <c r="LI141" s="13">
        <v>21</v>
      </c>
      <c r="LJ141" s="13">
        <v>4</v>
      </c>
      <c r="LK141" s="13">
        <v>4</v>
      </c>
      <c r="LL141" s="13">
        <v>11</v>
      </c>
      <c r="LM141" s="13">
        <v>9</v>
      </c>
      <c r="LN141" s="13">
        <v>9</v>
      </c>
      <c r="LO141" s="13">
        <v>2</v>
      </c>
      <c r="LP141" s="13">
        <v>7</v>
      </c>
      <c r="LQ141" s="13">
        <v>6</v>
      </c>
      <c r="LR141" s="13">
        <v>5</v>
      </c>
      <c r="LS141" s="13">
        <v>8</v>
      </c>
      <c r="LT141" s="13">
        <v>10</v>
      </c>
      <c r="LU141" s="13">
        <v>4</v>
      </c>
      <c r="LV141" s="13">
        <v>4</v>
      </c>
      <c r="LW141" s="13">
        <v>3</v>
      </c>
      <c r="LX141" s="13">
        <v>1</v>
      </c>
      <c r="LY141" s="13">
        <v>7</v>
      </c>
      <c r="LZ141" s="13">
        <v>5</v>
      </c>
      <c r="MA141" s="13">
        <v>4</v>
      </c>
      <c r="MB141" s="13">
        <v>3</v>
      </c>
      <c r="MC141" s="13">
        <v>3</v>
      </c>
      <c r="MD141" s="13">
        <v>5</v>
      </c>
      <c r="ME141" s="13">
        <v>5</v>
      </c>
      <c r="MF141" s="13">
        <v>3</v>
      </c>
      <c r="MG141" s="13">
        <v>3</v>
      </c>
      <c r="MH141" s="13">
        <v>4</v>
      </c>
      <c r="MI141" s="13">
        <v>1</v>
      </c>
      <c r="MJ141" s="13">
        <v>4</v>
      </c>
      <c r="MK141" s="13">
        <v>5</v>
      </c>
      <c r="ML141" s="13">
        <v>8</v>
      </c>
      <c r="MM141" s="13">
        <v>2</v>
      </c>
      <c r="MN141" s="13">
        <v>9</v>
      </c>
      <c r="MO141" s="13">
        <v>2</v>
      </c>
      <c r="MP141" s="13">
        <v>6</v>
      </c>
      <c r="MQ141" s="13">
        <v>6</v>
      </c>
      <c r="MR141" s="13">
        <v>12</v>
      </c>
      <c r="MS141" s="13">
        <v>7</v>
      </c>
      <c r="MT141" s="13">
        <v>4</v>
      </c>
      <c r="MU141" s="13">
        <v>4</v>
      </c>
      <c r="MV141" s="13">
        <v>7</v>
      </c>
      <c r="MW141" s="13">
        <v>3</v>
      </c>
      <c r="MX141" s="13">
        <v>5</v>
      </c>
      <c r="MY141" s="13">
        <v>5</v>
      </c>
      <c r="MZ141" s="13">
        <v>6</v>
      </c>
      <c r="NA141" s="13">
        <v>5</v>
      </c>
      <c r="NB141" s="13">
        <v>2</v>
      </c>
      <c r="NC141" s="13">
        <v>3</v>
      </c>
      <c r="ND141" s="13">
        <v>1</v>
      </c>
      <c r="NE141" s="13"/>
      <c r="NF141" s="13"/>
      <c r="NG141" s="13">
        <v>2</v>
      </c>
      <c r="NH141" s="13"/>
      <c r="NI141" s="13"/>
      <c r="NJ141" s="13"/>
      <c r="NK141" s="13"/>
      <c r="NL141" s="13"/>
      <c r="NM141" s="13">
        <v>20</v>
      </c>
      <c r="NN141" s="57">
        <v>949</v>
      </c>
      <c r="NO141" s="13">
        <v>39282</v>
      </c>
    </row>
    <row r="142" spans="1:379">
      <c r="A142" s="8" t="s">
        <v>153</v>
      </c>
      <c r="B142" s="232">
        <f t="shared" si="190"/>
        <v>67</v>
      </c>
      <c r="C142" s="232">
        <f t="shared" si="191"/>
        <v>51</v>
      </c>
      <c r="D142" s="232">
        <f t="shared" si="192"/>
        <v>160</v>
      </c>
      <c r="E142" s="232">
        <f t="shared" si="193"/>
        <v>169</v>
      </c>
      <c r="F142" s="232">
        <f t="shared" si="194"/>
        <v>377</v>
      </c>
      <c r="G142" s="232">
        <f t="shared" si="195"/>
        <v>432</v>
      </c>
      <c r="H142" s="232">
        <f t="shared" si="196"/>
        <v>402</v>
      </c>
      <c r="I142" s="232">
        <f t="shared" si="197"/>
        <v>460</v>
      </c>
      <c r="J142" s="232">
        <f t="shared" si="198"/>
        <v>374</v>
      </c>
      <c r="K142" s="232">
        <f t="shared" si="199"/>
        <v>422</v>
      </c>
      <c r="L142" s="232">
        <f t="shared" si="200"/>
        <v>273</v>
      </c>
      <c r="M142" s="232">
        <f t="shared" si="201"/>
        <v>313</v>
      </c>
      <c r="N142" s="232">
        <f t="shared" si="202"/>
        <v>211</v>
      </c>
      <c r="O142" s="232">
        <f t="shared" si="203"/>
        <v>181</v>
      </c>
      <c r="P142" s="232">
        <f t="shared" si="204"/>
        <v>117</v>
      </c>
      <c r="Q142" s="232">
        <f t="shared" si="205"/>
        <v>121</v>
      </c>
      <c r="R142" s="232">
        <f t="shared" si="206"/>
        <v>73</v>
      </c>
      <c r="S142" s="232">
        <f t="shared" si="207"/>
        <v>78</v>
      </c>
      <c r="T142" s="232">
        <f t="shared" si="208"/>
        <v>8</v>
      </c>
      <c r="U142" s="232">
        <f t="shared" si="209"/>
        <v>30</v>
      </c>
      <c r="W142" s="16" t="s">
        <v>147</v>
      </c>
      <c r="X142" s="616">
        <f t="shared" si="169"/>
        <v>7</v>
      </c>
      <c r="Y142" s="616">
        <f t="shared" si="170"/>
        <v>14</v>
      </c>
      <c r="Z142" s="616">
        <f t="shared" si="171"/>
        <v>94</v>
      </c>
      <c r="AA142" s="616">
        <f t="shared" si="172"/>
        <v>105</v>
      </c>
      <c r="AB142" s="616">
        <f t="shared" si="173"/>
        <v>396</v>
      </c>
      <c r="AC142" s="616">
        <f t="shared" si="174"/>
        <v>302</v>
      </c>
      <c r="AD142" s="616">
        <f t="shared" si="175"/>
        <v>487</v>
      </c>
      <c r="AE142" s="616">
        <f t="shared" si="176"/>
        <v>392</v>
      </c>
      <c r="AF142" s="616">
        <f t="shared" si="177"/>
        <v>410</v>
      </c>
      <c r="AG142" s="616">
        <f t="shared" si="178"/>
        <v>351</v>
      </c>
      <c r="AH142" s="616">
        <f t="shared" si="179"/>
        <v>291</v>
      </c>
      <c r="AI142" s="616">
        <f t="shared" si="180"/>
        <v>219</v>
      </c>
      <c r="AJ142" s="616">
        <f t="shared" si="181"/>
        <v>137</v>
      </c>
      <c r="AK142" s="616">
        <f t="shared" si="182"/>
        <v>124</v>
      </c>
      <c r="AL142" s="616">
        <f t="shared" si="183"/>
        <v>60</v>
      </c>
      <c r="AM142" s="616">
        <f t="shared" si="184"/>
        <v>56</v>
      </c>
      <c r="AN142" s="616">
        <f t="shared" si="185"/>
        <v>26</v>
      </c>
      <c r="AO142" s="616">
        <f t="shared" si="186"/>
        <v>28</v>
      </c>
      <c r="AP142" s="616">
        <f t="shared" si="187"/>
        <v>4</v>
      </c>
      <c r="AQ142" s="616">
        <f t="shared" si="188"/>
        <v>7</v>
      </c>
      <c r="AR142" s="616">
        <f t="shared" si="189"/>
        <v>8</v>
      </c>
      <c r="AT142" s="16" t="s">
        <v>147</v>
      </c>
      <c r="AU142" s="13">
        <v>2</v>
      </c>
      <c r="AV142" s="13"/>
      <c r="AW142" s="13">
        <v>2</v>
      </c>
      <c r="AX142" s="13"/>
      <c r="AY142" s="13"/>
      <c r="AZ142" s="13">
        <v>2</v>
      </c>
      <c r="BA142" s="13">
        <v>2</v>
      </c>
      <c r="BB142" s="13">
        <v>3</v>
      </c>
      <c r="BC142" s="13">
        <v>1</v>
      </c>
      <c r="BD142" s="13">
        <v>2</v>
      </c>
      <c r="BE142" s="13">
        <v>2</v>
      </c>
      <c r="BF142" s="13">
        <v>6</v>
      </c>
      <c r="BG142" s="13">
        <v>4</v>
      </c>
      <c r="BH142" s="13">
        <v>5</v>
      </c>
      <c r="BI142" s="13">
        <v>7</v>
      </c>
      <c r="BJ142" s="13">
        <v>12</v>
      </c>
      <c r="BK142" s="13">
        <v>17</v>
      </c>
      <c r="BL142" s="13">
        <v>16</v>
      </c>
      <c r="BM142" s="13">
        <v>16</v>
      </c>
      <c r="BN142" s="13">
        <v>20</v>
      </c>
      <c r="BO142" s="13">
        <v>27</v>
      </c>
      <c r="BP142" s="13">
        <v>23</v>
      </c>
      <c r="BQ142" s="13">
        <v>19</v>
      </c>
      <c r="BR142" s="13">
        <v>27</v>
      </c>
      <c r="BS142" s="13">
        <v>32</v>
      </c>
      <c r="BT142" s="13">
        <v>33</v>
      </c>
      <c r="BU142" s="13">
        <v>29</v>
      </c>
      <c r="BV142" s="13">
        <v>42</v>
      </c>
      <c r="BW142" s="13">
        <v>38</v>
      </c>
      <c r="BX142" s="13">
        <v>32</v>
      </c>
      <c r="BY142" s="13">
        <v>55</v>
      </c>
      <c r="BZ142" s="13">
        <v>45</v>
      </c>
      <c r="CA142" s="13">
        <v>50</v>
      </c>
      <c r="CB142" s="13">
        <v>37</v>
      </c>
      <c r="CC142" s="13">
        <v>33</v>
      </c>
      <c r="CD142" s="13">
        <v>25</v>
      </c>
      <c r="CE142" s="13">
        <v>33</v>
      </c>
      <c r="CF142" s="13">
        <v>45</v>
      </c>
      <c r="CG142" s="13">
        <v>33</v>
      </c>
      <c r="CH142" s="13">
        <v>36</v>
      </c>
      <c r="CI142" s="13">
        <v>50</v>
      </c>
      <c r="CJ142" s="13">
        <v>44</v>
      </c>
      <c r="CK142" s="13">
        <v>47</v>
      </c>
      <c r="CL142" s="13">
        <v>30</v>
      </c>
      <c r="CM142" s="13">
        <v>34</v>
      </c>
      <c r="CN142" s="13">
        <v>33</v>
      </c>
      <c r="CO142" s="13">
        <v>25</v>
      </c>
      <c r="CP142" s="13">
        <v>29</v>
      </c>
      <c r="CQ142" s="13">
        <v>23</v>
      </c>
      <c r="CR142" s="13">
        <v>36</v>
      </c>
      <c r="CS142" s="13">
        <v>28</v>
      </c>
      <c r="CT142" s="13">
        <v>23</v>
      </c>
      <c r="CU142" s="13">
        <v>28</v>
      </c>
      <c r="CV142" s="13">
        <v>28</v>
      </c>
      <c r="CW142" s="13">
        <v>22</v>
      </c>
      <c r="CX142" s="13">
        <v>24</v>
      </c>
      <c r="CY142" s="13">
        <v>15</v>
      </c>
      <c r="CZ142" s="13">
        <v>23</v>
      </c>
      <c r="DA142" s="13">
        <v>14</v>
      </c>
      <c r="DB142" s="13">
        <v>14</v>
      </c>
      <c r="DC142" s="13">
        <v>13</v>
      </c>
      <c r="DD142" s="13">
        <v>18</v>
      </c>
      <c r="DE142" s="13">
        <v>19</v>
      </c>
      <c r="DF142" s="13">
        <v>17</v>
      </c>
      <c r="DG142" s="13">
        <v>14</v>
      </c>
      <c r="DH142" s="13">
        <v>11</v>
      </c>
      <c r="DI142" s="13">
        <v>4</v>
      </c>
      <c r="DJ142" s="13">
        <v>9</v>
      </c>
      <c r="DK142" s="13">
        <v>7</v>
      </c>
      <c r="DL142" s="13">
        <v>12</v>
      </c>
      <c r="DM142" s="13">
        <v>15</v>
      </c>
      <c r="DN142" s="13">
        <v>4</v>
      </c>
      <c r="DO142" s="13">
        <v>6</v>
      </c>
      <c r="DP142" s="13">
        <v>2</v>
      </c>
      <c r="DQ142" s="13">
        <v>3</v>
      </c>
      <c r="DR142" s="13">
        <v>8</v>
      </c>
      <c r="DS142" s="13">
        <v>5</v>
      </c>
      <c r="DT142" s="13">
        <v>3</v>
      </c>
      <c r="DU142" s="13">
        <v>5</v>
      </c>
      <c r="DV142" s="13">
        <v>5</v>
      </c>
      <c r="DW142" s="13">
        <v>3</v>
      </c>
      <c r="DX142" s="13">
        <v>2</v>
      </c>
      <c r="DY142" s="13">
        <v>3</v>
      </c>
      <c r="DZ142" s="13">
        <v>6</v>
      </c>
      <c r="EA142" s="13">
        <v>5</v>
      </c>
      <c r="EB142" s="13">
        <v>5</v>
      </c>
      <c r="EC142" s="13"/>
      <c r="ED142" s="13">
        <v>1</v>
      </c>
      <c r="EE142" s="13">
        <v>1</v>
      </c>
      <c r="EF142" s="13">
        <v>2</v>
      </c>
      <c r="EG142" s="13">
        <v>2</v>
      </c>
      <c r="EH142" s="13">
        <v>1</v>
      </c>
      <c r="EI142" s="13">
        <v>2</v>
      </c>
      <c r="EJ142" s="13"/>
      <c r="EK142" s="13">
        <v>1</v>
      </c>
      <c r="EL142" s="13"/>
      <c r="EM142" s="13"/>
      <c r="EN142" s="13"/>
      <c r="EO142" s="13">
        <v>1</v>
      </c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57">
        <v>1598</v>
      </c>
      <c r="FD142" s="13">
        <v>1598</v>
      </c>
      <c r="FE142" s="16" t="s">
        <v>147</v>
      </c>
      <c r="FF142" s="13">
        <v>1</v>
      </c>
      <c r="FG142" s="13">
        <v>1</v>
      </c>
      <c r="FH142" s="13">
        <v>3</v>
      </c>
      <c r="FI142" s="13">
        <v>1</v>
      </c>
      <c r="FJ142" s="13"/>
      <c r="FK142" s="13"/>
      <c r="FL142" s="13"/>
      <c r="FM142" s="13"/>
      <c r="FN142" s="13"/>
      <c r="FO142" s="13">
        <v>1</v>
      </c>
      <c r="FP142" s="13"/>
      <c r="FQ142" s="13">
        <v>4</v>
      </c>
      <c r="FR142" s="13">
        <v>4</v>
      </c>
      <c r="FS142" s="13">
        <v>4</v>
      </c>
      <c r="FT142" s="13">
        <v>6</v>
      </c>
      <c r="FU142" s="13">
        <v>7</v>
      </c>
      <c r="FV142" s="13">
        <v>14</v>
      </c>
      <c r="FW142" s="13">
        <v>11</v>
      </c>
      <c r="FX142" s="13">
        <v>16</v>
      </c>
      <c r="FY142" s="13">
        <v>28</v>
      </c>
      <c r="FZ142" s="13">
        <v>28</v>
      </c>
      <c r="GA142" s="13">
        <v>27</v>
      </c>
      <c r="GB142" s="13">
        <v>25</v>
      </c>
      <c r="GC142" s="13">
        <v>41</v>
      </c>
      <c r="GD142" s="13">
        <v>33</v>
      </c>
      <c r="GE142" s="13">
        <v>41</v>
      </c>
      <c r="GF142" s="13">
        <v>52</v>
      </c>
      <c r="GG142" s="13">
        <v>53</v>
      </c>
      <c r="GH142" s="13">
        <v>45</v>
      </c>
      <c r="GI142" s="13">
        <v>51</v>
      </c>
      <c r="GJ142" s="13">
        <v>66</v>
      </c>
      <c r="GK142" s="13">
        <v>44</v>
      </c>
      <c r="GL142" s="13">
        <v>48</v>
      </c>
      <c r="GM142" s="13">
        <v>46</v>
      </c>
      <c r="GN142" s="13">
        <v>38</v>
      </c>
      <c r="GO142" s="13">
        <v>49</v>
      </c>
      <c r="GP142" s="13">
        <v>50</v>
      </c>
      <c r="GQ142" s="13">
        <v>51</v>
      </c>
      <c r="GR142" s="13">
        <v>52</v>
      </c>
      <c r="GS142" s="13">
        <v>43</v>
      </c>
      <c r="GT142" s="13">
        <v>61</v>
      </c>
      <c r="GU142" s="13">
        <v>43</v>
      </c>
      <c r="GV142" s="13">
        <v>38</v>
      </c>
      <c r="GW142" s="13">
        <v>45</v>
      </c>
      <c r="GX142" s="13">
        <v>44</v>
      </c>
      <c r="GY142" s="13">
        <v>35</v>
      </c>
      <c r="GZ142" s="13">
        <v>41</v>
      </c>
      <c r="HA142" s="13">
        <v>38</v>
      </c>
      <c r="HB142" s="13">
        <v>38</v>
      </c>
      <c r="HC142" s="13">
        <v>27</v>
      </c>
      <c r="HD142" s="13">
        <v>36</v>
      </c>
      <c r="HE142" s="13">
        <v>33</v>
      </c>
      <c r="HF142" s="13">
        <v>38</v>
      </c>
      <c r="HG142" s="13">
        <v>28</v>
      </c>
      <c r="HH142" s="13">
        <v>30</v>
      </c>
      <c r="HI142" s="13">
        <v>24</v>
      </c>
      <c r="HJ142" s="13">
        <v>28</v>
      </c>
      <c r="HK142" s="13">
        <v>25</v>
      </c>
      <c r="HL142" s="13">
        <v>17</v>
      </c>
      <c r="HM142" s="13">
        <v>32</v>
      </c>
      <c r="HN142" s="13">
        <v>14</v>
      </c>
      <c r="HO142" s="13">
        <v>16</v>
      </c>
      <c r="HP142" s="13">
        <v>18</v>
      </c>
      <c r="HQ142" s="13">
        <v>15</v>
      </c>
      <c r="HR142" s="13">
        <v>20</v>
      </c>
      <c r="HS142" s="13">
        <v>10</v>
      </c>
      <c r="HT142" s="13">
        <v>7</v>
      </c>
      <c r="HU142" s="13">
        <v>6</v>
      </c>
      <c r="HV142" s="13">
        <v>15</v>
      </c>
      <c r="HW142" s="13">
        <v>16</v>
      </c>
      <c r="HX142" s="13">
        <v>10</v>
      </c>
      <c r="HY142" s="13">
        <v>9</v>
      </c>
      <c r="HZ142" s="13">
        <v>8</v>
      </c>
      <c r="IA142" s="13">
        <v>5</v>
      </c>
      <c r="IB142" s="13">
        <v>6</v>
      </c>
      <c r="IC142" s="13">
        <v>2</v>
      </c>
      <c r="ID142" s="13">
        <v>6</v>
      </c>
      <c r="IE142" s="13">
        <v>4</v>
      </c>
      <c r="IF142" s="13">
        <v>5</v>
      </c>
      <c r="IG142" s="13">
        <v>5</v>
      </c>
      <c r="IH142" s="13">
        <v>5</v>
      </c>
      <c r="II142" s="13">
        <v>3</v>
      </c>
      <c r="IJ142" s="13">
        <v>2</v>
      </c>
      <c r="IK142" s="13">
        <v>5</v>
      </c>
      <c r="IL142" s="13">
        <v>3</v>
      </c>
      <c r="IM142" s="13">
        <v>3</v>
      </c>
      <c r="IN142" s="13">
        <v>1</v>
      </c>
      <c r="IO142" s="13">
        <v>1</v>
      </c>
      <c r="IP142" s="13">
        <v>2</v>
      </c>
      <c r="IQ142" s="13">
        <v>1</v>
      </c>
      <c r="IR142" s="13">
        <v>1</v>
      </c>
      <c r="IS142" s="13"/>
      <c r="IT142" s="13">
        <v>2</v>
      </c>
      <c r="IU142" s="13">
        <v>1</v>
      </c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57">
        <v>1912</v>
      </c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>
        <v>1</v>
      </c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>
        <v>1</v>
      </c>
      <c r="KT142" s="13"/>
      <c r="KU142" s="13"/>
      <c r="KV142" s="13"/>
      <c r="KW142" s="13">
        <v>1</v>
      </c>
      <c r="KX142" s="13"/>
      <c r="KY142" s="13">
        <v>2</v>
      </c>
      <c r="KZ142" s="13"/>
      <c r="LA142" s="13"/>
      <c r="LB142" s="13"/>
      <c r="LC142" s="13"/>
      <c r="LD142" s="13"/>
      <c r="LE142" s="13"/>
      <c r="LF142" s="13">
        <v>1</v>
      </c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>
        <v>1</v>
      </c>
      <c r="ML142" s="13"/>
      <c r="MM142" s="13"/>
      <c r="MN142" s="13"/>
      <c r="MO142" s="13">
        <v>1</v>
      </c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57">
        <v>8</v>
      </c>
      <c r="NO142" s="13">
        <v>1920</v>
      </c>
    </row>
    <row r="143" spans="1:379">
      <c r="A143" s="8" t="s">
        <v>216</v>
      </c>
      <c r="B143" s="232">
        <f t="shared" si="190"/>
        <v>17</v>
      </c>
      <c r="C143" s="232">
        <f t="shared" si="191"/>
        <v>25</v>
      </c>
      <c r="D143" s="232">
        <f t="shared" si="192"/>
        <v>51</v>
      </c>
      <c r="E143" s="232">
        <f t="shared" si="193"/>
        <v>60</v>
      </c>
      <c r="F143" s="232">
        <f t="shared" si="194"/>
        <v>64</v>
      </c>
      <c r="G143" s="232">
        <f t="shared" si="195"/>
        <v>59</v>
      </c>
      <c r="H143" s="232">
        <f t="shared" si="196"/>
        <v>79</v>
      </c>
      <c r="I143" s="232">
        <f t="shared" si="197"/>
        <v>89</v>
      </c>
      <c r="J143" s="232">
        <f t="shared" si="198"/>
        <v>73</v>
      </c>
      <c r="K143" s="232">
        <f t="shared" si="199"/>
        <v>79</v>
      </c>
      <c r="L143" s="232">
        <f t="shared" si="200"/>
        <v>55</v>
      </c>
      <c r="M143" s="232">
        <f t="shared" si="201"/>
        <v>54</v>
      </c>
      <c r="N143" s="232">
        <f t="shared" si="202"/>
        <v>27</v>
      </c>
      <c r="O143" s="232">
        <f t="shared" si="203"/>
        <v>33</v>
      </c>
      <c r="P143" s="232">
        <f t="shared" si="204"/>
        <v>16</v>
      </c>
      <c r="Q143" s="232">
        <f t="shared" si="205"/>
        <v>21</v>
      </c>
      <c r="R143" s="232">
        <f t="shared" si="206"/>
        <v>5</v>
      </c>
      <c r="S143" s="232">
        <f t="shared" si="207"/>
        <v>6</v>
      </c>
      <c r="T143" s="232">
        <f t="shared" si="208"/>
        <v>2</v>
      </c>
      <c r="U143" s="232">
        <f t="shared" si="209"/>
        <v>2</v>
      </c>
      <c r="W143" s="16" t="s">
        <v>148</v>
      </c>
      <c r="X143" s="616">
        <f t="shared" si="169"/>
        <v>22</v>
      </c>
      <c r="Y143" s="616">
        <f t="shared" si="170"/>
        <v>17</v>
      </c>
      <c r="Z143" s="616">
        <f t="shared" si="171"/>
        <v>108</v>
      </c>
      <c r="AA143" s="616">
        <f t="shared" si="172"/>
        <v>122</v>
      </c>
      <c r="AB143" s="616">
        <f t="shared" si="173"/>
        <v>226</v>
      </c>
      <c r="AC143" s="616">
        <f t="shared" si="174"/>
        <v>256</v>
      </c>
      <c r="AD143" s="616">
        <f t="shared" si="175"/>
        <v>188</v>
      </c>
      <c r="AE143" s="616">
        <f t="shared" si="176"/>
        <v>201</v>
      </c>
      <c r="AF143" s="616">
        <f t="shared" si="177"/>
        <v>177</v>
      </c>
      <c r="AG143" s="616">
        <f t="shared" si="178"/>
        <v>195</v>
      </c>
      <c r="AH143" s="616">
        <f t="shared" si="179"/>
        <v>132</v>
      </c>
      <c r="AI143" s="616">
        <f t="shared" si="180"/>
        <v>136</v>
      </c>
      <c r="AJ143" s="616">
        <f t="shared" si="181"/>
        <v>83</v>
      </c>
      <c r="AK143" s="616">
        <f t="shared" si="182"/>
        <v>81</v>
      </c>
      <c r="AL143" s="616">
        <f t="shared" si="183"/>
        <v>60</v>
      </c>
      <c r="AM143" s="616">
        <f t="shared" si="184"/>
        <v>58</v>
      </c>
      <c r="AN143" s="616">
        <f t="shared" si="185"/>
        <v>19</v>
      </c>
      <c r="AO143" s="616">
        <f t="shared" si="186"/>
        <v>21</v>
      </c>
      <c r="AP143" s="616">
        <f t="shared" si="187"/>
        <v>5</v>
      </c>
      <c r="AQ143" s="616">
        <f t="shared" si="188"/>
        <v>9</v>
      </c>
      <c r="AR143" s="616">
        <f t="shared" si="189"/>
        <v>25</v>
      </c>
      <c r="AT143" s="16" t="s">
        <v>148</v>
      </c>
      <c r="AU143" s="13">
        <v>1</v>
      </c>
      <c r="AV143" s="13">
        <v>1</v>
      </c>
      <c r="AW143" s="13">
        <v>1</v>
      </c>
      <c r="AX143" s="13">
        <v>1</v>
      </c>
      <c r="AY143" s="13">
        <v>1</v>
      </c>
      <c r="AZ143" s="13">
        <v>2</v>
      </c>
      <c r="BA143" s="13">
        <v>5</v>
      </c>
      <c r="BB143" s="13">
        <v>3</v>
      </c>
      <c r="BC143" s="13">
        <v>2</v>
      </c>
      <c r="BD143" s="13"/>
      <c r="BE143" s="13">
        <v>4</v>
      </c>
      <c r="BF143" s="13">
        <v>6</v>
      </c>
      <c r="BG143" s="13">
        <v>9</v>
      </c>
      <c r="BH143" s="13">
        <v>6</v>
      </c>
      <c r="BI143" s="13">
        <v>13</v>
      </c>
      <c r="BJ143" s="13">
        <v>11</v>
      </c>
      <c r="BK143" s="13">
        <v>19</v>
      </c>
      <c r="BL143" s="13">
        <v>22</v>
      </c>
      <c r="BM143" s="13">
        <v>16</v>
      </c>
      <c r="BN143" s="13">
        <v>16</v>
      </c>
      <c r="BO143" s="13">
        <v>32</v>
      </c>
      <c r="BP143" s="13">
        <v>30</v>
      </c>
      <c r="BQ143" s="13">
        <v>31</v>
      </c>
      <c r="BR143" s="13">
        <v>23</v>
      </c>
      <c r="BS143" s="13">
        <v>28</v>
      </c>
      <c r="BT143" s="13">
        <v>23</v>
      </c>
      <c r="BU143" s="13">
        <v>18</v>
      </c>
      <c r="BV143" s="13">
        <v>25</v>
      </c>
      <c r="BW143" s="13">
        <v>25</v>
      </c>
      <c r="BX143" s="13">
        <v>21</v>
      </c>
      <c r="BY143" s="13">
        <v>27</v>
      </c>
      <c r="BZ143" s="13">
        <v>15</v>
      </c>
      <c r="CA143" s="13">
        <v>16</v>
      </c>
      <c r="CB143" s="13">
        <v>20</v>
      </c>
      <c r="CC143" s="13">
        <v>20</v>
      </c>
      <c r="CD143" s="13">
        <v>18</v>
      </c>
      <c r="CE143" s="13">
        <v>24</v>
      </c>
      <c r="CF143" s="13">
        <v>25</v>
      </c>
      <c r="CG143" s="13">
        <v>19</v>
      </c>
      <c r="CH143" s="13">
        <v>17</v>
      </c>
      <c r="CI143" s="13">
        <v>18</v>
      </c>
      <c r="CJ143" s="13">
        <v>17</v>
      </c>
      <c r="CK143" s="13">
        <v>24</v>
      </c>
      <c r="CL143" s="13">
        <v>18</v>
      </c>
      <c r="CM143" s="13">
        <v>23</v>
      </c>
      <c r="CN143" s="13">
        <v>23</v>
      </c>
      <c r="CO143" s="13">
        <v>13</v>
      </c>
      <c r="CP143" s="13">
        <v>18</v>
      </c>
      <c r="CQ143" s="13">
        <v>28</v>
      </c>
      <c r="CR143" s="13">
        <v>13</v>
      </c>
      <c r="CS143" s="13">
        <v>21</v>
      </c>
      <c r="CT143" s="13">
        <v>11</v>
      </c>
      <c r="CU143" s="13">
        <v>13</v>
      </c>
      <c r="CV143" s="13">
        <v>16</v>
      </c>
      <c r="CW143" s="13">
        <v>16</v>
      </c>
      <c r="CX143" s="13">
        <v>6</v>
      </c>
      <c r="CY143" s="13">
        <v>16</v>
      </c>
      <c r="CZ143" s="13">
        <v>13</v>
      </c>
      <c r="DA143" s="13">
        <v>14</v>
      </c>
      <c r="DB143" s="13">
        <v>10</v>
      </c>
      <c r="DC143" s="13">
        <v>11</v>
      </c>
      <c r="DD143" s="13">
        <v>2</v>
      </c>
      <c r="DE143" s="13">
        <v>12</v>
      </c>
      <c r="DF143" s="13">
        <v>5</v>
      </c>
      <c r="DG143" s="13">
        <v>8</v>
      </c>
      <c r="DH143" s="13">
        <v>5</v>
      </c>
      <c r="DI143" s="13">
        <v>8</v>
      </c>
      <c r="DJ143" s="13">
        <v>10</v>
      </c>
      <c r="DK143" s="13">
        <v>7</v>
      </c>
      <c r="DL143" s="13">
        <v>13</v>
      </c>
      <c r="DM143" s="13">
        <v>7</v>
      </c>
      <c r="DN143" s="13">
        <v>4</v>
      </c>
      <c r="DO143" s="13">
        <v>6</v>
      </c>
      <c r="DP143" s="13">
        <v>13</v>
      </c>
      <c r="DQ143" s="13">
        <v>6</v>
      </c>
      <c r="DR143" s="13">
        <v>5</v>
      </c>
      <c r="DS143" s="13">
        <v>3</v>
      </c>
      <c r="DT143" s="13">
        <v>3</v>
      </c>
      <c r="DU143" s="13">
        <v>5</v>
      </c>
      <c r="DV143" s="13">
        <v>6</v>
      </c>
      <c r="DW143" s="13">
        <v>2</v>
      </c>
      <c r="DX143" s="13">
        <v>1</v>
      </c>
      <c r="DY143" s="13"/>
      <c r="DZ143" s="13">
        <v>1</v>
      </c>
      <c r="EA143" s="13">
        <v>3</v>
      </c>
      <c r="EB143" s="13">
        <v>2</v>
      </c>
      <c r="EC143" s="13">
        <v>5</v>
      </c>
      <c r="ED143" s="13">
        <v>4</v>
      </c>
      <c r="EE143" s="13"/>
      <c r="EF143" s="13">
        <v>3</v>
      </c>
      <c r="EG143" s="13">
        <v>1</v>
      </c>
      <c r="EH143" s="13">
        <v>3</v>
      </c>
      <c r="EI143" s="13"/>
      <c r="EJ143" s="13"/>
      <c r="EK143" s="13">
        <v>3</v>
      </c>
      <c r="EL143" s="13">
        <v>2</v>
      </c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57">
        <v>1096</v>
      </c>
      <c r="FD143" s="13">
        <v>1096</v>
      </c>
      <c r="FE143" s="16" t="s">
        <v>148</v>
      </c>
      <c r="FF143" s="13"/>
      <c r="FG143" s="13">
        <v>3</v>
      </c>
      <c r="FH143" s="13">
        <v>5</v>
      </c>
      <c r="FI143" s="13">
        <v>1</v>
      </c>
      <c r="FJ143" s="13"/>
      <c r="FK143" s="13">
        <v>3</v>
      </c>
      <c r="FL143" s="13">
        <v>2</v>
      </c>
      <c r="FM143" s="13">
        <v>3</v>
      </c>
      <c r="FN143" s="13">
        <v>3</v>
      </c>
      <c r="FO143" s="13">
        <v>2</v>
      </c>
      <c r="FP143" s="13">
        <v>2</v>
      </c>
      <c r="FQ143" s="13">
        <v>5</v>
      </c>
      <c r="FR143" s="13">
        <v>2</v>
      </c>
      <c r="FS143" s="13">
        <v>9</v>
      </c>
      <c r="FT143" s="13">
        <v>8</v>
      </c>
      <c r="FU143" s="13">
        <v>15</v>
      </c>
      <c r="FV143" s="13">
        <v>14</v>
      </c>
      <c r="FW143" s="13">
        <v>23</v>
      </c>
      <c r="FX143" s="13">
        <v>14</v>
      </c>
      <c r="FY143" s="13">
        <v>16</v>
      </c>
      <c r="FZ143" s="13">
        <v>24</v>
      </c>
      <c r="GA143" s="13">
        <v>22</v>
      </c>
      <c r="GB143" s="13">
        <v>23</v>
      </c>
      <c r="GC143" s="13">
        <v>25</v>
      </c>
      <c r="GD143" s="13">
        <v>19</v>
      </c>
      <c r="GE143" s="13">
        <v>24</v>
      </c>
      <c r="GF143" s="13">
        <v>19</v>
      </c>
      <c r="GG143" s="13">
        <v>28</v>
      </c>
      <c r="GH143" s="13">
        <v>16</v>
      </c>
      <c r="GI143" s="13">
        <v>26</v>
      </c>
      <c r="GJ143" s="13">
        <v>26</v>
      </c>
      <c r="GK143" s="13">
        <v>21</v>
      </c>
      <c r="GL143" s="13">
        <v>25</v>
      </c>
      <c r="GM143" s="13">
        <v>17</v>
      </c>
      <c r="GN143" s="13">
        <v>14</v>
      </c>
      <c r="GO143" s="13">
        <v>19</v>
      </c>
      <c r="GP143" s="13">
        <v>15</v>
      </c>
      <c r="GQ143" s="13">
        <v>15</v>
      </c>
      <c r="GR143" s="13">
        <v>18</v>
      </c>
      <c r="GS143" s="13">
        <v>18</v>
      </c>
      <c r="GT143" s="13">
        <v>23</v>
      </c>
      <c r="GU143" s="13">
        <v>15</v>
      </c>
      <c r="GV143" s="13">
        <v>21</v>
      </c>
      <c r="GW143" s="13">
        <v>15</v>
      </c>
      <c r="GX143" s="13">
        <v>20</v>
      </c>
      <c r="GY143" s="13">
        <v>21</v>
      </c>
      <c r="GZ143" s="13">
        <v>17</v>
      </c>
      <c r="HA143" s="13">
        <v>19</v>
      </c>
      <c r="HB143" s="13">
        <v>10</v>
      </c>
      <c r="HC143" s="13">
        <v>16</v>
      </c>
      <c r="HD143" s="13">
        <v>23</v>
      </c>
      <c r="HE143" s="13">
        <v>17</v>
      </c>
      <c r="HF143" s="13">
        <v>9</v>
      </c>
      <c r="HG143" s="13">
        <v>14</v>
      </c>
      <c r="HH143" s="13">
        <v>14</v>
      </c>
      <c r="HI143" s="13">
        <v>13</v>
      </c>
      <c r="HJ143" s="13">
        <v>16</v>
      </c>
      <c r="HK143" s="13">
        <v>10</v>
      </c>
      <c r="HL143" s="13">
        <v>9</v>
      </c>
      <c r="HM143" s="13">
        <v>7</v>
      </c>
      <c r="HN143" s="13">
        <v>8</v>
      </c>
      <c r="HO143" s="13">
        <v>4</v>
      </c>
      <c r="HP143" s="13">
        <v>9</v>
      </c>
      <c r="HQ143" s="13">
        <v>12</v>
      </c>
      <c r="HR143" s="13">
        <v>8</v>
      </c>
      <c r="HS143" s="13">
        <v>7</v>
      </c>
      <c r="HT143" s="13">
        <v>7</v>
      </c>
      <c r="HU143" s="13">
        <v>15</v>
      </c>
      <c r="HV143" s="13">
        <v>4</v>
      </c>
      <c r="HW143" s="13">
        <v>9</v>
      </c>
      <c r="HX143" s="13">
        <v>2</v>
      </c>
      <c r="HY143" s="13">
        <v>12</v>
      </c>
      <c r="HZ143" s="13">
        <v>5</v>
      </c>
      <c r="IA143" s="13">
        <v>8</v>
      </c>
      <c r="IB143" s="13">
        <v>9</v>
      </c>
      <c r="IC143" s="13">
        <v>5</v>
      </c>
      <c r="ID143" s="13">
        <v>7</v>
      </c>
      <c r="IE143" s="13">
        <v>4</v>
      </c>
      <c r="IF143" s="13">
        <v>6</v>
      </c>
      <c r="IG143" s="13">
        <v>2</v>
      </c>
      <c r="IH143" s="13"/>
      <c r="II143" s="13">
        <v>5</v>
      </c>
      <c r="IJ143" s="13">
        <v>4</v>
      </c>
      <c r="IK143" s="13">
        <v>3</v>
      </c>
      <c r="IL143" s="13">
        <v>4</v>
      </c>
      <c r="IM143" s="13"/>
      <c r="IN143" s="13"/>
      <c r="IO143" s="13">
        <v>2</v>
      </c>
      <c r="IP143" s="13"/>
      <c r="IQ143" s="13">
        <v>1</v>
      </c>
      <c r="IR143" s="13">
        <v>1</v>
      </c>
      <c r="IS143" s="13"/>
      <c r="IT143" s="13">
        <v>2</v>
      </c>
      <c r="IU143" s="13">
        <v>1</v>
      </c>
      <c r="IV143" s="13"/>
      <c r="IW143" s="13"/>
      <c r="IX143" s="13"/>
      <c r="IY143" s="13">
        <v>1</v>
      </c>
      <c r="IZ143" s="13"/>
      <c r="JA143" s="13"/>
      <c r="JB143" s="13"/>
      <c r="JC143" s="13"/>
      <c r="JD143" s="13"/>
      <c r="JE143" s="13"/>
      <c r="JF143" s="13"/>
      <c r="JG143" s="13"/>
      <c r="JH143" s="13"/>
      <c r="JI143" s="57">
        <v>1020</v>
      </c>
      <c r="JJ143" s="13"/>
      <c r="JK143" s="13">
        <v>1</v>
      </c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>
        <v>2</v>
      </c>
      <c r="KB143" s="13">
        <v>2</v>
      </c>
      <c r="KC143" s="13"/>
      <c r="KD143" s="13">
        <v>4</v>
      </c>
      <c r="KE143" s="13"/>
      <c r="KF143" s="13"/>
      <c r="KG143" s="13">
        <v>2</v>
      </c>
      <c r="KH143" s="13"/>
      <c r="KI143" s="13"/>
      <c r="KJ143" s="13"/>
      <c r="KK143" s="13"/>
      <c r="KL143" s="13"/>
      <c r="KM143" s="13"/>
      <c r="KN143" s="13">
        <v>1</v>
      </c>
      <c r="KO143" s="13"/>
      <c r="KP143" s="13"/>
      <c r="KQ143" s="13">
        <v>1</v>
      </c>
      <c r="KR143" s="13">
        <v>1</v>
      </c>
      <c r="KS143" s="13">
        <v>1</v>
      </c>
      <c r="KT143" s="13"/>
      <c r="KU143" s="13"/>
      <c r="KV143" s="13"/>
      <c r="KW143" s="13"/>
      <c r="KX143" s="13"/>
      <c r="KY143" s="13">
        <v>5</v>
      </c>
      <c r="KZ143" s="13">
        <v>1</v>
      </c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>
        <v>1</v>
      </c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>
        <v>1</v>
      </c>
      <c r="MN143" s="13"/>
      <c r="MO143" s="13"/>
      <c r="MP143" s="13"/>
      <c r="MQ143" s="13">
        <v>1</v>
      </c>
      <c r="MR143" s="13">
        <v>1</v>
      </c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57">
        <v>25</v>
      </c>
      <c r="NO143" s="13">
        <v>1045</v>
      </c>
    </row>
    <row r="144" spans="1:379">
      <c r="A144" s="8" t="s">
        <v>155</v>
      </c>
      <c r="B144" s="232">
        <f t="shared" si="190"/>
        <v>14</v>
      </c>
      <c r="C144" s="232">
        <f t="shared" si="191"/>
        <v>18</v>
      </c>
      <c r="D144" s="232">
        <f t="shared" si="192"/>
        <v>47</v>
      </c>
      <c r="E144" s="232">
        <f t="shared" si="193"/>
        <v>61</v>
      </c>
      <c r="F144" s="232">
        <f t="shared" si="194"/>
        <v>249</v>
      </c>
      <c r="G144" s="232">
        <f t="shared" si="195"/>
        <v>233</v>
      </c>
      <c r="H144" s="232">
        <f t="shared" si="196"/>
        <v>365</v>
      </c>
      <c r="I144" s="232">
        <f t="shared" si="197"/>
        <v>310</v>
      </c>
      <c r="J144" s="232">
        <f t="shared" si="198"/>
        <v>298</v>
      </c>
      <c r="K144" s="232">
        <f t="shared" si="199"/>
        <v>261</v>
      </c>
      <c r="L144" s="232">
        <f t="shared" si="200"/>
        <v>231</v>
      </c>
      <c r="M144" s="232">
        <f t="shared" si="201"/>
        <v>200</v>
      </c>
      <c r="N144" s="232">
        <f t="shared" si="202"/>
        <v>166</v>
      </c>
      <c r="O144" s="232">
        <f t="shared" si="203"/>
        <v>179</v>
      </c>
      <c r="P144" s="232">
        <f t="shared" si="204"/>
        <v>81</v>
      </c>
      <c r="Q144" s="232">
        <f t="shared" si="205"/>
        <v>77</v>
      </c>
      <c r="R144" s="232">
        <f t="shared" si="206"/>
        <v>29</v>
      </c>
      <c r="S144" s="232">
        <f t="shared" si="207"/>
        <v>36</v>
      </c>
      <c r="T144" s="232">
        <f t="shared" si="208"/>
        <v>7</v>
      </c>
      <c r="U144" s="232">
        <f t="shared" si="209"/>
        <v>20</v>
      </c>
      <c r="W144" s="16" t="s">
        <v>149</v>
      </c>
      <c r="X144" s="616">
        <f t="shared" si="169"/>
        <v>12</v>
      </c>
      <c r="Y144" s="616">
        <f t="shared" si="170"/>
        <v>7</v>
      </c>
      <c r="Z144" s="616">
        <f t="shared" si="171"/>
        <v>65</v>
      </c>
      <c r="AA144" s="616">
        <f t="shared" si="172"/>
        <v>59</v>
      </c>
      <c r="AB144" s="616">
        <f t="shared" si="173"/>
        <v>139</v>
      </c>
      <c r="AC144" s="616">
        <f t="shared" si="174"/>
        <v>182</v>
      </c>
      <c r="AD144" s="616">
        <f t="shared" si="175"/>
        <v>130</v>
      </c>
      <c r="AE144" s="616">
        <f t="shared" si="176"/>
        <v>204</v>
      </c>
      <c r="AF144" s="616">
        <f t="shared" si="177"/>
        <v>126</v>
      </c>
      <c r="AG144" s="616">
        <f t="shared" si="178"/>
        <v>158</v>
      </c>
      <c r="AH144" s="616">
        <f t="shared" si="179"/>
        <v>103</v>
      </c>
      <c r="AI144" s="616">
        <f t="shared" si="180"/>
        <v>121</v>
      </c>
      <c r="AJ144" s="616">
        <f t="shared" si="181"/>
        <v>61</v>
      </c>
      <c r="AK144" s="616">
        <f t="shared" si="182"/>
        <v>79</v>
      </c>
      <c r="AL144" s="616">
        <f t="shared" si="183"/>
        <v>44</v>
      </c>
      <c r="AM144" s="616">
        <f t="shared" si="184"/>
        <v>36</v>
      </c>
      <c r="AN144" s="616">
        <f t="shared" si="185"/>
        <v>15</v>
      </c>
      <c r="AO144" s="616">
        <f t="shared" si="186"/>
        <v>20</v>
      </c>
      <c r="AP144" s="616">
        <f t="shared" si="187"/>
        <v>4</v>
      </c>
      <c r="AQ144" s="616">
        <f t="shared" si="188"/>
        <v>8</v>
      </c>
      <c r="AR144" s="616">
        <f t="shared" si="189"/>
        <v>17</v>
      </c>
      <c r="AT144" s="16" t="s">
        <v>149</v>
      </c>
      <c r="AU144" s="13">
        <v>1</v>
      </c>
      <c r="AV144" s="13">
        <v>1</v>
      </c>
      <c r="AW144" s="13"/>
      <c r="AX144" s="13"/>
      <c r="AY144" s="13">
        <v>1</v>
      </c>
      <c r="AZ144" s="13">
        <v>1</v>
      </c>
      <c r="BA144" s="13"/>
      <c r="BB144" s="13">
        <v>2</v>
      </c>
      <c r="BC144" s="13"/>
      <c r="BD144" s="13">
        <v>1</v>
      </c>
      <c r="BE144" s="13">
        <v>2</v>
      </c>
      <c r="BF144" s="13">
        <v>1</v>
      </c>
      <c r="BG144" s="13">
        <v>1</v>
      </c>
      <c r="BH144" s="13">
        <v>3</v>
      </c>
      <c r="BI144" s="13">
        <v>1</v>
      </c>
      <c r="BJ144" s="13">
        <v>7</v>
      </c>
      <c r="BK144" s="13">
        <v>8</v>
      </c>
      <c r="BL144" s="13">
        <v>8</v>
      </c>
      <c r="BM144" s="13">
        <v>14</v>
      </c>
      <c r="BN144" s="13">
        <v>14</v>
      </c>
      <c r="BO144" s="13">
        <v>14</v>
      </c>
      <c r="BP144" s="13">
        <v>14</v>
      </c>
      <c r="BQ144" s="13">
        <v>15</v>
      </c>
      <c r="BR144" s="13">
        <v>20</v>
      </c>
      <c r="BS144" s="13">
        <v>18</v>
      </c>
      <c r="BT144" s="13">
        <v>19</v>
      </c>
      <c r="BU144" s="13">
        <v>18</v>
      </c>
      <c r="BV144" s="13">
        <v>22</v>
      </c>
      <c r="BW144" s="13">
        <v>18</v>
      </c>
      <c r="BX144" s="13">
        <v>24</v>
      </c>
      <c r="BY144" s="13">
        <v>19</v>
      </c>
      <c r="BZ144" s="13">
        <v>18</v>
      </c>
      <c r="CA144" s="13">
        <v>20</v>
      </c>
      <c r="CB144" s="13">
        <v>11</v>
      </c>
      <c r="CC144" s="13">
        <v>29</v>
      </c>
      <c r="CD144" s="13">
        <v>19</v>
      </c>
      <c r="CE144" s="13">
        <v>23</v>
      </c>
      <c r="CF144" s="13">
        <v>19</v>
      </c>
      <c r="CG144" s="13">
        <v>19</v>
      </c>
      <c r="CH144" s="13">
        <v>27</v>
      </c>
      <c r="CI144" s="13">
        <v>15</v>
      </c>
      <c r="CJ144" s="13">
        <v>9</v>
      </c>
      <c r="CK144" s="13">
        <v>16</v>
      </c>
      <c r="CL144" s="13">
        <v>15</v>
      </c>
      <c r="CM144" s="13">
        <v>27</v>
      </c>
      <c r="CN144" s="13">
        <v>12</v>
      </c>
      <c r="CO144" s="13">
        <v>14</v>
      </c>
      <c r="CP144" s="13">
        <v>18</v>
      </c>
      <c r="CQ144" s="13">
        <v>11</v>
      </c>
      <c r="CR144" s="13">
        <v>21</v>
      </c>
      <c r="CS144" s="13">
        <v>13</v>
      </c>
      <c r="CT144" s="13">
        <v>10</v>
      </c>
      <c r="CU144" s="13">
        <v>10</v>
      </c>
      <c r="CV144" s="13">
        <v>14</v>
      </c>
      <c r="CW144" s="13">
        <v>13</v>
      </c>
      <c r="CX144" s="13">
        <v>9</v>
      </c>
      <c r="CY144" s="13">
        <v>8</v>
      </c>
      <c r="CZ144" s="13">
        <v>11</v>
      </c>
      <c r="DA144" s="13">
        <v>15</v>
      </c>
      <c r="DB144" s="13">
        <v>18</v>
      </c>
      <c r="DC144" s="13">
        <v>12</v>
      </c>
      <c r="DD144" s="13">
        <v>12</v>
      </c>
      <c r="DE144" s="13">
        <v>8</v>
      </c>
      <c r="DF144" s="13">
        <v>8</v>
      </c>
      <c r="DG144" s="13">
        <v>3</v>
      </c>
      <c r="DH144" s="13">
        <v>8</v>
      </c>
      <c r="DI144" s="13">
        <v>10</v>
      </c>
      <c r="DJ144" s="13">
        <v>7</v>
      </c>
      <c r="DK144" s="13">
        <v>6</v>
      </c>
      <c r="DL144" s="13">
        <v>5</v>
      </c>
      <c r="DM144" s="13">
        <v>7</v>
      </c>
      <c r="DN144" s="13">
        <v>4</v>
      </c>
      <c r="DO144" s="13">
        <v>1</v>
      </c>
      <c r="DP144" s="13">
        <v>5</v>
      </c>
      <c r="DQ144" s="13">
        <v>4</v>
      </c>
      <c r="DR144" s="13">
        <v>4</v>
      </c>
      <c r="DS144" s="13">
        <v>1</v>
      </c>
      <c r="DT144" s="13">
        <v>7</v>
      </c>
      <c r="DU144" s="13">
        <v>2</v>
      </c>
      <c r="DV144" s="13">
        <v>1</v>
      </c>
      <c r="DW144" s="13">
        <v>2</v>
      </c>
      <c r="DX144" s="13">
        <v>2</v>
      </c>
      <c r="DY144" s="13">
        <v>1</v>
      </c>
      <c r="DZ144" s="13">
        <v>3</v>
      </c>
      <c r="EA144" s="13">
        <v>2</v>
      </c>
      <c r="EB144" s="13">
        <v>2</v>
      </c>
      <c r="EC144" s="13">
        <v>5</v>
      </c>
      <c r="ED144" s="13"/>
      <c r="EE144" s="13">
        <v>1</v>
      </c>
      <c r="EF144" s="13">
        <v>2</v>
      </c>
      <c r="EG144" s="13">
        <v>1</v>
      </c>
      <c r="EH144" s="13"/>
      <c r="EI144" s="13">
        <v>3</v>
      </c>
      <c r="EJ144" s="13">
        <v>1</v>
      </c>
      <c r="EK144" s="13">
        <v>2</v>
      </c>
      <c r="EL144" s="13"/>
      <c r="EM144" s="13">
        <v>1</v>
      </c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57">
        <v>874</v>
      </c>
      <c r="FD144" s="13">
        <v>874</v>
      </c>
      <c r="FE144" s="16" t="s">
        <v>149</v>
      </c>
      <c r="FF144" s="13">
        <v>1</v>
      </c>
      <c r="FG144" s="13">
        <v>3</v>
      </c>
      <c r="FH144" s="13">
        <v>2</v>
      </c>
      <c r="FI144" s="13">
        <v>1</v>
      </c>
      <c r="FJ144" s="13"/>
      <c r="FK144" s="13"/>
      <c r="FL144" s="13">
        <v>1</v>
      </c>
      <c r="FM144" s="13">
        <v>1</v>
      </c>
      <c r="FN144" s="13"/>
      <c r="FO144" s="13">
        <v>3</v>
      </c>
      <c r="FP144" s="13"/>
      <c r="FQ144" s="13">
        <v>2</v>
      </c>
      <c r="FR144" s="13">
        <v>7</v>
      </c>
      <c r="FS144" s="13">
        <v>7</v>
      </c>
      <c r="FT144" s="13">
        <v>3</v>
      </c>
      <c r="FU144" s="13">
        <v>3</v>
      </c>
      <c r="FV144" s="13">
        <v>9</v>
      </c>
      <c r="FW144" s="13">
        <v>16</v>
      </c>
      <c r="FX144" s="13">
        <v>11</v>
      </c>
      <c r="FY144" s="13">
        <v>7</v>
      </c>
      <c r="FZ144" s="13">
        <v>13</v>
      </c>
      <c r="GA144" s="13">
        <v>15</v>
      </c>
      <c r="GB144" s="13">
        <v>19</v>
      </c>
      <c r="GC144" s="13">
        <v>12</v>
      </c>
      <c r="GD144" s="13">
        <v>8</v>
      </c>
      <c r="GE144" s="13">
        <v>15</v>
      </c>
      <c r="GF144" s="13">
        <v>20</v>
      </c>
      <c r="GG144" s="13">
        <v>10</v>
      </c>
      <c r="GH144" s="13">
        <v>12</v>
      </c>
      <c r="GI144" s="13">
        <v>15</v>
      </c>
      <c r="GJ144" s="13">
        <v>23</v>
      </c>
      <c r="GK144" s="13">
        <v>15</v>
      </c>
      <c r="GL144" s="13">
        <v>9</v>
      </c>
      <c r="GM144" s="13">
        <v>5</v>
      </c>
      <c r="GN144" s="13">
        <v>14</v>
      </c>
      <c r="GO144" s="13">
        <v>8</v>
      </c>
      <c r="GP144" s="13">
        <v>16</v>
      </c>
      <c r="GQ144" s="13">
        <v>11</v>
      </c>
      <c r="GR144" s="13">
        <v>15</v>
      </c>
      <c r="GS144" s="13">
        <v>14</v>
      </c>
      <c r="GT144" s="13">
        <v>13</v>
      </c>
      <c r="GU144" s="13">
        <v>16</v>
      </c>
      <c r="GV144" s="13">
        <v>10</v>
      </c>
      <c r="GW144" s="13">
        <v>12</v>
      </c>
      <c r="GX144" s="13">
        <v>14</v>
      </c>
      <c r="GY144" s="13">
        <v>13</v>
      </c>
      <c r="GZ144" s="13">
        <v>9</v>
      </c>
      <c r="HA144" s="13">
        <v>11</v>
      </c>
      <c r="HB144" s="13">
        <v>16</v>
      </c>
      <c r="HC144" s="13">
        <v>12</v>
      </c>
      <c r="HD144" s="13">
        <v>7</v>
      </c>
      <c r="HE144" s="13">
        <v>13</v>
      </c>
      <c r="HF144" s="13">
        <v>10</v>
      </c>
      <c r="HG144" s="13">
        <v>9</v>
      </c>
      <c r="HH144" s="13">
        <v>9</v>
      </c>
      <c r="HI144" s="13">
        <v>10</v>
      </c>
      <c r="HJ144" s="13">
        <v>8</v>
      </c>
      <c r="HK144" s="13">
        <v>9</v>
      </c>
      <c r="HL144" s="13">
        <v>10</v>
      </c>
      <c r="HM144" s="13">
        <v>18</v>
      </c>
      <c r="HN144" s="13">
        <v>10</v>
      </c>
      <c r="HO144" s="13">
        <v>1</v>
      </c>
      <c r="HP144" s="13">
        <v>12</v>
      </c>
      <c r="HQ144" s="13">
        <v>9</v>
      </c>
      <c r="HR144" s="13">
        <v>5</v>
      </c>
      <c r="HS144" s="13">
        <v>2</v>
      </c>
      <c r="HT144" s="13">
        <v>6</v>
      </c>
      <c r="HU144" s="13">
        <v>5</v>
      </c>
      <c r="HV144" s="13">
        <v>6</v>
      </c>
      <c r="HW144" s="13">
        <v>5</v>
      </c>
      <c r="HX144" s="13">
        <v>5</v>
      </c>
      <c r="HY144" s="13">
        <v>6</v>
      </c>
      <c r="HZ144" s="13">
        <v>2</v>
      </c>
      <c r="IA144" s="13">
        <v>4</v>
      </c>
      <c r="IB144" s="13">
        <v>3</v>
      </c>
      <c r="IC144" s="13">
        <v>6</v>
      </c>
      <c r="ID144" s="13">
        <v>3</v>
      </c>
      <c r="IE144" s="13">
        <v>6</v>
      </c>
      <c r="IF144" s="13">
        <v>6</v>
      </c>
      <c r="IG144" s="13">
        <v>3</v>
      </c>
      <c r="IH144" s="13">
        <v>2</v>
      </c>
      <c r="II144" s="13">
        <v>2</v>
      </c>
      <c r="IJ144" s="13">
        <v>1</v>
      </c>
      <c r="IK144" s="13">
        <v>3</v>
      </c>
      <c r="IL144" s="13">
        <v>1</v>
      </c>
      <c r="IM144" s="13">
        <v>1</v>
      </c>
      <c r="IN144" s="13">
        <v>1</v>
      </c>
      <c r="IO144" s="13">
        <v>1</v>
      </c>
      <c r="IP144" s="13">
        <v>1</v>
      </c>
      <c r="IQ144" s="13">
        <v>2</v>
      </c>
      <c r="IR144" s="13"/>
      <c r="IS144" s="13">
        <v>1</v>
      </c>
      <c r="IT144" s="13"/>
      <c r="IU144" s="13"/>
      <c r="IV144" s="13">
        <v>1</v>
      </c>
      <c r="IW144" s="13">
        <v>1</v>
      </c>
      <c r="IX144" s="13"/>
      <c r="IY144" s="13"/>
      <c r="IZ144" s="13"/>
      <c r="JA144" s="13"/>
      <c r="JB144" s="13">
        <v>1</v>
      </c>
      <c r="JC144" s="13"/>
      <c r="JD144" s="13"/>
      <c r="JE144" s="13"/>
      <c r="JF144" s="13"/>
      <c r="JG144" s="13"/>
      <c r="JH144" s="13"/>
      <c r="JI144" s="57">
        <v>699</v>
      </c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>
        <v>1</v>
      </c>
      <c r="JY144" s="13"/>
      <c r="JZ144" s="13"/>
      <c r="KA144" s="13"/>
      <c r="KB144" s="13"/>
      <c r="KC144" s="13">
        <v>1</v>
      </c>
      <c r="KD144" s="13">
        <v>1</v>
      </c>
      <c r="KE144" s="13"/>
      <c r="KF144" s="13">
        <v>1</v>
      </c>
      <c r="KG144" s="13"/>
      <c r="KH144" s="13">
        <v>1</v>
      </c>
      <c r="KI144" s="13"/>
      <c r="KJ144" s="13"/>
      <c r="KK144" s="13"/>
      <c r="KL144" s="13"/>
      <c r="KM144" s="13"/>
      <c r="KN144" s="13"/>
      <c r="KO144" s="13">
        <v>1</v>
      </c>
      <c r="KP144" s="13"/>
      <c r="KQ144" s="13">
        <v>2</v>
      </c>
      <c r="KR144" s="13"/>
      <c r="KS144" s="13">
        <v>1</v>
      </c>
      <c r="KT144" s="13"/>
      <c r="KU144" s="13"/>
      <c r="KV144" s="13"/>
      <c r="KW144" s="13"/>
      <c r="KX144" s="13"/>
      <c r="KY144" s="13">
        <v>1</v>
      </c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>
        <v>2</v>
      </c>
      <c r="LL144" s="13"/>
      <c r="LM144" s="13"/>
      <c r="LN144" s="13"/>
      <c r="LO144" s="13"/>
      <c r="LP144" s="13">
        <v>1</v>
      </c>
      <c r="LQ144" s="13"/>
      <c r="LR144" s="13"/>
      <c r="LS144" s="13">
        <v>1</v>
      </c>
      <c r="LT144" s="13"/>
      <c r="LU144" s="13"/>
      <c r="LV144" s="13"/>
      <c r="LW144" s="13"/>
      <c r="LX144" s="13"/>
      <c r="LY144" s="13"/>
      <c r="LZ144" s="13">
        <v>1</v>
      </c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>
        <v>1</v>
      </c>
      <c r="MP144" s="13"/>
      <c r="MQ144" s="13"/>
      <c r="MR144" s="13"/>
      <c r="MS144" s="13"/>
      <c r="MT144" s="13"/>
      <c r="MU144" s="13"/>
      <c r="MV144" s="13">
        <v>1</v>
      </c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57">
        <v>17</v>
      </c>
      <c r="NO144" s="13">
        <v>716</v>
      </c>
    </row>
    <row r="145" spans="1:379">
      <c r="A145" s="8" t="s">
        <v>217</v>
      </c>
      <c r="B145" s="232">
        <f t="shared" si="190"/>
        <v>29</v>
      </c>
      <c r="C145" s="232">
        <f t="shared" si="191"/>
        <v>26</v>
      </c>
      <c r="D145" s="232">
        <f t="shared" si="192"/>
        <v>108</v>
      </c>
      <c r="E145" s="232">
        <f t="shared" si="193"/>
        <v>130</v>
      </c>
      <c r="F145" s="232">
        <f t="shared" si="194"/>
        <v>309</v>
      </c>
      <c r="G145" s="232">
        <f t="shared" si="195"/>
        <v>305</v>
      </c>
      <c r="H145" s="232">
        <f t="shared" si="196"/>
        <v>319</v>
      </c>
      <c r="I145" s="232">
        <f t="shared" si="197"/>
        <v>293</v>
      </c>
      <c r="J145" s="232">
        <f t="shared" si="198"/>
        <v>266</v>
      </c>
      <c r="K145" s="232">
        <f t="shared" si="199"/>
        <v>216</v>
      </c>
      <c r="L145" s="232">
        <f t="shared" si="200"/>
        <v>196</v>
      </c>
      <c r="M145" s="232">
        <f t="shared" si="201"/>
        <v>179</v>
      </c>
      <c r="N145" s="232">
        <f t="shared" si="202"/>
        <v>116</v>
      </c>
      <c r="O145" s="232">
        <f t="shared" si="203"/>
        <v>92</v>
      </c>
      <c r="P145" s="232">
        <f t="shared" si="204"/>
        <v>49</v>
      </c>
      <c r="Q145" s="232">
        <f t="shared" si="205"/>
        <v>45</v>
      </c>
      <c r="R145" s="232">
        <f t="shared" si="206"/>
        <v>24</v>
      </c>
      <c r="S145" s="232">
        <f t="shared" si="207"/>
        <v>25</v>
      </c>
      <c r="T145" s="232">
        <f t="shared" si="208"/>
        <v>3</v>
      </c>
      <c r="U145" s="232">
        <f t="shared" si="209"/>
        <v>5</v>
      </c>
      <c r="W145" s="16" t="s">
        <v>150</v>
      </c>
      <c r="X145" s="616">
        <f t="shared" si="169"/>
        <v>80</v>
      </c>
      <c r="Y145" s="616">
        <f t="shared" si="170"/>
        <v>61</v>
      </c>
      <c r="Z145" s="616">
        <f t="shared" si="171"/>
        <v>118</v>
      </c>
      <c r="AA145" s="616">
        <f t="shared" si="172"/>
        <v>117</v>
      </c>
      <c r="AB145" s="616">
        <f t="shared" si="173"/>
        <v>241</v>
      </c>
      <c r="AC145" s="616">
        <f t="shared" si="174"/>
        <v>240</v>
      </c>
      <c r="AD145" s="616">
        <f t="shared" si="175"/>
        <v>238</v>
      </c>
      <c r="AE145" s="616">
        <f t="shared" si="176"/>
        <v>272</v>
      </c>
      <c r="AF145" s="616">
        <f t="shared" si="177"/>
        <v>217</v>
      </c>
      <c r="AG145" s="616">
        <f t="shared" si="178"/>
        <v>231</v>
      </c>
      <c r="AH145" s="616">
        <f t="shared" si="179"/>
        <v>156</v>
      </c>
      <c r="AI145" s="616">
        <f t="shared" si="180"/>
        <v>169</v>
      </c>
      <c r="AJ145" s="616">
        <f t="shared" si="181"/>
        <v>107</v>
      </c>
      <c r="AK145" s="616">
        <f t="shared" si="182"/>
        <v>117</v>
      </c>
      <c r="AL145" s="616">
        <f t="shared" si="183"/>
        <v>59</v>
      </c>
      <c r="AM145" s="616">
        <f t="shared" si="184"/>
        <v>71</v>
      </c>
      <c r="AN145" s="616">
        <f t="shared" si="185"/>
        <v>33</v>
      </c>
      <c r="AO145" s="616">
        <f t="shared" si="186"/>
        <v>32</v>
      </c>
      <c r="AP145" s="616">
        <f t="shared" si="187"/>
        <v>3</v>
      </c>
      <c r="AQ145" s="616">
        <f t="shared" si="188"/>
        <v>14</v>
      </c>
      <c r="AR145" s="616">
        <f t="shared" si="189"/>
        <v>16</v>
      </c>
      <c r="AT145" s="16" t="s">
        <v>150</v>
      </c>
      <c r="AU145" s="13">
        <v>2</v>
      </c>
      <c r="AV145" s="13">
        <v>7</v>
      </c>
      <c r="AW145" s="13">
        <v>9</v>
      </c>
      <c r="AX145" s="13">
        <v>6</v>
      </c>
      <c r="AY145" s="13">
        <v>8</v>
      </c>
      <c r="AZ145" s="13">
        <v>5</v>
      </c>
      <c r="BA145" s="13">
        <v>4</v>
      </c>
      <c r="BB145" s="13">
        <v>4</v>
      </c>
      <c r="BC145" s="13">
        <v>9</v>
      </c>
      <c r="BD145" s="13">
        <v>7</v>
      </c>
      <c r="BE145" s="13">
        <v>3</v>
      </c>
      <c r="BF145" s="13">
        <v>10</v>
      </c>
      <c r="BG145" s="13">
        <v>8</v>
      </c>
      <c r="BH145" s="13">
        <v>10</v>
      </c>
      <c r="BI145" s="13">
        <v>12</v>
      </c>
      <c r="BJ145" s="13">
        <v>11</v>
      </c>
      <c r="BK145" s="13">
        <v>23</v>
      </c>
      <c r="BL145" s="13">
        <v>8</v>
      </c>
      <c r="BM145" s="13">
        <v>18</v>
      </c>
      <c r="BN145" s="13">
        <v>14</v>
      </c>
      <c r="BO145" s="13">
        <v>26</v>
      </c>
      <c r="BP145" s="13">
        <v>19</v>
      </c>
      <c r="BQ145" s="13">
        <v>26</v>
      </c>
      <c r="BR145" s="13">
        <v>22</v>
      </c>
      <c r="BS145" s="13">
        <v>18</v>
      </c>
      <c r="BT145" s="13">
        <v>28</v>
      </c>
      <c r="BU145" s="13">
        <v>21</v>
      </c>
      <c r="BV145" s="13">
        <v>23</v>
      </c>
      <c r="BW145" s="13">
        <v>25</v>
      </c>
      <c r="BX145" s="13">
        <v>32</v>
      </c>
      <c r="BY145" s="13">
        <v>28</v>
      </c>
      <c r="BZ145" s="13">
        <v>23</v>
      </c>
      <c r="CA145" s="13">
        <v>33</v>
      </c>
      <c r="CB145" s="13">
        <v>31</v>
      </c>
      <c r="CC145" s="13">
        <v>27</v>
      </c>
      <c r="CD145" s="13">
        <v>26</v>
      </c>
      <c r="CE145" s="13">
        <v>16</v>
      </c>
      <c r="CF145" s="13">
        <v>25</v>
      </c>
      <c r="CG145" s="13">
        <v>36</v>
      </c>
      <c r="CH145" s="13">
        <v>27</v>
      </c>
      <c r="CI145" s="13">
        <v>33</v>
      </c>
      <c r="CJ145" s="13">
        <v>25</v>
      </c>
      <c r="CK145" s="13">
        <v>16</v>
      </c>
      <c r="CL145" s="13">
        <v>24</v>
      </c>
      <c r="CM145" s="13">
        <v>23</v>
      </c>
      <c r="CN145" s="13">
        <v>29</v>
      </c>
      <c r="CO145" s="13">
        <v>20</v>
      </c>
      <c r="CP145" s="13">
        <v>19</v>
      </c>
      <c r="CQ145" s="13">
        <v>17</v>
      </c>
      <c r="CR145" s="13">
        <v>25</v>
      </c>
      <c r="CS145" s="13">
        <v>16</v>
      </c>
      <c r="CT145" s="13">
        <v>22</v>
      </c>
      <c r="CU145" s="13">
        <v>13</v>
      </c>
      <c r="CV145" s="13">
        <v>13</v>
      </c>
      <c r="CW145" s="13">
        <v>20</v>
      </c>
      <c r="CX145" s="13">
        <v>18</v>
      </c>
      <c r="CY145" s="13">
        <v>12</v>
      </c>
      <c r="CZ145" s="13">
        <v>15</v>
      </c>
      <c r="DA145" s="13">
        <v>19</v>
      </c>
      <c r="DB145" s="13">
        <v>21</v>
      </c>
      <c r="DC145" s="13">
        <v>14</v>
      </c>
      <c r="DD145" s="13">
        <v>11</v>
      </c>
      <c r="DE145" s="13">
        <v>15</v>
      </c>
      <c r="DF145" s="13">
        <v>13</v>
      </c>
      <c r="DG145" s="13">
        <v>13</v>
      </c>
      <c r="DH145" s="13">
        <v>10</v>
      </c>
      <c r="DI145" s="13">
        <v>13</v>
      </c>
      <c r="DJ145" s="13">
        <v>8</v>
      </c>
      <c r="DK145" s="13">
        <v>11</v>
      </c>
      <c r="DL145" s="13">
        <v>9</v>
      </c>
      <c r="DM145" s="13">
        <v>11</v>
      </c>
      <c r="DN145" s="13">
        <v>7</v>
      </c>
      <c r="DO145" s="13">
        <v>8</v>
      </c>
      <c r="DP145" s="13">
        <v>7</v>
      </c>
      <c r="DQ145" s="13">
        <v>7</v>
      </c>
      <c r="DR145" s="13">
        <v>9</v>
      </c>
      <c r="DS145" s="13">
        <v>9</v>
      </c>
      <c r="DT145" s="13">
        <v>3</v>
      </c>
      <c r="DU145" s="13">
        <v>6</v>
      </c>
      <c r="DV145" s="13">
        <v>4</v>
      </c>
      <c r="DW145" s="13">
        <v>1</v>
      </c>
      <c r="DX145" s="13">
        <v>2</v>
      </c>
      <c r="DY145" s="13">
        <v>3</v>
      </c>
      <c r="DZ145" s="13">
        <v>1</v>
      </c>
      <c r="EA145" s="13">
        <v>2</v>
      </c>
      <c r="EB145" s="13">
        <v>2</v>
      </c>
      <c r="EC145" s="13">
        <v>5</v>
      </c>
      <c r="ED145" s="13">
        <v>4</v>
      </c>
      <c r="EE145" s="13">
        <v>7</v>
      </c>
      <c r="EF145" s="13">
        <v>5</v>
      </c>
      <c r="EG145" s="13">
        <v>3</v>
      </c>
      <c r="EH145" s="13">
        <v>5</v>
      </c>
      <c r="EI145" s="13">
        <v>1</v>
      </c>
      <c r="EJ145" s="13">
        <v>4</v>
      </c>
      <c r="EK145" s="13"/>
      <c r="EL145" s="13"/>
      <c r="EM145" s="13"/>
      <c r="EN145" s="13"/>
      <c r="EO145" s="13"/>
      <c r="EP145" s="13"/>
      <c r="EQ145" s="13"/>
      <c r="ER145" s="13">
        <v>1</v>
      </c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57">
        <v>1324</v>
      </c>
      <c r="FD145" s="13">
        <v>1324</v>
      </c>
      <c r="FE145" s="16" t="s">
        <v>150</v>
      </c>
      <c r="FF145" s="13">
        <v>5</v>
      </c>
      <c r="FG145" s="13">
        <v>12</v>
      </c>
      <c r="FH145" s="13">
        <v>11</v>
      </c>
      <c r="FI145" s="13">
        <v>11</v>
      </c>
      <c r="FJ145" s="13">
        <v>10</v>
      </c>
      <c r="FK145" s="13">
        <v>5</v>
      </c>
      <c r="FL145" s="13">
        <v>6</v>
      </c>
      <c r="FM145" s="13">
        <v>7</v>
      </c>
      <c r="FN145" s="13">
        <v>9</v>
      </c>
      <c r="FO145" s="13">
        <v>4</v>
      </c>
      <c r="FP145" s="13">
        <v>1</v>
      </c>
      <c r="FQ145" s="13">
        <v>12</v>
      </c>
      <c r="FR145" s="13">
        <v>12</v>
      </c>
      <c r="FS145" s="13">
        <v>11</v>
      </c>
      <c r="FT145" s="13">
        <v>14</v>
      </c>
      <c r="FU145" s="13">
        <v>11</v>
      </c>
      <c r="FV145" s="13">
        <v>12</v>
      </c>
      <c r="FW145" s="13">
        <v>10</v>
      </c>
      <c r="FX145" s="13">
        <v>21</v>
      </c>
      <c r="FY145" s="13">
        <v>14</v>
      </c>
      <c r="FZ145" s="13">
        <v>21</v>
      </c>
      <c r="GA145" s="13">
        <v>24</v>
      </c>
      <c r="GB145" s="13">
        <v>18</v>
      </c>
      <c r="GC145" s="13">
        <v>20</v>
      </c>
      <c r="GD145" s="13">
        <v>23</v>
      </c>
      <c r="GE145" s="13">
        <v>18</v>
      </c>
      <c r="GF145" s="13">
        <v>24</v>
      </c>
      <c r="GG145" s="13">
        <v>36</v>
      </c>
      <c r="GH145" s="13">
        <v>35</v>
      </c>
      <c r="GI145" s="13">
        <v>22</v>
      </c>
      <c r="GJ145" s="13">
        <v>29</v>
      </c>
      <c r="GK145" s="13">
        <v>21</v>
      </c>
      <c r="GL145" s="13">
        <v>21</v>
      </c>
      <c r="GM145" s="13">
        <v>20</v>
      </c>
      <c r="GN145" s="13">
        <v>27</v>
      </c>
      <c r="GO145" s="13">
        <v>17</v>
      </c>
      <c r="GP145" s="13">
        <v>18</v>
      </c>
      <c r="GQ145" s="13">
        <v>28</v>
      </c>
      <c r="GR145" s="13">
        <v>35</v>
      </c>
      <c r="GS145" s="13">
        <v>22</v>
      </c>
      <c r="GT145" s="13">
        <v>20</v>
      </c>
      <c r="GU145" s="13">
        <v>36</v>
      </c>
      <c r="GV145" s="13">
        <v>21</v>
      </c>
      <c r="GW145" s="13">
        <v>24</v>
      </c>
      <c r="GX145" s="13">
        <v>22</v>
      </c>
      <c r="GY145" s="13">
        <v>21</v>
      </c>
      <c r="GZ145" s="13">
        <v>12</v>
      </c>
      <c r="HA145" s="13">
        <v>25</v>
      </c>
      <c r="HB145" s="13">
        <v>17</v>
      </c>
      <c r="HC145" s="13">
        <v>19</v>
      </c>
      <c r="HD145" s="13">
        <v>14</v>
      </c>
      <c r="HE145" s="13">
        <v>21</v>
      </c>
      <c r="HF145" s="13">
        <v>18</v>
      </c>
      <c r="HG145" s="13">
        <v>20</v>
      </c>
      <c r="HH145" s="13">
        <v>14</v>
      </c>
      <c r="HI145" s="13">
        <v>10</v>
      </c>
      <c r="HJ145" s="13">
        <v>18</v>
      </c>
      <c r="HK145" s="13">
        <v>13</v>
      </c>
      <c r="HL145" s="13">
        <v>15</v>
      </c>
      <c r="HM145" s="13">
        <v>13</v>
      </c>
      <c r="HN145" s="13">
        <v>8</v>
      </c>
      <c r="HO145" s="13">
        <v>6</v>
      </c>
      <c r="HP145" s="13">
        <v>12</v>
      </c>
      <c r="HQ145" s="13">
        <v>9</v>
      </c>
      <c r="HR145" s="13">
        <v>17</v>
      </c>
      <c r="HS145" s="13">
        <v>12</v>
      </c>
      <c r="HT145" s="13">
        <v>12</v>
      </c>
      <c r="HU145" s="13">
        <v>10</v>
      </c>
      <c r="HV145" s="13">
        <v>11</v>
      </c>
      <c r="HW145" s="13">
        <v>10</v>
      </c>
      <c r="HX145" s="13">
        <v>5</v>
      </c>
      <c r="HY145" s="13">
        <v>10</v>
      </c>
      <c r="HZ145" s="13">
        <v>8</v>
      </c>
      <c r="IA145" s="13">
        <v>4</v>
      </c>
      <c r="IB145" s="13">
        <v>9</v>
      </c>
      <c r="IC145" s="13">
        <v>8</v>
      </c>
      <c r="ID145" s="13">
        <v>2</v>
      </c>
      <c r="IE145" s="13">
        <v>5</v>
      </c>
      <c r="IF145" s="13">
        <v>5</v>
      </c>
      <c r="IG145" s="13">
        <v>3</v>
      </c>
      <c r="IH145" s="13">
        <v>4</v>
      </c>
      <c r="II145" s="13">
        <v>6</v>
      </c>
      <c r="IJ145" s="13">
        <v>7</v>
      </c>
      <c r="IK145" s="13">
        <v>7</v>
      </c>
      <c r="IL145" s="13">
        <v>2</v>
      </c>
      <c r="IM145" s="13">
        <v>3</v>
      </c>
      <c r="IN145" s="13">
        <v>1</v>
      </c>
      <c r="IO145" s="13"/>
      <c r="IP145" s="13">
        <v>1</v>
      </c>
      <c r="IQ145" s="13">
        <v>2</v>
      </c>
      <c r="IR145" s="13"/>
      <c r="IS145" s="13">
        <v>3</v>
      </c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>
        <v>1</v>
      </c>
      <c r="JI145" s="57">
        <v>1253</v>
      </c>
      <c r="JJ145" s="13"/>
      <c r="JK145" s="13">
        <v>2</v>
      </c>
      <c r="JL145" s="13"/>
      <c r="JM145" s="13"/>
      <c r="JN145" s="13"/>
      <c r="JO145" s="13"/>
      <c r="JP145" s="13">
        <v>1</v>
      </c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>
        <v>1</v>
      </c>
      <c r="KB145" s="13">
        <v>1</v>
      </c>
      <c r="KC145" s="13"/>
      <c r="KD145" s="13"/>
      <c r="KE145" s="13"/>
      <c r="KF145" s="13"/>
      <c r="KG145" s="13">
        <v>1</v>
      </c>
      <c r="KH145" s="13"/>
      <c r="KI145" s="13"/>
      <c r="KJ145" s="13"/>
      <c r="KK145" s="13"/>
      <c r="KL145" s="13"/>
      <c r="KM145" s="13"/>
      <c r="KN145" s="13"/>
      <c r="KO145" s="13"/>
      <c r="KP145" s="13"/>
      <c r="KQ145" s="13">
        <v>1</v>
      </c>
      <c r="KR145" s="13"/>
      <c r="KS145" s="13">
        <v>2</v>
      </c>
      <c r="KT145" s="13"/>
      <c r="KU145" s="13"/>
      <c r="KV145" s="13"/>
      <c r="KW145" s="13"/>
      <c r="KX145" s="13"/>
      <c r="KY145" s="13">
        <v>1</v>
      </c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>
        <v>1</v>
      </c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>
        <v>1</v>
      </c>
      <c r="MO145" s="13"/>
      <c r="MP145" s="13"/>
      <c r="MQ145" s="13"/>
      <c r="MR145" s="13">
        <v>1</v>
      </c>
      <c r="MS145" s="13"/>
      <c r="MT145" s="13"/>
      <c r="MU145" s="13"/>
      <c r="MV145" s="13"/>
      <c r="MW145" s="13"/>
      <c r="MX145" s="13"/>
      <c r="MY145" s="13"/>
      <c r="MZ145" s="13"/>
      <c r="NA145" s="13"/>
      <c r="NB145" s="13">
        <v>1</v>
      </c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>
        <v>1</v>
      </c>
      <c r="NN145" s="57">
        <v>15</v>
      </c>
      <c r="NO145" s="13">
        <v>1268</v>
      </c>
    </row>
    <row r="146" spans="1:379">
      <c r="A146" s="8" t="s">
        <v>157</v>
      </c>
      <c r="B146" s="232">
        <f t="shared" si="190"/>
        <v>21</v>
      </c>
      <c r="C146" s="232">
        <f t="shared" si="191"/>
        <v>27</v>
      </c>
      <c r="D146" s="232">
        <f t="shared" si="192"/>
        <v>152</v>
      </c>
      <c r="E146" s="232">
        <f t="shared" si="193"/>
        <v>150</v>
      </c>
      <c r="F146" s="232">
        <f t="shared" si="194"/>
        <v>273</v>
      </c>
      <c r="G146" s="232">
        <f t="shared" si="195"/>
        <v>287</v>
      </c>
      <c r="H146" s="232">
        <f t="shared" si="196"/>
        <v>252</v>
      </c>
      <c r="I146" s="232">
        <f t="shared" si="197"/>
        <v>261</v>
      </c>
      <c r="J146" s="232">
        <f t="shared" si="198"/>
        <v>263</v>
      </c>
      <c r="K146" s="232">
        <f t="shared" si="199"/>
        <v>246</v>
      </c>
      <c r="L146" s="232">
        <f t="shared" si="200"/>
        <v>169</v>
      </c>
      <c r="M146" s="232">
        <f t="shared" si="201"/>
        <v>153</v>
      </c>
      <c r="N146" s="232">
        <f t="shared" si="202"/>
        <v>86</v>
      </c>
      <c r="O146" s="232">
        <f t="shared" si="203"/>
        <v>87</v>
      </c>
      <c r="P146" s="232">
        <f t="shared" si="204"/>
        <v>56</v>
      </c>
      <c r="Q146" s="232">
        <f t="shared" si="205"/>
        <v>48</v>
      </c>
      <c r="R146" s="232">
        <f t="shared" si="206"/>
        <v>9</v>
      </c>
      <c r="S146" s="232">
        <f t="shared" si="207"/>
        <v>35</v>
      </c>
      <c r="T146" s="232">
        <f t="shared" si="208"/>
        <v>4</v>
      </c>
      <c r="U146" s="232">
        <f t="shared" si="209"/>
        <v>6</v>
      </c>
      <c r="W146" s="16" t="s">
        <v>215</v>
      </c>
      <c r="X146" s="616">
        <f t="shared" si="169"/>
        <v>83</v>
      </c>
      <c r="Y146" s="616">
        <f t="shared" si="170"/>
        <v>70</v>
      </c>
      <c r="Z146" s="616">
        <f t="shared" si="171"/>
        <v>132</v>
      </c>
      <c r="AA146" s="616">
        <f t="shared" si="172"/>
        <v>124</v>
      </c>
      <c r="AB146" s="616">
        <f t="shared" si="173"/>
        <v>221</v>
      </c>
      <c r="AC146" s="616">
        <f t="shared" si="174"/>
        <v>225</v>
      </c>
      <c r="AD146" s="616">
        <f t="shared" si="175"/>
        <v>213</v>
      </c>
      <c r="AE146" s="616">
        <f t="shared" si="176"/>
        <v>232</v>
      </c>
      <c r="AF146" s="616">
        <f t="shared" si="177"/>
        <v>182</v>
      </c>
      <c r="AG146" s="616">
        <f t="shared" si="178"/>
        <v>223</v>
      </c>
      <c r="AH146" s="616">
        <f t="shared" si="179"/>
        <v>131</v>
      </c>
      <c r="AI146" s="616">
        <f t="shared" si="180"/>
        <v>138</v>
      </c>
      <c r="AJ146" s="616">
        <f t="shared" si="181"/>
        <v>86</v>
      </c>
      <c r="AK146" s="616">
        <f t="shared" si="182"/>
        <v>87</v>
      </c>
      <c r="AL146" s="616">
        <f t="shared" si="183"/>
        <v>53</v>
      </c>
      <c r="AM146" s="616">
        <f t="shared" si="184"/>
        <v>52</v>
      </c>
      <c r="AN146" s="616">
        <f t="shared" si="185"/>
        <v>25</v>
      </c>
      <c r="AO146" s="616">
        <f t="shared" si="186"/>
        <v>37</v>
      </c>
      <c r="AP146" s="616">
        <f t="shared" si="187"/>
        <v>4</v>
      </c>
      <c r="AQ146" s="616">
        <f t="shared" si="188"/>
        <v>20</v>
      </c>
      <c r="AR146" s="616">
        <f t="shared" si="189"/>
        <v>13</v>
      </c>
      <c r="AT146" s="16" t="s">
        <v>215</v>
      </c>
      <c r="AU146" s="13">
        <v>1</v>
      </c>
      <c r="AV146" s="13">
        <v>13</v>
      </c>
      <c r="AW146" s="13">
        <v>10</v>
      </c>
      <c r="AX146" s="13">
        <v>7</v>
      </c>
      <c r="AY146" s="13">
        <v>9</v>
      </c>
      <c r="AZ146" s="13">
        <v>8</v>
      </c>
      <c r="BA146" s="13">
        <v>3</v>
      </c>
      <c r="BB146" s="13">
        <v>3</v>
      </c>
      <c r="BC146" s="13">
        <v>5</v>
      </c>
      <c r="BD146" s="13">
        <v>11</v>
      </c>
      <c r="BE146" s="13">
        <v>5</v>
      </c>
      <c r="BF146" s="13">
        <v>7</v>
      </c>
      <c r="BG146" s="13">
        <v>9</v>
      </c>
      <c r="BH146" s="13">
        <v>9</v>
      </c>
      <c r="BI146" s="13">
        <v>11</v>
      </c>
      <c r="BJ146" s="13">
        <v>15</v>
      </c>
      <c r="BK146" s="13">
        <v>22</v>
      </c>
      <c r="BL146" s="13">
        <v>16</v>
      </c>
      <c r="BM146" s="13">
        <v>12</v>
      </c>
      <c r="BN146" s="13">
        <v>18</v>
      </c>
      <c r="BO146" s="13">
        <v>25</v>
      </c>
      <c r="BP146" s="13">
        <v>28</v>
      </c>
      <c r="BQ146" s="13">
        <v>14</v>
      </c>
      <c r="BR146" s="13">
        <v>27</v>
      </c>
      <c r="BS146" s="13">
        <v>20</v>
      </c>
      <c r="BT146" s="13">
        <v>22</v>
      </c>
      <c r="BU146" s="13">
        <v>20</v>
      </c>
      <c r="BV146" s="13">
        <v>20</v>
      </c>
      <c r="BW146" s="13">
        <v>25</v>
      </c>
      <c r="BX146" s="13">
        <v>24</v>
      </c>
      <c r="BY146" s="13">
        <v>28</v>
      </c>
      <c r="BZ146" s="13">
        <v>23</v>
      </c>
      <c r="CA146" s="13">
        <v>25</v>
      </c>
      <c r="CB146" s="13">
        <v>23</v>
      </c>
      <c r="CC146" s="13">
        <v>22</v>
      </c>
      <c r="CD146" s="13">
        <v>27</v>
      </c>
      <c r="CE146" s="13">
        <v>18</v>
      </c>
      <c r="CF146" s="13">
        <v>23</v>
      </c>
      <c r="CG146" s="13">
        <v>20</v>
      </c>
      <c r="CH146" s="13">
        <v>23</v>
      </c>
      <c r="CI146" s="13">
        <v>31</v>
      </c>
      <c r="CJ146" s="13">
        <v>25</v>
      </c>
      <c r="CK146" s="13">
        <v>19</v>
      </c>
      <c r="CL146" s="13">
        <v>19</v>
      </c>
      <c r="CM146" s="13">
        <v>28</v>
      </c>
      <c r="CN146" s="13">
        <v>21</v>
      </c>
      <c r="CO146" s="13">
        <v>15</v>
      </c>
      <c r="CP146" s="13">
        <v>23</v>
      </c>
      <c r="CQ146" s="13">
        <v>20</v>
      </c>
      <c r="CR146" s="13">
        <v>22</v>
      </c>
      <c r="CS146" s="13">
        <v>14</v>
      </c>
      <c r="CT146" s="13">
        <v>15</v>
      </c>
      <c r="CU146" s="13">
        <v>15</v>
      </c>
      <c r="CV146" s="13">
        <v>19</v>
      </c>
      <c r="CW146" s="13">
        <v>10</v>
      </c>
      <c r="CX146" s="13">
        <v>12</v>
      </c>
      <c r="CY146" s="13">
        <v>14</v>
      </c>
      <c r="CZ146" s="13">
        <v>11</v>
      </c>
      <c r="DA146" s="13">
        <v>12</v>
      </c>
      <c r="DB146" s="13">
        <v>16</v>
      </c>
      <c r="DC146" s="13">
        <v>10</v>
      </c>
      <c r="DD146" s="13">
        <v>11</v>
      </c>
      <c r="DE146" s="13">
        <v>8</v>
      </c>
      <c r="DF146" s="13">
        <v>8</v>
      </c>
      <c r="DG146" s="13">
        <v>9</v>
      </c>
      <c r="DH146" s="13">
        <v>10</v>
      </c>
      <c r="DI146" s="13">
        <v>9</v>
      </c>
      <c r="DJ146" s="13">
        <v>11</v>
      </c>
      <c r="DK146" s="13">
        <v>5</v>
      </c>
      <c r="DL146" s="13">
        <v>6</v>
      </c>
      <c r="DM146" s="13">
        <v>10</v>
      </c>
      <c r="DN146" s="13">
        <v>7</v>
      </c>
      <c r="DO146" s="13">
        <v>4</v>
      </c>
      <c r="DP146" s="13">
        <v>9</v>
      </c>
      <c r="DQ146" s="13">
        <v>1</v>
      </c>
      <c r="DR146" s="13">
        <v>4</v>
      </c>
      <c r="DS146" s="13">
        <v>3</v>
      </c>
      <c r="DT146" s="13">
        <v>5</v>
      </c>
      <c r="DU146" s="13">
        <v>7</v>
      </c>
      <c r="DV146" s="13">
        <v>2</v>
      </c>
      <c r="DW146" s="13">
        <v>2</v>
      </c>
      <c r="DX146" s="13">
        <v>4</v>
      </c>
      <c r="DY146" s="13">
        <v>3</v>
      </c>
      <c r="DZ146" s="13">
        <v>3</v>
      </c>
      <c r="EA146" s="13">
        <v>2</v>
      </c>
      <c r="EB146" s="13">
        <v>8</v>
      </c>
      <c r="EC146" s="13">
        <v>4</v>
      </c>
      <c r="ED146" s="13">
        <v>5</v>
      </c>
      <c r="EE146" s="13">
        <v>3</v>
      </c>
      <c r="EF146" s="13">
        <v>3</v>
      </c>
      <c r="EG146" s="13">
        <v>2</v>
      </c>
      <c r="EH146" s="13">
        <v>4</v>
      </c>
      <c r="EI146" s="13">
        <v>2</v>
      </c>
      <c r="EJ146" s="13">
        <v>3</v>
      </c>
      <c r="EK146" s="13">
        <v>4</v>
      </c>
      <c r="EL146" s="13">
        <v>1</v>
      </c>
      <c r="EM146" s="13">
        <v>1</v>
      </c>
      <c r="EN146" s="13">
        <v>1</v>
      </c>
      <c r="EO146" s="13"/>
      <c r="EP146" s="13">
        <v>1</v>
      </c>
      <c r="EQ146" s="13">
        <v>1</v>
      </c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57">
        <v>1208</v>
      </c>
      <c r="FD146" s="13">
        <v>1208</v>
      </c>
      <c r="FE146" s="16" t="s">
        <v>215</v>
      </c>
      <c r="FF146" s="13">
        <v>4</v>
      </c>
      <c r="FG146" s="13">
        <v>6</v>
      </c>
      <c r="FH146" s="13">
        <v>9</v>
      </c>
      <c r="FI146" s="13">
        <v>5</v>
      </c>
      <c r="FJ146" s="13">
        <v>10</v>
      </c>
      <c r="FK146" s="13">
        <v>11</v>
      </c>
      <c r="FL146" s="13">
        <v>7</v>
      </c>
      <c r="FM146" s="13">
        <v>10</v>
      </c>
      <c r="FN146" s="13">
        <v>10</v>
      </c>
      <c r="FO146" s="13">
        <v>11</v>
      </c>
      <c r="FP146" s="13">
        <v>9</v>
      </c>
      <c r="FQ146" s="13">
        <v>11</v>
      </c>
      <c r="FR146" s="13">
        <v>11</v>
      </c>
      <c r="FS146" s="13">
        <v>11</v>
      </c>
      <c r="FT146" s="13">
        <v>12</v>
      </c>
      <c r="FU146" s="13">
        <v>12</v>
      </c>
      <c r="FV146" s="13">
        <v>16</v>
      </c>
      <c r="FW146" s="13">
        <v>18</v>
      </c>
      <c r="FX146" s="13">
        <v>15</v>
      </c>
      <c r="FY146" s="13">
        <v>17</v>
      </c>
      <c r="FZ146" s="13">
        <v>19</v>
      </c>
      <c r="GA146" s="13">
        <v>33</v>
      </c>
      <c r="GB146" s="13">
        <v>26</v>
      </c>
      <c r="GC146" s="13">
        <v>15</v>
      </c>
      <c r="GD146" s="13">
        <v>14</v>
      </c>
      <c r="GE146" s="13">
        <v>16</v>
      </c>
      <c r="GF146" s="13">
        <v>23</v>
      </c>
      <c r="GG146" s="13">
        <v>21</v>
      </c>
      <c r="GH146" s="13">
        <v>30</v>
      </c>
      <c r="GI146" s="13">
        <v>24</v>
      </c>
      <c r="GJ146" s="13">
        <v>25</v>
      </c>
      <c r="GK146" s="13">
        <v>22</v>
      </c>
      <c r="GL146" s="13">
        <v>14</v>
      </c>
      <c r="GM146" s="13">
        <v>26</v>
      </c>
      <c r="GN146" s="13">
        <v>26</v>
      </c>
      <c r="GO146" s="13">
        <v>20</v>
      </c>
      <c r="GP146" s="13">
        <v>21</v>
      </c>
      <c r="GQ146" s="13">
        <v>29</v>
      </c>
      <c r="GR146" s="13">
        <v>10</v>
      </c>
      <c r="GS146" s="13">
        <v>20</v>
      </c>
      <c r="GT146" s="13">
        <v>23</v>
      </c>
      <c r="GU146" s="13">
        <v>25</v>
      </c>
      <c r="GV146" s="13">
        <v>15</v>
      </c>
      <c r="GW146" s="13">
        <v>22</v>
      </c>
      <c r="GX146" s="13">
        <v>20</v>
      </c>
      <c r="GY146" s="13">
        <v>15</v>
      </c>
      <c r="GZ146" s="13">
        <v>21</v>
      </c>
      <c r="HA146" s="13">
        <v>14</v>
      </c>
      <c r="HB146" s="13">
        <v>14</v>
      </c>
      <c r="HC146" s="13">
        <v>13</v>
      </c>
      <c r="HD146" s="13">
        <v>16</v>
      </c>
      <c r="HE146" s="13">
        <v>20</v>
      </c>
      <c r="HF146" s="13">
        <v>10</v>
      </c>
      <c r="HG146" s="13">
        <v>12</v>
      </c>
      <c r="HH146" s="13">
        <v>20</v>
      </c>
      <c r="HI146" s="13">
        <v>13</v>
      </c>
      <c r="HJ146" s="13">
        <v>10</v>
      </c>
      <c r="HK146" s="13">
        <v>12</v>
      </c>
      <c r="HL146" s="13">
        <v>11</v>
      </c>
      <c r="HM146" s="13">
        <v>7</v>
      </c>
      <c r="HN146" s="13">
        <v>10</v>
      </c>
      <c r="HO146" s="13">
        <v>7</v>
      </c>
      <c r="HP146" s="13">
        <v>11</v>
      </c>
      <c r="HQ146" s="13">
        <v>6</v>
      </c>
      <c r="HR146" s="13">
        <v>11</v>
      </c>
      <c r="HS146" s="13">
        <v>11</v>
      </c>
      <c r="HT146" s="13">
        <v>11</v>
      </c>
      <c r="HU146" s="13">
        <v>4</v>
      </c>
      <c r="HV146" s="13">
        <v>6</v>
      </c>
      <c r="HW146" s="13">
        <v>9</v>
      </c>
      <c r="HX146" s="13">
        <v>8</v>
      </c>
      <c r="HY146" s="13">
        <v>5</v>
      </c>
      <c r="HZ146" s="13">
        <v>7</v>
      </c>
      <c r="IA146" s="13">
        <v>6</v>
      </c>
      <c r="IB146" s="13">
        <v>8</v>
      </c>
      <c r="IC146" s="13">
        <v>4</v>
      </c>
      <c r="ID146" s="13">
        <v>5</v>
      </c>
      <c r="IE146" s="13">
        <v>1</v>
      </c>
      <c r="IF146" s="13">
        <v>3</v>
      </c>
      <c r="IG146" s="13">
        <v>6</v>
      </c>
      <c r="IH146" s="13">
        <v>5</v>
      </c>
      <c r="II146" s="13">
        <v>2</v>
      </c>
      <c r="IJ146" s="13">
        <v>4</v>
      </c>
      <c r="IK146" s="13">
        <v>3</v>
      </c>
      <c r="IL146" s="13">
        <v>1</v>
      </c>
      <c r="IM146" s="13">
        <v>2</v>
      </c>
      <c r="IN146" s="13">
        <v>1</v>
      </c>
      <c r="IO146" s="13">
        <v>6</v>
      </c>
      <c r="IP146" s="13">
        <v>1</v>
      </c>
      <c r="IQ146" s="13"/>
      <c r="IR146" s="13">
        <v>2</v>
      </c>
      <c r="IS146" s="13">
        <v>1</v>
      </c>
      <c r="IT146" s="13">
        <v>1</v>
      </c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57">
        <v>1130</v>
      </c>
      <c r="JJ146" s="13"/>
      <c r="JK146" s="13">
        <v>1</v>
      </c>
      <c r="JL146" s="13"/>
      <c r="JM146" s="13"/>
      <c r="JN146" s="13"/>
      <c r="JO146" s="13"/>
      <c r="JP146" s="13"/>
      <c r="JQ146" s="13"/>
      <c r="JR146" s="13"/>
      <c r="JS146" s="13"/>
      <c r="JT146" s="13"/>
      <c r="JU146" s="13">
        <v>1</v>
      </c>
      <c r="JV146" s="13">
        <v>1</v>
      </c>
      <c r="JW146" s="13"/>
      <c r="JX146" s="13"/>
      <c r="JY146" s="13"/>
      <c r="JZ146" s="13"/>
      <c r="KA146" s="13"/>
      <c r="KB146" s="13"/>
      <c r="KC146" s="13">
        <v>1</v>
      </c>
      <c r="KD146" s="13">
        <v>1</v>
      </c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>
        <v>1</v>
      </c>
      <c r="KS146" s="13"/>
      <c r="KT146" s="13"/>
      <c r="KU146" s="13"/>
      <c r="KV146" s="13"/>
      <c r="KW146" s="13"/>
      <c r="KX146" s="13">
        <v>1</v>
      </c>
      <c r="KY146" s="13">
        <v>1</v>
      </c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>
        <v>1</v>
      </c>
      <c r="LZ146" s="13"/>
      <c r="MA146" s="13">
        <v>1</v>
      </c>
      <c r="MB146" s="13"/>
      <c r="MC146" s="13"/>
      <c r="MD146" s="13"/>
      <c r="ME146" s="13"/>
      <c r="MF146" s="13"/>
      <c r="MG146" s="13">
        <v>1</v>
      </c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>
        <v>1</v>
      </c>
      <c r="NA146" s="13">
        <v>1</v>
      </c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57">
        <v>13</v>
      </c>
      <c r="NO146" s="13">
        <v>1143</v>
      </c>
    </row>
    <row r="147" spans="1:379">
      <c r="A147" s="8" t="s">
        <v>158</v>
      </c>
      <c r="B147" s="232">
        <f t="shared" si="190"/>
        <v>10</v>
      </c>
      <c r="C147" s="232">
        <f t="shared" si="191"/>
        <v>4</v>
      </c>
      <c r="D147" s="232">
        <f t="shared" si="192"/>
        <v>20</v>
      </c>
      <c r="E147" s="232">
        <f t="shared" si="193"/>
        <v>28</v>
      </c>
      <c r="F147" s="232">
        <f t="shared" si="194"/>
        <v>98</v>
      </c>
      <c r="G147" s="232">
        <f t="shared" si="195"/>
        <v>86</v>
      </c>
      <c r="H147" s="232">
        <f t="shared" si="196"/>
        <v>90</v>
      </c>
      <c r="I147" s="232">
        <f t="shared" si="197"/>
        <v>116</v>
      </c>
      <c r="J147" s="232">
        <f t="shared" si="198"/>
        <v>63</v>
      </c>
      <c r="K147" s="232">
        <f t="shared" si="199"/>
        <v>102</v>
      </c>
      <c r="L147" s="232">
        <f t="shared" si="200"/>
        <v>64</v>
      </c>
      <c r="M147" s="232">
        <f t="shared" si="201"/>
        <v>65</v>
      </c>
      <c r="N147" s="232">
        <f t="shared" si="202"/>
        <v>42</v>
      </c>
      <c r="O147" s="232">
        <f t="shared" si="203"/>
        <v>39</v>
      </c>
      <c r="P147" s="232">
        <f t="shared" si="204"/>
        <v>21</v>
      </c>
      <c r="Q147" s="232">
        <f t="shared" si="205"/>
        <v>24</v>
      </c>
      <c r="R147" s="232">
        <f t="shared" si="206"/>
        <v>18</v>
      </c>
      <c r="S147" s="232">
        <f t="shared" si="207"/>
        <v>22</v>
      </c>
      <c r="T147" s="232">
        <f t="shared" si="208"/>
        <v>5</v>
      </c>
      <c r="U147" s="232">
        <f t="shared" si="209"/>
        <v>12</v>
      </c>
      <c r="W147" s="16" t="s">
        <v>152</v>
      </c>
      <c r="X147" s="616">
        <f t="shared" si="169"/>
        <v>23</v>
      </c>
      <c r="Y147" s="616">
        <f t="shared" si="170"/>
        <v>24</v>
      </c>
      <c r="Z147" s="616">
        <f t="shared" si="171"/>
        <v>76</v>
      </c>
      <c r="AA147" s="616">
        <f t="shared" si="172"/>
        <v>112</v>
      </c>
      <c r="AB147" s="616">
        <f t="shared" si="173"/>
        <v>195</v>
      </c>
      <c r="AC147" s="616">
        <f t="shared" si="174"/>
        <v>204</v>
      </c>
      <c r="AD147" s="616">
        <f t="shared" si="175"/>
        <v>221</v>
      </c>
      <c r="AE147" s="616">
        <f t="shared" si="176"/>
        <v>268</v>
      </c>
      <c r="AF147" s="616">
        <f t="shared" si="177"/>
        <v>214</v>
      </c>
      <c r="AG147" s="616">
        <f t="shared" si="178"/>
        <v>197</v>
      </c>
      <c r="AH147" s="616">
        <f t="shared" si="179"/>
        <v>140</v>
      </c>
      <c r="AI147" s="616">
        <f t="shared" si="180"/>
        <v>165</v>
      </c>
      <c r="AJ147" s="616">
        <f t="shared" si="181"/>
        <v>102</v>
      </c>
      <c r="AK147" s="616">
        <f t="shared" si="182"/>
        <v>89</v>
      </c>
      <c r="AL147" s="616">
        <f t="shared" si="183"/>
        <v>55</v>
      </c>
      <c r="AM147" s="616">
        <f t="shared" si="184"/>
        <v>52</v>
      </c>
      <c r="AN147" s="616">
        <f t="shared" si="185"/>
        <v>20</v>
      </c>
      <c r="AO147" s="616">
        <f t="shared" si="186"/>
        <v>29</v>
      </c>
      <c r="AP147" s="616">
        <f t="shared" si="187"/>
        <v>3</v>
      </c>
      <c r="AQ147" s="616">
        <f t="shared" si="188"/>
        <v>8</v>
      </c>
      <c r="AR147" s="616">
        <f t="shared" si="189"/>
        <v>35</v>
      </c>
      <c r="AT147" s="16" t="s">
        <v>152</v>
      </c>
      <c r="AU147" s="13"/>
      <c r="AV147" s="13">
        <v>3</v>
      </c>
      <c r="AW147" s="13">
        <v>3</v>
      </c>
      <c r="AX147" s="13"/>
      <c r="AY147" s="13">
        <v>5</v>
      </c>
      <c r="AZ147" s="13"/>
      <c r="BA147" s="13">
        <v>6</v>
      </c>
      <c r="BB147" s="13">
        <v>1</v>
      </c>
      <c r="BC147" s="13">
        <v>3</v>
      </c>
      <c r="BD147" s="13">
        <v>3</v>
      </c>
      <c r="BE147" s="13">
        <v>4</v>
      </c>
      <c r="BF147" s="13">
        <v>5</v>
      </c>
      <c r="BG147" s="13">
        <v>5</v>
      </c>
      <c r="BH147" s="13">
        <v>5</v>
      </c>
      <c r="BI147" s="13">
        <v>6</v>
      </c>
      <c r="BJ147" s="13">
        <v>12</v>
      </c>
      <c r="BK147" s="13">
        <v>10</v>
      </c>
      <c r="BL147" s="13">
        <v>19</v>
      </c>
      <c r="BM147" s="13">
        <v>35</v>
      </c>
      <c r="BN147" s="13">
        <v>11</v>
      </c>
      <c r="BO147" s="13">
        <v>20</v>
      </c>
      <c r="BP147" s="13">
        <v>22</v>
      </c>
      <c r="BQ147" s="13">
        <v>16</v>
      </c>
      <c r="BR147" s="13">
        <v>17</v>
      </c>
      <c r="BS147" s="13">
        <v>22</v>
      </c>
      <c r="BT147" s="13">
        <v>22</v>
      </c>
      <c r="BU147" s="13">
        <v>18</v>
      </c>
      <c r="BV147" s="13">
        <v>22</v>
      </c>
      <c r="BW147" s="13">
        <v>25</v>
      </c>
      <c r="BX147" s="13">
        <v>20</v>
      </c>
      <c r="BY147" s="13">
        <v>32</v>
      </c>
      <c r="BZ147" s="13">
        <v>21</v>
      </c>
      <c r="CA147" s="13">
        <v>22</v>
      </c>
      <c r="CB147" s="13">
        <v>31</v>
      </c>
      <c r="CC147" s="13">
        <v>26</v>
      </c>
      <c r="CD147" s="13">
        <v>23</v>
      </c>
      <c r="CE147" s="13">
        <v>27</v>
      </c>
      <c r="CF147" s="13">
        <v>31</v>
      </c>
      <c r="CG147" s="13">
        <v>27</v>
      </c>
      <c r="CH147" s="13">
        <v>28</v>
      </c>
      <c r="CI147" s="13">
        <v>19</v>
      </c>
      <c r="CJ147" s="13">
        <v>27</v>
      </c>
      <c r="CK147" s="13">
        <v>21</v>
      </c>
      <c r="CL147" s="13">
        <v>17</v>
      </c>
      <c r="CM147" s="13">
        <v>21</v>
      </c>
      <c r="CN147" s="13">
        <v>18</v>
      </c>
      <c r="CO147" s="13">
        <v>14</v>
      </c>
      <c r="CP147" s="13">
        <v>23</v>
      </c>
      <c r="CQ147" s="13">
        <v>17</v>
      </c>
      <c r="CR147" s="13">
        <v>20</v>
      </c>
      <c r="CS147" s="13">
        <v>21</v>
      </c>
      <c r="CT147" s="13">
        <v>19</v>
      </c>
      <c r="CU147" s="13">
        <v>19</v>
      </c>
      <c r="CV147" s="13">
        <v>17</v>
      </c>
      <c r="CW147" s="13">
        <v>15</v>
      </c>
      <c r="CX147" s="13">
        <v>17</v>
      </c>
      <c r="CY147" s="13">
        <v>18</v>
      </c>
      <c r="CZ147" s="13">
        <v>12</v>
      </c>
      <c r="DA147" s="13">
        <v>16</v>
      </c>
      <c r="DB147" s="13">
        <v>11</v>
      </c>
      <c r="DC147" s="13">
        <v>11</v>
      </c>
      <c r="DD147" s="13">
        <v>3</v>
      </c>
      <c r="DE147" s="13">
        <v>16</v>
      </c>
      <c r="DF147" s="13">
        <v>10</v>
      </c>
      <c r="DG147" s="13">
        <v>5</v>
      </c>
      <c r="DH147" s="13">
        <v>12</v>
      </c>
      <c r="DI147" s="13">
        <v>6</v>
      </c>
      <c r="DJ147" s="13">
        <v>10</v>
      </c>
      <c r="DK147" s="13">
        <v>11</v>
      </c>
      <c r="DL147" s="13">
        <v>5</v>
      </c>
      <c r="DM147" s="13">
        <v>5</v>
      </c>
      <c r="DN147" s="13">
        <v>8</v>
      </c>
      <c r="DO147" s="13">
        <v>7</v>
      </c>
      <c r="DP147" s="13">
        <v>6</v>
      </c>
      <c r="DQ147" s="13">
        <v>8</v>
      </c>
      <c r="DR147" s="13">
        <v>7</v>
      </c>
      <c r="DS147" s="13">
        <v>1</v>
      </c>
      <c r="DT147" s="13">
        <v>7</v>
      </c>
      <c r="DU147" s="13">
        <v>1</v>
      </c>
      <c r="DV147" s="13">
        <v>2</v>
      </c>
      <c r="DW147" s="13">
        <v>4</v>
      </c>
      <c r="DX147" s="13">
        <v>2</v>
      </c>
      <c r="DY147" s="13">
        <v>4</v>
      </c>
      <c r="DZ147" s="13">
        <v>6</v>
      </c>
      <c r="EA147" s="13">
        <v>3</v>
      </c>
      <c r="EB147" s="13">
        <v>5</v>
      </c>
      <c r="EC147" s="13"/>
      <c r="ED147" s="13">
        <v>2</v>
      </c>
      <c r="EE147" s="13">
        <v>1</v>
      </c>
      <c r="EF147" s="13">
        <v>2</v>
      </c>
      <c r="EG147" s="13">
        <v>1</v>
      </c>
      <c r="EH147" s="13">
        <v>3</v>
      </c>
      <c r="EI147" s="13"/>
      <c r="EJ147" s="13">
        <v>2</v>
      </c>
      <c r="EK147" s="13">
        <v>1</v>
      </c>
      <c r="EL147" s="13"/>
      <c r="EM147" s="13"/>
      <c r="EN147" s="13"/>
      <c r="EO147" s="13">
        <v>1</v>
      </c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57">
        <v>1148</v>
      </c>
      <c r="FD147" s="13">
        <v>1148</v>
      </c>
      <c r="FE147" s="16" t="s">
        <v>152</v>
      </c>
      <c r="FF147" s="13">
        <v>3</v>
      </c>
      <c r="FG147" s="13">
        <v>1</v>
      </c>
      <c r="FH147" s="13">
        <v>2</v>
      </c>
      <c r="FI147" s="13">
        <v>2</v>
      </c>
      <c r="FJ147" s="13">
        <v>3</v>
      </c>
      <c r="FK147" s="13">
        <v>4</v>
      </c>
      <c r="FL147" s="13">
        <v>2</v>
      </c>
      <c r="FM147" s="13">
        <v>4</v>
      </c>
      <c r="FN147" s="13"/>
      <c r="FO147" s="13">
        <v>2</v>
      </c>
      <c r="FP147" s="13">
        <v>2</v>
      </c>
      <c r="FQ147" s="13">
        <v>2</v>
      </c>
      <c r="FR147" s="13">
        <v>5</v>
      </c>
      <c r="FS147" s="13">
        <v>9</v>
      </c>
      <c r="FT147" s="13">
        <v>4</v>
      </c>
      <c r="FU147" s="13">
        <v>6</v>
      </c>
      <c r="FV147" s="13">
        <v>3</v>
      </c>
      <c r="FW147" s="13">
        <v>8</v>
      </c>
      <c r="FX147" s="13">
        <v>25</v>
      </c>
      <c r="FY147" s="13">
        <v>12</v>
      </c>
      <c r="FZ147" s="13">
        <v>18</v>
      </c>
      <c r="GA147" s="13">
        <v>21</v>
      </c>
      <c r="GB147" s="13">
        <v>20</v>
      </c>
      <c r="GC147" s="13">
        <v>22</v>
      </c>
      <c r="GD147" s="13">
        <v>24</v>
      </c>
      <c r="GE147" s="13">
        <v>14</v>
      </c>
      <c r="GF147" s="13">
        <v>22</v>
      </c>
      <c r="GG147" s="13">
        <v>20</v>
      </c>
      <c r="GH147" s="13">
        <v>16</v>
      </c>
      <c r="GI147" s="13">
        <v>18</v>
      </c>
      <c r="GJ147" s="13">
        <v>26</v>
      </c>
      <c r="GK147" s="13">
        <v>28</v>
      </c>
      <c r="GL147" s="13">
        <v>22</v>
      </c>
      <c r="GM147" s="13">
        <v>23</v>
      </c>
      <c r="GN147" s="13">
        <v>19</v>
      </c>
      <c r="GO147" s="13">
        <v>15</v>
      </c>
      <c r="GP147" s="13">
        <v>30</v>
      </c>
      <c r="GQ147" s="13">
        <v>16</v>
      </c>
      <c r="GR147" s="13">
        <v>17</v>
      </c>
      <c r="GS147" s="13">
        <v>25</v>
      </c>
      <c r="GT147" s="13">
        <v>31</v>
      </c>
      <c r="GU147" s="13">
        <v>24</v>
      </c>
      <c r="GV147" s="13">
        <v>24</v>
      </c>
      <c r="GW147" s="13">
        <v>29</v>
      </c>
      <c r="GX147" s="13">
        <v>21</v>
      </c>
      <c r="GY147" s="13">
        <v>23</v>
      </c>
      <c r="GZ147" s="13">
        <v>20</v>
      </c>
      <c r="HA147" s="13">
        <v>13</v>
      </c>
      <c r="HB147" s="13">
        <v>16</v>
      </c>
      <c r="HC147" s="13">
        <v>13</v>
      </c>
      <c r="HD147" s="13">
        <v>24</v>
      </c>
      <c r="HE147" s="13">
        <v>16</v>
      </c>
      <c r="HF147" s="13">
        <v>9</v>
      </c>
      <c r="HG147" s="13">
        <v>21</v>
      </c>
      <c r="HH147" s="13">
        <v>11</v>
      </c>
      <c r="HI147" s="13">
        <v>11</v>
      </c>
      <c r="HJ147" s="13">
        <v>10</v>
      </c>
      <c r="HK147" s="13">
        <v>19</v>
      </c>
      <c r="HL147" s="13">
        <v>9</v>
      </c>
      <c r="HM147" s="13">
        <v>10</v>
      </c>
      <c r="HN147" s="13">
        <v>23</v>
      </c>
      <c r="HO147" s="13">
        <v>17</v>
      </c>
      <c r="HP147" s="13">
        <v>7</v>
      </c>
      <c r="HQ147" s="13">
        <v>9</v>
      </c>
      <c r="HR147" s="13">
        <v>11</v>
      </c>
      <c r="HS147" s="13">
        <v>11</v>
      </c>
      <c r="HT147" s="13">
        <v>6</v>
      </c>
      <c r="HU147" s="13">
        <v>8</v>
      </c>
      <c r="HV147" s="13">
        <v>1</v>
      </c>
      <c r="HW147" s="13">
        <v>9</v>
      </c>
      <c r="HX147" s="13">
        <v>6</v>
      </c>
      <c r="HY147" s="13">
        <v>6</v>
      </c>
      <c r="HZ147" s="13">
        <v>7</v>
      </c>
      <c r="IA147" s="13">
        <v>7</v>
      </c>
      <c r="IB147" s="13">
        <v>6</v>
      </c>
      <c r="IC147" s="13">
        <v>6</v>
      </c>
      <c r="ID147" s="13">
        <v>5</v>
      </c>
      <c r="IE147" s="13">
        <v>5</v>
      </c>
      <c r="IF147" s="13">
        <v>5</v>
      </c>
      <c r="IG147" s="13">
        <v>2</v>
      </c>
      <c r="IH147" s="13">
        <v>2</v>
      </c>
      <c r="II147" s="13">
        <v>3</v>
      </c>
      <c r="IJ147" s="13">
        <v>4</v>
      </c>
      <c r="IK147" s="13"/>
      <c r="IL147" s="13">
        <v>1</v>
      </c>
      <c r="IM147" s="13">
        <v>2</v>
      </c>
      <c r="IN147" s="13">
        <v>2</v>
      </c>
      <c r="IO147" s="13">
        <v>5</v>
      </c>
      <c r="IP147" s="13">
        <v>1</v>
      </c>
      <c r="IQ147" s="13"/>
      <c r="IR147" s="13">
        <v>1</v>
      </c>
      <c r="IS147" s="13"/>
      <c r="IT147" s="13"/>
      <c r="IU147" s="13"/>
      <c r="IV147" s="13">
        <v>1</v>
      </c>
      <c r="IW147" s="13"/>
      <c r="IX147" s="13"/>
      <c r="IY147" s="13"/>
      <c r="IZ147" s="13">
        <v>1</v>
      </c>
      <c r="JA147" s="13"/>
      <c r="JB147" s="13"/>
      <c r="JC147" s="13"/>
      <c r="JD147" s="13"/>
      <c r="JE147" s="13"/>
      <c r="JF147" s="13"/>
      <c r="JG147" s="13"/>
      <c r="JH147" s="13"/>
      <c r="JI147" s="57">
        <v>1049</v>
      </c>
      <c r="JJ147" s="13"/>
      <c r="JK147" s="13"/>
      <c r="JL147" s="13"/>
      <c r="JM147" s="13"/>
      <c r="JN147" s="13"/>
      <c r="JO147" s="13"/>
      <c r="JP147" s="13">
        <v>1</v>
      </c>
      <c r="JQ147" s="13"/>
      <c r="JR147" s="13"/>
      <c r="JS147" s="13"/>
      <c r="JT147" s="13">
        <v>1</v>
      </c>
      <c r="JU147" s="13"/>
      <c r="JV147" s="13"/>
      <c r="JW147" s="13"/>
      <c r="JX147" s="13"/>
      <c r="JY147" s="13"/>
      <c r="JZ147" s="13"/>
      <c r="KA147" s="13"/>
      <c r="KB147" s="13"/>
      <c r="KC147" s="13">
        <v>1</v>
      </c>
      <c r="KD147" s="13">
        <v>2</v>
      </c>
      <c r="KE147" s="13">
        <v>1</v>
      </c>
      <c r="KF147" s="13">
        <v>1</v>
      </c>
      <c r="KG147" s="13"/>
      <c r="KH147" s="13">
        <v>1</v>
      </c>
      <c r="KI147" s="13">
        <v>2</v>
      </c>
      <c r="KJ147" s="13">
        <v>2</v>
      </c>
      <c r="KK147" s="13"/>
      <c r="KL147" s="13"/>
      <c r="KM147" s="13">
        <v>1</v>
      </c>
      <c r="KN147" s="13"/>
      <c r="KO147" s="13">
        <v>1</v>
      </c>
      <c r="KP147" s="13">
        <v>1</v>
      </c>
      <c r="KQ147" s="13"/>
      <c r="KR147" s="13">
        <v>1</v>
      </c>
      <c r="KS147" s="13">
        <v>1</v>
      </c>
      <c r="KT147" s="13">
        <v>2</v>
      </c>
      <c r="KU147" s="13"/>
      <c r="KV147" s="13">
        <v>1</v>
      </c>
      <c r="KW147" s="13"/>
      <c r="KX147" s="13">
        <v>1</v>
      </c>
      <c r="KY147" s="13">
        <v>1</v>
      </c>
      <c r="KZ147" s="13">
        <v>1</v>
      </c>
      <c r="LA147" s="13">
        <v>2</v>
      </c>
      <c r="LB147" s="13">
        <v>1</v>
      </c>
      <c r="LC147" s="13">
        <v>1</v>
      </c>
      <c r="LD147" s="13"/>
      <c r="LE147" s="13">
        <v>1</v>
      </c>
      <c r="LF147" s="13">
        <v>2</v>
      </c>
      <c r="LG147" s="13"/>
      <c r="LH147" s="13">
        <v>1</v>
      </c>
      <c r="LI147" s="13"/>
      <c r="LJ147" s="13"/>
      <c r="LK147" s="13"/>
      <c r="LL147" s="13">
        <v>1</v>
      </c>
      <c r="LM147" s="13"/>
      <c r="LN147" s="13">
        <v>1</v>
      </c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>
        <v>1</v>
      </c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>
        <v>1</v>
      </c>
      <c r="NG147" s="13"/>
      <c r="NH147" s="13"/>
      <c r="NI147" s="13"/>
      <c r="NJ147" s="13"/>
      <c r="NK147" s="13"/>
      <c r="NL147" s="13"/>
      <c r="NM147" s="13"/>
      <c r="NN147" s="57">
        <v>35</v>
      </c>
      <c r="NO147" s="13">
        <v>1084</v>
      </c>
    </row>
    <row r="148" spans="1:379">
      <c r="A148" s="9" t="s">
        <v>159</v>
      </c>
      <c r="B148" s="232">
        <f t="shared" si="190"/>
        <v>264</v>
      </c>
      <c r="C148" s="232">
        <f t="shared" si="191"/>
        <v>278</v>
      </c>
      <c r="D148" s="232">
        <f t="shared" si="192"/>
        <v>698</v>
      </c>
      <c r="E148" s="232">
        <f t="shared" si="193"/>
        <v>738</v>
      </c>
      <c r="F148" s="232">
        <f t="shared" si="194"/>
        <v>2330</v>
      </c>
      <c r="G148" s="232">
        <f t="shared" si="195"/>
        <v>2387</v>
      </c>
      <c r="H148" s="232">
        <f t="shared" si="196"/>
        <v>2385</v>
      </c>
      <c r="I148" s="232">
        <f t="shared" si="197"/>
        <v>2327</v>
      </c>
      <c r="J148" s="232">
        <f t="shared" si="198"/>
        <v>2026</v>
      </c>
      <c r="K148" s="232">
        <f t="shared" si="199"/>
        <v>1977</v>
      </c>
      <c r="L148" s="232">
        <f t="shared" si="200"/>
        <v>1515</v>
      </c>
      <c r="M148" s="232">
        <f t="shared" si="201"/>
        <v>1496</v>
      </c>
      <c r="N148" s="232">
        <f t="shared" si="202"/>
        <v>848</v>
      </c>
      <c r="O148" s="232">
        <f t="shared" si="203"/>
        <v>831</v>
      </c>
      <c r="P148" s="232">
        <f t="shared" si="204"/>
        <v>428</v>
      </c>
      <c r="Q148" s="232">
        <f t="shared" si="205"/>
        <v>400</v>
      </c>
      <c r="R148" s="232">
        <f t="shared" si="206"/>
        <v>127</v>
      </c>
      <c r="S148" s="232">
        <f t="shared" si="207"/>
        <v>224</v>
      </c>
      <c r="T148" s="232">
        <f t="shared" si="208"/>
        <v>43</v>
      </c>
      <c r="U148" s="232">
        <f t="shared" si="209"/>
        <v>69</v>
      </c>
      <c r="W148" s="16" t="s">
        <v>153</v>
      </c>
      <c r="X148" s="616">
        <f t="shared" si="169"/>
        <v>67</v>
      </c>
      <c r="Y148" s="616">
        <f t="shared" si="170"/>
        <v>51</v>
      </c>
      <c r="Z148" s="616">
        <f t="shared" si="171"/>
        <v>160</v>
      </c>
      <c r="AA148" s="616">
        <f t="shared" si="172"/>
        <v>169</v>
      </c>
      <c r="AB148" s="616">
        <f t="shared" si="173"/>
        <v>377</v>
      </c>
      <c r="AC148" s="616">
        <f t="shared" si="174"/>
        <v>432</v>
      </c>
      <c r="AD148" s="616">
        <f t="shared" si="175"/>
        <v>402</v>
      </c>
      <c r="AE148" s="616">
        <f t="shared" si="176"/>
        <v>460</v>
      </c>
      <c r="AF148" s="616">
        <f t="shared" si="177"/>
        <v>374</v>
      </c>
      <c r="AG148" s="616">
        <f t="shared" si="178"/>
        <v>422</v>
      </c>
      <c r="AH148" s="616">
        <f t="shared" si="179"/>
        <v>273</v>
      </c>
      <c r="AI148" s="616">
        <f t="shared" si="180"/>
        <v>313</v>
      </c>
      <c r="AJ148" s="616">
        <f t="shared" si="181"/>
        <v>211</v>
      </c>
      <c r="AK148" s="616">
        <f t="shared" si="182"/>
        <v>181</v>
      </c>
      <c r="AL148" s="616">
        <f t="shared" si="183"/>
        <v>117</v>
      </c>
      <c r="AM148" s="616">
        <f t="shared" si="184"/>
        <v>121</v>
      </c>
      <c r="AN148" s="616">
        <f t="shared" si="185"/>
        <v>73</v>
      </c>
      <c r="AO148" s="616">
        <f t="shared" si="186"/>
        <v>78</v>
      </c>
      <c r="AP148" s="616">
        <f t="shared" si="187"/>
        <v>8</v>
      </c>
      <c r="AQ148" s="616">
        <f t="shared" si="188"/>
        <v>30</v>
      </c>
      <c r="AR148" s="616">
        <f t="shared" si="189"/>
        <v>33</v>
      </c>
      <c r="AT148" s="16" t="s">
        <v>153</v>
      </c>
      <c r="AU148" s="13"/>
      <c r="AV148" s="13">
        <v>4</v>
      </c>
      <c r="AW148" s="13">
        <v>8</v>
      </c>
      <c r="AX148" s="13">
        <v>4</v>
      </c>
      <c r="AY148" s="13">
        <v>4</v>
      </c>
      <c r="AZ148" s="13">
        <v>3</v>
      </c>
      <c r="BA148" s="13">
        <v>4</v>
      </c>
      <c r="BB148" s="13">
        <v>14</v>
      </c>
      <c r="BC148" s="13">
        <v>8</v>
      </c>
      <c r="BD148" s="13">
        <v>2</v>
      </c>
      <c r="BE148" s="13">
        <v>8</v>
      </c>
      <c r="BF148" s="13">
        <v>11</v>
      </c>
      <c r="BG148" s="13">
        <v>4</v>
      </c>
      <c r="BH148" s="13">
        <v>11</v>
      </c>
      <c r="BI148" s="13">
        <v>14</v>
      </c>
      <c r="BJ148" s="13">
        <v>20</v>
      </c>
      <c r="BK148" s="13">
        <v>19</v>
      </c>
      <c r="BL148" s="13">
        <v>21</v>
      </c>
      <c r="BM148" s="13">
        <v>32</v>
      </c>
      <c r="BN148" s="13">
        <v>29</v>
      </c>
      <c r="BO148" s="13">
        <v>40</v>
      </c>
      <c r="BP148" s="13">
        <v>37</v>
      </c>
      <c r="BQ148" s="13">
        <v>39</v>
      </c>
      <c r="BR148" s="13">
        <v>43</v>
      </c>
      <c r="BS148" s="13">
        <v>53</v>
      </c>
      <c r="BT148" s="13">
        <v>32</v>
      </c>
      <c r="BU148" s="13">
        <v>51</v>
      </c>
      <c r="BV148" s="13">
        <v>35</v>
      </c>
      <c r="BW148" s="13">
        <v>40</v>
      </c>
      <c r="BX148" s="13">
        <v>62</v>
      </c>
      <c r="BY148" s="13">
        <v>53</v>
      </c>
      <c r="BZ148" s="13">
        <v>44</v>
      </c>
      <c r="CA148" s="13">
        <v>33</v>
      </c>
      <c r="CB148" s="13">
        <v>51</v>
      </c>
      <c r="CC148" s="13">
        <v>47</v>
      </c>
      <c r="CD148" s="13">
        <v>36</v>
      </c>
      <c r="CE148" s="13">
        <v>53</v>
      </c>
      <c r="CF148" s="13">
        <v>47</v>
      </c>
      <c r="CG148" s="13">
        <v>53</v>
      </c>
      <c r="CH148" s="13">
        <v>43</v>
      </c>
      <c r="CI148" s="13">
        <v>53</v>
      </c>
      <c r="CJ148" s="13">
        <v>45</v>
      </c>
      <c r="CK148" s="13">
        <v>41</v>
      </c>
      <c r="CL148" s="13">
        <v>44</v>
      </c>
      <c r="CM148" s="13">
        <v>46</v>
      </c>
      <c r="CN148" s="13">
        <v>36</v>
      </c>
      <c r="CO148" s="13">
        <v>42</v>
      </c>
      <c r="CP148" s="13">
        <v>41</v>
      </c>
      <c r="CQ148" s="13">
        <v>30</v>
      </c>
      <c r="CR148" s="13">
        <v>44</v>
      </c>
      <c r="CS148" s="13">
        <v>38</v>
      </c>
      <c r="CT148" s="13">
        <v>44</v>
      </c>
      <c r="CU148" s="13">
        <v>34</v>
      </c>
      <c r="CV148" s="13">
        <v>32</v>
      </c>
      <c r="CW148" s="13">
        <v>33</v>
      </c>
      <c r="CX148" s="13">
        <v>29</v>
      </c>
      <c r="CY148" s="13">
        <v>19</v>
      </c>
      <c r="CZ148" s="13">
        <v>29</v>
      </c>
      <c r="DA148" s="13">
        <v>26</v>
      </c>
      <c r="DB148" s="13">
        <v>29</v>
      </c>
      <c r="DC148" s="13">
        <v>30</v>
      </c>
      <c r="DD148" s="13">
        <v>19</v>
      </c>
      <c r="DE148" s="13">
        <v>20</v>
      </c>
      <c r="DF148" s="13">
        <v>19</v>
      </c>
      <c r="DG148" s="13">
        <v>20</v>
      </c>
      <c r="DH148" s="13">
        <v>9</v>
      </c>
      <c r="DI148" s="13">
        <v>26</v>
      </c>
      <c r="DJ148" s="13">
        <v>15</v>
      </c>
      <c r="DK148" s="13">
        <v>9</v>
      </c>
      <c r="DL148" s="13">
        <v>14</v>
      </c>
      <c r="DM148" s="13">
        <v>13</v>
      </c>
      <c r="DN148" s="13">
        <v>17</v>
      </c>
      <c r="DO148" s="13">
        <v>12</v>
      </c>
      <c r="DP148" s="13">
        <v>11</v>
      </c>
      <c r="DQ148" s="13">
        <v>9</v>
      </c>
      <c r="DR148" s="13">
        <v>11</v>
      </c>
      <c r="DS148" s="13">
        <v>11</v>
      </c>
      <c r="DT148" s="13">
        <v>10</v>
      </c>
      <c r="DU148" s="13">
        <v>15</v>
      </c>
      <c r="DV148" s="13">
        <v>12</v>
      </c>
      <c r="DW148" s="13">
        <v>8</v>
      </c>
      <c r="DX148" s="13">
        <v>7</v>
      </c>
      <c r="DY148" s="13">
        <v>9</v>
      </c>
      <c r="DZ148" s="13">
        <v>9</v>
      </c>
      <c r="EA148" s="13">
        <v>10</v>
      </c>
      <c r="EB148" s="13">
        <v>10</v>
      </c>
      <c r="EC148" s="13">
        <v>4</v>
      </c>
      <c r="ED148" s="13">
        <v>9</v>
      </c>
      <c r="EE148" s="13">
        <v>7</v>
      </c>
      <c r="EF148" s="13">
        <v>5</v>
      </c>
      <c r="EG148" s="13">
        <v>9</v>
      </c>
      <c r="EH148" s="13">
        <v>8</v>
      </c>
      <c r="EI148" s="13">
        <v>5</v>
      </c>
      <c r="EJ148" s="13">
        <v>2</v>
      </c>
      <c r="EK148" s="13">
        <v>3</v>
      </c>
      <c r="EL148" s="13">
        <v>1</v>
      </c>
      <c r="EM148" s="13">
        <v>1</v>
      </c>
      <c r="EN148" s="13"/>
      <c r="EO148" s="13">
        <v>1</v>
      </c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57">
        <v>2257</v>
      </c>
      <c r="FD148" s="13">
        <v>2257</v>
      </c>
      <c r="FE148" s="16" t="s">
        <v>153</v>
      </c>
      <c r="FF148" s="13">
        <v>2</v>
      </c>
      <c r="FG148" s="13">
        <v>7</v>
      </c>
      <c r="FH148" s="13">
        <v>7</v>
      </c>
      <c r="FI148" s="13">
        <v>8</v>
      </c>
      <c r="FJ148" s="13">
        <v>8</v>
      </c>
      <c r="FK148" s="13">
        <v>6</v>
      </c>
      <c r="FL148" s="13">
        <v>10</v>
      </c>
      <c r="FM148" s="13">
        <v>7</v>
      </c>
      <c r="FN148" s="13">
        <v>6</v>
      </c>
      <c r="FO148" s="13">
        <v>6</v>
      </c>
      <c r="FP148" s="13">
        <v>10</v>
      </c>
      <c r="FQ148" s="13">
        <v>13</v>
      </c>
      <c r="FR148" s="13">
        <v>15</v>
      </c>
      <c r="FS148" s="13">
        <v>14</v>
      </c>
      <c r="FT148" s="13">
        <v>14</v>
      </c>
      <c r="FU148" s="13">
        <v>10</v>
      </c>
      <c r="FV148" s="13">
        <v>20</v>
      </c>
      <c r="FW148" s="13">
        <v>25</v>
      </c>
      <c r="FX148" s="13">
        <v>20</v>
      </c>
      <c r="FY148" s="13">
        <v>19</v>
      </c>
      <c r="FZ148" s="13">
        <v>26</v>
      </c>
      <c r="GA148" s="13">
        <v>35</v>
      </c>
      <c r="GB148" s="13">
        <v>30</v>
      </c>
      <c r="GC148" s="13">
        <v>34</v>
      </c>
      <c r="GD148" s="13">
        <v>28</v>
      </c>
      <c r="GE148" s="13">
        <v>53</v>
      </c>
      <c r="GF148" s="13">
        <v>48</v>
      </c>
      <c r="GG148" s="13">
        <v>31</v>
      </c>
      <c r="GH148" s="13">
        <v>45</v>
      </c>
      <c r="GI148" s="13">
        <v>47</v>
      </c>
      <c r="GJ148" s="13">
        <v>35</v>
      </c>
      <c r="GK148" s="13">
        <v>37</v>
      </c>
      <c r="GL148" s="13">
        <v>41</v>
      </c>
      <c r="GM148" s="13">
        <v>36</v>
      </c>
      <c r="GN148" s="13">
        <v>40</v>
      </c>
      <c r="GO148" s="13">
        <v>38</v>
      </c>
      <c r="GP148" s="13">
        <v>39</v>
      </c>
      <c r="GQ148" s="13">
        <v>43</v>
      </c>
      <c r="GR148" s="13">
        <v>47</v>
      </c>
      <c r="GS148" s="13">
        <v>46</v>
      </c>
      <c r="GT148" s="13">
        <v>38</v>
      </c>
      <c r="GU148" s="13">
        <v>54</v>
      </c>
      <c r="GV148" s="13">
        <v>44</v>
      </c>
      <c r="GW148" s="13">
        <v>28</v>
      </c>
      <c r="GX148" s="13">
        <v>37</v>
      </c>
      <c r="GY148" s="13">
        <v>33</v>
      </c>
      <c r="GZ148" s="13">
        <v>36</v>
      </c>
      <c r="HA148" s="13">
        <v>32</v>
      </c>
      <c r="HB148" s="13">
        <v>34</v>
      </c>
      <c r="HC148" s="13">
        <v>38</v>
      </c>
      <c r="HD148" s="13">
        <v>39</v>
      </c>
      <c r="HE148" s="13">
        <v>24</v>
      </c>
      <c r="HF148" s="13">
        <v>29</v>
      </c>
      <c r="HG148" s="13">
        <v>23</v>
      </c>
      <c r="HH148" s="13">
        <v>16</v>
      </c>
      <c r="HI148" s="13">
        <v>25</v>
      </c>
      <c r="HJ148" s="13">
        <v>26</v>
      </c>
      <c r="HK148" s="13">
        <v>31</v>
      </c>
      <c r="HL148" s="13">
        <v>27</v>
      </c>
      <c r="HM148" s="13">
        <v>33</v>
      </c>
      <c r="HN148" s="13">
        <v>31</v>
      </c>
      <c r="HO148" s="13">
        <v>20</v>
      </c>
      <c r="HP148" s="13">
        <v>23</v>
      </c>
      <c r="HQ148" s="13">
        <v>31</v>
      </c>
      <c r="HR148" s="13">
        <v>24</v>
      </c>
      <c r="HS148" s="13">
        <v>18</v>
      </c>
      <c r="HT148" s="13">
        <v>17</v>
      </c>
      <c r="HU148" s="13">
        <v>13</v>
      </c>
      <c r="HV148" s="13">
        <v>22</v>
      </c>
      <c r="HW148" s="13">
        <v>12</v>
      </c>
      <c r="HX148" s="13">
        <v>17</v>
      </c>
      <c r="HY148" s="13">
        <v>17</v>
      </c>
      <c r="HZ148" s="13">
        <v>15</v>
      </c>
      <c r="IA148" s="13">
        <v>6</v>
      </c>
      <c r="IB148" s="13">
        <v>15</v>
      </c>
      <c r="IC148" s="13">
        <v>13</v>
      </c>
      <c r="ID148" s="13">
        <v>8</v>
      </c>
      <c r="IE148" s="13">
        <v>7</v>
      </c>
      <c r="IF148" s="13">
        <v>12</v>
      </c>
      <c r="IG148" s="13">
        <v>7</v>
      </c>
      <c r="IH148" s="13">
        <v>9</v>
      </c>
      <c r="II148" s="13">
        <v>12</v>
      </c>
      <c r="IJ148" s="13">
        <v>11</v>
      </c>
      <c r="IK148" s="13">
        <v>13</v>
      </c>
      <c r="IL148" s="13">
        <v>7</v>
      </c>
      <c r="IM148" s="13">
        <v>6</v>
      </c>
      <c r="IN148" s="13">
        <v>3</v>
      </c>
      <c r="IO148" s="13">
        <v>7</v>
      </c>
      <c r="IP148" s="13">
        <v>2</v>
      </c>
      <c r="IQ148" s="13">
        <v>3</v>
      </c>
      <c r="IR148" s="13">
        <v>2</v>
      </c>
      <c r="IS148" s="13">
        <v>1</v>
      </c>
      <c r="IT148" s="13">
        <v>1</v>
      </c>
      <c r="IU148" s="13">
        <v>2</v>
      </c>
      <c r="IV148" s="13"/>
      <c r="IW148" s="13">
        <v>2</v>
      </c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57">
        <v>2062</v>
      </c>
      <c r="JJ148" s="13"/>
      <c r="JK148" s="13"/>
      <c r="JL148" s="13"/>
      <c r="JM148" s="13"/>
      <c r="JN148" s="13"/>
      <c r="JO148" s="13">
        <v>1</v>
      </c>
      <c r="JP148" s="13"/>
      <c r="JQ148" s="13"/>
      <c r="JR148" s="13">
        <v>1</v>
      </c>
      <c r="JS148" s="13"/>
      <c r="JT148" s="13"/>
      <c r="JU148" s="13"/>
      <c r="JV148" s="13"/>
      <c r="JW148" s="13"/>
      <c r="JX148" s="13"/>
      <c r="JY148" s="13"/>
      <c r="JZ148" s="13"/>
      <c r="KA148" s="13">
        <v>1</v>
      </c>
      <c r="KB148" s="13"/>
      <c r="KC148" s="13">
        <v>1</v>
      </c>
      <c r="KD148" s="13"/>
      <c r="KE148" s="13"/>
      <c r="KF148" s="13"/>
      <c r="KG148" s="13"/>
      <c r="KH148" s="13"/>
      <c r="KI148" s="13"/>
      <c r="KJ148" s="13">
        <v>1</v>
      </c>
      <c r="KK148" s="13"/>
      <c r="KL148" s="13"/>
      <c r="KM148" s="13">
        <v>2</v>
      </c>
      <c r="KN148" s="13"/>
      <c r="KO148" s="13"/>
      <c r="KP148" s="13">
        <v>2</v>
      </c>
      <c r="KQ148" s="13"/>
      <c r="KR148" s="13"/>
      <c r="KS148" s="13">
        <v>1</v>
      </c>
      <c r="KT148" s="13">
        <v>2</v>
      </c>
      <c r="KU148" s="13"/>
      <c r="KV148" s="13"/>
      <c r="KW148" s="13"/>
      <c r="KX148" s="13"/>
      <c r="KY148" s="13">
        <v>1</v>
      </c>
      <c r="KZ148" s="13">
        <v>1</v>
      </c>
      <c r="LA148" s="13"/>
      <c r="LB148" s="13"/>
      <c r="LC148" s="13"/>
      <c r="LD148" s="13"/>
      <c r="LE148" s="13"/>
      <c r="LF148" s="13"/>
      <c r="LG148" s="13"/>
      <c r="LH148" s="13"/>
      <c r="LI148" s="13"/>
      <c r="LJ148" s="13">
        <v>1</v>
      </c>
      <c r="LK148" s="13">
        <v>1</v>
      </c>
      <c r="LL148" s="13"/>
      <c r="LM148" s="13"/>
      <c r="LN148" s="13"/>
      <c r="LO148" s="13"/>
      <c r="LP148" s="13"/>
      <c r="LQ148" s="13"/>
      <c r="LR148" s="13"/>
      <c r="LS148" s="13">
        <v>1</v>
      </c>
      <c r="LT148" s="13"/>
      <c r="LU148" s="13"/>
      <c r="LV148" s="13"/>
      <c r="LW148" s="13"/>
      <c r="LX148" s="13">
        <v>1</v>
      </c>
      <c r="LY148" s="13"/>
      <c r="LZ148" s="13">
        <v>1</v>
      </c>
      <c r="MA148" s="13"/>
      <c r="MB148" s="13"/>
      <c r="MC148" s="13"/>
      <c r="MD148" s="13"/>
      <c r="ME148" s="13"/>
      <c r="MF148" s="13"/>
      <c r="MG148" s="13"/>
      <c r="MH148" s="13">
        <v>1</v>
      </c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>
        <v>1</v>
      </c>
      <c r="MU148" s="13">
        <v>1</v>
      </c>
      <c r="MV148" s="13">
        <v>2</v>
      </c>
      <c r="MW148" s="13">
        <v>1</v>
      </c>
      <c r="MX148" s="13">
        <v>1</v>
      </c>
      <c r="MY148" s="13"/>
      <c r="MZ148" s="13"/>
      <c r="NA148" s="13">
        <v>1</v>
      </c>
      <c r="NB148" s="13">
        <v>2</v>
      </c>
      <c r="NC148" s="13">
        <v>1</v>
      </c>
      <c r="ND148" s="13"/>
      <c r="NE148" s="13"/>
      <c r="NF148" s="13"/>
      <c r="NG148" s="13"/>
      <c r="NH148" s="13"/>
      <c r="NI148" s="13"/>
      <c r="NJ148" s="13"/>
      <c r="NK148" s="13"/>
      <c r="NL148" s="13"/>
      <c r="NM148" s="13">
        <v>3</v>
      </c>
      <c r="NN148" s="57">
        <v>33</v>
      </c>
      <c r="NO148" s="13">
        <v>2095</v>
      </c>
    </row>
    <row r="149" spans="1:379">
      <c r="A149" s="9" t="s">
        <v>160</v>
      </c>
      <c r="B149" s="232">
        <f t="shared" si="190"/>
        <v>377</v>
      </c>
      <c r="C149" s="232">
        <f t="shared" si="191"/>
        <v>362</v>
      </c>
      <c r="D149" s="232">
        <f t="shared" si="192"/>
        <v>1365</v>
      </c>
      <c r="E149" s="232">
        <f t="shared" si="193"/>
        <v>1531</v>
      </c>
      <c r="F149" s="232">
        <f t="shared" si="194"/>
        <v>4039</v>
      </c>
      <c r="G149" s="232">
        <f t="shared" si="195"/>
        <v>4082</v>
      </c>
      <c r="H149" s="232">
        <f t="shared" si="196"/>
        <v>3857</v>
      </c>
      <c r="I149" s="232">
        <f t="shared" si="197"/>
        <v>3851</v>
      </c>
      <c r="J149" s="232">
        <f t="shared" si="198"/>
        <v>3649</v>
      </c>
      <c r="K149" s="232">
        <f t="shared" si="199"/>
        <v>3679</v>
      </c>
      <c r="L149" s="232">
        <f t="shared" si="200"/>
        <v>2879</v>
      </c>
      <c r="M149" s="232">
        <f t="shared" si="201"/>
        <v>2829</v>
      </c>
      <c r="N149" s="232">
        <f t="shared" si="202"/>
        <v>1729</v>
      </c>
      <c r="O149" s="232">
        <f t="shared" si="203"/>
        <v>1667</v>
      </c>
      <c r="P149" s="232">
        <f t="shared" si="204"/>
        <v>942</v>
      </c>
      <c r="Q149" s="232">
        <f t="shared" si="205"/>
        <v>885</v>
      </c>
      <c r="R149" s="232">
        <f t="shared" si="206"/>
        <v>388</v>
      </c>
      <c r="S149" s="232">
        <f t="shared" si="207"/>
        <v>486</v>
      </c>
      <c r="T149" s="232">
        <f t="shared" si="208"/>
        <v>95</v>
      </c>
      <c r="U149" s="232">
        <f t="shared" si="209"/>
        <v>233</v>
      </c>
      <c r="W149" s="16" t="s">
        <v>216</v>
      </c>
      <c r="X149" s="616">
        <f t="shared" si="169"/>
        <v>17</v>
      </c>
      <c r="Y149" s="616">
        <f t="shared" si="170"/>
        <v>25</v>
      </c>
      <c r="Z149" s="616">
        <f t="shared" si="171"/>
        <v>51</v>
      </c>
      <c r="AA149" s="616">
        <f t="shared" si="172"/>
        <v>60</v>
      </c>
      <c r="AB149" s="616">
        <f t="shared" si="173"/>
        <v>64</v>
      </c>
      <c r="AC149" s="616">
        <f t="shared" si="174"/>
        <v>59</v>
      </c>
      <c r="AD149" s="616">
        <f t="shared" si="175"/>
        <v>79</v>
      </c>
      <c r="AE149" s="616">
        <f t="shared" si="176"/>
        <v>89</v>
      </c>
      <c r="AF149" s="616">
        <f t="shared" si="177"/>
        <v>73</v>
      </c>
      <c r="AG149" s="616">
        <f t="shared" si="178"/>
        <v>79</v>
      </c>
      <c r="AH149" s="616">
        <f t="shared" si="179"/>
        <v>55</v>
      </c>
      <c r="AI149" s="616">
        <f t="shared" si="180"/>
        <v>54</v>
      </c>
      <c r="AJ149" s="616">
        <f t="shared" si="181"/>
        <v>27</v>
      </c>
      <c r="AK149" s="616">
        <f t="shared" si="182"/>
        <v>33</v>
      </c>
      <c r="AL149" s="616">
        <f t="shared" si="183"/>
        <v>16</v>
      </c>
      <c r="AM149" s="616">
        <f t="shared" si="184"/>
        <v>21</v>
      </c>
      <c r="AN149" s="616">
        <f t="shared" si="185"/>
        <v>5</v>
      </c>
      <c r="AO149" s="616">
        <f t="shared" si="186"/>
        <v>6</v>
      </c>
      <c r="AP149" s="616">
        <f t="shared" si="187"/>
        <v>2</v>
      </c>
      <c r="AQ149" s="616">
        <f t="shared" si="188"/>
        <v>2</v>
      </c>
      <c r="AR149" s="616">
        <f t="shared" si="189"/>
        <v>14</v>
      </c>
      <c r="AT149" s="16" t="s">
        <v>216</v>
      </c>
      <c r="AU149" s="13"/>
      <c r="AV149" s="13">
        <v>3</v>
      </c>
      <c r="AW149" s="13">
        <v>3</v>
      </c>
      <c r="AX149" s="13">
        <v>3</v>
      </c>
      <c r="AY149" s="13">
        <v>2</v>
      </c>
      <c r="AZ149" s="13">
        <v>2</v>
      </c>
      <c r="BA149" s="13">
        <v>2</v>
      </c>
      <c r="BB149" s="13">
        <v>3</v>
      </c>
      <c r="BC149" s="13">
        <v>4</v>
      </c>
      <c r="BD149" s="13">
        <v>3</v>
      </c>
      <c r="BE149" s="13">
        <v>7</v>
      </c>
      <c r="BF149" s="13">
        <v>2</v>
      </c>
      <c r="BG149" s="13">
        <v>2</v>
      </c>
      <c r="BH149" s="13">
        <v>4</v>
      </c>
      <c r="BI149" s="13">
        <v>6</v>
      </c>
      <c r="BJ149" s="13">
        <v>3</v>
      </c>
      <c r="BK149" s="13">
        <v>12</v>
      </c>
      <c r="BL149" s="13">
        <v>7</v>
      </c>
      <c r="BM149" s="13">
        <v>10</v>
      </c>
      <c r="BN149" s="13">
        <v>7</v>
      </c>
      <c r="BO149" s="13">
        <v>3</v>
      </c>
      <c r="BP149" s="13">
        <v>5</v>
      </c>
      <c r="BQ149" s="13">
        <v>7</v>
      </c>
      <c r="BR149" s="13">
        <v>10</v>
      </c>
      <c r="BS149" s="13">
        <v>3</v>
      </c>
      <c r="BT149" s="13">
        <v>5</v>
      </c>
      <c r="BU149" s="13">
        <v>6</v>
      </c>
      <c r="BV149" s="13">
        <v>6</v>
      </c>
      <c r="BW149" s="13">
        <v>8</v>
      </c>
      <c r="BX149" s="13">
        <v>6</v>
      </c>
      <c r="BY149" s="13">
        <v>13</v>
      </c>
      <c r="BZ149" s="13">
        <v>11</v>
      </c>
      <c r="CA149" s="13">
        <v>10</v>
      </c>
      <c r="CB149" s="13">
        <v>5</v>
      </c>
      <c r="CC149" s="13">
        <v>6</v>
      </c>
      <c r="CD149" s="13">
        <v>8</v>
      </c>
      <c r="CE149" s="13">
        <v>10</v>
      </c>
      <c r="CF149" s="13">
        <v>10</v>
      </c>
      <c r="CG149" s="13">
        <v>9</v>
      </c>
      <c r="CH149" s="13">
        <v>7</v>
      </c>
      <c r="CI149" s="13">
        <v>9</v>
      </c>
      <c r="CJ149" s="13">
        <v>10</v>
      </c>
      <c r="CK149" s="13">
        <v>6</v>
      </c>
      <c r="CL149" s="13">
        <v>7</v>
      </c>
      <c r="CM149" s="13">
        <v>7</v>
      </c>
      <c r="CN149" s="13">
        <v>9</v>
      </c>
      <c r="CO149" s="13">
        <v>6</v>
      </c>
      <c r="CP149" s="13">
        <v>10</v>
      </c>
      <c r="CQ149" s="13">
        <v>5</v>
      </c>
      <c r="CR149" s="13">
        <v>10</v>
      </c>
      <c r="CS149" s="13">
        <v>9</v>
      </c>
      <c r="CT149" s="13">
        <v>2</v>
      </c>
      <c r="CU149" s="13">
        <v>7</v>
      </c>
      <c r="CV149" s="13">
        <v>6</v>
      </c>
      <c r="CW149" s="13">
        <v>7</v>
      </c>
      <c r="CX149" s="13">
        <v>3</v>
      </c>
      <c r="CY149" s="13">
        <v>8</v>
      </c>
      <c r="CZ149" s="13">
        <v>7</v>
      </c>
      <c r="DA149" s="13">
        <v>4</v>
      </c>
      <c r="DB149" s="13">
        <v>1</v>
      </c>
      <c r="DC149" s="13">
        <v>5</v>
      </c>
      <c r="DD149" s="13">
        <v>5</v>
      </c>
      <c r="DE149" s="13">
        <v>3</v>
      </c>
      <c r="DF149" s="13">
        <v>3</v>
      </c>
      <c r="DG149" s="13">
        <v>4</v>
      </c>
      <c r="DH149" s="13">
        <v>3</v>
      </c>
      <c r="DI149" s="13">
        <v>4</v>
      </c>
      <c r="DJ149" s="13">
        <v>1</v>
      </c>
      <c r="DK149" s="13">
        <v>4</v>
      </c>
      <c r="DL149" s="13">
        <v>1</v>
      </c>
      <c r="DM149" s="13">
        <v>3</v>
      </c>
      <c r="DN149" s="13">
        <v>2</v>
      </c>
      <c r="DO149" s="13">
        <v>4</v>
      </c>
      <c r="DP149" s="13">
        <v>3</v>
      </c>
      <c r="DQ149" s="13"/>
      <c r="DR149" s="13">
        <v>1</v>
      </c>
      <c r="DS149" s="13">
        <v>3</v>
      </c>
      <c r="DT149" s="13">
        <v>3</v>
      </c>
      <c r="DU149" s="13"/>
      <c r="DV149" s="13">
        <v>2</v>
      </c>
      <c r="DW149" s="13">
        <v>1</v>
      </c>
      <c r="DX149" s="13"/>
      <c r="DY149" s="13">
        <v>1</v>
      </c>
      <c r="DZ149" s="13"/>
      <c r="EA149" s="13">
        <v>2</v>
      </c>
      <c r="EB149" s="13">
        <v>1</v>
      </c>
      <c r="EC149" s="13">
        <v>1</v>
      </c>
      <c r="ED149" s="13"/>
      <c r="EE149" s="13"/>
      <c r="EF149" s="13"/>
      <c r="EG149" s="13">
        <v>1</v>
      </c>
      <c r="EH149" s="13"/>
      <c r="EI149" s="13"/>
      <c r="EJ149" s="13"/>
      <c r="EK149" s="13"/>
      <c r="EL149" s="13"/>
      <c r="EM149" s="13"/>
      <c r="EN149" s="13"/>
      <c r="EO149" s="13"/>
      <c r="EP149" s="13"/>
      <c r="EQ149" s="13">
        <v>1</v>
      </c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57">
        <v>428</v>
      </c>
      <c r="FD149" s="13">
        <v>428</v>
      </c>
      <c r="FE149" s="16" t="s">
        <v>216</v>
      </c>
      <c r="FF149" s="13">
        <v>1</v>
      </c>
      <c r="FG149" s="13">
        <v>3</v>
      </c>
      <c r="FH149" s="13">
        <v>1</v>
      </c>
      <c r="FI149" s="13"/>
      <c r="FJ149" s="13">
        <v>3</v>
      </c>
      <c r="FK149" s="13">
        <v>2</v>
      </c>
      <c r="FL149" s="13">
        <v>1</v>
      </c>
      <c r="FM149" s="13">
        <v>4</v>
      </c>
      <c r="FN149" s="13">
        <v>1</v>
      </c>
      <c r="FO149" s="13">
        <v>1</v>
      </c>
      <c r="FP149" s="13">
        <v>3</v>
      </c>
      <c r="FQ149" s="13">
        <v>5</v>
      </c>
      <c r="FR149" s="13">
        <v>6</v>
      </c>
      <c r="FS149" s="13">
        <v>6</v>
      </c>
      <c r="FT149" s="13">
        <v>6</v>
      </c>
      <c r="FU149" s="13">
        <v>7</v>
      </c>
      <c r="FV149" s="13">
        <v>11</v>
      </c>
      <c r="FW149" s="13">
        <v>1</v>
      </c>
      <c r="FX149" s="13"/>
      <c r="FY149" s="13">
        <v>6</v>
      </c>
      <c r="FZ149" s="13">
        <v>8</v>
      </c>
      <c r="GA149" s="13">
        <v>4</v>
      </c>
      <c r="GB149" s="13">
        <v>3</v>
      </c>
      <c r="GC149" s="13">
        <v>8</v>
      </c>
      <c r="GD149" s="13">
        <v>8</v>
      </c>
      <c r="GE149" s="13">
        <v>4</v>
      </c>
      <c r="GF149" s="13">
        <v>7</v>
      </c>
      <c r="GG149" s="13">
        <v>8</v>
      </c>
      <c r="GH149" s="13">
        <v>7</v>
      </c>
      <c r="GI149" s="13">
        <v>7</v>
      </c>
      <c r="GJ149" s="13">
        <v>9</v>
      </c>
      <c r="GK149" s="13">
        <v>6</v>
      </c>
      <c r="GL149" s="13">
        <v>10</v>
      </c>
      <c r="GM149" s="13">
        <v>12</v>
      </c>
      <c r="GN149" s="13">
        <v>4</v>
      </c>
      <c r="GO149" s="13">
        <v>8</v>
      </c>
      <c r="GP149" s="13">
        <v>8</v>
      </c>
      <c r="GQ149" s="13">
        <v>5</v>
      </c>
      <c r="GR149" s="13">
        <v>11</v>
      </c>
      <c r="GS149" s="13">
        <v>6</v>
      </c>
      <c r="GT149" s="13">
        <v>10</v>
      </c>
      <c r="GU149" s="13">
        <v>4</v>
      </c>
      <c r="GV149" s="13">
        <v>15</v>
      </c>
      <c r="GW149" s="13">
        <v>5</v>
      </c>
      <c r="GX149" s="13">
        <v>6</v>
      </c>
      <c r="GY149" s="13">
        <v>5</v>
      </c>
      <c r="GZ149" s="13">
        <v>9</v>
      </c>
      <c r="HA149" s="13">
        <v>7</v>
      </c>
      <c r="HB149" s="13">
        <v>8</v>
      </c>
      <c r="HC149" s="13">
        <v>4</v>
      </c>
      <c r="HD149" s="13">
        <v>8</v>
      </c>
      <c r="HE149" s="13">
        <v>6</v>
      </c>
      <c r="HF149" s="13">
        <v>6</v>
      </c>
      <c r="HG149" s="13">
        <v>7</v>
      </c>
      <c r="HH149" s="13">
        <v>3</v>
      </c>
      <c r="HI149" s="13">
        <v>6</v>
      </c>
      <c r="HJ149" s="13">
        <v>5</v>
      </c>
      <c r="HK149" s="13">
        <v>5</v>
      </c>
      <c r="HL149" s="13">
        <v>4</v>
      </c>
      <c r="HM149" s="13">
        <v>5</v>
      </c>
      <c r="HN149" s="13">
        <v>1</v>
      </c>
      <c r="HO149" s="13">
        <v>5</v>
      </c>
      <c r="HP149" s="13">
        <v>3</v>
      </c>
      <c r="HQ149" s="13">
        <v>4</v>
      </c>
      <c r="HR149" s="13">
        <v>3</v>
      </c>
      <c r="HS149" s="13">
        <v>2</v>
      </c>
      <c r="HT149" s="13">
        <v>2</v>
      </c>
      <c r="HU149" s="13">
        <v>2</v>
      </c>
      <c r="HV149" s="13">
        <v>3</v>
      </c>
      <c r="HW149" s="13">
        <v>2</v>
      </c>
      <c r="HX149" s="13">
        <v>2</v>
      </c>
      <c r="HY149" s="13">
        <v>2</v>
      </c>
      <c r="HZ149" s="13">
        <v>2</v>
      </c>
      <c r="IA149" s="13"/>
      <c r="IB149" s="13">
        <v>3</v>
      </c>
      <c r="IC149" s="13">
        <v>2</v>
      </c>
      <c r="ID149" s="13">
        <v>2</v>
      </c>
      <c r="IE149" s="13">
        <v>1</v>
      </c>
      <c r="IF149" s="13"/>
      <c r="IG149" s="13">
        <v>2</v>
      </c>
      <c r="IH149" s="13">
        <v>2</v>
      </c>
      <c r="II149" s="13">
        <v>1</v>
      </c>
      <c r="IJ149" s="13"/>
      <c r="IK149" s="13">
        <v>1</v>
      </c>
      <c r="IL149" s="13"/>
      <c r="IM149" s="13">
        <v>1</v>
      </c>
      <c r="IN149" s="13"/>
      <c r="IO149" s="13"/>
      <c r="IP149" s="13"/>
      <c r="IQ149" s="13"/>
      <c r="IR149" s="13"/>
      <c r="IS149" s="13">
        <v>1</v>
      </c>
      <c r="IT149" s="13"/>
      <c r="IU149" s="13">
        <v>1</v>
      </c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57">
        <v>389</v>
      </c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>
        <v>1</v>
      </c>
      <c r="KE149" s="13">
        <v>1</v>
      </c>
      <c r="KF149" s="13"/>
      <c r="KG149" s="13"/>
      <c r="KH149" s="13"/>
      <c r="KI149" s="13"/>
      <c r="KJ149" s="13"/>
      <c r="KK149" s="13"/>
      <c r="KL149" s="13"/>
      <c r="KM149" s="13"/>
      <c r="KN149" s="13"/>
      <c r="KO149" s="13">
        <v>2</v>
      </c>
      <c r="KP149" s="13"/>
      <c r="KQ149" s="13"/>
      <c r="KR149" s="13">
        <v>1</v>
      </c>
      <c r="KS149" s="13"/>
      <c r="KT149" s="13"/>
      <c r="KU149" s="13"/>
      <c r="KV149" s="13"/>
      <c r="KW149" s="13"/>
      <c r="KX149" s="13"/>
      <c r="KY149" s="13">
        <v>1</v>
      </c>
      <c r="KZ149" s="13"/>
      <c r="LA149" s="13">
        <v>1</v>
      </c>
      <c r="LB149" s="13"/>
      <c r="LC149" s="13"/>
      <c r="LD149" s="13"/>
      <c r="LE149" s="13"/>
      <c r="LF149" s="13"/>
      <c r="LG149" s="13">
        <v>1</v>
      </c>
      <c r="LH149" s="13"/>
      <c r="LI149" s="13"/>
      <c r="LJ149" s="13"/>
      <c r="LK149" s="13"/>
      <c r="LL149" s="13"/>
      <c r="LM149" s="13">
        <v>1</v>
      </c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>
        <v>1</v>
      </c>
      <c r="MA149" s="13"/>
      <c r="MB149" s="13"/>
      <c r="MC149" s="13"/>
      <c r="MD149" s="13"/>
      <c r="ME149" s="13">
        <v>1</v>
      </c>
      <c r="MF149" s="13"/>
      <c r="MG149" s="13"/>
      <c r="MH149" s="13"/>
      <c r="MI149" s="13"/>
      <c r="MJ149" s="13"/>
      <c r="MK149" s="13"/>
      <c r="ML149" s="13"/>
      <c r="MM149" s="13"/>
      <c r="MN149" s="13"/>
      <c r="MO149" s="13">
        <v>1</v>
      </c>
      <c r="MP149" s="13"/>
      <c r="MQ149" s="13"/>
      <c r="MR149" s="13"/>
      <c r="MS149" s="13"/>
      <c r="MT149" s="13">
        <v>1</v>
      </c>
      <c r="MU149" s="13"/>
      <c r="MV149" s="13"/>
      <c r="MW149" s="13"/>
      <c r="MX149" s="13"/>
      <c r="MY149" s="13"/>
      <c r="MZ149" s="13">
        <v>1</v>
      </c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57">
        <v>14</v>
      </c>
      <c r="NO149" s="13">
        <v>403</v>
      </c>
    </row>
    <row r="150" spans="1:379">
      <c r="A150" s="9" t="s">
        <v>161</v>
      </c>
      <c r="B150" s="232">
        <f t="shared" si="190"/>
        <v>355</v>
      </c>
      <c r="C150" s="232">
        <f t="shared" si="191"/>
        <v>344</v>
      </c>
      <c r="D150" s="232">
        <f t="shared" si="192"/>
        <v>1223</v>
      </c>
      <c r="E150" s="232">
        <f t="shared" si="193"/>
        <v>1354</v>
      </c>
      <c r="F150" s="232">
        <f t="shared" si="194"/>
        <v>4561</v>
      </c>
      <c r="G150" s="232">
        <f t="shared" si="195"/>
        <v>4508</v>
      </c>
      <c r="H150" s="232">
        <f t="shared" si="196"/>
        <v>5167</v>
      </c>
      <c r="I150" s="232">
        <f t="shared" si="197"/>
        <v>4797</v>
      </c>
      <c r="J150" s="232">
        <f t="shared" si="198"/>
        <v>3922</v>
      </c>
      <c r="K150" s="232">
        <f t="shared" si="199"/>
        <v>3595</v>
      </c>
      <c r="L150" s="232">
        <f t="shared" si="200"/>
        <v>2669</v>
      </c>
      <c r="M150" s="232">
        <f t="shared" si="201"/>
        <v>2727</v>
      </c>
      <c r="N150" s="232">
        <f t="shared" si="202"/>
        <v>1446</v>
      </c>
      <c r="O150" s="232">
        <f t="shared" si="203"/>
        <v>1332</v>
      </c>
      <c r="P150" s="232">
        <f t="shared" si="204"/>
        <v>614</v>
      </c>
      <c r="Q150" s="232">
        <f t="shared" si="205"/>
        <v>591</v>
      </c>
      <c r="R150" s="232">
        <f t="shared" si="206"/>
        <v>209</v>
      </c>
      <c r="S150" s="232">
        <f t="shared" si="207"/>
        <v>283</v>
      </c>
      <c r="T150" s="232">
        <f t="shared" si="208"/>
        <v>34</v>
      </c>
      <c r="U150" s="232">
        <f t="shared" si="209"/>
        <v>87</v>
      </c>
      <c r="W150" s="16" t="s">
        <v>155</v>
      </c>
      <c r="X150" s="616">
        <f t="shared" si="169"/>
        <v>14</v>
      </c>
      <c r="Y150" s="616">
        <f t="shared" si="170"/>
        <v>18</v>
      </c>
      <c r="Z150" s="616">
        <f t="shared" si="171"/>
        <v>47</v>
      </c>
      <c r="AA150" s="616">
        <f t="shared" si="172"/>
        <v>61</v>
      </c>
      <c r="AB150" s="616">
        <f t="shared" si="173"/>
        <v>249</v>
      </c>
      <c r="AC150" s="616">
        <f t="shared" si="174"/>
        <v>233</v>
      </c>
      <c r="AD150" s="616">
        <f t="shared" si="175"/>
        <v>365</v>
      </c>
      <c r="AE150" s="616">
        <f t="shared" si="176"/>
        <v>310</v>
      </c>
      <c r="AF150" s="616">
        <f t="shared" si="177"/>
        <v>298</v>
      </c>
      <c r="AG150" s="616">
        <f t="shared" si="178"/>
        <v>261</v>
      </c>
      <c r="AH150" s="616">
        <f t="shared" si="179"/>
        <v>231</v>
      </c>
      <c r="AI150" s="616">
        <f t="shared" si="180"/>
        <v>200</v>
      </c>
      <c r="AJ150" s="616">
        <f t="shared" si="181"/>
        <v>166</v>
      </c>
      <c r="AK150" s="616">
        <f t="shared" si="182"/>
        <v>179</v>
      </c>
      <c r="AL150" s="616">
        <f t="shared" si="183"/>
        <v>81</v>
      </c>
      <c r="AM150" s="616">
        <f t="shared" si="184"/>
        <v>77</v>
      </c>
      <c r="AN150" s="616">
        <f t="shared" si="185"/>
        <v>29</v>
      </c>
      <c r="AO150" s="616">
        <f t="shared" si="186"/>
        <v>36</v>
      </c>
      <c r="AP150" s="616">
        <f t="shared" si="187"/>
        <v>7</v>
      </c>
      <c r="AQ150" s="616">
        <f t="shared" si="188"/>
        <v>20</v>
      </c>
      <c r="AR150" s="616">
        <f t="shared" si="189"/>
        <v>24</v>
      </c>
      <c r="AT150" s="16" t="s">
        <v>155</v>
      </c>
      <c r="AU150" s="13"/>
      <c r="AV150" s="13">
        <v>2</v>
      </c>
      <c r="AW150" s="13">
        <v>3</v>
      </c>
      <c r="AX150" s="13">
        <v>2</v>
      </c>
      <c r="AY150" s="13">
        <v>4</v>
      </c>
      <c r="AZ150" s="13">
        <v>1</v>
      </c>
      <c r="BA150" s="13">
        <v>3</v>
      </c>
      <c r="BB150" s="13"/>
      <c r="BC150" s="13">
        <v>1</v>
      </c>
      <c r="BD150" s="13">
        <v>2</v>
      </c>
      <c r="BE150" s="13">
        <v>2</v>
      </c>
      <c r="BF150" s="13">
        <v>5</v>
      </c>
      <c r="BG150" s="13">
        <v>5</v>
      </c>
      <c r="BH150" s="13">
        <v>1</v>
      </c>
      <c r="BI150" s="13">
        <v>4</v>
      </c>
      <c r="BJ150" s="13">
        <v>6</v>
      </c>
      <c r="BK150" s="13">
        <v>7</v>
      </c>
      <c r="BL150" s="13">
        <v>8</v>
      </c>
      <c r="BM150" s="13">
        <v>9</v>
      </c>
      <c r="BN150" s="13">
        <v>14</v>
      </c>
      <c r="BO150" s="13">
        <v>15</v>
      </c>
      <c r="BP150" s="13">
        <v>26</v>
      </c>
      <c r="BQ150" s="13">
        <v>21</v>
      </c>
      <c r="BR150" s="13">
        <v>14</v>
      </c>
      <c r="BS150" s="13">
        <v>25</v>
      </c>
      <c r="BT150" s="13">
        <v>21</v>
      </c>
      <c r="BU150" s="13">
        <v>21</v>
      </c>
      <c r="BV150" s="13">
        <v>25</v>
      </c>
      <c r="BW150" s="13">
        <v>26</v>
      </c>
      <c r="BX150" s="13">
        <v>39</v>
      </c>
      <c r="BY150" s="13">
        <v>29</v>
      </c>
      <c r="BZ150" s="13">
        <v>30</v>
      </c>
      <c r="CA150" s="13">
        <v>26</v>
      </c>
      <c r="CB150" s="13">
        <v>32</v>
      </c>
      <c r="CC150" s="13">
        <v>31</v>
      </c>
      <c r="CD150" s="13">
        <v>35</v>
      </c>
      <c r="CE150" s="13">
        <v>32</v>
      </c>
      <c r="CF150" s="13">
        <v>32</v>
      </c>
      <c r="CG150" s="13">
        <v>32</v>
      </c>
      <c r="CH150" s="13">
        <v>31</v>
      </c>
      <c r="CI150" s="13">
        <v>34</v>
      </c>
      <c r="CJ150" s="13">
        <v>27</v>
      </c>
      <c r="CK150" s="13">
        <v>27</v>
      </c>
      <c r="CL150" s="13">
        <v>25</v>
      </c>
      <c r="CM150" s="13">
        <v>19</v>
      </c>
      <c r="CN150" s="13">
        <v>19</v>
      </c>
      <c r="CO150" s="13">
        <v>26</v>
      </c>
      <c r="CP150" s="13">
        <v>28</v>
      </c>
      <c r="CQ150" s="13">
        <v>22</v>
      </c>
      <c r="CR150" s="13">
        <v>34</v>
      </c>
      <c r="CS150" s="13">
        <v>36</v>
      </c>
      <c r="CT150" s="13">
        <v>17</v>
      </c>
      <c r="CU150" s="13">
        <v>19</v>
      </c>
      <c r="CV150" s="13">
        <v>12</v>
      </c>
      <c r="CW150" s="13">
        <v>18</v>
      </c>
      <c r="CX150" s="13">
        <v>22</v>
      </c>
      <c r="CY150" s="13">
        <v>21</v>
      </c>
      <c r="CZ150" s="13">
        <v>13</v>
      </c>
      <c r="DA150" s="13">
        <v>23</v>
      </c>
      <c r="DB150" s="13">
        <v>19</v>
      </c>
      <c r="DC150" s="13">
        <v>26</v>
      </c>
      <c r="DD150" s="13">
        <v>18</v>
      </c>
      <c r="DE150" s="13">
        <v>21</v>
      </c>
      <c r="DF150" s="13">
        <v>17</v>
      </c>
      <c r="DG150" s="13">
        <v>11</v>
      </c>
      <c r="DH150" s="13">
        <v>17</v>
      </c>
      <c r="DI150" s="13">
        <v>23</v>
      </c>
      <c r="DJ150" s="13">
        <v>17</v>
      </c>
      <c r="DK150" s="13">
        <v>16</v>
      </c>
      <c r="DL150" s="13">
        <v>13</v>
      </c>
      <c r="DM150" s="13">
        <v>7</v>
      </c>
      <c r="DN150" s="13">
        <v>10</v>
      </c>
      <c r="DO150" s="13">
        <v>3</v>
      </c>
      <c r="DP150" s="13">
        <v>7</v>
      </c>
      <c r="DQ150" s="13">
        <v>9</v>
      </c>
      <c r="DR150" s="13">
        <v>11</v>
      </c>
      <c r="DS150" s="13">
        <v>10</v>
      </c>
      <c r="DT150" s="13">
        <v>8</v>
      </c>
      <c r="DU150" s="13">
        <v>7</v>
      </c>
      <c r="DV150" s="13">
        <v>5</v>
      </c>
      <c r="DW150" s="13">
        <v>5</v>
      </c>
      <c r="DX150" s="13">
        <v>4</v>
      </c>
      <c r="DY150" s="13">
        <v>4</v>
      </c>
      <c r="DZ150" s="13">
        <v>2</v>
      </c>
      <c r="EA150" s="13">
        <v>6</v>
      </c>
      <c r="EB150" s="13">
        <v>2</v>
      </c>
      <c r="EC150" s="13"/>
      <c r="ED150" s="13">
        <v>8</v>
      </c>
      <c r="EE150" s="13">
        <v>1</v>
      </c>
      <c r="EF150" s="13">
        <v>4</v>
      </c>
      <c r="EG150" s="13">
        <v>6</v>
      </c>
      <c r="EH150" s="13">
        <v>4</v>
      </c>
      <c r="EI150" s="13">
        <v>2</v>
      </c>
      <c r="EJ150" s="13">
        <v>2</v>
      </c>
      <c r="EK150" s="13"/>
      <c r="EL150" s="13">
        <v>2</v>
      </c>
      <c r="EM150" s="13">
        <v>1</v>
      </c>
      <c r="EN150" s="13"/>
      <c r="EO150" s="13">
        <v>1</v>
      </c>
      <c r="EP150" s="13"/>
      <c r="EQ150" s="13">
        <v>1</v>
      </c>
      <c r="ER150" s="13">
        <v>1</v>
      </c>
      <c r="ES150" s="13"/>
      <c r="ET150" s="13"/>
      <c r="EU150" s="13"/>
      <c r="EV150" s="13"/>
      <c r="EW150" s="13"/>
      <c r="EX150" s="13"/>
      <c r="EY150" s="13"/>
      <c r="EZ150" s="13"/>
      <c r="FA150" s="13"/>
      <c r="FB150" s="13">
        <v>1</v>
      </c>
      <c r="FC150" s="57">
        <v>1396</v>
      </c>
      <c r="FD150" s="13">
        <v>1396</v>
      </c>
      <c r="FE150" s="16" t="s">
        <v>155</v>
      </c>
      <c r="FF150" s="13"/>
      <c r="FG150" s="13">
        <v>3</v>
      </c>
      <c r="FH150" s="13">
        <v>2</v>
      </c>
      <c r="FI150" s="13">
        <v>1</v>
      </c>
      <c r="FJ150" s="13"/>
      <c r="FK150" s="13">
        <v>2</v>
      </c>
      <c r="FL150" s="13"/>
      <c r="FM150" s="13">
        <v>2</v>
      </c>
      <c r="FN150" s="13">
        <v>1</v>
      </c>
      <c r="FO150" s="13">
        <v>3</v>
      </c>
      <c r="FP150" s="13">
        <v>5</v>
      </c>
      <c r="FQ150" s="13">
        <v>4</v>
      </c>
      <c r="FR150" s="13">
        <v>1</v>
      </c>
      <c r="FS150" s="13">
        <v>2</v>
      </c>
      <c r="FT150" s="13">
        <v>2</v>
      </c>
      <c r="FU150" s="13">
        <v>3</v>
      </c>
      <c r="FV150" s="13">
        <v>3</v>
      </c>
      <c r="FW150" s="13">
        <v>3</v>
      </c>
      <c r="FX150" s="13">
        <v>10</v>
      </c>
      <c r="FY150" s="13">
        <v>14</v>
      </c>
      <c r="FZ150" s="13">
        <v>12</v>
      </c>
      <c r="GA150" s="13">
        <v>15</v>
      </c>
      <c r="GB150" s="13">
        <v>22</v>
      </c>
      <c r="GC150" s="13">
        <v>23</v>
      </c>
      <c r="GD150" s="13">
        <v>25</v>
      </c>
      <c r="GE150" s="13">
        <v>28</v>
      </c>
      <c r="GF150" s="13">
        <v>20</v>
      </c>
      <c r="GG150" s="13">
        <v>33</v>
      </c>
      <c r="GH150" s="13">
        <v>31</v>
      </c>
      <c r="GI150" s="13">
        <v>40</v>
      </c>
      <c r="GJ150" s="13">
        <v>37</v>
      </c>
      <c r="GK150" s="13">
        <v>32</v>
      </c>
      <c r="GL150" s="13">
        <v>41</v>
      </c>
      <c r="GM150" s="13">
        <v>30</v>
      </c>
      <c r="GN150" s="13">
        <v>45</v>
      </c>
      <c r="GO150" s="13">
        <v>35</v>
      </c>
      <c r="GP150" s="13">
        <v>38</v>
      </c>
      <c r="GQ150" s="13">
        <v>34</v>
      </c>
      <c r="GR150" s="13">
        <v>34</v>
      </c>
      <c r="GS150" s="13">
        <v>39</v>
      </c>
      <c r="GT150" s="13">
        <v>33</v>
      </c>
      <c r="GU150" s="13">
        <v>30</v>
      </c>
      <c r="GV150" s="13">
        <v>39</v>
      </c>
      <c r="GW150" s="13">
        <v>35</v>
      </c>
      <c r="GX150" s="13">
        <v>26</v>
      </c>
      <c r="GY150" s="13">
        <v>28</v>
      </c>
      <c r="GZ150" s="13">
        <v>31</v>
      </c>
      <c r="HA150" s="13">
        <v>23</v>
      </c>
      <c r="HB150" s="13">
        <v>26</v>
      </c>
      <c r="HC150" s="13">
        <v>27</v>
      </c>
      <c r="HD150" s="13">
        <v>18</v>
      </c>
      <c r="HE150" s="13">
        <v>22</v>
      </c>
      <c r="HF150" s="13">
        <v>24</v>
      </c>
      <c r="HG150" s="13">
        <v>24</v>
      </c>
      <c r="HH150" s="13">
        <v>27</v>
      </c>
      <c r="HI150" s="13">
        <v>28</v>
      </c>
      <c r="HJ150" s="13">
        <v>19</v>
      </c>
      <c r="HK150" s="13">
        <v>19</v>
      </c>
      <c r="HL150" s="13">
        <v>23</v>
      </c>
      <c r="HM150" s="13">
        <v>27</v>
      </c>
      <c r="HN150" s="13">
        <v>17</v>
      </c>
      <c r="HO150" s="13">
        <v>19</v>
      </c>
      <c r="HP150" s="13">
        <v>17</v>
      </c>
      <c r="HQ150" s="13">
        <v>13</v>
      </c>
      <c r="HR150" s="13">
        <v>20</v>
      </c>
      <c r="HS150" s="13">
        <v>19</v>
      </c>
      <c r="HT150" s="13">
        <v>15</v>
      </c>
      <c r="HU150" s="13">
        <v>14</v>
      </c>
      <c r="HV150" s="13">
        <v>17</v>
      </c>
      <c r="HW150" s="13">
        <v>15</v>
      </c>
      <c r="HX150" s="13">
        <v>15</v>
      </c>
      <c r="HY150" s="13">
        <v>10</v>
      </c>
      <c r="HZ150" s="13">
        <v>10</v>
      </c>
      <c r="IA150" s="13">
        <v>8</v>
      </c>
      <c r="IB150" s="13">
        <v>10</v>
      </c>
      <c r="IC150" s="13">
        <v>7</v>
      </c>
      <c r="ID150" s="13">
        <v>4</v>
      </c>
      <c r="IE150" s="13">
        <v>8</v>
      </c>
      <c r="IF150" s="13">
        <v>6</v>
      </c>
      <c r="IG150" s="13">
        <v>3</v>
      </c>
      <c r="IH150" s="13">
        <v>3</v>
      </c>
      <c r="II150" s="13">
        <v>3</v>
      </c>
      <c r="IJ150" s="13">
        <v>1</v>
      </c>
      <c r="IK150" s="13">
        <v>3</v>
      </c>
      <c r="IL150" s="13">
        <v>7</v>
      </c>
      <c r="IM150" s="13">
        <v>1</v>
      </c>
      <c r="IN150" s="13">
        <v>4</v>
      </c>
      <c r="IO150" s="13">
        <v>3</v>
      </c>
      <c r="IP150" s="13">
        <v>2</v>
      </c>
      <c r="IQ150" s="13">
        <v>2</v>
      </c>
      <c r="IR150" s="13">
        <v>2</v>
      </c>
      <c r="IS150" s="13">
        <v>3</v>
      </c>
      <c r="IT150" s="13"/>
      <c r="IU150" s="13"/>
      <c r="IV150" s="13"/>
      <c r="IW150" s="13">
        <v>1</v>
      </c>
      <c r="IX150" s="13"/>
      <c r="IY150" s="13"/>
      <c r="IZ150" s="13">
        <v>1</v>
      </c>
      <c r="JA150" s="13"/>
      <c r="JB150" s="13"/>
      <c r="JC150" s="13"/>
      <c r="JD150" s="13"/>
      <c r="JE150" s="13"/>
      <c r="JF150" s="13"/>
      <c r="JG150" s="13"/>
      <c r="JH150" s="13"/>
      <c r="JI150" s="57">
        <v>1487</v>
      </c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>
        <v>2</v>
      </c>
      <c r="KC150" s="13"/>
      <c r="KD150" s="13"/>
      <c r="KE150" s="13"/>
      <c r="KF150" s="13"/>
      <c r="KG150" s="13">
        <v>1</v>
      </c>
      <c r="KH150" s="13">
        <v>1</v>
      </c>
      <c r="KI150" s="13"/>
      <c r="KJ150" s="13"/>
      <c r="KK150" s="13"/>
      <c r="KL150" s="13"/>
      <c r="KM150" s="13"/>
      <c r="KN150" s="13"/>
      <c r="KO150" s="13"/>
      <c r="KP150" s="13"/>
      <c r="KQ150" s="13">
        <v>2</v>
      </c>
      <c r="KR150" s="13"/>
      <c r="KS150" s="13">
        <v>1</v>
      </c>
      <c r="KT150" s="13">
        <v>1</v>
      </c>
      <c r="KU150" s="13"/>
      <c r="KV150" s="13"/>
      <c r="KW150" s="13"/>
      <c r="KX150" s="13">
        <v>1</v>
      </c>
      <c r="KY150" s="13">
        <v>1</v>
      </c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>
        <v>2</v>
      </c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>
        <v>1</v>
      </c>
      <c r="MB150" s="13"/>
      <c r="MC150" s="13"/>
      <c r="MD150" s="13">
        <v>1</v>
      </c>
      <c r="ME150" s="13"/>
      <c r="MF150" s="13"/>
      <c r="MG150" s="13"/>
      <c r="MH150" s="13"/>
      <c r="MI150" s="13"/>
      <c r="MJ150" s="13">
        <v>1</v>
      </c>
      <c r="MK150" s="13"/>
      <c r="ML150" s="13"/>
      <c r="MM150" s="13"/>
      <c r="MN150" s="13"/>
      <c r="MO150" s="13"/>
      <c r="MP150" s="13">
        <v>1</v>
      </c>
      <c r="MQ150" s="13">
        <v>1</v>
      </c>
      <c r="MR150" s="13">
        <v>1</v>
      </c>
      <c r="MS150" s="13"/>
      <c r="MT150" s="13"/>
      <c r="MU150" s="13">
        <v>1</v>
      </c>
      <c r="MV150" s="13"/>
      <c r="MW150" s="13"/>
      <c r="MX150" s="13">
        <v>1</v>
      </c>
      <c r="MY150" s="13">
        <v>1</v>
      </c>
      <c r="MZ150" s="13"/>
      <c r="NA150" s="13"/>
      <c r="NB150" s="13"/>
      <c r="NC150" s="13"/>
      <c r="ND150" s="13">
        <v>1</v>
      </c>
      <c r="NE150" s="13"/>
      <c r="NF150" s="13"/>
      <c r="NG150" s="13"/>
      <c r="NH150" s="13"/>
      <c r="NI150" s="13"/>
      <c r="NJ150" s="13"/>
      <c r="NK150" s="13"/>
      <c r="NL150" s="13"/>
      <c r="NM150" s="13">
        <v>1</v>
      </c>
      <c r="NN150" s="57">
        <v>23</v>
      </c>
      <c r="NO150" s="13">
        <v>1510</v>
      </c>
    </row>
    <row r="151" spans="1:379">
      <c r="A151" s="8" t="s">
        <v>218</v>
      </c>
      <c r="B151" s="232">
        <f t="shared" si="190"/>
        <v>28</v>
      </c>
      <c r="C151" s="232">
        <f t="shared" si="191"/>
        <v>27</v>
      </c>
      <c r="D151" s="232">
        <f t="shared" si="192"/>
        <v>272</v>
      </c>
      <c r="E151" s="232">
        <f t="shared" si="193"/>
        <v>333</v>
      </c>
      <c r="F151" s="232">
        <f t="shared" si="194"/>
        <v>1289</v>
      </c>
      <c r="G151" s="232">
        <f t="shared" si="195"/>
        <v>1134</v>
      </c>
      <c r="H151" s="232">
        <f t="shared" si="196"/>
        <v>1885</v>
      </c>
      <c r="I151" s="232">
        <f t="shared" si="197"/>
        <v>1525</v>
      </c>
      <c r="J151" s="232">
        <f t="shared" si="198"/>
        <v>1729</v>
      </c>
      <c r="K151" s="232">
        <f t="shared" si="199"/>
        <v>1352</v>
      </c>
      <c r="L151" s="232">
        <f t="shared" si="200"/>
        <v>1128</v>
      </c>
      <c r="M151" s="232">
        <f t="shared" si="201"/>
        <v>867</v>
      </c>
      <c r="N151" s="232">
        <f t="shared" si="202"/>
        <v>566</v>
      </c>
      <c r="O151" s="232">
        <f t="shared" si="203"/>
        <v>546</v>
      </c>
      <c r="P151" s="232">
        <f t="shared" si="204"/>
        <v>308</v>
      </c>
      <c r="Q151" s="232">
        <f t="shared" si="205"/>
        <v>302</v>
      </c>
      <c r="R151" s="232">
        <f t="shared" si="206"/>
        <v>124</v>
      </c>
      <c r="S151" s="232">
        <f t="shared" si="207"/>
        <v>134</v>
      </c>
      <c r="T151" s="232">
        <f t="shared" si="208"/>
        <v>13</v>
      </c>
      <c r="U151" s="232">
        <f t="shared" si="209"/>
        <v>39</v>
      </c>
      <c r="W151" s="16" t="s">
        <v>217</v>
      </c>
      <c r="X151" s="616">
        <f t="shared" si="169"/>
        <v>29</v>
      </c>
      <c r="Y151" s="616">
        <f t="shared" si="170"/>
        <v>26</v>
      </c>
      <c r="Z151" s="616">
        <f t="shared" si="171"/>
        <v>108</v>
      </c>
      <c r="AA151" s="616">
        <f t="shared" si="172"/>
        <v>130</v>
      </c>
      <c r="AB151" s="616">
        <f t="shared" si="173"/>
        <v>309</v>
      </c>
      <c r="AC151" s="616">
        <f t="shared" si="174"/>
        <v>305</v>
      </c>
      <c r="AD151" s="616">
        <f t="shared" si="175"/>
        <v>319</v>
      </c>
      <c r="AE151" s="616">
        <f t="shared" si="176"/>
        <v>293</v>
      </c>
      <c r="AF151" s="616">
        <f t="shared" si="177"/>
        <v>266</v>
      </c>
      <c r="AG151" s="616">
        <f t="shared" si="178"/>
        <v>216</v>
      </c>
      <c r="AH151" s="616">
        <f t="shared" si="179"/>
        <v>196</v>
      </c>
      <c r="AI151" s="616">
        <f t="shared" si="180"/>
        <v>179</v>
      </c>
      <c r="AJ151" s="616">
        <f t="shared" si="181"/>
        <v>116</v>
      </c>
      <c r="AK151" s="616">
        <f t="shared" si="182"/>
        <v>92</v>
      </c>
      <c r="AL151" s="616">
        <f t="shared" si="183"/>
        <v>49</v>
      </c>
      <c r="AM151" s="616">
        <f t="shared" si="184"/>
        <v>45</v>
      </c>
      <c r="AN151" s="616">
        <f t="shared" si="185"/>
        <v>24</v>
      </c>
      <c r="AO151" s="616">
        <f t="shared" si="186"/>
        <v>25</v>
      </c>
      <c r="AP151" s="616">
        <f t="shared" si="187"/>
        <v>3</v>
      </c>
      <c r="AQ151" s="616">
        <f t="shared" si="188"/>
        <v>5</v>
      </c>
      <c r="AR151" s="616">
        <f t="shared" si="189"/>
        <v>18</v>
      </c>
      <c r="AT151" s="16" t="s">
        <v>217</v>
      </c>
      <c r="AU151" s="13">
        <v>2</v>
      </c>
      <c r="AV151" s="13">
        <v>1</v>
      </c>
      <c r="AW151" s="13">
        <v>4</v>
      </c>
      <c r="AX151" s="13"/>
      <c r="AY151" s="13">
        <v>5</v>
      </c>
      <c r="AZ151" s="13">
        <v>3</v>
      </c>
      <c r="BA151" s="13">
        <v>5</v>
      </c>
      <c r="BB151" s="13">
        <v>3</v>
      </c>
      <c r="BC151" s="13">
        <v>2</v>
      </c>
      <c r="BD151" s="13">
        <v>1</v>
      </c>
      <c r="BE151" s="13">
        <v>5</v>
      </c>
      <c r="BF151" s="13">
        <v>5</v>
      </c>
      <c r="BG151" s="13">
        <v>7</v>
      </c>
      <c r="BH151" s="13">
        <v>8</v>
      </c>
      <c r="BI151" s="13">
        <v>6</v>
      </c>
      <c r="BJ151" s="13">
        <v>8</v>
      </c>
      <c r="BK151" s="13">
        <v>13</v>
      </c>
      <c r="BL151" s="13">
        <v>20</v>
      </c>
      <c r="BM151" s="13">
        <v>23</v>
      </c>
      <c r="BN151" s="13">
        <v>35</v>
      </c>
      <c r="BO151" s="13">
        <v>28</v>
      </c>
      <c r="BP151" s="13">
        <v>21</v>
      </c>
      <c r="BQ151" s="13">
        <v>25</v>
      </c>
      <c r="BR151" s="13">
        <v>33</v>
      </c>
      <c r="BS151" s="13">
        <v>28</v>
      </c>
      <c r="BT151" s="13">
        <v>38</v>
      </c>
      <c r="BU151" s="13">
        <v>33</v>
      </c>
      <c r="BV151" s="13">
        <v>31</v>
      </c>
      <c r="BW151" s="13">
        <v>33</v>
      </c>
      <c r="BX151" s="13">
        <v>35</v>
      </c>
      <c r="BY151" s="13">
        <v>40</v>
      </c>
      <c r="BZ151" s="13">
        <v>41</v>
      </c>
      <c r="CA151" s="13">
        <v>28</v>
      </c>
      <c r="CB151" s="13">
        <v>25</v>
      </c>
      <c r="CC151" s="13">
        <v>23</v>
      </c>
      <c r="CD151" s="13">
        <v>21</v>
      </c>
      <c r="CE151" s="13">
        <v>28</v>
      </c>
      <c r="CF151" s="13">
        <v>27</v>
      </c>
      <c r="CG151" s="13">
        <v>36</v>
      </c>
      <c r="CH151" s="13">
        <v>24</v>
      </c>
      <c r="CI151" s="13">
        <v>23</v>
      </c>
      <c r="CJ151" s="13">
        <v>13</v>
      </c>
      <c r="CK151" s="13">
        <v>28</v>
      </c>
      <c r="CL151" s="13">
        <v>21</v>
      </c>
      <c r="CM151" s="13">
        <v>24</v>
      </c>
      <c r="CN151" s="13">
        <v>17</v>
      </c>
      <c r="CO151" s="13">
        <v>24</v>
      </c>
      <c r="CP151" s="13">
        <v>25</v>
      </c>
      <c r="CQ151" s="13">
        <v>19</v>
      </c>
      <c r="CR151" s="13">
        <v>22</v>
      </c>
      <c r="CS151" s="13">
        <v>18</v>
      </c>
      <c r="CT151" s="13">
        <v>15</v>
      </c>
      <c r="CU151" s="13">
        <v>25</v>
      </c>
      <c r="CV151" s="13">
        <v>32</v>
      </c>
      <c r="CW151" s="13">
        <v>15</v>
      </c>
      <c r="CX151" s="13">
        <v>17</v>
      </c>
      <c r="CY151" s="13">
        <v>15</v>
      </c>
      <c r="CZ151" s="13">
        <v>14</v>
      </c>
      <c r="DA151" s="13">
        <v>11</v>
      </c>
      <c r="DB151" s="13">
        <v>17</v>
      </c>
      <c r="DC151" s="13">
        <v>9</v>
      </c>
      <c r="DD151" s="13">
        <v>9</v>
      </c>
      <c r="DE151" s="13">
        <v>11</v>
      </c>
      <c r="DF151" s="13">
        <v>7</v>
      </c>
      <c r="DG151" s="13">
        <v>8</v>
      </c>
      <c r="DH151" s="13">
        <v>14</v>
      </c>
      <c r="DI151" s="13">
        <v>8</v>
      </c>
      <c r="DJ151" s="13">
        <v>5</v>
      </c>
      <c r="DK151" s="13">
        <v>7</v>
      </c>
      <c r="DL151" s="13">
        <v>14</v>
      </c>
      <c r="DM151" s="13">
        <v>6</v>
      </c>
      <c r="DN151" s="13">
        <v>4</v>
      </c>
      <c r="DO151" s="13">
        <v>11</v>
      </c>
      <c r="DP151" s="13">
        <v>4</v>
      </c>
      <c r="DQ151" s="13">
        <v>2</v>
      </c>
      <c r="DR151" s="13">
        <v>3</v>
      </c>
      <c r="DS151" s="13">
        <v>4</v>
      </c>
      <c r="DT151" s="13">
        <v>4</v>
      </c>
      <c r="DU151" s="13">
        <v>4</v>
      </c>
      <c r="DV151" s="13">
        <v>3</v>
      </c>
      <c r="DW151" s="13">
        <v>3</v>
      </c>
      <c r="DX151" s="13">
        <v>4</v>
      </c>
      <c r="DY151" s="13">
        <v>3</v>
      </c>
      <c r="DZ151" s="13">
        <v>5</v>
      </c>
      <c r="EA151" s="13">
        <v>1</v>
      </c>
      <c r="EB151" s="13">
        <v>4</v>
      </c>
      <c r="EC151" s="13">
        <v>1</v>
      </c>
      <c r="ED151" s="13">
        <v>1</v>
      </c>
      <c r="EE151" s="13">
        <v>2</v>
      </c>
      <c r="EF151" s="13">
        <v>1</v>
      </c>
      <c r="EG151" s="13"/>
      <c r="EH151" s="13">
        <v>1</v>
      </c>
      <c r="EI151" s="13">
        <v>1</v>
      </c>
      <c r="EJ151" s="13">
        <v>1</v>
      </c>
      <c r="EK151" s="13">
        <v>1</v>
      </c>
      <c r="EL151" s="13"/>
      <c r="EM151" s="13"/>
      <c r="EN151" s="13">
        <v>1</v>
      </c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57">
        <v>1316</v>
      </c>
      <c r="FD151" s="13">
        <v>1316</v>
      </c>
      <c r="FE151" s="16" t="s">
        <v>217</v>
      </c>
      <c r="FF151" s="13">
        <v>2</v>
      </c>
      <c r="FG151" s="13">
        <v>3</v>
      </c>
      <c r="FH151" s="13">
        <v>5</v>
      </c>
      <c r="FI151" s="13">
        <v>1</v>
      </c>
      <c r="FJ151" s="13"/>
      <c r="FK151" s="13">
        <v>5</v>
      </c>
      <c r="FL151" s="13">
        <v>2</v>
      </c>
      <c r="FM151" s="13">
        <v>1</v>
      </c>
      <c r="FN151" s="13">
        <v>7</v>
      </c>
      <c r="FO151" s="13">
        <v>3</v>
      </c>
      <c r="FP151" s="13">
        <v>9</v>
      </c>
      <c r="FQ151" s="13">
        <v>4</v>
      </c>
      <c r="FR151" s="13">
        <v>5</v>
      </c>
      <c r="FS151" s="13">
        <v>3</v>
      </c>
      <c r="FT151" s="13">
        <v>11</v>
      </c>
      <c r="FU151" s="13">
        <v>10</v>
      </c>
      <c r="FV151" s="13">
        <v>14</v>
      </c>
      <c r="FW151" s="13">
        <v>18</v>
      </c>
      <c r="FX151" s="13">
        <v>17</v>
      </c>
      <c r="FY151" s="13">
        <v>17</v>
      </c>
      <c r="FZ151" s="13">
        <v>26</v>
      </c>
      <c r="GA151" s="13">
        <v>24</v>
      </c>
      <c r="GB151" s="13">
        <v>36</v>
      </c>
      <c r="GC151" s="13">
        <v>30</v>
      </c>
      <c r="GD151" s="13">
        <v>24</v>
      </c>
      <c r="GE151" s="13">
        <v>28</v>
      </c>
      <c r="GF151" s="13">
        <v>25</v>
      </c>
      <c r="GG151" s="13">
        <v>28</v>
      </c>
      <c r="GH151" s="13">
        <v>35</v>
      </c>
      <c r="GI151" s="13">
        <v>53</v>
      </c>
      <c r="GJ151" s="13">
        <v>35</v>
      </c>
      <c r="GK151" s="13">
        <v>35</v>
      </c>
      <c r="GL151" s="13">
        <v>35</v>
      </c>
      <c r="GM151" s="13">
        <v>26</v>
      </c>
      <c r="GN151" s="13">
        <v>29</v>
      </c>
      <c r="GO151" s="13">
        <v>36</v>
      </c>
      <c r="GP151" s="13">
        <v>31</v>
      </c>
      <c r="GQ151" s="13">
        <v>34</v>
      </c>
      <c r="GR151" s="13">
        <v>25</v>
      </c>
      <c r="GS151" s="13">
        <v>33</v>
      </c>
      <c r="GT151" s="13">
        <v>32</v>
      </c>
      <c r="GU151" s="13">
        <v>38</v>
      </c>
      <c r="GV151" s="13">
        <v>33</v>
      </c>
      <c r="GW151" s="13">
        <v>24</v>
      </c>
      <c r="GX151" s="13">
        <v>20</v>
      </c>
      <c r="GY151" s="13">
        <v>27</v>
      </c>
      <c r="GZ151" s="13">
        <v>22</v>
      </c>
      <c r="HA151" s="13">
        <v>26</v>
      </c>
      <c r="HB151" s="13">
        <v>25</v>
      </c>
      <c r="HC151" s="13">
        <v>19</v>
      </c>
      <c r="HD151" s="13">
        <v>22</v>
      </c>
      <c r="HE151" s="13">
        <v>22</v>
      </c>
      <c r="HF151" s="13">
        <v>19</v>
      </c>
      <c r="HG151" s="13">
        <v>17</v>
      </c>
      <c r="HH151" s="13">
        <v>21</v>
      </c>
      <c r="HI151" s="13">
        <v>15</v>
      </c>
      <c r="HJ151" s="13">
        <v>24</v>
      </c>
      <c r="HK151" s="13">
        <v>20</v>
      </c>
      <c r="HL151" s="13">
        <v>13</v>
      </c>
      <c r="HM151" s="13">
        <v>23</v>
      </c>
      <c r="HN151" s="13">
        <v>18</v>
      </c>
      <c r="HO151" s="13">
        <v>12</v>
      </c>
      <c r="HP151" s="13">
        <v>14</v>
      </c>
      <c r="HQ151" s="13">
        <v>11</v>
      </c>
      <c r="HR151" s="13">
        <v>17</v>
      </c>
      <c r="HS151" s="13">
        <v>8</v>
      </c>
      <c r="HT151" s="13">
        <v>10</v>
      </c>
      <c r="HU151" s="13">
        <v>13</v>
      </c>
      <c r="HV151" s="13">
        <v>8</v>
      </c>
      <c r="HW151" s="13">
        <v>5</v>
      </c>
      <c r="HX151" s="13">
        <v>7</v>
      </c>
      <c r="HY151" s="13">
        <v>8</v>
      </c>
      <c r="HZ151" s="13">
        <v>7</v>
      </c>
      <c r="IA151" s="13">
        <v>4</v>
      </c>
      <c r="IB151" s="13">
        <v>9</v>
      </c>
      <c r="IC151" s="13">
        <v>2</v>
      </c>
      <c r="ID151" s="13">
        <v>5</v>
      </c>
      <c r="IE151" s="13">
        <v>4</v>
      </c>
      <c r="IF151" s="13">
        <v>3</v>
      </c>
      <c r="IG151" s="13"/>
      <c r="IH151" s="13">
        <v>7</v>
      </c>
      <c r="II151" s="13">
        <v>4</v>
      </c>
      <c r="IJ151" s="13">
        <v>2</v>
      </c>
      <c r="IK151" s="13">
        <v>2</v>
      </c>
      <c r="IL151" s="13">
        <v>2</v>
      </c>
      <c r="IM151" s="13">
        <v>3</v>
      </c>
      <c r="IN151" s="13">
        <v>3</v>
      </c>
      <c r="IO151" s="13"/>
      <c r="IP151" s="13">
        <v>1</v>
      </c>
      <c r="IQ151" s="13"/>
      <c r="IR151" s="13">
        <v>1</v>
      </c>
      <c r="IS151" s="13"/>
      <c r="IT151" s="13"/>
      <c r="IU151" s="13"/>
      <c r="IV151" s="13"/>
      <c r="IW151" s="13">
        <v>1</v>
      </c>
      <c r="IX151" s="13">
        <v>1</v>
      </c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57">
        <v>1419</v>
      </c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>
        <v>1</v>
      </c>
      <c r="JU151" s="13"/>
      <c r="JV151" s="13"/>
      <c r="JW151" s="13">
        <v>1</v>
      </c>
      <c r="JX151" s="13"/>
      <c r="JY151" s="13">
        <v>1</v>
      </c>
      <c r="JZ151" s="13"/>
      <c r="KA151" s="13"/>
      <c r="KB151" s="13"/>
      <c r="KC151" s="13"/>
      <c r="KD151" s="13"/>
      <c r="KE151" s="13">
        <v>1</v>
      </c>
      <c r="KF151" s="13"/>
      <c r="KG151" s="13"/>
      <c r="KH151" s="13">
        <v>1</v>
      </c>
      <c r="KI151" s="13"/>
      <c r="KJ151" s="13">
        <v>1</v>
      </c>
      <c r="KK151" s="13"/>
      <c r="KL151" s="13"/>
      <c r="KM151" s="13">
        <v>1</v>
      </c>
      <c r="KN151" s="13"/>
      <c r="KO151" s="13"/>
      <c r="KP151" s="13">
        <v>2</v>
      </c>
      <c r="KQ151" s="13">
        <v>2</v>
      </c>
      <c r="KR151" s="13">
        <v>1</v>
      </c>
      <c r="KS151" s="13">
        <v>2</v>
      </c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>
        <v>1</v>
      </c>
      <c r="MT151" s="13"/>
      <c r="MU151" s="13">
        <v>1</v>
      </c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>
        <v>2</v>
      </c>
      <c r="NN151" s="57">
        <v>18</v>
      </c>
      <c r="NO151" s="13">
        <v>1437</v>
      </c>
    </row>
    <row r="152" spans="1:379">
      <c r="A152" s="8" t="s">
        <v>163</v>
      </c>
      <c r="B152" s="232">
        <f t="shared" si="190"/>
        <v>20</v>
      </c>
      <c r="C152" s="232">
        <f t="shared" si="191"/>
        <v>23</v>
      </c>
      <c r="D152" s="232">
        <f t="shared" si="192"/>
        <v>195</v>
      </c>
      <c r="E152" s="232">
        <f t="shared" si="193"/>
        <v>187</v>
      </c>
      <c r="F152" s="232">
        <f t="shared" si="194"/>
        <v>589</v>
      </c>
      <c r="G152" s="232">
        <f t="shared" si="195"/>
        <v>585</v>
      </c>
      <c r="H152" s="232">
        <f t="shared" si="196"/>
        <v>675</v>
      </c>
      <c r="I152" s="232">
        <f t="shared" si="197"/>
        <v>673</v>
      </c>
      <c r="J152" s="232">
        <f t="shared" si="198"/>
        <v>638</v>
      </c>
      <c r="K152" s="232">
        <f t="shared" si="199"/>
        <v>611</v>
      </c>
      <c r="L152" s="232">
        <f t="shared" si="200"/>
        <v>438</v>
      </c>
      <c r="M152" s="232">
        <f t="shared" si="201"/>
        <v>438</v>
      </c>
      <c r="N152" s="232">
        <f t="shared" si="202"/>
        <v>285</v>
      </c>
      <c r="O152" s="232">
        <f t="shared" si="203"/>
        <v>260</v>
      </c>
      <c r="P152" s="232">
        <f t="shared" si="204"/>
        <v>144</v>
      </c>
      <c r="Q152" s="232">
        <f t="shared" si="205"/>
        <v>138</v>
      </c>
      <c r="R152" s="232">
        <f t="shared" si="206"/>
        <v>54</v>
      </c>
      <c r="S152" s="232">
        <f t="shared" si="207"/>
        <v>56</v>
      </c>
      <c r="T152" s="232">
        <f t="shared" si="208"/>
        <v>8</v>
      </c>
      <c r="U152" s="232">
        <f t="shared" si="209"/>
        <v>22</v>
      </c>
      <c r="W152" s="16" t="s">
        <v>157</v>
      </c>
      <c r="X152" s="616">
        <f t="shared" si="169"/>
        <v>21</v>
      </c>
      <c r="Y152" s="616">
        <f t="shared" si="170"/>
        <v>27</v>
      </c>
      <c r="Z152" s="616">
        <f t="shared" si="171"/>
        <v>152</v>
      </c>
      <c r="AA152" s="616">
        <f t="shared" si="172"/>
        <v>150</v>
      </c>
      <c r="AB152" s="616">
        <f t="shared" si="173"/>
        <v>273</v>
      </c>
      <c r="AC152" s="616">
        <f t="shared" si="174"/>
        <v>287</v>
      </c>
      <c r="AD152" s="616">
        <f t="shared" si="175"/>
        <v>252</v>
      </c>
      <c r="AE152" s="616">
        <f t="shared" si="176"/>
        <v>261</v>
      </c>
      <c r="AF152" s="616">
        <f t="shared" si="177"/>
        <v>263</v>
      </c>
      <c r="AG152" s="616">
        <f t="shared" si="178"/>
        <v>246</v>
      </c>
      <c r="AH152" s="616">
        <f t="shared" si="179"/>
        <v>169</v>
      </c>
      <c r="AI152" s="616">
        <f t="shared" si="180"/>
        <v>153</v>
      </c>
      <c r="AJ152" s="616">
        <f t="shared" si="181"/>
        <v>86</v>
      </c>
      <c r="AK152" s="616">
        <f t="shared" si="182"/>
        <v>87</v>
      </c>
      <c r="AL152" s="616">
        <f t="shared" si="183"/>
        <v>56</v>
      </c>
      <c r="AM152" s="616">
        <f t="shared" si="184"/>
        <v>48</v>
      </c>
      <c r="AN152" s="616">
        <f t="shared" si="185"/>
        <v>9</v>
      </c>
      <c r="AO152" s="616">
        <f t="shared" si="186"/>
        <v>35</v>
      </c>
      <c r="AP152" s="616">
        <f t="shared" si="187"/>
        <v>4</v>
      </c>
      <c r="AQ152" s="616">
        <f t="shared" si="188"/>
        <v>6</v>
      </c>
      <c r="AR152" s="616">
        <f t="shared" si="189"/>
        <v>14</v>
      </c>
      <c r="AT152" s="16" t="s">
        <v>157</v>
      </c>
      <c r="AU152" s="13">
        <v>2</v>
      </c>
      <c r="AV152" s="13">
        <v>3</v>
      </c>
      <c r="AW152" s="13">
        <v>3</v>
      </c>
      <c r="AX152" s="13">
        <v>4</v>
      </c>
      <c r="AY152" s="13">
        <v>3</v>
      </c>
      <c r="AZ152" s="13">
        <v>1</v>
      </c>
      <c r="BA152" s="13">
        <v>2</v>
      </c>
      <c r="BB152" s="13">
        <v>2</v>
      </c>
      <c r="BC152" s="13">
        <v>2</v>
      </c>
      <c r="BD152" s="13">
        <v>5</v>
      </c>
      <c r="BE152" s="13">
        <v>3</v>
      </c>
      <c r="BF152" s="13">
        <v>4</v>
      </c>
      <c r="BG152" s="13">
        <v>3</v>
      </c>
      <c r="BH152" s="13">
        <v>8</v>
      </c>
      <c r="BI152" s="13">
        <v>13</v>
      </c>
      <c r="BJ152" s="13">
        <v>10</v>
      </c>
      <c r="BK152" s="13">
        <v>23</v>
      </c>
      <c r="BL152" s="13">
        <v>21</v>
      </c>
      <c r="BM152" s="13">
        <v>51</v>
      </c>
      <c r="BN152" s="13">
        <v>14</v>
      </c>
      <c r="BO152" s="13">
        <v>24</v>
      </c>
      <c r="BP152" s="13">
        <v>27</v>
      </c>
      <c r="BQ152" s="13">
        <v>21</v>
      </c>
      <c r="BR152" s="13">
        <v>37</v>
      </c>
      <c r="BS152" s="13">
        <v>25</v>
      </c>
      <c r="BT152" s="13">
        <v>26</v>
      </c>
      <c r="BU152" s="13">
        <v>32</v>
      </c>
      <c r="BV152" s="13">
        <v>26</v>
      </c>
      <c r="BW152" s="13">
        <v>28</v>
      </c>
      <c r="BX152" s="13">
        <v>41</v>
      </c>
      <c r="BY152" s="13">
        <v>30</v>
      </c>
      <c r="BZ152" s="13">
        <v>27</v>
      </c>
      <c r="CA152" s="13">
        <v>26</v>
      </c>
      <c r="CB152" s="13">
        <v>28</v>
      </c>
      <c r="CC152" s="13">
        <v>29</v>
      </c>
      <c r="CD152" s="13">
        <v>26</v>
      </c>
      <c r="CE152" s="13">
        <v>24</v>
      </c>
      <c r="CF152" s="13">
        <v>21</v>
      </c>
      <c r="CG152" s="13">
        <v>25</v>
      </c>
      <c r="CH152" s="13">
        <v>25</v>
      </c>
      <c r="CI152" s="13">
        <v>20</v>
      </c>
      <c r="CJ152" s="13">
        <v>23</v>
      </c>
      <c r="CK152" s="13">
        <v>27</v>
      </c>
      <c r="CL152" s="13">
        <v>26</v>
      </c>
      <c r="CM152" s="13">
        <v>29</v>
      </c>
      <c r="CN152" s="13">
        <v>23</v>
      </c>
      <c r="CO152" s="13">
        <v>24</v>
      </c>
      <c r="CP152" s="13">
        <v>23</v>
      </c>
      <c r="CQ152" s="13">
        <v>18</v>
      </c>
      <c r="CR152" s="13">
        <v>33</v>
      </c>
      <c r="CS152" s="13">
        <v>15</v>
      </c>
      <c r="CT152" s="13">
        <v>17</v>
      </c>
      <c r="CU152" s="13">
        <v>14</v>
      </c>
      <c r="CV152" s="13">
        <v>18</v>
      </c>
      <c r="CW152" s="13">
        <v>17</v>
      </c>
      <c r="CX152" s="13">
        <v>21</v>
      </c>
      <c r="CY152" s="13">
        <v>16</v>
      </c>
      <c r="CZ152" s="13">
        <v>14</v>
      </c>
      <c r="DA152" s="13">
        <v>8</v>
      </c>
      <c r="DB152" s="13">
        <v>13</v>
      </c>
      <c r="DC152" s="13">
        <v>12</v>
      </c>
      <c r="DD152" s="13">
        <v>9</v>
      </c>
      <c r="DE152" s="13">
        <v>6</v>
      </c>
      <c r="DF152" s="13">
        <v>7</v>
      </c>
      <c r="DG152" s="13">
        <v>16</v>
      </c>
      <c r="DH152" s="13">
        <v>13</v>
      </c>
      <c r="DI152" s="13">
        <v>7</v>
      </c>
      <c r="DJ152" s="13">
        <v>6</v>
      </c>
      <c r="DK152" s="13">
        <v>7</v>
      </c>
      <c r="DL152" s="13">
        <v>4</v>
      </c>
      <c r="DM152" s="13">
        <v>4</v>
      </c>
      <c r="DN152" s="13">
        <v>4</v>
      </c>
      <c r="DO152" s="13">
        <v>6</v>
      </c>
      <c r="DP152" s="13">
        <v>6</v>
      </c>
      <c r="DQ152" s="13">
        <v>8</v>
      </c>
      <c r="DR152" s="13">
        <v>3</v>
      </c>
      <c r="DS152" s="13">
        <v>6</v>
      </c>
      <c r="DT152" s="13">
        <v>2</v>
      </c>
      <c r="DU152" s="13">
        <v>6</v>
      </c>
      <c r="DV152" s="13">
        <v>3</v>
      </c>
      <c r="DW152" s="13">
        <v>4</v>
      </c>
      <c r="DX152" s="13">
        <v>4</v>
      </c>
      <c r="DY152" s="13">
        <v>2</v>
      </c>
      <c r="DZ152" s="13">
        <v>4</v>
      </c>
      <c r="EA152" s="13">
        <v>6</v>
      </c>
      <c r="EB152" s="13">
        <v>3</v>
      </c>
      <c r="EC152" s="13">
        <v>4</v>
      </c>
      <c r="ED152" s="13">
        <v>3</v>
      </c>
      <c r="EE152" s="13">
        <v>4</v>
      </c>
      <c r="EF152" s="13">
        <v>1</v>
      </c>
      <c r="EG152" s="13">
        <v>1</v>
      </c>
      <c r="EH152" s="13"/>
      <c r="EI152" s="13">
        <v>1</v>
      </c>
      <c r="EJ152" s="13"/>
      <c r="EK152" s="13">
        <v>2</v>
      </c>
      <c r="EL152" s="13">
        <v>2</v>
      </c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57">
        <v>1300</v>
      </c>
      <c r="FD152" s="13">
        <v>1300</v>
      </c>
      <c r="FE152" s="16" t="s">
        <v>157</v>
      </c>
      <c r="FF152" s="13">
        <v>1</v>
      </c>
      <c r="FG152" s="13"/>
      <c r="FH152" s="13">
        <v>2</v>
      </c>
      <c r="FI152" s="13">
        <v>3</v>
      </c>
      <c r="FJ152" s="13">
        <v>3</v>
      </c>
      <c r="FK152" s="13"/>
      <c r="FL152" s="13"/>
      <c r="FM152" s="13">
        <v>6</v>
      </c>
      <c r="FN152" s="13">
        <v>1</v>
      </c>
      <c r="FO152" s="13">
        <v>5</v>
      </c>
      <c r="FP152" s="13">
        <v>3</v>
      </c>
      <c r="FQ152" s="13">
        <v>4</v>
      </c>
      <c r="FR152" s="13">
        <v>11</v>
      </c>
      <c r="FS152" s="13">
        <v>5</v>
      </c>
      <c r="FT152" s="13">
        <v>11</v>
      </c>
      <c r="FU152" s="13">
        <v>9</v>
      </c>
      <c r="FV152" s="13">
        <v>15</v>
      </c>
      <c r="FW152" s="13">
        <v>24</v>
      </c>
      <c r="FX152" s="13">
        <v>47</v>
      </c>
      <c r="FY152" s="13">
        <v>23</v>
      </c>
      <c r="FZ152" s="13">
        <v>23</v>
      </c>
      <c r="GA152" s="13">
        <v>25</v>
      </c>
      <c r="GB152" s="13">
        <v>27</v>
      </c>
      <c r="GC152" s="13">
        <v>28</v>
      </c>
      <c r="GD152" s="13">
        <v>29</v>
      </c>
      <c r="GE152" s="13">
        <v>23</v>
      </c>
      <c r="GF152" s="13">
        <v>36</v>
      </c>
      <c r="GG152" s="13">
        <v>28</v>
      </c>
      <c r="GH152" s="13">
        <v>27</v>
      </c>
      <c r="GI152" s="13">
        <v>27</v>
      </c>
      <c r="GJ152" s="13">
        <v>25</v>
      </c>
      <c r="GK152" s="13">
        <v>23</v>
      </c>
      <c r="GL152" s="13">
        <v>32</v>
      </c>
      <c r="GM152" s="13">
        <v>24</v>
      </c>
      <c r="GN152" s="13">
        <v>32</v>
      </c>
      <c r="GO152" s="13">
        <v>27</v>
      </c>
      <c r="GP152" s="13">
        <v>23</v>
      </c>
      <c r="GQ152" s="13">
        <v>25</v>
      </c>
      <c r="GR152" s="13">
        <v>15</v>
      </c>
      <c r="GS152" s="13">
        <v>26</v>
      </c>
      <c r="GT152" s="13">
        <v>38</v>
      </c>
      <c r="GU152" s="13">
        <v>26</v>
      </c>
      <c r="GV152" s="13">
        <v>29</v>
      </c>
      <c r="GW152" s="13">
        <v>28</v>
      </c>
      <c r="GX152" s="13">
        <v>19</v>
      </c>
      <c r="GY152" s="13">
        <v>31</v>
      </c>
      <c r="GZ152" s="13">
        <v>29</v>
      </c>
      <c r="HA152" s="13">
        <v>23</v>
      </c>
      <c r="HB152" s="13">
        <v>19</v>
      </c>
      <c r="HC152" s="13">
        <v>21</v>
      </c>
      <c r="HD152" s="13">
        <v>15</v>
      </c>
      <c r="HE152" s="13">
        <v>19</v>
      </c>
      <c r="HF152" s="13">
        <v>21</v>
      </c>
      <c r="HG152" s="13">
        <v>19</v>
      </c>
      <c r="HH152" s="13">
        <v>16</v>
      </c>
      <c r="HI152" s="13">
        <v>18</v>
      </c>
      <c r="HJ152" s="13">
        <v>22</v>
      </c>
      <c r="HK152" s="13">
        <v>13</v>
      </c>
      <c r="HL152" s="13">
        <v>13</v>
      </c>
      <c r="HM152" s="13">
        <v>13</v>
      </c>
      <c r="HN152" s="13">
        <v>10</v>
      </c>
      <c r="HO152" s="13">
        <v>8</v>
      </c>
      <c r="HP152" s="13">
        <v>10</v>
      </c>
      <c r="HQ152" s="13">
        <v>16</v>
      </c>
      <c r="HR152" s="13">
        <v>11</v>
      </c>
      <c r="HS152" s="13">
        <v>5</v>
      </c>
      <c r="HT152" s="13">
        <v>5</v>
      </c>
      <c r="HU152" s="13">
        <v>8</v>
      </c>
      <c r="HV152" s="13">
        <v>8</v>
      </c>
      <c r="HW152" s="13">
        <v>5</v>
      </c>
      <c r="HX152" s="13">
        <v>6</v>
      </c>
      <c r="HY152" s="13">
        <v>10</v>
      </c>
      <c r="HZ152" s="13">
        <v>5</v>
      </c>
      <c r="IA152" s="13">
        <v>6</v>
      </c>
      <c r="IB152" s="13">
        <v>5</v>
      </c>
      <c r="IC152" s="13">
        <v>4</v>
      </c>
      <c r="ID152" s="13">
        <v>2</v>
      </c>
      <c r="IE152" s="13">
        <v>6</v>
      </c>
      <c r="IF152" s="13">
        <v>7</v>
      </c>
      <c r="IG152" s="13">
        <v>5</v>
      </c>
      <c r="IH152" s="13">
        <v>2</v>
      </c>
      <c r="II152" s="13">
        <v>2</v>
      </c>
      <c r="IJ152" s="13"/>
      <c r="IK152" s="13"/>
      <c r="IL152" s="13"/>
      <c r="IM152" s="13">
        <v>1</v>
      </c>
      <c r="IN152" s="13">
        <v>1</v>
      </c>
      <c r="IO152" s="13">
        <v>1</v>
      </c>
      <c r="IP152" s="13">
        <v>1</v>
      </c>
      <c r="IQ152" s="13">
        <v>1</v>
      </c>
      <c r="IR152" s="13"/>
      <c r="IS152" s="13">
        <v>1</v>
      </c>
      <c r="IT152" s="13">
        <v>1</v>
      </c>
      <c r="IU152" s="13">
        <v>1</v>
      </c>
      <c r="IV152" s="13"/>
      <c r="IW152" s="13"/>
      <c r="IX152" s="13"/>
      <c r="IY152" s="13">
        <v>1</v>
      </c>
      <c r="IZ152" s="13"/>
      <c r="JA152" s="13"/>
      <c r="JB152" s="13"/>
      <c r="JC152" s="13"/>
      <c r="JD152" s="13"/>
      <c r="JE152" s="13"/>
      <c r="JF152" s="13"/>
      <c r="JG152" s="13"/>
      <c r="JH152" s="13"/>
      <c r="JI152" s="57">
        <v>1285</v>
      </c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>
        <v>1</v>
      </c>
      <c r="KH152" s="13"/>
      <c r="KI152" s="13"/>
      <c r="KJ152" s="13"/>
      <c r="KK152" s="13"/>
      <c r="KL152" s="13"/>
      <c r="KM152" s="13">
        <v>1</v>
      </c>
      <c r="KN152" s="13"/>
      <c r="KO152" s="13">
        <v>1</v>
      </c>
      <c r="KP152" s="13">
        <v>1</v>
      </c>
      <c r="KQ152" s="13">
        <v>2</v>
      </c>
      <c r="KR152" s="13"/>
      <c r="KS152" s="13">
        <v>3</v>
      </c>
      <c r="KT152" s="13"/>
      <c r="KU152" s="13"/>
      <c r="KV152" s="13"/>
      <c r="KW152" s="13"/>
      <c r="KX152" s="13">
        <v>1</v>
      </c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>
        <v>1</v>
      </c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>
        <v>1</v>
      </c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>
        <v>1</v>
      </c>
      <c r="MP152" s="13"/>
      <c r="MQ152" s="13"/>
      <c r="MR152" s="13"/>
      <c r="MS152" s="13"/>
      <c r="MT152" s="13">
        <v>1</v>
      </c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57">
        <v>14</v>
      </c>
      <c r="NO152" s="13">
        <v>1299</v>
      </c>
    </row>
    <row r="153" spans="1:379">
      <c r="A153" s="9" t="s">
        <v>164</v>
      </c>
      <c r="B153" s="232">
        <f t="shared" si="190"/>
        <v>55</v>
      </c>
      <c r="C153" s="232">
        <f t="shared" si="191"/>
        <v>41</v>
      </c>
      <c r="D153" s="232">
        <f t="shared" si="192"/>
        <v>242</v>
      </c>
      <c r="E153" s="232">
        <f t="shared" si="193"/>
        <v>264</v>
      </c>
      <c r="F153" s="232">
        <f t="shared" si="194"/>
        <v>972</v>
      </c>
      <c r="G153" s="232">
        <f t="shared" si="195"/>
        <v>927</v>
      </c>
      <c r="H153" s="232">
        <f t="shared" si="196"/>
        <v>1094</v>
      </c>
      <c r="I153" s="232">
        <f t="shared" si="197"/>
        <v>995</v>
      </c>
      <c r="J153" s="232">
        <f t="shared" si="198"/>
        <v>940</v>
      </c>
      <c r="K153" s="232">
        <f t="shared" si="199"/>
        <v>810</v>
      </c>
      <c r="L153" s="232">
        <f t="shared" si="200"/>
        <v>536</v>
      </c>
      <c r="M153" s="232">
        <f t="shared" si="201"/>
        <v>443</v>
      </c>
      <c r="N153" s="232">
        <f t="shared" si="202"/>
        <v>257</v>
      </c>
      <c r="O153" s="232">
        <f t="shared" si="203"/>
        <v>232</v>
      </c>
      <c r="P153" s="232">
        <f t="shared" si="204"/>
        <v>115</v>
      </c>
      <c r="Q153" s="232">
        <f t="shared" si="205"/>
        <v>97</v>
      </c>
      <c r="R153" s="232">
        <f t="shared" si="206"/>
        <v>39</v>
      </c>
      <c r="S153" s="232">
        <f t="shared" si="207"/>
        <v>25</v>
      </c>
      <c r="T153" s="232">
        <f t="shared" si="208"/>
        <v>7</v>
      </c>
      <c r="U153" s="232">
        <f t="shared" si="209"/>
        <v>7</v>
      </c>
      <c r="W153" s="16" t="s">
        <v>158</v>
      </c>
      <c r="X153" s="616">
        <f t="shared" si="169"/>
        <v>10</v>
      </c>
      <c r="Y153" s="616">
        <f t="shared" si="170"/>
        <v>4</v>
      </c>
      <c r="Z153" s="616">
        <f t="shared" si="171"/>
        <v>20</v>
      </c>
      <c r="AA153" s="616">
        <f t="shared" si="172"/>
        <v>28</v>
      </c>
      <c r="AB153" s="616">
        <f t="shared" si="173"/>
        <v>98</v>
      </c>
      <c r="AC153" s="616">
        <f t="shared" si="174"/>
        <v>86</v>
      </c>
      <c r="AD153" s="616">
        <f t="shared" si="175"/>
        <v>90</v>
      </c>
      <c r="AE153" s="616">
        <f t="shared" si="176"/>
        <v>116</v>
      </c>
      <c r="AF153" s="616">
        <f t="shared" si="177"/>
        <v>63</v>
      </c>
      <c r="AG153" s="616">
        <f t="shared" si="178"/>
        <v>102</v>
      </c>
      <c r="AH153" s="616">
        <f t="shared" si="179"/>
        <v>64</v>
      </c>
      <c r="AI153" s="616">
        <f t="shared" si="180"/>
        <v>65</v>
      </c>
      <c r="AJ153" s="616">
        <f t="shared" si="181"/>
        <v>42</v>
      </c>
      <c r="AK153" s="616">
        <f t="shared" si="182"/>
        <v>39</v>
      </c>
      <c r="AL153" s="616">
        <f t="shared" si="183"/>
        <v>21</v>
      </c>
      <c r="AM153" s="616">
        <f t="shared" si="184"/>
        <v>24</v>
      </c>
      <c r="AN153" s="616">
        <f t="shared" si="185"/>
        <v>18</v>
      </c>
      <c r="AO153" s="616">
        <f t="shared" si="186"/>
        <v>22</v>
      </c>
      <c r="AP153" s="616">
        <f t="shared" si="187"/>
        <v>5</v>
      </c>
      <c r="AQ153" s="616">
        <f t="shared" si="188"/>
        <v>12</v>
      </c>
      <c r="AR153" s="616">
        <f t="shared" si="189"/>
        <v>3</v>
      </c>
      <c r="AT153" s="16" t="s">
        <v>158</v>
      </c>
      <c r="AU153" s="13"/>
      <c r="AV153" s="13"/>
      <c r="AW153" s="13"/>
      <c r="AX153" s="13"/>
      <c r="AY153" s="13"/>
      <c r="AZ153" s="13"/>
      <c r="BA153" s="13">
        <v>2</v>
      </c>
      <c r="BB153" s="13"/>
      <c r="BC153" s="13">
        <v>1</v>
      </c>
      <c r="BD153" s="13">
        <v>1</v>
      </c>
      <c r="BE153" s="13"/>
      <c r="BF153" s="13">
        <v>1</v>
      </c>
      <c r="BG153" s="13"/>
      <c r="BH153" s="13">
        <v>1</v>
      </c>
      <c r="BI153" s="13">
        <v>2</v>
      </c>
      <c r="BJ153" s="13">
        <v>3</v>
      </c>
      <c r="BK153" s="13">
        <v>8</v>
      </c>
      <c r="BL153" s="13">
        <v>9</v>
      </c>
      <c r="BM153" s="13"/>
      <c r="BN153" s="13">
        <v>4</v>
      </c>
      <c r="BO153" s="13">
        <v>7</v>
      </c>
      <c r="BP153" s="13">
        <v>8</v>
      </c>
      <c r="BQ153" s="13">
        <v>16</v>
      </c>
      <c r="BR153" s="13">
        <v>7</v>
      </c>
      <c r="BS153" s="13">
        <v>5</v>
      </c>
      <c r="BT153" s="13">
        <v>8</v>
      </c>
      <c r="BU153" s="13">
        <v>14</v>
      </c>
      <c r="BV153" s="13">
        <v>7</v>
      </c>
      <c r="BW153" s="13">
        <v>8</v>
      </c>
      <c r="BX153" s="13">
        <v>6</v>
      </c>
      <c r="BY153" s="13">
        <v>8</v>
      </c>
      <c r="BZ153" s="13">
        <v>8</v>
      </c>
      <c r="CA153" s="13">
        <v>8</v>
      </c>
      <c r="CB153" s="13">
        <v>10</v>
      </c>
      <c r="CC153" s="13">
        <v>14</v>
      </c>
      <c r="CD153" s="13">
        <v>11</v>
      </c>
      <c r="CE153" s="13">
        <v>15</v>
      </c>
      <c r="CF153" s="13">
        <v>12</v>
      </c>
      <c r="CG153" s="13">
        <v>13</v>
      </c>
      <c r="CH153" s="13">
        <v>17</v>
      </c>
      <c r="CI153" s="13">
        <v>15</v>
      </c>
      <c r="CJ153" s="13">
        <v>6</v>
      </c>
      <c r="CK153" s="13">
        <v>12</v>
      </c>
      <c r="CL153" s="13">
        <v>5</v>
      </c>
      <c r="CM153" s="13">
        <v>15</v>
      </c>
      <c r="CN153" s="13">
        <v>7</v>
      </c>
      <c r="CO153" s="13">
        <v>15</v>
      </c>
      <c r="CP153" s="13">
        <v>9</v>
      </c>
      <c r="CQ153" s="13">
        <v>10</v>
      </c>
      <c r="CR153" s="13">
        <v>8</v>
      </c>
      <c r="CS153" s="13">
        <v>8</v>
      </c>
      <c r="CT153" s="13">
        <v>8</v>
      </c>
      <c r="CU153" s="13">
        <v>3</v>
      </c>
      <c r="CV153" s="13">
        <v>7</v>
      </c>
      <c r="CW153" s="13">
        <v>6</v>
      </c>
      <c r="CX153" s="13">
        <v>7</v>
      </c>
      <c r="CY153" s="13">
        <v>11</v>
      </c>
      <c r="CZ153" s="13">
        <v>6</v>
      </c>
      <c r="DA153" s="13">
        <v>4</v>
      </c>
      <c r="DB153" s="13">
        <v>5</v>
      </c>
      <c r="DC153" s="13">
        <v>7</v>
      </c>
      <c r="DD153" s="13">
        <v>1</v>
      </c>
      <c r="DE153" s="13">
        <v>4</v>
      </c>
      <c r="DF153" s="13">
        <v>5</v>
      </c>
      <c r="DG153" s="13">
        <v>1</v>
      </c>
      <c r="DH153" s="13">
        <v>2</v>
      </c>
      <c r="DI153" s="13">
        <v>7</v>
      </c>
      <c r="DJ153" s="13">
        <v>3</v>
      </c>
      <c r="DK153" s="13">
        <v>6</v>
      </c>
      <c r="DL153" s="13">
        <v>3</v>
      </c>
      <c r="DM153" s="13">
        <v>2</v>
      </c>
      <c r="DN153" s="13">
        <v>3</v>
      </c>
      <c r="DO153" s="13">
        <v>4</v>
      </c>
      <c r="DP153" s="13">
        <v>2</v>
      </c>
      <c r="DQ153" s="13">
        <v>3</v>
      </c>
      <c r="DR153" s="13">
        <v>2</v>
      </c>
      <c r="DS153" s="13">
        <v>2</v>
      </c>
      <c r="DT153" s="13">
        <v>3</v>
      </c>
      <c r="DU153" s="13">
        <v>1</v>
      </c>
      <c r="DV153" s="13">
        <v>2</v>
      </c>
      <c r="DW153" s="13">
        <v>2</v>
      </c>
      <c r="DX153" s="13">
        <v>4</v>
      </c>
      <c r="DY153" s="13">
        <v>4</v>
      </c>
      <c r="DZ153" s="13">
        <v>1</v>
      </c>
      <c r="EA153" s="13">
        <v>4</v>
      </c>
      <c r="EB153" s="13">
        <v>1</v>
      </c>
      <c r="EC153" s="13">
        <v>1</v>
      </c>
      <c r="ED153" s="13">
        <v>1</v>
      </c>
      <c r="EE153" s="13">
        <v>3</v>
      </c>
      <c r="EF153" s="13">
        <v>1</v>
      </c>
      <c r="EG153" s="13"/>
      <c r="EH153" s="13">
        <v>4</v>
      </c>
      <c r="EI153" s="13">
        <v>1</v>
      </c>
      <c r="EJ153" s="13">
        <v>3</v>
      </c>
      <c r="EK153" s="13">
        <v>2</v>
      </c>
      <c r="EL153" s="13">
        <v>1</v>
      </c>
      <c r="EM153" s="13">
        <v>1</v>
      </c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57">
        <v>498</v>
      </c>
      <c r="FD153" s="13">
        <v>498</v>
      </c>
      <c r="FE153" s="16" t="s">
        <v>158</v>
      </c>
      <c r="FF153" s="13"/>
      <c r="FG153" s="13">
        <v>3</v>
      </c>
      <c r="FH153" s="13"/>
      <c r="FI153" s="13"/>
      <c r="FJ153" s="13">
        <v>1</v>
      </c>
      <c r="FK153" s="13">
        <v>2</v>
      </c>
      <c r="FL153" s="13">
        <v>1</v>
      </c>
      <c r="FM153" s="13">
        <v>1</v>
      </c>
      <c r="FN153" s="13">
        <v>1</v>
      </c>
      <c r="FO153" s="13">
        <v>1</v>
      </c>
      <c r="FP153" s="13"/>
      <c r="FQ153" s="13">
        <v>2</v>
      </c>
      <c r="FR153" s="13">
        <v>2</v>
      </c>
      <c r="FS153" s="13">
        <v>3</v>
      </c>
      <c r="FT153" s="13">
        <v>1</v>
      </c>
      <c r="FU153" s="13">
        <v>1</v>
      </c>
      <c r="FV153" s="13">
        <v>4</v>
      </c>
      <c r="FW153" s="13">
        <v>1</v>
      </c>
      <c r="FX153" s="13">
        <v>3</v>
      </c>
      <c r="FY153" s="13">
        <v>3</v>
      </c>
      <c r="FZ153" s="13">
        <v>8</v>
      </c>
      <c r="GA153" s="13">
        <v>8</v>
      </c>
      <c r="GB153" s="13">
        <v>4</v>
      </c>
      <c r="GC153" s="13">
        <v>10</v>
      </c>
      <c r="GD153" s="13">
        <v>8</v>
      </c>
      <c r="GE153" s="13">
        <v>9</v>
      </c>
      <c r="GF153" s="13">
        <v>11</v>
      </c>
      <c r="GG153" s="13">
        <v>11</v>
      </c>
      <c r="GH153" s="13">
        <v>17</v>
      </c>
      <c r="GI153" s="13">
        <v>12</v>
      </c>
      <c r="GJ153" s="13">
        <v>8</v>
      </c>
      <c r="GK153" s="13">
        <v>11</v>
      </c>
      <c r="GL153" s="13">
        <v>8</v>
      </c>
      <c r="GM153" s="13">
        <v>12</v>
      </c>
      <c r="GN153" s="13">
        <v>5</v>
      </c>
      <c r="GO153" s="13">
        <v>12</v>
      </c>
      <c r="GP153" s="13">
        <v>9</v>
      </c>
      <c r="GQ153" s="13">
        <v>10</v>
      </c>
      <c r="GR153" s="13">
        <v>6</v>
      </c>
      <c r="GS153" s="13">
        <v>9</v>
      </c>
      <c r="GT153" s="13">
        <v>4</v>
      </c>
      <c r="GU153" s="13">
        <v>6</v>
      </c>
      <c r="GV153" s="13">
        <v>2</v>
      </c>
      <c r="GW153" s="13">
        <v>10</v>
      </c>
      <c r="GX153" s="13">
        <v>6</v>
      </c>
      <c r="GY153" s="13">
        <v>5</v>
      </c>
      <c r="GZ153" s="13">
        <v>6</v>
      </c>
      <c r="HA153" s="13">
        <v>7</v>
      </c>
      <c r="HB153" s="13">
        <v>8</v>
      </c>
      <c r="HC153" s="13">
        <v>9</v>
      </c>
      <c r="HD153" s="13">
        <v>8</v>
      </c>
      <c r="HE153" s="13">
        <v>4</v>
      </c>
      <c r="HF153" s="13">
        <v>8</v>
      </c>
      <c r="HG153" s="13">
        <v>5</v>
      </c>
      <c r="HH153" s="13">
        <v>9</v>
      </c>
      <c r="HI153" s="13">
        <v>5</v>
      </c>
      <c r="HJ153" s="13">
        <v>5</v>
      </c>
      <c r="HK153" s="13">
        <v>8</v>
      </c>
      <c r="HL153" s="13">
        <v>6</v>
      </c>
      <c r="HM153" s="13">
        <v>6</v>
      </c>
      <c r="HN153" s="13">
        <v>5</v>
      </c>
      <c r="HO153" s="13">
        <v>3</v>
      </c>
      <c r="HP153" s="13">
        <v>7</v>
      </c>
      <c r="HQ153" s="13">
        <v>1</v>
      </c>
      <c r="HR153" s="13">
        <v>6</v>
      </c>
      <c r="HS153" s="13">
        <v>2</v>
      </c>
      <c r="HT153" s="13">
        <v>6</v>
      </c>
      <c r="HU153" s="13">
        <v>4</v>
      </c>
      <c r="HV153" s="13">
        <v>3</v>
      </c>
      <c r="HW153" s="13">
        <v>5</v>
      </c>
      <c r="HX153" s="13">
        <v>1</v>
      </c>
      <c r="HY153" s="13">
        <v>3</v>
      </c>
      <c r="HZ153" s="13">
        <v>2</v>
      </c>
      <c r="IA153" s="13">
        <v>1</v>
      </c>
      <c r="IB153" s="13">
        <v>4</v>
      </c>
      <c r="IC153" s="13">
        <v>1</v>
      </c>
      <c r="ID153" s="13">
        <v>2</v>
      </c>
      <c r="IE153" s="13">
        <v>1</v>
      </c>
      <c r="IF153" s="13">
        <v>3</v>
      </c>
      <c r="IG153" s="13">
        <v>3</v>
      </c>
      <c r="IH153" s="13">
        <v>1</v>
      </c>
      <c r="II153" s="13">
        <v>4</v>
      </c>
      <c r="IJ153" s="13">
        <v>3</v>
      </c>
      <c r="IK153" s="13">
        <v>1</v>
      </c>
      <c r="IL153" s="13">
        <v>4</v>
      </c>
      <c r="IM153" s="13">
        <v>3</v>
      </c>
      <c r="IN153" s="13">
        <v>1</v>
      </c>
      <c r="IO153" s="13"/>
      <c r="IP153" s="13">
        <v>1</v>
      </c>
      <c r="IQ153" s="13"/>
      <c r="IR153" s="13">
        <v>1</v>
      </c>
      <c r="IS153" s="13">
        <v>2</v>
      </c>
      <c r="IT153" s="13">
        <v>2</v>
      </c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57">
        <v>431</v>
      </c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>
        <v>1</v>
      </c>
      <c r="KD153" s="13"/>
      <c r="KE153" s="13"/>
      <c r="KF153" s="13"/>
      <c r="KG153" s="13"/>
      <c r="KH153" s="13"/>
      <c r="KI153" s="13"/>
      <c r="KJ153" s="13"/>
      <c r="KK153" s="13"/>
      <c r="KL153" s="13">
        <v>1</v>
      </c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>
        <v>1</v>
      </c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57">
        <v>3</v>
      </c>
      <c r="NO153" s="13">
        <v>434</v>
      </c>
    </row>
    <row r="154" spans="1:379">
      <c r="A154" s="17" t="s">
        <v>270</v>
      </c>
      <c r="B154" s="232">
        <f t="shared" si="190"/>
        <v>96</v>
      </c>
      <c r="C154" s="232">
        <f t="shared" si="191"/>
        <v>111</v>
      </c>
      <c r="D154" s="232">
        <f t="shared" si="192"/>
        <v>113</v>
      </c>
      <c r="E154" s="232">
        <f t="shared" si="193"/>
        <v>133</v>
      </c>
      <c r="F154" s="232">
        <f t="shared" si="194"/>
        <v>557</v>
      </c>
      <c r="G154" s="232">
        <f t="shared" si="195"/>
        <v>804</v>
      </c>
      <c r="H154" s="232">
        <f t="shared" si="196"/>
        <v>803</v>
      </c>
      <c r="I154" s="232">
        <f t="shared" si="197"/>
        <v>1093</v>
      </c>
      <c r="J154" s="232">
        <f t="shared" si="198"/>
        <v>481</v>
      </c>
      <c r="K154" s="232">
        <f t="shared" si="199"/>
        <v>659</v>
      </c>
      <c r="L154" s="232">
        <f t="shared" si="200"/>
        <v>283</v>
      </c>
      <c r="M154" s="232">
        <f t="shared" si="201"/>
        <v>356</v>
      </c>
      <c r="N154" s="232">
        <f t="shared" si="202"/>
        <v>189</v>
      </c>
      <c r="O154" s="232">
        <f t="shared" si="203"/>
        <v>170</v>
      </c>
      <c r="P154" s="232">
        <f t="shared" si="204"/>
        <v>98</v>
      </c>
      <c r="Q154" s="232">
        <f t="shared" si="205"/>
        <v>67</v>
      </c>
      <c r="R154" s="232">
        <f t="shared" si="206"/>
        <v>27</v>
      </c>
      <c r="S154" s="232">
        <f t="shared" si="207"/>
        <v>57</v>
      </c>
      <c r="T154" s="232">
        <f t="shared" si="208"/>
        <v>11</v>
      </c>
      <c r="U154" s="232">
        <f t="shared" si="209"/>
        <v>22</v>
      </c>
      <c r="W154" s="16" t="s">
        <v>159</v>
      </c>
      <c r="X154" s="616">
        <f t="shared" si="169"/>
        <v>264</v>
      </c>
      <c r="Y154" s="616">
        <f t="shared" si="170"/>
        <v>278</v>
      </c>
      <c r="Z154" s="616">
        <f t="shared" si="171"/>
        <v>698</v>
      </c>
      <c r="AA154" s="616">
        <f t="shared" si="172"/>
        <v>738</v>
      </c>
      <c r="AB154" s="616">
        <f t="shared" si="173"/>
        <v>2330</v>
      </c>
      <c r="AC154" s="616">
        <f t="shared" si="174"/>
        <v>2387</v>
      </c>
      <c r="AD154" s="616">
        <f t="shared" si="175"/>
        <v>2385</v>
      </c>
      <c r="AE154" s="616">
        <f t="shared" si="176"/>
        <v>2327</v>
      </c>
      <c r="AF154" s="616">
        <f t="shared" si="177"/>
        <v>2026</v>
      </c>
      <c r="AG154" s="616">
        <f t="shared" si="178"/>
        <v>1977</v>
      </c>
      <c r="AH154" s="616">
        <f t="shared" si="179"/>
        <v>1515</v>
      </c>
      <c r="AI154" s="616">
        <f t="shared" si="180"/>
        <v>1496</v>
      </c>
      <c r="AJ154" s="616">
        <f t="shared" si="181"/>
        <v>848</v>
      </c>
      <c r="AK154" s="616">
        <f t="shared" si="182"/>
        <v>831</v>
      </c>
      <c r="AL154" s="616">
        <f t="shared" si="183"/>
        <v>428</v>
      </c>
      <c r="AM154" s="616">
        <f t="shared" si="184"/>
        <v>400</v>
      </c>
      <c r="AN154" s="616">
        <f t="shared" si="185"/>
        <v>127</v>
      </c>
      <c r="AO154" s="616">
        <f t="shared" si="186"/>
        <v>224</v>
      </c>
      <c r="AP154" s="616">
        <f t="shared" si="187"/>
        <v>43</v>
      </c>
      <c r="AQ154" s="616">
        <f t="shared" si="188"/>
        <v>69</v>
      </c>
      <c r="AR154" s="616">
        <f t="shared" si="189"/>
        <v>172</v>
      </c>
      <c r="AT154" s="16" t="s">
        <v>159</v>
      </c>
      <c r="AU154" s="13">
        <v>11</v>
      </c>
      <c r="AV154" s="13">
        <v>29</v>
      </c>
      <c r="AW154" s="13">
        <v>20</v>
      </c>
      <c r="AX154" s="13">
        <v>33</v>
      </c>
      <c r="AY154" s="13">
        <v>31</v>
      </c>
      <c r="AZ154" s="13">
        <v>24</v>
      </c>
      <c r="BA154" s="13">
        <v>43</v>
      </c>
      <c r="BB154" s="13">
        <v>33</v>
      </c>
      <c r="BC154" s="13">
        <v>25</v>
      </c>
      <c r="BD154" s="13">
        <v>29</v>
      </c>
      <c r="BE154" s="13">
        <v>37</v>
      </c>
      <c r="BF154" s="13">
        <v>32</v>
      </c>
      <c r="BG154" s="13">
        <v>45</v>
      </c>
      <c r="BH154" s="13">
        <v>63</v>
      </c>
      <c r="BI154" s="13">
        <v>48</v>
      </c>
      <c r="BJ154" s="13">
        <v>69</v>
      </c>
      <c r="BK154" s="13">
        <v>73</v>
      </c>
      <c r="BL154" s="13">
        <v>100</v>
      </c>
      <c r="BM154" s="13">
        <v>138</v>
      </c>
      <c r="BN154" s="13">
        <v>133</v>
      </c>
      <c r="BO154" s="13">
        <v>163</v>
      </c>
      <c r="BP154" s="13">
        <v>177</v>
      </c>
      <c r="BQ154" s="13">
        <v>193</v>
      </c>
      <c r="BR154" s="13">
        <v>228</v>
      </c>
      <c r="BS154" s="13">
        <v>247</v>
      </c>
      <c r="BT154" s="13">
        <v>254</v>
      </c>
      <c r="BU154" s="13">
        <v>306</v>
      </c>
      <c r="BV154" s="13">
        <v>264</v>
      </c>
      <c r="BW154" s="13">
        <v>260</v>
      </c>
      <c r="BX154" s="13">
        <v>295</v>
      </c>
      <c r="BY154" s="13">
        <v>261</v>
      </c>
      <c r="BZ154" s="13">
        <v>240</v>
      </c>
      <c r="CA154" s="13">
        <v>260</v>
      </c>
      <c r="CB154" s="13">
        <v>243</v>
      </c>
      <c r="CC154" s="13">
        <v>228</v>
      </c>
      <c r="CD154" s="13">
        <v>210</v>
      </c>
      <c r="CE154" s="13">
        <v>222</v>
      </c>
      <c r="CF154" s="13">
        <v>224</v>
      </c>
      <c r="CG154" s="13">
        <v>200</v>
      </c>
      <c r="CH154" s="13">
        <v>239</v>
      </c>
      <c r="CI154" s="13">
        <v>242</v>
      </c>
      <c r="CJ154" s="13">
        <v>221</v>
      </c>
      <c r="CK154" s="13">
        <v>204</v>
      </c>
      <c r="CL154" s="13">
        <v>208</v>
      </c>
      <c r="CM154" s="13">
        <v>208</v>
      </c>
      <c r="CN154" s="13">
        <v>215</v>
      </c>
      <c r="CO154" s="13">
        <v>184</v>
      </c>
      <c r="CP154" s="13">
        <v>148</v>
      </c>
      <c r="CQ154" s="13">
        <v>171</v>
      </c>
      <c r="CR154" s="13">
        <v>176</v>
      </c>
      <c r="CS154" s="13">
        <v>184</v>
      </c>
      <c r="CT154" s="13">
        <v>165</v>
      </c>
      <c r="CU154" s="13">
        <v>173</v>
      </c>
      <c r="CV154" s="13">
        <v>167</v>
      </c>
      <c r="CW154" s="13">
        <v>148</v>
      </c>
      <c r="CX154" s="13">
        <v>142</v>
      </c>
      <c r="CY154" s="13">
        <v>148</v>
      </c>
      <c r="CZ154" s="13">
        <v>136</v>
      </c>
      <c r="DA154" s="13">
        <v>118</v>
      </c>
      <c r="DB154" s="13">
        <v>115</v>
      </c>
      <c r="DC154" s="13">
        <v>108</v>
      </c>
      <c r="DD154" s="13">
        <v>100</v>
      </c>
      <c r="DE154" s="13">
        <v>99</v>
      </c>
      <c r="DF154" s="13">
        <v>102</v>
      </c>
      <c r="DG154" s="13">
        <v>86</v>
      </c>
      <c r="DH154" s="13">
        <v>66</v>
      </c>
      <c r="DI154" s="13">
        <v>78</v>
      </c>
      <c r="DJ154" s="13">
        <v>69</v>
      </c>
      <c r="DK154" s="13">
        <v>67</v>
      </c>
      <c r="DL154" s="13">
        <v>56</v>
      </c>
      <c r="DM154" s="13">
        <v>57</v>
      </c>
      <c r="DN154" s="13">
        <v>50</v>
      </c>
      <c r="DO154" s="13">
        <v>42</v>
      </c>
      <c r="DP154" s="13">
        <v>46</v>
      </c>
      <c r="DQ154" s="13">
        <v>46</v>
      </c>
      <c r="DR154" s="13">
        <v>30</v>
      </c>
      <c r="DS154" s="13">
        <v>35</v>
      </c>
      <c r="DT154" s="13">
        <v>33</v>
      </c>
      <c r="DU154" s="13">
        <v>33</v>
      </c>
      <c r="DV154" s="13">
        <v>28</v>
      </c>
      <c r="DW154" s="13">
        <v>32</v>
      </c>
      <c r="DX154" s="13">
        <v>26</v>
      </c>
      <c r="DY154" s="13">
        <v>28</v>
      </c>
      <c r="DZ154" s="13">
        <v>29</v>
      </c>
      <c r="EA154" s="13">
        <v>24</v>
      </c>
      <c r="EB154" s="13">
        <v>19</v>
      </c>
      <c r="EC154" s="13">
        <v>21</v>
      </c>
      <c r="ED154" s="13">
        <v>14</v>
      </c>
      <c r="EE154" s="13">
        <v>18</v>
      </c>
      <c r="EF154" s="13">
        <v>13</v>
      </c>
      <c r="EG154" s="13">
        <v>12</v>
      </c>
      <c r="EH154" s="13">
        <v>15</v>
      </c>
      <c r="EI154" s="13">
        <v>9</v>
      </c>
      <c r="EJ154" s="13">
        <v>12</v>
      </c>
      <c r="EK154" s="13">
        <v>8</v>
      </c>
      <c r="EL154" s="13">
        <v>5</v>
      </c>
      <c r="EM154" s="13">
        <v>2</v>
      </c>
      <c r="EN154" s="13">
        <v>4</v>
      </c>
      <c r="EO154" s="13">
        <v>1</v>
      </c>
      <c r="EP154" s="13"/>
      <c r="EQ154" s="13">
        <v>1</v>
      </c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57">
        <v>10727</v>
      </c>
      <c r="FD154" s="13">
        <v>10727</v>
      </c>
      <c r="FE154" s="16" t="s">
        <v>159</v>
      </c>
      <c r="FF154" s="13">
        <v>11</v>
      </c>
      <c r="FG154" s="13">
        <v>29</v>
      </c>
      <c r="FH154" s="13">
        <v>28</v>
      </c>
      <c r="FI154" s="13">
        <v>19</v>
      </c>
      <c r="FJ154" s="13">
        <v>23</v>
      </c>
      <c r="FK154" s="13">
        <v>34</v>
      </c>
      <c r="FL154" s="13">
        <v>28</v>
      </c>
      <c r="FM154" s="13">
        <v>32</v>
      </c>
      <c r="FN154" s="13">
        <v>33</v>
      </c>
      <c r="FO154" s="13">
        <v>27</v>
      </c>
      <c r="FP154" s="13">
        <v>35</v>
      </c>
      <c r="FQ154" s="13">
        <v>37</v>
      </c>
      <c r="FR154" s="13">
        <v>42</v>
      </c>
      <c r="FS154" s="13">
        <v>38</v>
      </c>
      <c r="FT154" s="13">
        <v>49</v>
      </c>
      <c r="FU154" s="13">
        <v>80</v>
      </c>
      <c r="FV154" s="13">
        <v>85</v>
      </c>
      <c r="FW154" s="13">
        <v>78</v>
      </c>
      <c r="FX154" s="13">
        <v>118</v>
      </c>
      <c r="FY154" s="13">
        <v>136</v>
      </c>
      <c r="FZ154" s="13">
        <v>154</v>
      </c>
      <c r="GA154" s="13">
        <v>189</v>
      </c>
      <c r="GB154" s="13">
        <v>176</v>
      </c>
      <c r="GC154" s="13">
        <v>209</v>
      </c>
      <c r="GD154" s="13">
        <v>221</v>
      </c>
      <c r="GE154" s="13">
        <v>285</v>
      </c>
      <c r="GF154" s="13">
        <v>272</v>
      </c>
      <c r="GG154" s="13">
        <v>261</v>
      </c>
      <c r="GH154" s="13">
        <v>290</v>
      </c>
      <c r="GI154" s="13">
        <v>273</v>
      </c>
      <c r="GJ154" s="13">
        <v>239</v>
      </c>
      <c r="GK154" s="13">
        <v>253</v>
      </c>
      <c r="GL154" s="13">
        <v>272</v>
      </c>
      <c r="GM154" s="13">
        <v>237</v>
      </c>
      <c r="GN154" s="13">
        <v>266</v>
      </c>
      <c r="GO154" s="13">
        <v>227</v>
      </c>
      <c r="GP154" s="13">
        <v>222</v>
      </c>
      <c r="GQ154" s="13">
        <v>221</v>
      </c>
      <c r="GR154" s="13">
        <v>227</v>
      </c>
      <c r="GS154" s="13">
        <v>221</v>
      </c>
      <c r="GT154" s="13">
        <v>216</v>
      </c>
      <c r="GU154" s="13">
        <v>212</v>
      </c>
      <c r="GV154" s="13">
        <v>233</v>
      </c>
      <c r="GW154" s="13">
        <v>232</v>
      </c>
      <c r="GX154" s="13">
        <v>202</v>
      </c>
      <c r="GY154" s="13">
        <v>188</v>
      </c>
      <c r="GZ154" s="13">
        <v>189</v>
      </c>
      <c r="HA154" s="13">
        <v>170</v>
      </c>
      <c r="HB154" s="13">
        <v>191</v>
      </c>
      <c r="HC154" s="13">
        <v>193</v>
      </c>
      <c r="HD154" s="13">
        <v>180</v>
      </c>
      <c r="HE154" s="13">
        <v>172</v>
      </c>
      <c r="HF154" s="13">
        <v>155</v>
      </c>
      <c r="HG154" s="13">
        <v>157</v>
      </c>
      <c r="HH154" s="13">
        <v>156</v>
      </c>
      <c r="HI154" s="13">
        <v>149</v>
      </c>
      <c r="HJ154" s="13">
        <v>145</v>
      </c>
      <c r="HK154" s="13">
        <v>138</v>
      </c>
      <c r="HL154" s="13">
        <v>134</v>
      </c>
      <c r="HM154" s="13">
        <v>129</v>
      </c>
      <c r="HN154" s="13">
        <v>102</v>
      </c>
      <c r="HO154" s="13">
        <v>101</v>
      </c>
      <c r="HP154" s="13">
        <v>94</v>
      </c>
      <c r="HQ154" s="13">
        <v>97</v>
      </c>
      <c r="HR154" s="13">
        <v>95</v>
      </c>
      <c r="HS154" s="13">
        <v>95</v>
      </c>
      <c r="HT154" s="13">
        <v>78</v>
      </c>
      <c r="HU154" s="13">
        <v>66</v>
      </c>
      <c r="HV154" s="13">
        <v>68</v>
      </c>
      <c r="HW154" s="13">
        <v>52</v>
      </c>
      <c r="HX154" s="13">
        <v>66</v>
      </c>
      <c r="HY154" s="13">
        <v>55</v>
      </c>
      <c r="HZ154" s="13">
        <v>45</v>
      </c>
      <c r="IA154" s="13">
        <v>40</v>
      </c>
      <c r="IB154" s="13">
        <v>42</v>
      </c>
      <c r="IC154" s="13">
        <v>43</v>
      </c>
      <c r="ID154" s="13">
        <v>35</v>
      </c>
      <c r="IE154" s="13">
        <v>38</v>
      </c>
      <c r="IF154" s="13">
        <v>35</v>
      </c>
      <c r="IG154" s="13">
        <v>29</v>
      </c>
      <c r="IH154" s="13">
        <v>14</v>
      </c>
      <c r="II154" s="13">
        <v>27</v>
      </c>
      <c r="IJ154" s="13">
        <v>15</v>
      </c>
      <c r="IK154" s="13">
        <v>8</v>
      </c>
      <c r="IL154" s="13">
        <v>13</v>
      </c>
      <c r="IM154" s="13">
        <v>8</v>
      </c>
      <c r="IN154" s="13">
        <v>10</v>
      </c>
      <c r="IO154" s="13">
        <v>13</v>
      </c>
      <c r="IP154" s="13">
        <v>6</v>
      </c>
      <c r="IQ154" s="13">
        <v>13</v>
      </c>
      <c r="IR154" s="13">
        <v>11</v>
      </c>
      <c r="IS154" s="13">
        <v>9</v>
      </c>
      <c r="IT154" s="13">
        <v>7</v>
      </c>
      <c r="IU154" s="13">
        <v>1</v>
      </c>
      <c r="IV154" s="13">
        <v>3</v>
      </c>
      <c r="IW154" s="13">
        <v>3</v>
      </c>
      <c r="IX154" s="13">
        <v>3</v>
      </c>
      <c r="IY154" s="13">
        <v>2</v>
      </c>
      <c r="IZ154" s="13">
        <v>1</v>
      </c>
      <c r="JA154" s="13">
        <v>1</v>
      </c>
      <c r="JB154" s="13"/>
      <c r="JC154" s="13">
        <v>1</v>
      </c>
      <c r="JD154" s="13">
        <v>1</v>
      </c>
      <c r="JE154" s="13"/>
      <c r="JF154" s="13"/>
      <c r="JG154" s="13"/>
      <c r="JH154" s="13">
        <v>1</v>
      </c>
      <c r="JI154" s="57">
        <v>10665</v>
      </c>
      <c r="JJ154" s="13">
        <v>3</v>
      </c>
      <c r="JK154" s="13">
        <v>18</v>
      </c>
      <c r="JL154" s="13">
        <v>3</v>
      </c>
      <c r="JM154" s="13"/>
      <c r="JN154" s="13">
        <v>1</v>
      </c>
      <c r="JO154" s="13">
        <v>1</v>
      </c>
      <c r="JP154" s="13"/>
      <c r="JQ154" s="13">
        <v>1</v>
      </c>
      <c r="JR154" s="13">
        <v>1</v>
      </c>
      <c r="JS154" s="13">
        <v>1</v>
      </c>
      <c r="JT154" s="13">
        <v>3</v>
      </c>
      <c r="JU154" s="13">
        <v>2</v>
      </c>
      <c r="JV154" s="13">
        <v>1</v>
      </c>
      <c r="JW154" s="13"/>
      <c r="JX154" s="13">
        <v>1</v>
      </c>
      <c r="JY154" s="13">
        <v>3</v>
      </c>
      <c r="JZ154" s="13">
        <v>3</v>
      </c>
      <c r="KA154" s="13">
        <v>2</v>
      </c>
      <c r="KB154" s="13">
        <v>1</v>
      </c>
      <c r="KC154" s="13">
        <v>1</v>
      </c>
      <c r="KD154" s="13">
        <v>1</v>
      </c>
      <c r="KE154" s="13">
        <v>2</v>
      </c>
      <c r="KF154" s="13"/>
      <c r="KG154" s="13"/>
      <c r="KH154" s="13">
        <v>3</v>
      </c>
      <c r="KI154" s="13">
        <v>3</v>
      </c>
      <c r="KJ154" s="13"/>
      <c r="KK154" s="13">
        <v>1</v>
      </c>
      <c r="KL154" s="13">
        <v>2</v>
      </c>
      <c r="KM154" s="13">
        <v>2</v>
      </c>
      <c r="KN154" s="13">
        <v>1</v>
      </c>
      <c r="KO154" s="13">
        <v>4</v>
      </c>
      <c r="KP154" s="13">
        <v>4</v>
      </c>
      <c r="KQ154" s="13">
        <v>7</v>
      </c>
      <c r="KR154" s="13">
        <v>6</v>
      </c>
      <c r="KS154" s="13">
        <v>4</v>
      </c>
      <c r="KT154" s="13"/>
      <c r="KU154" s="13">
        <v>4</v>
      </c>
      <c r="KV154" s="13">
        <v>3</v>
      </c>
      <c r="KW154" s="13">
        <v>2</v>
      </c>
      <c r="KX154" s="13">
        <v>2</v>
      </c>
      <c r="KY154" s="13"/>
      <c r="KZ154" s="13"/>
      <c r="LA154" s="13"/>
      <c r="LB154" s="13">
        <v>2</v>
      </c>
      <c r="LC154" s="13">
        <v>1</v>
      </c>
      <c r="LD154" s="13">
        <v>1</v>
      </c>
      <c r="LE154" s="13">
        <v>3</v>
      </c>
      <c r="LF154" s="13"/>
      <c r="LG154" s="13">
        <v>1</v>
      </c>
      <c r="LH154" s="13">
        <v>1</v>
      </c>
      <c r="LI154" s="13">
        <v>1</v>
      </c>
      <c r="LJ154" s="13">
        <v>4</v>
      </c>
      <c r="LK154" s="13"/>
      <c r="LL154" s="13"/>
      <c r="LM154" s="13">
        <v>1</v>
      </c>
      <c r="LN154" s="13"/>
      <c r="LO154" s="13"/>
      <c r="LP154" s="13">
        <v>2</v>
      </c>
      <c r="LQ154" s="13">
        <v>1</v>
      </c>
      <c r="LR154" s="13"/>
      <c r="LS154" s="13">
        <v>1</v>
      </c>
      <c r="LT154" s="13">
        <v>1</v>
      </c>
      <c r="LU154" s="13"/>
      <c r="LV154" s="13">
        <v>1</v>
      </c>
      <c r="LW154" s="13"/>
      <c r="LX154" s="13"/>
      <c r="LY154" s="13"/>
      <c r="LZ154" s="13"/>
      <c r="MA154" s="13"/>
      <c r="MB154" s="13"/>
      <c r="MC154" s="13">
        <v>1</v>
      </c>
      <c r="MD154" s="13">
        <v>1</v>
      </c>
      <c r="ME154" s="13"/>
      <c r="MF154" s="13">
        <v>1</v>
      </c>
      <c r="MG154" s="13"/>
      <c r="MH154" s="13"/>
      <c r="MI154" s="13"/>
      <c r="MJ154" s="13">
        <v>1</v>
      </c>
      <c r="MK154" s="13"/>
      <c r="ML154" s="13">
        <v>1</v>
      </c>
      <c r="MM154" s="13">
        <v>1</v>
      </c>
      <c r="MN154" s="13">
        <v>2</v>
      </c>
      <c r="MO154" s="13">
        <v>3</v>
      </c>
      <c r="MP154" s="13">
        <v>2</v>
      </c>
      <c r="MQ154" s="13">
        <v>3</v>
      </c>
      <c r="MR154" s="13">
        <v>3</v>
      </c>
      <c r="MS154" s="13">
        <v>1</v>
      </c>
      <c r="MT154" s="13">
        <v>1</v>
      </c>
      <c r="MU154" s="13">
        <v>3</v>
      </c>
      <c r="MV154" s="13">
        <v>3</v>
      </c>
      <c r="MW154" s="13">
        <v>4</v>
      </c>
      <c r="MX154" s="13">
        <v>2</v>
      </c>
      <c r="MY154" s="13">
        <v>3</v>
      </c>
      <c r="MZ154" s="13">
        <v>3</v>
      </c>
      <c r="NA154" s="13"/>
      <c r="NB154" s="13"/>
      <c r="NC154" s="13">
        <v>2</v>
      </c>
      <c r="ND154" s="13">
        <v>2</v>
      </c>
      <c r="NE154" s="13">
        <v>1</v>
      </c>
      <c r="NF154" s="13"/>
      <c r="NG154" s="13"/>
      <c r="NH154" s="13"/>
      <c r="NI154" s="13"/>
      <c r="NJ154" s="13"/>
      <c r="NK154" s="13"/>
      <c r="NL154" s="13"/>
      <c r="NM154" s="13">
        <v>9</v>
      </c>
      <c r="NN154" s="57">
        <v>171</v>
      </c>
      <c r="NO154" s="13">
        <v>10836</v>
      </c>
    </row>
    <row r="155" spans="1:379">
      <c r="A155" s="8" t="s">
        <v>165</v>
      </c>
      <c r="B155" s="232">
        <f t="shared" si="190"/>
        <v>20</v>
      </c>
      <c r="C155" s="232">
        <f t="shared" si="191"/>
        <v>27</v>
      </c>
      <c r="D155" s="232">
        <f t="shared" si="192"/>
        <v>83</v>
      </c>
      <c r="E155" s="232">
        <f t="shared" si="193"/>
        <v>84</v>
      </c>
      <c r="F155" s="232">
        <f t="shared" si="194"/>
        <v>155</v>
      </c>
      <c r="G155" s="232">
        <f t="shared" si="195"/>
        <v>194</v>
      </c>
      <c r="H155" s="232">
        <f t="shared" si="196"/>
        <v>162</v>
      </c>
      <c r="I155" s="232">
        <f t="shared" si="197"/>
        <v>170</v>
      </c>
      <c r="J155" s="232">
        <f t="shared" si="198"/>
        <v>138</v>
      </c>
      <c r="K155" s="232">
        <f t="shared" si="199"/>
        <v>126</v>
      </c>
      <c r="L155" s="232">
        <f t="shared" si="200"/>
        <v>86</v>
      </c>
      <c r="M155" s="232">
        <f t="shared" si="201"/>
        <v>74</v>
      </c>
      <c r="N155" s="232">
        <f t="shared" si="202"/>
        <v>34</v>
      </c>
      <c r="O155" s="232">
        <f t="shared" si="203"/>
        <v>36</v>
      </c>
      <c r="P155" s="232">
        <f t="shared" si="204"/>
        <v>31</v>
      </c>
      <c r="Q155" s="232">
        <f t="shared" si="205"/>
        <v>27</v>
      </c>
      <c r="R155" s="232">
        <f t="shared" si="206"/>
        <v>12</v>
      </c>
      <c r="S155" s="232">
        <f t="shared" si="207"/>
        <v>15</v>
      </c>
      <c r="T155" s="232">
        <f t="shared" si="208"/>
        <v>2</v>
      </c>
      <c r="U155" s="232">
        <f t="shared" si="209"/>
        <v>5</v>
      </c>
      <c r="W155" s="16" t="s">
        <v>160</v>
      </c>
      <c r="X155" s="616">
        <f t="shared" si="169"/>
        <v>377</v>
      </c>
      <c r="Y155" s="616">
        <f t="shared" si="170"/>
        <v>362</v>
      </c>
      <c r="Z155" s="616">
        <f t="shared" si="171"/>
        <v>1365</v>
      </c>
      <c r="AA155" s="616">
        <f t="shared" si="172"/>
        <v>1531</v>
      </c>
      <c r="AB155" s="616">
        <f t="shared" si="173"/>
        <v>4039</v>
      </c>
      <c r="AC155" s="616">
        <f t="shared" si="174"/>
        <v>4082</v>
      </c>
      <c r="AD155" s="616">
        <f t="shared" si="175"/>
        <v>3857</v>
      </c>
      <c r="AE155" s="616">
        <f t="shared" si="176"/>
        <v>3851</v>
      </c>
      <c r="AF155" s="616">
        <f t="shared" si="177"/>
        <v>3649</v>
      </c>
      <c r="AG155" s="616">
        <f t="shared" si="178"/>
        <v>3679</v>
      </c>
      <c r="AH155" s="616">
        <f t="shared" si="179"/>
        <v>2879</v>
      </c>
      <c r="AI155" s="616">
        <f t="shared" si="180"/>
        <v>2829</v>
      </c>
      <c r="AJ155" s="616">
        <f t="shared" si="181"/>
        <v>1729</v>
      </c>
      <c r="AK155" s="616">
        <f t="shared" si="182"/>
        <v>1667</v>
      </c>
      <c r="AL155" s="616">
        <f t="shared" si="183"/>
        <v>942</v>
      </c>
      <c r="AM155" s="616">
        <f t="shared" si="184"/>
        <v>885</v>
      </c>
      <c r="AN155" s="616">
        <f t="shared" si="185"/>
        <v>388</v>
      </c>
      <c r="AO155" s="616">
        <f t="shared" si="186"/>
        <v>486</v>
      </c>
      <c r="AP155" s="616">
        <f t="shared" si="187"/>
        <v>95</v>
      </c>
      <c r="AQ155" s="616">
        <f t="shared" si="188"/>
        <v>233</v>
      </c>
      <c r="AR155" s="616">
        <f t="shared" si="189"/>
        <v>301</v>
      </c>
      <c r="AT155" s="16" t="s">
        <v>160</v>
      </c>
      <c r="AU155" s="13">
        <v>15</v>
      </c>
      <c r="AV155" s="13">
        <v>37</v>
      </c>
      <c r="AW155" s="13">
        <v>41</v>
      </c>
      <c r="AX155" s="13">
        <v>39</v>
      </c>
      <c r="AY155" s="13">
        <v>29</v>
      </c>
      <c r="AZ155" s="13">
        <v>36</v>
      </c>
      <c r="BA155" s="13">
        <v>28</v>
      </c>
      <c r="BB155" s="13">
        <v>37</v>
      </c>
      <c r="BC155" s="13">
        <v>47</v>
      </c>
      <c r="BD155" s="13">
        <v>53</v>
      </c>
      <c r="BE155" s="13">
        <v>52</v>
      </c>
      <c r="BF155" s="13">
        <v>72</v>
      </c>
      <c r="BG155" s="13">
        <v>67</v>
      </c>
      <c r="BH155" s="13">
        <v>99</v>
      </c>
      <c r="BI155" s="13">
        <v>104</v>
      </c>
      <c r="BJ155" s="13">
        <v>135</v>
      </c>
      <c r="BK155" s="13">
        <v>174</v>
      </c>
      <c r="BL155" s="13">
        <v>236</v>
      </c>
      <c r="BM155" s="13">
        <v>296</v>
      </c>
      <c r="BN155" s="13">
        <v>296</v>
      </c>
      <c r="BO155" s="13">
        <v>359</v>
      </c>
      <c r="BP155" s="13">
        <v>410</v>
      </c>
      <c r="BQ155" s="13">
        <v>406</v>
      </c>
      <c r="BR155" s="13">
        <v>390</v>
      </c>
      <c r="BS155" s="13">
        <v>471</v>
      </c>
      <c r="BT155" s="13">
        <v>428</v>
      </c>
      <c r="BU155" s="13">
        <v>407</v>
      </c>
      <c r="BV155" s="13">
        <v>405</v>
      </c>
      <c r="BW155" s="13">
        <v>423</v>
      </c>
      <c r="BX155" s="13">
        <v>383</v>
      </c>
      <c r="BY155" s="13">
        <v>441</v>
      </c>
      <c r="BZ155" s="13">
        <v>389</v>
      </c>
      <c r="CA155" s="13">
        <v>401</v>
      </c>
      <c r="CB155" s="13">
        <v>351</v>
      </c>
      <c r="CC155" s="13">
        <v>412</v>
      </c>
      <c r="CD155" s="13">
        <v>391</v>
      </c>
      <c r="CE155" s="13">
        <v>379</v>
      </c>
      <c r="CF155" s="13">
        <v>366</v>
      </c>
      <c r="CG155" s="13">
        <v>369</v>
      </c>
      <c r="CH155" s="13">
        <v>352</v>
      </c>
      <c r="CI155" s="13">
        <v>346</v>
      </c>
      <c r="CJ155" s="13">
        <v>394</v>
      </c>
      <c r="CK155" s="13">
        <v>378</v>
      </c>
      <c r="CL155" s="13">
        <v>372</v>
      </c>
      <c r="CM155" s="13">
        <v>385</v>
      </c>
      <c r="CN155" s="13">
        <v>367</v>
      </c>
      <c r="CO155" s="13">
        <v>404</v>
      </c>
      <c r="CP155" s="13">
        <v>332</v>
      </c>
      <c r="CQ155" s="13">
        <v>373</v>
      </c>
      <c r="CR155" s="13">
        <v>328</v>
      </c>
      <c r="CS155" s="13">
        <v>349</v>
      </c>
      <c r="CT155" s="13">
        <v>334</v>
      </c>
      <c r="CU155" s="13">
        <v>296</v>
      </c>
      <c r="CV155" s="13">
        <v>283</v>
      </c>
      <c r="CW155" s="13">
        <v>261</v>
      </c>
      <c r="CX155" s="13">
        <v>272</v>
      </c>
      <c r="CY155" s="13">
        <v>271</v>
      </c>
      <c r="CZ155" s="13">
        <v>282</v>
      </c>
      <c r="DA155" s="13">
        <v>226</v>
      </c>
      <c r="DB155" s="13">
        <v>255</v>
      </c>
      <c r="DC155" s="13">
        <v>220</v>
      </c>
      <c r="DD155" s="13">
        <v>206</v>
      </c>
      <c r="DE155" s="13">
        <v>176</v>
      </c>
      <c r="DF155" s="13">
        <v>187</v>
      </c>
      <c r="DG155" s="13">
        <v>155</v>
      </c>
      <c r="DH155" s="13">
        <v>151</v>
      </c>
      <c r="DI155" s="13">
        <v>156</v>
      </c>
      <c r="DJ155" s="13">
        <v>140</v>
      </c>
      <c r="DK155" s="13">
        <v>147</v>
      </c>
      <c r="DL155" s="13">
        <v>129</v>
      </c>
      <c r="DM155" s="13">
        <v>96</v>
      </c>
      <c r="DN155" s="13">
        <v>109</v>
      </c>
      <c r="DO155" s="13">
        <v>89</v>
      </c>
      <c r="DP155" s="13">
        <v>111</v>
      </c>
      <c r="DQ155" s="13">
        <v>109</v>
      </c>
      <c r="DR155" s="13">
        <v>89</v>
      </c>
      <c r="DS155" s="13">
        <v>76</v>
      </c>
      <c r="DT155" s="13">
        <v>75</v>
      </c>
      <c r="DU155" s="13">
        <v>55</v>
      </c>
      <c r="DV155" s="13">
        <v>76</v>
      </c>
      <c r="DW155" s="13">
        <v>53</v>
      </c>
      <c r="DX155" s="13">
        <v>49</v>
      </c>
      <c r="DY155" s="13">
        <v>36</v>
      </c>
      <c r="DZ155" s="13">
        <v>58</v>
      </c>
      <c r="EA155" s="13">
        <v>47</v>
      </c>
      <c r="EB155" s="13">
        <v>52</v>
      </c>
      <c r="EC155" s="13">
        <v>59</v>
      </c>
      <c r="ED155" s="13">
        <v>43</v>
      </c>
      <c r="EE155" s="13">
        <v>54</v>
      </c>
      <c r="EF155" s="13">
        <v>35</v>
      </c>
      <c r="EG155" s="13">
        <v>48</v>
      </c>
      <c r="EH155" s="13">
        <v>31</v>
      </c>
      <c r="EI155" s="13">
        <v>24</v>
      </c>
      <c r="EJ155" s="13">
        <v>27</v>
      </c>
      <c r="EK155" s="13">
        <v>24</v>
      </c>
      <c r="EL155" s="13">
        <v>21</v>
      </c>
      <c r="EM155" s="13">
        <v>24</v>
      </c>
      <c r="EN155" s="13">
        <v>8</v>
      </c>
      <c r="EO155" s="13">
        <v>9</v>
      </c>
      <c r="EP155" s="13">
        <v>5</v>
      </c>
      <c r="EQ155" s="13">
        <v>5</v>
      </c>
      <c r="ER155" s="13">
        <v>1</v>
      </c>
      <c r="ES155" s="13">
        <v>1</v>
      </c>
      <c r="ET155" s="13">
        <v>4</v>
      </c>
      <c r="EU155" s="13"/>
      <c r="EV155" s="13">
        <v>1</v>
      </c>
      <c r="EW155" s="13"/>
      <c r="EX155" s="13"/>
      <c r="EY155" s="13"/>
      <c r="EZ155" s="13"/>
      <c r="FA155" s="13"/>
      <c r="FB155" s="13"/>
      <c r="FC155" s="57">
        <v>19605</v>
      </c>
      <c r="FD155" s="13">
        <v>19605</v>
      </c>
      <c r="FE155" s="16" t="s">
        <v>160</v>
      </c>
      <c r="FF155" s="13">
        <v>10</v>
      </c>
      <c r="FG155" s="13">
        <v>32</v>
      </c>
      <c r="FH155" s="13">
        <v>52</v>
      </c>
      <c r="FI155" s="13">
        <v>31</v>
      </c>
      <c r="FJ155" s="13">
        <v>25</v>
      </c>
      <c r="FK155" s="13">
        <v>48</v>
      </c>
      <c r="FL155" s="13">
        <v>45</v>
      </c>
      <c r="FM155" s="13">
        <v>40</v>
      </c>
      <c r="FN155" s="13">
        <v>51</v>
      </c>
      <c r="FO155" s="13">
        <v>43</v>
      </c>
      <c r="FP155" s="13">
        <v>56</v>
      </c>
      <c r="FQ155" s="13">
        <v>72</v>
      </c>
      <c r="FR155" s="13">
        <v>44</v>
      </c>
      <c r="FS155" s="13">
        <v>78</v>
      </c>
      <c r="FT155" s="13">
        <v>88</v>
      </c>
      <c r="FU155" s="13">
        <v>130</v>
      </c>
      <c r="FV155" s="13">
        <v>162</v>
      </c>
      <c r="FW155" s="13">
        <v>192</v>
      </c>
      <c r="FX155" s="13">
        <v>258</v>
      </c>
      <c r="FY155" s="13">
        <v>285</v>
      </c>
      <c r="FZ155" s="13">
        <v>315</v>
      </c>
      <c r="GA155" s="13">
        <v>380</v>
      </c>
      <c r="GB155" s="13">
        <v>381</v>
      </c>
      <c r="GC155" s="13">
        <v>403</v>
      </c>
      <c r="GD155" s="13">
        <v>427</v>
      </c>
      <c r="GE155" s="13">
        <v>419</v>
      </c>
      <c r="GF155" s="13">
        <v>438</v>
      </c>
      <c r="GG155" s="13">
        <v>441</v>
      </c>
      <c r="GH155" s="13">
        <v>412</v>
      </c>
      <c r="GI155" s="13">
        <v>423</v>
      </c>
      <c r="GJ155" s="13">
        <v>391</v>
      </c>
      <c r="GK155" s="13">
        <v>398</v>
      </c>
      <c r="GL155" s="13">
        <v>416</v>
      </c>
      <c r="GM155" s="13">
        <v>385</v>
      </c>
      <c r="GN155" s="13">
        <v>376</v>
      </c>
      <c r="GO155" s="13">
        <v>415</v>
      </c>
      <c r="GP155" s="13">
        <v>385</v>
      </c>
      <c r="GQ155" s="13">
        <v>353</v>
      </c>
      <c r="GR155" s="13">
        <v>346</v>
      </c>
      <c r="GS155" s="13">
        <v>392</v>
      </c>
      <c r="GT155" s="13">
        <v>368</v>
      </c>
      <c r="GU155" s="13">
        <v>404</v>
      </c>
      <c r="GV155" s="13">
        <v>406</v>
      </c>
      <c r="GW155" s="13">
        <v>428</v>
      </c>
      <c r="GX155" s="13">
        <v>347</v>
      </c>
      <c r="GY155" s="13">
        <v>354</v>
      </c>
      <c r="GZ155" s="13">
        <v>342</v>
      </c>
      <c r="HA155" s="13">
        <v>325</v>
      </c>
      <c r="HB155" s="13">
        <v>354</v>
      </c>
      <c r="HC155" s="13">
        <v>321</v>
      </c>
      <c r="HD155" s="13">
        <v>334</v>
      </c>
      <c r="HE155" s="13">
        <v>338</v>
      </c>
      <c r="HF155" s="13">
        <v>306</v>
      </c>
      <c r="HG155" s="13">
        <v>308</v>
      </c>
      <c r="HH155" s="13">
        <v>280</v>
      </c>
      <c r="HI155" s="13">
        <v>293</v>
      </c>
      <c r="HJ155" s="13">
        <v>262</v>
      </c>
      <c r="HK155" s="13">
        <v>242</v>
      </c>
      <c r="HL155" s="13">
        <v>251</v>
      </c>
      <c r="HM155" s="13">
        <v>265</v>
      </c>
      <c r="HN155" s="13">
        <v>220</v>
      </c>
      <c r="HO155" s="13">
        <v>195</v>
      </c>
      <c r="HP155" s="13">
        <v>190</v>
      </c>
      <c r="HQ155" s="13">
        <v>166</v>
      </c>
      <c r="HR155" s="13">
        <v>221</v>
      </c>
      <c r="HS155" s="13">
        <v>162</v>
      </c>
      <c r="HT155" s="13">
        <v>157</v>
      </c>
      <c r="HU155" s="13">
        <v>124</v>
      </c>
      <c r="HV155" s="13">
        <v>150</v>
      </c>
      <c r="HW155" s="13">
        <v>144</v>
      </c>
      <c r="HX155" s="13">
        <v>134</v>
      </c>
      <c r="HY155" s="13">
        <v>112</v>
      </c>
      <c r="HZ155" s="13">
        <v>93</v>
      </c>
      <c r="IA155" s="13">
        <v>102</v>
      </c>
      <c r="IB155" s="13">
        <v>111</v>
      </c>
      <c r="IC155" s="13">
        <v>90</v>
      </c>
      <c r="ID155" s="13">
        <v>83</v>
      </c>
      <c r="IE155" s="13">
        <v>79</v>
      </c>
      <c r="IF155" s="13">
        <v>79</v>
      </c>
      <c r="IG155" s="13">
        <v>59</v>
      </c>
      <c r="IH155" s="13">
        <v>53</v>
      </c>
      <c r="II155" s="13">
        <v>49</v>
      </c>
      <c r="IJ155" s="13">
        <v>51</v>
      </c>
      <c r="IK155" s="13">
        <v>38</v>
      </c>
      <c r="IL155" s="13">
        <v>39</v>
      </c>
      <c r="IM155" s="13">
        <v>32</v>
      </c>
      <c r="IN155" s="13">
        <v>40</v>
      </c>
      <c r="IO155" s="13">
        <v>21</v>
      </c>
      <c r="IP155" s="13">
        <v>30</v>
      </c>
      <c r="IQ155" s="13">
        <v>35</v>
      </c>
      <c r="IR155" s="13">
        <v>23</v>
      </c>
      <c r="IS155" s="13">
        <v>12</v>
      </c>
      <c r="IT155" s="13">
        <v>17</v>
      </c>
      <c r="IU155" s="13">
        <v>13</v>
      </c>
      <c r="IV155" s="13">
        <v>7</v>
      </c>
      <c r="IW155" s="13">
        <v>11</v>
      </c>
      <c r="IX155" s="13">
        <v>2</v>
      </c>
      <c r="IY155" s="13">
        <v>6</v>
      </c>
      <c r="IZ155" s="13">
        <v>1</v>
      </c>
      <c r="JA155" s="13">
        <v>2</v>
      </c>
      <c r="JB155" s="13">
        <v>1</v>
      </c>
      <c r="JC155" s="13"/>
      <c r="JD155" s="13"/>
      <c r="JE155" s="13"/>
      <c r="JF155" s="13"/>
      <c r="JG155" s="13"/>
      <c r="JH155" s="13">
        <v>1</v>
      </c>
      <c r="JI155" s="57">
        <v>19321</v>
      </c>
      <c r="JJ155" s="13">
        <v>14</v>
      </c>
      <c r="JK155" s="13">
        <v>23</v>
      </c>
      <c r="JL155" s="13"/>
      <c r="JM155" s="13"/>
      <c r="JN155" s="13"/>
      <c r="JO155" s="13"/>
      <c r="JP155" s="13"/>
      <c r="JQ155" s="13">
        <v>1</v>
      </c>
      <c r="JR155" s="13">
        <v>1</v>
      </c>
      <c r="JS155" s="13">
        <v>1</v>
      </c>
      <c r="JT155" s="13">
        <v>1</v>
      </c>
      <c r="JU155" s="13">
        <v>2</v>
      </c>
      <c r="JV155" s="13">
        <v>1</v>
      </c>
      <c r="JW155" s="13"/>
      <c r="JX155" s="13">
        <v>1</v>
      </c>
      <c r="JY155" s="13">
        <v>3</v>
      </c>
      <c r="JZ155" s="13">
        <v>5</v>
      </c>
      <c r="KA155" s="13">
        <v>2</v>
      </c>
      <c r="KB155" s="13">
        <v>2</v>
      </c>
      <c r="KC155" s="13">
        <v>8</v>
      </c>
      <c r="KD155" s="13">
        <v>8</v>
      </c>
      <c r="KE155" s="13">
        <v>5</v>
      </c>
      <c r="KF155" s="13">
        <v>4</v>
      </c>
      <c r="KG155" s="13">
        <v>2</v>
      </c>
      <c r="KH155" s="13">
        <v>3</v>
      </c>
      <c r="KI155" s="13">
        <v>2</v>
      </c>
      <c r="KJ155" s="13">
        <v>5</v>
      </c>
      <c r="KK155" s="13">
        <v>6</v>
      </c>
      <c r="KL155" s="13">
        <v>4</v>
      </c>
      <c r="KM155" s="13">
        <v>4</v>
      </c>
      <c r="KN155" s="13">
        <v>7</v>
      </c>
      <c r="KO155" s="13">
        <v>6</v>
      </c>
      <c r="KP155" s="13">
        <v>3</v>
      </c>
      <c r="KQ155" s="13">
        <v>7</v>
      </c>
      <c r="KR155" s="13">
        <v>5</v>
      </c>
      <c r="KS155" s="13">
        <v>2</v>
      </c>
      <c r="KT155" s="13"/>
      <c r="KU155" s="13">
        <v>4</v>
      </c>
      <c r="KV155" s="13">
        <v>3</v>
      </c>
      <c r="KW155" s="13">
        <v>8</v>
      </c>
      <c r="KX155" s="13">
        <v>2</v>
      </c>
      <c r="KY155" s="13">
        <v>4</v>
      </c>
      <c r="KZ155" s="13">
        <v>3</v>
      </c>
      <c r="LA155" s="13"/>
      <c r="LB155" s="13">
        <v>2</v>
      </c>
      <c r="LC155" s="13">
        <v>2</v>
      </c>
      <c r="LD155" s="13">
        <v>3</v>
      </c>
      <c r="LE155" s="13">
        <v>3</v>
      </c>
      <c r="LF155" s="13">
        <v>3</v>
      </c>
      <c r="LG155" s="13">
        <v>2</v>
      </c>
      <c r="LH155" s="13"/>
      <c r="LI155" s="13">
        <v>5</v>
      </c>
      <c r="LJ155" s="13">
        <v>2</v>
      </c>
      <c r="LK155" s="13">
        <v>1</v>
      </c>
      <c r="LL155" s="13">
        <v>1</v>
      </c>
      <c r="LM155" s="13">
        <v>5</v>
      </c>
      <c r="LN155" s="13">
        <v>1</v>
      </c>
      <c r="LO155" s="13">
        <v>1</v>
      </c>
      <c r="LP155" s="13"/>
      <c r="LQ155" s="13">
        <v>2</v>
      </c>
      <c r="LR155" s="13">
        <v>1</v>
      </c>
      <c r="LS155" s="13">
        <v>3</v>
      </c>
      <c r="LT155" s="13">
        <v>2</v>
      </c>
      <c r="LU155" s="13">
        <v>2</v>
      </c>
      <c r="LV155" s="13">
        <v>2</v>
      </c>
      <c r="LW155" s="13">
        <v>1</v>
      </c>
      <c r="LX155" s="13">
        <v>3</v>
      </c>
      <c r="LY155" s="13">
        <v>2</v>
      </c>
      <c r="LZ155" s="13">
        <v>2</v>
      </c>
      <c r="MA155" s="13"/>
      <c r="MB155" s="13"/>
      <c r="MC155" s="13">
        <v>1</v>
      </c>
      <c r="MD155" s="13">
        <v>1</v>
      </c>
      <c r="ME155" s="13">
        <v>1</v>
      </c>
      <c r="MF155" s="13">
        <v>2</v>
      </c>
      <c r="MG155" s="13">
        <v>2</v>
      </c>
      <c r="MH155" s="13">
        <v>5</v>
      </c>
      <c r="MI155" s="13"/>
      <c r="MJ155" s="13">
        <v>2</v>
      </c>
      <c r="MK155" s="13">
        <v>1</v>
      </c>
      <c r="ML155" s="13">
        <v>2</v>
      </c>
      <c r="MM155" s="13">
        <v>2</v>
      </c>
      <c r="MN155" s="13">
        <v>3</v>
      </c>
      <c r="MO155" s="13">
        <v>6</v>
      </c>
      <c r="MP155" s="13">
        <v>3</v>
      </c>
      <c r="MQ155" s="13">
        <v>3</v>
      </c>
      <c r="MR155" s="13">
        <v>3</v>
      </c>
      <c r="MS155" s="13">
        <v>2</v>
      </c>
      <c r="MT155" s="13">
        <v>4</v>
      </c>
      <c r="MU155" s="13">
        <v>7</v>
      </c>
      <c r="MV155" s="13">
        <v>3</v>
      </c>
      <c r="MW155" s="13">
        <v>7</v>
      </c>
      <c r="MX155" s="13">
        <v>4</v>
      </c>
      <c r="MY155" s="13">
        <v>3</v>
      </c>
      <c r="MZ155" s="13">
        <v>2</v>
      </c>
      <c r="NA155" s="13">
        <v>5</v>
      </c>
      <c r="NB155" s="13">
        <v>6</v>
      </c>
      <c r="NC155" s="13"/>
      <c r="ND155" s="13">
        <v>3</v>
      </c>
      <c r="NE155" s="13">
        <v>2</v>
      </c>
      <c r="NF155" s="13"/>
      <c r="NG155" s="13"/>
      <c r="NH155" s="13">
        <v>1</v>
      </c>
      <c r="NI155" s="13"/>
      <c r="NJ155" s="13"/>
      <c r="NK155" s="13"/>
      <c r="NL155" s="13"/>
      <c r="NM155" s="13">
        <v>1</v>
      </c>
      <c r="NN155" s="57">
        <v>300</v>
      </c>
      <c r="NO155" s="13">
        <v>19621</v>
      </c>
    </row>
    <row r="156" spans="1:379">
      <c r="A156" s="8" t="s">
        <v>166</v>
      </c>
      <c r="B156" s="232">
        <f t="shared" si="190"/>
        <v>399</v>
      </c>
      <c r="C156" s="232">
        <f t="shared" si="191"/>
        <v>378</v>
      </c>
      <c r="D156" s="232">
        <f t="shared" si="192"/>
        <v>679</v>
      </c>
      <c r="E156" s="232">
        <f t="shared" si="193"/>
        <v>782</v>
      </c>
      <c r="F156" s="232">
        <f t="shared" si="194"/>
        <v>1663</v>
      </c>
      <c r="G156" s="232">
        <f t="shared" si="195"/>
        <v>1945</v>
      </c>
      <c r="H156" s="232">
        <f t="shared" si="196"/>
        <v>1795</v>
      </c>
      <c r="I156" s="232">
        <f t="shared" si="197"/>
        <v>2158</v>
      </c>
      <c r="J156" s="232">
        <f t="shared" si="198"/>
        <v>1665</v>
      </c>
      <c r="K156" s="232">
        <f t="shared" si="199"/>
        <v>1924</v>
      </c>
      <c r="L156" s="232">
        <f t="shared" si="200"/>
        <v>1141</v>
      </c>
      <c r="M156" s="232">
        <f t="shared" si="201"/>
        <v>1300</v>
      </c>
      <c r="N156" s="232">
        <f t="shared" si="202"/>
        <v>774</v>
      </c>
      <c r="O156" s="232">
        <f t="shared" si="203"/>
        <v>743</v>
      </c>
      <c r="P156" s="232">
        <f t="shared" si="204"/>
        <v>420</v>
      </c>
      <c r="Q156" s="232">
        <f t="shared" si="205"/>
        <v>434</v>
      </c>
      <c r="R156" s="232">
        <f t="shared" si="206"/>
        <v>184</v>
      </c>
      <c r="S156" s="232">
        <f t="shared" si="207"/>
        <v>250</v>
      </c>
      <c r="T156" s="232">
        <f t="shared" si="208"/>
        <v>45</v>
      </c>
      <c r="U156" s="232">
        <f t="shared" si="209"/>
        <v>119</v>
      </c>
      <c r="W156" s="16" t="s">
        <v>161</v>
      </c>
      <c r="X156" s="616">
        <f t="shared" si="169"/>
        <v>355</v>
      </c>
      <c r="Y156" s="616">
        <f t="shared" si="170"/>
        <v>344</v>
      </c>
      <c r="Z156" s="616">
        <f t="shared" si="171"/>
        <v>1223</v>
      </c>
      <c r="AA156" s="616">
        <f t="shared" si="172"/>
        <v>1354</v>
      </c>
      <c r="AB156" s="616">
        <f t="shared" si="173"/>
        <v>4561</v>
      </c>
      <c r="AC156" s="616">
        <f t="shared" si="174"/>
        <v>4508</v>
      </c>
      <c r="AD156" s="616">
        <f t="shared" si="175"/>
        <v>5167</v>
      </c>
      <c r="AE156" s="616">
        <f t="shared" si="176"/>
        <v>4797</v>
      </c>
      <c r="AF156" s="616">
        <f t="shared" si="177"/>
        <v>3922</v>
      </c>
      <c r="AG156" s="616">
        <f t="shared" si="178"/>
        <v>3595</v>
      </c>
      <c r="AH156" s="616">
        <f t="shared" si="179"/>
        <v>2669</v>
      </c>
      <c r="AI156" s="616">
        <f t="shared" si="180"/>
        <v>2727</v>
      </c>
      <c r="AJ156" s="616">
        <f t="shared" si="181"/>
        <v>1446</v>
      </c>
      <c r="AK156" s="616">
        <f t="shared" si="182"/>
        <v>1332</v>
      </c>
      <c r="AL156" s="616">
        <f t="shared" si="183"/>
        <v>614</v>
      </c>
      <c r="AM156" s="616">
        <f t="shared" si="184"/>
        <v>591</v>
      </c>
      <c r="AN156" s="616">
        <f t="shared" si="185"/>
        <v>209</v>
      </c>
      <c r="AO156" s="616">
        <f t="shared" si="186"/>
        <v>283</v>
      </c>
      <c r="AP156" s="616">
        <f t="shared" si="187"/>
        <v>34</v>
      </c>
      <c r="AQ156" s="616">
        <f t="shared" si="188"/>
        <v>87</v>
      </c>
      <c r="AR156" s="616">
        <f t="shared" si="189"/>
        <v>396</v>
      </c>
      <c r="AT156" s="16" t="s">
        <v>161</v>
      </c>
      <c r="AU156" s="13">
        <v>13</v>
      </c>
      <c r="AV156" s="13">
        <v>44</v>
      </c>
      <c r="AW156" s="13">
        <v>39</v>
      </c>
      <c r="AX156" s="13">
        <v>37</v>
      </c>
      <c r="AY156" s="13">
        <v>30</v>
      </c>
      <c r="AZ156" s="13">
        <v>31</v>
      </c>
      <c r="BA156" s="13">
        <v>44</v>
      </c>
      <c r="BB156" s="13">
        <v>33</v>
      </c>
      <c r="BC156" s="13">
        <v>39</v>
      </c>
      <c r="BD156" s="13">
        <v>34</v>
      </c>
      <c r="BE156" s="13">
        <v>56</v>
      </c>
      <c r="BF156" s="13">
        <v>46</v>
      </c>
      <c r="BG156" s="13">
        <v>63</v>
      </c>
      <c r="BH156" s="13">
        <v>71</v>
      </c>
      <c r="BI156" s="13">
        <v>99</v>
      </c>
      <c r="BJ156" s="13">
        <v>114</v>
      </c>
      <c r="BK156" s="13">
        <v>160</v>
      </c>
      <c r="BL156" s="13">
        <v>209</v>
      </c>
      <c r="BM156" s="13">
        <v>303</v>
      </c>
      <c r="BN156" s="13">
        <v>233</v>
      </c>
      <c r="BO156" s="13">
        <v>307</v>
      </c>
      <c r="BP156" s="13">
        <v>334</v>
      </c>
      <c r="BQ156" s="13">
        <v>394</v>
      </c>
      <c r="BR156" s="13">
        <v>414</v>
      </c>
      <c r="BS156" s="13">
        <v>460</v>
      </c>
      <c r="BT156" s="13">
        <v>485</v>
      </c>
      <c r="BU156" s="13">
        <v>518</v>
      </c>
      <c r="BV156" s="13">
        <v>510</v>
      </c>
      <c r="BW156" s="13">
        <v>518</v>
      </c>
      <c r="BX156" s="13">
        <v>568</v>
      </c>
      <c r="BY156" s="13">
        <v>560</v>
      </c>
      <c r="BZ156" s="13">
        <v>562</v>
      </c>
      <c r="CA156" s="13">
        <v>474</v>
      </c>
      <c r="CB156" s="13">
        <v>506</v>
      </c>
      <c r="CC156" s="13">
        <v>463</v>
      </c>
      <c r="CD156" s="13">
        <v>459</v>
      </c>
      <c r="CE156" s="13">
        <v>410</v>
      </c>
      <c r="CF156" s="13">
        <v>456</v>
      </c>
      <c r="CG156" s="13">
        <v>447</v>
      </c>
      <c r="CH156" s="13">
        <v>460</v>
      </c>
      <c r="CI156" s="13">
        <v>406</v>
      </c>
      <c r="CJ156" s="13">
        <v>393</v>
      </c>
      <c r="CK156" s="13">
        <v>381</v>
      </c>
      <c r="CL156" s="13">
        <v>399</v>
      </c>
      <c r="CM156" s="13">
        <v>363</v>
      </c>
      <c r="CN156" s="13">
        <v>341</v>
      </c>
      <c r="CO156" s="13">
        <v>305</v>
      </c>
      <c r="CP156" s="13">
        <v>315</v>
      </c>
      <c r="CQ156" s="13">
        <v>366</v>
      </c>
      <c r="CR156" s="13">
        <v>326</v>
      </c>
      <c r="CS156" s="13">
        <v>331</v>
      </c>
      <c r="CT156" s="13">
        <v>336</v>
      </c>
      <c r="CU156" s="13">
        <v>280</v>
      </c>
      <c r="CV156" s="13">
        <v>274</v>
      </c>
      <c r="CW156" s="13">
        <v>295</v>
      </c>
      <c r="CX156" s="13">
        <v>255</v>
      </c>
      <c r="CY156" s="13">
        <v>245</v>
      </c>
      <c r="CZ156" s="13">
        <v>259</v>
      </c>
      <c r="DA156" s="13">
        <v>228</v>
      </c>
      <c r="DB156" s="13">
        <v>224</v>
      </c>
      <c r="DC156" s="13">
        <v>193</v>
      </c>
      <c r="DD156" s="13">
        <v>161</v>
      </c>
      <c r="DE156" s="13">
        <v>142</v>
      </c>
      <c r="DF156" s="13">
        <v>158</v>
      </c>
      <c r="DG156" s="13">
        <v>127</v>
      </c>
      <c r="DH156" s="13">
        <v>118</v>
      </c>
      <c r="DI156" s="13">
        <v>113</v>
      </c>
      <c r="DJ156" s="13">
        <v>110</v>
      </c>
      <c r="DK156" s="13">
        <v>98</v>
      </c>
      <c r="DL156" s="13">
        <v>112</v>
      </c>
      <c r="DM156" s="13">
        <v>92</v>
      </c>
      <c r="DN156" s="13">
        <v>75</v>
      </c>
      <c r="DO156" s="13">
        <v>70</v>
      </c>
      <c r="DP156" s="13">
        <v>61</v>
      </c>
      <c r="DQ156" s="13">
        <v>58</v>
      </c>
      <c r="DR156" s="13">
        <v>53</v>
      </c>
      <c r="DS156" s="13">
        <v>57</v>
      </c>
      <c r="DT156" s="13">
        <v>44</v>
      </c>
      <c r="DU156" s="13">
        <v>38</v>
      </c>
      <c r="DV156" s="13">
        <v>43</v>
      </c>
      <c r="DW156" s="13">
        <v>30</v>
      </c>
      <c r="DX156" s="13">
        <v>37</v>
      </c>
      <c r="DY156" s="13">
        <v>33</v>
      </c>
      <c r="DZ156" s="13">
        <v>30</v>
      </c>
      <c r="EA156" s="13">
        <v>29</v>
      </c>
      <c r="EB156" s="13">
        <v>37</v>
      </c>
      <c r="EC156" s="13">
        <v>19</v>
      </c>
      <c r="ED156" s="13">
        <v>23</v>
      </c>
      <c r="EE156" s="13">
        <v>24</v>
      </c>
      <c r="EF156" s="13">
        <v>21</v>
      </c>
      <c r="EG156" s="13">
        <v>14</v>
      </c>
      <c r="EH156" s="13">
        <v>15</v>
      </c>
      <c r="EI156" s="13">
        <v>13</v>
      </c>
      <c r="EJ156" s="13">
        <v>15</v>
      </c>
      <c r="EK156" s="13">
        <v>9</v>
      </c>
      <c r="EL156" s="13">
        <v>3</v>
      </c>
      <c r="EM156" s="13">
        <v>6</v>
      </c>
      <c r="EN156" s="13">
        <v>7</v>
      </c>
      <c r="EO156" s="13">
        <v>3</v>
      </c>
      <c r="EP156" s="13">
        <v>1</v>
      </c>
      <c r="EQ156" s="13"/>
      <c r="ER156" s="13"/>
      <c r="ES156" s="13"/>
      <c r="ET156" s="13">
        <v>1</v>
      </c>
      <c r="EU156" s="13"/>
      <c r="EV156" s="13"/>
      <c r="EW156" s="13"/>
      <c r="EX156" s="13"/>
      <c r="EY156" s="13"/>
      <c r="EZ156" s="13"/>
      <c r="FA156" s="13"/>
      <c r="FB156" s="13"/>
      <c r="FC156" s="57">
        <v>19618</v>
      </c>
      <c r="FD156" s="13">
        <v>19618</v>
      </c>
      <c r="FE156" s="16" t="s">
        <v>161</v>
      </c>
      <c r="FF156" s="13">
        <v>17</v>
      </c>
      <c r="FG156" s="13">
        <v>39</v>
      </c>
      <c r="FH156" s="13">
        <v>39</v>
      </c>
      <c r="FI156" s="13">
        <v>32</v>
      </c>
      <c r="FJ156" s="13">
        <v>42</v>
      </c>
      <c r="FK156" s="13">
        <v>33</v>
      </c>
      <c r="FL156" s="13">
        <v>32</v>
      </c>
      <c r="FM156" s="13">
        <v>42</v>
      </c>
      <c r="FN156" s="13">
        <v>39</v>
      </c>
      <c r="FO156" s="13">
        <v>40</v>
      </c>
      <c r="FP156" s="13">
        <v>50</v>
      </c>
      <c r="FQ156" s="13">
        <v>63</v>
      </c>
      <c r="FR156" s="13">
        <v>40</v>
      </c>
      <c r="FS156" s="13">
        <v>64</v>
      </c>
      <c r="FT156" s="13">
        <v>90</v>
      </c>
      <c r="FU156" s="13">
        <v>81</v>
      </c>
      <c r="FV156" s="13">
        <v>137</v>
      </c>
      <c r="FW156" s="13">
        <v>180</v>
      </c>
      <c r="FX156" s="13">
        <v>240</v>
      </c>
      <c r="FY156" s="13">
        <v>278</v>
      </c>
      <c r="FZ156" s="13">
        <v>315</v>
      </c>
      <c r="GA156" s="13">
        <v>374</v>
      </c>
      <c r="GB156" s="13">
        <v>345</v>
      </c>
      <c r="GC156" s="13">
        <v>436</v>
      </c>
      <c r="GD156" s="13">
        <v>490</v>
      </c>
      <c r="GE156" s="13">
        <v>467</v>
      </c>
      <c r="GF156" s="13">
        <v>533</v>
      </c>
      <c r="GG156" s="13">
        <v>515</v>
      </c>
      <c r="GH156" s="13">
        <v>568</v>
      </c>
      <c r="GI156" s="13">
        <v>518</v>
      </c>
      <c r="GJ156" s="13">
        <v>595</v>
      </c>
      <c r="GK156" s="13">
        <v>513</v>
      </c>
      <c r="GL156" s="13">
        <v>548</v>
      </c>
      <c r="GM156" s="13">
        <v>575</v>
      </c>
      <c r="GN156" s="13">
        <v>581</v>
      </c>
      <c r="GO156" s="13">
        <v>512</v>
      </c>
      <c r="GP156" s="13">
        <v>477</v>
      </c>
      <c r="GQ156" s="13">
        <v>475</v>
      </c>
      <c r="GR156" s="13">
        <v>425</v>
      </c>
      <c r="GS156" s="13">
        <v>466</v>
      </c>
      <c r="GT156" s="13">
        <v>435</v>
      </c>
      <c r="GU156" s="13">
        <v>460</v>
      </c>
      <c r="GV156" s="13">
        <v>426</v>
      </c>
      <c r="GW156" s="13">
        <v>415</v>
      </c>
      <c r="GX156" s="13">
        <v>405</v>
      </c>
      <c r="GY156" s="13">
        <v>369</v>
      </c>
      <c r="GZ156" s="13">
        <v>331</v>
      </c>
      <c r="HA156" s="13">
        <v>358</v>
      </c>
      <c r="HB156" s="13">
        <v>371</v>
      </c>
      <c r="HC156" s="13">
        <v>352</v>
      </c>
      <c r="HD156" s="13">
        <v>339</v>
      </c>
      <c r="HE156" s="13">
        <v>312</v>
      </c>
      <c r="HF156" s="13">
        <v>307</v>
      </c>
      <c r="HG156" s="13">
        <v>273</v>
      </c>
      <c r="HH156" s="13">
        <v>260</v>
      </c>
      <c r="HI156" s="13">
        <v>264</v>
      </c>
      <c r="HJ156" s="13">
        <v>237</v>
      </c>
      <c r="HK156" s="13">
        <v>214</v>
      </c>
      <c r="HL156" s="13">
        <v>227</v>
      </c>
      <c r="HM156" s="13">
        <v>236</v>
      </c>
      <c r="HN156" s="13">
        <v>184</v>
      </c>
      <c r="HO156" s="13">
        <v>178</v>
      </c>
      <c r="HP156" s="13">
        <v>175</v>
      </c>
      <c r="HQ156" s="13">
        <v>165</v>
      </c>
      <c r="HR156" s="13">
        <v>148</v>
      </c>
      <c r="HS156" s="13">
        <v>141</v>
      </c>
      <c r="HT156" s="13">
        <v>120</v>
      </c>
      <c r="HU156" s="13">
        <v>139</v>
      </c>
      <c r="HV156" s="13">
        <v>94</v>
      </c>
      <c r="HW156" s="13">
        <v>102</v>
      </c>
      <c r="HX156" s="13">
        <v>91</v>
      </c>
      <c r="HY156" s="13">
        <v>83</v>
      </c>
      <c r="HZ156" s="13">
        <v>61</v>
      </c>
      <c r="IA156" s="13">
        <v>67</v>
      </c>
      <c r="IB156" s="13">
        <v>66</v>
      </c>
      <c r="IC156" s="13">
        <v>63</v>
      </c>
      <c r="ID156" s="13">
        <v>53</v>
      </c>
      <c r="IE156" s="13">
        <v>55</v>
      </c>
      <c r="IF156" s="13">
        <v>42</v>
      </c>
      <c r="IG156" s="13">
        <v>33</v>
      </c>
      <c r="IH156" s="13">
        <v>36</v>
      </c>
      <c r="II156" s="13">
        <v>26</v>
      </c>
      <c r="IJ156" s="13">
        <v>26</v>
      </c>
      <c r="IK156" s="13">
        <v>25</v>
      </c>
      <c r="IL156" s="13">
        <v>23</v>
      </c>
      <c r="IM156" s="13">
        <v>17</v>
      </c>
      <c r="IN156" s="13">
        <v>18</v>
      </c>
      <c r="IO156" s="13">
        <v>17</v>
      </c>
      <c r="IP156" s="13">
        <v>8</v>
      </c>
      <c r="IQ156" s="13">
        <v>13</v>
      </c>
      <c r="IR156" s="13">
        <v>9</v>
      </c>
      <c r="IS156" s="13">
        <v>4</v>
      </c>
      <c r="IT156" s="13">
        <v>7</v>
      </c>
      <c r="IU156" s="13">
        <v>2</v>
      </c>
      <c r="IV156" s="13">
        <v>3</v>
      </c>
      <c r="IW156" s="13">
        <v>3</v>
      </c>
      <c r="IX156" s="13">
        <v>1</v>
      </c>
      <c r="IY156" s="13">
        <v>2</v>
      </c>
      <c r="IZ156" s="13">
        <v>1</v>
      </c>
      <c r="JA156" s="13">
        <v>1</v>
      </c>
      <c r="JB156" s="13"/>
      <c r="JC156" s="13">
        <v>1</v>
      </c>
      <c r="JD156" s="13"/>
      <c r="JE156" s="13"/>
      <c r="JF156" s="13"/>
      <c r="JG156" s="13"/>
      <c r="JH156" s="13">
        <v>1</v>
      </c>
      <c r="JI156" s="57">
        <v>20201</v>
      </c>
      <c r="JJ156" s="13">
        <v>10</v>
      </c>
      <c r="JK156" s="13">
        <v>24</v>
      </c>
      <c r="JL156" s="13"/>
      <c r="JM156" s="13"/>
      <c r="JN156" s="13"/>
      <c r="JO156" s="13">
        <v>2</v>
      </c>
      <c r="JP156" s="13"/>
      <c r="JQ156" s="13">
        <v>1</v>
      </c>
      <c r="JR156" s="13">
        <v>1</v>
      </c>
      <c r="JS156" s="13">
        <v>1</v>
      </c>
      <c r="JT156" s="13">
        <v>6</v>
      </c>
      <c r="JU156" s="13">
        <v>2</v>
      </c>
      <c r="JV156" s="13">
        <v>5</v>
      </c>
      <c r="JW156" s="13">
        <v>2</v>
      </c>
      <c r="JX156" s="13"/>
      <c r="JY156" s="13">
        <v>1</v>
      </c>
      <c r="JZ156" s="13">
        <v>1</v>
      </c>
      <c r="KA156" s="13">
        <v>11</v>
      </c>
      <c r="KB156" s="13">
        <v>8</v>
      </c>
      <c r="KC156" s="13">
        <v>7</v>
      </c>
      <c r="KD156" s="13">
        <v>6</v>
      </c>
      <c r="KE156" s="13">
        <v>2</v>
      </c>
      <c r="KF156" s="13">
        <v>7</v>
      </c>
      <c r="KG156" s="13">
        <v>2</v>
      </c>
      <c r="KH156" s="13">
        <v>7</v>
      </c>
      <c r="KI156" s="13">
        <v>4</v>
      </c>
      <c r="KJ156" s="13">
        <v>9</v>
      </c>
      <c r="KK156" s="13">
        <v>5</v>
      </c>
      <c r="KL156" s="13">
        <v>5</v>
      </c>
      <c r="KM156" s="13">
        <v>5</v>
      </c>
      <c r="KN156" s="13">
        <v>9</v>
      </c>
      <c r="KO156" s="13">
        <v>9</v>
      </c>
      <c r="KP156" s="13">
        <v>8</v>
      </c>
      <c r="KQ156" s="13">
        <v>17</v>
      </c>
      <c r="KR156" s="13">
        <v>14</v>
      </c>
      <c r="KS156" s="13">
        <v>12</v>
      </c>
      <c r="KT156" s="13">
        <v>8</v>
      </c>
      <c r="KU156" s="13">
        <v>10</v>
      </c>
      <c r="KV156" s="13">
        <v>7</v>
      </c>
      <c r="KW156" s="13">
        <v>9</v>
      </c>
      <c r="KX156" s="13">
        <v>7</v>
      </c>
      <c r="KY156" s="13">
        <v>16</v>
      </c>
      <c r="KZ156" s="13">
        <v>6</v>
      </c>
      <c r="LA156" s="13">
        <v>6</v>
      </c>
      <c r="LB156" s="13">
        <v>5</v>
      </c>
      <c r="LC156" s="13">
        <v>1</v>
      </c>
      <c r="LD156" s="13"/>
      <c r="LE156" s="13">
        <v>3</v>
      </c>
      <c r="LF156" s="13">
        <v>3</v>
      </c>
      <c r="LG156" s="13">
        <v>2</v>
      </c>
      <c r="LH156" s="13">
        <v>2</v>
      </c>
      <c r="LI156" s="13">
        <v>3</v>
      </c>
      <c r="LJ156" s="13">
        <v>5</v>
      </c>
      <c r="LK156" s="13">
        <v>4</v>
      </c>
      <c r="LL156" s="13">
        <v>2</v>
      </c>
      <c r="LM156" s="13">
        <v>1</v>
      </c>
      <c r="LN156" s="13">
        <v>3</v>
      </c>
      <c r="LO156" s="13">
        <v>1</v>
      </c>
      <c r="LP156" s="13">
        <v>4</v>
      </c>
      <c r="LQ156" s="13">
        <v>4</v>
      </c>
      <c r="LR156" s="13">
        <v>3</v>
      </c>
      <c r="LS156" s="13">
        <v>2</v>
      </c>
      <c r="LT156" s="13">
        <v>3</v>
      </c>
      <c r="LU156" s="13">
        <v>3</v>
      </c>
      <c r="LV156" s="13">
        <v>3</v>
      </c>
      <c r="LW156" s="13">
        <v>1</v>
      </c>
      <c r="LX156" s="13">
        <v>3</v>
      </c>
      <c r="LY156" s="13">
        <v>2</v>
      </c>
      <c r="LZ156" s="13">
        <v>1</v>
      </c>
      <c r="MA156" s="13">
        <v>2</v>
      </c>
      <c r="MB156" s="13">
        <v>3</v>
      </c>
      <c r="MC156" s="13">
        <v>2</v>
      </c>
      <c r="MD156" s="13"/>
      <c r="ME156" s="13">
        <v>3</v>
      </c>
      <c r="MF156" s="13">
        <v>1</v>
      </c>
      <c r="MG156" s="13">
        <v>1</v>
      </c>
      <c r="MH156" s="13">
        <v>1</v>
      </c>
      <c r="MI156" s="13"/>
      <c r="MJ156" s="13">
        <v>1</v>
      </c>
      <c r="MK156" s="13">
        <v>1</v>
      </c>
      <c r="ML156" s="13"/>
      <c r="MM156" s="13">
        <v>2</v>
      </c>
      <c r="MN156" s="13">
        <v>2</v>
      </c>
      <c r="MO156" s="13"/>
      <c r="MP156" s="13"/>
      <c r="MQ156" s="13">
        <v>3</v>
      </c>
      <c r="MR156" s="13">
        <v>2</v>
      </c>
      <c r="MS156" s="13">
        <v>3</v>
      </c>
      <c r="MT156" s="13">
        <v>2</v>
      </c>
      <c r="MU156" s="13">
        <v>3</v>
      </c>
      <c r="MV156" s="13">
        <v>3</v>
      </c>
      <c r="MW156" s="13">
        <v>5</v>
      </c>
      <c r="MX156" s="13"/>
      <c r="MY156" s="13">
        <v>3</v>
      </c>
      <c r="MZ156" s="13">
        <v>1</v>
      </c>
      <c r="NA156" s="13">
        <v>1</v>
      </c>
      <c r="NB156" s="13">
        <v>2</v>
      </c>
      <c r="NC156" s="13">
        <v>2</v>
      </c>
      <c r="ND156" s="13"/>
      <c r="NE156" s="13"/>
      <c r="NF156" s="13"/>
      <c r="NG156" s="13"/>
      <c r="NH156" s="13"/>
      <c r="NI156" s="13"/>
      <c r="NJ156" s="13"/>
      <c r="NK156" s="13"/>
      <c r="NL156" s="13"/>
      <c r="NM156" s="13">
        <v>10</v>
      </c>
      <c r="NN156" s="57">
        <v>395</v>
      </c>
      <c r="NO156" s="13">
        <v>20596</v>
      </c>
    </row>
    <row r="157" spans="1:379">
      <c r="A157" s="8" t="s">
        <v>219</v>
      </c>
      <c r="B157" s="232">
        <f t="shared" si="190"/>
        <v>13</v>
      </c>
      <c r="C157" s="232">
        <f t="shared" si="191"/>
        <v>7</v>
      </c>
      <c r="D157" s="232">
        <f t="shared" si="192"/>
        <v>35</v>
      </c>
      <c r="E157" s="232">
        <f t="shared" si="193"/>
        <v>52</v>
      </c>
      <c r="F157" s="232">
        <f t="shared" si="194"/>
        <v>100</v>
      </c>
      <c r="G157" s="232">
        <f t="shared" si="195"/>
        <v>116</v>
      </c>
      <c r="H157" s="232">
        <f t="shared" si="196"/>
        <v>78</v>
      </c>
      <c r="I157" s="232">
        <f t="shared" si="197"/>
        <v>97</v>
      </c>
      <c r="J157" s="232">
        <f t="shared" si="198"/>
        <v>85</v>
      </c>
      <c r="K157" s="232">
        <f t="shared" si="199"/>
        <v>79</v>
      </c>
      <c r="L157" s="232">
        <f t="shared" si="200"/>
        <v>57</v>
      </c>
      <c r="M157" s="232">
        <f t="shared" si="201"/>
        <v>71</v>
      </c>
      <c r="N157" s="232">
        <f t="shared" si="202"/>
        <v>40</v>
      </c>
      <c r="O157" s="232">
        <f t="shared" si="203"/>
        <v>39</v>
      </c>
      <c r="P157" s="232">
        <f t="shared" si="204"/>
        <v>22</v>
      </c>
      <c r="Q157" s="232">
        <f t="shared" si="205"/>
        <v>22</v>
      </c>
      <c r="R157" s="232">
        <f t="shared" si="206"/>
        <v>9</v>
      </c>
      <c r="S157" s="232">
        <f t="shared" si="207"/>
        <v>22</v>
      </c>
      <c r="T157" s="232">
        <f t="shared" si="208"/>
        <v>2</v>
      </c>
      <c r="U157" s="232">
        <f t="shared" si="209"/>
        <v>6</v>
      </c>
      <c r="W157" s="16" t="s">
        <v>218</v>
      </c>
      <c r="X157" s="616">
        <f t="shared" si="169"/>
        <v>28</v>
      </c>
      <c r="Y157" s="616">
        <f t="shared" si="170"/>
        <v>27</v>
      </c>
      <c r="Z157" s="616">
        <f t="shared" si="171"/>
        <v>272</v>
      </c>
      <c r="AA157" s="616">
        <f t="shared" si="172"/>
        <v>333</v>
      </c>
      <c r="AB157" s="616">
        <f t="shared" si="173"/>
        <v>1289</v>
      </c>
      <c r="AC157" s="616">
        <f t="shared" si="174"/>
        <v>1134</v>
      </c>
      <c r="AD157" s="616">
        <f t="shared" si="175"/>
        <v>1885</v>
      </c>
      <c r="AE157" s="616">
        <f t="shared" si="176"/>
        <v>1525</v>
      </c>
      <c r="AF157" s="616">
        <f t="shared" si="177"/>
        <v>1729</v>
      </c>
      <c r="AG157" s="616">
        <f t="shared" si="178"/>
        <v>1352</v>
      </c>
      <c r="AH157" s="616">
        <f t="shared" si="179"/>
        <v>1128</v>
      </c>
      <c r="AI157" s="616">
        <f t="shared" si="180"/>
        <v>867</v>
      </c>
      <c r="AJ157" s="616">
        <f t="shared" si="181"/>
        <v>566</v>
      </c>
      <c r="AK157" s="616">
        <f t="shared" si="182"/>
        <v>546</v>
      </c>
      <c r="AL157" s="616">
        <f t="shared" si="183"/>
        <v>308</v>
      </c>
      <c r="AM157" s="616">
        <f t="shared" si="184"/>
        <v>302</v>
      </c>
      <c r="AN157" s="616">
        <f t="shared" si="185"/>
        <v>124</v>
      </c>
      <c r="AO157" s="616">
        <f t="shared" si="186"/>
        <v>134</v>
      </c>
      <c r="AP157" s="616">
        <f t="shared" si="187"/>
        <v>13</v>
      </c>
      <c r="AQ157" s="616">
        <f t="shared" si="188"/>
        <v>39</v>
      </c>
      <c r="AR157" s="616">
        <f t="shared" si="189"/>
        <v>77</v>
      </c>
      <c r="AT157" s="16" t="s">
        <v>218</v>
      </c>
      <c r="AU157" s="13">
        <v>2</v>
      </c>
      <c r="AV157" s="13">
        <v>3</v>
      </c>
      <c r="AW157" s="13">
        <v>2</v>
      </c>
      <c r="AX157" s="13">
        <v>5</v>
      </c>
      <c r="AY157" s="13">
        <v>1</v>
      </c>
      <c r="AZ157" s="13">
        <v>1</v>
      </c>
      <c r="BA157" s="13">
        <v>4</v>
      </c>
      <c r="BB157" s="13">
        <v>3</v>
      </c>
      <c r="BC157" s="13">
        <v>3</v>
      </c>
      <c r="BD157" s="13">
        <v>3</v>
      </c>
      <c r="BE157" s="13">
        <v>3</v>
      </c>
      <c r="BF157" s="13">
        <v>11</v>
      </c>
      <c r="BG157" s="13">
        <v>14</v>
      </c>
      <c r="BH157" s="13">
        <v>18</v>
      </c>
      <c r="BI157" s="13">
        <v>22</v>
      </c>
      <c r="BJ157" s="13">
        <v>44</v>
      </c>
      <c r="BK157" s="13">
        <v>36</v>
      </c>
      <c r="BL157" s="13">
        <v>41</v>
      </c>
      <c r="BM157" s="13">
        <v>81</v>
      </c>
      <c r="BN157" s="13">
        <v>63</v>
      </c>
      <c r="BO157" s="13">
        <v>75</v>
      </c>
      <c r="BP157" s="13">
        <v>82</v>
      </c>
      <c r="BQ157" s="13">
        <v>108</v>
      </c>
      <c r="BR157" s="13">
        <v>104</v>
      </c>
      <c r="BS157" s="13">
        <v>104</v>
      </c>
      <c r="BT157" s="13">
        <v>116</v>
      </c>
      <c r="BU157" s="13">
        <v>119</v>
      </c>
      <c r="BV157" s="13">
        <v>137</v>
      </c>
      <c r="BW157" s="13">
        <v>144</v>
      </c>
      <c r="BX157" s="13">
        <v>145</v>
      </c>
      <c r="BY157" s="13">
        <v>171</v>
      </c>
      <c r="BZ157" s="13">
        <v>140</v>
      </c>
      <c r="CA157" s="13">
        <v>141</v>
      </c>
      <c r="CB157" s="13">
        <v>138</v>
      </c>
      <c r="CC157" s="13">
        <v>147</v>
      </c>
      <c r="CD157" s="13">
        <v>142</v>
      </c>
      <c r="CE157" s="13">
        <v>136</v>
      </c>
      <c r="CF157" s="13">
        <v>177</v>
      </c>
      <c r="CG157" s="13">
        <v>151</v>
      </c>
      <c r="CH157" s="13">
        <v>182</v>
      </c>
      <c r="CI157" s="13">
        <v>136</v>
      </c>
      <c r="CJ157" s="13">
        <v>149</v>
      </c>
      <c r="CK157" s="13">
        <v>158</v>
      </c>
      <c r="CL157" s="13">
        <v>142</v>
      </c>
      <c r="CM157" s="13">
        <v>147</v>
      </c>
      <c r="CN157" s="13">
        <v>122</v>
      </c>
      <c r="CO157" s="13">
        <v>129</v>
      </c>
      <c r="CP157" s="13">
        <v>131</v>
      </c>
      <c r="CQ157" s="13">
        <v>116</v>
      </c>
      <c r="CR157" s="13">
        <v>122</v>
      </c>
      <c r="CS157" s="13">
        <v>105</v>
      </c>
      <c r="CT157" s="13">
        <v>90</v>
      </c>
      <c r="CU157" s="13">
        <v>83</v>
      </c>
      <c r="CV157" s="13">
        <v>95</v>
      </c>
      <c r="CW157" s="13">
        <v>102</v>
      </c>
      <c r="CX157" s="13">
        <v>84</v>
      </c>
      <c r="CY157" s="13">
        <v>84</v>
      </c>
      <c r="CZ157" s="13">
        <v>81</v>
      </c>
      <c r="DA157" s="13">
        <v>69</v>
      </c>
      <c r="DB157" s="13">
        <v>74</v>
      </c>
      <c r="DC157" s="13">
        <v>57</v>
      </c>
      <c r="DD157" s="13">
        <v>70</v>
      </c>
      <c r="DE157" s="13">
        <v>55</v>
      </c>
      <c r="DF157" s="13">
        <v>61</v>
      </c>
      <c r="DG157" s="13">
        <v>52</v>
      </c>
      <c r="DH157" s="13">
        <v>65</v>
      </c>
      <c r="DI157" s="13">
        <v>53</v>
      </c>
      <c r="DJ157" s="13">
        <v>53</v>
      </c>
      <c r="DK157" s="13">
        <v>43</v>
      </c>
      <c r="DL157" s="13">
        <v>37</v>
      </c>
      <c r="DM157" s="13">
        <v>41</v>
      </c>
      <c r="DN157" s="13">
        <v>38</v>
      </c>
      <c r="DO157" s="13">
        <v>29</v>
      </c>
      <c r="DP157" s="13">
        <v>36</v>
      </c>
      <c r="DQ157" s="13">
        <v>23</v>
      </c>
      <c r="DR157" s="13">
        <v>28</v>
      </c>
      <c r="DS157" s="13">
        <v>30</v>
      </c>
      <c r="DT157" s="13">
        <v>27</v>
      </c>
      <c r="DU157" s="13">
        <v>26</v>
      </c>
      <c r="DV157" s="13">
        <v>24</v>
      </c>
      <c r="DW157" s="13">
        <v>24</v>
      </c>
      <c r="DX157" s="13">
        <v>19</v>
      </c>
      <c r="DY157" s="13">
        <v>13</v>
      </c>
      <c r="DZ157" s="13">
        <v>18</v>
      </c>
      <c r="EA157" s="13">
        <v>12</v>
      </c>
      <c r="EB157" s="13">
        <v>8</v>
      </c>
      <c r="EC157" s="13">
        <v>15</v>
      </c>
      <c r="ED157" s="13">
        <v>7</v>
      </c>
      <c r="EE157" s="13">
        <v>9</v>
      </c>
      <c r="EF157" s="13">
        <v>9</v>
      </c>
      <c r="EG157" s="13">
        <v>12</v>
      </c>
      <c r="EH157" s="13">
        <v>12</v>
      </c>
      <c r="EI157" s="13">
        <v>3</v>
      </c>
      <c r="EJ157" s="13">
        <v>3</v>
      </c>
      <c r="EK157" s="13">
        <v>3</v>
      </c>
      <c r="EL157" s="13">
        <v>1</v>
      </c>
      <c r="EM157" s="13"/>
      <c r="EN157" s="13">
        <v>2</v>
      </c>
      <c r="EO157" s="13">
        <v>1</v>
      </c>
      <c r="EP157" s="13">
        <v>1</v>
      </c>
      <c r="EQ157" s="13"/>
      <c r="ER157" s="13">
        <v>1</v>
      </c>
      <c r="ES157" s="13"/>
      <c r="ET157" s="13"/>
      <c r="EU157" s="13"/>
      <c r="EV157" s="13"/>
      <c r="EW157" s="13"/>
      <c r="EX157" s="13"/>
      <c r="EY157" s="13"/>
      <c r="EZ157" s="13"/>
      <c r="FA157" s="13"/>
      <c r="FB157" s="13">
        <v>1</v>
      </c>
      <c r="FC157" s="57">
        <v>6260</v>
      </c>
      <c r="FD157" s="13">
        <v>6260</v>
      </c>
      <c r="FE157" s="16" t="s">
        <v>218</v>
      </c>
      <c r="FF157" s="13">
        <v>3</v>
      </c>
      <c r="FG157" s="13">
        <v>5</v>
      </c>
      <c r="FH157" s="13"/>
      <c r="FI157" s="13">
        <v>3</v>
      </c>
      <c r="FJ157" s="13">
        <v>3</v>
      </c>
      <c r="FK157" s="13">
        <v>2</v>
      </c>
      <c r="FL157" s="13"/>
      <c r="FM157" s="13">
        <v>4</v>
      </c>
      <c r="FN157" s="13">
        <v>6</v>
      </c>
      <c r="FO157" s="13">
        <v>2</v>
      </c>
      <c r="FP157" s="13">
        <v>2</v>
      </c>
      <c r="FQ157" s="13">
        <v>4</v>
      </c>
      <c r="FR157" s="13">
        <v>9</v>
      </c>
      <c r="FS157" s="13">
        <v>11</v>
      </c>
      <c r="FT157" s="13">
        <v>27</v>
      </c>
      <c r="FU157" s="13">
        <v>18</v>
      </c>
      <c r="FV157" s="13">
        <v>34</v>
      </c>
      <c r="FW157" s="13">
        <v>42</v>
      </c>
      <c r="FX157" s="13">
        <v>65</v>
      </c>
      <c r="FY157" s="13">
        <v>60</v>
      </c>
      <c r="FZ157" s="13">
        <v>89</v>
      </c>
      <c r="GA157" s="13">
        <v>82</v>
      </c>
      <c r="GB157" s="13">
        <v>88</v>
      </c>
      <c r="GC157" s="13">
        <v>135</v>
      </c>
      <c r="GD157" s="13">
        <v>121</v>
      </c>
      <c r="GE157" s="13">
        <v>143</v>
      </c>
      <c r="GF157" s="13">
        <v>153</v>
      </c>
      <c r="GG157" s="13">
        <v>156</v>
      </c>
      <c r="GH157" s="13">
        <v>149</v>
      </c>
      <c r="GI157" s="13">
        <v>173</v>
      </c>
      <c r="GJ157" s="13">
        <v>215</v>
      </c>
      <c r="GK157" s="13">
        <v>178</v>
      </c>
      <c r="GL157" s="13">
        <v>176</v>
      </c>
      <c r="GM157" s="13">
        <v>183</v>
      </c>
      <c r="GN157" s="13">
        <v>184</v>
      </c>
      <c r="GO157" s="13">
        <v>209</v>
      </c>
      <c r="GP157" s="13">
        <v>203</v>
      </c>
      <c r="GQ157" s="13">
        <v>190</v>
      </c>
      <c r="GR157" s="13">
        <v>157</v>
      </c>
      <c r="GS157" s="13">
        <v>190</v>
      </c>
      <c r="GT157" s="13">
        <v>218</v>
      </c>
      <c r="GU157" s="13">
        <v>201</v>
      </c>
      <c r="GV157" s="13">
        <v>175</v>
      </c>
      <c r="GW157" s="13">
        <v>179</v>
      </c>
      <c r="GX157" s="13">
        <v>198</v>
      </c>
      <c r="GY157" s="13">
        <v>149</v>
      </c>
      <c r="GZ157" s="13">
        <v>161</v>
      </c>
      <c r="HA157" s="13">
        <v>146</v>
      </c>
      <c r="HB157" s="13">
        <v>150</v>
      </c>
      <c r="HC157" s="13">
        <v>152</v>
      </c>
      <c r="HD157" s="13">
        <v>125</v>
      </c>
      <c r="HE157" s="13">
        <v>118</v>
      </c>
      <c r="HF157" s="13">
        <v>126</v>
      </c>
      <c r="HG157" s="13">
        <v>137</v>
      </c>
      <c r="HH157" s="13">
        <v>123</v>
      </c>
      <c r="HI157" s="13">
        <v>96</v>
      </c>
      <c r="HJ157" s="13">
        <v>110</v>
      </c>
      <c r="HK157" s="13">
        <v>98</v>
      </c>
      <c r="HL157" s="13">
        <v>111</v>
      </c>
      <c r="HM157" s="13">
        <v>84</v>
      </c>
      <c r="HN157" s="13">
        <v>80</v>
      </c>
      <c r="HO157" s="13">
        <v>66</v>
      </c>
      <c r="HP157" s="13">
        <v>60</v>
      </c>
      <c r="HQ157" s="13">
        <v>57</v>
      </c>
      <c r="HR157" s="13">
        <v>54</v>
      </c>
      <c r="HS157" s="13">
        <v>56</v>
      </c>
      <c r="HT157" s="13">
        <v>58</v>
      </c>
      <c r="HU157" s="13">
        <v>44</v>
      </c>
      <c r="HV157" s="13">
        <v>55</v>
      </c>
      <c r="HW157" s="13">
        <v>36</v>
      </c>
      <c r="HX157" s="13">
        <v>33</v>
      </c>
      <c r="HY157" s="13">
        <v>39</v>
      </c>
      <c r="HZ157" s="13">
        <v>25</v>
      </c>
      <c r="IA157" s="13">
        <v>37</v>
      </c>
      <c r="IB157" s="13">
        <v>31</v>
      </c>
      <c r="IC157" s="13">
        <v>37</v>
      </c>
      <c r="ID157" s="13">
        <v>28</v>
      </c>
      <c r="IE157" s="13">
        <v>23</v>
      </c>
      <c r="IF157" s="13">
        <v>35</v>
      </c>
      <c r="IG157" s="13">
        <v>20</v>
      </c>
      <c r="IH157" s="13">
        <v>21</v>
      </c>
      <c r="II157" s="13">
        <v>15</v>
      </c>
      <c r="IJ157" s="13">
        <v>13</v>
      </c>
      <c r="IK157" s="13">
        <v>19</v>
      </c>
      <c r="IL157" s="13">
        <v>18</v>
      </c>
      <c r="IM157" s="13">
        <v>11</v>
      </c>
      <c r="IN157" s="13">
        <v>11</v>
      </c>
      <c r="IO157" s="13">
        <v>6</v>
      </c>
      <c r="IP157" s="13">
        <v>7</v>
      </c>
      <c r="IQ157" s="13">
        <v>3</v>
      </c>
      <c r="IR157" s="13">
        <v>1</v>
      </c>
      <c r="IS157" s="13">
        <v>6</v>
      </c>
      <c r="IT157" s="13">
        <v>3</v>
      </c>
      <c r="IU157" s="13"/>
      <c r="IV157" s="13">
        <v>1</v>
      </c>
      <c r="IW157" s="13"/>
      <c r="IX157" s="13">
        <v>2</v>
      </c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57">
        <v>7342</v>
      </c>
      <c r="JJ157" s="13">
        <v>1</v>
      </c>
      <c r="JK157" s="13">
        <v>2</v>
      </c>
      <c r="JL157" s="13"/>
      <c r="JM157" s="13"/>
      <c r="JN157" s="13"/>
      <c r="JO157" s="13"/>
      <c r="JP157" s="13">
        <v>1</v>
      </c>
      <c r="JQ157" s="13"/>
      <c r="JR157" s="13"/>
      <c r="JS157" s="13"/>
      <c r="JT157" s="13"/>
      <c r="JU157" s="13">
        <v>1</v>
      </c>
      <c r="JV157" s="13"/>
      <c r="JW157" s="13">
        <v>1</v>
      </c>
      <c r="JX157" s="13"/>
      <c r="JY157" s="13"/>
      <c r="JZ157" s="13"/>
      <c r="KA157" s="13"/>
      <c r="KB157" s="13"/>
      <c r="KC157" s="13"/>
      <c r="KD157" s="13">
        <v>1</v>
      </c>
      <c r="KE157" s="13">
        <v>1</v>
      </c>
      <c r="KF157" s="13">
        <v>1</v>
      </c>
      <c r="KG157" s="13"/>
      <c r="KH157" s="13">
        <v>2</v>
      </c>
      <c r="KI157" s="13"/>
      <c r="KJ157" s="13">
        <v>1</v>
      </c>
      <c r="KK157" s="13"/>
      <c r="KL157" s="13">
        <v>2</v>
      </c>
      <c r="KM157" s="13">
        <v>1</v>
      </c>
      <c r="KN157" s="13">
        <v>1</v>
      </c>
      <c r="KO157" s="13">
        <v>1</v>
      </c>
      <c r="KP157" s="13">
        <v>5</v>
      </c>
      <c r="KQ157" s="13">
        <v>6</v>
      </c>
      <c r="KR157" s="13">
        <v>1</v>
      </c>
      <c r="KS157" s="13">
        <v>4</v>
      </c>
      <c r="KT157" s="13">
        <v>1</v>
      </c>
      <c r="KU157" s="13">
        <v>2</v>
      </c>
      <c r="KV157" s="13"/>
      <c r="KW157" s="13"/>
      <c r="KX157" s="13">
        <v>1</v>
      </c>
      <c r="KY157" s="13">
        <v>2</v>
      </c>
      <c r="KZ157" s="13">
        <v>1</v>
      </c>
      <c r="LA157" s="13">
        <v>2</v>
      </c>
      <c r="LB157" s="13">
        <v>1</v>
      </c>
      <c r="LC157" s="13">
        <v>2</v>
      </c>
      <c r="LD157" s="13">
        <v>1</v>
      </c>
      <c r="LE157" s="13">
        <v>1</v>
      </c>
      <c r="LF157" s="13">
        <v>1</v>
      </c>
      <c r="LG157" s="13">
        <v>1</v>
      </c>
      <c r="LH157" s="13">
        <v>1</v>
      </c>
      <c r="LI157" s="13"/>
      <c r="LJ157" s="13">
        <v>2</v>
      </c>
      <c r="LK157" s="13">
        <v>1</v>
      </c>
      <c r="LL157" s="13"/>
      <c r="LM157" s="13"/>
      <c r="LN157" s="13"/>
      <c r="LO157" s="13"/>
      <c r="LP157" s="13"/>
      <c r="LQ157" s="13">
        <v>1</v>
      </c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>
        <v>1</v>
      </c>
      <c r="MC157" s="13"/>
      <c r="MD157" s="13"/>
      <c r="ME157" s="13"/>
      <c r="MF157" s="13"/>
      <c r="MG157" s="13">
        <v>1</v>
      </c>
      <c r="MH157" s="13">
        <v>1</v>
      </c>
      <c r="MI157" s="13"/>
      <c r="MJ157" s="13"/>
      <c r="MK157" s="13"/>
      <c r="ML157" s="13"/>
      <c r="MM157" s="13">
        <v>1</v>
      </c>
      <c r="MN157" s="13">
        <v>2</v>
      </c>
      <c r="MO157" s="13">
        <v>5</v>
      </c>
      <c r="MP157" s="13"/>
      <c r="MQ157" s="13">
        <v>1</v>
      </c>
      <c r="MR157" s="13">
        <v>1</v>
      </c>
      <c r="MS157" s="13">
        <v>1</v>
      </c>
      <c r="MT157" s="13"/>
      <c r="MU157" s="13"/>
      <c r="MV157" s="13">
        <v>1</v>
      </c>
      <c r="MW157" s="13">
        <v>1</v>
      </c>
      <c r="MX157" s="13">
        <v>2</v>
      </c>
      <c r="MY157" s="13">
        <v>1</v>
      </c>
      <c r="MZ157" s="13">
        <v>1</v>
      </c>
      <c r="NA157" s="13">
        <v>2</v>
      </c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57">
        <v>76</v>
      </c>
      <c r="NO157" s="13">
        <v>7418</v>
      </c>
    </row>
    <row r="158" spans="1:379">
      <c r="A158" s="9" t="s">
        <v>168</v>
      </c>
      <c r="B158" s="232">
        <f t="shared" si="190"/>
        <v>454</v>
      </c>
      <c r="C158" s="232">
        <f t="shared" si="191"/>
        <v>404</v>
      </c>
      <c r="D158" s="232">
        <f t="shared" si="192"/>
        <v>1856</v>
      </c>
      <c r="E158" s="232">
        <f t="shared" si="193"/>
        <v>1911</v>
      </c>
      <c r="F158" s="232">
        <f t="shared" si="194"/>
        <v>5013</v>
      </c>
      <c r="G158" s="232">
        <f t="shared" si="195"/>
        <v>5081</v>
      </c>
      <c r="H158" s="232">
        <f t="shared" si="196"/>
        <v>5227</v>
      </c>
      <c r="I158" s="232">
        <f t="shared" si="197"/>
        <v>4848</v>
      </c>
      <c r="J158" s="232">
        <f t="shared" si="198"/>
        <v>4828</v>
      </c>
      <c r="K158" s="232">
        <f t="shared" si="199"/>
        <v>4836</v>
      </c>
      <c r="L158" s="232">
        <f t="shared" si="200"/>
        <v>3436</v>
      </c>
      <c r="M158" s="232">
        <f t="shared" si="201"/>
        <v>3148</v>
      </c>
      <c r="N158" s="232">
        <f t="shared" si="202"/>
        <v>1627</v>
      </c>
      <c r="O158" s="232">
        <f t="shared" si="203"/>
        <v>1449</v>
      </c>
      <c r="P158" s="232">
        <f t="shared" si="204"/>
        <v>755</v>
      </c>
      <c r="Q158" s="232">
        <f t="shared" si="205"/>
        <v>638</v>
      </c>
      <c r="R158" s="232">
        <f t="shared" si="206"/>
        <v>228</v>
      </c>
      <c r="S158" s="232">
        <f t="shared" si="207"/>
        <v>278</v>
      </c>
      <c r="T158" s="232">
        <f t="shared" si="208"/>
        <v>31</v>
      </c>
      <c r="U158" s="232">
        <f t="shared" si="209"/>
        <v>67</v>
      </c>
      <c r="W158" s="16" t="s">
        <v>163</v>
      </c>
      <c r="X158" s="616">
        <f t="shared" si="169"/>
        <v>20</v>
      </c>
      <c r="Y158" s="616">
        <f t="shared" si="170"/>
        <v>23</v>
      </c>
      <c r="Z158" s="616">
        <f t="shared" si="171"/>
        <v>195</v>
      </c>
      <c r="AA158" s="616">
        <f t="shared" si="172"/>
        <v>187</v>
      </c>
      <c r="AB158" s="616">
        <f t="shared" si="173"/>
        <v>589</v>
      </c>
      <c r="AC158" s="616">
        <f t="shared" si="174"/>
        <v>585</v>
      </c>
      <c r="AD158" s="616">
        <f t="shared" si="175"/>
        <v>675</v>
      </c>
      <c r="AE158" s="616">
        <f t="shared" si="176"/>
        <v>673</v>
      </c>
      <c r="AF158" s="616">
        <f t="shared" si="177"/>
        <v>638</v>
      </c>
      <c r="AG158" s="616">
        <f t="shared" si="178"/>
        <v>611</v>
      </c>
      <c r="AH158" s="616">
        <f t="shared" si="179"/>
        <v>438</v>
      </c>
      <c r="AI158" s="616">
        <f t="shared" si="180"/>
        <v>438</v>
      </c>
      <c r="AJ158" s="616">
        <f t="shared" si="181"/>
        <v>285</v>
      </c>
      <c r="AK158" s="616">
        <f t="shared" si="182"/>
        <v>260</v>
      </c>
      <c r="AL158" s="616">
        <f t="shared" si="183"/>
        <v>144</v>
      </c>
      <c r="AM158" s="616">
        <f t="shared" si="184"/>
        <v>138</v>
      </c>
      <c r="AN158" s="616">
        <f t="shared" si="185"/>
        <v>54</v>
      </c>
      <c r="AO158" s="616">
        <f t="shared" si="186"/>
        <v>56</v>
      </c>
      <c r="AP158" s="616">
        <f t="shared" si="187"/>
        <v>8</v>
      </c>
      <c r="AQ158" s="616">
        <f t="shared" si="188"/>
        <v>22</v>
      </c>
      <c r="AR158" s="616">
        <f t="shared" si="189"/>
        <v>31</v>
      </c>
      <c r="AT158" s="16" t="s">
        <v>163</v>
      </c>
      <c r="AU158" s="13">
        <v>4</v>
      </c>
      <c r="AV158" s="13">
        <v>2</v>
      </c>
      <c r="AW158" s="13">
        <v>1</v>
      </c>
      <c r="AX158" s="13">
        <v>3</v>
      </c>
      <c r="AY158" s="13">
        <v>2</v>
      </c>
      <c r="AZ158" s="13">
        <v>3</v>
      </c>
      <c r="BA158" s="13"/>
      <c r="BB158" s="13">
        <v>2</v>
      </c>
      <c r="BC158" s="13">
        <v>3</v>
      </c>
      <c r="BD158" s="13">
        <v>3</v>
      </c>
      <c r="BE158" s="13">
        <v>3</v>
      </c>
      <c r="BF158" s="13">
        <v>9</v>
      </c>
      <c r="BG158" s="13">
        <v>2</v>
      </c>
      <c r="BH158" s="13">
        <v>8</v>
      </c>
      <c r="BI158" s="13">
        <v>8</v>
      </c>
      <c r="BJ158" s="13">
        <v>18</v>
      </c>
      <c r="BK158" s="13">
        <v>23</v>
      </c>
      <c r="BL158" s="13">
        <v>31</v>
      </c>
      <c r="BM158" s="13">
        <v>48</v>
      </c>
      <c r="BN158" s="13">
        <v>37</v>
      </c>
      <c r="BO158" s="13">
        <v>41</v>
      </c>
      <c r="BP158" s="13">
        <v>44</v>
      </c>
      <c r="BQ158" s="13">
        <v>47</v>
      </c>
      <c r="BR158" s="13">
        <v>56</v>
      </c>
      <c r="BS158" s="13">
        <v>61</v>
      </c>
      <c r="BT158" s="13">
        <v>64</v>
      </c>
      <c r="BU158" s="13">
        <v>57</v>
      </c>
      <c r="BV158" s="13">
        <v>66</v>
      </c>
      <c r="BW158" s="13">
        <v>63</v>
      </c>
      <c r="BX158" s="13">
        <v>86</v>
      </c>
      <c r="BY158" s="13">
        <v>88</v>
      </c>
      <c r="BZ158" s="13">
        <v>62</v>
      </c>
      <c r="CA158" s="13">
        <v>71</v>
      </c>
      <c r="CB158" s="13">
        <v>57</v>
      </c>
      <c r="CC158" s="13">
        <v>72</v>
      </c>
      <c r="CD158" s="13">
        <v>74</v>
      </c>
      <c r="CE158" s="13">
        <v>53</v>
      </c>
      <c r="CF158" s="13">
        <v>68</v>
      </c>
      <c r="CG158" s="13">
        <v>69</v>
      </c>
      <c r="CH158" s="13">
        <v>59</v>
      </c>
      <c r="CI158" s="13">
        <v>65</v>
      </c>
      <c r="CJ158" s="13">
        <v>71</v>
      </c>
      <c r="CK158" s="13">
        <v>68</v>
      </c>
      <c r="CL158" s="13">
        <v>63</v>
      </c>
      <c r="CM158" s="13">
        <v>57</v>
      </c>
      <c r="CN158" s="13">
        <v>47</v>
      </c>
      <c r="CO158" s="13">
        <v>67</v>
      </c>
      <c r="CP158" s="13">
        <v>59</v>
      </c>
      <c r="CQ158" s="13">
        <v>58</v>
      </c>
      <c r="CR158" s="13">
        <v>56</v>
      </c>
      <c r="CS158" s="13">
        <v>43</v>
      </c>
      <c r="CT158" s="13">
        <v>47</v>
      </c>
      <c r="CU158" s="13">
        <v>52</v>
      </c>
      <c r="CV158" s="13">
        <v>43</v>
      </c>
      <c r="CW158" s="13">
        <v>51</v>
      </c>
      <c r="CX158" s="13">
        <v>48</v>
      </c>
      <c r="CY158" s="13">
        <v>44</v>
      </c>
      <c r="CZ158" s="13">
        <v>45</v>
      </c>
      <c r="DA158" s="13">
        <v>37</v>
      </c>
      <c r="DB158" s="13">
        <v>28</v>
      </c>
      <c r="DC158" s="13">
        <v>31</v>
      </c>
      <c r="DD158" s="13">
        <v>28</v>
      </c>
      <c r="DE158" s="13">
        <v>32</v>
      </c>
      <c r="DF158" s="13">
        <v>29</v>
      </c>
      <c r="DG158" s="13">
        <v>25</v>
      </c>
      <c r="DH158" s="13">
        <v>22</v>
      </c>
      <c r="DI158" s="13">
        <v>28</v>
      </c>
      <c r="DJ158" s="13">
        <v>21</v>
      </c>
      <c r="DK158" s="13">
        <v>23</v>
      </c>
      <c r="DL158" s="13">
        <v>21</v>
      </c>
      <c r="DM158" s="13">
        <v>24</v>
      </c>
      <c r="DN158" s="13">
        <v>16</v>
      </c>
      <c r="DO158" s="13">
        <v>15</v>
      </c>
      <c r="DP158" s="13">
        <v>13</v>
      </c>
      <c r="DQ158" s="13">
        <v>15</v>
      </c>
      <c r="DR158" s="13">
        <v>17</v>
      </c>
      <c r="DS158" s="13">
        <v>13</v>
      </c>
      <c r="DT158" s="13">
        <v>7</v>
      </c>
      <c r="DU158" s="13">
        <v>5</v>
      </c>
      <c r="DV158" s="13">
        <v>13</v>
      </c>
      <c r="DW158" s="13">
        <v>6</v>
      </c>
      <c r="DX158" s="13">
        <v>9</v>
      </c>
      <c r="DY158" s="13">
        <v>5</v>
      </c>
      <c r="DZ158" s="13">
        <v>10</v>
      </c>
      <c r="EA158" s="13">
        <v>2</v>
      </c>
      <c r="EB158" s="13">
        <v>4</v>
      </c>
      <c r="EC158" s="13">
        <v>6</v>
      </c>
      <c r="ED158" s="13">
        <v>5</v>
      </c>
      <c r="EE158" s="13">
        <v>3</v>
      </c>
      <c r="EF158" s="13">
        <v>6</v>
      </c>
      <c r="EG158" s="13">
        <v>5</v>
      </c>
      <c r="EH158" s="13">
        <v>3</v>
      </c>
      <c r="EI158" s="13"/>
      <c r="EJ158" s="13">
        <v>5</v>
      </c>
      <c r="EK158" s="13">
        <v>1</v>
      </c>
      <c r="EL158" s="13">
        <v>2</v>
      </c>
      <c r="EM158" s="13">
        <v>2</v>
      </c>
      <c r="EN158" s="13">
        <v>2</v>
      </c>
      <c r="EO158" s="13">
        <v>1</v>
      </c>
      <c r="EP158" s="13"/>
      <c r="EQ158" s="13"/>
      <c r="ER158" s="13"/>
      <c r="ES158" s="13"/>
      <c r="ET158" s="13"/>
      <c r="EU158" s="13">
        <v>1</v>
      </c>
      <c r="EV158" s="13"/>
      <c r="EW158" s="13"/>
      <c r="EX158" s="13"/>
      <c r="EY158" s="13"/>
      <c r="EZ158" s="13"/>
      <c r="FA158" s="13"/>
      <c r="FB158" s="13">
        <v>1</v>
      </c>
      <c r="FC158" s="57">
        <v>2994</v>
      </c>
      <c r="FD158" s="13">
        <v>2994</v>
      </c>
      <c r="FE158" s="16" t="s">
        <v>163</v>
      </c>
      <c r="FF158" s="13">
        <v>1</v>
      </c>
      <c r="FG158" s="13">
        <v>1</v>
      </c>
      <c r="FH158" s="13">
        <v>1</v>
      </c>
      <c r="FI158" s="13">
        <v>2</v>
      </c>
      <c r="FJ158" s="13">
        <v>2</v>
      </c>
      <c r="FK158" s="13">
        <v>2</v>
      </c>
      <c r="FL158" s="13">
        <v>4</v>
      </c>
      <c r="FM158" s="13">
        <v>1</v>
      </c>
      <c r="FN158" s="13">
        <v>2</v>
      </c>
      <c r="FO158" s="13">
        <v>4</v>
      </c>
      <c r="FP158" s="13">
        <v>3</v>
      </c>
      <c r="FQ158" s="13">
        <v>10</v>
      </c>
      <c r="FR158" s="13">
        <v>5</v>
      </c>
      <c r="FS158" s="13">
        <v>7</v>
      </c>
      <c r="FT158" s="13">
        <v>7</v>
      </c>
      <c r="FU158" s="13">
        <v>16</v>
      </c>
      <c r="FV158" s="13">
        <v>19</v>
      </c>
      <c r="FW158" s="13">
        <v>37</v>
      </c>
      <c r="FX158" s="13">
        <v>48</v>
      </c>
      <c r="FY158" s="13">
        <v>43</v>
      </c>
      <c r="FZ158" s="13">
        <v>34</v>
      </c>
      <c r="GA158" s="13">
        <v>37</v>
      </c>
      <c r="GB158" s="13">
        <v>42</v>
      </c>
      <c r="GC158" s="13">
        <v>67</v>
      </c>
      <c r="GD158" s="13">
        <v>50</v>
      </c>
      <c r="GE158" s="13">
        <v>75</v>
      </c>
      <c r="GF158" s="13">
        <v>58</v>
      </c>
      <c r="GG158" s="13">
        <v>64</v>
      </c>
      <c r="GH158" s="13">
        <v>67</v>
      </c>
      <c r="GI158" s="13">
        <v>95</v>
      </c>
      <c r="GJ158" s="13">
        <v>73</v>
      </c>
      <c r="GK158" s="13">
        <v>61</v>
      </c>
      <c r="GL158" s="13">
        <v>67</v>
      </c>
      <c r="GM158" s="13">
        <v>72</v>
      </c>
      <c r="GN158" s="13">
        <v>72</v>
      </c>
      <c r="GO158" s="13">
        <v>69</v>
      </c>
      <c r="GP158" s="13">
        <v>58</v>
      </c>
      <c r="GQ158" s="13">
        <v>56</v>
      </c>
      <c r="GR158" s="13">
        <v>70</v>
      </c>
      <c r="GS158" s="13">
        <v>77</v>
      </c>
      <c r="GT158" s="13">
        <v>76</v>
      </c>
      <c r="GU158" s="13">
        <v>59</v>
      </c>
      <c r="GV158" s="13">
        <v>68</v>
      </c>
      <c r="GW158" s="13">
        <v>73</v>
      </c>
      <c r="GX158" s="13">
        <v>61</v>
      </c>
      <c r="GY158" s="13">
        <v>64</v>
      </c>
      <c r="GZ158" s="13">
        <v>49</v>
      </c>
      <c r="HA158" s="13">
        <v>64</v>
      </c>
      <c r="HB158" s="13">
        <v>62</v>
      </c>
      <c r="HC158" s="13">
        <v>62</v>
      </c>
      <c r="HD158" s="13">
        <v>59</v>
      </c>
      <c r="HE158" s="13">
        <v>46</v>
      </c>
      <c r="HF158" s="13">
        <v>42</v>
      </c>
      <c r="HG158" s="13">
        <v>41</v>
      </c>
      <c r="HH158" s="13">
        <v>42</v>
      </c>
      <c r="HI158" s="13">
        <v>42</v>
      </c>
      <c r="HJ158" s="13">
        <v>41</v>
      </c>
      <c r="HK158" s="13">
        <v>51</v>
      </c>
      <c r="HL158" s="13">
        <v>36</v>
      </c>
      <c r="HM158" s="13">
        <v>38</v>
      </c>
      <c r="HN158" s="13">
        <v>34</v>
      </c>
      <c r="HO158" s="13">
        <v>36</v>
      </c>
      <c r="HP158" s="13">
        <v>33</v>
      </c>
      <c r="HQ158" s="13">
        <v>25</v>
      </c>
      <c r="HR158" s="13">
        <v>19</v>
      </c>
      <c r="HS158" s="13">
        <v>25</v>
      </c>
      <c r="HT158" s="13">
        <v>31</v>
      </c>
      <c r="HU158" s="13">
        <v>34</v>
      </c>
      <c r="HV158" s="13">
        <v>25</v>
      </c>
      <c r="HW158" s="13">
        <v>23</v>
      </c>
      <c r="HX158" s="13">
        <v>23</v>
      </c>
      <c r="HY158" s="13">
        <v>17</v>
      </c>
      <c r="HZ158" s="13">
        <v>13</v>
      </c>
      <c r="IA158" s="13">
        <v>18</v>
      </c>
      <c r="IB158" s="13">
        <v>17</v>
      </c>
      <c r="IC158" s="13">
        <v>11</v>
      </c>
      <c r="ID158" s="13">
        <v>12</v>
      </c>
      <c r="IE158" s="13">
        <v>14</v>
      </c>
      <c r="IF158" s="13">
        <v>13</v>
      </c>
      <c r="IG158" s="13">
        <v>6</v>
      </c>
      <c r="IH158" s="13">
        <v>8</v>
      </c>
      <c r="II158" s="13">
        <v>10</v>
      </c>
      <c r="IJ158" s="13">
        <v>10</v>
      </c>
      <c r="IK158" s="13">
        <v>2</v>
      </c>
      <c r="IL158" s="13">
        <v>5</v>
      </c>
      <c r="IM158" s="13">
        <v>4</v>
      </c>
      <c r="IN158" s="13">
        <v>5</v>
      </c>
      <c r="IO158" s="13">
        <v>4</v>
      </c>
      <c r="IP158" s="13">
        <v>4</v>
      </c>
      <c r="IQ158" s="13">
        <v>2</v>
      </c>
      <c r="IR158" s="13">
        <v>1</v>
      </c>
      <c r="IS158" s="13">
        <v>3</v>
      </c>
      <c r="IT158" s="13">
        <v>1</v>
      </c>
      <c r="IU158" s="13"/>
      <c r="IV158" s="13"/>
      <c r="IW158" s="13">
        <v>1</v>
      </c>
      <c r="IX158" s="13">
        <v>1</v>
      </c>
      <c r="IY158" s="13">
        <v>1</v>
      </c>
      <c r="IZ158" s="13"/>
      <c r="JA158" s="13"/>
      <c r="JB158" s="13"/>
      <c r="JC158" s="13"/>
      <c r="JD158" s="13"/>
      <c r="JE158" s="13"/>
      <c r="JF158" s="13"/>
      <c r="JG158" s="13"/>
      <c r="JH158" s="13">
        <v>1</v>
      </c>
      <c r="JI158" s="57">
        <v>3047</v>
      </c>
      <c r="JJ158" s="13"/>
      <c r="JK158" s="13">
        <v>1</v>
      </c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>
        <v>2</v>
      </c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>
        <v>2</v>
      </c>
      <c r="KN158" s="13"/>
      <c r="KO158" s="13">
        <v>2</v>
      </c>
      <c r="KP158" s="13"/>
      <c r="KQ158" s="13">
        <v>2</v>
      </c>
      <c r="KR158" s="13"/>
      <c r="KS158" s="13"/>
      <c r="KT158" s="13">
        <v>1</v>
      </c>
      <c r="KU158" s="13"/>
      <c r="KV158" s="13"/>
      <c r="KW158" s="13"/>
      <c r="KX158" s="13">
        <v>1</v>
      </c>
      <c r="KY158" s="13"/>
      <c r="KZ158" s="13"/>
      <c r="LA158" s="13"/>
      <c r="LB158" s="13">
        <v>1</v>
      </c>
      <c r="LC158" s="13"/>
      <c r="LD158" s="13">
        <v>2</v>
      </c>
      <c r="LE158" s="13"/>
      <c r="LF158" s="13"/>
      <c r="LG158" s="13"/>
      <c r="LH158" s="13"/>
      <c r="LI158" s="13"/>
      <c r="LJ158" s="13">
        <v>1</v>
      </c>
      <c r="LK158" s="13"/>
      <c r="LL158" s="13"/>
      <c r="LM158" s="13"/>
      <c r="LN158" s="13"/>
      <c r="LO158" s="13"/>
      <c r="LP158" s="13"/>
      <c r="LQ158" s="13">
        <v>2</v>
      </c>
      <c r="LR158" s="13"/>
      <c r="LS158" s="13"/>
      <c r="LT158" s="13"/>
      <c r="LU158" s="13"/>
      <c r="LV158" s="13"/>
      <c r="LW158" s="13">
        <v>1</v>
      </c>
      <c r="LX158" s="13">
        <v>1</v>
      </c>
      <c r="LY158" s="13"/>
      <c r="LZ158" s="13"/>
      <c r="MA158" s="13"/>
      <c r="MB158" s="13">
        <v>1</v>
      </c>
      <c r="MC158" s="13"/>
      <c r="MD158" s="13"/>
      <c r="ME158" s="13"/>
      <c r="MF158" s="13">
        <v>1</v>
      </c>
      <c r="MG158" s="13"/>
      <c r="MH158" s="13"/>
      <c r="MI158" s="13"/>
      <c r="MJ158" s="13"/>
      <c r="MK158" s="13"/>
      <c r="ML158" s="13"/>
      <c r="MM158" s="13"/>
      <c r="MN158" s="13"/>
      <c r="MO158" s="13"/>
      <c r="MP158" s="13">
        <v>2</v>
      </c>
      <c r="MQ158" s="13">
        <v>1</v>
      </c>
      <c r="MR158" s="13"/>
      <c r="MS158" s="13">
        <v>1</v>
      </c>
      <c r="MT158" s="13">
        <v>1</v>
      </c>
      <c r="MU158" s="13">
        <v>1</v>
      </c>
      <c r="MV158" s="13"/>
      <c r="MW158" s="13">
        <v>1</v>
      </c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>
        <v>1</v>
      </c>
      <c r="NN158" s="57">
        <v>29</v>
      </c>
      <c r="NO158" s="13">
        <v>3076</v>
      </c>
    </row>
    <row r="159" spans="1:379">
      <c r="A159" s="8" t="s">
        <v>169</v>
      </c>
      <c r="B159" s="232">
        <f t="shared" si="190"/>
        <v>6</v>
      </c>
      <c r="C159" s="232">
        <f t="shared" si="191"/>
        <v>2</v>
      </c>
      <c r="D159" s="232">
        <f t="shared" si="192"/>
        <v>8</v>
      </c>
      <c r="E159" s="232">
        <f t="shared" si="193"/>
        <v>7</v>
      </c>
      <c r="F159" s="232">
        <f t="shared" si="194"/>
        <v>8</v>
      </c>
      <c r="G159" s="232">
        <f t="shared" si="195"/>
        <v>25</v>
      </c>
      <c r="H159" s="232">
        <f t="shared" si="196"/>
        <v>30</v>
      </c>
      <c r="I159" s="232">
        <f t="shared" si="197"/>
        <v>27</v>
      </c>
      <c r="J159" s="232">
        <f t="shared" si="198"/>
        <v>13</v>
      </c>
      <c r="K159" s="232">
        <f t="shared" si="199"/>
        <v>20</v>
      </c>
      <c r="L159" s="232">
        <f t="shared" si="200"/>
        <v>6</v>
      </c>
      <c r="M159" s="232">
        <f t="shared" si="201"/>
        <v>9</v>
      </c>
      <c r="N159" s="232">
        <f t="shared" si="202"/>
        <v>6</v>
      </c>
      <c r="O159" s="232">
        <f t="shared" si="203"/>
        <v>4</v>
      </c>
      <c r="P159" s="232">
        <f t="shared" si="204"/>
        <v>2</v>
      </c>
      <c r="Q159" s="232">
        <f t="shared" si="205"/>
        <v>3</v>
      </c>
      <c r="R159" s="232">
        <f t="shared" si="206"/>
        <v>0</v>
      </c>
      <c r="S159" s="232">
        <f t="shared" si="207"/>
        <v>1</v>
      </c>
      <c r="T159" s="232">
        <f t="shared" si="208"/>
        <v>1</v>
      </c>
      <c r="U159" s="232">
        <f t="shared" si="209"/>
        <v>0</v>
      </c>
      <c r="W159" s="16" t="s">
        <v>164</v>
      </c>
      <c r="X159" s="616">
        <f t="shared" si="169"/>
        <v>55</v>
      </c>
      <c r="Y159" s="616">
        <f t="shared" si="170"/>
        <v>41</v>
      </c>
      <c r="Z159" s="616">
        <f t="shared" si="171"/>
        <v>242</v>
      </c>
      <c r="AA159" s="616">
        <f t="shared" si="172"/>
        <v>264</v>
      </c>
      <c r="AB159" s="616">
        <f t="shared" si="173"/>
        <v>972</v>
      </c>
      <c r="AC159" s="616">
        <f t="shared" si="174"/>
        <v>927</v>
      </c>
      <c r="AD159" s="616">
        <f t="shared" si="175"/>
        <v>1094</v>
      </c>
      <c r="AE159" s="616">
        <f t="shared" si="176"/>
        <v>995</v>
      </c>
      <c r="AF159" s="616">
        <f t="shared" si="177"/>
        <v>940</v>
      </c>
      <c r="AG159" s="616">
        <f t="shared" si="178"/>
        <v>810</v>
      </c>
      <c r="AH159" s="616">
        <f t="shared" si="179"/>
        <v>536</v>
      </c>
      <c r="AI159" s="616">
        <f t="shared" si="180"/>
        <v>443</v>
      </c>
      <c r="AJ159" s="616">
        <f t="shared" si="181"/>
        <v>257</v>
      </c>
      <c r="AK159" s="616">
        <f t="shared" si="182"/>
        <v>232</v>
      </c>
      <c r="AL159" s="616">
        <f t="shared" si="183"/>
        <v>115</v>
      </c>
      <c r="AM159" s="616">
        <f t="shared" si="184"/>
        <v>97</v>
      </c>
      <c r="AN159" s="616">
        <f t="shared" si="185"/>
        <v>39</v>
      </c>
      <c r="AO159" s="616">
        <f t="shared" si="186"/>
        <v>25</v>
      </c>
      <c r="AP159" s="616">
        <f t="shared" si="187"/>
        <v>7</v>
      </c>
      <c r="AQ159" s="616">
        <f t="shared" si="188"/>
        <v>7</v>
      </c>
      <c r="AR159" s="616">
        <f t="shared" si="189"/>
        <v>47</v>
      </c>
      <c r="AT159" s="16" t="s">
        <v>164</v>
      </c>
      <c r="AU159" s="13">
        <v>2</v>
      </c>
      <c r="AV159" s="13">
        <v>8</v>
      </c>
      <c r="AW159" s="13">
        <v>7</v>
      </c>
      <c r="AX159" s="13">
        <v>3</v>
      </c>
      <c r="AY159" s="13">
        <v>2</v>
      </c>
      <c r="AZ159" s="13">
        <v>4</v>
      </c>
      <c r="BA159" s="13">
        <v>3</v>
      </c>
      <c r="BB159" s="13">
        <v>4</v>
      </c>
      <c r="BC159" s="13">
        <v>4</v>
      </c>
      <c r="BD159" s="13">
        <v>4</v>
      </c>
      <c r="BE159" s="13">
        <v>5</v>
      </c>
      <c r="BF159" s="13">
        <v>8</v>
      </c>
      <c r="BG159" s="13">
        <v>10</v>
      </c>
      <c r="BH159" s="13">
        <v>9</v>
      </c>
      <c r="BI159" s="13">
        <v>20</v>
      </c>
      <c r="BJ159" s="13">
        <v>23</v>
      </c>
      <c r="BK159" s="13">
        <v>25</v>
      </c>
      <c r="BL159" s="13">
        <v>40</v>
      </c>
      <c r="BM159" s="13">
        <v>50</v>
      </c>
      <c r="BN159" s="13">
        <v>74</v>
      </c>
      <c r="BO159" s="13">
        <v>78</v>
      </c>
      <c r="BP159" s="13">
        <v>77</v>
      </c>
      <c r="BQ159" s="13">
        <v>72</v>
      </c>
      <c r="BR159" s="13">
        <v>93</v>
      </c>
      <c r="BS159" s="13">
        <v>110</v>
      </c>
      <c r="BT159" s="13">
        <v>91</v>
      </c>
      <c r="BU159" s="13">
        <v>111</v>
      </c>
      <c r="BV159" s="13">
        <v>92</v>
      </c>
      <c r="BW159" s="13">
        <v>98</v>
      </c>
      <c r="BX159" s="13">
        <v>105</v>
      </c>
      <c r="BY159" s="13">
        <v>97</v>
      </c>
      <c r="BZ159" s="13">
        <v>104</v>
      </c>
      <c r="CA159" s="13">
        <v>106</v>
      </c>
      <c r="CB159" s="13">
        <v>95</v>
      </c>
      <c r="CC159" s="13">
        <v>106</v>
      </c>
      <c r="CD159" s="13">
        <v>89</v>
      </c>
      <c r="CE159" s="13">
        <v>93</v>
      </c>
      <c r="CF159" s="13">
        <v>108</v>
      </c>
      <c r="CG159" s="13">
        <v>95</v>
      </c>
      <c r="CH159" s="13">
        <v>102</v>
      </c>
      <c r="CI159" s="13">
        <v>98</v>
      </c>
      <c r="CJ159" s="13">
        <v>79</v>
      </c>
      <c r="CK159" s="13">
        <v>99</v>
      </c>
      <c r="CL159" s="13">
        <v>86</v>
      </c>
      <c r="CM159" s="13">
        <v>76</v>
      </c>
      <c r="CN159" s="13">
        <v>73</v>
      </c>
      <c r="CO159" s="13">
        <v>76</v>
      </c>
      <c r="CP159" s="13">
        <v>75</v>
      </c>
      <c r="CQ159" s="13">
        <v>75</v>
      </c>
      <c r="CR159" s="13">
        <v>73</v>
      </c>
      <c r="CS159" s="13">
        <v>71</v>
      </c>
      <c r="CT159" s="13">
        <v>54</v>
      </c>
      <c r="CU159" s="13">
        <v>44</v>
      </c>
      <c r="CV159" s="13">
        <v>49</v>
      </c>
      <c r="CW159" s="13">
        <v>40</v>
      </c>
      <c r="CX159" s="13">
        <v>41</v>
      </c>
      <c r="CY159" s="13">
        <v>45</v>
      </c>
      <c r="CZ159" s="13">
        <v>34</v>
      </c>
      <c r="DA159" s="13">
        <v>35</v>
      </c>
      <c r="DB159" s="13">
        <v>30</v>
      </c>
      <c r="DC159" s="13">
        <v>36</v>
      </c>
      <c r="DD159" s="13">
        <v>28</v>
      </c>
      <c r="DE159" s="13">
        <v>20</v>
      </c>
      <c r="DF159" s="13">
        <v>24</v>
      </c>
      <c r="DG159" s="13">
        <v>15</v>
      </c>
      <c r="DH159" s="13">
        <v>26</v>
      </c>
      <c r="DI159" s="13">
        <v>20</v>
      </c>
      <c r="DJ159" s="13">
        <v>25</v>
      </c>
      <c r="DK159" s="13">
        <v>15</v>
      </c>
      <c r="DL159" s="13">
        <v>23</v>
      </c>
      <c r="DM159" s="13">
        <v>16</v>
      </c>
      <c r="DN159" s="13">
        <v>10</v>
      </c>
      <c r="DO159" s="13">
        <v>10</v>
      </c>
      <c r="DP159" s="13">
        <v>9</v>
      </c>
      <c r="DQ159" s="13">
        <v>8</v>
      </c>
      <c r="DR159" s="13">
        <v>16</v>
      </c>
      <c r="DS159" s="13">
        <v>6</v>
      </c>
      <c r="DT159" s="13">
        <v>9</v>
      </c>
      <c r="DU159" s="13">
        <v>4</v>
      </c>
      <c r="DV159" s="13">
        <v>9</v>
      </c>
      <c r="DW159" s="13">
        <v>1</v>
      </c>
      <c r="DX159" s="13">
        <v>3</v>
      </c>
      <c r="DY159" s="13">
        <v>4</v>
      </c>
      <c r="DZ159" s="13">
        <v>2</v>
      </c>
      <c r="EA159" s="13">
        <v>2</v>
      </c>
      <c r="EB159" s="13">
        <v>4</v>
      </c>
      <c r="EC159" s="13">
        <v>6</v>
      </c>
      <c r="ED159" s="13">
        <v>1</v>
      </c>
      <c r="EE159" s="13">
        <v>1</v>
      </c>
      <c r="EF159" s="13">
        <v>1</v>
      </c>
      <c r="EG159" s="13"/>
      <c r="EH159" s="13">
        <v>1</v>
      </c>
      <c r="EI159" s="13"/>
      <c r="EJ159" s="13"/>
      <c r="EK159" s="13">
        <v>2</v>
      </c>
      <c r="EL159" s="13"/>
      <c r="EM159" s="13"/>
      <c r="EN159" s="13">
        <v>2</v>
      </c>
      <c r="EO159" s="13">
        <v>1</v>
      </c>
      <c r="EP159" s="13"/>
      <c r="EQ159" s="13"/>
      <c r="ER159" s="13">
        <v>1</v>
      </c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57">
        <v>3841</v>
      </c>
      <c r="FD159" s="13">
        <v>3841</v>
      </c>
      <c r="FE159" s="16" t="s">
        <v>164</v>
      </c>
      <c r="FF159" s="13">
        <v>2</v>
      </c>
      <c r="FG159" s="13">
        <v>7</v>
      </c>
      <c r="FH159" s="13">
        <v>2</v>
      </c>
      <c r="FI159" s="13">
        <v>4</v>
      </c>
      <c r="FJ159" s="13">
        <v>8</v>
      </c>
      <c r="FK159" s="13"/>
      <c r="FL159" s="13">
        <v>13</v>
      </c>
      <c r="FM159" s="13">
        <v>4</v>
      </c>
      <c r="FN159" s="13">
        <v>7</v>
      </c>
      <c r="FO159" s="13">
        <v>8</v>
      </c>
      <c r="FP159" s="13">
        <v>11</v>
      </c>
      <c r="FQ159" s="13">
        <v>9</v>
      </c>
      <c r="FR159" s="13">
        <v>9</v>
      </c>
      <c r="FS159" s="13">
        <v>9</v>
      </c>
      <c r="FT159" s="13">
        <v>7</v>
      </c>
      <c r="FU159" s="13">
        <v>15</v>
      </c>
      <c r="FV159" s="13">
        <v>28</v>
      </c>
      <c r="FW159" s="13">
        <v>36</v>
      </c>
      <c r="FX159" s="13">
        <v>47</v>
      </c>
      <c r="FY159" s="13">
        <v>71</v>
      </c>
      <c r="FZ159" s="13">
        <v>63</v>
      </c>
      <c r="GA159" s="13">
        <v>88</v>
      </c>
      <c r="GB159" s="13">
        <v>86</v>
      </c>
      <c r="GC159" s="13">
        <v>85</v>
      </c>
      <c r="GD159" s="13">
        <v>108</v>
      </c>
      <c r="GE159" s="13">
        <v>93</v>
      </c>
      <c r="GF159" s="13">
        <v>111</v>
      </c>
      <c r="GG159" s="13">
        <v>110</v>
      </c>
      <c r="GH159" s="13">
        <v>103</v>
      </c>
      <c r="GI159" s="13">
        <v>125</v>
      </c>
      <c r="GJ159" s="13">
        <v>91</v>
      </c>
      <c r="GK159" s="13">
        <v>107</v>
      </c>
      <c r="GL159" s="13">
        <v>112</v>
      </c>
      <c r="GM159" s="13">
        <v>105</v>
      </c>
      <c r="GN159" s="13">
        <v>135</v>
      </c>
      <c r="GO159" s="13">
        <v>100</v>
      </c>
      <c r="GP159" s="13">
        <v>103</v>
      </c>
      <c r="GQ159" s="13">
        <v>87</v>
      </c>
      <c r="GR159" s="13">
        <v>134</v>
      </c>
      <c r="GS159" s="13">
        <v>120</v>
      </c>
      <c r="GT159" s="13">
        <v>121</v>
      </c>
      <c r="GU159" s="13">
        <v>105</v>
      </c>
      <c r="GV159" s="13">
        <v>105</v>
      </c>
      <c r="GW159" s="13">
        <v>87</v>
      </c>
      <c r="GX159" s="13">
        <v>94</v>
      </c>
      <c r="GY159" s="13">
        <v>95</v>
      </c>
      <c r="GZ159" s="13">
        <v>96</v>
      </c>
      <c r="HA159" s="13">
        <v>70</v>
      </c>
      <c r="HB159" s="13">
        <v>85</v>
      </c>
      <c r="HC159" s="13">
        <v>82</v>
      </c>
      <c r="HD159" s="13">
        <v>80</v>
      </c>
      <c r="HE159" s="13">
        <v>77</v>
      </c>
      <c r="HF159" s="13">
        <v>57</v>
      </c>
      <c r="HG159" s="13">
        <v>51</v>
      </c>
      <c r="HH159" s="13">
        <v>43</v>
      </c>
      <c r="HI159" s="13">
        <v>66</v>
      </c>
      <c r="HJ159" s="13">
        <v>52</v>
      </c>
      <c r="HK159" s="13">
        <v>25</v>
      </c>
      <c r="HL159" s="13">
        <v>42</v>
      </c>
      <c r="HM159" s="13">
        <v>43</v>
      </c>
      <c r="HN159" s="13">
        <v>28</v>
      </c>
      <c r="HO159" s="13">
        <v>28</v>
      </c>
      <c r="HP159" s="13">
        <v>28</v>
      </c>
      <c r="HQ159" s="13">
        <v>35</v>
      </c>
      <c r="HR159" s="13">
        <v>22</v>
      </c>
      <c r="HS159" s="13">
        <v>34</v>
      </c>
      <c r="HT159" s="13">
        <v>24</v>
      </c>
      <c r="HU159" s="13">
        <v>18</v>
      </c>
      <c r="HV159" s="13">
        <v>29</v>
      </c>
      <c r="HW159" s="13">
        <v>11</v>
      </c>
      <c r="HX159" s="13">
        <v>18</v>
      </c>
      <c r="HY159" s="13">
        <v>15</v>
      </c>
      <c r="HZ159" s="13">
        <v>11</v>
      </c>
      <c r="IA159" s="13">
        <v>15</v>
      </c>
      <c r="IB159" s="13">
        <v>17</v>
      </c>
      <c r="IC159" s="13">
        <v>10</v>
      </c>
      <c r="ID159" s="13">
        <v>9</v>
      </c>
      <c r="IE159" s="13">
        <v>8</v>
      </c>
      <c r="IF159" s="13">
        <v>3</v>
      </c>
      <c r="IG159" s="13">
        <v>9</v>
      </c>
      <c r="IH159" s="13">
        <v>5</v>
      </c>
      <c r="II159" s="13">
        <v>5</v>
      </c>
      <c r="IJ159" s="13">
        <v>2</v>
      </c>
      <c r="IK159" s="13">
        <v>5</v>
      </c>
      <c r="IL159" s="13">
        <v>6</v>
      </c>
      <c r="IM159" s="13">
        <v>5</v>
      </c>
      <c r="IN159" s="13">
        <v>2</v>
      </c>
      <c r="IO159" s="13">
        <v>3</v>
      </c>
      <c r="IP159" s="13">
        <v>4</v>
      </c>
      <c r="IQ159" s="13">
        <v>2</v>
      </c>
      <c r="IR159" s="13">
        <v>1</v>
      </c>
      <c r="IS159" s="13">
        <v>4</v>
      </c>
      <c r="IT159" s="13"/>
      <c r="IU159" s="13"/>
      <c r="IV159" s="13"/>
      <c r="IW159" s="13">
        <v>1</v>
      </c>
      <c r="IX159" s="13"/>
      <c r="IY159" s="13">
        <v>1</v>
      </c>
      <c r="IZ159" s="13"/>
      <c r="JA159" s="13"/>
      <c r="JB159" s="13"/>
      <c r="JC159" s="13"/>
      <c r="JD159" s="13"/>
      <c r="JE159" s="13"/>
      <c r="JF159" s="13"/>
      <c r="JG159" s="13"/>
      <c r="JH159" s="13"/>
      <c r="JI159" s="57">
        <v>4257</v>
      </c>
      <c r="JJ159" s="13">
        <v>2</v>
      </c>
      <c r="JK159" s="13">
        <v>7</v>
      </c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>
        <v>1</v>
      </c>
      <c r="JW159" s="13">
        <v>1</v>
      </c>
      <c r="JX159" s="13"/>
      <c r="JY159" s="13"/>
      <c r="JZ159" s="13"/>
      <c r="KA159" s="13">
        <v>1</v>
      </c>
      <c r="KB159" s="13"/>
      <c r="KC159" s="13">
        <v>1</v>
      </c>
      <c r="KD159" s="13">
        <v>2</v>
      </c>
      <c r="KE159" s="13">
        <v>1</v>
      </c>
      <c r="KF159" s="13"/>
      <c r="KG159" s="13"/>
      <c r="KH159" s="13">
        <v>1</v>
      </c>
      <c r="KI159" s="13">
        <v>1</v>
      </c>
      <c r="KJ159" s="13">
        <v>2</v>
      </c>
      <c r="KK159" s="13"/>
      <c r="KL159" s="13"/>
      <c r="KM159" s="13">
        <v>2</v>
      </c>
      <c r="KN159" s="13">
        <v>1</v>
      </c>
      <c r="KO159" s="13"/>
      <c r="KP159" s="13">
        <v>1</v>
      </c>
      <c r="KQ159" s="13">
        <v>3</v>
      </c>
      <c r="KR159" s="13">
        <v>2</v>
      </c>
      <c r="KS159" s="13">
        <v>2</v>
      </c>
      <c r="KT159" s="13"/>
      <c r="KU159" s="13"/>
      <c r="KV159" s="13"/>
      <c r="KW159" s="13"/>
      <c r="KX159" s="13"/>
      <c r="KY159" s="13">
        <v>2</v>
      </c>
      <c r="KZ159" s="13"/>
      <c r="LA159" s="13">
        <v>2</v>
      </c>
      <c r="LB159" s="13"/>
      <c r="LC159" s="13">
        <v>3</v>
      </c>
      <c r="LD159" s="13"/>
      <c r="LE159" s="13">
        <v>1</v>
      </c>
      <c r="LF159" s="13"/>
      <c r="LG159" s="13"/>
      <c r="LH159" s="13"/>
      <c r="LI159" s="13"/>
      <c r="LJ159" s="13"/>
      <c r="LK159" s="13">
        <v>1</v>
      </c>
      <c r="LL159" s="13"/>
      <c r="LM159" s="13">
        <v>1</v>
      </c>
      <c r="LN159" s="13"/>
      <c r="LO159" s="13">
        <v>1</v>
      </c>
      <c r="LP159" s="13"/>
      <c r="LQ159" s="13">
        <v>1</v>
      </c>
      <c r="LR159" s="13"/>
      <c r="LS159" s="13"/>
      <c r="LT159" s="13"/>
      <c r="LU159" s="13"/>
      <c r="LV159" s="13"/>
      <c r="LW159" s="13"/>
      <c r="LX159" s="13"/>
      <c r="LY159" s="13">
        <v>1</v>
      </c>
      <c r="LZ159" s="13"/>
      <c r="MA159" s="13">
        <v>1</v>
      </c>
      <c r="MB159" s="13"/>
      <c r="MC159" s="13"/>
      <c r="MD159" s="13"/>
      <c r="ME159" s="13"/>
      <c r="MF159" s="13"/>
      <c r="MG159" s="13"/>
      <c r="MH159" s="13"/>
      <c r="MI159" s="13"/>
      <c r="MJ159" s="13">
        <v>1</v>
      </c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>
        <v>1</v>
      </c>
      <c r="NN159" s="57">
        <v>47</v>
      </c>
      <c r="NO159" s="13">
        <v>4304</v>
      </c>
    </row>
    <row r="160" spans="1:379">
      <c r="A160" s="8" t="s">
        <v>170</v>
      </c>
      <c r="B160" s="232">
        <f t="shared" si="190"/>
        <v>24</v>
      </c>
      <c r="C160" s="232">
        <f t="shared" si="191"/>
        <v>36</v>
      </c>
      <c r="D160" s="232">
        <f t="shared" si="192"/>
        <v>75</v>
      </c>
      <c r="E160" s="232">
        <f t="shared" si="193"/>
        <v>86</v>
      </c>
      <c r="F160" s="232">
        <f t="shared" si="194"/>
        <v>113</v>
      </c>
      <c r="G160" s="232">
        <f t="shared" si="195"/>
        <v>149</v>
      </c>
      <c r="H160" s="232">
        <f t="shared" si="196"/>
        <v>144</v>
      </c>
      <c r="I160" s="232">
        <f t="shared" si="197"/>
        <v>160</v>
      </c>
      <c r="J160" s="232">
        <f t="shared" si="198"/>
        <v>142</v>
      </c>
      <c r="K160" s="232">
        <f t="shared" si="199"/>
        <v>148</v>
      </c>
      <c r="L160" s="232">
        <f t="shared" si="200"/>
        <v>89</v>
      </c>
      <c r="M160" s="232">
        <f t="shared" si="201"/>
        <v>116</v>
      </c>
      <c r="N160" s="232">
        <f t="shared" si="202"/>
        <v>62</v>
      </c>
      <c r="O160" s="232">
        <f t="shared" si="203"/>
        <v>66</v>
      </c>
      <c r="P160" s="232">
        <f t="shared" si="204"/>
        <v>32</v>
      </c>
      <c r="Q160" s="232">
        <f t="shared" si="205"/>
        <v>35</v>
      </c>
      <c r="R160" s="232">
        <f t="shared" si="206"/>
        <v>20</v>
      </c>
      <c r="S160" s="232">
        <f t="shared" si="207"/>
        <v>16</v>
      </c>
      <c r="T160" s="232">
        <f t="shared" si="208"/>
        <v>2</v>
      </c>
      <c r="U160" s="232">
        <f t="shared" si="209"/>
        <v>1</v>
      </c>
      <c r="W160" s="16" t="s">
        <v>270</v>
      </c>
      <c r="X160" s="616">
        <f t="shared" si="169"/>
        <v>96</v>
      </c>
      <c r="Y160" s="616">
        <f t="shared" si="170"/>
        <v>111</v>
      </c>
      <c r="Z160" s="616">
        <f t="shared" si="171"/>
        <v>113</v>
      </c>
      <c r="AA160" s="616">
        <f t="shared" si="172"/>
        <v>133</v>
      </c>
      <c r="AB160" s="616">
        <f t="shared" si="173"/>
        <v>557</v>
      </c>
      <c r="AC160" s="616">
        <f t="shared" si="174"/>
        <v>804</v>
      </c>
      <c r="AD160" s="616">
        <f t="shared" si="175"/>
        <v>803</v>
      </c>
      <c r="AE160" s="616">
        <f t="shared" si="176"/>
        <v>1093</v>
      </c>
      <c r="AF160" s="616">
        <f t="shared" si="177"/>
        <v>481</v>
      </c>
      <c r="AG160" s="616">
        <f t="shared" si="178"/>
        <v>659</v>
      </c>
      <c r="AH160" s="616">
        <f t="shared" si="179"/>
        <v>283</v>
      </c>
      <c r="AI160" s="616">
        <f t="shared" si="180"/>
        <v>356</v>
      </c>
      <c r="AJ160" s="616">
        <f t="shared" si="181"/>
        <v>189</v>
      </c>
      <c r="AK160" s="616">
        <f t="shared" si="182"/>
        <v>170</v>
      </c>
      <c r="AL160" s="616">
        <f t="shared" si="183"/>
        <v>98</v>
      </c>
      <c r="AM160" s="616">
        <f t="shared" si="184"/>
        <v>67</v>
      </c>
      <c r="AN160" s="616">
        <f t="shared" si="185"/>
        <v>27</v>
      </c>
      <c r="AO160" s="616">
        <f t="shared" si="186"/>
        <v>57</v>
      </c>
      <c r="AP160" s="616">
        <f t="shared" si="187"/>
        <v>11</v>
      </c>
      <c r="AQ160" s="616">
        <f t="shared" si="188"/>
        <v>22</v>
      </c>
      <c r="AR160" s="616">
        <f t="shared" si="189"/>
        <v>130</v>
      </c>
      <c r="AT160" s="16" t="s">
        <v>283</v>
      </c>
      <c r="AU160" s="13">
        <v>1</v>
      </c>
      <c r="AV160" s="13">
        <v>22</v>
      </c>
      <c r="AW160" s="13">
        <v>17</v>
      </c>
      <c r="AX160" s="13">
        <v>16</v>
      </c>
      <c r="AY160" s="13">
        <v>6</v>
      </c>
      <c r="AZ160" s="13">
        <v>13</v>
      </c>
      <c r="BA160" s="13">
        <v>15</v>
      </c>
      <c r="BB160" s="13">
        <v>12</v>
      </c>
      <c r="BC160" s="13">
        <v>3</v>
      </c>
      <c r="BD160" s="13">
        <v>6</v>
      </c>
      <c r="BE160" s="13">
        <v>4</v>
      </c>
      <c r="BF160" s="13">
        <v>4</v>
      </c>
      <c r="BG160" s="13">
        <v>9</v>
      </c>
      <c r="BH160" s="13">
        <v>6</v>
      </c>
      <c r="BI160" s="13">
        <v>8</v>
      </c>
      <c r="BJ160" s="13">
        <v>8</v>
      </c>
      <c r="BK160" s="13">
        <v>32</v>
      </c>
      <c r="BL160" s="13">
        <v>20</v>
      </c>
      <c r="BM160" s="13">
        <v>20</v>
      </c>
      <c r="BN160" s="13">
        <v>22</v>
      </c>
      <c r="BO160" s="13">
        <v>35</v>
      </c>
      <c r="BP160" s="13">
        <v>50</v>
      </c>
      <c r="BQ160" s="13">
        <v>46</v>
      </c>
      <c r="BR160" s="13">
        <v>65</v>
      </c>
      <c r="BS160" s="13">
        <v>76</v>
      </c>
      <c r="BT160" s="13">
        <v>78</v>
      </c>
      <c r="BU160" s="13">
        <v>81</v>
      </c>
      <c r="BV160" s="13">
        <v>107</v>
      </c>
      <c r="BW160" s="13">
        <v>127</v>
      </c>
      <c r="BX160" s="13">
        <v>139</v>
      </c>
      <c r="BY160" s="13">
        <v>131</v>
      </c>
      <c r="BZ160" s="13">
        <v>123</v>
      </c>
      <c r="CA160" s="13">
        <v>107</v>
      </c>
      <c r="CB160" s="13">
        <v>123</v>
      </c>
      <c r="CC160" s="13">
        <v>109</v>
      </c>
      <c r="CD160" s="13">
        <v>111</v>
      </c>
      <c r="CE160" s="13">
        <v>107</v>
      </c>
      <c r="CF160" s="13">
        <v>99</v>
      </c>
      <c r="CG160" s="13">
        <v>95</v>
      </c>
      <c r="CH160" s="13">
        <v>88</v>
      </c>
      <c r="CI160" s="13">
        <v>80</v>
      </c>
      <c r="CJ160" s="13">
        <v>80</v>
      </c>
      <c r="CK160" s="13">
        <v>80</v>
      </c>
      <c r="CL160" s="13">
        <v>66</v>
      </c>
      <c r="CM160" s="13">
        <v>71</v>
      </c>
      <c r="CN160" s="13">
        <v>59</v>
      </c>
      <c r="CO160" s="13">
        <v>66</v>
      </c>
      <c r="CP160" s="13">
        <v>53</v>
      </c>
      <c r="CQ160" s="13">
        <v>49</v>
      </c>
      <c r="CR160" s="13">
        <v>55</v>
      </c>
      <c r="CS160" s="13">
        <v>49</v>
      </c>
      <c r="CT160" s="13">
        <v>40</v>
      </c>
      <c r="CU160" s="13">
        <v>47</v>
      </c>
      <c r="CV160" s="13">
        <v>32</v>
      </c>
      <c r="CW160" s="13">
        <v>38</v>
      </c>
      <c r="CX160" s="13">
        <v>39</v>
      </c>
      <c r="CY160" s="13">
        <v>29</v>
      </c>
      <c r="CZ160" s="13">
        <v>23</v>
      </c>
      <c r="DA160" s="13">
        <v>30</v>
      </c>
      <c r="DB160" s="13">
        <v>29</v>
      </c>
      <c r="DC160" s="13">
        <v>28</v>
      </c>
      <c r="DD160" s="13">
        <v>27</v>
      </c>
      <c r="DE160" s="13">
        <v>16</v>
      </c>
      <c r="DF160" s="13">
        <v>17</v>
      </c>
      <c r="DG160" s="13">
        <v>11</v>
      </c>
      <c r="DH160" s="13">
        <v>24</v>
      </c>
      <c r="DI160" s="13">
        <v>12</v>
      </c>
      <c r="DJ160" s="13">
        <v>13</v>
      </c>
      <c r="DK160" s="13">
        <v>6</v>
      </c>
      <c r="DL160" s="13">
        <v>16</v>
      </c>
      <c r="DM160" s="13">
        <v>12</v>
      </c>
      <c r="DN160" s="13">
        <v>3</v>
      </c>
      <c r="DO160" s="13">
        <v>6</v>
      </c>
      <c r="DP160" s="13">
        <v>7</v>
      </c>
      <c r="DQ160" s="13">
        <v>2</v>
      </c>
      <c r="DR160" s="13">
        <v>7</v>
      </c>
      <c r="DS160" s="13">
        <v>12</v>
      </c>
      <c r="DT160" s="13">
        <v>7</v>
      </c>
      <c r="DU160" s="13">
        <v>8</v>
      </c>
      <c r="DV160" s="13">
        <v>3</v>
      </c>
      <c r="DW160" s="13">
        <v>6</v>
      </c>
      <c r="DX160" s="13">
        <v>10</v>
      </c>
      <c r="DY160" s="13">
        <v>6</v>
      </c>
      <c r="DZ160" s="13">
        <v>1</v>
      </c>
      <c r="EA160" s="13">
        <v>7</v>
      </c>
      <c r="EB160" s="13">
        <v>6</v>
      </c>
      <c r="EC160" s="13">
        <v>5</v>
      </c>
      <c r="ED160" s="13"/>
      <c r="EE160" s="13">
        <v>7</v>
      </c>
      <c r="EF160" s="13">
        <v>9</v>
      </c>
      <c r="EG160" s="13">
        <v>7</v>
      </c>
      <c r="EH160" s="13">
        <v>7</v>
      </c>
      <c r="EI160" s="13"/>
      <c r="EJ160" s="13">
        <v>2</v>
      </c>
      <c r="EK160" s="13">
        <v>1</v>
      </c>
      <c r="EL160" s="13">
        <v>1</v>
      </c>
      <c r="EM160" s="13">
        <v>2</v>
      </c>
      <c r="EN160" s="13">
        <v>1</v>
      </c>
      <c r="EO160" s="13"/>
      <c r="EP160" s="13">
        <v>1</v>
      </c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>
        <v>1</v>
      </c>
      <c r="FC160" s="57">
        <v>3473</v>
      </c>
      <c r="FD160" s="13">
        <v>3473</v>
      </c>
      <c r="FE160" s="16" t="s">
        <v>283</v>
      </c>
      <c r="FF160" s="13">
        <v>2</v>
      </c>
      <c r="FG160" s="13">
        <v>15</v>
      </c>
      <c r="FH160" s="13">
        <v>19</v>
      </c>
      <c r="FI160" s="13">
        <v>16</v>
      </c>
      <c r="FJ160" s="13">
        <v>7</v>
      </c>
      <c r="FK160" s="13">
        <v>6</v>
      </c>
      <c r="FL160" s="13">
        <v>14</v>
      </c>
      <c r="FM160" s="13">
        <v>9</v>
      </c>
      <c r="FN160" s="13">
        <v>8</v>
      </c>
      <c r="FO160" s="13"/>
      <c r="FP160" s="13"/>
      <c r="FQ160" s="13">
        <v>5</v>
      </c>
      <c r="FR160" s="13">
        <v>11</v>
      </c>
      <c r="FS160" s="13">
        <v>12</v>
      </c>
      <c r="FT160" s="13">
        <v>3</v>
      </c>
      <c r="FU160" s="13">
        <v>17</v>
      </c>
      <c r="FV160" s="13">
        <v>18</v>
      </c>
      <c r="FW160" s="13">
        <v>7</v>
      </c>
      <c r="FX160" s="13">
        <v>20</v>
      </c>
      <c r="FY160" s="13">
        <v>20</v>
      </c>
      <c r="FZ160" s="13">
        <v>29</v>
      </c>
      <c r="GA160" s="13">
        <v>40</v>
      </c>
      <c r="GB160" s="13">
        <v>33</v>
      </c>
      <c r="GC160" s="13">
        <v>46</v>
      </c>
      <c r="GD160" s="13">
        <v>56</v>
      </c>
      <c r="GE160" s="13">
        <v>57</v>
      </c>
      <c r="GF160" s="13">
        <v>58</v>
      </c>
      <c r="GG160" s="13">
        <v>75</v>
      </c>
      <c r="GH160" s="13">
        <v>91</v>
      </c>
      <c r="GI160" s="13">
        <v>72</v>
      </c>
      <c r="GJ160" s="13">
        <v>90</v>
      </c>
      <c r="GK160" s="13">
        <v>103</v>
      </c>
      <c r="GL160" s="13">
        <v>93</v>
      </c>
      <c r="GM160" s="13">
        <v>72</v>
      </c>
      <c r="GN160" s="13">
        <v>78</v>
      </c>
      <c r="GO160" s="13">
        <v>81</v>
      </c>
      <c r="GP160" s="13">
        <v>72</v>
      </c>
      <c r="GQ160" s="13">
        <v>71</v>
      </c>
      <c r="GR160" s="13">
        <v>78</v>
      </c>
      <c r="GS160" s="13">
        <v>65</v>
      </c>
      <c r="GT160" s="13">
        <v>70</v>
      </c>
      <c r="GU160" s="13">
        <v>49</v>
      </c>
      <c r="GV160" s="13">
        <v>57</v>
      </c>
      <c r="GW160" s="13">
        <v>56</v>
      </c>
      <c r="GX160" s="13">
        <v>40</v>
      </c>
      <c r="GY160" s="13">
        <v>43</v>
      </c>
      <c r="GZ160" s="13">
        <v>47</v>
      </c>
      <c r="HA160" s="13">
        <v>45</v>
      </c>
      <c r="HB160" s="13">
        <v>33</v>
      </c>
      <c r="HC160" s="13">
        <v>41</v>
      </c>
      <c r="HD160" s="13">
        <v>41</v>
      </c>
      <c r="HE160" s="13">
        <v>31</v>
      </c>
      <c r="HF160" s="13">
        <v>31</v>
      </c>
      <c r="HG160" s="13">
        <v>30</v>
      </c>
      <c r="HH160" s="13">
        <v>16</v>
      </c>
      <c r="HI160" s="13">
        <v>28</v>
      </c>
      <c r="HJ160" s="13">
        <v>27</v>
      </c>
      <c r="HK160" s="13">
        <v>24</v>
      </c>
      <c r="HL160" s="13">
        <v>28</v>
      </c>
      <c r="HM160" s="13">
        <v>27</v>
      </c>
      <c r="HN160" s="13">
        <v>24</v>
      </c>
      <c r="HO160" s="13">
        <v>17</v>
      </c>
      <c r="HP160" s="13">
        <v>18</v>
      </c>
      <c r="HQ160" s="13">
        <v>29</v>
      </c>
      <c r="HR160" s="13">
        <v>21</v>
      </c>
      <c r="HS160" s="13">
        <v>24</v>
      </c>
      <c r="HT160" s="13">
        <v>18</v>
      </c>
      <c r="HU160" s="13">
        <v>11</v>
      </c>
      <c r="HV160" s="13">
        <v>18</v>
      </c>
      <c r="HW160" s="13">
        <v>9</v>
      </c>
      <c r="HX160" s="13">
        <v>13</v>
      </c>
      <c r="HY160" s="13">
        <v>15</v>
      </c>
      <c r="HZ160" s="13">
        <v>23</v>
      </c>
      <c r="IA160" s="13">
        <v>8</v>
      </c>
      <c r="IB160" s="13">
        <v>8</v>
      </c>
      <c r="IC160" s="13">
        <v>7</v>
      </c>
      <c r="ID160" s="13">
        <v>7</v>
      </c>
      <c r="IE160" s="13">
        <v>6</v>
      </c>
      <c r="IF160" s="13">
        <v>2</v>
      </c>
      <c r="IG160" s="13">
        <v>9</v>
      </c>
      <c r="IH160" s="13">
        <v>5</v>
      </c>
      <c r="II160" s="13">
        <v>3</v>
      </c>
      <c r="IJ160" s="13">
        <v>7</v>
      </c>
      <c r="IK160" s="13">
        <v>3</v>
      </c>
      <c r="IL160" s="13">
        <v>1</v>
      </c>
      <c r="IM160" s="13">
        <v>3</v>
      </c>
      <c r="IN160" s="13">
        <v>3</v>
      </c>
      <c r="IO160" s="13">
        <v>1</v>
      </c>
      <c r="IP160" s="13">
        <v>1</v>
      </c>
      <c r="IQ160" s="13"/>
      <c r="IR160" s="13">
        <v>3</v>
      </c>
      <c r="IS160" s="13">
        <v>1</v>
      </c>
      <c r="IT160" s="13">
        <v>1</v>
      </c>
      <c r="IU160" s="13">
        <v>2</v>
      </c>
      <c r="IV160" s="13"/>
      <c r="IW160" s="13">
        <v>1</v>
      </c>
      <c r="IX160" s="13"/>
      <c r="IY160" s="13">
        <v>1</v>
      </c>
      <c r="IZ160" s="13"/>
      <c r="JA160" s="13"/>
      <c r="JB160" s="13">
        <v>1</v>
      </c>
      <c r="JC160" s="13"/>
      <c r="JD160" s="13">
        <v>1</v>
      </c>
      <c r="JE160" s="13"/>
      <c r="JF160" s="13"/>
      <c r="JG160" s="13"/>
      <c r="JH160" s="13">
        <v>2</v>
      </c>
      <c r="JI160" s="57">
        <v>2660</v>
      </c>
      <c r="JJ160" s="13">
        <v>1</v>
      </c>
      <c r="JK160" s="13">
        <v>2</v>
      </c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>
        <v>2</v>
      </c>
      <c r="KB160" s="13">
        <v>1</v>
      </c>
      <c r="KC160" s="13"/>
      <c r="KD160" s="13"/>
      <c r="KE160" s="13">
        <v>2</v>
      </c>
      <c r="KF160" s="13">
        <v>2</v>
      </c>
      <c r="KG160" s="13">
        <v>3</v>
      </c>
      <c r="KH160" s="13">
        <v>1</v>
      </c>
      <c r="KI160" s="13">
        <v>8</v>
      </c>
      <c r="KJ160" s="13">
        <v>1</v>
      </c>
      <c r="KK160" s="13">
        <v>4</v>
      </c>
      <c r="KL160" s="13">
        <v>1</v>
      </c>
      <c r="KM160" s="13">
        <v>3</v>
      </c>
      <c r="KN160" s="13">
        <v>2</v>
      </c>
      <c r="KO160" s="13">
        <v>4</v>
      </c>
      <c r="KP160" s="13">
        <v>4</v>
      </c>
      <c r="KQ160" s="13">
        <v>4</v>
      </c>
      <c r="KR160" s="13">
        <v>2</v>
      </c>
      <c r="KS160" s="13">
        <v>2</v>
      </c>
      <c r="KT160" s="13">
        <v>2</v>
      </c>
      <c r="KU160" s="13"/>
      <c r="KV160" s="13">
        <v>2</v>
      </c>
      <c r="KW160" s="13">
        <v>1</v>
      </c>
      <c r="KX160" s="13">
        <v>4</v>
      </c>
      <c r="KY160" s="13">
        <v>1</v>
      </c>
      <c r="KZ160" s="13">
        <v>2</v>
      </c>
      <c r="LA160" s="13">
        <v>5</v>
      </c>
      <c r="LB160" s="13">
        <v>4</v>
      </c>
      <c r="LC160" s="13"/>
      <c r="LD160" s="13">
        <v>2</v>
      </c>
      <c r="LE160" s="13">
        <v>3</v>
      </c>
      <c r="LF160" s="13">
        <v>2</v>
      </c>
      <c r="LG160" s="13">
        <v>1</v>
      </c>
      <c r="LH160" s="13">
        <v>2</v>
      </c>
      <c r="LI160" s="13"/>
      <c r="LJ160" s="13">
        <v>3</v>
      </c>
      <c r="LK160" s="13"/>
      <c r="LL160" s="13">
        <v>2</v>
      </c>
      <c r="LM160" s="13"/>
      <c r="LN160" s="13">
        <v>2</v>
      </c>
      <c r="LO160" s="13">
        <v>2</v>
      </c>
      <c r="LP160" s="13">
        <v>1</v>
      </c>
      <c r="LQ160" s="13">
        <v>1</v>
      </c>
      <c r="LR160" s="13">
        <v>1</v>
      </c>
      <c r="LS160" s="13">
        <v>1</v>
      </c>
      <c r="LT160" s="13">
        <v>1</v>
      </c>
      <c r="LU160" s="13">
        <v>1</v>
      </c>
      <c r="LV160" s="13">
        <v>3</v>
      </c>
      <c r="LW160" s="13">
        <v>1</v>
      </c>
      <c r="LX160" s="13"/>
      <c r="LY160" s="13"/>
      <c r="LZ160" s="13">
        <v>1</v>
      </c>
      <c r="MA160" s="13">
        <v>3</v>
      </c>
      <c r="MB160" s="13">
        <v>1</v>
      </c>
      <c r="MC160" s="13">
        <v>1</v>
      </c>
      <c r="MD160" s="13"/>
      <c r="ME160" s="13"/>
      <c r="MF160" s="13">
        <v>2</v>
      </c>
      <c r="MG160" s="13">
        <v>1</v>
      </c>
      <c r="MH160" s="13"/>
      <c r="MI160" s="13"/>
      <c r="MJ160" s="13"/>
      <c r="MK160" s="13">
        <v>2</v>
      </c>
      <c r="ML160" s="13"/>
      <c r="MM160" s="13"/>
      <c r="MN160" s="13">
        <v>1</v>
      </c>
      <c r="MO160" s="13"/>
      <c r="MP160" s="13">
        <v>1</v>
      </c>
      <c r="MQ160" s="13"/>
      <c r="MR160" s="13"/>
      <c r="MS160" s="13"/>
      <c r="MT160" s="13">
        <v>2</v>
      </c>
      <c r="MU160" s="13"/>
      <c r="MV160" s="13"/>
      <c r="MW160" s="13"/>
      <c r="MX160" s="13"/>
      <c r="MY160" s="13"/>
      <c r="MZ160" s="13"/>
      <c r="NA160" s="13"/>
      <c r="NB160" s="13"/>
      <c r="NC160" s="13">
        <v>1</v>
      </c>
      <c r="ND160" s="13"/>
      <c r="NE160" s="13"/>
      <c r="NF160" s="13"/>
      <c r="NG160" s="13"/>
      <c r="NH160" s="13"/>
      <c r="NI160" s="13"/>
      <c r="NJ160" s="13"/>
      <c r="NK160" s="13"/>
      <c r="NL160" s="13"/>
      <c r="NM160" s="13">
        <v>12</v>
      </c>
      <c r="NN160" s="57">
        <v>127</v>
      </c>
      <c r="NO160" s="13">
        <v>2787</v>
      </c>
    </row>
    <row r="161" spans="1:379">
      <c r="A161" s="8" t="s">
        <v>171</v>
      </c>
      <c r="B161" s="232">
        <f t="shared" si="190"/>
        <v>279</v>
      </c>
      <c r="C161" s="232">
        <f t="shared" si="191"/>
        <v>272</v>
      </c>
      <c r="D161" s="232">
        <f t="shared" si="192"/>
        <v>447</v>
      </c>
      <c r="E161" s="232">
        <f t="shared" si="193"/>
        <v>478</v>
      </c>
      <c r="F161" s="232">
        <f t="shared" si="194"/>
        <v>545</v>
      </c>
      <c r="G161" s="232">
        <f t="shared" si="195"/>
        <v>682</v>
      </c>
      <c r="H161" s="232">
        <f t="shared" si="196"/>
        <v>576</v>
      </c>
      <c r="I161" s="232">
        <f t="shared" si="197"/>
        <v>718</v>
      </c>
      <c r="J161" s="232">
        <f t="shared" si="198"/>
        <v>552</v>
      </c>
      <c r="K161" s="232">
        <f t="shared" si="199"/>
        <v>594</v>
      </c>
      <c r="L161" s="232">
        <f t="shared" si="200"/>
        <v>428</v>
      </c>
      <c r="M161" s="232">
        <f t="shared" si="201"/>
        <v>458</v>
      </c>
      <c r="N161" s="232">
        <f t="shared" si="202"/>
        <v>287</v>
      </c>
      <c r="O161" s="232">
        <f t="shared" si="203"/>
        <v>276</v>
      </c>
      <c r="P161" s="232">
        <f t="shared" si="204"/>
        <v>139</v>
      </c>
      <c r="Q161" s="232">
        <f t="shared" si="205"/>
        <v>182</v>
      </c>
      <c r="R161" s="232">
        <f t="shared" si="206"/>
        <v>76</v>
      </c>
      <c r="S161" s="232">
        <f t="shared" si="207"/>
        <v>101</v>
      </c>
      <c r="T161" s="232">
        <f t="shared" si="208"/>
        <v>5</v>
      </c>
      <c r="U161" s="232">
        <f t="shared" si="209"/>
        <v>32</v>
      </c>
      <c r="W161" s="16" t="s">
        <v>165</v>
      </c>
      <c r="X161" s="616">
        <f t="shared" si="169"/>
        <v>20</v>
      </c>
      <c r="Y161" s="616">
        <f t="shared" si="170"/>
        <v>27</v>
      </c>
      <c r="Z161" s="616">
        <f t="shared" si="171"/>
        <v>83</v>
      </c>
      <c r="AA161" s="616">
        <f t="shared" si="172"/>
        <v>84</v>
      </c>
      <c r="AB161" s="616">
        <f t="shared" si="173"/>
        <v>155</v>
      </c>
      <c r="AC161" s="616">
        <f t="shared" si="174"/>
        <v>194</v>
      </c>
      <c r="AD161" s="616">
        <f t="shared" si="175"/>
        <v>162</v>
      </c>
      <c r="AE161" s="616">
        <f t="shared" si="176"/>
        <v>170</v>
      </c>
      <c r="AF161" s="616">
        <f t="shared" si="177"/>
        <v>138</v>
      </c>
      <c r="AG161" s="616">
        <f t="shared" si="178"/>
        <v>126</v>
      </c>
      <c r="AH161" s="616">
        <f t="shared" si="179"/>
        <v>86</v>
      </c>
      <c r="AI161" s="616">
        <f t="shared" si="180"/>
        <v>74</v>
      </c>
      <c r="AJ161" s="616">
        <f t="shared" si="181"/>
        <v>34</v>
      </c>
      <c r="AK161" s="616">
        <f t="shared" si="182"/>
        <v>36</v>
      </c>
      <c r="AL161" s="616">
        <f t="shared" si="183"/>
        <v>31</v>
      </c>
      <c r="AM161" s="616">
        <f t="shared" si="184"/>
        <v>27</v>
      </c>
      <c r="AN161" s="616">
        <f t="shared" si="185"/>
        <v>12</v>
      </c>
      <c r="AO161" s="616">
        <f t="shared" si="186"/>
        <v>15</v>
      </c>
      <c r="AP161" s="616">
        <f t="shared" si="187"/>
        <v>2</v>
      </c>
      <c r="AQ161" s="616">
        <f t="shared" si="188"/>
        <v>5</v>
      </c>
      <c r="AR161" s="616">
        <f t="shared" si="189"/>
        <v>9</v>
      </c>
      <c r="AT161" s="16" t="s">
        <v>165</v>
      </c>
      <c r="AU161" s="13">
        <v>1</v>
      </c>
      <c r="AV161" s="13">
        <v>3</v>
      </c>
      <c r="AW161" s="13">
        <v>2</v>
      </c>
      <c r="AX161" s="13">
        <v>2</v>
      </c>
      <c r="AY161" s="13">
        <v>4</v>
      </c>
      <c r="AZ161" s="13">
        <v>5</v>
      </c>
      <c r="BA161" s="13">
        <v>2</v>
      </c>
      <c r="BB161" s="13">
        <v>4</v>
      </c>
      <c r="BC161" s="13">
        <v>1</v>
      </c>
      <c r="BD161" s="13">
        <v>3</v>
      </c>
      <c r="BE161" s="13">
        <v>3</v>
      </c>
      <c r="BF161" s="13">
        <v>6</v>
      </c>
      <c r="BG161" s="13">
        <v>4</v>
      </c>
      <c r="BH161" s="13">
        <v>2</v>
      </c>
      <c r="BI161" s="13">
        <v>5</v>
      </c>
      <c r="BJ161" s="13">
        <v>10</v>
      </c>
      <c r="BK161" s="13">
        <v>8</v>
      </c>
      <c r="BL161" s="13">
        <v>12</v>
      </c>
      <c r="BM161" s="13">
        <v>24</v>
      </c>
      <c r="BN161" s="13">
        <v>10</v>
      </c>
      <c r="BO161" s="13">
        <v>20</v>
      </c>
      <c r="BP161" s="13">
        <v>8</v>
      </c>
      <c r="BQ161" s="13">
        <v>15</v>
      </c>
      <c r="BR161" s="13">
        <v>20</v>
      </c>
      <c r="BS161" s="13">
        <v>23</v>
      </c>
      <c r="BT161" s="13">
        <v>17</v>
      </c>
      <c r="BU161" s="13">
        <v>28</v>
      </c>
      <c r="BV161" s="13">
        <v>23</v>
      </c>
      <c r="BW161" s="13">
        <v>21</v>
      </c>
      <c r="BX161" s="13">
        <v>19</v>
      </c>
      <c r="BY161" s="13">
        <v>24</v>
      </c>
      <c r="BZ161" s="13">
        <v>15</v>
      </c>
      <c r="CA161" s="13">
        <v>13</v>
      </c>
      <c r="CB161" s="13">
        <v>20</v>
      </c>
      <c r="CC161" s="13">
        <v>18</v>
      </c>
      <c r="CD161" s="13">
        <v>13</v>
      </c>
      <c r="CE161" s="13">
        <v>17</v>
      </c>
      <c r="CF161" s="13">
        <v>20</v>
      </c>
      <c r="CG161" s="13">
        <v>15</v>
      </c>
      <c r="CH161" s="13">
        <v>15</v>
      </c>
      <c r="CI161" s="13">
        <v>9</v>
      </c>
      <c r="CJ161" s="13">
        <v>17</v>
      </c>
      <c r="CK161" s="13">
        <v>17</v>
      </c>
      <c r="CL161" s="13">
        <v>14</v>
      </c>
      <c r="CM161" s="13">
        <v>11</v>
      </c>
      <c r="CN161" s="13">
        <v>10</v>
      </c>
      <c r="CO161" s="13">
        <v>17</v>
      </c>
      <c r="CP161" s="13">
        <v>12</v>
      </c>
      <c r="CQ161" s="13">
        <v>12</v>
      </c>
      <c r="CR161" s="13">
        <v>7</v>
      </c>
      <c r="CS161" s="13">
        <v>8</v>
      </c>
      <c r="CT161" s="13">
        <v>6</v>
      </c>
      <c r="CU161" s="13">
        <v>9</v>
      </c>
      <c r="CV161" s="13">
        <v>10</v>
      </c>
      <c r="CW161" s="13">
        <v>11</v>
      </c>
      <c r="CX161" s="13">
        <v>5</v>
      </c>
      <c r="CY161" s="13">
        <v>3</v>
      </c>
      <c r="CZ161" s="13">
        <v>11</v>
      </c>
      <c r="DA161" s="13">
        <v>6</v>
      </c>
      <c r="DB161" s="13">
        <v>5</v>
      </c>
      <c r="DC161" s="13">
        <v>5</v>
      </c>
      <c r="DD161" s="13">
        <v>4</v>
      </c>
      <c r="DE161" s="13">
        <v>4</v>
      </c>
      <c r="DF161" s="13">
        <v>4</v>
      </c>
      <c r="DG161" s="13">
        <v>6</v>
      </c>
      <c r="DH161" s="13">
        <v>1</v>
      </c>
      <c r="DI161" s="13">
        <v>4</v>
      </c>
      <c r="DJ161" s="13">
        <v>1</v>
      </c>
      <c r="DK161" s="13">
        <v>4</v>
      </c>
      <c r="DL161" s="13">
        <v>3</v>
      </c>
      <c r="DM161" s="13">
        <v>2</v>
      </c>
      <c r="DN161" s="13">
        <v>3</v>
      </c>
      <c r="DO161" s="13">
        <v>7</v>
      </c>
      <c r="DP161" s="13">
        <v>2</v>
      </c>
      <c r="DQ161" s="13">
        <v>2</v>
      </c>
      <c r="DR161" s="13">
        <v>3</v>
      </c>
      <c r="DS161" s="13">
        <v>1</v>
      </c>
      <c r="DT161" s="13">
        <v>3</v>
      </c>
      <c r="DU161" s="13"/>
      <c r="DV161" s="13">
        <v>4</v>
      </c>
      <c r="DW161" s="13">
        <v>2</v>
      </c>
      <c r="DX161" s="13">
        <v>5</v>
      </c>
      <c r="DY161" s="13">
        <v>2</v>
      </c>
      <c r="DZ161" s="13">
        <v>1</v>
      </c>
      <c r="EA161" s="13">
        <v>1</v>
      </c>
      <c r="EB161" s="13"/>
      <c r="EC161" s="13">
        <v>2</v>
      </c>
      <c r="ED161" s="13"/>
      <c r="EE161" s="13">
        <v>2</v>
      </c>
      <c r="EF161" s="13"/>
      <c r="EG161" s="13">
        <v>1</v>
      </c>
      <c r="EH161" s="13">
        <v>1</v>
      </c>
      <c r="EI161" s="13"/>
      <c r="EJ161" s="13">
        <v>1</v>
      </c>
      <c r="EK161" s="13">
        <v>2</v>
      </c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57">
        <v>758</v>
      </c>
      <c r="FD161" s="13">
        <v>758</v>
      </c>
      <c r="FE161" s="16" t="s">
        <v>165</v>
      </c>
      <c r="FF161" s="13">
        <v>1</v>
      </c>
      <c r="FG161" s="13">
        <v>5</v>
      </c>
      <c r="FH161" s="13">
        <v>5</v>
      </c>
      <c r="FI161" s="13">
        <v>1</v>
      </c>
      <c r="FJ161" s="13">
        <v>2</v>
      </c>
      <c r="FK161" s="13">
        <v>1</v>
      </c>
      <c r="FL161" s="13">
        <v>1</v>
      </c>
      <c r="FM161" s="13">
        <v>1</v>
      </c>
      <c r="FN161" s="13">
        <v>1</v>
      </c>
      <c r="FO161" s="13">
        <v>2</v>
      </c>
      <c r="FP161" s="13">
        <v>7</v>
      </c>
      <c r="FQ161" s="13">
        <v>2</v>
      </c>
      <c r="FR161" s="13">
        <v>6</v>
      </c>
      <c r="FS161" s="13"/>
      <c r="FT161" s="13">
        <v>8</v>
      </c>
      <c r="FU161" s="13">
        <v>7</v>
      </c>
      <c r="FV161" s="13">
        <v>10</v>
      </c>
      <c r="FW161" s="13">
        <v>15</v>
      </c>
      <c r="FX161" s="13">
        <v>14</v>
      </c>
      <c r="FY161" s="13">
        <v>14</v>
      </c>
      <c r="FZ161" s="13">
        <v>14</v>
      </c>
      <c r="GA161" s="13">
        <v>16</v>
      </c>
      <c r="GB161" s="13">
        <v>10</v>
      </c>
      <c r="GC161" s="13">
        <v>13</v>
      </c>
      <c r="GD161" s="13">
        <v>14</v>
      </c>
      <c r="GE161" s="13">
        <v>13</v>
      </c>
      <c r="GF161" s="13">
        <v>15</v>
      </c>
      <c r="GG161" s="13">
        <v>22</v>
      </c>
      <c r="GH161" s="13">
        <v>21</v>
      </c>
      <c r="GI161" s="13">
        <v>17</v>
      </c>
      <c r="GJ161" s="13">
        <v>13</v>
      </c>
      <c r="GK161" s="13">
        <v>15</v>
      </c>
      <c r="GL161" s="13">
        <v>16</v>
      </c>
      <c r="GM161" s="13">
        <v>16</v>
      </c>
      <c r="GN161" s="13">
        <v>16</v>
      </c>
      <c r="GO161" s="13">
        <v>14</v>
      </c>
      <c r="GP161" s="13">
        <v>20</v>
      </c>
      <c r="GQ161" s="13">
        <v>18</v>
      </c>
      <c r="GR161" s="13">
        <v>18</v>
      </c>
      <c r="GS161" s="13">
        <v>16</v>
      </c>
      <c r="GT161" s="13">
        <v>19</v>
      </c>
      <c r="GU161" s="13">
        <v>12</v>
      </c>
      <c r="GV161" s="13">
        <v>18</v>
      </c>
      <c r="GW161" s="13">
        <v>13</v>
      </c>
      <c r="GX161" s="13">
        <v>18</v>
      </c>
      <c r="GY161" s="13">
        <v>13</v>
      </c>
      <c r="GZ161" s="13">
        <v>10</v>
      </c>
      <c r="HA161" s="13">
        <v>9</v>
      </c>
      <c r="HB161" s="13">
        <v>13</v>
      </c>
      <c r="HC161" s="13">
        <v>13</v>
      </c>
      <c r="HD161" s="13">
        <v>10</v>
      </c>
      <c r="HE161" s="13">
        <v>11</v>
      </c>
      <c r="HF161" s="13">
        <v>10</v>
      </c>
      <c r="HG161" s="13">
        <v>10</v>
      </c>
      <c r="HH161" s="13">
        <v>13</v>
      </c>
      <c r="HI161" s="13">
        <v>3</v>
      </c>
      <c r="HJ161" s="13">
        <v>7</v>
      </c>
      <c r="HK161" s="13">
        <v>6</v>
      </c>
      <c r="HL161" s="13">
        <v>8</v>
      </c>
      <c r="HM161" s="13">
        <v>8</v>
      </c>
      <c r="HN161" s="13">
        <v>5</v>
      </c>
      <c r="HO161" s="13">
        <v>9</v>
      </c>
      <c r="HP161" s="13">
        <v>2</v>
      </c>
      <c r="HQ161" s="13">
        <v>6</v>
      </c>
      <c r="HR161" s="13">
        <v>1</v>
      </c>
      <c r="HS161" s="13">
        <v>5</v>
      </c>
      <c r="HT161" s="13">
        <v>1</v>
      </c>
      <c r="HU161" s="13">
        <v>2</v>
      </c>
      <c r="HV161" s="13">
        <v>1</v>
      </c>
      <c r="HW161" s="13">
        <v>2</v>
      </c>
      <c r="HX161" s="13">
        <v>2</v>
      </c>
      <c r="HY161" s="13">
        <v>9</v>
      </c>
      <c r="HZ161" s="13">
        <v>2</v>
      </c>
      <c r="IA161" s="13"/>
      <c r="IB161" s="13">
        <v>6</v>
      </c>
      <c r="IC161" s="13">
        <v>4</v>
      </c>
      <c r="ID161" s="13">
        <v>1</v>
      </c>
      <c r="IE161" s="13"/>
      <c r="IF161" s="13">
        <v>5</v>
      </c>
      <c r="IG161" s="13">
        <v>2</v>
      </c>
      <c r="IH161" s="13">
        <v>2</v>
      </c>
      <c r="II161" s="13"/>
      <c r="IJ161" s="13">
        <v>1</v>
      </c>
      <c r="IK161" s="13">
        <v>2</v>
      </c>
      <c r="IL161" s="13">
        <v>1</v>
      </c>
      <c r="IM161" s="13">
        <v>2</v>
      </c>
      <c r="IN161" s="13">
        <v>1</v>
      </c>
      <c r="IO161" s="13">
        <v>2</v>
      </c>
      <c r="IP161" s="13">
        <v>1</v>
      </c>
      <c r="IQ161" s="13"/>
      <c r="IR161" s="13"/>
      <c r="IS161" s="13"/>
      <c r="IT161" s="13">
        <v>1</v>
      </c>
      <c r="IU161" s="13"/>
      <c r="IV161" s="13">
        <v>1</v>
      </c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57">
        <v>723</v>
      </c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>
        <v>1</v>
      </c>
      <c r="KO161" s="13"/>
      <c r="KP161" s="13"/>
      <c r="KQ161" s="13">
        <v>2</v>
      </c>
      <c r="KR161" s="13">
        <v>1</v>
      </c>
      <c r="KS161" s="13">
        <v>1</v>
      </c>
      <c r="KT161" s="13"/>
      <c r="KU161" s="13"/>
      <c r="KV161" s="13"/>
      <c r="KW161" s="13"/>
      <c r="KX161" s="13"/>
      <c r="KY161" s="13"/>
      <c r="KZ161" s="13"/>
      <c r="LA161" s="13"/>
      <c r="LB161" s="13">
        <v>1</v>
      </c>
      <c r="LC161" s="13"/>
      <c r="LD161" s="13">
        <v>1</v>
      </c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>
        <v>1</v>
      </c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>
        <v>1</v>
      </c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57">
        <v>9</v>
      </c>
      <c r="NO161" s="13">
        <v>732</v>
      </c>
    </row>
    <row r="162" spans="1:379">
      <c r="A162" s="8" t="s">
        <v>172</v>
      </c>
      <c r="B162" s="232">
        <f t="shared" ref="B162:B169" si="210">VLOOKUP($A162,$W:$AQ,2,FALSE)</f>
        <v>21</v>
      </c>
      <c r="C162" s="232">
        <f t="shared" ref="C162:C169" si="211">VLOOKUP($A162,$W:$AQ,3,FALSE)</f>
        <v>27</v>
      </c>
      <c r="D162" s="232">
        <f t="shared" ref="D162:D169" si="212">VLOOKUP($A162,$W:$AQ,4,FALSE)</f>
        <v>145</v>
      </c>
      <c r="E162" s="232">
        <f t="shared" ref="E162:E169" si="213">VLOOKUP($A162,$W:$AQ,5,FALSE)</f>
        <v>174</v>
      </c>
      <c r="F162" s="232">
        <f t="shared" ref="F162:F169" si="214">VLOOKUP($A162,$W:$AQ,6,FALSE)</f>
        <v>471</v>
      </c>
      <c r="G162" s="232">
        <f t="shared" ref="G162:G169" si="215">VLOOKUP($A162,$W:$AQ,7,FALSE)</f>
        <v>508</v>
      </c>
      <c r="H162" s="232">
        <f t="shared" ref="H162:H169" si="216">VLOOKUP($A162,$W:$AQ,8,FALSE)</f>
        <v>546</v>
      </c>
      <c r="I162" s="232">
        <f t="shared" ref="I162:I169" si="217">VLOOKUP($A162,$W:$AQ,9,FALSE)</f>
        <v>586</v>
      </c>
      <c r="J162" s="232">
        <f t="shared" ref="J162:J169" si="218">VLOOKUP($A162,$W:$AQ,10,FALSE)</f>
        <v>489</v>
      </c>
      <c r="K162" s="232">
        <f t="shared" ref="K162:K169" si="219">VLOOKUP($A162,$W:$AQ,11,FALSE)</f>
        <v>594</v>
      </c>
      <c r="L162" s="232">
        <f t="shared" ref="L162:L169" si="220">VLOOKUP($A162,$W:$AQ,12,FALSE)</f>
        <v>373</v>
      </c>
      <c r="M162" s="232">
        <f t="shared" ref="M162:M169" si="221">VLOOKUP($A162,$W:$AQ,13,FALSE)</f>
        <v>440</v>
      </c>
      <c r="N162" s="232">
        <f t="shared" ref="N162:N169" si="222">VLOOKUP($A162,$W:$AQ,14,FALSE)</f>
        <v>217</v>
      </c>
      <c r="O162" s="232">
        <f t="shared" ref="O162:O169" si="223">VLOOKUP($A162,$W:$AQ,15,FALSE)</f>
        <v>227</v>
      </c>
      <c r="P162" s="232">
        <f t="shared" ref="P162:P169" si="224">VLOOKUP($A162,$W:$AQ,16,FALSE)</f>
        <v>128</v>
      </c>
      <c r="Q162" s="232">
        <f t="shared" ref="Q162:Q169" si="225">VLOOKUP($A162,$W:$AQ,17,FALSE)</f>
        <v>142</v>
      </c>
      <c r="R162" s="232">
        <f t="shared" ref="R162:R169" si="226">VLOOKUP($A162,$W:$AQ,18,FALSE)</f>
        <v>53</v>
      </c>
      <c r="S162" s="232">
        <f t="shared" ref="S162:S169" si="227">VLOOKUP($A162,$W:$AQ,19,FALSE)</f>
        <v>90</v>
      </c>
      <c r="T162" s="232">
        <f t="shared" ref="T162:T169" si="228">VLOOKUP($A162,$W:$AQ,20,FALSE)</f>
        <v>11</v>
      </c>
      <c r="U162" s="232">
        <f t="shared" ref="U162:U169" si="229">VLOOKUP($A162,$W:$AQ,21,FALSE)</f>
        <v>30</v>
      </c>
      <c r="W162" s="16" t="s">
        <v>166</v>
      </c>
      <c r="X162" s="616">
        <f t="shared" si="169"/>
        <v>399</v>
      </c>
      <c r="Y162" s="616">
        <f t="shared" si="170"/>
        <v>378</v>
      </c>
      <c r="Z162" s="616">
        <f t="shared" si="171"/>
        <v>679</v>
      </c>
      <c r="AA162" s="616">
        <f t="shared" si="172"/>
        <v>782</v>
      </c>
      <c r="AB162" s="616">
        <f t="shared" si="173"/>
        <v>1663</v>
      </c>
      <c r="AC162" s="616">
        <f t="shared" si="174"/>
        <v>1945</v>
      </c>
      <c r="AD162" s="616">
        <f t="shared" si="175"/>
        <v>1795</v>
      </c>
      <c r="AE162" s="616">
        <f t="shared" si="176"/>
        <v>2158</v>
      </c>
      <c r="AF162" s="616">
        <f t="shared" si="177"/>
        <v>1665</v>
      </c>
      <c r="AG162" s="616">
        <f t="shared" si="178"/>
        <v>1924</v>
      </c>
      <c r="AH162" s="616">
        <f t="shared" si="179"/>
        <v>1141</v>
      </c>
      <c r="AI162" s="616">
        <f t="shared" si="180"/>
        <v>1300</v>
      </c>
      <c r="AJ162" s="616">
        <f t="shared" si="181"/>
        <v>774</v>
      </c>
      <c r="AK162" s="616">
        <f t="shared" si="182"/>
        <v>743</v>
      </c>
      <c r="AL162" s="616">
        <f t="shared" si="183"/>
        <v>420</v>
      </c>
      <c r="AM162" s="616">
        <f t="shared" si="184"/>
        <v>434</v>
      </c>
      <c r="AN162" s="616">
        <f t="shared" si="185"/>
        <v>184</v>
      </c>
      <c r="AO162" s="616">
        <f t="shared" si="186"/>
        <v>250</v>
      </c>
      <c r="AP162" s="616">
        <f t="shared" si="187"/>
        <v>45</v>
      </c>
      <c r="AQ162" s="616">
        <f t="shared" si="188"/>
        <v>119</v>
      </c>
      <c r="AR162" s="616">
        <f t="shared" si="189"/>
        <v>131</v>
      </c>
      <c r="AT162" s="16" t="s">
        <v>166</v>
      </c>
      <c r="AU162" s="13">
        <v>21</v>
      </c>
      <c r="AV162" s="13">
        <v>41</v>
      </c>
      <c r="AW162" s="13">
        <v>45</v>
      </c>
      <c r="AX162" s="13">
        <v>44</v>
      </c>
      <c r="AY162" s="13">
        <v>39</v>
      </c>
      <c r="AZ162" s="13">
        <v>38</v>
      </c>
      <c r="BA162" s="13">
        <v>36</v>
      </c>
      <c r="BB162" s="13">
        <v>38</v>
      </c>
      <c r="BC162" s="13">
        <v>34</v>
      </c>
      <c r="BD162" s="13">
        <v>42</v>
      </c>
      <c r="BE162" s="13">
        <v>33</v>
      </c>
      <c r="BF162" s="13">
        <v>38</v>
      </c>
      <c r="BG162" s="13">
        <v>52</v>
      </c>
      <c r="BH162" s="13">
        <v>57</v>
      </c>
      <c r="BI162" s="13">
        <v>57</v>
      </c>
      <c r="BJ162" s="13">
        <v>65</v>
      </c>
      <c r="BK162" s="13">
        <v>102</v>
      </c>
      <c r="BL162" s="13">
        <v>97</v>
      </c>
      <c r="BM162" s="13">
        <v>129</v>
      </c>
      <c r="BN162" s="13">
        <v>152</v>
      </c>
      <c r="BO162" s="13">
        <v>133</v>
      </c>
      <c r="BP162" s="13">
        <v>180</v>
      </c>
      <c r="BQ162" s="13">
        <v>210</v>
      </c>
      <c r="BR162" s="13">
        <v>180</v>
      </c>
      <c r="BS162" s="13">
        <v>176</v>
      </c>
      <c r="BT162" s="13">
        <v>206</v>
      </c>
      <c r="BU162" s="13">
        <v>231</v>
      </c>
      <c r="BV162" s="13">
        <v>174</v>
      </c>
      <c r="BW162" s="13">
        <v>217</v>
      </c>
      <c r="BX162" s="13">
        <v>238</v>
      </c>
      <c r="BY162" s="13">
        <v>266</v>
      </c>
      <c r="BZ162" s="13">
        <v>246</v>
      </c>
      <c r="CA162" s="13">
        <v>195</v>
      </c>
      <c r="CB162" s="13">
        <v>188</v>
      </c>
      <c r="CC162" s="13">
        <v>206</v>
      </c>
      <c r="CD162" s="13">
        <v>231</v>
      </c>
      <c r="CE162" s="13">
        <v>235</v>
      </c>
      <c r="CF162" s="13">
        <v>201</v>
      </c>
      <c r="CG162" s="13">
        <v>190</v>
      </c>
      <c r="CH162" s="13">
        <v>200</v>
      </c>
      <c r="CI162" s="13">
        <v>221</v>
      </c>
      <c r="CJ162" s="13">
        <v>212</v>
      </c>
      <c r="CK162" s="13">
        <v>221</v>
      </c>
      <c r="CL162" s="13">
        <v>225</v>
      </c>
      <c r="CM162" s="13">
        <v>172</v>
      </c>
      <c r="CN162" s="13">
        <v>186</v>
      </c>
      <c r="CO162" s="13">
        <v>181</v>
      </c>
      <c r="CP162" s="13">
        <v>163</v>
      </c>
      <c r="CQ162" s="13">
        <v>166</v>
      </c>
      <c r="CR162" s="13">
        <v>177</v>
      </c>
      <c r="CS162" s="13">
        <v>171</v>
      </c>
      <c r="CT162" s="13">
        <v>139</v>
      </c>
      <c r="CU162" s="13">
        <v>138</v>
      </c>
      <c r="CV162" s="13">
        <v>142</v>
      </c>
      <c r="CW162" s="13">
        <v>141</v>
      </c>
      <c r="CX162" s="13">
        <v>116</v>
      </c>
      <c r="CY162" s="13">
        <v>100</v>
      </c>
      <c r="CZ162" s="13">
        <v>129</v>
      </c>
      <c r="DA162" s="13">
        <v>105</v>
      </c>
      <c r="DB162" s="13">
        <v>119</v>
      </c>
      <c r="DC162" s="13">
        <v>103</v>
      </c>
      <c r="DD162" s="13">
        <v>83</v>
      </c>
      <c r="DE162" s="13">
        <v>83</v>
      </c>
      <c r="DF162" s="13">
        <v>66</v>
      </c>
      <c r="DG162" s="13">
        <v>74</v>
      </c>
      <c r="DH162" s="13">
        <v>75</v>
      </c>
      <c r="DI162" s="13">
        <v>68</v>
      </c>
      <c r="DJ162" s="13">
        <v>64</v>
      </c>
      <c r="DK162" s="13">
        <v>61</v>
      </c>
      <c r="DL162" s="13">
        <v>66</v>
      </c>
      <c r="DM162" s="13">
        <v>40</v>
      </c>
      <c r="DN162" s="13">
        <v>51</v>
      </c>
      <c r="DO162" s="13">
        <v>59</v>
      </c>
      <c r="DP162" s="13">
        <v>41</v>
      </c>
      <c r="DQ162" s="13">
        <v>43</v>
      </c>
      <c r="DR162" s="13">
        <v>48</v>
      </c>
      <c r="DS162" s="13">
        <v>48</v>
      </c>
      <c r="DT162" s="13">
        <v>42</v>
      </c>
      <c r="DU162" s="13">
        <v>35</v>
      </c>
      <c r="DV162" s="13">
        <v>27</v>
      </c>
      <c r="DW162" s="13">
        <v>32</v>
      </c>
      <c r="DX162" s="13">
        <v>24</v>
      </c>
      <c r="DY162" s="13">
        <v>30</v>
      </c>
      <c r="DZ162" s="13">
        <v>26</v>
      </c>
      <c r="EA162" s="13">
        <v>25</v>
      </c>
      <c r="EB162" s="13">
        <v>30</v>
      </c>
      <c r="EC162" s="13">
        <v>26</v>
      </c>
      <c r="ED162" s="13">
        <v>20</v>
      </c>
      <c r="EE162" s="13">
        <v>25</v>
      </c>
      <c r="EF162" s="13">
        <v>12</v>
      </c>
      <c r="EG162" s="13">
        <v>18</v>
      </c>
      <c r="EH162" s="13">
        <v>25</v>
      </c>
      <c r="EI162" s="13">
        <v>18</v>
      </c>
      <c r="EJ162" s="13">
        <v>17</v>
      </c>
      <c r="EK162" s="13">
        <v>6</v>
      </c>
      <c r="EL162" s="13">
        <v>11</v>
      </c>
      <c r="EM162" s="13">
        <v>11</v>
      </c>
      <c r="EN162" s="13">
        <v>3</v>
      </c>
      <c r="EO162" s="13">
        <v>1</v>
      </c>
      <c r="EP162" s="13">
        <v>6</v>
      </c>
      <c r="EQ162" s="13">
        <v>1</v>
      </c>
      <c r="ER162" s="13"/>
      <c r="ES162" s="13">
        <v>1</v>
      </c>
      <c r="ET162" s="13"/>
      <c r="EU162" s="13">
        <v>1</v>
      </c>
      <c r="EV162" s="13"/>
      <c r="EW162" s="13"/>
      <c r="EX162" s="13"/>
      <c r="EY162" s="13"/>
      <c r="EZ162" s="13"/>
      <c r="FA162" s="13"/>
      <c r="FB162" s="13"/>
      <c r="FC162" s="57">
        <v>10033</v>
      </c>
      <c r="FD162" s="13">
        <v>10033</v>
      </c>
      <c r="FE162" s="16" t="s">
        <v>166</v>
      </c>
      <c r="FF162" s="13">
        <v>15</v>
      </c>
      <c r="FG162" s="13">
        <v>66</v>
      </c>
      <c r="FH162" s="13">
        <v>53</v>
      </c>
      <c r="FI162" s="13">
        <v>39</v>
      </c>
      <c r="FJ162" s="13">
        <v>25</v>
      </c>
      <c r="FK162" s="13">
        <v>35</v>
      </c>
      <c r="FL162" s="13">
        <v>40</v>
      </c>
      <c r="FM162" s="13">
        <v>44</v>
      </c>
      <c r="FN162" s="13">
        <v>35</v>
      </c>
      <c r="FO162" s="13">
        <v>47</v>
      </c>
      <c r="FP162" s="13">
        <v>40</v>
      </c>
      <c r="FQ162" s="13">
        <v>36</v>
      </c>
      <c r="FR162" s="13">
        <v>42</v>
      </c>
      <c r="FS162" s="13">
        <v>52</v>
      </c>
      <c r="FT162" s="13">
        <v>64</v>
      </c>
      <c r="FU162" s="13">
        <v>58</v>
      </c>
      <c r="FV162" s="13">
        <v>78</v>
      </c>
      <c r="FW162" s="13">
        <v>80</v>
      </c>
      <c r="FX162" s="13">
        <v>109</v>
      </c>
      <c r="FY162" s="13">
        <v>120</v>
      </c>
      <c r="FZ162" s="13">
        <v>147</v>
      </c>
      <c r="GA162" s="13">
        <v>129</v>
      </c>
      <c r="GB162" s="13">
        <v>140</v>
      </c>
      <c r="GC162" s="13">
        <v>173</v>
      </c>
      <c r="GD162" s="13">
        <v>180</v>
      </c>
      <c r="GE162" s="13">
        <v>181</v>
      </c>
      <c r="GF162" s="13">
        <v>178</v>
      </c>
      <c r="GG162" s="13">
        <v>178</v>
      </c>
      <c r="GH162" s="13">
        <v>177</v>
      </c>
      <c r="GI162" s="13">
        <v>180</v>
      </c>
      <c r="GJ162" s="13">
        <v>186</v>
      </c>
      <c r="GK162" s="13">
        <v>183</v>
      </c>
      <c r="GL162" s="13">
        <v>169</v>
      </c>
      <c r="GM162" s="13">
        <v>156</v>
      </c>
      <c r="GN162" s="13">
        <v>167</v>
      </c>
      <c r="GO162" s="13">
        <v>190</v>
      </c>
      <c r="GP162" s="13">
        <v>186</v>
      </c>
      <c r="GQ162" s="13">
        <v>203</v>
      </c>
      <c r="GR162" s="13">
        <v>189</v>
      </c>
      <c r="GS162" s="13">
        <v>166</v>
      </c>
      <c r="GT162" s="13">
        <v>177</v>
      </c>
      <c r="GU162" s="13">
        <v>188</v>
      </c>
      <c r="GV162" s="13">
        <v>194</v>
      </c>
      <c r="GW162" s="13">
        <v>168</v>
      </c>
      <c r="GX162" s="13">
        <v>171</v>
      </c>
      <c r="GY162" s="13">
        <v>150</v>
      </c>
      <c r="GZ162" s="13">
        <v>158</v>
      </c>
      <c r="HA162" s="13">
        <v>174</v>
      </c>
      <c r="HB162" s="13">
        <v>134</v>
      </c>
      <c r="HC162" s="13">
        <v>151</v>
      </c>
      <c r="HD162" s="13">
        <v>151</v>
      </c>
      <c r="HE162" s="13">
        <v>140</v>
      </c>
      <c r="HF162" s="13">
        <v>124</v>
      </c>
      <c r="HG162" s="13">
        <v>110</v>
      </c>
      <c r="HH162" s="13">
        <v>105</v>
      </c>
      <c r="HI162" s="13">
        <v>95</v>
      </c>
      <c r="HJ162" s="13">
        <v>126</v>
      </c>
      <c r="HK162" s="13">
        <v>108</v>
      </c>
      <c r="HL162" s="13">
        <v>88</v>
      </c>
      <c r="HM162" s="13">
        <v>94</v>
      </c>
      <c r="HN162" s="13">
        <v>95</v>
      </c>
      <c r="HO162" s="13">
        <v>108</v>
      </c>
      <c r="HP162" s="13">
        <v>84</v>
      </c>
      <c r="HQ162" s="13">
        <v>88</v>
      </c>
      <c r="HR162" s="13">
        <v>79</v>
      </c>
      <c r="HS162" s="13">
        <v>66</v>
      </c>
      <c r="HT162" s="13">
        <v>60</v>
      </c>
      <c r="HU162" s="13">
        <v>68</v>
      </c>
      <c r="HV162" s="13">
        <v>65</v>
      </c>
      <c r="HW162" s="13">
        <v>61</v>
      </c>
      <c r="HX162" s="13">
        <v>52</v>
      </c>
      <c r="HY162" s="13">
        <v>46</v>
      </c>
      <c r="HZ162" s="13">
        <v>48</v>
      </c>
      <c r="IA162" s="13">
        <v>44</v>
      </c>
      <c r="IB162" s="13">
        <v>57</v>
      </c>
      <c r="IC162" s="13">
        <v>35</v>
      </c>
      <c r="ID162" s="13">
        <v>41</v>
      </c>
      <c r="IE162" s="13">
        <v>39</v>
      </c>
      <c r="IF162" s="13">
        <v>29</v>
      </c>
      <c r="IG162" s="13">
        <v>29</v>
      </c>
      <c r="IH162" s="13">
        <v>27</v>
      </c>
      <c r="II162" s="13">
        <v>25</v>
      </c>
      <c r="IJ162" s="13">
        <v>24</v>
      </c>
      <c r="IK162" s="13">
        <v>22</v>
      </c>
      <c r="IL162" s="13">
        <v>18</v>
      </c>
      <c r="IM162" s="13">
        <v>15</v>
      </c>
      <c r="IN162" s="13">
        <v>14</v>
      </c>
      <c r="IO162" s="13">
        <v>18</v>
      </c>
      <c r="IP162" s="13">
        <v>10</v>
      </c>
      <c r="IQ162" s="13">
        <v>11</v>
      </c>
      <c r="IR162" s="13">
        <v>12</v>
      </c>
      <c r="IS162" s="13">
        <v>6</v>
      </c>
      <c r="IT162" s="13">
        <v>5</v>
      </c>
      <c r="IU162" s="13">
        <v>6</v>
      </c>
      <c r="IV162" s="13">
        <v>5</v>
      </c>
      <c r="IW162" s="13">
        <v>2</v>
      </c>
      <c r="IX162" s="13">
        <v>5</v>
      </c>
      <c r="IY162" s="13">
        <v>2</v>
      </c>
      <c r="IZ162" s="13">
        <v>1</v>
      </c>
      <c r="JA162" s="13">
        <v>1</v>
      </c>
      <c r="JB162" s="13"/>
      <c r="JC162" s="13"/>
      <c r="JD162" s="13"/>
      <c r="JE162" s="13"/>
      <c r="JF162" s="13"/>
      <c r="JG162" s="13"/>
      <c r="JH162" s="13"/>
      <c r="JI162" s="57">
        <v>8765</v>
      </c>
      <c r="JJ162" s="13">
        <v>2</v>
      </c>
      <c r="JK162" s="13">
        <v>4</v>
      </c>
      <c r="JL162" s="13"/>
      <c r="JM162" s="13"/>
      <c r="JN162" s="13">
        <v>1</v>
      </c>
      <c r="JO162" s="13"/>
      <c r="JP162" s="13"/>
      <c r="JQ162" s="13"/>
      <c r="JR162" s="13">
        <v>1</v>
      </c>
      <c r="JS162" s="13">
        <v>1</v>
      </c>
      <c r="JT162" s="13">
        <v>2</v>
      </c>
      <c r="JU162" s="13"/>
      <c r="JV162" s="13"/>
      <c r="JW162" s="13"/>
      <c r="JX162" s="13"/>
      <c r="JY162" s="13"/>
      <c r="JZ162" s="13">
        <v>2</v>
      </c>
      <c r="KA162" s="13"/>
      <c r="KB162" s="13">
        <v>2</v>
      </c>
      <c r="KC162" s="13">
        <v>1</v>
      </c>
      <c r="KD162" s="13">
        <v>3</v>
      </c>
      <c r="KE162" s="13">
        <v>4</v>
      </c>
      <c r="KF162" s="13"/>
      <c r="KG162" s="13">
        <v>1</v>
      </c>
      <c r="KH162" s="13"/>
      <c r="KI162" s="13">
        <v>1</v>
      </c>
      <c r="KJ162" s="13">
        <v>2</v>
      </c>
      <c r="KK162" s="13">
        <v>4</v>
      </c>
      <c r="KL162" s="13">
        <v>3</v>
      </c>
      <c r="KM162" s="13">
        <v>1</v>
      </c>
      <c r="KN162" s="13">
        <v>3</v>
      </c>
      <c r="KO162" s="13">
        <v>5</v>
      </c>
      <c r="KP162" s="13"/>
      <c r="KQ162" s="13">
        <v>1</v>
      </c>
      <c r="KR162" s="13">
        <v>1</v>
      </c>
      <c r="KS162" s="13">
        <v>1</v>
      </c>
      <c r="KT162" s="13">
        <v>1</v>
      </c>
      <c r="KU162" s="13">
        <v>1</v>
      </c>
      <c r="KV162" s="13">
        <v>2</v>
      </c>
      <c r="KW162" s="13"/>
      <c r="KX162" s="13">
        <v>2</v>
      </c>
      <c r="KY162" s="13">
        <v>5</v>
      </c>
      <c r="KZ162" s="13"/>
      <c r="LA162" s="13">
        <v>2</v>
      </c>
      <c r="LB162" s="13">
        <v>1</v>
      </c>
      <c r="LC162" s="13">
        <v>2</v>
      </c>
      <c r="LD162" s="13"/>
      <c r="LE162" s="13">
        <v>3</v>
      </c>
      <c r="LF162" s="13"/>
      <c r="LG162" s="13"/>
      <c r="LH162" s="13">
        <v>1</v>
      </c>
      <c r="LI162" s="13">
        <v>1</v>
      </c>
      <c r="LJ162" s="13"/>
      <c r="LK162" s="13"/>
      <c r="LL162" s="13"/>
      <c r="LM162" s="13">
        <v>2</v>
      </c>
      <c r="LN162" s="13"/>
      <c r="LO162" s="13"/>
      <c r="LP162" s="13">
        <v>1</v>
      </c>
      <c r="LQ162" s="13"/>
      <c r="LR162" s="13">
        <v>2</v>
      </c>
      <c r="LS162" s="13">
        <v>2</v>
      </c>
      <c r="LT162" s="13">
        <v>3</v>
      </c>
      <c r="LU162" s="13"/>
      <c r="LV162" s="13">
        <v>2</v>
      </c>
      <c r="LW162" s="13">
        <v>1</v>
      </c>
      <c r="LX162" s="13">
        <v>2</v>
      </c>
      <c r="LY162" s="13">
        <v>2</v>
      </c>
      <c r="LZ162" s="13">
        <v>1</v>
      </c>
      <c r="MA162" s="13">
        <v>2</v>
      </c>
      <c r="MB162" s="13">
        <v>2</v>
      </c>
      <c r="MC162" s="13">
        <v>2</v>
      </c>
      <c r="MD162" s="13"/>
      <c r="ME162" s="13">
        <v>1</v>
      </c>
      <c r="MF162" s="13">
        <v>2</v>
      </c>
      <c r="MG162" s="13">
        <v>2</v>
      </c>
      <c r="MH162" s="13"/>
      <c r="MI162" s="13">
        <v>1</v>
      </c>
      <c r="MJ162" s="13"/>
      <c r="MK162" s="13"/>
      <c r="ML162" s="13">
        <v>1</v>
      </c>
      <c r="MM162" s="13">
        <v>1</v>
      </c>
      <c r="MN162" s="13">
        <v>1</v>
      </c>
      <c r="MO162" s="13">
        <v>1</v>
      </c>
      <c r="MP162" s="13">
        <v>1</v>
      </c>
      <c r="MQ162" s="13">
        <v>2</v>
      </c>
      <c r="MR162" s="13">
        <v>1</v>
      </c>
      <c r="MS162" s="13">
        <v>2</v>
      </c>
      <c r="MT162" s="13">
        <v>1</v>
      </c>
      <c r="MU162" s="13">
        <v>4</v>
      </c>
      <c r="MV162" s="13">
        <v>1</v>
      </c>
      <c r="MW162" s="13">
        <v>3</v>
      </c>
      <c r="MX162" s="13">
        <v>5</v>
      </c>
      <c r="MY162" s="13">
        <v>1</v>
      </c>
      <c r="MZ162" s="13">
        <v>4</v>
      </c>
      <c r="NA162" s="13">
        <v>1</v>
      </c>
      <c r="NB162" s="13"/>
      <c r="NC162" s="13">
        <v>2</v>
      </c>
      <c r="ND162" s="13">
        <v>1</v>
      </c>
      <c r="NE162" s="13"/>
      <c r="NF162" s="13">
        <v>1</v>
      </c>
      <c r="NG162" s="13"/>
      <c r="NH162" s="13"/>
      <c r="NI162" s="13"/>
      <c r="NJ162" s="13"/>
      <c r="NK162" s="13"/>
      <c r="NL162" s="13"/>
      <c r="NM162" s="13"/>
      <c r="NN162" s="57">
        <v>131</v>
      </c>
      <c r="NO162" s="13">
        <v>8896</v>
      </c>
    </row>
    <row r="163" spans="1:379">
      <c r="A163" s="9" t="s">
        <v>173</v>
      </c>
      <c r="B163" s="232">
        <f t="shared" si="210"/>
        <v>458</v>
      </c>
      <c r="C163" s="232">
        <f t="shared" si="211"/>
        <v>445</v>
      </c>
      <c r="D163" s="232">
        <f t="shared" si="212"/>
        <v>1309</v>
      </c>
      <c r="E163" s="232">
        <f t="shared" si="213"/>
        <v>1415</v>
      </c>
      <c r="F163" s="232">
        <f t="shared" si="214"/>
        <v>4381</v>
      </c>
      <c r="G163" s="232">
        <f t="shared" si="215"/>
        <v>4351</v>
      </c>
      <c r="H163" s="232">
        <f t="shared" si="216"/>
        <v>5025</v>
      </c>
      <c r="I163" s="232">
        <f t="shared" si="217"/>
        <v>4743</v>
      </c>
      <c r="J163" s="232">
        <f t="shared" si="218"/>
        <v>4317</v>
      </c>
      <c r="K163" s="232">
        <f t="shared" si="219"/>
        <v>4249</v>
      </c>
      <c r="L163" s="232">
        <f t="shared" si="220"/>
        <v>3061</v>
      </c>
      <c r="M163" s="232">
        <f t="shared" si="221"/>
        <v>3117</v>
      </c>
      <c r="N163" s="232">
        <f t="shared" si="222"/>
        <v>1851</v>
      </c>
      <c r="O163" s="232">
        <f t="shared" si="223"/>
        <v>1718</v>
      </c>
      <c r="P163" s="232">
        <f t="shared" si="224"/>
        <v>865</v>
      </c>
      <c r="Q163" s="232">
        <f t="shared" si="225"/>
        <v>856</v>
      </c>
      <c r="R163" s="232">
        <f t="shared" si="226"/>
        <v>341</v>
      </c>
      <c r="S163" s="232">
        <f t="shared" si="227"/>
        <v>492</v>
      </c>
      <c r="T163" s="232">
        <f t="shared" si="228"/>
        <v>65</v>
      </c>
      <c r="U163" s="232">
        <f t="shared" si="229"/>
        <v>205</v>
      </c>
      <c r="W163" s="16" t="s">
        <v>219</v>
      </c>
      <c r="X163" s="616">
        <f t="shared" si="169"/>
        <v>13</v>
      </c>
      <c r="Y163" s="616">
        <f t="shared" si="170"/>
        <v>7</v>
      </c>
      <c r="Z163" s="616">
        <f t="shared" si="171"/>
        <v>35</v>
      </c>
      <c r="AA163" s="616">
        <f t="shared" si="172"/>
        <v>52</v>
      </c>
      <c r="AB163" s="616">
        <f t="shared" si="173"/>
        <v>100</v>
      </c>
      <c r="AC163" s="616">
        <f t="shared" si="174"/>
        <v>116</v>
      </c>
      <c r="AD163" s="616">
        <f t="shared" si="175"/>
        <v>78</v>
      </c>
      <c r="AE163" s="616">
        <f t="shared" si="176"/>
        <v>97</v>
      </c>
      <c r="AF163" s="616">
        <f t="shared" si="177"/>
        <v>85</v>
      </c>
      <c r="AG163" s="616">
        <f t="shared" si="178"/>
        <v>79</v>
      </c>
      <c r="AH163" s="616">
        <f t="shared" si="179"/>
        <v>57</v>
      </c>
      <c r="AI163" s="616">
        <f t="shared" si="180"/>
        <v>71</v>
      </c>
      <c r="AJ163" s="616">
        <f t="shared" si="181"/>
        <v>40</v>
      </c>
      <c r="AK163" s="616">
        <f t="shared" si="182"/>
        <v>39</v>
      </c>
      <c r="AL163" s="616">
        <f t="shared" si="183"/>
        <v>22</v>
      </c>
      <c r="AM163" s="616">
        <f t="shared" si="184"/>
        <v>22</v>
      </c>
      <c r="AN163" s="616">
        <f t="shared" si="185"/>
        <v>9</v>
      </c>
      <c r="AO163" s="616">
        <f t="shared" si="186"/>
        <v>22</v>
      </c>
      <c r="AP163" s="616">
        <f t="shared" si="187"/>
        <v>2</v>
      </c>
      <c r="AQ163" s="616">
        <f t="shared" si="188"/>
        <v>6</v>
      </c>
      <c r="AR163" s="616">
        <f t="shared" si="189"/>
        <v>13</v>
      </c>
      <c r="AT163" s="16" t="s">
        <v>219</v>
      </c>
      <c r="AU163" s="13"/>
      <c r="AV163" s="13"/>
      <c r="AW163" s="13">
        <v>1</v>
      </c>
      <c r="AX163" s="13">
        <v>1</v>
      </c>
      <c r="AY163" s="13">
        <v>1</v>
      </c>
      <c r="AZ163" s="13">
        <v>3</v>
      </c>
      <c r="BA163" s="13"/>
      <c r="BB163" s="13"/>
      <c r="BC163" s="13">
        <v>1</v>
      </c>
      <c r="BD163" s="13"/>
      <c r="BE163" s="13">
        <v>4</v>
      </c>
      <c r="BF163" s="13">
        <v>1</v>
      </c>
      <c r="BG163" s="13"/>
      <c r="BH163" s="13"/>
      <c r="BI163" s="13">
        <v>2</v>
      </c>
      <c r="BJ163" s="13">
        <v>7</v>
      </c>
      <c r="BK163" s="13">
        <v>7</v>
      </c>
      <c r="BL163" s="13">
        <v>8</v>
      </c>
      <c r="BM163" s="13">
        <v>10</v>
      </c>
      <c r="BN163" s="13">
        <v>13</v>
      </c>
      <c r="BO163" s="13">
        <v>9</v>
      </c>
      <c r="BP163" s="13">
        <v>7</v>
      </c>
      <c r="BQ163" s="13">
        <v>5</v>
      </c>
      <c r="BR163" s="13">
        <v>15</v>
      </c>
      <c r="BS163" s="13">
        <v>17</v>
      </c>
      <c r="BT163" s="13">
        <v>13</v>
      </c>
      <c r="BU163" s="13">
        <v>17</v>
      </c>
      <c r="BV163" s="13">
        <v>11</v>
      </c>
      <c r="BW163" s="13">
        <v>12</v>
      </c>
      <c r="BX163" s="13">
        <v>10</v>
      </c>
      <c r="BY163" s="13">
        <v>6</v>
      </c>
      <c r="BZ163" s="13">
        <v>12</v>
      </c>
      <c r="CA163" s="13">
        <v>6</v>
      </c>
      <c r="CB163" s="13">
        <v>10</v>
      </c>
      <c r="CC163" s="13">
        <v>9</v>
      </c>
      <c r="CD163" s="13">
        <v>8</v>
      </c>
      <c r="CE163" s="13">
        <v>11</v>
      </c>
      <c r="CF163" s="13">
        <v>12</v>
      </c>
      <c r="CG163" s="13">
        <v>15</v>
      </c>
      <c r="CH163" s="13">
        <v>8</v>
      </c>
      <c r="CI163" s="13">
        <v>5</v>
      </c>
      <c r="CJ163" s="13">
        <v>9</v>
      </c>
      <c r="CK163" s="13">
        <v>9</v>
      </c>
      <c r="CL163" s="13">
        <v>3</v>
      </c>
      <c r="CM163" s="13">
        <v>9</v>
      </c>
      <c r="CN163" s="13">
        <v>7</v>
      </c>
      <c r="CO163" s="13">
        <v>9</v>
      </c>
      <c r="CP163" s="13">
        <v>9</v>
      </c>
      <c r="CQ163" s="13">
        <v>7</v>
      </c>
      <c r="CR163" s="13">
        <v>12</v>
      </c>
      <c r="CS163" s="13">
        <v>10</v>
      </c>
      <c r="CT163" s="13">
        <v>8</v>
      </c>
      <c r="CU163" s="13">
        <v>9</v>
      </c>
      <c r="CV163" s="13">
        <v>7</v>
      </c>
      <c r="CW163" s="13">
        <v>10</v>
      </c>
      <c r="CX163" s="13">
        <v>9</v>
      </c>
      <c r="CY163" s="13">
        <v>4</v>
      </c>
      <c r="CZ163" s="13">
        <v>5</v>
      </c>
      <c r="DA163" s="13">
        <v>3</v>
      </c>
      <c r="DB163" s="13">
        <v>6</v>
      </c>
      <c r="DC163" s="13">
        <v>2</v>
      </c>
      <c r="DD163" s="13">
        <v>3</v>
      </c>
      <c r="DE163" s="13">
        <v>6</v>
      </c>
      <c r="DF163" s="13">
        <v>2</v>
      </c>
      <c r="DG163" s="13">
        <v>6</v>
      </c>
      <c r="DH163" s="13">
        <v>1</v>
      </c>
      <c r="DI163" s="13">
        <v>6</v>
      </c>
      <c r="DJ163" s="13">
        <v>4</v>
      </c>
      <c r="DK163" s="13">
        <v>5</v>
      </c>
      <c r="DL163" s="13">
        <v>4</v>
      </c>
      <c r="DM163" s="13">
        <v>3</v>
      </c>
      <c r="DN163" s="13">
        <v>2</v>
      </c>
      <c r="DO163" s="13">
        <v>3</v>
      </c>
      <c r="DP163" s="13">
        <v>1</v>
      </c>
      <c r="DQ163" s="13">
        <v>2</v>
      </c>
      <c r="DR163" s="13">
        <v>3</v>
      </c>
      <c r="DS163" s="13">
        <v>2</v>
      </c>
      <c r="DT163" s="13">
        <v>4</v>
      </c>
      <c r="DU163" s="13">
        <v>1</v>
      </c>
      <c r="DV163" s="13">
        <v>1</v>
      </c>
      <c r="DW163" s="13"/>
      <c r="DX163" s="13">
        <v>4</v>
      </c>
      <c r="DY163" s="13">
        <v>1</v>
      </c>
      <c r="DZ163" s="13">
        <v>1</v>
      </c>
      <c r="EA163" s="13">
        <v>1</v>
      </c>
      <c r="EB163" s="13">
        <v>1</v>
      </c>
      <c r="EC163" s="13">
        <v>1</v>
      </c>
      <c r="ED163" s="13">
        <v>4</v>
      </c>
      <c r="EE163" s="13">
        <v>6</v>
      </c>
      <c r="EF163" s="13">
        <v>3</v>
      </c>
      <c r="EG163" s="13">
        <v>2</v>
      </c>
      <c r="EH163" s="13"/>
      <c r="EI163" s="13"/>
      <c r="EJ163" s="13"/>
      <c r="EK163" s="13">
        <v>2</v>
      </c>
      <c r="EL163" s="13">
        <v>1</v>
      </c>
      <c r="EM163" s="13"/>
      <c r="EN163" s="13"/>
      <c r="EO163" s="13">
        <v>1</v>
      </c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>
        <v>1</v>
      </c>
      <c r="FC163" s="57">
        <v>512</v>
      </c>
      <c r="FD163" s="13">
        <v>512</v>
      </c>
      <c r="FE163" s="16" t="s">
        <v>219</v>
      </c>
      <c r="FF163" s="13"/>
      <c r="FG163" s="13">
        <v>1</v>
      </c>
      <c r="FH163" s="13">
        <v>3</v>
      </c>
      <c r="FI163" s="13">
        <v>1</v>
      </c>
      <c r="FJ163" s="13">
        <v>3</v>
      </c>
      <c r="FK163" s="13"/>
      <c r="FL163" s="13"/>
      <c r="FM163" s="13"/>
      <c r="FN163" s="13">
        <v>2</v>
      </c>
      <c r="FO163" s="13">
        <v>3</v>
      </c>
      <c r="FP163" s="13">
        <v>3</v>
      </c>
      <c r="FQ163" s="13">
        <v>1</v>
      </c>
      <c r="FR163" s="13">
        <v>2</v>
      </c>
      <c r="FS163" s="13">
        <v>1</v>
      </c>
      <c r="FT163" s="13">
        <v>2</v>
      </c>
      <c r="FU163" s="13">
        <v>3</v>
      </c>
      <c r="FV163" s="13">
        <v>4</v>
      </c>
      <c r="FW163" s="13">
        <v>3</v>
      </c>
      <c r="FX163" s="13">
        <v>10</v>
      </c>
      <c r="FY163" s="13">
        <v>6</v>
      </c>
      <c r="FZ163" s="13">
        <v>13</v>
      </c>
      <c r="GA163" s="13">
        <v>7</v>
      </c>
      <c r="GB163" s="13">
        <v>11</v>
      </c>
      <c r="GC163" s="13">
        <v>7</v>
      </c>
      <c r="GD163" s="13">
        <v>9</v>
      </c>
      <c r="GE163" s="13">
        <v>10</v>
      </c>
      <c r="GF163" s="13">
        <v>9</v>
      </c>
      <c r="GG163" s="13">
        <v>11</v>
      </c>
      <c r="GH163" s="13">
        <v>9</v>
      </c>
      <c r="GI163" s="13">
        <v>14</v>
      </c>
      <c r="GJ163" s="13">
        <v>6</v>
      </c>
      <c r="GK163" s="13">
        <v>10</v>
      </c>
      <c r="GL163" s="13">
        <v>10</v>
      </c>
      <c r="GM163" s="13">
        <v>8</v>
      </c>
      <c r="GN163" s="13">
        <v>3</v>
      </c>
      <c r="GO163" s="13">
        <v>11</v>
      </c>
      <c r="GP163" s="13">
        <v>8</v>
      </c>
      <c r="GQ163" s="13">
        <v>8</v>
      </c>
      <c r="GR163" s="13">
        <v>11</v>
      </c>
      <c r="GS163" s="13">
        <v>3</v>
      </c>
      <c r="GT163" s="13">
        <v>17</v>
      </c>
      <c r="GU163" s="13">
        <v>8</v>
      </c>
      <c r="GV163" s="13">
        <v>6</v>
      </c>
      <c r="GW163" s="13">
        <v>7</v>
      </c>
      <c r="GX163" s="13">
        <v>8</v>
      </c>
      <c r="GY163" s="13">
        <v>11</v>
      </c>
      <c r="GZ163" s="13">
        <v>8</v>
      </c>
      <c r="HA163" s="13">
        <v>8</v>
      </c>
      <c r="HB163" s="13">
        <v>7</v>
      </c>
      <c r="HC163" s="13">
        <v>5</v>
      </c>
      <c r="HD163" s="13">
        <v>10</v>
      </c>
      <c r="HE163" s="13">
        <v>8</v>
      </c>
      <c r="HF163" s="13">
        <v>7</v>
      </c>
      <c r="HG163" s="13">
        <v>6</v>
      </c>
      <c r="HH163" s="13">
        <v>7</v>
      </c>
      <c r="HI163" s="13">
        <v>3</v>
      </c>
      <c r="HJ163" s="13">
        <v>8</v>
      </c>
      <c r="HK163" s="13">
        <v>3</v>
      </c>
      <c r="HL163" s="13">
        <v>4</v>
      </c>
      <c r="HM163" s="13">
        <v>1</v>
      </c>
      <c r="HN163" s="13">
        <v>6</v>
      </c>
      <c r="HO163" s="13">
        <v>7</v>
      </c>
      <c r="HP163" s="13">
        <v>4</v>
      </c>
      <c r="HQ163" s="13">
        <v>4</v>
      </c>
      <c r="HR163" s="13">
        <v>4</v>
      </c>
      <c r="HS163" s="13">
        <v>3</v>
      </c>
      <c r="HT163" s="13">
        <v>3</v>
      </c>
      <c r="HU163" s="13">
        <v>5</v>
      </c>
      <c r="HV163" s="13">
        <v>2</v>
      </c>
      <c r="HW163" s="13">
        <v>2</v>
      </c>
      <c r="HX163" s="13">
        <v>5</v>
      </c>
      <c r="HY163" s="13">
        <v>3</v>
      </c>
      <c r="HZ163" s="13">
        <v>2</v>
      </c>
      <c r="IA163" s="13">
        <v>2</v>
      </c>
      <c r="IB163" s="13">
        <v>1</v>
      </c>
      <c r="IC163" s="13">
        <v>2</v>
      </c>
      <c r="ID163" s="13">
        <v>1</v>
      </c>
      <c r="IE163" s="13"/>
      <c r="IF163" s="13">
        <v>3</v>
      </c>
      <c r="IG163" s="13">
        <v>3</v>
      </c>
      <c r="IH163" s="13">
        <v>2</v>
      </c>
      <c r="II163" s="13">
        <v>1</v>
      </c>
      <c r="IJ163" s="13">
        <v>1</v>
      </c>
      <c r="IK163" s="13">
        <v>1</v>
      </c>
      <c r="IL163" s="13">
        <v>1</v>
      </c>
      <c r="IM163" s="13"/>
      <c r="IN163" s="13"/>
      <c r="IO163" s="13">
        <v>2</v>
      </c>
      <c r="IP163" s="13"/>
      <c r="IQ163" s="13">
        <v>1</v>
      </c>
      <c r="IR163" s="13">
        <v>1</v>
      </c>
      <c r="IS163" s="13">
        <v>1</v>
      </c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57">
        <v>441</v>
      </c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>
        <v>1</v>
      </c>
      <c r="KE163" s="13"/>
      <c r="KF163" s="13">
        <v>1</v>
      </c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>
        <v>1</v>
      </c>
      <c r="LK163" s="13"/>
      <c r="LL163" s="13">
        <v>1</v>
      </c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>
        <v>3</v>
      </c>
      <c r="MQ163" s="13">
        <v>1</v>
      </c>
      <c r="MR163" s="13"/>
      <c r="MS163" s="13"/>
      <c r="MT163" s="13"/>
      <c r="MU163" s="13">
        <v>1</v>
      </c>
      <c r="MV163" s="13"/>
      <c r="MW163" s="13"/>
      <c r="MX163" s="13">
        <v>1</v>
      </c>
      <c r="MY163" s="13"/>
      <c r="MZ163" s="13"/>
      <c r="NA163" s="13">
        <v>2</v>
      </c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57">
        <v>12</v>
      </c>
      <c r="NO163" s="13">
        <v>453</v>
      </c>
    </row>
    <row r="164" spans="1:379">
      <c r="A164" s="8" t="s">
        <v>174</v>
      </c>
      <c r="B164" s="232">
        <f t="shared" si="210"/>
        <v>4</v>
      </c>
      <c r="C164" s="232">
        <f t="shared" si="211"/>
        <v>13</v>
      </c>
      <c r="D164" s="232">
        <f t="shared" si="212"/>
        <v>36</v>
      </c>
      <c r="E164" s="232">
        <f t="shared" si="213"/>
        <v>44</v>
      </c>
      <c r="F164" s="232">
        <f t="shared" si="214"/>
        <v>52</v>
      </c>
      <c r="G164" s="232">
        <f t="shared" si="215"/>
        <v>80</v>
      </c>
      <c r="H164" s="232">
        <f t="shared" si="216"/>
        <v>59</v>
      </c>
      <c r="I164" s="232">
        <f t="shared" si="217"/>
        <v>82</v>
      </c>
      <c r="J164" s="232">
        <f t="shared" si="218"/>
        <v>66</v>
      </c>
      <c r="K164" s="232">
        <f t="shared" si="219"/>
        <v>56</v>
      </c>
      <c r="L164" s="232">
        <f t="shared" si="220"/>
        <v>32</v>
      </c>
      <c r="M164" s="232">
        <f t="shared" si="221"/>
        <v>46</v>
      </c>
      <c r="N164" s="232">
        <f t="shared" si="222"/>
        <v>17</v>
      </c>
      <c r="O164" s="232">
        <f t="shared" si="223"/>
        <v>30</v>
      </c>
      <c r="P164" s="232">
        <f t="shared" si="224"/>
        <v>8</v>
      </c>
      <c r="Q164" s="232">
        <f t="shared" si="225"/>
        <v>12</v>
      </c>
      <c r="R164" s="232">
        <f t="shared" si="226"/>
        <v>6</v>
      </c>
      <c r="S164" s="232">
        <f t="shared" si="227"/>
        <v>6</v>
      </c>
      <c r="T164" s="232">
        <f t="shared" si="228"/>
        <v>2</v>
      </c>
      <c r="U164" s="232">
        <f t="shared" si="229"/>
        <v>1</v>
      </c>
      <c r="W164" s="16" t="s">
        <v>168</v>
      </c>
      <c r="X164" s="616">
        <f t="shared" si="169"/>
        <v>454</v>
      </c>
      <c r="Y164" s="616">
        <f t="shared" si="170"/>
        <v>404</v>
      </c>
      <c r="Z164" s="616">
        <f t="shared" si="171"/>
        <v>1856</v>
      </c>
      <c r="AA164" s="616">
        <f t="shared" si="172"/>
        <v>1911</v>
      </c>
      <c r="AB164" s="616">
        <f t="shared" si="173"/>
        <v>5013</v>
      </c>
      <c r="AC164" s="616">
        <f t="shared" si="174"/>
        <v>5081</v>
      </c>
      <c r="AD164" s="616">
        <f t="shared" si="175"/>
        <v>5227</v>
      </c>
      <c r="AE164" s="616">
        <f t="shared" si="176"/>
        <v>4848</v>
      </c>
      <c r="AF164" s="616">
        <f t="shared" si="177"/>
        <v>4828</v>
      </c>
      <c r="AG164" s="616">
        <f t="shared" si="178"/>
        <v>4836</v>
      </c>
      <c r="AH164" s="616">
        <f t="shared" si="179"/>
        <v>3436</v>
      </c>
      <c r="AI164" s="616">
        <f t="shared" si="180"/>
        <v>3148</v>
      </c>
      <c r="AJ164" s="616">
        <f t="shared" si="181"/>
        <v>1627</v>
      </c>
      <c r="AK164" s="616">
        <f t="shared" si="182"/>
        <v>1449</v>
      </c>
      <c r="AL164" s="616">
        <f t="shared" si="183"/>
        <v>755</v>
      </c>
      <c r="AM164" s="616">
        <f t="shared" si="184"/>
        <v>638</v>
      </c>
      <c r="AN164" s="616">
        <f t="shared" si="185"/>
        <v>228</v>
      </c>
      <c r="AO164" s="616">
        <f t="shared" si="186"/>
        <v>278</v>
      </c>
      <c r="AP164" s="616">
        <f t="shared" si="187"/>
        <v>31</v>
      </c>
      <c r="AQ164" s="616">
        <f t="shared" si="188"/>
        <v>67</v>
      </c>
      <c r="AR164" s="616">
        <f t="shared" si="189"/>
        <v>403</v>
      </c>
      <c r="AT164" s="16" t="s">
        <v>168</v>
      </c>
      <c r="AU164" s="13">
        <v>14</v>
      </c>
      <c r="AV164" s="13">
        <v>41</v>
      </c>
      <c r="AW164" s="13">
        <v>37</v>
      </c>
      <c r="AX164" s="13">
        <v>36</v>
      </c>
      <c r="AY164" s="13">
        <v>36</v>
      </c>
      <c r="AZ164" s="13">
        <v>39</v>
      </c>
      <c r="BA164" s="13">
        <v>42</v>
      </c>
      <c r="BB164" s="13">
        <v>50</v>
      </c>
      <c r="BC164" s="13">
        <v>47</v>
      </c>
      <c r="BD164" s="13">
        <v>62</v>
      </c>
      <c r="BE164" s="13">
        <v>75</v>
      </c>
      <c r="BF164" s="13">
        <v>84</v>
      </c>
      <c r="BG164" s="13">
        <v>96</v>
      </c>
      <c r="BH164" s="13">
        <v>116</v>
      </c>
      <c r="BI164" s="13">
        <v>133</v>
      </c>
      <c r="BJ164" s="13">
        <v>174</v>
      </c>
      <c r="BK164" s="13">
        <v>202</v>
      </c>
      <c r="BL164" s="13">
        <v>269</v>
      </c>
      <c r="BM164" s="13">
        <v>381</v>
      </c>
      <c r="BN164" s="13">
        <v>381</v>
      </c>
      <c r="BO164" s="13">
        <v>421</v>
      </c>
      <c r="BP164" s="13">
        <v>478</v>
      </c>
      <c r="BQ164" s="13">
        <v>474</v>
      </c>
      <c r="BR164" s="13">
        <v>498</v>
      </c>
      <c r="BS164" s="13">
        <v>552</v>
      </c>
      <c r="BT164" s="13">
        <v>510</v>
      </c>
      <c r="BU164" s="13">
        <v>547</v>
      </c>
      <c r="BV164" s="13">
        <v>509</v>
      </c>
      <c r="BW164" s="13">
        <v>565</v>
      </c>
      <c r="BX164" s="13">
        <v>527</v>
      </c>
      <c r="BY164" s="13">
        <v>548</v>
      </c>
      <c r="BZ164" s="13">
        <v>536</v>
      </c>
      <c r="CA164" s="13">
        <v>462</v>
      </c>
      <c r="CB164" s="13">
        <v>488</v>
      </c>
      <c r="CC164" s="13">
        <v>479</v>
      </c>
      <c r="CD164" s="13">
        <v>507</v>
      </c>
      <c r="CE164" s="13">
        <v>405</v>
      </c>
      <c r="CF164" s="13">
        <v>458</v>
      </c>
      <c r="CG164" s="13">
        <v>462</v>
      </c>
      <c r="CH164" s="13">
        <v>503</v>
      </c>
      <c r="CI164" s="13">
        <v>483</v>
      </c>
      <c r="CJ164" s="13">
        <v>512</v>
      </c>
      <c r="CK164" s="13">
        <v>476</v>
      </c>
      <c r="CL164" s="13">
        <v>480</v>
      </c>
      <c r="CM164" s="13">
        <v>524</v>
      </c>
      <c r="CN164" s="13">
        <v>490</v>
      </c>
      <c r="CO164" s="13">
        <v>459</v>
      </c>
      <c r="CP164" s="13">
        <v>488</v>
      </c>
      <c r="CQ164" s="13">
        <v>452</v>
      </c>
      <c r="CR164" s="13">
        <v>472</v>
      </c>
      <c r="CS164" s="13">
        <v>406</v>
      </c>
      <c r="CT164" s="13">
        <v>418</v>
      </c>
      <c r="CU164" s="13">
        <v>372</v>
      </c>
      <c r="CV164" s="13">
        <v>337</v>
      </c>
      <c r="CW164" s="13">
        <v>313</v>
      </c>
      <c r="CX164" s="13">
        <v>278</v>
      </c>
      <c r="CY164" s="13">
        <v>270</v>
      </c>
      <c r="CZ164" s="13">
        <v>262</v>
      </c>
      <c r="DA164" s="13">
        <v>270</v>
      </c>
      <c r="DB164" s="13">
        <v>222</v>
      </c>
      <c r="DC164" s="13">
        <v>194</v>
      </c>
      <c r="DD164" s="13">
        <v>176</v>
      </c>
      <c r="DE164" s="13">
        <v>193</v>
      </c>
      <c r="DF164" s="13">
        <v>166</v>
      </c>
      <c r="DG164" s="13">
        <v>143</v>
      </c>
      <c r="DH164" s="13">
        <v>126</v>
      </c>
      <c r="DI164" s="13">
        <v>119</v>
      </c>
      <c r="DJ164" s="13">
        <v>141</v>
      </c>
      <c r="DK164" s="13">
        <v>97</v>
      </c>
      <c r="DL164" s="13">
        <v>94</v>
      </c>
      <c r="DM164" s="13">
        <v>90</v>
      </c>
      <c r="DN164" s="13">
        <v>82</v>
      </c>
      <c r="DO164" s="13">
        <v>59</v>
      </c>
      <c r="DP164" s="13">
        <v>70</v>
      </c>
      <c r="DQ164" s="13">
        <v>74</v>
      </c>
      <c r="DR164" s="13">
        <v>56</v>
      </c>
      <c r="DS164" s="13">
        <v>55</v>
      </c>
      <c r="DT164" s="13">
        <v>55</v>
      </c>
      <c r="DU164" s="13">
        <v>53</v>
      </c>
      <c r="DV164" s="13">
        <v>44</v>
      </c>
      <c r="DW164" s="13">
        <v>37</v>
      </c>
      <c r="DX164" s="13">
        <v>35</v>
      </c>
      <c r="DY164" s="13">
        <v>40</v>
      </c>
      <c r="DZ164" s="13">
        <v>28</v>
      </c>
      <c r="EA164" s="13">
        <v>24</v>
      </c>
      <c r="EB164" s="13">
        <v>20</v>
      </c>
      <c r="EC164" s="13">
        <v>21</v>
      </c>
      <c r="ED164" s="13">
        <v>33</v>
      </c>
      <c r="EE164" s="13">
        <v>28</v>
      </c>
      <c r="EF164" s="13">
        <v>12</v>
      </c>
      <c r="EG164" s="13">
        <v>17</v>
      </c>
      <c r="EH164" s="13">
        <v>17</v>
      </c>
      <c r="EI164" s="13">
        <v>7</v>
      </c>
      <c r="EJ164" s="13">
        <v>6</v>
      </c>
      <c r="EK164" s="13">
        <v>8</v>
      </c>
      <c r="EL164" s="13">
        <v>2</v>
      </c>
      <c r="EM164" s="13">
        <v>4</v>
      </c>
      <c r="EN164" s="13">
        <v>2</v>
      </c>
      <c r="EO164" s="13">
        <v>1</v>
      </c>
      <c r="EP164" s="13">
        <v>2</v>
      </c>
      <c r="EQ164" s="13">
        <v>1</v>
      </c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>
        <v>5</v>
      </c>
      <c r="FC164" s="57">
        <v>22665</v>
      </c>
      <c r="FD164" s="13">
        <v>22665</v>
      </c>
      <c r="FE164" s="16" t="s">
        <v>168</v>
      </c>
      <c r="FF164" s="13">
        <v>15</v>
      </c>
      <c r="FG164" s="13">
        <v>53</v>
      </c>
      <c r="FH164" s="13">
        <v>42</v>
      </c>
      <c r="FI164" s="13">
        <v>51</v>
      </c>
      <c r="FJ164" s="13">
        <v>45</v>
      </c>
      <c r="FK164" s="13">
        <v>39</v>
      </c>
      <c r="FL164" s="13">
        <v>46</v>
      </c>
      <c r="FM164" s="13">
        <v>57</v>
      </c>
      <c r="FN164" s="13">
        <v>58</v>
      </c>
      <c r="FO164" s="13">
        <v>48</v>
      </c>
      <c r="FP164" s="13">
        <v>60</v>
      </c>
      <c r="FQ164" s="13">
        <v>88</v>
      </c>
      <c r="FR164" s="13">
        <v>105</v>
      </c>
      <c r="FS164" s="13">
        <v>95</v>
      </c>
      <c r="FT164" s="13">
        <v>137</v>
      </c>
      <c r="FU164" s="13">
        <v>142</v>
      </c>
      <c r="FV164" s="13">
        <v>202</v>
      </c>
      <c r="FW164" s="13">
        <v>263</v>
      </c>
      <c r="FX164" s="13">
        <v>366</v>
      </c>
      <c r="FY164" s="13">
        <v>398</v>
      </c>
      <c r="FZ164" s="13">
        <v>427</v>
      </c>
      <c r="GA164" s="13">
        <v>477</v>
      </c>
      <c r="GB164" s="13">
        <v>526</v>
      </c>
      <c r="GC164" s="13">
        <v>449</v>
      </c>
      <c r="GD164" s="13">
        <v>488</v>
      </c>
      <c r="GE164" s="13">
        <v>498</v>
      </c>
      <c r="GF164" s="13">
        <v>523</v>
      </c>
      <c r="GG164" s="13">
        <v>537</v>
      </c>
      <c r="GH164" s="13">
        <v>512</v>
      </c>
      <c r="GI164" s="13">
        <v>576</v>
      </c>
      <c r="GJ164" s="13">
        <v>552</v>
      </c>
      <c r="GK164" s="13">
        <v>514</v>
      </c>
      <c r="GL164" s="13">
        <v>498</v>
      </c>
      <c r="GM164" s="13">
        <v>565</v>
      </c>
      <c r="GN164" s="13">
        <v>511</v>
      </c>
      <c r="GO164" s="13">
        <v>517</v>
      </c>
      <c r="GP164" s="13">
        <v>524</v>
      </c>
      <c r="GQ164" s="13">
        <v>476</v>
      </c>
      <c r="GR164" s="13">
        <v>518</v>
      </c>
      <c r="GS164" s="13">
        <v>552</v>
      </c>
      <c r="GT164" s="13">
        <v>502</v>
      </c>
      <c r="GU164" s="13">
        <v>555</v>
      </c>
      <c r="GV164" s="13">
        <v>522</v>
      </c>
      <c r="GW164" s="13">
        <v>486</v>
      </c>
      <c r="GX164" s="13">
        <v>497</v>
      </c>
      <c r="GY164" s="13">
        <v>466</v>
      </c>
      <c r="GZ164" s="13">
        <v>490</v>
      </c>
      <c r="HA164" s="13">
        <v>439</v>
      </c>
      <c r="HB164" s="13">
        <v>447</v>
      </c>
      <c r="HC164" s="13">
        <v>424</v>
      </c>
      <c r="HD164" s="13">
        <v>428</v>
      </c>
      <c r="HE164" s="13">
        <v>428</v>
      </c>
      <c r="HF164" s="13">
        <v>402</v>
      </c>
      <c r="HG164" s="13">
        <v>352</v>
      </c>
      <c r="HH164" s="13">
        <v>333</v>
      </c>
      <c r="HI164" s="13">
        <v>337</v>
      </c>
      <c r="HJ164" s="13">
        <v>331</v>
      </c>
      <c r="HK164" s="13">
        <v>294</v>
      </c>
      <c r="HL164" s="13">
        <v>291</v>
      </c>
      <c r="HM164" s="13">
        <v>240</v>
      </c>
      <c r="HN164" s="13">
        <v>240</v>
      </c>
      <c r="HO164" s="13">
        <v>210</v>
      </c>
      <c r="HP164" s="13">
        <v>185</v>
      </c>
      <c r="HQ164" s="13">
        <v>170</v>
      </c>
      <c r="HR164" s="13">
        <v>193</v>
      </c>
      <c r="HS164" s="13">
        <v>148</v>
      </c>
      <c r="HT164" s="13">
        <v>139</v>
      </c>
      <c r="HU164" s="13">
        <v>131</v>
      </c>
      <c r="HV164" s="13">
        <v>116</v>
      </c>
      <c r="HW164" s="13">
        <v>95</v>
      </c>
      <c r="HX164" s="13">
        <v>116</v>
      </c>
      <c r="HY164" s="13">
        <v>111</v>
      </c>
      <c r="HZ164" s="13">
        <v>95</v>
      </c>
      <c r="IA164" s="13">
        <v>69</v>
      </c>
      <c r="IB164" s="13">
        <v>81</v>
      </c>
      <c r="IC164" s="13">
        <v>65</v>
      </c>
      <c r="ID164" s="13">
        <v>53</v>
      </c>
      <c r="IE164" s="13">
        <v>62</v>
      </c>
      <c r="IF164" s="13">
        <v>55</v>
      </c>
      <c r="IG164" s="13">
        <v>48</v>
      </c>
      <c r="IH164" s="13">
        <v>39</v>
      </c>
      <c r="II164" s="13">
        <v>40</v>
      </c>
      <c r="IJ164" s="13">
        <v>32</v>
      </c>
      <c r="IK164" s="13">
        <v>22</v>
      </c>
      <c r="IL164" s="13">
        <v>22</v>
      </c>
      <c r="IM164" s="13">
        <v>17</v>
      </c>
      <c r="IN164" s="13">
        <v>15</v>
      </c>
      <c r="IO164" s="13">
        <v>13</v>
      </c>
      <c r="IP164" s="13">
        <v>15</v>
      </c>
      <c r="IQ164" s="13">
        <v>13</v>
      </c>
      <c r="IR164" s="13">
        <v>7</v>
      </c>
      <c r="IS164" s="13">
        <v>3</v>
      </c>
      <c r="IT164" s="13">
        <v>7</v>
      </c>
      <c r="IU164" s="13">
        <v>3</v>
      </c>
      <c r="IV164" s="13">
        <v>3</v>
      </c>
      <c r="IW164" s="13">
        <v>4</v>
      </c>
      <c r="IX164" s="13">
        <v>2</v>
      </c>
      <c r="IY164" s="13">
        <v>1</v>
      </c>
      <c r="IZ164" s="13"/>
      <c r="JA164" s="13"/>
      <c r="JB164" s="13">
        <v>1</v>
      </c>
      <c r="JC164" s="13"/>
      <c r="JD164" s="13"/>
      <c r="JE164" s="13"/>
      <c r="JF164" s="13"/>
      <c r="JG164" s="13"/>
      <c r="JH164" s="13">
        <v>1</v>
      </c>
      <c r="JI164" s="57">
        <v>23456</v>
      </c>
      <c r="JJ164" s="13">
        <v>7</v>
      </c>
      <c r="JK164" s="13">
        <v>18</v>
      </c>
      <c r="JL164" s="13"/>
      <c r="JM164" s="13"/>
      <c r="JN164" s="13">
        <v>2</v>
      </c>
      <c r="JO164" s="13">
        <v>3</v>
      </c>
      <c r="JP164" s="13"/>
      <c r="JQ164" s="13"/>
      <c r="JR164" s="13"/>
      <c r="JS164" s="13">
        <v>1</v>
      </c>
      <c r="JT164" s="13">
        <v>3</v>
      </c>
      <c r="JU164" s="13">
        <v>6</v>
      </c>
      <c r="JV164" s="13">
        <v>2</v>
      </c>
      <c r="JW164" s="13">
        <v>2</v>
      </c>
      <c r="JX164" s="13">
        <v>1</v>
      </c>
      <c r="JY164" s="13">
        <v>1</v>
      </c>
      <c r="JZ164" s="13">
        <v>6</v>
      </c>
      <c r="KA164" s="13">
        <v>5</v>
      </c>
      <c r="KB164" s="13">
        <v>6</v>
      </c>
      <c r="KC164" s="13">
        <v>7</v>
      </c>
      <c r="KD164" s="13">
        <v>4</v>
      </c>
      <c r="KE164" s="13">
        <v>6</v>
      </c>
      <c r="KF164" s="13">
        <v>2</v>
      </c>
      <c r="KG164" s="13">
        <v>9</v>
      </c>
      <c r="KH164" s="13">
        <v>8</v>
      </c>
      <c r="KI164" s="13">
        <v>4</v>
      </c>
      <c r="KJ164" s="13">
        <v>9</v>
      </c>
      <c r="KK164" s="13">
        <v>4</v>
      </c>
      <c r="KL164" s="13">
        <v>16</v>
      </c>
      <c r="KM164" s="13">
        <v>12</v>
      </c>
      <c r="KN164" s="13">
        <v>10</v>
      </c>
      <c r="KO164" s="13">
        <v>7</v>
      </c>
      <c r="KP164" s="13">
        <v>11</v>
      </c>
      <c r="KQ164" s="13">
        <v>21</v>
      </c>
      <c r="KR164" s="13">
        <v>13</v>
      </c>
      <c r="KS164" s="13">
        <v>13</v>
      </c>
      <c r="KT164" s="13">
        <v>8</v>
      </c>
      <c r="KU164" s="13">
        <v>5</v>
      </c>
      <c r="KV164" s="13">
        <v>8</v>
      </c>
      <c r="KW164" s="13">
        <v>4</v>
      </c>
      <c r="KX164" s="13">
        <v>3</v>
      </c>
      <c r="KY164" s="13">
        <v>6</v>
      </c>
      <c r="KZ164" s="13">
        <v>7</v>
      </c>
      <c r="LA164" s="13">
        <v>3</v>
      </c>
      <c r="LB164" s="13">
        <v>4</v>
      </c>
      <c r="LC164" s="13">
        <v>6</v>
      </c>
      <c r="LD164" s="13">
        <v>4</v>
      </c>
      <c r="LE164" s="13">
        <v>6</v>
      </c>
      <c r="LF164" s="13">
        <v>4</v>
      </c>
      <c r="LG164" s="13">
        <v>4</v>
      </c>
      <c r="LH164" s="13">
        <v>4</v>
      </c>
      <c r="LI164" s="13">
        <v>3</v>
      </c>
      <c r="LJ164" s="13">
        <v>3</v>
      </c>
      <c r="LK164" s="13">
        <v>6</v>
      </c>
      <c r="LL164" s="13">
        <v>3</v>
      </c>
      <c r="LM164" s="13">
        <v>3</v>
      </c>
      <c r="LN164" s="13">
        <v>2</v>
      </c>
      <c r="LO164" s="13">
        <v>7</v>
      </c>
      <c r="LP164" s="13">
        <v>1</v>
      </c>
      <c r="LQ164" s="13">
        <v>2</v>
      </c>
      <c r="LR164" s="13">
        <v>3</v>
      </c>
      <c r="LS164" s="13">
        <v>2</v>
      </c>
      <c r="LT164" s="13">
        <v>1</v>
      </c>
      <c r="LU164" s="13">
        <v>2</v>
      </c>
      <c r="LV164" s="13">
        <v>3</v>
      </c>
      <c r="LW164" s="13"/>
      <c r="LX164" s="13"/>
      <c r="LY164" s="13">
        <v>2</v>
      </c>
      <c r="LZ164" s="13">
        <v>1</v>
      </c>
      <c r="MA164" s="13"/>
      <c r="MB164" s="13">
        <v>2</v>
      </c>
      <c r="MC164" s="13">
        <v>2</v>
      </c>
      <c r="MD164" s="13">
        <v>3</v>
      </c>
      <c r="ME164" s="13">
        <v>1</v>
      </c>
      <c r="MF164" s="13">
        <v>4</v>
      </c>
      <c r="MG164" s="13">
        <v>1</v>
      </c>
      <c r="MH164" s="13">
        <v>1</v>
      </c>
      <c r="MI164" s="13"/>
      <c r="MJ164" s="13">
        <v>2</v>
      </c>
      <c r="MK164" s="13">
        <v>1</v>
      </c>
      <c r="ML164" s="13">
        <v>2</v>
      </c>
      <c r="MM164" s="13"/>
      <c r="MN164" s="13">
        <v>3</v>
      </c>
      <c r="MO164" s="13">
        <v>1</v>
      </c>
      <c r="MP164" s="13">
        <v>1</v>
      </c>
      <c r="MQ164" s="13">
        <v>2</v>
      </c>
      <c r="MR164" s="13">
        <v>1</v>
      </c>
      <c r="MS164" s="13">
        <v>1</v>
      </c>
      <c r="MT164" s="13">
        <v>3</v>
      </c>
      <c r="MU164" s="13">
        <v>3</v>
      </c>
      <c r="MV164" s="13">
        <v>2</v>
      </c>
      <c r="MW164" s="13">
        <v>1</v>
      </c>
      <c r="MX164" s="13">
        <v>1</v>
      </c>
      <c r="MY164" s="13">
        <v>4</v>
      </c>
      <c r="MZ164" s="13">
        <v>1</v>
      </c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>
        <v>15</v>
      </c>
      <c r="NN164" s="57">
        <v>397</v>
      </c>
      <c r="NO164" s="13">
        <v>23853</v>
      </c>
    </row>
    <row r="165" spans="1:379">
      <c r="A165" s="9" t="s">
        <v>220</v>
      </c>
      <c r="B165" s="232">
        <f t="shared" si="210"/>
        <v>314</v>
      </c>
      <c r="C165" s="232">
        <f t="shared" si="211"/>
        <v>294</v>
      </c>
      <c r="D165" s="232">
        <f t="shared" si="212"/>
        <v>1077</v>
      </c>
      <c r="E165" s="232">
        <f t="shared" si="213"/>
        <v>1091</v>
      </c>
      <c r="F165" s="232">
        <f t="shared" si="214"/>
        <v>2754</v>
      </c>
      <c r="G165" s="232">
        <f t="shared" si="215"/>
        <v>2606</v>
      </c>
      <c r="H165" s="232">
        <f t="shared" si="216"/>
        <v>2976</v>
      </c>
      <c r="I165" s="232">
        <f t="shared" si="217"/>
        <v>2785</v>
      </c>
      <c r="J165" s="232">
        <f t="shared" si="218"/>
        <v>2989</v>
      </c>
      <c r="K165" s="232">
        <f t="shared" si="219"/>
        <v>2842</v>
      </c>
      <c r="L165" s="232">
        <f t="shared" si="220"/>
        <v>2202</v>
      </c>
      <c r="M165" s="232">
        <f t="shared" si="221"/>
        <v>2197</v>
      </c>
      <c r="N165" s="232">
        <f t="shared" si="222"/>
        <v>1445</v>
      </c>
      <c r="O165" s="232">
        <f t="shared" si="223"/>
        <v>1275</v>
      </c>
      <c r="P165" s="232">
        <f t="shared" si="224"/>
        <v>816</v>
      </c>
      <c r="Q165" s="232">
        <f t="shared" si="225"/>
        <v>767</v>
      </c>
      <c r="R165" s="232">
        <f t="shared" si="226"/>
        <v>387</v>
      </c>
      <c r="S165" s="232">
        <f t="shared" si="227"/>
        <v>526</v>
      </c>
      <c r="T165" s="232">
        <f t="shared" si="228"/>
        <v>101</v>
      </c>
      <c r="U165" s="232">
        <f t="shared" si="229"/>
        <v>260</v>
      </c>
      <c r="W165" s="16" t="s">
        <v>169</v>
      </c>
      <c r="X165" s="616">
        <f t="shared" si="169"/>
        <v>6</v>
      </c>
      <c r="Y165" s="616">
        <f t="shared" si="170"/>
        <v>2</v>
      </c>
      <c r="Z165" s="616">
        <f t="shared" si="171"/>
        <v>8</v>
      </c>
      <c r="AA165" s="616">
        <f t="shared" si="172"/>
        <v>7</v>
      </c>
      <c r="AB165" s="616">
        <f t="shared" si="173"/>
        <v>8</v>
      </c>
      <c r="AC165" s="616">
        <f t="shared" si="174"/>
        <v>25</v>
      </c>
      <c r="AD165" s="616">
        <f t="shared" si="175"/>
        <v>30</v>
      </c>
      <c r="AE165" s="616">
        <f t="shared" si="176"/>
        <v>27</v>
      </c>
      <c r="AF165" s="616">
        <f t="shared" si="177"/>
        <v>13</v>
      </c>
      <c r="AG165" s="616">
        <f t="shared" si="178"/>
        <v>20</v>
      </c>
      <c r="AH165" s="616">
        <f t="shared" si="179"/>
        <v>6</v>
      </c>
      <c r="AI165" s="616">
        <f t="shared" si="180"/>
        <v>9</v>
      </c>
      <c r="AJ165" s="616">
        <f t="shared" si="181"/>
        <v>6</v>
      </c>
      <c r="AK165" s="616">
        <f t="shared" si="182"/>
        <v>4</v>
      </c>
      <c r="AL165" s="616">
        <f t="shared" si="183"/>
        <v>2</v>
      </c>
      <c r="AM165" s="616">
        <f t="shared" si="184"/>
        <v>3</v>
      </c>
      <c r="AN165" s="616">
        <f t="shared" si="185"/>
        <v>0</v>
      </c>
      <c r="AO165" s="616">
        <f t="shared" si="186"/>
        <v>1</v>
      </c>
      <c r="AP165" s="616">
        <f t="shared" si="187"/>
        <v>1</v>
      </c>
      <c r="AQ165" s="616">
        <f t="shared" si="188"/>
        <v>0</v>
      </c>
      <c r="AR165" s="616">
        <f t="shared" si="189"/>
        <v>1</v>
      </c>
      <c r="AT165" s="16" t="s">
        <v>169</v>
      </c>
      <c r="AU165" s="13"/>
      <c r="AV165" s="13"/>
      <c r="AW165" s="13"/>
      <c r="AX165" s="13">
        <v>1</v>
      </c>
      <c r="AY165" s="13"/>
      <c r="AZ165" s="13"/>
      <c r="BA165" s="13"/>
      <c r="BB165" s="13"/>
      <c r="BC165" s="13">
        <v>1</v>
      </c>
      <c r="BD165" s="13"/>
      <c r="BE165" s="13">
        <v>1</v>
      </c>
      <c r="BF165" s="13"/>
      <c r="BG165" s="13"/>
      <c r="BH165" s="13">
        <v>1</v>
      </c>
      <c r="BI165" s="13"/>
      <c r="BJ165" s="13"/>
      <c r="BK165" s="13"/>
      <c r="BL165" s="13">
        <v>2</v>
      </c>
      <c r="BM165" s="13">
        <v>1</v>
      </c>
      <c r="BN165" s="13">
        <v>2</v>
      </c>
      <c r="BO165" s="13">
        <v>1</v>
      </c>
      <c r="BP165" s="13">
        <v>1</v>
      </c>
      <c r="BQ165" s="13">
        <v>3</v>
      </c>
      <c r="BR165" s="13">
        <v>1</v>
      </c>
      <c r="BS165" s="13">
        <v>3</v>
      </c>
      <c r="BT165" s="13">
        <v>5</v>
      </c>
      <c r="BU165" s="13">
        <v>2</v>
      </c>
      <c r="BV165" s="13"/>
      <c r="BW165" s="13">
        <v>6</v>
      </c>
      <c r="BX165" s="13">
        <v>3</v>
      </c>
      <c r="BY165" s="13">
        <v>2</v>
      </c>
      <c r="BZ165" s="13">
        <v>3</v>
      </c>
      <c r="CA165" s="13">
        <v>4</v>
      </c>
      <c r="CB165" s="13">
        <v>2</v>
      </c>
      <c r="CC165" s="13">
        <v>2</v>
      </c>
      <c r="CD165" s="13">
        <v>1</v>
      </c>
      <c r="CE165" s="13">
        <v>3</v>
      </c>
      <c r="CF165" s="13">
        <v>4</v>
      </c>
      <c r="CG165" s="13"/>
      <c r="CH165" s="13">
        <v>6</v>
      </c>
      <c r="CI165" s="13">
        <v>4</v>
      </c>
      <c r="CJ165" s="13"/>
      <c r="CK165" s="13">
        <v>3</v>
      </c>
      <c r="CL165" s="13">
        <v>3</v>
      </c>
      <c r="CM165" s="13">
        <v>1</v>
      </c>
      <c r="CN165" s="13">
        <v>1</v>
      </c>
      <c r="CO165" s="13">
        <v>5</v>
      </c>
      <c r="CP165" s="13">
        <v>2</v>
      </c>
      <c r="CQ165" s="13"/>
      <c r="CR165" s="13">
        <v>1</v>
      </c>
      <c r="CS165" s="13">
        <v>1</v>
      </c>
      <c r="CT165" s="13"/>
      <c r="CU165" s="13">
        <v>2</v>
      </c>
      <c r="CV165" s="13">
        <v>1</v>
      </c>
      <c r="CW165" s="13">
        <v>1</v>
      </c>
      <c r="CX165" s="13">
        <v>3</v>
      </c>
      <c r="CY165" s="13"/>
      <c r="CZ165" s="13"/>
      <c r="DA165" s="13"/>
      <c r="DB165" s="13">
        <v>1</v>
      </c>
      <c r="DC165" s="13"/>
      <c r="DD165" s="13">
        <v>2</v>
      </c>
      <c r="DE165" s="13">
        <v>1</v>
      </c>
      <c r="DF165" s="13"/>
      <c r="DG165" s="13">
        <v>1</v>
      </c>
      <c r="DH165" s="13"/>
      <c r="DI165" s="13"/>
      <c r="DJ165" s="13"/>
      <c r="DK165" s="13"/>
      <c r="DL165" s="13"/>
      <c r="DM165" s="13">
        <v>1</v>
      </c>
      <c r="DN165" s="13">
        <v>1</v>
      </c>
      <c r="DO165" s="13"/>
      <c r="DP165" s="13"/>
      <c r="DQ165" s="13"/>
      <c r="DR165" s="13">
        <v>1</v>
      </c>
      <c r="DS165" s="13"/>
      <c r="DT165" s="13"/>
      <c r="DU165" s="13"/>
      <c r="DV165" s="13"/>
      <c r="DW165" s="13"/>
      <c r="DX165" s="13"/>
      <c r="DY165" s="13"/>
      <c r="DZ165" s="13">
        <v>1</v>
      </c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57">
        <v>98</v>
      </c>
      <c r="FD165" s="13">
        <v>98</v>
      </c>
      <c r="FE165" s="16" t="s">
        <v>169</v>
      </c>
      <c r="FF165" s="13"/>
      <c r="FG165" s="13">
        <v>2</v>
      </c>
      <c r="FH165" s="13">
        <v>1</v>
      </c>
      <c r="FI165" s="13">
        <v>1</v>
      </c>
      <c r="FJ165" s="13">
        <v>1</v>
      </c>
      <c r="FK165" s="13"/>
      <c r="FL165" s="13"/>
      <c r="FM165" s="13"/>
      <c r="FN165" s="13">
        <v>1</v>
      </c>
      <c r="FO165" s="13"/>
      <c r="FP165" s="13">
        <v>2</v>
      </c>
      <c r="FQ165" s="13"/>
      <c r="FR165" s="13"/>
      <c r="FS165" s="13"/>
      <c r="FT165" s="13"/>
      <c r="FU165" s="13">
        <v>1</v>
      </c>
      <c r="FV165" s="13"/>
      <c r="FW165" s="13">
        <v>2</v>
      </c>
      <c r="FX165" s="13">
        <v>1</v>
      </c>
      <c r="FY165" s="13">
        <v>2</v>
      </c>
      <c r="FZ165" s="13"/>
      <c r="GA165" s="13">
        <v>1</v>
      </c>
      <c r="GB165" s="13">
        <v>2</v>
      </c>
      <c r="GC165" s="13">
        <v>2</v>
      </c>
      <c r="GD165" s="13"/>
      <c r="GE165" s="13"/>
      <c r="GF165" s="13">
        <v>2</v>
      </c>
      <c r="GG165" s="13"/>
      <c r="GH165" s="13"/>
      <c r="GI165" s="13">
        <v>1</v>
      </c>
      <c r="GJ165" s="13">
        <v>5</v>
      </c>
      <c r="GK165" s="13">
        <v>1</v>
      </c>
      <c r="GL165" s="13">
        <v>1</v>
      </c>
      <c r="GM165" s="13">
        <v>1</v>
      </c>
      <c r="GN165" s="13">
        <v>5</v>
      </c>
      <c r="GO165" s="13">
        <v>1</v>
      </c>
      <c r="GP165" s="13">
        <v>5</v>
      </c>
      <c r="GQ165" s="13">
        <v>6</v>
      </c>
      <c r="GR165" s="13">
        <v>2</v>
      </c>
      <c r="GS165" s="13">
        <v>3</v>
      </c>
      <c r="GT165" s="13">
        <v>1</v>
      </c>
      <c r="GU165" s="13"/>
      <c r="GV165" s="13"/>
      <c r="GW165" s="13">
        <v>2</v>
      </c>
      <c r="GX165" s="13">
        <v>4</v>
      </c>
      <c r="GY165" s="13">
        <v>2</v>
      </c>
      <c r="GZ165" s="13">
        <v>1</v>
      </c>
      <c r="HA165" s="13"/>
      <c r="HB165" s="13"/>
      <c r="HC165" s="13">
        <v>3</v>
      </c>
      <c r="HD165" s="13"/>
      <c r="HE165" s="13">
        <v>1</v>
      </c>
      <c r="HF165" s="13">
        <v>1</v>
      </c>
      <c r="HG165" s="13"/>
      <c r="HH165" s="13"/>
      <c r="HI165" s="13"/>
      <c r="HJ165" s="13">
        <v>2</v>
      </c>
      <c r="HK165" s="13">
        <v>1</v>
      </c>
      <c r="HL165" s="13">
        <v>1</v>
      </c>
      <c r="HM165" s="13"/>
      <c r="HN165" s="13"/>
      <c r="HO165" s="13">
        <v>1</v>
      </c>
      <c r="HP165" s="13">
        <v>1</v>
      </c>
      <c r="HQ165" s="13"/>
      <c r="HR165" s="13"/>
      <c r="HS165" s="13">
        <v>1</v>
      </c>
      <c r="HT165" s="13">
        <v>1</v>
      </c>
      <c r="HU165" s="13">
        <v>1</v>
      </c>
      <c r="HV165" s="13"/>
      <c r="HW165" s="13">
        <v>1</v>
      </c>
      <c r="HX165" s="13"/>
      <c r="HY165" s="13"/>
      <c r="HZ165" s="13">
        <v>1</v>
      </c>
      <c r="IA165" s="13"/>
      <c r="IB165" s="13"/>
      <c r="IC165" s="13"/>
      <c r="ID165" s="13"/>
      <c r="IE165" s="13">
        <v>1</v>
      </c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>
        <v>1</v>
      </c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57">
        <v>80</v>
      </c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>
        <v>1</v>
      </c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57">
        <v>1</v>
      </c>
      <c r="NO165" s="13">
        <v>81</v>
      </c>
    </row>
    <row r="166" spans="1:379">
      <c r="A166" s="8" t="s">
        <v>176</v>
      </c>
      <c r="B166" s="232">
        <f t="shared" si="210"/>
        <v>26</v>
      </c>
      <c r="C166" s="232">
        <f t="shared" si="211"/>
        <v>25</v>
      </c>
      <c r="D166" s="232">
        <f t="shared" si="212"/>
        <v>110</v>
      </c>
      <c r="E166" s="232">
        <f t="shared" si="213"/>
        <v>140</v>
      </c>
      <c r="F166" s="232">
        <f t="shared" si="214"/>
        <v>344</v>
      </c>
      <c r="G166" s="232">
        <f t="shared" si="215"/>
        <v>399</v>
      </c>
      <c r="H166" s="232">
        <f t="shared" si="216"/>
        <v>351</v>
      </c>
      <c r="I166" s="232">
        <f t="shared" si="217"/>
        <v>411</v>
      </c>
      <c r="J166" s="232">
        <f t="shared" si="218"/>
        <v>332</v>
      </c>
      <c r="K166" s="232">
        <f t="shared" si="219"/>
        <v>353</v>
      </c>
      <c r="L166" s="232">
        <f t="shared" si="220"/>
        <v>218</v>
      </c>
      <c r="M166" s="232">
        <f t="shared" si="221"/>
        <v>243</v>
      </c>
      <c r="N166" s="232">
        <f t="shared" si="222"/>
        <v>147</v>
      </c>
      <c r="O166" s="232">
        <f t="shared" si="223"/>
        <v>146</v>
      </c>
      <c r="P166" s="232">
        <f t="shared" si="224"/>
        <v>70</v>
      </c>
      <c r="Q166" s="232">
        <f t="shared" si="225"/>
        <v>59</v>
      </c>
      <c r="R166" s="232">
        <f t="shared" si="226"/>
        <v>21</v>
      </c>
      <c r="S166" s="232">
        <f t="shared" si="227"/>
        <v>29</v>
      </c>
      <c r="T166" s="232">
        <f t="shared" si="228"/>
        <v>1</v>
      </c>
      <c r="U166" s="232">
        <f t="shared" si="229"/>
        <v>6</v>
      </c>
      <c r="W166" s="16" t="s">
        <v>170</v>
      </c>
      <c r="X166" s="616">
        <f t="shared" si="169"/>
        <v>24</v>
      </c>
      <c r="Y166" s="616">
        <f t="shared" si="170"/>
        <v>36</v>
      </c>
      <c r="Z166" s="616">
        <f t="shared" si="171"/>
        <v>75</v>
      </c>
      <c r="AA166" s="616">
        <f t="shared" si="172"/>
        <v>86</v>
      </c>
      <c r="AB166" s="616">
        <f t="shared" si="173"/>
        <v>113</v>
      </c>
      <c r="AC166" s="616">
        <f t="shared" si="174"/>
        <v>149</v>
      </c>
      <c r="AD166" s="616">
        <f t="shared" si="175"/>
        <v>144</v>
      </c>
      <c r="AE166" s="616">
        <f t="shared" si="176"/>
        <v>160</v>
      </c>
      <c r="AF166" s="616">
        <f t="shared" si="177"/>
        <v>142</v>
      </c>
      <c r="AG166" s="616">
        <f t="shared" si="178"/>
        <v>148</v>
      </c>
      <c r="AH166" s="616">
        <f t="shared" si="179"/>
        <v>89</v>
      </c>
      <c r="AI166" s="616">
        <f t="shared" si="180"/>
        <v>116</v>
      </c>
      <c r="AJ166" s="616">
        <f t="shared" si="181"/>
        <v>62</v>
      </c>
      <c r="AK166" s="616">
        <f t="shared" si="182"/>
        <v>66</v>
      </c>
      <c r="AL166" s="616">
        <f t="shared" si="183"/>
        <v>32</v>
      </c>
      <c r="AM166" s="616">
        <f t="shared" si="184"/>
        <v>35</v>
      </c>
      <c r="AN166" s="616">
        <f t="shared" si="185"/>
        <v>20</v>
      </c>
      <c r="AO166" s="616">
        <f t="shared" si="186"/>
        <v>16</v>
      </c>
      <c r="AP166" s="616">
        <f t="shared" si="187"/>
        <v>2</v>
      </c>
      <c r="AQ166" s="616">
        <f t="shared" si="188"/>
        <v>1</v>
      </c>
      <c r="AR166" s="616">
        <f t="shared" si="189"/>
        <v>62</v>
      </c>
      <c r="AT166" s="16" t="s">
        <v>170</v>
      </c>
      <c r="AU166" s="13">
        <v>1</v>
      </c>
      <c r="AV166" s="13">
        <v>1</v>
      </c>
      <c r="AW166" s="13">
        <v>2</v>
      </c>
      <c r="AX166" s="13">
        <v>5</v>
      </c>
      <c r="AY166" s="13">
        <v>4</v>
      </c>
      <c r="AZ166" s="13">
        <v>4</v>
      </c>
      <c r="BA166" s="13">
        <v>5</v>
      </c>
      <c r="BB166" s="13">
        <v>3</v>
      </c>
      <c r="BC166" s="13">
        <v>5</v>
      </c>
      <c r="BD166" s="13">
        <v>6</v>
      </c>
      <c r="BE166" s="13">
        <v>4</v>
      </c>
      <c r="BF166" s="13">
        <v>2</v>
      </c>
      <c r="BG166" s="13">
        <v>3</v>
      </c>
      <c r="BH166" s="13">
        <v>9</v>
      </c>
      <c r="BI166" s="13">
        <v>6</v>
      </c>
      <c r="BJ166" s="13">
        <v>18</v>
      </c>
      <c r="BK166" s="13">
        <v>7</v>
      </c>
      <c r="BL166" s="13">
        <v>14</v>
      </c>
      <c r="BM166" s="13">
        <v>16</v>
      </c>
      <c r="BN166" s="13">
        <v>7</v>
      </c>
      <c r="BO166" s="13">
        <v>14</v>
      </c>
      <c r="BP166" s="13">
        <v>14</v>
      </c>
      <c r="BQ166" s="13">
        <v>9</v>
      </c>
      <c r="BR166" s="13">
        <v>15</v>
      </c>
      <c r="BS166" s="13">
        <v>11</v>
      </c>
      <c r="BT166" s="13">
        <v>19</v>
      </c>
      <c r="BU166" s="13">
        <v>23</v>
      </c>
      <c r="BV166" s="13">
        <v>11</v>
      </c>
      <c r="BW166" s="13">
        <v>16</v>
      </c>
      <c r="BX166" s="13">
        <v>17</v>
      </c>
      <c r="BY166" s="13">
        <v>16</v>
      </c>
      <c r="BZ166" s="13">
        <v>13</v>
      </c>
      <c r="CA166" s="13">
        <v>16</v>
      </c>
      <c r="CB166" s="13">
        <v>22</v>
      </c>
      <c r="CC166" s="13">
        <v>13</v>
      </c>
      <c r="CD166" s="13">
        <v>18</v>
      </c>
      <c r="CE166" s="13">
        <v>11</v>
      </c>
      <c r="CF166" s="13">
        <v>18</v>
      </c>
      <c r="CG166" s="13">
        <v>13</v>
      </c>
      <c r="CH166" s="13">
        <v>20</v>
      </c>
      <c r="CI166" s="13">
        <v>24</v>
      </c>
      <c r="CJ166" s="13">
        <v>10</v>
      </c>
      <c r="CK166" s="13">
        <v>12</v>
      </c>
      <c r="CL166" s="13">
        <v>19</v>
      </c>
      <c r="CM166" s="13">
        <v>13</v>
      </c>
      <c r="CN166" s="13">
        <v>17</v>
      </c>
      <c r="CO166" s="13">
        <v>18</v>
      </c>
      <c r="CP166" s="13">
        <v>13</v>
      </c>
      <c r="CQ166" s="13">
        <v>8</v>
      </c>
      <c r="CR166" s="13">
        <v>14</v>
      </c>
      <c r="CS166" s="13">
        <v>9</v>
      </c>
      <c r="CT166" s="13">
        <v>14</v>
      </c>
      <c r="CU166" s="13">
        <v>9</v>
      </c>
      <c r="CV166" s="13">
        <v>8</v>
      </c>
      <c r="CW166" s="13">
        <v>17</v>
      </c>
      <c r="CX166" s="13">
        <v>10</v>
      </c>
      <c r="CY166" s="13">
        <v>12</v>
      </c>
      <c r="CZ166" s="13">
        <v>15</v>
      </c>
      <c r="DA166" s="13">
        <v>9</v>
      </c>
      <c r="DB166" s="13">
        <v>13</v>
      </c>
      <c r="DC166" s="13">
        <v>4</v>
      </c>
      <c r="DD166" s="13">
        <v>9</v>
      </c>
      <c r="DE166" s="13">
        <v>4</v>
      </c>
      <c r="DF166" s="13">
        <v>10</v>
      </c>
      <c r="DG166" s="13">
        <v>14</v>
      </c>
      <c r="DH166" s="13">
        <v>9</v>
      </c>
      <c r="DI166" s="13">
        <v>4</v>
      </c>
      <c r="DJ166" s="13">
        <v>2</v>
      </c>
      <c r="DK166" s="13">
        <v>6</v>
      </c>
      <c r="DL166" s="13">
        <v>4</v>
      </c>
      <c r="DM166" s="13">
        <v>2</v>
      </c>
      <c r="DN166" s="13">
        <v>2</v>
      </c>
      <c r="DO166" s="13">
        <v>4</v>
      </c>
      <c r="DP166" s="13">
        <v>5</v>
      </c>
      <c r="DQ166" s="13">
        <v>2</v>
      </c>
      <c r="DR166" s="13">
        <v>6</v>
      </c>
      <c r="DS166" s="13">
        <v>6</v>
      </c>
      <c r="DT166" s="13">
        <v>1</v>
      </c>
      <c r="DU166" s="13">
        <v>1</v>
      </c>
      <c r="DV166" s="13">
        <v>6</v>
      </c>
      <c r="DW166" s="13">
        <v>1</v>
      </c>
      <c r="DX166" s="13">
        <v>3</v>
      </c>
      <c r="DY166" s="13">
        <v>1</v>
      </c>
      <c r="DZ166" s="13">
        <v>2</v>
      </c>
      <c r="EA166" s="13">
        <v>2</v>
      </c>
      <c r="EB166" s="13"/>
      <c r="EC166" s="13">
        <v>1</v>
      </c>
      <c r="ED166" s="13">
        <v>4</v>
      </c>
      <c r="EE166" s="13"/>
      <c r="EF166" s="13">
        <v>2</v>
      </c>
      <c r="EG166" s="13"/>
      <c r="EH166" s="13"/>
      <c r="EI166" s="13">
        <v>1</v>
      </c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57">
        <v>813</v>
      </c>
      <c r="FD166" s="13">
        <v>813</v>
      </c>
      <c r="FE166" s="16" t="s">
        <v>170</v>
      </c>
      <c r="FF166" s="13">
        <v>1</v>
      </c>
      <c r="FG166" s="13">
        <v>1</v>
      </c>
      <c r="FH166" s="13">
        <v>1</v>
      </c>
      <c r="FI166" s="13">
        <v>3</v>
      </c>
      <c r="FJ166" s="13">
        <v>1</v>
      </c>
      <c r="FK166" s="13">
        <v>2</v>
      </c>
      <c r="FL166" s="13">
        <v>3</v>
      </c>
      <c r="FM166" s="13">
        <v>5</v>
      </c>
      <c r="FN166" s="13">
        <v>5</v>
      </c>
      <c r="FO166" s="13">
        <v>2</v>
      </c>
      <c r="FP166" s="13">
        <v>9</v>
      </c>
      <c r="FQ166" s="13">
        <v>1</v>
      </c>
      <c r="FR166" s="13">
        <v>3</v>
      </c>
      <c r="FS166" s="13">
        <v>10</v>
      </c>
      <c r="FT166" s="13">
        <v>8</v>
      </c>
      <c r="FU166" s="13">
        <v>4</v>
      </c>
      <c r="FV166" s="13">
        <v>6</v>
      </c>
      <c r="FW166" s="13">
        <v>13</v>
      </c>
      <c r="FX166" s="13">
        <v>9</v>
      </c>
      <c r="FY166" s="13">
        <v>12</v>
      </c>
      <c r="FZ166" s="13">
        <v>13</v>
      </c>
      <c r="GA166" s="13">
        <v>9</v>
      </c>
      <c r="GB166" s="13">
        <v>8</v>
      </c>
      <c r="GC166" s="13">
        <v>13</v>
      </c>
      <c r="GD166" s="13">
        <v>14</v>
      </c>
      <c r="GE166" s="13">
        <v>10</v>
      </c>
      <c r="GF166" s="13">
        <v>7</v>
      </c>
      <c r="GG166" s="13">
        <v>13</v>
      </c>
      <c r="GH166" s="13">
        <v>14</v>
      </c>
      <c r="GI166" s="13">
        <v>12</v>
      </c>
      <c r="GJ166" s="13">
        <v>8</v>
      </c>
      <c r="GK166" s="13">
        <v>19</v>
      </c>
      <c r="GL166" s="13">
        <v>10</v>
      </c>
      <c r="GM166" s="13">
        <v>18</v>
      </c>
      <c r="GN166" s="13">
        <v>16</v>
      </c>
      <c r="GO166" s="13">
        <v>21</v>
      </c>
      <c r="GP166" s="13">
        <v>17</v>
      </c>
      <c r="GQ166" s="13">
        <v>14</v>
      </c>
      <c r="GR166" s="13">
        <v>10</v>
      </c>
      <c r="GS166" s="13">
        <v>11</v>
      </c>
      <c r="GT166" s="13">
        <v>19</v>
      </c>
      <c r="GU166" s="13">
        <v>16</v>
      </c>
      <c r="GV166" s="13">
        <v>9</v>
      </c>
      <c r="GW166" s="13">
        <v>12</v>
      </c>
      <c r="GX166" s="13">
        <v>14</v>
      </c>
      <c r="GY166" s="13">
        <v>13</v>
      </c>
      <c r="GZ166" s="13">
        <v>15</v>
      </c>
      <c r="HA166" s="13">
        <v>19</v>
      </c>
      <c r="HB166" s="13">
        <v>14</v>
      </c>
      <c r="HC166" s="13">
        <v>11</v>
      </c>
      <c r="HD166" s="13">
        <v>8</v>
      </c>
      <c r="HE166" s="13">
        <v>7</v>
      </c>
      <c r="HF166" s="13">
        <v>14</v>
      </c>
      <c r="HG166" s="13">
        <v>11</v>
      </c>
      <c r="HH166" s="13">
        <v>8</v>
      </c>
      <c r="HI166" s="13">
        <v>4</v>
      </c>
      <c r="HJ166" s="13">
        <v>12</v>
      </c>
      <c r="HK166" s="13">
        <v>9</v>
      </c>
      <c r="HL166" s="13">
        <v>6</v>
      </c>
      <c r="HM166" s="13">
        <v>10</v>
      </c>
      <c r="HN166" s="13">
        <v>9</v>
      </c>
      <c r="HO166" s="13">
        <v>7</v>
      </c>
      <c r="HP166" s="13">
        <v>11</v>
      </c>
      <c r="HQ166" s="13">
        <v>5</v>
      </c>
      <c r="HR166" s="13">
        <v>7</v>
      </c>
      <c r="HS166" s="13">
        <v>8</v>
      </c>
      <c r="HT166" s="13">
        <v>4</v>
      </c>
      <c r="HU166" s="13">
        <v>3</v>
      </c>
      <c r="HV166" s="13">
        <v>2</v>
      </c>
      <c r="HW166" s="13">
        <v>6</v>
      </c>
      <c r="HX166" s="13">
        <v>6</v>
      </c>
      <c r="HY166" s="13">
        <v>5</v>
      </c>
      <c r="HZ166" s="13">
        <v>2</v>
      </c>
      <c r="IA166" s="13">
        <v>1</v>
      </c>
      <c r="IB166" s="13">
        <v>5</v>
      </c>
      <c r="IC166" s="13">
        <v>3</v>
      </c>
      <c r="ID166" s="13">
        <v>4</v>
      </c>
      <c r="IE166" s="13"/>
      <c r="IF166" s="13">
        <v>3</v>
      </c>
      <c r="IG166" s="13">
        <v>3</v>
      </c>
      <c r="IH166" s="13">
        <v>3</v>
      </c>
      <c r="II166" s="13">
        <v>2</v>
      </c>
      <c r="IJ166" s="13">
        <v>3</v>
      </c>
      <c r="IK166" s="13">
        <v>3</v>
      </c>
      <c r="IL166" s="13">
        <v>4</v>
      </c>
      <c r="IM166" s="13">
        <v>1</v>
      </c>
      <c r="IN166" s="13">
        <v>2</v>
      </c>
      <c r="IO166" s="13"/>
      <c r="IP166" s="13">
        <v>1</v>
      </c>
      <c r="IQ166" s="13">
        <v>1</v>
      </c>
      <c r="IR166" s="13"/>
      <c r="IS166" s="13"/>
      <c r="IT166" s="13"/>
      <c r="IU166" s="13"/>
      <c r="IV166" s="13"/>
      <c r="IW166" s="13"/>
      <c r="IX166" s="13">
        <v>1</v>
      </c>
      <c r="IY166" s="13">
        <v>1</v>
      </c>
      <c r="IZ166" s="13"/>
      <c r="JA166" s="13"/>
      <c r="JB166" s="13"/>
      <c r="JC166" s="13"/>
      <c r="JD166" s="13"/>
      <c r="JE166" s="13"/>
      <c r="JF166" s="13"/>
      <c r="JG166" s="13"/>
      <c r="JH166" s="13"/>
      <c r="JI166" s="57">
        <v>703</v>
      </c>
      <c r="JJ166" s="13"/>
      <c r="JK166" s="13"/>
      <c r="JL166" s="13"/>
      <c r="JM166" s="13"/>
      <c r="JN166" s="13"/>
      <c r="JO166" s="13"/>
      <c r="JP166" s="13"/>
      <c r="JQ166" s="13"/>
      <c r="JR166" s="13"/>
      <c r="JS166" s="13">
        <v>1</v>
      </c>
      <c r="JT166" s="13"/>
      <c r="JU166" s="13">
        <v>1</v>
      </c>
      <c r="JV166" s="13">
        <v>2</v>
      </c>
      <c r="JW166" s="13"/>
      <c r="JX166" s="13"/>
      <c r="JY166" s="13">
        <v>1</v>
      </c>
      <c r="JZ166" s="13"/>
      <c r="KA166" s="13">
        <v>1</v>
      </c>
      <c r="KB166" s="13"/>
      <c r="KC166" s="13"/>
      <c r="KD166" s="13">
        <v>2</v>
      </c>
      <c r="KE166" s="13"/>
      <c r="KF166" s="13"/>
      <c r="KG166" s="13">
        <v>3</v>
      </c>
      <c r="KH166" s="13">
        <v>3</v>
      </c>
      <c r="KI166" s="13">
        <v>1</v>
      </c>
      <c r="KJ166" s="13">
        <v>2</v>
      </c>
      <c r="KK166" s="13"/>
      <c r="KL166" s="13">
        <v>1</v>
      </c>
      <c r="KM166" s="13">
        <v>3</v>
      </c>
      <c r="KN166" s="13">
        <v>1</v>
      </c>
      <c r="KO166" s="13">
        <v>1</v>
      </c>
      <c r="KP166" s="13"/>
      <c r="KQ166" s="13">
        <v>3</v>
      </c>
      <c r="KR166" s="13">
        <v>2</v>
      </c>
      <c r="KS166" s="13">
        <v>1</v>
      </c>
      <c r="KT166" s="13">
        <v>3</v>
      </c>
      <c r="KU166" s="13">
        <v>1</v>
      </c>
      <c r="KV166" s="13">
        <v>2</v>
      </c>
      <c r="KW166" s="13"/>
      <c r="KX166" s="13"/>
      <c r="KY166" s="13">
        <v>1</v>
      </c>
      <c r="KZ166" s="13">
        <v>2</v>
      </c>
      <c r="LA166" s="13"/>
      <c r="LB166" s="13">
        <v>1</v>
      </c>
      <c r="LC166" s="13">
        <v>3</v>
      </c>
      <c r="LD166" s="13"/>
      <c r="LE166" s="13">
        <v>1</v>
      </c>
      <c r="LF166" s="13">
        <v>1</v>
      </c>
      <c r="LG166" s="13">
        <v>1</v>
      </c>
      <c r="LH166" s="13">
        <v>1</v>
      </c>
      <c r="LI166" s="13"/>
      <c r="LJ166" s="13"/>
      <c r="LK166" s="13">
        <v>3</v>
      </c>
      <c r="LL166" s="13"/>
      <c r="LM166" s="13">
        <v>1</v>
      </c>
      <c r="LN166" s="13">
        <v>1</v>
      </c>
      <c r="LO166" s="13"/>
      <c r="LP166" s="13">
        <v>1</v>
      </c>
      <c r="LQ166" s="13">
        <v>2</v>
      </c>
      <c r="LR166" s="13"/>
      <c r="LS166" s="13"/>
      <c r="LT166" s="13"/>
      <c r="LU166" s="13"/>
      <c r="LV166" s="13"/>
      <c r="LW166" s="13">
        <v>1</v>
      </c>
      <c r="LX166" s="13"/>
      <c r="LY166" s="13">
        <v>2</v>
      </c>
      <c r="LZ166" s="13">
        <v>2</v>
      </c>
      <c r="MA166" s="13"/>
      <c r="MB166" s="13">
        <v>1</v>
      </c>
      <c r="MC166" s="13"/>
      <c r="MD166" s="13"/>
      <c r="ME166" s="13">
        <v>1</v>
      </c>
      <c r="MF166" s="13"/>
      <c r="MG166" s="13"/>
      <c r="MH166" s="13"/>
      <c r="MI166" s="13"/>
      <c r="MJ166" s="13"/>
      <c r="MK166" s="13"/>
      <c r="ML166" s="13">
        <v>1</v>
      </c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57">
        <v>62</v>
      </c>
      <c r="NO166" s="13">
        <v>765</v>
      </c>
    </row>
    <row r="167" spans="1:379">
      <c r="A167" s="8" t="s">
        <v>177</v>
      </c>
      <c r="B167" s="232">
        <f t="shared" si="210"/>
        <v>7</v>
      </c>
      <c r="C167" s="232">
        <f t="shared" si="211"/>
        <v>2</v>
      </c>
      <c r="D167" s="232">
        <f t="shared" si="212"/>
        <v>24</v>
      </c>
      <c r="E167" s="232">
        <f t="shared" si="213"/>
        <v>26</v>
      </c>
      <c r="F167" s="232">
        <f t="shared" si="214"/>
        <v>70</v>
      </c>
      <c r="G167" s="232">
        <f t="shared" si="215"/>
        <v>81</v>
      </c>
      <c r="H167" s="232">
        <f t="shared" si="216"/>
        <v>94</v>
      </c>
      <c r="I167" s="232">
        <f t="shared" si="217"/>
        <v>90</v>
      </c>
      <c r="J167" s="232">
        <f t="shared" si="218"/>
        <v>80</v>
      </c>
      <c r="K167" s="232">
        <f t="shared" si="219"/>
        <v>85</v>
      </c>
      <c r="L167" s="232">
        <f t="shared" si="220"/>
        <v>79</v>
      </c>
      <c r="M167" s="232">
        <f t="shared" si="221"/>
        <v>57</v>
      </c>
      <c r="N167" s="232">
        <f t="shared" si="222"/>
        <v>53</v>
      </c>
      <c r="O167" s="232">
        <f t="shared" si="223"/>
        <v>25</v>
      </c>
      <c r="P167" s="232">
        <f t="shared" si="224"/>
        <v>33</v>
      </c>
      <c r="Q167" s="232">
        <f t="shared" si="225"/>
        <v>29</v>
      </c>
      <c r="R167" s="232">
        <f t="shared" si="226"/>
        <v>15</v>
      </c>
      <c r="S167" s="232">
        <f t="shared" si="227"/>
        <v>22</v>
      </c>
      <c r="T167" s="232">
        <f t="shared" si="228"/>
        <v>7</v>
      </c>
      <c r="U167" s="232">
        <f t="shared" si="229"/>
        <v>4</v>
      </c>
      <c r="W167" s="16" t="s">
        <v>171</v>
      </c>
      <c r="X167" s="616">
        <f t="shared" ref="X167:X174" si="230">SUM(FF167:FO167)</f>
        <v>279</v>
      </c>
      <c r="Y167" s="616">
        <f t="shared" ref="Y167:Y174" si="231">SUM(AU167:BD167)</f>
        <v>272</v>
      </c>
      <c r="Z167" s="616">
        <f t="shared" ref="Z167:Z174" si="232">SUM(FP167:FY167)</f>
        <v>447</v>
      </c>
      <c r="AA167" s="616">
        <f t="shared" ref="AA167:AA174" si="233">SUM(BE167:BN167)</f>
        <v>478</v>
      </c>
      <c r="AB167" s="616">
        <f t="shared" ref="AB167:AB174" si="234">SUM(FZ167:GI167)</f>
        <v>545</v>
      </c>
      <c r="AC167" s="616">
        <f t="shared" ref="AC167:AC174" si="235">SUM(BO167:BX167)</f>
        <v>682</v>
      </c>
      <c r="AD167" s="616">
        <f t="shared" ref="AD167:AD174" si="236">SUM(GJ167:GS167)</f>
        <v>576</v>
      </c>
      <c r="AE167" s="616">
        <f t="shared" ref="AE167:AE174" si="237">SUM(BY167:CH167)</f>
        <v>718</v>
      </c>
      <c r="AF167" s="616">
        <f t="shared" ref="AF167:AF174" si="238">SUM(GT167:HC167)</f>
        <v>552</v>
      </c>
      <c r="AG167" s="616">
        <f t="shared" ref="AG167:AG174" si="239">SUM(CI167:CR167)</f>
        <v>594</v>
      </c>
      <c r="AH167" s="616">
        <f t="shared" ref="AH167:AH174" si="240">SUM(HD167:HM167)</f>
        <v>428</v>
      </c>
      <c r="AI167" s="616">
        <f t="shared" ref="AI167:AI174" si="241">SUM(CS167:DB167)</f>
        <v>458</v>
      </c>
      <c r="AJ167" s="616">
        <f t="shared" ref="AJ167:AJ174" si="242">SUM(HN167:HW167)</f>
        <v>287</v>
      </c>
      <c r="AK167" s="616">
        <f t="shared" ref="AK167:AK174" si="243">SUM(DC167:DL167)</f>
        <v>276</v>
      </c>
      <c r="AL167" s="616">
        <f t="shared" ref="AL167:AL174" si="244">SUM(HX167:IG167)</f>
        <v>139</v>
      </c>
      <c r="AM167" s="616">
        <f t="shared" ref="AM167:AM174" si="245">SUM(DM167:DV167)</f>
        <v>182</v>
      </c>
      <c r="AN167" s="616">
        <f t="shared" ref="AN167:AN174" si="246">SUM(IH167:IQ167)</f>
        <v>76</v>
      </c>
      <c r="AO167" s="616">
        <f t="shared" ref="AO167:AO174" si="247">SUM(DW167:EF167)</f>
        <v>101</v>
      </c>
      <c r="AP167" s="616">
        <f t="shared" ref="AP167:AP174" si="248">SUM(IR167:JG167)</f>
        <v>5</v>
      </c>
      <c r="AQ167" s="616">
        <f t="shared" ref="AQ167:AQ174" si="249">SUM(EG167:FA167)</f>
        <v>32</v>
      </c>
      <c r="AR167" s="616">
        <f t="shared" ref="AR167:AR174" si="250">+FB167+JH167+NN167</f>
        <v>189</v>
      </c>
      <c r="AT167" s="16" t="s">
        <v>171</v>
      </c>
      <c r="AU167" s="13">
        <v>15</v>
      </c>
      <c r="AV167" s="13">
        <v>24</v>
      </c>
      <c r="AW167" s="13">
        <v>34</v>
      </c>
      <c r="AX167" s="13">
        <v>20</v>
      </c>
      <c r="AY167" s="13">
        <v>20</v>
      </c>
      <c r="AZ167" s="13">
        <v>28</v>
      </c>
      <c r="BA167" s="13">
        <v>33</v>
      </c>
      <c r="BB167" s="13">
        <v>27</v>
      </c>
      <c r="BC167" s="13">
        <v>37</v>
      </c>
      <c r="BD167" s="13">
        <v>34</v>
      </c>
      <c r="BE167" s="13">
        <v>36</v>
      </c>
      <c r="BF167" s="13">
        <v>32</v>
      </c>
      <c r="BG167" s="13">
        <v>36</v>
      </c>
      <c r="BH167" s="13">
        <v>40</v>
      </c>
      <c r="BI167" s="13">
        <v>38</v>
      </c>
      <c r="BJ167" s="13">
        <v>55</v>
      </c>
      <c r="BK167" s="13">
        <v>64</v>
      </c>
      <c r="BL167" s="13">
        <v>67</v>
      </c>
      <c r="BM167" s="13">
        <v>54</v>
      </c>
      <c r="BN167" s="13">
        <v>56</v>
      </c>
      <c r="BO167" s="13">
        <v>66</v>
      </c>
      <c r="BP167" s="13">
        <v>59</v>
      </c>
      <c r="BQ167" s="13">
        <v>65</v>
      </c>
      <c r="BR167" s="13">
        <v>68</v>
      </c>
      <c r="BS167" s="13">
        <v>83</v>
      </c>
      <c r="BT167" s="13">
        <v>70</v>
      </c>
      <c r="BU167" s="13">
        <v>69</v>
      </c>
      <c r="BV167" s="13">
        <v>73</v>
      </c>
      <c r="BW167" s="13">
        <v>55</v>
      </c>
      <c r="BX167" s="13">
        <v>74</v>
      </c>
      <c r="BY167" s="13">
        <v>82</v>
      </c>
      <c r="BZ167" s="13">
        <v>74</v>
      </c>
      <c r="CA167" s="13">
        <v>62</v>
      </c>
      <c r="CB167" s="13">
        <v>76</v>
      </c>
      <c r="CC167" s="13">
        <v>58</v>
      </c>
      <c r="CD167" s="13">
        <v>80</v>
      </c>
      <c r="CE167" s="13">
        <v>74</v>
      </c>
      <c r="CF167" s="13">
        <v>77</v>
      </c>
      <c r="CG167" s="13">
        <v>65</v>
      </c>
      <c r="CH167" s="13">
        <v>70</v>
      </c>
      <c r="CI167" s="13">
        <v>64</v>
      </c>
      <c r="CJ167" s="13">
        <v>62</v>
      </c>
      <c r="CK167" s="13">
        <v>55</v>
      </c>
      <c r="CL167" s="13">
        <v>62</v>
      </c>
      <c r="CM167" s="13">
        <v>63</v>
      </c>
      <c r="CN167" s="13">
        <v>74</v>
      </c>
      <c r="CO167" s="13">
        <v>52</v>
      </c>
      <c r="CP167" s="13">
        <v>50</v>
      </c>
      <c r="CQ167" s="13">
        <v>55</v>
      </c>
      <c r="CR167" s="13">
        <v>57</v>
      </c>
      <c r="CS167" s="13">
        <v>58</v>
      </c>
      <c r="CT167" s="13">
        <v>53</v>
      </c>
      <c r="CU167" s="13">
        <v>44</v>
      </c>
      <c r="CV167" s="13">
        <v>49</v>
      </c>
      <c r="CW167" s="13">
        <v>55</v>
      </c>
      <c r="CX167" s="13">
        <v>54</v>
      </c>
      <c r="CY167" s="13">
        <v>39</v>
      </c>
      <c r="CZ167" s="13">
        <v>33</v>
      </c>
      <c r="DA167" s="13">
        <v>42</v>
      </c>
      <c r="DB167" s="13">
        <v>31</v>
      </c>
      <c r="DC167" s="13">
        <v>32</v>
      </c>
      <c r="DD167" s="13">
        <v>36</v>
      </c>
      <c r="DE167" s="13">
        <v>25</v>
      </c>
      <c r="DF167" s="13">
        <v>29</v>
      </c>
      <c r="DG167" s="13">
        <v>21</v>
      </c>
      <c r="DH167" s="13">
        <v>39</v>
      </c>
      <c r="DI167" s="13">
        <v>22</v>
      </c>
      <c r="DJ167" s="13">
        <v>28</v>
      </c>
      <c r="DK167" s="13">
        <v>22</v>
      </c>
      <c r="DL167" s="13">
        <v>22</v>
      </c>
      <c r="DM167" s="13">
        <v>17</v>
      </c>
      <c r="DN167" s="13">
        <v>20</v>
      </c>
      <c r="DO167" s="13">
        <v>18</v>
      </c>
      <c r="DP167" s="13">
        <v>24</v>
      </c>
      <c r="DQ167" s="13">
        <v>21</v>
      </c>
      <c r="DR167" s="13">
        <v>29</v>
      </c>
      <c r="DS167" s="13">
        <v>8</v>
      </c>
      <c r="DT167" s="13">
        <v>17</v>
      </c>
      <c r="DU167" s="13">
        <v>16</v>
      </c>
      <c r="DV167" s="13">
        <v>12</v>
      </c>
      <c r="DW167" s="13">
        <v>14</v>
      </c>
      <c r="DX167" s="13">
        <v>10</v>
      </c>
      <c r="DY167" s="13">
        <v>12</v>
      </c>
      <c r="DZ167" s="13">
        <v>12</v>
      </c>
      <c r="EA167" s="13">
        <v>7</v>
      </c>
      <c r="EB167" s="13">
        <v>9</v>
      </c>
      <c r="EC167" s="13">
        <v>7</v>
      </c>
      <c r="ED167" s="13">
        <v>10</v>
      </c>
      <c r="EE167" s="13">
        <v>13</v>
      </c>
      <c r="EF167" s="13">
        <v>7</v>
      </c>
      <c r="EG167" s="13">
        <v>10</v>
      </c>
      <c r="EH167" s="13">
        <v>6</v>
      </c>
      <c r="EI167" s="13">
        <v>3</v>
      </c>
      <c r="EJ167" s="13">
        <v>5</v>
      </c>
      <c r="EK167" s="13">
        <v>2</v>
      </c>
      <c r="EL167" s="13">
        <v>2</v>
      </c>
      <c r="EM167" s="13">
        <v>2</v>
      </c>
      <c r="EN167" s="13"/>
      <c r="EO167" s="13">
        <v>1</v>
      </c>
      <c r="EP167" s="13"/>
      <c r="EQ167" s="13">
        <v>1</v>
      </c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57">
        <v>3793</v>
      </c>
      <c r="FD167" s="13">
        <v>3793</v>
      </c>
      <c r="FE167" s="16" t="s">
        <v>171</v>
      </c>
      <c r="FF167" s="13">
        <v>16</v>
      </c>
      <c r="FG167" s="13">
        <v>31</v>
      </c>
      <c r="FH167" s="13">
        <v>33</v>
      </c>
      <c r="FI167" s="13">
        <v>24</v>
      </c>
      <c r="FJ167" s="13">
        <v>28</v>
      </c>
      <c r="FK167" s="13">
        <v>27</v>
      </c>
      <c r="FL167" s="13">
        <v>30</v>
      </c>
      <c r="FM167" s="13">
        <v>28</v>
      </c>
      <c r="FN167" s="13">
        <v>25</v>
      </c>
      <c r="FO167" s="13">
        <v>37</v>
      </c>
      <c r="FP167" s="13">
        <v>31</v>
      </c>
      <c r="FQ167" s="13">
        <v>28</v>
      </c>
      <c r="FR167" s="13">
        <v>29</v>
      </c>
      <c r="FS167" s="13">
        <v>49</v>
      </c>
      <c r="FT167" s="13">
        <v>37</v>
      </c>
      <c r="FU167" s="13">
        <v>46</v>
      </c>
      <c r="FV167" s="13">
        <v>58</v>
      </c>
      <c r="FW167" s="13">
        <v>56</v>
      </c>
      <c r="FX167" s="13">
        <v>54</v>
      </c>
      <c r="FY167" s="13">
        <v>59</v>
      </c>
      <c r="FZ167" s="13">
        <v>45</v>
      </c>
      <c r="GA167" s="13">
        <v>48</v>
      </c>
      <c r="GB167" s="13">
        <v>52</v>
      </c>
      <c r="GC167" s="13">
        <v>62</v>
      </c>
      <c r="GD167" s="13">
        <v>52</v>
      </c>
      <c r="GE167" s="13">
        <v>45</v>
      </c>
      <c r="GF167" s="13">
        <v>61</v>
      </c>
      <c r="GG167" s="13">
        <v>59</v>
      </c>
      <c r="GH167" s="13">
        <v>62</v>
      </c>
      <c r="GI167" s="13">
        <v>59</v>
      </c>
      <c r="GJ167" s="13">
        <v>65</v>
      </c>
      <c r="GK167" s="13">
        <v>51</v>
      </c>
      <c r="GL167" s="13">
        <v>57</v>
      </c>
      <c r="GM167" s="13">
        <v>47</v>
      </c>
      <c r="GN167" s="13">
        <v>52</v>
      </c>
      <c r="GO167" s="13">
        <v>61</v>
      </c>
      <c r="GP167" s="13">
        <v>48</v>
      </c>
      <c r="GQ167" s="13">
        <v>71</v>
      </c>
      <c r="GR167" s="13">
        <v>63</v>
      </c>
      <c r="GS167" s="13">
        <v>61</v>
      </c>
      <c r="GT167" s="13">
        <v>58</v>
      </c>
      <c r="GU167" s="13">
        <v>71</v>
      </c>
      <c r="GV167" s="13">
        <v>67</v>
      </c>
      <c r="GW167" s="13">
        <v>52</v>
      </c>
      <c r="GX167" s="13">
        <v>58</v>
      </c>
      <c r="GY167" s="13">
        <v>45</v>
      </c>
      <c r="GZ167" s="13">
        <v>49</v>
      </c>
      <c r="HA167" s="13">
        <v>45</v>
      </c>
      <c r="HB167" s="13">
        <v>46</v>
      </c>
      <c r="HC167" s="13">
        <v>61</v>
      </c>
      <c r="HD167" s="13">
        <v>45</v>
      </c>
      <c r="HE167" s="13">
        <v>50</v>
      </c>
      <c r="HF167" s="13">
        <v>35</v>
      </c>
      <c r="HG167" s="13">
        <v>55</v>
      </c>
      <c r="HH167" s="13">
        <v>48</v>
      </c>
      <c r="HI167" s="13">
        <v>42</v>
      </c>
      <c r="HJ167" s="13">
        <v>44</v>
      </c>
      <c r="HK167" s="13">
        <v>42</v>
      </c>
      <c r="HL167" s="13">
        <v>31</v>
      </c>
      <c r="HM167" s="13">
        <v>36</v>
      </c>
      <c r="HN167" s="13">
        <v>37</v>
      </c>
      <c r="HO167" s="13">
        <v>23</v>
      </c>
      <c r="HP167" s="13">
        <v>37</v>
      </c>
      <c r="HQ167" s="13">
        <v>23</v>
      </c>
      <c r="HR167" s="13">
        <v>22</v>
      </c>
      <c r="HS167" s="13">
        <v>31</v>
      </c>
      <c r="HT167" s="13">
        <v>31</v>
      </c>
      <c r="HU167" s="13">
        <v>25</v>
      </c>
      <c r="HV167" s="13">
        <v>32</v>
      </c>
      <c r="HW167" s="13">
        <v>26</v>
      </c>
      <c r="HX167" s="13">
        <v>17</v>
      </c>
      <c r="HY167" s="13">
        <v>13</v>
      </c>
      <c r="HZ167" s="13">
        <v>15</v>
      </c>
      <c r="IA167" s="13">
        <v>18</v>
      </c>
      <c r="IB167" s="13">
        <v>13</v>
      </c>
      <c r="IC167" s="13">
        <v>13</v>
      </c>
      <c r="ID167" s="13">
        <v>14</v>
      </c>
      <c r="IE167" s="13">
        <v>14</v>
      </c>
      <c r="IF167" s="13">
        <v>11</v>
      </c>
      <c r="IG167" s="13">
        <v>11</v>
      </c>
      <c r="IH167" s="13">
        <v>13</v>
      </c>
      <c r="II167" s="13">
        <v>8</v>
      </c>
      <c r="IJ167" s="13">
        <v>10</v>
      </c>
      <c r="IK167" s="13">
        <v>15</v>
      </c>
      <c r="IL167" s="13">
        <v>8</v>
      </c>
      <c r="IM167" s="13">
        <v>6</v>
      </c>
      <c r="IN167" s="13">
        <v>3</v>
      </c>
      <c r="IO167" s="13">
        <v>4</v>
      </c>
      <c r="IP167" s="13">
        <v>3</v>
      </c>
      <c r="IQ167" s="13">
        <v>6</v>
      </c>
      <c r="IR167" s="13">
        <v>2</v>
      </c>
      <c r="IS167" s="13">
        <v>1</v>
      </c>
      <c r="IT167" s="13"/>
      <c r="IU167" s="13"/>
      <c r="IV167" s="13">
        <v>1</v>
      </c>
      <c r="IW167" s="13"/>
      <c r="IX167" s="13"/>
      <c r="IY167" s="13"/>
      <c r="IZ167" s="13"/>
      <c r="JA167" s="13"/>
      <c r="JB167" s="13">
        <v>1</v>
      </c>
      <c r="JC167" s="13"/>
      <c r="JD167" s="13"/>
      <c r="JE167" s="13"/>
      <c r="JF167" s="13"/>
      <c r="JG167" s="13"/>
      <c r="JH167" s="13"/>
      <c r="JI167" s="57">
        <v>3334</v>
      </c>
      <c r="JJ167" s="13">
        <v>3</v>
      </c>
      <c r="JK167" s="13"/>
      <c r="JL167" s="13">
        <v>1</v>
      </c>
      <c r="JM167" s="13"/>
      <c r="JN167" s="13">
        <v>2</v>
      </c>
      <c r="JO167" s="13">
        <v>2</v>
      </c>
      <c r="JP167" s="13">
        <v>3</v>
      </c>
      <c r="JQ167" s="13">
        <v>13</v>
      </c>
      <c r="JR167" s="13">
        <v>2</v>
      </c>
      <c r="JS167" s="13">
        <v>3</v>
      </c>
      <c r="JT167" s="13">
        <v>7</v>
      </c>
      <c r="JU167" s="13">
        <v>12</v>
      </c>
      <c r="JV167" s="13">
        <v>5</v>
      </c>
      <c r="JW167" s="13">
        <v>4</v>
      </c>
      <c r="JX167" s="13">
        <v>3</v>
      </c>
      <c r="JY167" s="13">
        <v>6</v>
      </c>
      <c r="JZ167" s="13">
        <v>3</v>
      </c>
      <c r="KA167" s="13">
        <v>3</v>
      </c>
      <c r="KB167" s="13">
        <v>6</v>
      </c>
      <c r="KC167" s="13">
        <v>2</v>
      </c>
      <c r="KD167" s="13">
        <v>5</v>
      </c>
      <c r="KE167" s="13">
        <v>4</v>
      </c>
      <c r="KF167" s="13"/>
      <c r="KG167" s="13">
        <v>7</v>
      </c>
      <c r="KH167" s="13">
        <v>1</v>
      </c>
      <c r="KI167" s="13">
        <v>1</v>
      </c>
      <c r="KJ167" s="13">
        <v>2</v>
      </c>
      <c r="KK167" s="13"/>
      <c r="KL167" s="13"/>
      <c r="KM167" s="13">
        <v>3</v>
      </c>
      <c r="KN167" s="13"/>
      <c r="KO167" s="13">
        <v>2</v>
      </c>
      <c r="KP167" s="13">
        <v>1</v>
      </c>
      <c r="KQ167" s="13">
        <v>3</v>
      </c>
      <c r="KR167" s="13">
        <v>1</v>
      </c>
      <c r="KS167" s="13"/>
      <c r="KT167" s="13">
        <v>2</v>
      </c>
      <c r="KU167" s="13">
        <v>3</v>
      </c>
      <c r="KV167" s="13">
        <v>5</v>
      </c>
      <c r="KW167" s="13"/>
      <c r="KX167" s="13">
        <v>1</v>
      </c>
      <c r="KY167" s="13">
        <v>13</v>
      </c>
      <c r="KZ167" s="13">
        <v>2</v>
      </c>
      <c r="LA167" s="13">
        <v>1</v>
      </c>
      <c r="LB167" s="13">
        <v>1</v>
      </c>
      <c r="LC167" s="13"/>
      <c r="LD167" s="13">
        <v>1</v>
      </c>
      <c r="LE167" s="13">
        <v>2</v>
      </c>
      <c r="LF167" s="13">
        <v>2</v>
      </c>
      <c r="LG167" s="13">
        <v>1</v>
      </c>
      <c r="LH167" s="13">
        <v>1</v>
      </c>
      <c r="LI167" s="13">
        <v>1</v>
      </c>
      <c r="LJ167" s="13"/>
      <c r="LK167" s="13"/>
      <c r="LL167" s="13">
        <v>1</v>
      </c>
      <c r="LM167" s="13">
        <v>2</v>
      </c>
      <c r="LN167" s="13">
        <v>1</v>
      </c>
      <c r="LO167" s="13"/>
      <c r="LP167" s="13"/>
      <c r="LQ167" s="13">
        <v>2</v>
      </c>
      <c r="LR167" s="13">
        <v>1</v>
      </c>
      <c r="LS167" s="13">
        <v>1</v>
      </c>
      <c r="LT167" s="13">
        <v>1</v>
      </c>
      <c r="LU167" s="13"/>
      <c r="LV167" s="13">
        <v>1</v>
      </c>
      <c r="LW167" s="13">
        <v>1</v>
      </c>
      <c r="LX167" s="13">
        <v>2</v>
      </c>
      <c r="LY167" s="13"/>
      <c r="LZ167" s="13">
        <v>1</v>
      </c>
      <c r="MA167" s="13"/>
      <c r="MB167" s="13"/>
      <c r="MC167" s="13"/>
      <c r="MD167" s="13"/>
      <c r="ME167" s="13">
        <v>1</v>
      </c>
      <c r="MF167" s="13">
        <v>2</v>
      </c>
      <c r="MG167" s="13"/>
      <c r="MH167" s="13"/>
      <c r="MI167" s="13"/>
      <c r="MJ167" s="13">
        <v>2</v>
      </c>
      <c r="MK167" s="13"/>
      <c r="ML167" s="13">
        <v>4</v>
      </c>
      <c r="MM167" s="13">
        <v>1</v>
      </c>
      <c r="MN167" s="13">
        <v>3</v>
      </c>
      <c r="MO167" s="13">
        <v>1</v>
      </c>
      <c r="MP167" s="13"/>
      <c r="MQ167" s="13">
        <v>3</v>
      </c>
      <c r="MR167" s="13">
        <v>1</v>
      </c>
      <c r="MS167" s="13">
        <v>1</v>
      </c>
      <c r="MT167" s="13"/>
      <c r="MU167" s="13">
        <v>1</v>
      </c>
      <c r="MV167" s="13"/>
      <c r="MW167" s="13">
        <v>1</v>
      </c>
      <c r="MX167" s="13">
        <v>2</v>
      </c>
      <c r="MY167" s="13"/>
      <c r="MZ167" s="13"/>
      <c r="NA167" s="13"/>
      <c r="NB167" s="13"/>
      <c r="NC167" s="13"/>
      <c r="ND167" s="13"/>
      <c r="NE167" s="13">
        <v>1</v>
      </c>
      <c r="NF167" s="13"/>
      <c r="NG167" s="13"/>
      <c r="NH167" s="13"/>
      <c r="NI167" s="13"/>
      <c r="NJ167" s="13"/>
      <c r="NK167" s="13"/>
      <c r="NL167" s="13"/>
      <c r="NM167" s="13">
        <v>5</v>
      </c>
      <c r="NN167" s="57">
        <v>189</v>
      </c>
      <c r="NO167" s="13">
        <v>3523</v>
      </c>
    </row>
    <row r="168" spans="1:379">
      <c r="A168" s="9" t="s">
        <v>221</v>
      </c>
      <c r="B168" s="232">
        <f t="shared" si="210"/>
        <v>86</v>
      </c>
      <c r="C168" s="232">
        <f t="shared" si="211"/>
        <v>87</v>
      </c>
      <c r="D168" s="232">
        <f t="shared" si="212"/>
        <v>396</v>
      </c>
      <c r="E168" s="232">
        <f t="shared" si="213"/>
        <v>427</v>
      </c>
      <c r="F168" s="232">
        <f t="shared" si="214"/>
        <v>1727</v>
      </c>
      <c r="G168" s="232">
        <f t="shared" si="215"/>
        <v>1520</v>
      </c>
      <c r="H168" s="232">
        <f t="shared" si="216"/>
        <v>1847</v>
      </c>
      <c r="I168" s="232">
        <f t="shared" si="217"/>
        <v>1566</v>
      </c>
      <c r="J168" s="232">
        <f t="shared" si="218"/>
        <v>1489</v>
      </c>
      <c r="K168" s="232">
        <f t="shared" si="219"/>
        <v>1225</v>
      </c>
      <c r="L168" s="232">
        <f t="shared" si="220"/>
        <v>868</v>
      </c>
      <c r="M168" s="232">
        <f t="shared" si="221"/>
        <v>841</v>
      </c>
      <c r="N168" s="232">
        <f t="shared" si="222"/>
        <v>461</v>
      </c>
      <c r="O168" s="232">
        <f t="shared" si="223"/>
        <v>417</v>
      </c>
      <c r="P168" s="232">
        <f t="shared" si="224"/>
        <v>196</v>
      </c>
      <c r="Q168" s="232">
        <f t="shared" si="225"/>
        <v>198</v>
      </c>
      <c r="R168" s="232">
        <f t="shared" si="226"/>
        <v>67</v>
      </c>
      <c r="S168" s="232">
        <f t="shared" si="227"/>
        <v>117</v>
      </c>
      <c r="T168" s="232">
        <f t="shared" si="228"/>
        <v>13</v>
      </c>
      <c r="U168" s="232">
        <f t="shared" si="229"/>
        <v>29</v>
      </c>
      <c r="W168" s="16" t="s">
        <v>172</v>
      </c>
      <c r="X168" s="616">
        <f t="shared" si="230"/>
        <v>21</v>
      </c>
      <c r="Y168" s="616">
        <f t="shared" si="231"/>
        <v>27</v>
      </c>
      <c r="Z168" s="616">
        <f t="shared" si="232"/>
        <v>145</v>
      </c>
      <c r="AA168" s="616">
        <f t="shared" si="233"/>
        <v>174</v>
      </c>
      <c r="AB168" s="616">
        <f t="shared" si="234"/>
        <v>471</v>
      </c>
      <c r="AC168" s="616">
        <f t="shared" si="235"/>
        <v>508</v>
      </c>
      <c r="AD168" s="616">
        <f t="shared" si="236"/>
        <v>546</v>
      </c>
      <c r="AE168" s="616">
        <f t="shared" si="237"/>
        <v>586</v>
      </c>
      <c r="AF168" s="616">
        <f t="shared" si="238"/>
        <v>489</v>
      </c>
      <c r="AG168" s="616">
        <f t="shared" si="239"/>
        <v>594</v>
      </c>
      <c r="AH168" s="616">
        <f t="shared" si="240"/>
        <v>373</v>
      </c>
      <c r="AI168" s="616">
        <f t="shared" si="241"/>
        <v>440</v>
      </c>
      <c r="AJ168" s="616">
        <f t="shared" si="242"/>
        <v>217</v>
      </c>
      <c r="AK168" s="616">
        <f t="shared" si="243"/>
        <v>227</v>
      </c>
      <c r="AL168" s="616">
        <f t="shared" si="244"/>
        <v>128</v>
      </c>
      <c r="AM168" s="616">
        <f t="shared" si="245"/>
        <v>142</v>
      </c>
      <c r="AN168" s="616">
        <f t="shared" si="246"/>
        <v>53</v>
      </c>
      <c r="AO168" s="616">
        <f t="shared" si="247"/>
        <v>90</v>
      </c>
      <c r="AP168" s="616">
        <f t="shared" si="248"/>
        <v>11</v>
      </c>
      <c r="AQ168" s="616">
        <f t="shared" si="249"/>
        <v>30</v>
      </c>
      <c r="AR168" s="616">
        <f t="shared" si="250"/>
        <v>73</v>
      </c>
      <c r="AT168" s="16" t="s">
        <v>172</v>
      </c>
      <c r="AU168" s="13"/>
      <c r="AV168" s="13">
        <v>1</v>
      </c>
      <c r="AW168" s="13">
        <v>2</v>
      </c>
      <c r="AX168" s="13">
        <v>3</v>
      </c>
      <c r="AY168" s="13">
        <v>2</v>
      </c>
      <c r="AZ168" s="13">
        <v>5</v>
      </c>
      <c r="BA168" s="13">
        <v>4</v>
      </c>
      <c r="BB168" s="13">
        <v>2</v>
      </c>
      <c r="BC168" s="13">
        <v>4</v>
      </c>
      <c r="BD168" s="13">
        <v>4</v>
      </c>
      <c r="BE168" s="13">
        <v>5</v>
      </c>
      <c r="BF168" s="13">
        <v>6</v>
      </c>
      <c r="BG168" s="13">
        <v>11</v>
      </c>
      <c r="BH168" s="13">
        <v>10</v>
      </c>
      <c r="BI168" s="13">
        <v>14</v>
      </c>
      <c r="BJ168" s="13">
        <v>11</v>
      </c>
      <c r="BK168" s="13">
        <v>23</v>
      </c>
      <c r="BL168" s="13">
        <v>35</v>
      </c>
      <c r="BM168" s="13">
        <v>32</v>
      </c>
      <c r="BN168" s="13">
        <v>27</v>
      </c>
      <c r="BO168" s="13">
        <v>31</v>
      </c>
      <c r="BP168" s="13">
        <v>41</v>
      </c>
      <c r="BQ168" s="13">
        <v>54</v>
      </c>
      <c r="BR168" s="13">
        <v>54</v>
      </c>
      <c r="BS168" s="13">
        <v>52</v>
      </c>
      <c r="BT168" s="13">
        <v>55</v>
      </c>
      <c r="BU168" s="13">
        <v>59</v>
      </c>
      <c r="BV168" s="13">
        <v>43</v>
      </c>
      <c r="BW168" s="13">
        <v>46</v>
      </c>
      <c r="BX168" s="13">
        <v>73</v>
      </c>
      <c r="BY168" s="13">
        <v>63</v>
      </c>
      <c r="BZ168" s="13">
        <v>66</v>
      </c>
      <c r="CA168" s="13">
        <v>71</v>
      </c>
      <c r="CB168" s="13">
        <v>60</v>
      </c>
      <c r="CC168" s="13">
        <v>67</v>
      </c>
      <c r="CD168" s="13">
        <v>52</v>
      </c>
      <c r="CE168" s="13">
        <v>49</v>
      </c>
      <c r="CF168" s="13">
        <v>58</v>
      </c>
      <c r="CG168" s="13">
        <v>50</v>
      </c>
      <c r="CH168" s="13">
        <v>50</v>
      </c>
      <c r="CI168" s="13">
        <v>48</v>
      </c>
      <c r="CJ168" s="13">
        <v>77</v>
      </c>
      <c r="CK168" s="13">
        <v>55</v>
      </c>
      <c r="CL168" s="13">
        <v>87</v>
      </c>
      <c r="CM168" s="13">
        <v>52</v>
      </c>
      <c r="CN168" s="13">
        <v>60</v>
      </c>
      <c r="CO168" s="13">
        <v>52</v>
      </c>
      <c r="CP168" s="13">
        <v>62</v>
      </c>
      <c r="CQ168" s="13">
        <v>51</v>
      </c>
      <c r="CR168" s="13">
        <v>50</v>
      </c>
      <c r="CS168" s="13">
        <v>44</v>
      </c>
      <c r="CT168" s="13">
        <v>42</v>
      </c>
      <c r="CU168" s="13">
        <v>58</v>
      </c>
      <c r="CV168" s="13">
        <v>41</v>
      </c>
      <c r="CW168" s="13">
        <v>36</v>
      </c>
      <c r="CX168" s="13">
        <v>51</v>
      </c>
      <c r="CY168" s="13">
        <v>38</v>
      </c>
      <c r="CZ168" s="13">
        <v>52</v>
      </c>
      <c r="DA168" s="13">
        <v>45</v>
      </c>
      <c r="DB168" s="13">
        <v>33</v>
      </c>
      <c r="DC168" s="13">
        <v>23</v>
      </c>
      <c r="DD168" s="13">
        <v>34</v>
      </c>
      <c r="DE168" s="13">
        <v>19</v>
      </c>
      <c r="DF168" s="13">
        <v>18</v>
      </c>
      <c r="DG168" s="13">
        <v>30</v>
      </c>
      <c r="DH168" s="13">
        <v>27</v>
      </c>
      <c r="DI168" s="13">
        <v>20</v>
      </c>
      <c r="DJ168" s="13">
        <v>16</v>
      </c>
      <c r="DK168" s="13">
        <v>18</v>
      </c>
      <c r="DL168" s="13">
        <v>22</v>
      </c>
      <c r="DM168" s="13">
        <v>17</v>
      </c>
      <c r="DN168" s="13">
        <v>11</v>
      </c>
      <c r="DO168" s="13">
        <v>14</v>
      </c>
      <c r="DP168" s="13">
        <v>13</v>
      </c>
      <c r="DQ168" s="13">
        <v>17</v>
      </c>
      <c r="DR168" s="13">
        <v>12</v>
      </c>
      <c r="DS168" s="13">
        <v>15</v>
      </c>
      <c r="DT168" s="13">
        <v>14</v>
      </c>
      <c r="DU168" s="13">
        <v>17</v>
      </c>
      <c r="DV168" s="13">
        <v>12</v>
      </c>
      <c r="DW168" s="13">
        <v>12</v>
      </c>
      <c r="DX168" s="13">
        <v>10</v>
      </c>
      <c r="DY168" s="13">
        <v>9</v>
      </c>
      <c r="DZ168" s="13">
        <v>12</v>
      </c>
      <c r="EA168" s="13">
        <v>8</v>
      </c>
      <c r="EB168" s="13">
        <v>8</v>
      </c>
      <c r="EC168" s="13">
        <v>13</v>
      </c>
      <c r="ED168" s="13">
        <v>4</v>
      </c>
      <c r="EE168" s="13">
        <v>9</v>
      </c>
      <c r="EF168" s="13">
        <v>5</v>
      </c>
      <c r="EG168" s="13">
        <v>9</v>
      </c>
      <c r="EH168" s="13">
        <v>6</v>
      </c>
      <c r="EI168" s="13">
        <v>1</v>
      </c>
      <c r="EJ168" s="13">
        <v>1</v>
      </c>
      <c r="EK168" s="13">
        <v>4</v>
      </c>
      <c r="EL168" s="13">
        <v>2</v>
      </c>
      <c r="EM168" s="13">
        <v>1</v>
      </c>
      <c r="EN168" s="13">
        <v>3</v>
      </c>
      <c r="EO168" s="13"/>
      <c r="EP168" s="13">
        <v>1</v>
      </c>
      <c r="EQ168" s="13"/>
      <c r="ER168" s="13">
        <v>1</v>
      </c>
      <c r="ES168" s="13">
        <v>1</v>
      </c>
      <c r="ET168" s="13"/>
      <c r="EU168" s="13"/>
      <c r="EV168" s="13"/>
      <c r="EW168" s="13"/>
      <c r="EX168" s="13"/>
      <c r="EY168" s="13"/>
      <c r="EZ168" s="13"/>
      <c r="FA168" s="13"/>
      <c r="FB168" s="13"/>
      <c r="FC168" s="57">
        <v>2818</v>
      </c>
      <c r="FD168" s="13">
        <v>2818</v>
      </c>
      <c r="FE168" s="16" t="s">
        <v>172</v>
      </c>
      <c r="FF168" s="13">
        <v>1</v>
      </c>
      <c r="FG168" s="13">
        <v>2</v>
      </c>
      <c r="FH168" s="13"/>
      <c r="FI168" s="13">
        <v>3</v>
      </c>
      <c r="FJ168" s="13">
        <v>1</v>
      </c>
      <c r="FK168" s="13">
        <v>4</v>
      </c>
      <c r="FL168" s="13">
        <v>5</v>
      </c>
      <c r="FM168" s="13">
        <v>2</v>
      </c>
      <c r="FN168" s="13"/>
      <c r="FO168" s="13">
        <v>3</v>
      </c>
      <c r="FP168" s="13">
        <v>2</v>
      </c>
      <c r="FQ168" s="13">
        <v>4</v>
      </c>
      <c r="FR168" s="13">
        <v>2</v>
      </c>
      <c r="FS168" s="13">
        <v>13</v>
      </c>
      <c r="FT168" s="13">
        <v>9</v>
      </c>
      <c r="FU168" s="13">
        <v>16</v>
      </c>
      <c r="FV168" s="13">
        <v>23</v>
      </c>
      <c r="FW168" s="13">
        <v>28</v>
      </c>
      <c r="FX168" s="13">
        <v>21</v>
      </c>
      <c r="FY168" s="13">
        <v>27</v>
      </c>
      <c r="FZ168" s="13">
        <v>27</v>
      </c>
      <c r="GA168" s="13">
        <v>57</v>
      </c>
      <c r="GB168" s="13">
        <v>36</v>
      </c>
      <c r="GC168" s="13">
        <v>36</v>
      </c>
      <c r="GD168" s="13">
        <v>46</v>
      </c>
      <c r="GE168" s="13">
        <v>63</v>
      </c>
      <c r="GF168" s="13">
        <v>57</v>
      </c>
      <c r="GG168" s="13">
        <v>55</v>
      </c>
      <c r="GH168" s="13">
        <v>38</v>
      </c>
      <c r="GI168" s="13">
        <v>56</v>
      </c>
      <c r="GJ168" s="13">
        <v>60</v>
      </c>
      <c r="GK168" s="13">
        <v>54</v>
      </c>
      <c r="GL168" s="13">
        <v>63</v>
      </c>
      <c r="GM168" s="13">
        <v>57</v>
      </c>
      <c r="GN168" s="13">
        <v>54</v>
      </c>
      <c r="GO168" s="13">
        <v>53</v>
      </c>
      <c r="GP168" s="13">
        <v>54</v>
      </c>
      <c r="GQ168" s="13">
        <v>45</v>
      </c>
      <c r="GR168" s="13">
        <v>50</v>
      </c>
      <c r="GS168" s="13">
        <v>56</v>
      </c>
      <c r="GT168" s="13">
        <v>46</v>
      </c>
      <c r="GU168" s="13">
        <v>61</v>
      </c>
      <c r="GV168" s="13">
        <v>60</v>
      </c>
      <c r="GW168" s="13">
        <v>47</v>
      </c>
      <c r="GX168" s="13">
        <v>61</v>
      </c>
      <c r="GY168" s="13">
        <v>47</v>
      </c>
      <c r="GZ168" s="13">
        <v>50</v>
      </c>
      <c r="HA168" s="13">
        <v>49</v>
      </c>
      <c r="HB168" s="13">
        <v>42</v>
      </c>
      <c r="HC168" s="13">
        <v>26</v>
      </c>
      <c r="HD168" s="13">
        <v>40</v>
      </c>
      <c r="HE168" s="13">
        <v>41</v>
      </c>
      <c r="HF168" s="13">
        <v>36</v>
      </c>
      <c r="HG168" s="13">
        <v>34</v>
      </c>
      <c r="HH168" s="13">
        <v>51</v>
      </c>
      <c r="HI168" s="13">
        <v>32</v>
      </c>
      <c r="HJ168" s="13">
        <v>35</v>
      </c>
      <c r="HK168" s="13">
        <v>30</v>
      </c>
      <c r="HL168" s="13">
        <v>34</v>
      </c>
      <c r="HM168" s="13">
        <v>40</v>
      </c>
      <c r="HN168" s="13">
        <v>28</v>
      </c>
      <c r="HO168" s="13">
        <v>35</v>
      </c>
      <c r="HP168" s="13">
        <v>20</v>
      </c>
      <c r="HQ168" s="13">
        <v>29</v>
      </c>
      <c r="HR168" s="13">
        <v>16</v>
      </c>
      <c r="HS168" s="13">
        <v>18</v>
      </c>
      <c r="HT168" s="13">
        <v>18</v>
      </c>
      <c r="HU168" s="13">
        <v>23</v>
      </c>
      <c r="HV168" s="13">
        <v>13</v>
      </c>
      <c r="HW168" s="13">
        <v>17</v>
      </c>
      <c r="HX168" s="13">
        <v>11</v>
      </c>
      <c r="HY168" s="13">
        <v>18</v>
      </c>
      <c r="HZ168" s="13">
        <v>20</v>
      </c>
      <c r="IA168" s="13">
        <v>12</v>
      </c>
      <c r="IB168" s="13">
        <v>15</v>
      </c>
      <c r="IC168" s="13">
        <v>9</v>
      </c>
      <c r="ID168" s="13">
        <v>13</v>
      </c>
      <c r="IE168" s="13">
        <v>13</v>
      </c>
      <c r="IF168" s="13">
        <v>3</v>
      </c>
      <c r="IG168" s="13">
        <v>14</v>
      </c>
      <c r="IH168" s="13">
        <v>7</v>
      </c>
      <c r="II168" s="13">
        <v>6</v>
      </c>
      <c r="IJ168" s="13">
        <v>6</v>
      </c>
      <c r="IK168" s="13">
        <v>4</v>
      </c>
      <c r="IL168" s="13">
        <v>5</v>
      </c>
      <c r="IM168" s="13">
        <v>8</v>
      </c>
      <c r="IN168" s="13">
        <v>7</v>
      </c>
      <c r="IO168" s="13">
        <v>5</v>
      </c>
      <c r="IP168" s="13">
        <v>3</v>
      </c>
      <c r="IQ168" s="13">
        <v>2</v>
      </c>
      <c r="IR168" s="13">
        <v>2</v>
      </c>
      <c r="IS168" s="13">
        <v>1</v>
      </c>
      <c r="IT168" s="13">
        <v>3</v>
      </c>
      <c r="IU168" s="13"/>
      <c r="IV168" s="13">
        <v>4</v>
      </c>
      <c r="IW168" s="13">
        <v>1</v>
      </c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57">
        <v>2454</v>
      </c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>
        <v>1</v>
      </c>
      <c r="JV168" s="13"/>
      <c r="JW168" s="13"/>
      <c r="JX168" s="13"/>
      <c r="JY168" s="13">
        <v>2</v>
      </c>
      <c r="JZ168" s="13"/>
      <c r="KA168" s="13"/>
      <c r="KB168" s="13"/>
      <c r="KC168" s="13"/>
      <c r="KD168" s="13">
        <v>1</v>
      </c>
      <c r="KE168" s="13">
        <v>1</v>
      </c>
      <c r="KF168" s="13">
        <v>2</v>
      </c>
      <c r="KG168" s="13">
        <v>1</v>
      </c>
      <c r="KH168" s="13"/>
      <c r="KI168" s="13">
        <v>1</v>
      </c>
      <c r="KJ168" s="13">
        <v>2</v>
      </c>
      <c r="KK168" s="13">
        <v>1</v>
      </c>
      <c r="KL168" s="13">
        <v>1</v>
      </c>
      <c r="KM168" s="13"/>
      <c r="KN168" s="13">
        <v>1</v>
      </c>
      <c r="KO168" s="13">
        <v>1</v>
      </c>
      <c r="KP168" s="13">
        <v>4</v>
      </c>
      <c r="KQ168" s="13">
        <v>1</v>
      </c>
      <c r="KR168" s="13">
        <v>5</v>
      </c>
      <c r="KS168" s="13">
        <v>2</v>
      </c>
      <c r="KT168" s="13">
        <v>1</v>
      </c>
      <c r="KU168" s="13"/>
      <c r="KV168" s="13">
        <v>1</v>
      </c>
      <c r="KW168" s="13">
        <v>2</v>
      </c>
      <c r="KX168" s="13">
        <v>1</v>
      </c>
      <c r="KY168" s="13">
        <v>7</v>
      </c>
      <c r="KZ168" s="13"/>
      <c r="LA168" s="13">
        <v>4</v>
      </c>
      <c r="LB168" s="13">
        <v>1</v>
      </c>
      <c r="LC168" s="13"/>
      <c r="LD168" s="13">
        <v>2</v>
      </c>
      <c r="LE168" s="13">
        <v>1</v>
      </c>
      <c r="LF168" s="13"/>
      <c r="LG168" s="13">
        <v>1</v>
      </c>
      <c r="LH168" s="13">
        <v>1</v>
      </c>
      <c r="LI168" s="13"/>
      <c r="LJ168" s="13"/>
      <c r="LK168" s="13">
        <v>2</v>
      </c>
      <c r="LL168" s="13"/>
      <c r="LM168" s="13">
        <v>2</v>
      </c>
      <c r="LN168" s="13"/>
      <c r="LO168" s="13">
        <v>3</v>
      </c>
      <c r="LP168" s="13">
        <v>1</v>
      </c>
      <c r="LQ168" s="13">
        <v>1</v>
      </c>
      <c r="LR168" s="13"/>
      <c r="LS168" s="13"/>
      <c r="LT168" s="13"/>
      <c r="LU168" s="13"/>
      <c r="LV168" s="13"/>
      <c r="LW168" s="13"/>
      <c r="LX168" s="13"/>
      <c r="LY168" s="13">
        <v>1</v>
      </c>
      <c r="LZ168" s="13">
        <v>2</v>
      </c>
      <c r="MA168" s="13"/>
      <c r="MB168" s="13"/>
      <c r="MC168" s="13"/>
      <c r="MD168" s="13">
        <v>1</v>
      </c>
      <c r="ME168" s="13">
        <v>2</v>
      </c>
      <c r="MF168" s="13"/>
      <c r="MG168" s="13"/>
      <c r="MH168" s="13">
        <v>2</v>
      </c>
      <c r="MI168" s="13"/>
      <c r="MJ168" s="13"/>
      <c r="MK168" s="13"/>
      <c r="ML168" s="13"/>
      <c r="MM168" s="13"/>
      <c r="MN168" s="13">
        <v>1</v>
      </c>
      <c r="MO168" s="13">
        <v>2</v>
      </c>
      <c r="MP168" s="13"/>
      <c r="MQ168" s="13"/>
      <c r="MR168" s="13"/>
      <c r="MS168" s="13"/>
      <c r="MT168" s="13"/>
      <c r="MU168" s="13">
        <v>2</v>
      </c>
      <c r="MV168" s="13">
        <v>1</v>
      </c>
      <c r="MW168" s="13"/>
      <c r="MX168" s="13"/>
      <c r="MY168" s="13"/>
      <c r="MZ168" s="13"/>
      <c r="NA168" s="13">
        <v>1</v>
      </c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57">
        <v>73</v>
      </c>
      <c r="NO168" s="13">
        <v>2527</v>
      </c>
    </row>
    <row r="169" spans="1:379">
      <c r="A169" s="8" t="s">
        <v>282</v>
      </c>
      <c r="B169" s="242">
        <f t="shared" si="210"/>
        <v>18</v>
      </c>
      <c r="C169" s="242">
        <f t="shared" si="211"/>
        <v>14</v>
      </c>
      <c r="D169" s="242">
        <f t="shared" si="212"/>
        <v>28</v>
      </c>
      <c r="E169" s="242">
        <f t="shared" si="213"/>
        <v>37</v>
      </c>
      <c r="F169" s="242">
        <f t="shared" si="214"/>
        <v>53</v>
      </c>
      <c r="G169" s="242">
        <f t="shared" si="215"/>
        <v>65</v>
      </c>
      <c r="H169" s="242">
        <f t="shared" si="216"/>
        <v>62</v>
      </c>
      <c r="I169" s="242">
        <f t="shared" si="217"/>
        <v>77</v>
      </c>
      <c r="J169" s="242">
        <f t="shared" si="218"/>
        <v>48</v>
      </c>
      <c r="K169" s="242">
        <f t="shared" si="219"/>
        <v>60</v>
      </c>
      <c r="L169" s="242">
        <f t="shared" si="220"/>
        <v>27</v>
      </c>
      <c r="M169" s="242">
        <f t="shared" si="221"/>
        <v>31</v>
      </c>
      <c r="N169" s="242">
        <f t="shared" si="222"/>
        <v>23</v>
      </c>
      <c r="O169" s="242">
        <f t="shared" si="223"/>
        <v>10</v>
      </c>
      <c r="P169" s="242">
        <f t="shared" si="224"/>
        <v>11</v>
      </c>
      <c r="Q169" s="242">
        <f t="shared" si="225"/>
        <v>9</v>
      </c>
      <c r="R169" s="242">
        <f t="shared" si="226"/>
        <v>7</v>
      </c>
      <c r="S169" s="242">
        <f t="shared" si="227"/>
        <v>7</v>
      </c>
      <c r="T169" s="242">
        <f t="shared" si="228"/>
        <v>1</v>
      </c>
      <c r="U169" s="242">
        <f t="shared" si="229"/>
        <v>2</v>
      </c>
      <c r="W169" s="16" t="s">
        <v>173</v>
      </c>
      <c r="X169" s="616">
        <f t="shared" si="230"/>
        <v>458</v>
      </c>
      <c r="Y169" s="616">
        <f t="shared" si="231"/>
        <v>445</v>
      </c>
      <c r="Z169" s="616">
        <f t="shared" si="232"/>
        <v>1309</v>
      </c>
      <c r="AA169" s="616">
        <f t="shared" si="233"/>
        <v>1415</v>
      </c>
      <c r="AB169" s="616">
        <f t="shared" si="234"/>
        <v>4381</v>
      </c>
      <c r="AC169" s="616">
        <f t="shared" si="235"/>
        <v>4351</v>
      </c>
      <c r="AD169" s="616">
        <f t="shared" si="236"/>
        <v>5025</v>
      </c>
      <c r="AE169" s="616">
        <f t="shared" si="237"/>
        <v>4743</v>
      </c>
      <c r="AF169" s="616">
        <f t="shared" si="238"/>
        <v>4317</v>
      </c>
      <c r="AG169" s="616">
        <f t="shared" si="239"/>
        <v>4249</v>
      </c>
      <c r="AH169" s="616">
        <f t="shared" si="240"/>
        <v>3061</v>
      </c>
      <c r="AI169" s="616">
        <f t="shared" si="241"/>
        <v>3117</v>
      </c>
      <c r="AJ169" s="616">
        <f t="shared" si="242"/>
        <v>1851</v>
      </c>
      <c r="AK169" s="616">
        <f t="shared" si="243"/>
        <v>1718</v>
      </c>
      <c r="AL169" s="616">
        <f t="shared" si="244"/>
        <v>865</v>
      </c>
      <c r="AM169" s="616">
        <f t="shared" si="245"/>
        <v>856</v>
      </c>
      <c r="AN169" s="616">
        <f t="shared" si="246"/>
        <v>341</v>
      </c>
      <c r="AO169" s="616">
        <f t="shared" si="247"/>
        <v>492</v>
      </c>
      <c r="AP169" s="616">
        <f t="shared" si="248"/>
        <v>65</v>
      </c>
      <c r="AQ169" s="616">
        <f t="shared" si="249"/>
        <v>205</v>
      </c>
      <c r="AR169" s="616">
        <f t="shared" si="250"/>
        <v>420</v>
      </c>
      <c r="AT169" s="16" t="s">
        <v>173</v>
      </c>
      <c r="AU169" s="13">
        <v>17</v>
      </c>
      <c r="AV169" s="13">
        <v>47</v>
      </c>
      <c r="AW169" s="13">
        <v>60</v>
      </c>
      <c r="AX169" s="13">
        <v>49</v>
      </c>
      <c r="AY169" s="13">
        <v>42</v>
      </c>
      <c r="AZ169" s="13">
        <v>40</v>
      </c>
      <c r="BA169" s="13">
        <v>41</v>
      </c>
      <c r="BB169" s="13">
        <v>46</v>
      </c>
      <c r="BC169" s="13">
        <v>50</v>
      </c>
      <c r="BD169" s="13">
        <v>53</v>
      </c>
      <c r="BE169" s="13">
        <v>63</v>
      </c>
      <c r="BF169" s="13">
        <v>55</v>
      </c>
      <c r="BG169" s="13">
        <v>90</v>
      </c>
      <c r="BH169" s="13">
        <v>108</v>
      </c>
      <c r="BI169" s="13">
        <v>113</v>
      </c>
      <c r="BJ169" s="13">
        <v>120</v>
      </c>
      <c r="BK169" s="13">
        <v>145</v>
      </c>
      <c r="BL169" s="13">
        <v>214</v>
      </c>
      <c r="BM169" s="13">
        <v>235</v>
      </c>
      <c r="BN169" s="13">
        <v>272</v>
      </c>
      <c r="BO169" s="13">
        <v>337</v>
      </c>
      <c r="BP169" s="13">
        <v>394</v>
      </c>
      <c r="BQ169" s="13">
        <v>360</v>
      </c>
      <c r="BR169" s="13">
        <v>400</v>
      </c>
      <c r="BS169" s="13">
        <v>412</v>
      </c>
      <c r="BT169" s="13">
        <v>455</v>
      </c>
      <c r="BU169" s="13">
        <v>511</v>
      </c>
      <c r="BV169" s="13">
        <v>505</v>
      </c>
      <c r="BW169" s="13">
        <v>454</v>
      </c>
      <c r="BX169" s="13">
        <v>523</v>
      </c>
      <c r="BY169" s="13">
        <v>541</v>
      </c>
      <c r="BZ169" s="13">
        <v>510</v>
      </c>
      <c r="CA169" s="13">
        <v>479</v>
      </c>
      <c r="CB169" s="13">
        <v>487</v>
      </c>
      <c r="CC169" s="13">
        <v>533</v>
      </c>
      <c r="CD169" s="13">
        <v>444</v>
      </c>
      <c r="CE169" s="13">
        <v>442</v>
      </c>
      <c r="CF169" s="13">
        <v>419</v>
      </c>
      <c r="CG169" s="13">
        <v>437</v>
      </c>
      <c r="CH169" s="13">
        <v>451</v>
      </c>
      <c r="CI169" s="13">
        <v>479</v>
      </c>
      <c r="CJ169" s="13">
        <v>477</v>
      </c>
      <c r="CK169" s="13">
        <v>452</v>
      </c>
      <c r="CL169" s="13">
        <v>482</v>
      </c>
      <c r="CM169" s="13">
        <v>448</v>
      </c>
      <c r="CN169" s="13">
        <v>394</v>
      </c>
      <c r="CO169" s="13">
        <v>408</v>
      </c>
      <c r="CP169" s="13">
        <v>357</v>
      </c>
      <c r="CQ169" s="13">
        <v>388</v>
      </c>
      <c r="CR169" s="13">
        <v>364</v>
      </c>
      <c r="CS169" s="13">
        <v>398</v>
      </c>
      <c r="CT169" s="13">
        <v>367</v>
      </c>
      <c r="CU169" s="13">
        <v>311</v>
      </c>
      <c r="CV169" s="13">
        <v>305</v>
      </c>
      <c r="CW169" s="13">
        <v>333</v>
      </c>
      <c r="CX169" s="13">
        <v>285</v>
      </c>
      <c r="CY169" s="13">
        <v>300</v>
      </c>
      <c r="CZ169" s="13">
        <v>292</v>
      </c>
      <c r="DA169" s="13">
        <v>281</v>
      </c>
      <c r="DB169" s="13">
        <v>245</v>
      </c>
      <c r="DC169" s="13">
        <v>252</v>
      </c>
      <c r="DD169" s="13">
        <v>179</v>
      </c>
      <c r="DE169" s="13">
        <v>192</v>
      </c>
      <c r="DF169" s="13">
        <v>184</v>
      </c>
      <c r="DG169" s="13">
        <v>166</v>
      </c>
      <c r="DH169" s="13">
        <v>160</v>
      </c>
      <c r="DI169" s="13">
        <v>165</v>
      </c>
      <c r="DJ169" s="13">
        <v>146</v>
      </c>
      <c r="DK169" s="13">
        <v>114</v>
      </c>
      <c r="DL169" s="13">
        <v>160</v>
      </c>
      <c r="DM169" s="13">
        <v>112</v>
      </c>
      <c r="DN169" s="13">
        <v>115</v>
      </c>
      <c r="DO169" s="13">
        <v>97</v>
      </c>
      <c r="DP169" s="13">
        <v>91</v>
      </c>
      <c r="DQ169" s="13">
        <v>90</v>
      </c>
      <c r="DR169" s="13">
        <v>82</v>
      </c>
      <c r="DS169" s="13">
        <v>73</v>
      </c>
      <c r="DT169" s="13">
        <v>73</v>
      </c>
      <c r="DU169" s="13">
        <v>78</v>
      </c>
      <c r="DV169" s="13">
        <v>45</v>
      </c>
      <c r="DW169" s="13">
        <v>60</v>
      </c>
      <c r="DX169" s="13">
        <v>53</v>
      </c>
      <c r="DY169" s="13">
        <v>46</v>
      </c>
      <c r="DZ169" s="13">
        <v>45</v>
      </c>
      <c r="EA169" s="13">
        <v>55</v>
      </c>
      <c r="EB169" s="13">
        <v>47</v>
      </c>
      <c r="EC169" s="13">
        <v>49</v>
      </c>
      <c r="ED169" s="13">
        <v>43</v>
      </c>
      <c r="EE169" s="13">
        <v>39</v>
      </c>
      <c r="EF169" s="13">
        <v>55</v>
      </c>
      <c r="EG169" s="13">
        <v>33</v>
      </c>
      <c r="EH169" s="13">
        <v>32</v>
      </c>
      <c r="EI169" s="13">
        <v>34</v>
      </c>
      <c r="EJ169" s="13">
        <v>32</v>
      </c>
      <c r="EK169" s="13">
        <v>19</v>
      </c>
      <c r="EL169" s="13">
        <v>18</v>
      </c>
      <c r="EM169" s="13">
        <v>14</v>
      </c>
      <c r="EN169" s="13">
        <v>7</v>
      </c>
      <c r="EO169" s="13">
        <v>5</v>
      </c>
      <c r="EP169" s="13">
        <v>4</v>
      </c>
      <c r="EQ169" s="13">
        <v>4</v>
      </c>
      <c r="ER169" s="13">
        <v>1</v>
      </c>
      <c r="ES169" s="13"/>
      <c r="ET169" s="13"/>
      <c r="EU169" s="13">
        <v>1</v>
      </c>
      <c r="EV169" s="13"/>
      <c r="EW169" s="13"/>
      <c r="EX169" s="13">
        <v>1</v>
      </c>
      <c r="EY169" s="13"/>
      <c r="EZ169" s="13"/>
      <c r="FA169" s="13"/>
      <c r="FB169" s="13">
        <v>2</v>
      </c>
      <c r="FC169" s="57">
        <v>21593</v>
      </c>
      <c r="FD169" s="13">
        <v>21593</v>
      </c>
      <c r="FE169" s="16" t="s">
        <v>173</v>
      </c>
      <c r="FF169" s="13">
        <v>16</v>
      </c>
      <c r="FG169" s="13">
        <v>59</v>
      </c>
      <c r="FH169" s="13">
        <v>65</v>
      </c>
      <c r="FI169" s="13">
        <v>36</v>
      </c>
      <c r="FJ169" s="13">
        <v>36</v>
      </c>
      <c r="FK169" s="13">
        <v>43</v>
      </c>
      <c r="FL169" s="13">
        <v>45</v>
      </c>
      <c r="FM169" s="13">
        <v>57</v>
      </c>
      <c r="FN169" s="13">
        <v>51</v>
      </c>
      <c r="FO169" s="13">
        <v>50</v>
      </c>
      <c r="FP169" s="13">
        <v>49</v>
      </c>
      <c r="FQ169" s="13">
        <v>59</v>
      </c>
      <c r="FR169" s="13">
        <v>87</v>
      </c>
      <c r="FS169" s="13">
        <v>82</v>
      </c>
      <c r="FT169" s="13">
        <v>115</v>
      </c>
      <c r="FU169" s="13">
        <v>128</v>
      </c>
      <c r="FV169" s="13">
        <v>141</v>
      </c>
      <c r="FW169" s="13">
        <v>171</v>
      </c>
      <c r="FX169" s="13">
        <v>209</v>
      </c>
      <c r="FY169" s="13">
        <v>268</v>
      </c>
      <c r="FZ169" s="13">
        <v>337</v>
      </c>
      <c r="GA169" s="13">
        <v>346</v>
      </c>
      <c r="GB169" s="13">
        <v>400</v>
      </c>
      <c r="GC169" s="13">
        <v>409</v>
      </c>
      <c r="GD169" s="13">
        <v>463</v>
      </c>
      <c r="GE169" s="13">
        <v>457</v>
      </c>
      <c r="GF169" s="13">
        <v>509</v>
      </c>
      <c r="GG169" s="13">
        <v>478</v>
      </c>
      <c r="GH169" s="13">
        <v>471</v>
      </c>
      <c r="GI169" s="13">
        <v>511</v>
      </c>
      <c r="GJ169" s="13">
        <v>583</v>
      </c>
      <c r="GK169" s="13">
        <v>505</v>
      </c>
      <c r="GL169" s="13">
        <v>549</v>
      </c>
      <c r="GM169" s="13">
        <v>499</v>
      </c>
      <c r="GN169" s="13">
        <v>495</v>
      </c>
      <c r="GO169" s="13">
        <v>497</v>
      </c>
      <c r="GP169" s="13">
        <v>461</v>
      </c>
      <c r="GQ169" s="13">
        <v>484</v>
      </c>
      <c r="GR169" s="13">
        <v>482</v>
      </c>
      <c r="GS169" s="13">
        <v>470</v>
      </c>
      <c r="GT169" s="13">
        <v>443</v>
      </c>
      <c r="GU169" s="13">
        <v>513</v>
      </c>
      <c r="GV169" s="13">
        <v>497</v>
      </c>
      <c r="GW169" s="13">
        <v>460</v>
      </c>
      <c r="GX169" s="13">
        <v>446</v>
      </c>
      <c r="GY169" s="13">
        <v>403</v>
      </c>
      <c r="GZ169" s="13">
        <v>416</v>
      </c>
      <c r="HA169" s="13">
        <v>397</v>
      </c>
      <c r="HB169" s="13">
        <v>367</v>
      </c>
      <c r="HC169" s="13">
        <v>375</v>
      </c>
      <c r="HD169" s="13">
        <v>423</v>
      </c>
      <c r="HE169" s="13">
        <v>350</v>
      </c>
      <c r="HF169" s="13">
        <v>309</v>
      </c>
      <c r="HG169" s="13">
        <v>315</v>
      </c>
      <c r="HH169" s="13">
        <v>295</v>
      </c>
      <c r="HI169" s="13">
        <v>283</v>
      </c>
      <c r="HJ169" s="13">
        <v>291</v>
      </c>
      <c r="HK169" s="13">
        <v>258</v>
      </c>
      <c r="HL169" s="13">
        <v>271</v>
      </c>
      <c r="HM169" s="13">
        <v>266</v>
      </c>
      <c r="HN169" s="13">
        <v>203</v>
      </c>
      <c r="HO169" s="13">
        <v>214</v>
      </c>
      <c r="HP169" s="13">
        <v>207</v>
      </c>
      <c r="HQ169" s="13">
        <v>212</v>
      </c>
      <c r="HR169" s="13">
        <v>215</v>
      </c>
      <c r="HS169" s="13">
        <v>172</v>
      </c>
      <c r="HT169" s="13">
        <v>174</v>
      </c>
      <c r="HU169" s="13">
        <v>162</v>
      </c>
      <c r="HV169" s="13">
        <v>143</v>
      </c>
      <c r="HW169" s="13">
        <v>149</v>
      </c>
      <c r="HX169" s="13">
        <v>104</v>
      </c>
      <c r="HY169" s="13">
        <v>107</v>
      </c>
      <c r="HZ169" s="13">
        <v>112</v>
      </c>
      <c r="IA169" s="13">
        <v>111</v>
      </c>
      <c r="IB169" s="13">
        <v>79</v>
      </c>
      <c r="IC169" s="13">
        <v>69</v>
      </c>
      <c r="ID169" s="13">
        <v>94</v>
      </c>
      <c r="IE169" s="13">
        <v>75</v>
      </c>
      <c r="IF169" s="13">
        <v>65</v>
      </c>
      <c r="IG169" s="13">
        <v>49</v>
      </c>
      <c r="IH169" s="13">
        <v>58</v>
      </c>
      <c r="II169" s="13">
        <v>52</v>
      </c>
      <c r="IJ169" s="13">
        <v>31</v>
      </c>
      <c r="IK169" s="13">
        <v>30</v>
      </c>
      <c r="IL169" s="13">
        <v>34</v>
      </c>
      <c r="IM169" s="13">
        <v>26</v>
      </c>
      <c r="IN169" s="13">
        <v>31</v>
      </c>
      <c r="IO169" s="13">
        <v>24</v>
      </c>
      <c r="IP169" s="13">
        <v>29</v>
      </c>
      <c r="IQ169" s="13">
        <v>26</v>
      </c>
      <c r="IR169" s="13">
        <v>12</v>
      </c>
      <c r="IS169" s="13">
        <v>14</v>
      </c>
      <c r="IT169" s="13">
        <v>16</v>
      </c>
      <c r="IU169" s="13">
        <v>13</v>
      </c>
      <c r="IV169" s="13">
        <v>1</v>
      </c>
      <c r="IW169" s="13">
        <v>3</v>
      </c>
      <c r="IX169" s="13">
        <v>2</v>
      </c>
      <c r="IY169" s="13"/>
      <c r="IZ169" s="13">
        <v>1</v>
      </c>
      <c r="JA169" s="13">
        <v>1</v>
      </c>
      <c r="JB169" s="13">
        <v>1</v>
      </c>
      <c r="JC169" s="13"/>
      <c r="JD169" s="13"/>
      <c r="JE169" s="13"/>
      <c r="JF169" s="13">
        <v>1</v>
      </c>
      <c r="JG169" s="13"/>
      <c r="JH169" s="13"/>
      <c r="JI169" s="57">
        <v>21673</v>
      </c>
      <c r="JJ169" s="13">
        <v>11</v>
      </c>
      <c r="JK169" s="13">
        <v>28</v>
      </c>
      <c r="JL169" s="13"/>
      <c r="JM169" s="13">
        <v>2</v>
      </c>
      <c r="JN169" s="13">
        <v>1</v>
      </c>
      <c r="JO169" s="13">
        <v>1</v>
      </c>
      <c r="JP169" s="13"/>
      <c r="JQ169" s="13">
        <v>3</v>
      </c>
      <c r="JR169" s="13"/>
      <c r="JS169" s="13"/>
      <c r="JT169" s="13">
        <v>4</v>
      </c>
      <c r="JU169" s="13">
        <v>5</v>
      </c>
      <c r="JV169" s="13">
        <v>2</v>
      </c>
      <c r="JW169" s="13">
        <v>3</v>
      </c>
      <c r="JX169" s="13">
        <v>2</v>
      </c>
      <c r="JY169" s="13">
        <v>2</v>
      </c>
      <c r="JZ169" s="13">
        <v>2</v>
      </c>
      <c r="KA169" s="13">
        <v>2</v>
      </c>
      <c r="KB169" s="13">
        <v>3</v>
      </c>
      <c r="KC169" s="13">
        <v>3</v>
      </c>
      <c r="KD169" s="13">
        <v>8</v>
      </c>
      <c r="KE169" s="13">
        <v>7</v>
      </c>
      <c r="KF169" s="13">
        <v>9</v>
      </c>
      <c r="KG169" s="13">
        <v>9</v>
      </c>
      <c r="KH169" s="13">
        <v>6</v>
      </c>
      <c r="KI169" s="13">
        <v>6</v>
      </c>
      <c r="KJ169" s="13">
        <v>3</v>
      </c>
      <c r="KK169" s="13">
        <v>9</v>
      </c>
      <c r="KL169" s="13">
        <v>7</v>
      </c>
      <c r="KM169" s="13">
        <v>5</v>
      </c>
      <c r="KN169" s="13">
        <v>6</v>
      </c>
      <c r="KO169" s="13">
        <v>6</v>
      </c>
      <c r="KP169" s="13">
        <v>12</v>
      </c>
      <c r="KQ169" s="13">
        <v>8</v>
      </c>
      <c r="KR169" s="13">
        <v>10</v>
      </c>
      <c r="KS169" s="13">
        <v>6</v>
      </c>
      <c r="KT169" s="13">
        <v>6</v>
      </c>
      <c r="KU169" s="13">
        <v>5</v>
      </c>
      <c r="KV169" s="13">
        <v>6</v>
      </c>
      <c r="KW169" s="13">
        <v>8</v>
      </c>
      <c r="KX169" s="13">
        <v>5</v>
      </c>
      <c r="KY169" s="13">
        <v>6</v>
      </c>
      <c r="KZ169" s="13">
        <v>11</v>
      </c>
      <c r="LA169" s="13">
        <v>5</v>
      </c>
      <c r="LB169" s="13">
        <v>6</v>
      </c>
      <c r="LC169" s="13">
        <v>2</v>
      </c>
      <c r="LD169" s="13">
        <v>3</v>
      </c>
      <c r="LE169" s="13">
        <v>3</v>
      </c>
      <c r="LF169" s="13">
        <v>2</v>
      </c>
      <c r="LG169" s="13">
        <v>6</v>
      </c>
      <c r="LH169" s="13">
        <v>3</v>
      </c>
      <c r="LI169" s="13">
        <v>3</v>
      </c>
      <c r="LJ169" s="13">
        <v>5</v>
      </c>
      <c r="LK169" s="13">
        <v>4</v>
      </c>
      <c r="LL169" s="13">
        <v>2</v>
      </c>
      <c r="LM169" s="13">
        <v>3</v>
      </c>
      <c r="LN169" s="13">
        <v>4</v>
      </c>
      <c r="LO169" s="13">
        <v>2</v>
      </c>
      <c r="LP169" s="13">
        <v>4</v>
      </c>
      <c r="LQ169" s="13">
        <v>3</v>
      </c>
      <c r="LR169" s="13">
        <v>4</v>
      </c>
      <c r="LS169" s="13">
        <v>3</v>
      </c>
      <c r="LT169" s="13">
        <v>5</v>
      </c>
      <c r="LU169" s="13">
        <v>3</v>
      </c>
      <c r="LV169" s="13">
        <v>3</v>
      </c>
      <c r="LW169" s="13">
        <v>2</v>
      </c>
      <c r="LX169" s="13">
        <v>2</v>
      </c>
      <c r="LY169" s="13">
        <v>5</v>
      </c>
      <c r="LZ169" s="13">
        <v>1</v>
      </c>
      <c r="MA169" s="13">
        <v>3</v>
      </c>
      <c r="MB169" s="13">
        <v>2</v>
      </c>
      <c r="MC169" s="13">
        <v>1</v>
      </c>
      <c r="MD169" s="13">
        <v>2</v>
      </c>
      <c r="ME169" s="13">
        <v>3</v>
      </c>
      <c r="MF169" s="13">
        <v>4</v>
      </c>
      <c r="MG169" s="13">
        <v>2</v>
      </c>
      <c r="MH169" s="13">
        <v>2</v>
      </c>
      <c r="MI169" s="13">
        <v>3</v>
      </c>
      <c r="MJ169" s="13"/>
      <c r="MK169" s="13">
        <v>6</v>
      </c>
      <c r="ML169" s="13">
        <v>5</v>
      </c>
      <c r="MM169" s="13">
        <v>1</v>
      </c>
      <c r="MN169" s="13"/>
      <c r="MO169" s="13">
        <v>3</v>
      </c>
      <c r="MP169" s="13">
        <v>5</v>
      </c>
      <c r="MQ169" s="13">
        <v>4</v>
      </c>
      <c r="MR169" s="13">
        <v>2</v>
      </c>
      <c r="MS169" s="13">
        <v>4</v>
      </c>
      <c r="MT169" s="13">
        <v>3</v>
      </c>
      <c r="MU169" s="13">
        <v>2</v>
      </c>
      <c r="MV169" s="13">
        <v>4</v>
      </c>
      <c r="MW169" s="13">
        <v>5</v>
      </c>
      <c r="MX169" s="13">
        <v>4</v>
      </c>
      <c r="MY169" s="13">
        <v>2</v>
      </c>
      <c r="MZ169" s="13">
        <v>4</v>
      </c>
      <c r="NA169" s="13">
        <v>1</v>
      </c>
      <c r="NB169" s="13">
        <v>2</v>
      </c>
      <c r="NC169" s="13"/>
      <c r="ND169" s="13">
        <v>1</v>
      </c>
      <c r="NE169" s="13"/>
      <c r="NF169" s="13">
        <v>1</v>
      </c>
      <c r="NG169" s="13"/>
      <c r="NH169" s="13">
        <v>2</v>
      </c>
      <c r="NI169" s="13"/>
      <c r="NJ169" s="13"/>
      <c r="NK169" s="13"/>
      <c r="NL169" s="13"/>
      <c r="NM169" s="13">
        <v>9</v>
      </c>
      <c r="NN169" s="57">
        <v>418</v>
      </c>
      <c r="NO169" s="13">
        <v>22091</v>
      </c>
    </row>
    <row r="170" spans="1:379" ht="13.8" thickBot="1">
      <c r="W170" s="16" t="s">
        <v>174</v>
      </c>
      <c r="X170" s="616">
        <f t="shared" si="230"/>
        <v>4</v>
      </c>
      <c r="Y170" s="616">
        <f t="shared" si="231"/>
        <v>13</v>
      </c>
      <c r="Z170" s="616">
        <f t="shared" si="232"/>
        <v>36</v>
      </c>
      <c r="AA170" s="616">
        <f t="shared" si="233"/>
        <v>44</v>
      </c>
      <c r="AB170" s="616">
        <f t="shared" si="234"/>
        <v>52</v>
      </c>
      <c r="AC170" s="616">
        <f t="shared" si="235"/>
        <v>80</v>
      </c>
      <c r="AD170" s="616">
        <f t="shared" si="236"/>
        <v>59</v>
      </c>
      <c r="AE170" s="616">
        <f t="shared" si="237"/>
        <v>82</v>
      </c>
      <c r="AF170" s="616">
        <f t="shared" si="238"/>
        <v>66</v>
      </c>
      <c r="AG170" s="616">
        <f t="shared" si="239"/>
        <v>56</v>
      </c>
      <c r="AH170" s="616">
        <f t="shared" si="240"/>
        <v>32</v>
      </c>
      <c r="AI170" s="616">
        <f t="shared" si="241"/>
        <v>46</v>
      </c>
      <c r="AJ170" s="616">
        <f t="shared" si="242"/>
        <v>17</v>
      </c>
      <c r="AK170" s="616">
        <f t="shared" si="243"/>
        <v>30</v>
      </c>
      <c r="AL170" s="616">
        <f t="shared" si="244"/>
        <v>8</v>
      </c>
      <c r="AM170" s="616">
        <f t="shared" si="245"/>
        <v>12</v>
      </c>
      <c r="AN170" s="616">
        <f t="shared" si="246"/>
        <v>6</v>
      </c>
      <c r="AO170" s="616">
        <f t="shared" si="247"/>
        <v>6</v>
      </c>
      <c r="AP170" s="616">
        <f t="shared" si="248"/>
        <v>2</v>
      </c>
      <c r="AQ170" s="616">
        <f t="shared" si="249"/>
        <v>1</v>
      </c>
      <c r="AR170" s="616">
        <f t="shared" si="250"/>
        <v>11</v>
      </c>
      <c r="AT170" s="16" t="s">
        <v>174</v>
      </c>
      <c r="AU170" s="13"/>
      <c r="AV170" s="13"/>
      <c r="AW170" s="13">
        <v>3</v>
      </c>
      <c r="AX170" s="13">
        <v>1</v>
      </c>
      <c r="AY170" s="13"/>
      <c r="AZ170" s="13">
        <v>3</v>
      </c>
      <c r="BA170" s="13">
        <v>1</v>
      </c>
      <c r="BB170" s="13">
        <v>3</v>
      </c>
      <c r="BC170" s="13"/>
      <c r="BD170" s="13">
        <v>2</v>
      </c>
      <c r="BE170" s="13"/>
      <c r="BF170" s="13">
        <v>2</v>
      </c>
      <c r="BG170" s="13">
        <v>1</v>
      </c>
      <c r="BH170" s="13">
        <v>2</v>
      </c>
      <c r="BI170" s="13">
        <v>5</v>
      </c>
      <c r="BJ170" s="13">
        <v>3</v>
      </c>
      <c r="BK170" s="13">
        <v>3</v>
      </c>
      <c r="BL170" s="13">
        <v>7</v>
      </c>
      <c r="BM170" s="13">
        <v>17</v>
      </c>
      <c r="BN170" s="13">
        <v>4</v>
      </c>
      <c r="BO170" s="13">
        <v>8</v>
      </c>
      <c r="BP170" s="13">
        <v>10</v>
      </c>
      <c r="BQ170" s="13">
        <v>9</v>
      </c>
      <c r="BR170" s="13">
        <v>10</v>
      </c>
      <c r="BS170" s="13">
        <v>7</v>
      </c>
      <c r="BT170" s="13">
        <v>4</v>
      </c>
      <c r="BU170" s="13">
        <v>4</v>
      </c>
      <c r="BV170" s="13">
        <v>10</v>
      </c>
      <c r="BW170" s="13">
        <v>9</v>
      </c>
      <c r="BX170" s="13">
        <v>9</v>
      </c>
      <c r="BY170" s="13">
        <v>9</v>
      </c>
      <c r="BZ170" s="13">
        <v>8</v>
      </c>
      <c r="CA170" s="13">
        <v>7</v>
      </c>
      <c r="CB170" s="13">
        <v>7</v>
      </c>
      <c r="CC170" s="13">
        <v>11</v>
      </c>
      <c r="CD170" s="13">
        <v>9</v>
      </c>
      <c r="CE170" s="13">
        <v>7</v>
      </c>
      <c r="CF170" s="13">
        <v>8</v>
      </c>
      <c r="CG170" s="13">
        <v>6</v>
      </c>
      <c r="CH170" s="13">
        <v>10</v>
      </c>
      <c r="CI170" s="13">
        <v>4</v>
      </c>
      <c r="CJ170" s="13">
        <v>6</v>
      </c>
      <c r="CK170" s="13">
        <v>8</v>
      </c>
      <c r="CL170" s="13">
        <v>8</v>
      </c>
      <c r="CM170" s="13">
        <v>4</v>
      </c>
      <c r="CN170" s="13">
        <v>3</v>
      </c>
      <c r="CO170" s="13">
        <v>5</v>
      </c>
      <c r="CP170" s="13">
        <v>3</v>
      </c>
      <c r="CQ170" s="13">
        <v>7</v>
      </c>
      <c r="CR170" s="13">
        <v>8</v>
      </c>
      <c r="CS170" s="13">
        <v>7</v>
      </c>
      <c r="CT170" s="13">
        <v>4</v>
      </c>
      <c r="CU170" s="13">
        <v>5</v>
      </c>
      <c r="CV170" s="13">
        <v>2</v>
      </c>
      <c r="CW170" s="13">
        <v>6</v>
      </c>
      <c r="CX170" s="13">
        <v>7</v>
      </c>
      <c r="CY170" s="13">
        <v>3</v>
      </c>
      <c r="CZ170" s="13">
        <v>3</v>
      </c>
      <c r="DA170" s="13">
        <v>5</v>
      </c>
      <c r="DB170" s="13">
        <v>4</v>
      </c>
      <c r="DC170" s="13">
        <v>4</v>
      </c>
      <c r="DD170" s="13">
        <v>3</v>
      </c>
      <c r="DE170" s="13">
        <v>6</v>
      </c>
      <c r="DF170" s="13">
        <v>4</v>
      </c>
      <c r="DG170" s="13">
        <v>3</v>
      </c>
      <c r="DH170" s="13">
        <v>3</v>
      </c>
      <c r="DI170" s="13">
        <v>1</v>
      </c>
      <c r="DJ170" s="13">
        <v>3</v>
      </c>
      <c r="DK170" s="13">
        <v>3</v>
      </c>
      <c r="DL170" s="13"/>
      <c r="DM170" s="13"/>
      <c r="DN170" s="13">
        <v>2</v>
      </c>
      <c r="DO170" s="13">
        <v>3</v>
      </c>
      <c r="DP170" s="13">
        <v>2</v>
      </c>
      <c r="DQ170" s="13">
        <v>1</v>
      </c>
      <c r="DR170" s="13">
        <v>3</v>
      </c>
      <c r="DS170" s="13"/>
      <c r="DT170" s="13"/>
      <c r="DU170" s="13">
        <v>1</v>
      </c>
      <c r="DV170" s="13"/>
      <c r="DW170" s="13"/>
      <c r="DX170" s="13">
        <v>2</v>
      </c>
      <c r="DY170" s="13"/>
      <c r="DZ170" s="13"/>
      <c r="EA170" s="13">
        <v>1</v>
      </c>
      <c r="EB170" s="13"/>
      <c r="EC170" s="13"/>
      <c r="ED170" s="13">
        <v>3</v>
      </c>
      <c r="EE170" s="13"/>
      <c r="EF170" s="13"/>
      <c r="EG170" s="13"/>
      <c r="EH170" s="13">
        <v>1</v>
      </c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57">
        <v>370</v>
      </c>
      <c r="FD170" s="13">
        <v>370</v>
      </c>
      <c r="FE170" s="16" t="s">
        <v>174</v>
      </c>
      <c r="FF170" s="13"/>
      <c r="FG170" s="13"/>
      <c r="FH170" s="13"/>
      <c r="FI170" s="13">
        <v>1</v>
      </c>
      <c r="FJ170" s="13"/>
      <c r="FK170" s="13"/>
      <c r="FL170" s="13"/>
      <c r="FM170" s="13">
        <v>1</v>
      </c>
      <c r="FN170" s="13">
        <v>1</v>
      </c>
      <c r="FO170" s="13">
        <v>1</v>
      </c>
      <c r="FP170" s="13">
        <v>1</v>
      </c>
      <c r="FQ170" s="13"/>
      <c r="FR170" s="13">
        <v>3</v>
      </c>
      <c r="FS170" s="13">
        <v>5</v>
      </c>
      <c r="FT170" s="13">
        <v>6</v>
      </c>
      <c r="FU170" s="13">
        <v>3</v>
      </c>
      <c r="FV170" s="13">
        <v>4</v>
      </c>
      <c r="FW170" s="13">
        <v>3</v>
      </c>
      <c r="FX170" s="13">
        <v>7</v>
      </c>
      <c r="FY170" s="13">
        <v>4</v>
      </c>
      <c r="FZ170" s="13">
        <v>6</v>
      </c>
      <c r="GA170" s="13">
        <v>12</v>
      </c>
      <c r="GB170" s="13">
        <v>5</v>
      </c>
      <c r="GC170" s="13">
        <v>6</v>
      </c>
      <c r="GD170" s="13">
        <v>3</v>
      </c>
      <c r="GE170" s="13">
        <v>6</v>
      </c>
      <c r="GF170" s="13">
        <v>5</v>
      </c>
      <c r="GG170" s="13">
        <v>2</v>
      </c>
      <c r="GH170" s="13">
        <v>3</v>
      </c>
      <c r="GI170" s="13">
        <v>4</v>
      </c>
      <c r="GJ170" s="13">
        <v>3</v>
      </c>
      <c r="GK170" s="13">
        <v>7</v>
      </c>
      <c r="GL170" s="13">
        <v>6</v>
      </c>
      <c r="GM170" s="13">
        <v>4</v>
      </c>
      <c r="GN170" s="13">
        <v>5</v>
      </c>
      <c r="GO170" s="13">
        <v>7</v>
      </c>
      <c r="GP170" s="13">
        <v>11</v>
      </c>
      <c r="GQ170" s="13">
        <v>4</v>
      </c>
      <c r="GR170" s="13">
        <v>8</v>
      </c>
      <c r="GS170" s="13">
        <v>4</v>
      </c>
      <c r="GT170" s="13">
        <v>5</v>
      </c>
      <c r="GU170" s="13">
        <v>7</v>
      </c>
      <c r="GV170" s="13">
        <v>7</v>
      </c>
      <c r="GW170" s="13">
        <v>10</v>
      </c>
      <c r="GX170" s="13">
        <v>8</v>
      </c>
      <c r="GY170" s="13">
        <v>11</v>
      </c>
      <c r="GZ170" s="13">
        <v>5</v>
      </c>
      <c r="HA170" s="13">
        <v>5</v>
      </c>
      <c r="HB170" s="13">
        <v>6</v>
      </c>
      <c r="HC170" s="13">
        <v>2</v>
      </c>
      <c r="HD170" s="13">
        <v>3</v>
      </c>
      <c r="HE170" s="13">
        <v>2</v>
      </c>
      <c r="HF170" s="13">
        <v>5</v>
      </c>
      <c r="HG170" s="13">
        <v>2</v>
      </c>
      <c r="HH170" s="13">
        <v>7</v>
      </c>
      <c r="HI170" s="13">
        <v>1</v>
      </c>
      <c r="HJ170" s="13">
        <v>3</v>
      </c>
      <c r="HK170" s="13">
        <v>2</v>
      </c>
      <c r="HL170" s="13">
        <v>4</v>
      </c>
      <c r="HM170" s="13">
        <v>3</v>
      </c>
      <c r="HN170" s="13">
        <v>5</v>
      </c>
      <c r="HO170" s="13"/>
      <c r="HP170" s="13">
        <v>3</v>
      </c>
      <c r="HQ170" s="13"/>
      <c r="HR170" s="13">
        <v>3</v>
      </c>
      <c r="HS170" s="13">
        <v>2</v>
      </c>
      <c r="HT170" s="13">
        <v>1</v>
      </c>
      <c r="HU170" s="13">
        <v>1</v>
      </c>
      <c r="HV170" s="13">
        <v>1</v>
      </c>
      <c r="HW170" s="13">
        <v>1</v>
      </c>
      <c r="HX170" s="13">
        <v>2</v>
      </c>
      <c r="HY170" s="13"/>
      <c r="HZ170" s="13">
        <v>1</v>
      </c>
      <c r="IA170" s="13"/>
      <c r="IB170" s="13"/>
      <c r="IC170" s="13"/>
      <c r="ID170" s="13"/>
      <c r="IE170" s="13">
        <v>2</v>
      </c>
      <c r="IF170" s="13">
        <v>2</v>
      </c>
      <c r="IG170" s="13">
        <v>1</v>
      </c>
      <c r="IH170" s="13"/>
      <c r="II170" s="13"/>
      <c r="IJ170" s="13"/>
      <c r="IK170" s="13"/>
      <c r="IL170" s="13">
        <v>2</v>
      </c>
      <c r="IM170" s="13">
        <v>1</v>
      </c>
      <c r="IN170" s="13">
        <v>2</v>
      </c>
      <c r="IO170" s="13"/>
      <c r="IP170" s="13"/>
      <c r="IQ170" s="13">
        <v>1</v>
      </c>
      <c r="IR170" s="13">
        <v>1</v>
      </c>
      <c r="IS170" s="13"/>
      <c r="IT170" s="13"/>
      <c r="IU170" s="13">
        <v>1</v>
      </c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57">
        <v>282</v>
      </c>
      <c r="JJ170" s="13"/>
      <c r="JK170" s="13"/>
      <c r="JL170" s="13"/>
      <c r="JM170" s="13"/>
      <c r="JN170" s="13"/>
      <c r="JO170" s="13"/>
      <c r="JP170" s="13"/>
      <c r="JQ170" s="13"/>
      <c r="JR170" s="13"/>
      <c r="JS170" s="13">
        <v>1</v>
      </c>
      <c r="JT170" s="13"/>
      <c r="JU170" s="13"/>
      <c r="JV170" s="13"/>
      <c r="JW170" s="13"/>
      <c r="JX170" s="13"/>
      <c r="JY170" s="13"/>
      <c r="JZ170" s="13"/>
      <c r="KA170" s="13">
        <v>1</v>
      </c>
      <c r="KB170" s="13"/>
      <c r="KC170" s="13">
        <v>1</v>
      </c>
      <c r="KD170" s="13">
        <v>1</v>
      </c>
      <c r="KE170" s="13"/>
      <c r="KF170" s="13"/>
      <c r="KG170" s="13"/>
      <c r="KH170" s="13"/>
      <c r="KI170" s="13">
        <v>1</v>
      </c>
      <c r="KJ170" s="13"/>
      <c r="KK170" s="13"/>
      <c r="KL170" s="13"/>
      <c r="KM170" s="13"/>
      <c r="KN170" s="13">
        <v>1</v>
      </c>
      <c r="KO170" s="13"/>
      <c r="KP170" s="13"/>
      <c r="KQ170" s="13">
        <v>1</v>
      </c>
      <c r="KR170" s="13"/>
      <c r="KS170" s="13"/>
      <c r="KT170" s="13"/>
      <c r="KU170" s="13"/>
      <c r="KV170" s="13"/>
      <c r="KW170" s="13"/>
      <c r="KX170" s="13"/>
      <c r="KY170" s="13">
        <v>2</v>
      </c>
      <c r="KZ170" s="13"/>
      <c r="LA170" s="13"/>
      <c r="LB170" s="13"/>
      <c r="LC170" s="13"/>
      <c r="LD170" s="13"/>
      <c r="LE170" s="13"/>
      <c r="LF170" s="13"/>
      <c r="LG170" s="13"/>
      <c r="LH170" s="13">
        <v>1</v>
      </c>
      <c r="LI170" s="13"/>
      <c r="LJ170" s="13"/>
      <c r="LK170" s="13"/>
      <c r="LL170" s="13"/>
      <c r="LM170" s="13"/>
      <c r="LN170" s="13"/>
      <c r="LO170" s="13"/>
      <c r="LP170" s="13"/>
      <c r="LQ170" s="13">
        <v>1</v>
      </c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57">
        <v>11</v>
      </c>
      <c r="NO170" s="13">
        <v>293</v>
      </c>
    </row>
    <row r="171" spans="1:379">
      <c r="A171" s="314" t="s">
        <v>296</v>
      </c>
      <c r="B171" s="37">
        <f t="shared" ref="B171:U171" si="251">+X180</f>
        <v>473</v>
      </c>
      <c r="C171" s="37">
        <f t="shared" si="251"/>
        <v>458</v>
      </c>
      <c r="D171" s="37">
        <f t="shared" si="251"/>
        <v>665</v>
      </c>
      <c r="E171" s="37">
        <f t="shared" si="251"/>
        <v>673</v>
      </c>
      <c r="F171" s="37">
        <f t="shared" si="251"/>
        <v>2052</v>
      </c>
      <c r="G171" s="37">
        <f t="shared" si="251"/>
        <v>1992</v>
      </c>
      <c r="H171" s="37">
        <f t="shared" si="251"/>
        <v>2221</v>
      </c>
      <c r="I171" s="37">
        <f t="shared" si="251"/>
        <v>1905</v>
      </c>
      <c r="J171" s="37">
        <f t="shared" si="251"/>
        <v>1570</v>
      </c>
      <c r="K171" s="37">
        <f t="shared" si="251"/>
        <v>1415</v>
      </c>
      <c r="L171" s="37">
        <f t="shared" si="251"/>
        <v>1168</v>
      </c>
      <c r="M171" s="37">
        <f t="shared" si="251"/>
        <v>1032</v>
      </c>
      <c r="N171" s="37">
        <f t="shared" si="251"/>
        <v>773</v>
      </c>
      <c r="O171" s="37">
        <f t="shared" si="251"/>
        <v>580</v>
      </c>
      <c r="P171" s="37">
        <f t="shared" si="251"/>
        <v>413</v>
      </c>
      <c r="Q171" s="37">
        <f t="shared" si="251"/>
        <v>373</v>
      </c>
      <c r="R171" s="37">
        <f t="shared" si="251"/>
        <v>212</v>
      </c>
      <c r="S171" s="37">
        <f t="shared" si="251"/>
        <v>269</v>
      </c>
      <c r="T171" s="37">
        <f t="shared" si="251"/>
        <v>53</v>
      </c>
      <c r="U171" s="37">
        <f t="shared" si="251"/>
        <v>148</v>
      </c>
      <c r="W171" s="16" t="s">
        <v>220</v>
      </c>
      <c r="X171" s="616">
        <f t="shared" si="230"/>
        <v>314</v>
      </c>
      <c r="Y171" s="616">
        <f t="shared" si="231"/>
        <v>294</v>
      </c>
      <c r="Z171" s="616">
        <f t="shared" si="232"/>
        <v>1077</v>
      </c>
      <c r="AA171" s="616">
        <f t="shared" si="233"/>
        <v>1091</v>
      </c>
      <c r="AB171" s="616">
        <f t="shared" si="234"/>
        <v>2754</v>
      </c>
      <c r="AC171" s="616">
        <f t="shared" si="235"/>
        <v>2606</v>
      </c>
      <c r="AD171" s="616">
        <f t="shared" si="236"/>
        <v>2976</v>
      </c>
      <c r="AE171" s="616">
        <f t="shared" si="237"/>
        <v>2785</v>
      </c>
      <c r="AF171" s="616">
        <f t="shared" si="238"/>
        <v>2989</v>
      </c>
      <c r="AG171" s="616">
        <f t="shared" si="239"/>
        <v>2842</v>
      </c>
      <c r="AH171" s="616">
        <f t="shared" si="240"/>
        <v>2202</v>
      </c>
      <c r="AI171" s="616">
        <f t="shared" si="241"/>
        <v>2197</v>
      </c>
      <c r="AJ171" s="616">
        <f t="shared" si="242"/>
        <v>1445</v>
      </c>
      <c r="AK171" s="616">
        <f t="shared" si="243"/>
        <v>1275</v>
      </c>
      <c r="AL171" s="616">
        <f t="shared" si="244"/>
        <v>816</v>
      </c>
      <c r="AM171" s="616">
        <f t="shared" si="245"/>
        <v>767</v>
      </c>
      <c r="AN171" s="616">
        <f t="shared" si="246"/>
        <v>387</v>
      </c>
      <c r="AO171" s="616">
        <f t="shared" si="247"/>
        <v>526</v>
      </c>
      <c r="AP171" s="616">
        <f t="shared" si="248"/>
        <v>101</v>
      </c>
      <c r="AQ171" s="616">
        <f t="shared" si="249"/>
        <v>260</v>
      </c>
      <c r="AR171" s="616">
        <f t="shared" si="250"/>
        <v>262</v>
      </c>
      <c r="AT171" s="16" t="s">
        <v>220</v>
      </c>
      <c r="AU171" s="13">
        <v>8</v>
      </c>
      <c r="AV171" s="13">
        <v>25</v>
      </c>
      <c r="AW171" s="13">
        <v>31</v>
      </c>
      <c r="AX171" s="13">
        <v>26</v>
      </c>
      <c r="AY171" s="13">
        <v>33</v>
      </c>
      <c r="AZ171" s="13">
        <v>28</v>
      </c>
      <c r="BA171" s="13">
        <v>26</v>
      </c>
      <c r="BB171" s="13">
        <v>32</v>
      </c>
      <c r="BC171" s="13">
        <v>47</v>
      </c>
      <c r="BD171" s="13">
        <v>38</v>
      </c>
      <c r="BE171" s="13">
        <v>38</v>
      </c>
      <c r="BF171" s="13">
        <v>50</v>
      </c>
      <c r="BG171" s="13">
        <v>66</v>
      </c>
      <c r="BH171" s="13">
        <v>81</v>
      </c>
      <c r="BI171" s="13">
        <v>83</v>
      </c>
      <c r="BJ171" s="13">
        <v>116</v>
      </c>
      <c r="BK171" s="13">
        <v>129</v>
      </c>
      <c r="BL171" s="13">
        <v>157</v>
      </c>
      <c r="BM171" s="13">
        <v>206</v>
      </c>
      <c r="BN171" s="13">
        <v>165</v>
      </c>
      <c r="BO171" s="13">
        <v>221</v>
      </c>
      <c r="BP171" s="13">
        <v>233</v>
      </c>
      <c r="BQ171" s="13">
        <v>224</v>
      </c>
      <c r="BR171" s="13">
        <v>283</v>
      </c>
      <c r="BS171" s="13">
        <v>280</v>
      </c>
      <c r="BT171" s="13">
        <v>264</v>
      </c>
      <c r="BU171" s="13">
        <v>252</v>
      </c>
      <c r="BV171" s="13">
        <v>293</v>
      </c>
      <c r="BW171" s="13">
        <v>262</v>
      </c>
      <c r="BX171" s="13">
        <v>294</v>
      </c>
      <c r="BY171" s="13">
        <v>314</v>
      </c>
      <c r="BZ171" s="13">
        <v>306</v>
      </c>
      <c r="CA171" s="13">
        <v>266</v>
      </c>
      <c r="CB171" s="13">
        <v>263</v>
      </c>
      <c r="CC171" s="13">
        <v>276</v>
      </c>
      <c r="CD171" s="13">
        <v>294</v>
      </c>
      <c r="CE171" s="13">
        <v>268</v>
      </c>
      <c r="CF171" s="13">
        <v>273</v>
      </c>
      <c r="CG171" s="13">
        <v>267</v>
      </c>
      <c r="CH171" s="13">
        <v>258</v>
      </c>
      <c r="CI171" s="13">
        <v>278</v>
      </c>
      <c r="CJ171" s="13">
        <v>302</v>
      </c>
      <c r="CK171" s="13">
        <v>289</v>
      </c>
      <c r="CL171" s="13">
        <v>319</v>
      </c>
      <c r="CM171" s="13">
        <v>315</v>
      </c>
      <c r="CN171" s="13">
        <v>281</v>
      </c>
      <c r="CO171" s="13">
        <v>272</v>
      </c>
      <c r="CP171" s="13">
        <v>268</v>
      </c>
      <c r="CQ171" s="13">
        <v>252</v>
      </c>
      <c r="CR171" s="13">
        <v>266</v>
      </c>
      <c r="CS171" s="13">
        <v>232</v>
      </c>
      <c r="CT171" s="13">
        <v>251</v>
      </c>
      <c r="CU171" s="13">
        <v>241</v>
      </c>
      <c r="CV171" s="13">
        <v>253</v>
      </c>
      <c r="CW171" s="13">
        <v>228</v>
      </c>
      <c r="CX171" s="13">
        <v>228</v>
      </c>
      <c r="CY171" s="13">
        <v>199</v>
      </c>
      <c r="CZ171" s="13">
        <v>204</v>
      </c>
      <c r="DA171" s="13">
        <v>173</v>
      </c>
      <c r="DB171" s="13">
        <v>188</v>
      </c>
      <c r="DC171" s="13">
        <v>196</v>
      </c>
      <c r="DD171" s="13">
        <v>156</v>
      </c>
      <c r="DE171" s="13">
        <v>134</v>
      </c>
      <c r="DF171" s="13">
        <v>127</v>
      </c>
      <c r="DG171" s="13">
        <v>116</v>
      </c>
      <c r="DH171" s="13">
        <v>125</v>
      </c>
      <c r="DI171" s="13">
        <v>102</v>
      </c>
      <c r="DJ171" s="13">
        <v>114</v>
      </c>
      <c r="DK171" s="13">
        <v>116</v>
      </c>
      <c r="DL171" s="13">
        <v>89</v>
      </c>
      <c r="DM171" s="13">
        <v>83</v>
      </c>
      <c r="DN171" s="13">
        <v>86</v>
      </c>
      <c r="DO171" s="13">
        <v>98</v>
      </c>
      <c r="DP171" s="13">
        <v>84</v>
      </c>
      <c r="DQ171" s="13">
        <v>72</v>
      </c>
      <c r="DR171" s="13">
        <v>75</v>
      </c>
      <c r="DS171" s="13">
        <v>70</v>
      </c>
      <c r="DT171" s="13">
        <v>75</v>
      </c>
      <c r="DU171" s="13">
        <v>67</v>
      </c>
      <c r="DV171" s="13">
        <v>57</v>
      </c>
      <c r="DW171" s="13">
        <v>56</v>
      </c>
      <c r="DX171" s="13">
        <v>51</v>
      </c>
      <c r="DY171" s="13">
        <v>57</v>
      </c>
      <c r="DZ171" s="13">
        <v>55</v>
      </c>
      <c r="EA171" s="13">
        <v>57</v>
      </c>
      <c r="EB171" s="13">
        <v>50</v>
      </c>
      <c r="EC171" s="13">
        <v>37</v>
      </c>
      <c r="ED171" s="13">
        <v>49</v>
      </c>
      <c r="EE171" s="13">
        <v>56</v>
      </c>
      <c r="EF171" s="13">
        <v>58</v>
      </c>
      <c r="EG171" s="13">
        <v>40</v>
      </c>
      <c r="EH171" s="13">
        <v>35</v>
      </c>
      <c r="EI171" s="13">
        <v>35</v>
      </c>
      <c r="EJ171" s="13">
        <v>34</v>
      </c>
      <c r="EK171" s="13">
        <v>24</v>
      </c>
      <c r="EL171" s="13">
        <v>24</v>
      </c>
      <c r="EM171" s="13">
        <v>22</v>
      </c>
      <c r="EN171" s="13">
        <v>17</v>
      </c>
      <c r="EO171" s="13">
        <v>10</v>
      </c>
      <c r="EP171" s="13">
        <v>7</v>
      </c>
      <c r="EQ171" s="13">
        <v>5</v>
      </c>
      <c r="ER171" s="13">
        <v>4</v>
      </c>
      <c r="ES171" s="13">
        <v>2</v>
      </c>
      <c r="ET171" s="13"/>
      <c r="EU171" s="13"/>
      <c r="EV171" s="13"/>
      <c r="EW171" s="13">
        <v>1</v>
      </c>
      <c r="EX171" s="13"/>
      <c r="EY171" s="13"/>
      <c r="EZ171" s="13"/>
      <c r="FA171" s="13"/>
      <c r="FB171" s="13">
        <v>2</v>
      </c>
      <c r="FC171" s="57">
        <v>14645</v>
      </c>
      <c r="FD171" s="13">
        <v>14645</v>
      </c>
      <c r="FE171" s="16" t="s">
        <v>220</v>
      </c>
      <c r="FF171" s="13">
        <v>8</v>
      </c>
      <c r="FG171" s="13">
        <v>42</v>
      </c>
      <c r="FH171" s="13">
        <v>25</v>
      </c>
      <c r="FI171" s="13">
        <v>29</v>
      </c>
      <c r="FJ171" s="13">
        <v>27</v>
      </c>
      <c r="FK171" s="13">
        <v>27</v>
      </c>
      <c r="FL171" s="13">
        <v>42</v>
      </c>
      <c r="FM171" s="13">
        <v>40</v>
      </c>
      <c r="FN171" s="13">
        <v>26</v>
      </c>
      <c r="FO171" s="13">
        <v>48</v>
      </c>
      <c r="FP171" s="13">
        <v>60</v>
      </c>
      <c r="FQ171" s="13">
        <v>68</v>
      </c>
      <c r="FR171" s="13">
        <v>54</v>
      </c>
      <c r="FS171" s="13">
        <v>78</v>
      </c>
      <c r="FT171" s="13">
        <v>75</v>
      </c>
      <c r="FU171" s="13">
        <v>82</v>
      </c>
      <c r="FV171" s="13">
        <v>128</v>
      </c>
      <c r="FW171" s="13">
        <v>156</v>
      </c>
      <c r="FX171" s="13">
        <v>187</v>
      </c>
      <c r="FY171" s="13">
        <v>189</v>
      </c>
      <c r="FZ171" s="13">
        <v>250</v>
      </c>
      <c r="GA171" s="13">
        <v>249</v>
      </c>
      <c r="GB171" s="13">
        <v>267</v>
      </c>
      <c r="GC171" s="13">
        <v>283</v>
      </c>
      <c r="GD171" s="13">
        <v>286</v>
      </c>
      <c r="GE171" s="13">
        <v>282</v>
      </c>
      <c r="GF171" s="13">
        <v>264</v>
      </c>
      <c r="GG171" s="13">
        <v>283</v>
      </c>
      <c r="GH171" s="13">
        <v>288</v>
      </c>
      <c r="GI171" s="13">
        <v>302</v>
      </c>
      <c r="GJ171" s="13">
        <v>331</v>
      </c>
      <c r="GK171" s="13">
        <v>308</v>
      </c>
      <c r="GL171" s="13">
        <v>281</v>
      </c>
      <c r="GM171" s="13">
        <v>302</v>
      </c>
      <c r="GN171" s="13">
        <v>308</v>
      </c>
      <c r="GO171" s="13">
        <v>274</v>
      </c>
      <c r="GP171" s="13">
        <v>315</v>
      </c>
      <c r="GQ171" s="13">
        <v>307</v>
      </c>
      <c r="GR171" s="13">
        <v>257</v>
      </c>
      <c r="GS171" s="13">
        <v>293</v>
      </c>
      <c r="GT171" s="13">
        <v>335</v>
      </c>
      <c r="GU171" s="13">
        <v>321</v>
      </c>
      <c r="GV171" s="13">
        <v>313</v>
      </c>
      <c r="GW171" s="13">
        <v>281</v>
      </c>
      <c r="GX171" s="13">
        <v>295</v>
      </c>
      <c r="GY171" s="13">
        <v>308</v>
      </c>
      <c r="GZ171" s="13">
        <v>285</v>
      </c>
      <c r="HA171" s="13">
        <v>283</v>
      </c>
      <c r="HB171" s="13">
        <v>285</v>
      </c>
      <c r="HC171" s="13">
        <v>283</v>
      </c>
      <c r="HD171" s="13">
        <v>268</v>
      </c>
      <c r="HE171" s="13">
        <v>227</v>
      </c>
      <c r="HF171" s="13">
        <v>236</v>
      </c>
      <c r="HG171" s="13">
        <v>233</v>
      </c>
      <c r="HH171" s="13">
        <v>203</v>
      </c>
      <c r="HI171" s="13">
        <v>199</v>
      </c>
      <c r="HJ171" s="13">
        <v>223</v>
      </c>
      <c r="HK171" s="13">
        <v>207</v>
      </c>
      <c r="HL171" s="13">
        <v>192</v>
      </c>
      <c r="HM171" s="13">
        <v>214</v>
      </c>
      <c r="HN171" s="13">
        <v>178</v>
      </c>
      <c r="HO171" s="13">
        <v>197</v>
      </c>
      <c r="HP171" s="13">
        <v>155</v>
      </c>
      <c r="HQ171" s="13">
        <v>166</v>
      </c>
      <c r="HR171" s="13">
        <v>135</v>
      </c>
      <c r="HS171" s="13">
        <v>137</v>
      </c>
      <c r="HT171" s="13">
        <v>126</v>
      </c>
      <c r="HU171" s="13">
        <v>134</v>
      </c>
      <c r="HV171" s="13">
        <v>95</v>
      </c>
      <c r="HW171" s="13">
        <v>122</v>
      </c>
      <c r="HX171" s="13">
        <v>96</v>
      </c>
      <c r="HY171" s="13">
        <v>92</v>
      </c>
      <c r="HZ171" s="13">
        <v>96</v>
      </c>
      <c r="IA171" s="13">
        <v>88</v>
      </c>
      <c r="IB171" s="13">
        <v>85</v>
      </c>
      <c r="IC171" s="13">
        <v>94</v>
      </c>
      <c r="ID171" s="13">
        <v>59</v>
      </c>
      <c r="IE171" s="13">
        <v>76</v>
      </c>
      <c r="IF171" s="13">
        <v>73</v>
      </c>
      <c r="IG171" s="13">
        <v>57</v>
      </c>
      <c r="IH171" s="13">
        <v>58</v>
      </c>
      <c r="II171" s="13">
        <v>42</v>
      </c>
      <c r="IJ171" s="13">
        <v>46</v>
      </c>
      <c r="IK171" s="13">
        <v>46</v>
      </c>
      <c r="IL171" s="13">
        <v>49</v>
      </c>
      <c r="IM171" s="13">
        <v>38</v>
      </c>
      <c r="IN171" s="13">
        <v>47</v>
      </c>
      <c r="IO171" s="13">
        <v>23</v>
      </c>
      <c r="IP171" s="13">
        <v>17</v>
      </c>
      <c r="IQ171" s="13">
        <v>21</v>
      </c>
      <c r="IR171" s="13">
        <v>20</v>
      </c>
      <c r="IS171" s="13">
        <v>18</v>
      </c>
      <c r="IT171" s="13">
        <v>17</v>
      </c>
      <c r="IU171" s="13">
        <v>17</v>
      </c>
      <c r="IV171" s="13">
        <v>6</v>
      </c>
      <c r="IW171" s="13">
        <v>9</v>
      </c>
      <c r="IX171" s="13">
        <v>3</v>
      </c>
      <c r="IY171" s="13">
        <v>4</v>
      </c>
      <c r="IZ171" s="13">
        <v>4</v>
      </c>
      <c r="JA171" s="13">
        <v>2</v>
      </c>
      <c r="JB171" s="13"/>
      <c r="JC171" s="13"/>
      <c r="JD171" s="13">
        <v>1</v>
      </c>
      <c r="JE171" s="13"/>
      <c r="JF171" s="13"/>
      <c r="JG171" s="13"/>
      <c r="JH171" s="13">
        <v>2</v>
      </c>
      <c r="JI171" s="57">
        <v>15063</v>
      </c>
      <c r="JJ171" s="13">
        <v>1</v>
      </c>
      <c r="JK171" s="13">
        <v>10</v>
      </c>
      <c r="JL171" s="13"/>
      <c r="JM171" s="13"/>
      <c r="JN171" s="13"/>
      <c r="JO171" s="13"/>
      <c r="JP171" s="13"/>
      <c r="JQ171" s="13"/>
      <c r="JR171" s="13">
        <v>1</v>
      </c>
      <c r="JS171" s="13"/>
      <c r="JT171" s="13"/>
      <c r="JU171" s="13">
        <v>2</v>
      </c>
      <c r="JV171" s="13">
        <v>2</v>
      </c>
      <c r="JW171" s="13"/>
      <c r="JX171" s="13"/>
      <c r="JY171" s="13">
        <v>2</v>
      </c>
      <c r="JZ171" s="13">
        <v>2</v>
      </c>
      <c r="KA171" s="13">
        <v>3</v>
      </c>
      <c r="KB171" s="13">
        <v>5</v>
      </c>
      <c r="KC171" s="13">
        <v>7</v>
      </c>
      <c r="KD171" s="13">
        <v>2</v>
      </c>
      <c r="KE171" s="13">
        <v>6</v>
      </c>
      <c r="KF171" s="13">
        <v>4</v>
      </c>
      <c r="KG171" s="13">
        <v>5</v>
      </c>
      <c r="KH171" s="13">
        <v>3</v>
      </c>
      <c r="KI171" s="13">
        <v>1</v>
      </c>
      <c r="KJ171" s="13">
        <v>3</v>
      </c>
      <c r="KK171" s="13">
        <v>1</v>
      </c>
      <c r="KL171" s="13">
        <v>3</v>
      </c>
      <c r="KM171" s="13">
        <v>3</v>
      </c>
      <c r="KN171" s="13">
        <v>5</v>
      </c>
      <c r="KO171" s="13">
        <v>5</v>
      </c>
      <c r="KP171" s="13">
        <v>3</v>
      </c>
      <c r="KQ171" s="13">
        <v>3</v>
      </c>
      <c r="KR171" s="13">
        <v>3</v>
      </c>
      <c r="KS171" s="13">
        <v>2</v>
      </c>
      <c r="KT171" s="13">
        <v>2</v>
      </c>
      <c r="KU171" s="13">
        <v>6</v>
      </c>
      <c r="KV171" s="13"/>
      <c r="KW171" s="13">
        <v>1</v>
      </c>
      <c r="KX171" s="13">
        <v>7</v>
      </c>
      <c r="KY171" s="13">
        <v>6</v>
      </c>
      <c r="KZ171" s="13">
        <v>2</v>
      </c>
      <c r="LA171" s="13">
        <v>3</v>
      </c>
      <c r="LB171" s="13">
        <v>4</v>
      </c>
      <c r="LC171" s="13">
        <v>3</v>
      </c>
      <c r="LD171" s="13">
        <v>3</v>
      </c>
      <c r="LE171" s="13">
        <v>2</v>
      </c>
      <c r="LF171" s="13">
        <v>3</v>
      </c>
      <c r="LG171" s="13">
        <v>3</v>
      </c>
      <c r="LH171" s="13">
        <v>1</v>
      </c>
      <c r="LI171" s="13">
        <v>1</v>
      </c>
      <c r="LJ171" s="13">
        <v>1</v>
      </c>
      <c r="LK171" s="13">
        <v>3</v>
      </c>
      <c r="LL171" s="13">
        <v>2</v>
      </c>
      <c r="LM171" s="13"/>
      <c r="LN171" s="13"/>
      <c r="LO171" s="13">
        <v>1</v>
      </c>
      <c r="LP171" s="13">
        <v>3</v>
      </c>
      <c r="LQ171" s="13">
        <v>1</v>
      </c>
      <c r="LR171" s="13">
        <v>1</v>
      </c>
      <c r="LS171" s="13">
        <v>2</v>
      </c>
      <c r="LT171" s="13">
        <v>3</v>
      </c>
      <c r="LU171" s="13">
        <v>2</v>
      </c>
      <c r="LV171" s="13">
        <v>1</v>
      </c>
      <c r="LW171" s="13">
        <v>1</v>
      </c>
      <c r="LX171" s="13">
        <v>1</v>
      </c>
      <c r="LY171" s="13">
        <v>2</v>
      </c>
      <c r="LZ171" s="13"/>
      <c r="MA171" s="13"/>
      <c r="MB171" s="13"/>
      <c r="MC171" s="13">
        <v>2</v>
      </c>
      <c r="MD171" s="13">
        <v>2</v>
      </c>
      <c r="ME171" s="13">
        <v>1</v>
      </c>
      <c r="MF171" s="13"/>
      <c r="MG171" s="13">
        <v>1</v>
      </c>
      <c r="MH171" s="13">
        <v>2</v>
      </c>
      <c r="MI171" s="13"/>
      <c r="MJ171" s="13">
        <v>1</v>
      </c>
      <c r="MK171" s="13"/>
      <c r="ML171" s="13">
        <v>4</v>
      </c>
      <c r="MM171" s="13">
        <v>2</v>
      </c>
      <c r="MN171" s="13">
        <v>5</v>
      </c>
      <c r="MO171" s="13">
        <v>2</v>
      </c>
      <c r="MP171" s="13">
        <v>3</v>
      </c>
      <c r="MQ171" s="13">
        <v>2</v>
      </c>
      <c r="MR171" s="13">
        <v>7</v>
      </c>
      <c r="MS171" s="13">
        <v>1</v>
      </c>
      <c r="MT171" s="13">
        <v>3</v>
      </c>
      <c r="MU171" s="13">
        <v>13</v>
      </c>
      <c r="MV171" s="13">
        <v>6</v>
      </c>
      <c r="MW171" s="13">
        <v>7</v>
      </c>
      <c r="MX171" s="13">
        <v>5</v>
      </c>
      <c r="MY171" s="13">
        <v>5</v>
      </c>
      <c r="MZ171" s="13">
        <v>4</v>
      </c>
      <c r="NA171" s="13">
        <v>6</v>
      </c>
      <c r="NB171" s="13">
        <v>5</v>
      </c>
      <c r="NC171" s="13">
        <v>3</v>
      </c>
      <c r="ND171" s="13">
        <v>4</v>
      </c>
      <c r="NE171" s="13">
        <v>1</v>
      </c>
      <c r="NF171" s="13"/>
      <c r="NG171" s="13">
        <v>1</v>
      </c>
      <c r="NH171" s="13"/>
      <c r="NI171" s="13"/>
      <c r="NJ171" s="13"/>
      <c r="NK171" s="13"/>
      <c r="NL171" s="13"/>
      <c r="NM171" s="13">
        <v>2</v>
      </c>
      <c r="NN171" s="57">
        <v>258</v>
      </c>
      <c r="NO171" s="13">
        <v>15321</v>
      </c>
    </row>
    <row r="172" spans="1:379">
      <c r="A172" s="315" t="s">
        <v>297</v>
      </c>
      <c r="B172" s="37">
        <f t="shared" ref="B172:K179" si="252">+X187</f>
        <v>124</v>
      </c>
      <c r="C172" s="37">
        <f t="shared" si="252"/>
        <v>106</v>
      </c>
      <c r="D172" s="37">
        <f t="shared" si="252"/>
        <v>337</v>
      </c>
      <c r="E172" s="37">
        <f t="shared" si="252"/>
        <v>366</v>
      </c>
      <c r="F172" s="37">
        <f t="shared" si="252"/>
        <v>1261</v>
      </c>
      <c r="G172" s="37">
        <f t="shared" si="252"/>
        <v>1423</v>
      </c>
      <c r="H172" s="37">
        <f t="shared" si="252"/>
        <v>1168</v>
      </c>
      <c r="I172" s="37">
        <f t="shared" si="252"/>
        <v>1167</v>
      </c>
      <c r="J172" s="37">
        <f t="shared" si="252"/>
        <v>748</v>
      </c>
      <c r="K172" s="37">
        <f t="shared" si="252"/>
        <v>753</v>
      </c>
      <c r="L172" s="37">
        <f t="shared" ref="L172:U179" si="253">+AH187</f>
        <v>605</v>
      </c>
      <c r="M172" s="37">
        <f t="shared" si="253"/>
        <v>637</v>
      </c>
      <c r="N172" s="37">
        <f t="shared" si="253"/>
        <v>449</v>
      </c>
      <c r="O172" s="37">
        <f t="shared" si="253"/>
        <v>447</v>
      </c>
      <c r="P172" s="37">
        <f t="shared" si="253"/>
        <v>332</v>
      </c>
      <c r="Q172" s="37">
        <f t="shared" si="253"/>
        <v>327</v>
      </c>
      <c r="R172" s="37">
        <f t="shared" si="253"/>
        <v>199</v>
      </c>
      <c r="S172" s="37">
        <f t="shared" si="253"/>
        <v>314</v>
      </c>
      <c r="T172" s="37">
        <f t="shared" si="253"/>
        <v>63</v>
      </c>
      <c r="U172" s="37">
        <f t="shared" si="253"/>
        <v>199</v>
      </c>
      <c r="W172" s="16" t="s">
        <v>176</v>
      </c>
      <c r="X172" s="616">
        <f t="shared" si="230"/>
        <v>26</v>
      </c>
      <c r="Y172" s="616">
        <f t="shared" si="231"/>
        <v>25</v>
      </c>
      <c r="Z172" s="616">
        <f t="shared" si="232"/>
        <v>110</v>
      </c>
      <c r="AA172" s="616">
        <f t="shared" si="233"/>
        <v>140</v>
      </c>
      <c r="AB172" s="616">
        <f t="shared" si="234"/>
        <v>344</v>
      </c>
      <c r="AC172" s="616">
        <f t="shared" si="235"/>
        <v>399</v>
      </c>
      <c r="AD172" s="616">
        <f t="shared" si="236"/>
        <v>351</v>
      </c>
      <c r="AE172" s="616">
        <f t="shared" si="237"/>
        <v>411</v>
      </c>
      <c r="AF172" s="616">
        <f t="shared" si="238"/>
        <v>332</v>
      </c>
      <c r="AG172" s="616">
        <f t="shared" si="239"/>
        <v>353</v>
      </c>
      <c r="AH172" s="616">
        <f t="shared" si="240"/>
        <v>218</v>
      </c>
      <c r="AI172" s="616">
        <f t="shared" si="241"/>
        <v>243</v>
      </c>
      <c r="AJ172" s="616">
        <f t="shared" si="242"/>
        <v>147</v>
      </c>
      <c r="AK172" s="616">
        <f t="shared" si="243"/>
        <v>146</v>
      </c>
      <c r="AL172" s="616">
        <f t="shared" si="244"/>
        <v>70</v>
      </c>
      <c r="AM172" s="616">
        <f t="shared" si="245"/>
        <v>59</v>
      </c>
      <c r="AN172" s="616">
        <f t="shared" si="246"/>
        <v>21</v>
      </c>
      <c r="AO172" s="616">
        <f t="shared" si="247"/>
        <v>29</v>
      </c>
      <c r="AP172" s="616">
        <f t="shared" si="248"/>
        <v>1</v>
      </c>
      <c r="AQ172" s="616">
        <f t="shared" si="249"/>
        <v>6</v>
      </c>
      <c r="AR172" s="616">
        <f t="shared" si="250"/>
        <v>26</v>
      </c>
      <c r="AT172" s="16" t="s">
        <v>176</v>
      </c>
      <c r="AU172" s="13"/>
      <c r="AV172" s="13">
        <v>2</v>
      </c>
      <c r="AW172" s="13">
        <v>6</v>
      </c>
      <c r="AX172" s="13">
        <v>4</v>
      </c>
      <c r="AY172" s="13"/>
      <c r="AZ172" s="13">
        <v>3</v>
      </c>
      <c r="BA172" s="13">
        <v>1</v>
      </c>
      <c r="BB172" s="13">
        <v>4</v>
      </c>
      <c r="BC172" s="13">
        <v>2</v>
      </c>
      <c r="BD172" s="13">
        <v>3</v>
      </c>
      <c r="BE172" s="13">
        <v>6</v>
      </c>
      <c r="BF172" s="13">
        <v>1</v>
      </c>
      <c r="BG172" s="13">
        <v>2</v>
      </c>
      <c r="BH172" s="13">
        <v>7</v>
      </c>
      <c r="BI172" s="13">
        <v>13</v>
      </c>
      <c r="BJ172" s="13">
        <v>13</v>
      </c>
      <c r="BK172" s="13">
        <v>16</v>
      </c>
      <c r="BL172" s="13">
        <v>23</v>
      </c>
      <c r="BM172" s="13">
        <v>25</v>
      </c>
      <c r="BN172" s="13">
        <v>34</v>
      </c>
      <c r="BO172" s="13">
        <v>35</v>
      </c>
      <c r="BP172" s="13">
        <v>37</v>
      </c>
      <c r="BQ172" s="13">
        <v>34</v>
      </c>
      <c r="BR172" s="13">
        <v>37</v>
      </c>
      <c r="BS172" s="13">
        <v>37</v>
      </c>
      <c r="BT172" s="13">
        <v>42</v>
      </c>
      <c r="BU172" s="13">
        <v>35</v>
      </c>
      <c r="BV172" s="13">
        <v>40</v>
      </c>
      <c r="BW172" s="13">
        <v>51</v>
      </c>
      <c r="BX172" s="13">
        <v>51</v>
      </c>
      <c r="BY172" s="13">
        <v>41</v>
      </c>
      <c r="BZ172" s="13">
        <v>43</v>
      </c>
      <c r="CA172" s="13">
        <v>43</v>
      </c>
      <c r="CB172" s="13">
        <v>47</v>
      </c>
      <c r="CC172" s="13">
        <v>47</v>
      </c>
      <c r="CD172" s="13">
        <v>36</v>
      </c>
      <c r="CE172" s="13">
        <v>39</v>
      </c>
      <c r="CF172" s="13">
        <v>38</v>
      </c>
      <c r="CG172" s="13">
        <v>38</v>
      </c>
      <c r="CH172" s="13">
        <v>39</v>
      </c>
      <c r="CI172" s="13">
        <v>43</v>
      </c>
      <c r="CJ172" s="13">
        <v>29</v>
      </c>
      <c r="CK172" s="13">
        <v>45</v>
      </c>
      <c r="CL172" s="13">
        <v>30</v>
      </c>
      <c r="CM172" s="13">
        <v>36</v>
      </c>
      <c r="CN172" s="13">
        <v>38</v>
      </c>
      <c r="CO172" s="13">
        <v>32</v>
      </c>
      <c r="CP172" s="13">
        <v>26</v>
      </c>
      <c r="CQ172" s="13">
        <v>32</v>
      </c>
      <c r="CR172" s="13">
        <v>42</v>
      </c>
      <c r="CS172" s="13">
        <v>25</v>
      </c>
      <c r="CT172" s="13">
        <v>42</v>
      </c>
      <c r="CU172" s="13">
        <v>27</v>
      </c>
      <c r="CV172" s="13">
        <v>32</v>
      </c>
      <c r="CW172" s="13">
        <v>21</v>
      </c>
      <c r="CX172" s="13">
        <v>19</v>
      </c>
      <c r="CY172" s="13">
        <v>20</v>
      </c>
      <c r="CZ172" s="13">
        <v>20</v>
      </c>
      <c r="DA172" s="13">
        <v>22</v>
      </c>
      <c r="DB172" s="13">
        <v>15</v>
      </c>
      <c r="DC172" s="13">
        <v>14</v>
      </c>
      <c r="DD172" s="13">
        <v>19</v>
      </c>
      <c r="DE172" s="13">
        <v>24</v>
      </c>
      <c r="DF172" s="13">
        <v>17</v>
      </c>
      <c r="DG172" s="13">
        <v>15</v>
      </c>
      <c r="DH172" s="13">
        <v>17</v>
      </c>
      <c r="DI172" s="13">
        <v>12</v>
      </c>
      <c r="DJ172" s="13">
        <v>14</v>
      </c>
      <c r="DK172" s="13">
        <v>8</v>
      </c>
      <c r="DL172" s="13">
        <v>6</v>
      </c>
      <c r="DM172" s="13">
        <v>13</v>
      </c>
      <c r="DN172" s="13">
        <v>8</v>
      </c>
      <c r="DO172" s="13">
        <v>4</v>
      </c>
      <c r="DP172" s="13">
        <v>3</v>
      </c>
      <c r="DQ172" s="13">
        <v>6</v>
      </c>
      <c r="DR172" s="13">
        <v>9</v>
      </c>
      <c r="DS172" s="13">
        <v>4</v>
      </c>
      <c r="DT172" s="13">
        <v>5</v>
      </c>
      <c r="DU172" s="13">
        <v>5</v>
      </c>
      <c r="DV172" s="13">
        <v>2</v>
      </c>
      <c r="DW172" s="13">
        <v>7</v>
      </c>
      <c r="DX172" s="13">
        <v>2</v>
      </c>
      <c r="DY172" s="13">
        <v>4</v>
      </c>
      <c r="DZ172" s="13">
        <v>3</v>
      </c>
      <c r="EA172" s="13">
        <v>3</v>
      </c>
      <c r="EB172" s="13">
        <v>1</v>
      </c>
      <c r="EC172" s="13">
        <v>1</v>
      </c>
      <c r="ED172" s="13">
        <v>5</v>
      </c>
      <c r="EE172" s="13">
        <v>2</v>
      </c>
      <c r="EF172" s="13">
        <v>1</v>
      </c>
      <c r="EG172" s="13">
        <v>1</v>
      </c>
      <c r="EH172" s="13">
        <v>1</v>
      </c>
      <c r="EI172" s="13"/>
      <c r="EJ172" s="13">
        <v>3</v>
      </c>
      <c r="EK172" s="13"/>
      <c r="EL172" s="13"/>
      <c r="EM172" s="13">
        <v>1</v>
      </c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57">
        <v>1811</v>
      </c>
      <c r="FD172" s="13">
        <v>1811</v>
      </c>
      <c r="FE172" s="16" t="s">
        <v>176</v>
      </c>
      <c r="FF172" s="13">
        <v>1</v>
      </c>
      <c r="FG172" s="13">
        <v>1</v>
      </c>
      <c r="FH172" s="13">
        <v>3</v>
      </c>
      <c r="FI172" s="13">
        <v>2</v>
      </c>
      <c r="FJ172" s="13">
        <v>1</v>
      </c>
      <c r="FK172" s="13">
        <v>4</v>
      </c>
      <c r="FL172" s="13">
        <v>5</v>
      </c>
      <c r="FM172" s="13">
        <v>3</v>
      </c>
      <c r="FN172" s="13">
        <v>3</v>
      </c>
      <c r="FO172" s="13">
        <v>3</v>
      </c>
      <c r="FP172" s="13">
        <v>1</v>
      </c>
      <c r="FQ172" s="13">
        <v>4</v>
      </c>
      <c r="FR172" s="13">
        <v>4</v>
      </c>
      <c r="FS172" s="13">
        <v>5</v>
      </c>
      <c r="FT172" s="13">
        <v>6</v>
      </c>
      <c r="FU172" s="13">
        <v>13</v>
      </c>
      <c r="FV172" s="13">
        <v>14</v>
      </c>
      <c r="FW172" s="13">
        <v>18</v>
      </c>
      <c r="FX172" s="13">
        <v>19</v>
      </c>
      <c r="FY172" s="13">
        <v>26</v>
      </c>
      <c r="FZ172" s="13">
        <v>23</v>
      </c>
      <c r="GA172" s="13">
        <v>30</v>
      </c>
      <c r="GB172" s="13">
        <v>40</v>
      </c>
      <c r="GC172" s="13">
        <v>40</v>
      </c>
      <c r="GD172" s="13">
        <v>40</v>
      </c>
      <c r="GE172" s="13">
        <v>30</v>
      </c>
      <c r="GF172" s="13">
        <v>46</v>
      </c>
      <c r="GG172" s="13">
        <v>28</v>
      </c>
      <c r="GH172" s="13">
        <v>23</v>
      </c>
      <c r="GI172" s="13">
        <v>44</v>
      </c>
      <c r="GJ172" s="13">
        <v>37</v>
      </c>
      <c r="GK172" s="13">
        <v>32</v>
      </c>
      <c r="GL172" s="13">
        <v>27</v>
      </c>
      <c r="GM172" s="13">
        <v>35</v>
      </c>
      <c r="GN172" s="13">
        <v>29</v>
      </c>
      <c r="GO172" s="13">
        <v>42</v>
      </c>
      <c r="GP172" s="13">
        <v>34</v>
      </c>
      <c r="GQ172" s="13">
        <v>37</v>
      </c>
      <c r="GR172" s="13">
        <v>38</v>
      </c>
      <c r="GS172" s="13">
        <v>40</v>
      </c>
      <c r="GT172" s="13">
        <v>38</v>
      </c>
      <c r="GU172" s="13">
        <v>45</v>
      </c>
      <c r="GV172" s="13">
        <v>36</v>
      </c>
      <c r="GW172" s="13">
        <v>32</v>
      </c>
      <c r="GX172" s="13">
        <v>30</v>
      </c>
      <c r="GY172" s="13">
        <v>34</v>
      </c>
      <c r="GZ172" s="13">
        <v>38</v>
      </c>
      <c r="HA172" s="13">
        <v>24</v>
      </c>
      <c r="HB172" s="13">
        <v>31</v>
      </c>
      <c r="HC172" s="13">
        <v>24</v>
      </c>
      <c r="HD172" s="13">
        <v>33</v>
      </c>
      <c r="HE172" s="13">
        <v>27</v>
      </c>
      <c r="HF172" s="13">
        <v>28</v>
      </c>
      <c r="HG172" s="13">
        <v>19</v>
      </c>
      <c r="HH172" s="13">
        <v>14</v>
      </c>
      <c r="HI172" s="13">
        <v>21</v>
      </c>
      <c r="HJ172" s="13">
        <v>18</v>
      </c>
      <c r="HK172" s="13">
        <v>22</v>
      </c>
      <c r="HL172" s="13">
        <v>21</v>
      </c>
      <c r="HM172" s="13">
        <v>15</v>
      </c>
      <c r="HN172" s="13">
        <v>14</v>
      </c>
      <c r="HO172" s="13">
        <v>15</v>
      </c>
      <c r="HP172" s="13">
        <v>21</v>
      </c>
      <c r="HQ172" s="13">
        <v>15</v>
      </c>
      <c r="HR172" s="13">
        <v>13</v>
      </c>
      <c r="HS172" s="13">
        <v>16</v>
      </c>
      <c r="HT172" s="13">
        <v>17</v>
      </c>
      <c r="HU172" s="13">
        <v>11</v>
      </c>
      <c r="HV172" s="13">
        <v>16</v>
      </c>
      <c r="HW172" s="13">
        <v>9</v>
      </c>
      <c r="HX172" s="13">
        <v>10</v>
      </c>
      <c r="HY172" s="13">
        <v>8</v>
      </c>
      <c r="HZ172" s="13">
        <v>8</v>
      </c>
      <c r="IA172" s="13">
        <v>8</v>
      </c>
      <c r="IB172" s="13">
        <v>7</v>
      </c>
      <c r="IC172" s="13">
        <v>6</v>
      </c>
      <c r="ID172" s="13">
        <v>10</v>
      </c>
      <c r="IE172" s="13">
        <v>6</v>
      </c>
      <c r="IF172" s="13">
        <v>6</v>
      </c>
      <c r="IG172" s="13">
        <v>1</v>
      </c>
      <c r="IH172" s="13">
        <v>3</v>
      </c>
      <c r="II172" s="13">
        <v>1</v>
      </c>
      <c r="IJ172" s="13">
        <v>6</v>
      </c>
      <c r="IK172" s="13">
        <v>1</v>
      </c>
      <c r="IL172" s="13">
        <v>1</v>
      </c>
      <c r="IM172" s="13">
        <v>3</v>
      </c>
      <c r="IN172" s="13">
        <v>3</v>
      </c>
      <c r="IO172" s="13">
        <v>2</v>
      </c>
      <c r="IP172" s="13">
        <v>1</v>
      </c>
      <c r="IQ172" s="13"/>
      <c r="IR172" s="13"/>
      <c r="IS172" s="13"/>
      <c r="IT172" s="13"/>
      <c r="IU172" s="13"/>
      <c r="IV172" s="13">
        <v>1</v>
      </c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57">
        <v>1620</v>
      </c>
      <c r="JJ172" s="13">
        <v>1</v>
      </c>
      <c r="JK172" s="13">
        <v>1</v>
      </c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>
        <v>1</v>
      </c>
      <c r="JW172" s="13"/>
      <c r="JX172" s="13"/>
      <c r="JY172" s="13"/>
      <c r="JZ172" s="13">
        <v>3</v>
      </c>
      <c r="KA172" s="13"/>
      <c r="KB172" s="13">
        <v>1</v>
      </c>
      <c r="KC172" s="13"/>
      <c r="KD172" s="13">
        <v>1</v>
      </c>
      <c r="KE172" s="13"/>
      <c r="KF172" s="13"/>
      <c r="KG172" s="13">
        <v>1</v>
      </c>
      <c r="KH172" s="13"/>
      <c r="KI172" s="13">
        <v>1</v>
      </c>
      <c r="KJ172" s="13"/>
      <c r="KK172" s="13">
        <v>1</v>
      </c>
      <c r="KL172" s="13"/>
      <c r="KM172" s="13"/>
      <c r="KN172" s="13">
        <v>2</v>
      </c>
      <c r="KO172" s="13">
        <v>2</v>
      </c>
      <c r="KP172" s="13"/>
      <c r="KQ172" s="13"/>
      <c r="KR172" s="13">
        <v>1</v>
      </c>
      <c r="KS172" s="13"/>
      <c r="KT172" s="13">
        <v>2</v>
      </c>
      <c r="KU172" s="13">
        <v>1</v>
      </c>
      <c r="KV172" s="13"/>
      <c r="KW172" s="13"/>
      <c r="KX172" s="13"/>
      <c r="KY172" s="13">
        <v>1</v>
      </c>
      <c r="KZ172" s="13"/>
      <c r="LA172" s="13">
        <v>1</v>
      </c>
      <c r="LB172" s="13"/>
      <c r="LC172" s="13"/>
      <c r="LD172" s="13">
        <v>1</v>
      </c>
      <c r="LE172" s="13"/>
      <c r="LF172" s="13"/>
      <c r="LG172" s="13"/>
      <c r="LH172" s="13"/>
      <c r="LI172" s="13"/>
      <c r="LJ172" s="13">
        <v>1</v>
      </c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>
        <v>1</v>
      </c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>
        <v>1</v>
      </c>
      <c r="MU172" s="13">
        <v>1</v>
      </c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57">
        <v>26</v>
      </c>
      <c r="NO172" s="13">
        <v>1646</v>
      </c>
    </row>
    <row r="173" spans="1:379">
      <c r="A173" s="315" t="s">
        <v>298</v>
      </c>
      <c r="B173" s="37">
        <f t="shared" si="252"/>
        <v>329</v>
      </c>
      <c r="C173" s="37">
        <f t="shared" si="252"/>
        <v>304</v>
      </c>
      <c r="D173" s="37">
        <f t="shared" si="252"/>
        <v>513</v>
      </c>
      <c r="E173" s="37">
        <f t="shared" si="252"/>
        <v>522</v>
      </c>
      <c r="F173" s="37">
        <f t="shared" si="252"/>
        <v>1575</v>
      </c>
      <c r="G173" s="37">
        <f t="shared" si="252"/>
        <v>1606</v>
      </c>
      <c r="H173" s="37">
        <f t="shared" si="252"/>
        <v>1857</v>
      </c>
      <c r="I173" s="37">
        <f t="shared" si="252"/>
        <v>1744</v>
      </c>
      <c r="J173" s="37">
        <f t="shared" si="252"/>
        <v>1373</v>
      </c>
      <c r="K173" s="37">
        <f t="shared" si="252"/>
        <v>1337</v>
      </c>
      <c r="L173" s="37">
        <f t="shared" si="253"/>
        <v>1055</v>
      </c>
      <c r="M173" s="37">
        <f t="shared" si="253"/>
        <v>1029</v>
      </c>
      <c r="N173" s="37">
        <f t="shared" si="253"/>
        <v>650</v>
      </c>
      <c r="O173" s="37">
        <f t="shared" si="253"/>
        <v>615</v>
      </c>
      <c r="P173" s="37">
        <f t="shared" si="253"/>
        <v>400</v>
      </c>
      <c r="Q173" s="37">
        <f t="shared" si="253"/>
        <v>389</v>
      </c>
      <c r="R173" s="37">
        <f t="shared" si="253"/>
        <v>192</v>
      </c>
      <c r="S173" s="37">
        <f t="shared" si="253"/>
        <v>346</v>
      </c>
      <c r="T173" s="37">
        <f t="shared" si="253"/>
        <v>52</v>
      </c>
      <c r="U173" s="37">
        <f t="shared" si="253"/>
        <v>191</v>
      </c>
      <c r="W173" s="16" t="s">
        <v>177</v>
      </c>
      <c r="X173" s="616">
        <f t="shared" si="230"/>
        <v>7</v>
      </c>
      <c r="Y173" s="616">
        <f t="shared" si="231"/>
        <v>2</v>
      </c>
      <c r="Z173" s="616">
        <f t="shared" si="232"/>
        <v>24</v>
      </c>
      <c r="AA173" s="616">
        <f t="shared" si="233"/>
        <v>26</v>
      </c>
      <c r="AB173" s="616">
        <f t="shared" si="234"/>
        <v>70</v>
      </c>
      <c r="AC173" s="616">
        <f t="shared" si="235"/>
        <v>81</v>
      </c>
      <c r="AD173" s="616">
        <f t="shared" si="236"/>
        <v>94</v>
      </c>
      <c r="AE173" s="616">
        <f t="shared" si="237"/>
        <v>90</v>
      </c>
      <c r="AF173" s="616">
        <f t="shared" si="238"/>
        <v>80</v>
      </c>
      <c r="AG173" s="616">
        <f t="shared" si="239"/>
        <v>85</v>
      </c>
      <c r="AH173" s="616">
        <f t="shared" si="240"/>
        <v>79</v>
      </c>
      <c r="AI173" s="616">
        <f t="shared" si="241"/>
        <v>57</v>
      </c>
      <c r="AJ173" s="616">
        <f t="shared" si="242"/>
        <v>53</v>
      </c>
      <c r="AK173" s="616">
        <f t="shared" si="243"/>
        <v>25</v>
      </c>
      <c r="AL173" s="616">
        <f t="shared" si="244"/>
        <v>33</v>
      </c>
      <c r="AM173" s="616">
        <f t="shared" si="245"/>
        <v>29</v>
      </c>
      <c r="AN173" s="616">
        <f t="shared" si="246"/>
        <v>15</v>
      </c>
      <c r="AO173" s="616">
        <f t="shared" si="247"/>
        <v>22</v>
      </c>
      <c r="AP173" s="616">
        <f t="shared" si="248"/>
        <v>7</v>
      </c>
      <c r="AQ173" s="616">
        <f t="shared" si="249"/>
        <v>4</v>
      </c>
      <c r="AR173" s="616">
        <f t="shared" si="250"/>
        <v>51</v>
      </c>
      <c r="AT173" s="16" t="s">
        <v>177</v>
      </c>
      <c r="AU173" s="13">
        <v>1</v>
      </c>
      <c r="AV173" s="13"/>
      <c r="AW173" s="13"/>
      <c r="AX173" s="13"/>
      <c r="AY173" s="13"/>
      <c r="AZ173" s="13"/>
      <c r="BA173" s="13"/>
      <c r="BB173" s="13"/>
      <c r="BC173" s="13"/>
      <c r="BD173" s="13">
        <v>1</v>
      </c>
      <c r="BE173" s="13"/>
      <c r="BF173" s="13"/>
      <c r="BG173" s="13"/>
      <c r="BH173" s="13">
        <v>1</v>
      </c>
      <c r="BI173" s="13">
        <v>2</v>
      </c>
      <c r="BJ173" s="13">
        <v>6</v>
      </c>
      <c r="BK173" s="13">
        <v>4</v>
      </c>
      <c r="BL173" s="13">
        <v>5</v>
      </c>
      <c r="BM173" s="13">
        <v>2</v>
      </c>
      <c r="BN173" s="13">
        <v>6</v>
      </c>
      <c r="BO173" s="13">
        <v>3</v>
      </c>
      <c r="BP173" s="13">
        <v>2</v>
      </c>
      <c r="BQ173" s="13">
        <v>5</v>
      </c>
      <c r="BR173" s="13">
        <v>12</v>
      </c>
      <c r="BS173" s="13">
        <v>7</v>
      </c>
      <c r="BT173" s="13">
        <v>6</v>
      </c>
      <c r="BU173" s="13">
        <v>17</v>
      </c>
      <c r="BV173" s="13">
        <v>6</v>
      </c>
      <c r="BW173" s="13">
        <v>10</v>
      </c>
      <c r="BX173" s="13">
        <v>13</v>
      </c>
      <c r="BY173" s="13">
        <v>13</v>
      </c>
      <c r="BZ173" s="13">
        <v>11</v>
      </c>
      <c r="CA173" s="13">
        <v>5</v>
      </c>
      <c r="CB173" s="13">
        <v>8</v>
      </c>
      <c r="CC173" s="13">
        <v>9</v>
      </c>
      <c r="CD173" s="13">
        <v>9</v>
      </c>
      <c r="CE173" s="13">
        <v>7</v>
      </c>
      <c r="CF173" s="13">
        <v>12</v>
      </c>
      <c r="CG173" s="13">
        <v>7</v>
      </c>
      <c r="CH173" s="13">
        <v>9</v>
      </c>
      <c r="CI173" s="13">
        <v>15</v>
      </c>
      <c r="CJ173" s="13">
        <v>7</v>
      </c>
      <c r="CK173" s="13">
        <v>7</v>
      </c>
      <c r="CL173" s="13">
        <v>18</v>
      </c>
      <c r="CM173" s="13">
        <v>8</v>
      </c>
      <c r="CN173" s="13">
        <v>7</v>
      </c>
      <c r="CO173" s="13">
        <v>9</v>
      </c>
      <c r="CP173" s="13">
        <v>5</v>
      </c>
      <c r="CQ173" s="13">
        <v>3</v>
      </c>
      <c r="CR173" s="13">
        <v>6</v>
      </c>
      <c r="CS173" s="13">
        <v>6</v>
      </c>
      <c r="CT173" s="13">
        <v>7</v>
      </c>
      <c r="CU173" s="13">
        <v>2</v>
      </c>
      <c r="CV173" s="13">
        <v>8</v>
      </c>
      <c r="CW173" s="13">
        <v>5</v>
      </c>
      <c r="CX173" s="13">
        <v>6</v>
      </c>
      <c r="CY173" s="13">
        <v>5</v>
      </c>
      <c r="CZ173" s="13">
        <v>3</v>
      </c>
      <c r="DA173" s="13">
        <v>4</v>
      </c>
      <c r="DB173" s="13">
        <v>11</v>
      </c>
      <c r="DC173" s="13">
        <v>1</v>
      </c>
      <c r="DD173" s="13">
        <v>3</v>
      </c>
      <c r="DE173" s="13"/>
      <c r="DF173" s="13">
        <v>2</v>
      </c>
      <c r="DG173" s="13">
        <v>2</v>
      </c>
      <c r="DH173" s="13">
        <v>4</v>
      </c>
      <c r="DI173" s="13">
        <v>3</v>
      </c>
      <c r="DJ173" s="13">
        <v>3</v>
      </c>
      <c r="DK173" s="13">
        <v>2</v>
      </c>
      <c r="DL173" s="13">
        <v>5</v>
      </c>
      <c r="DM173" s="13">
        <v>6</v>
      </c>
      <c r="DN173" s="13">
        <v>2</v>
      </c>
      <c r="DO173" s="13">
        <v>2</v>
      </c>
      <c r="DP173" s="13">
        <v>3</v>
      </c>
      <c r="DQ173" s="13">
        <v>3</v>
      </c>
      <c r="DR173" s="13">
        <v>3</v>
      </c>
      <c r="DS173" s="13">
        <v>2</v>
      </c>
      <c r="DT173" s="13">
        <v>3</v>
      </c>
      <c r="DU173" s="13">
        <v>2</v>
      </c>
      <c r="DV173" s="13">
        <v>3</v>
      </c>
      <c r="DW173" s="13">
        <v>2</v>
      </c>
      <c r="DX173" s="13">
        <v>3</v>
      </c>
      <c r="DY173" s="13">
        <v>1</v>
      </c>
      <c r="DZ173" s="13">
        <v>4</v>
      </c>
      <c r="EA173" s="13">
        <v>3</v>
      </c>
      <c r="EB173" s="13">
        <v>3</v>
      </c>
      <c r="EC173" s="13">
        <v>3</v>
      </c>
      <c r="ED173" s="13">
        <v>1</v>
      </c>
      <c r="EE173" s="13">
        <v>1</v>
      </c>
      <c r="EF173" s="13">
        <v>1</v>
      </c>
      <c r="EG173" s="13">
        <v>2</v>
      </c>
      <c r="EH173" s="13"/>
      <c r="EI173" s="13"/>
      <c r="EJ173" s="13">
        <v>1</v>
      </c>
      <c r="EK173" s="13">
        <v>1</v>
      </c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57">
        <v>421</v>
      </c>
      <c r="FD173" s="13">
        <v>421</v>
      </c>
      <c r="FE173" s="16" t="s">
        <v>177</v>
      </c>
      <c r="FF173" s="13">
        <v>1</v>
      </c>
      <c r="FG173" s="13">
        <v>1</v>
      </c>
      <c r="FH173" s="13">
        <v>1</v>
      </c>
      <c r="FI173" s="13"/>
      <c r="FJ173" s="13"/>
      <c r="FK173" s="13"/>
      <c r="FL173" s="13">
        <v>2</v>
      </c>
      <c r="FM173" s="13"/>
      <c r="FN173" s="13">
        <v>2</v>
      </c>
      <c r="FO173" s="13"/>
      <c r="FP173" s="13">
        <v>1</v>
      </c>
      <c r="FQ173" s="13">
        <v>1</v>
      </c>
      <c r="FR173" s="13">
        <v>3</v>
      </c>
      <c r="FS173" s="13">
        <v>1</v>
      </c>
      <c r="FT173" s="13">
        <v>2</v>
      </c>
      <c r="FU173" s="13">
        <v>2</v>
      </c>
      <c r="FV173" s="13">
        <v>3</v>
      </c>
      <c r="FW173" s="13">
        <v>4</v>
      </c>
      <c r="FX173" s="13">
        <v>6</v>
      </c>
      <c r="FY173" s="13">
        <v>1</v>
      </c>
      <c r="FZ173" s="13">
        <v>4</v>
      </c>
      <c r="GA173" s="13">
        <v>4</v>
      </c>
      <c r="GB173" s="13">
        <v>7</v>
      </c>
      <c r="GC173" s="13">
        <v>3</v>
      </c>
      <c r="GD173" s="13">
        <v>8</v>
      </c>
      <c r="GE173" s="13">
        <v>13</v>
      </c>
      <c r="GF173" s="13">
        <v>5</v>
      </c>
      <c r="GG173" s="13">
        <v>8</v>
      </c>
      <c r="GH173" s="13">
        <v>8</v>
      </c>
      <c r="GI173" s="13">
        <v>10</v>
      </c>
      <c r="GJ173" s="13">
        <v>5</v>
      </c>
      <c r="GK173" s="13">
        <v>5</v>
      </c>
      <c r="GL173" s="13">
        <v>18</v>
      </c>
      <c r="GM173" s="13">
        <v>11</v>
      </c>
      <c r="GN173" s="13">
        <v>8</v>
      </c>
      <c r="GO173" s="13">
        <v>3</v>
      </c>
      <c r="GP173" s="13">
        <v>14</v>
      </c>
      <c r="GQ173" s="13">
        <v>10</v>
      </c>
      <c r="GR173" s="13">
        <v>10</v>
      </c>
      <c r="GS173" s="13">
        <v>10</v>
      </c>
      <c r="GT173" s="13">
        <v>9</v>
      </c>
      <c r="GU173" s="13">
        <v>11</v>
      </c>
      <c r="GV173" s="13">
        <v>4</v>
      </c>
      <c r="GW173" s="13">
        <v>4</v>
      </c>
      <c r="GX173" s="13">
        <v>7</v>
      </c>
      <c r="GY173" s="13">
        <v>5</v>
      </c>
      <c r="GZ173" s="13">
        <v>10</v>
      </c>
      <c r="HA173" s="13">
        <v>12</v>
      </c>
      <c r="HB173" s="13">
        <v>7</v>
      </c>
      <c r="HC173" s="13">
        <v>11</v>
      </c>
      <c r="HD173" s="13">
        <v>7</v>
      </c>
      <c r="HE173" s="13">
        <v>4</v>
      </c>
      <c r="HF173" s="13">
        <v>13</v>
      </c>
      <c r="HG173" s="13">
        <v>7</v>
      </c>
      <c r="HH173" s="13">
        <v>5</v>
      </c>
      <c r="HI173" s="13">
        <v>7</v>
      </c>
      <c r="HJ173" s="13">
        <v>12</v>
      </c>
      <c r="HK173" s="13">
        <v>9</v>
      </c>
      <c r="HL173" s="13">
        <v>9</v>
      </c>
      <c r="HM173" s="13">
        <v>6</v>
      </c>
      <c r="HN173" s="13">
        <v>8</v>
      </c>
      <c r="HO173" s="13">
        <v>5</v>
      </c>
      <c r="HP173" s="13">
        <v>2</v>
      </c>
      <c r="HQ173" s="13">
        <v>9</v>
      </c>
      <c r="HR173" s="13">
        <v>7</v>
      </c>
      <c r="HS173" s="13">
        <v>7</v>
      </c>
      <c r="HT173" s="13">
        <v>2</v>
      </c>
      <c r="HU173" s="13">
        <v>8</v>
      </c>
      <c r="HV173" s="13">
        <v>3</v>
      </c>
      <c r="HW173" s="13">
        <v>2</v>
      </c>
      <c r="HX173" s="13">
        <v>6</v>
      </c>
      <c r="HY173" s="13">
        <v>3</v>
      </c>
      <c r="HZ173" s="13">
        <v>4</v>
      </c>
      <c r="IA173" s="13">
        <v>1</v>
      </c>
      <c r="IB173" s="13">
        <v>3</v>
      </c>
      <c r="IC173" s="13">
        <v>1</v>
      </c>
      <c r="ID173" s="13">
        <v>3</v>
      </c>
      <c r="IE173" s="13">
        <v>6</v>
      </c>
      <c r="IF173" s="13">
        <v>5</v>
      </c>
      <c r="IG173" s="13">
        <v>1</v>
      </c>
      <c r="IH173" s="13"/>
      <c r="II173" s="13">
        <v>4</v>
      </c>
      <c r="IJ173" s="13">
        <v>1</v>
      </c>
      <c r="IK173" s="13">
        <v>2</v>
      </c>
      <c r="IL173" s="13">
        <v>4</v>
      </c>
      <c r="IM173" s="13">
        <v>2</v>
      </c>
      <c r="IN173" s="13">
        <v>1</v>
      </c>
      <c r="IO173" s="13">
        <v>1</v>
      </c>
      <c r="IP173" s="13"/>
      <c r="IQ173" s="13"/>
      <c r="IR173" s="13">
        <v>2</v>
      </c>
      <c r="IS173" s="13">
        <v>1</v>
      </c>
      <c r="IT173" s="13">
        <v>1</v>
      </c>
      <c r="IU173" s="13">
        <v>1</v>
      </c>
      <c r="IV173" s="13">
        <v>1</v>
      </c>
      <c r="IW173" s="13"/>
      <c r="IX173" s="13"/>
      <c r="IY173" s="13">
        <v>1</v>
      </c>
      <c r="IZ173" s="13"/>
      <c r="JA173" s="13"/>
      <c r="JB173" s="13"/>
      <c r="JC173" s="13"/>
      <c r="JD173" s="13"/>
      <c r="JE173" s="13"/>
      <c r="JF173" s="13"/>
      <c r="JG173" s="13"/>
      <c r="JH173" s="13"/>
      <c r="JI173" s="57">
        <v>462</v>
      </c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>
        <v>1</v>
      </c>
      <c r="JU173" s="13"/>
      <c r="JV173" s="13"/>
      <c r="JW173" s="13"/>
      <c r="JX173" s="13"/>
      <c r="JY173" s="13"/>
      <c r="JZ173" s="13"/>
      <c r="KA173" s="13"/>
      <c r="KB173" s="13">
        <v>1</v>
      </c>
      <c r="KC173" s="13">
        <v>1</v>
      </c>
      <c r="KD173" s="13"/>
      <c r="KE173" s="13"/>
      <c r="KF173" s="13"/>
      <c r="KG173" s="13"/>
      <c r="KH173" s="13"/>
      <c r="KI173" s="13"/>
      <c r="KJ173" s="13">
        <v>4</v>
      </c>
      <c r="KK173" s="13"/>
      <c r="KL173" s="13"/>
      <c r="KM173" s="13">
        <v>1</v>
      </c>
      <c r="KN173" s="13">
        <v>3</v>
      </c>
      <c r="KO173" s="13">
        <v>2</v>
      </c>
      <c r="KP173" s="13"/>
      <c r="KQ173" s="13">
        <v>1</v>
      </c>
      <c r="KR173" s="13"/>
      <c r="KS173" s="13"/>
      <c r="KT173" s="13"/>
      <c r="KU173" s="13">
        <v>4</v>
      </c>
      <c r="KV173" s="13"/>
      <c r="KW173" s="13">
        <v>2</v>
      </c>
      <c r="KX173" s="13">
        <v>3</v>
      </c>
      <c r="KY173" s="13">
        <v>2</v>
      </c>
      <c r="KZ173" s="13">
        <v>1</v>
      </c>
      <c r="LA173" s="13">
        <v>2</v>
      </c>
      <c r="LB173" s="13">
        <v>1</v>
      </c>
      <c r="LC173" s="13">
        <v>2</v>
      </c>
      <c r="LD173" s="13">
        <v>1</v>
      </c>
      <c r="LE173" s="13">
        <v>4</v>
      </c>
      <c r="LF173" s="13"/>
      <c r="LG173" s="13">
        <v>2</v>
      </c>
      <c r="LH173" s="13"/>
      <c r="LI173" s="13">
        <v>2</v>
      </c>
      <c r="LJ173" s="13"/>
      <c r="LK173" s="13">
        <v>1</v>
      </c>
      <c r="LL173" s="13">
        <v>1</v>
      </c>
      <c r="LM173" s="13"/>
      <c r="LN173" s="13">
        <v>1</v>
      </c>
      <c r="LO173" s="13"/>
      <c r="LP173" s="13"/>
      <c r="LQ173" s="13">
        <v>1</v>
      </c>
      <c r="LR173" s="13"/>
      <c r="LS173" s="13">
        <v>1</v>
      </c>
      <c r="LT173" s="13"/>
      <c r="LU173" s="13"/>
      <c r="LV173" s="13"/>
      <c r="LW173" s="13">
        <v>1</v>
      </c>
      <c r="LX173" s="13"/>
      <c r="LY173" s="13"/>
      <c r="LZ173" s="13"/>
      <c r="MA173" s="13"/>
      <c r="MB173" s="13">
        <v>1</v>
      </c>
      <c r="MC173" s="13"/>
      <c r="MD173" s="13">
        <v>1</v>
      </c>
      <c r="ME173" s="13"/>
      <c r="MF173" s="13"/>
      <c r="MG173" s="13">
        <v>1</v>
      </c>
      <c r="MH173" s="13">
        <v>1</v>
      </c>
      <c r="MI173" s="13">
        <v>1</v>
      </c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57">
        <v>51</v>
      </c>
      <c r="NO173" s="13">
        <v>513</v>
      </c>
    </row>
    <row r="174" spans="1:379">
      <c r="A174" s="315" t="s">
        <v>299</v>
      </c>
      <c r="B174" s="37">
        <f t="shared" si="252"/>
        <v>751</v>
      </c>
      <c r="C174" s="37">
        <f t="shared" si="252"/>
        <v>680</v>
      </c>
      <c r="D174" s="37">
        <f t="shared" si="252"/>
        <v>951</v>
      </c>
      <c r="E174" s="37">
        <f t="shared" si="252"/>
        <v>1002</v>
      </c>
      <c r="F174" s="37">
        <f t="shared" si="252"/>
        <v>2164</v>
      </c>
      <c r="G174" s="37">
        <f t="shared" si="252"/>
        <v>2200</v>
      </c>
      <c r="H174" s="37">
        <f t="shared" si="252"/>
        <v>2096</v>
      </c>
      <c r="I174" s="37">
        <f t="shared" si="252"/>
        <v>2034</v>
      </c>
      <c r="J174" s="37">
        <f t="shared" si="252"/>
        <v>1658</v>
      </c>
      <c r="K174" s="37">
        <f t="shared" si="252"/>
        <v>1644</v>
      </c>
      <c r="L174" s="37">
        <f t="shared" si="253"/>
        <v>1345</v>
      </c>
      <c r="M174" s="37">
        <f t="shared" si="253"/>
        <v>1226</v>
      </c>
      <c r="N174" s="37">
        <f t="shared" si="253"/>
        <v>814</v>
      </c>
      <c r="O174" s="37">
        <f t="shared" si="253"/>
        <v>701</v>
      </c>
      <c r="P174" s="37">
        <f t="shared" si="253"/>
        <v>337</v>
      </c>
      <c r="Q174" s="37">
        <f t="shared" si="253"/>
        <v>356</v>
      </c>
      <c r="R174" s="37">
        <f t="shared" si="253"/>
        <v>182</v>
      </c>
      <c r="S174" s="37">
        <f t="shared" si="253"/>
        <v>242</v>
      </c>
      <c r="T174" s="37">
        <f t="shared" si="253"/>
        <v>45</v>
      </c>
      <c r="U174" s="37">
        <f t="shared" si="253"/>
        <v>93</v>
      </c>
      <c r="W174" s="16" t="s">
        <v>221</v>
      </c>
      <c r="X174" s="616">
        <f t="shared" si="230"/>
        <v>86</v>
      </c>
      <c r="Y174" s="616">
        <f t="shared" si="231"/>
        <v>87</v>
      </c>
      <c r="Z174" s="616">
        <f t="shared" si="232"/>
        <v>396</v>
      </c>
      <c r="AA174" s="616">
        <f t="shared" si="233"/>
        <v>427</v>
      </c>
      <c r="AB174" s="616">
        <f t="shared" si="234"/>
        <v>1727</v>
      </c>
      <c r="AC174" s="616">
        <f t="shared" si="235"/>
        <v>1520</v>
      </c>
      <c r="AD174" s="616">
        <f t="shared" si="236"/>
        <v>1847</v>
      </c>
      <c r="AE174" s="616">
        <f t="shared" si="237"/>
        <v>1566</v>
      </c>
      <c r="AF174" s="616">
        <f t="shared" si="238"/>
        <v>1489</v>
      </c>
      <c r="AG174" s="616">
        <f t="shared" si="239"/>
        <v>1225</v>
      </c>
      <c r="AH174" s="616">
        <f t="shared" si="240"/>
        <v>868</v>
      </c>
      <c r="AI174" s="616">
        <f t="shared" si="241"/>
        <v>841</v>
      </c>
      <c r="AJ174" s="616">
        <f t="shared" si="242"/>
        <v>461</v>
      </c>
      <c r="AK174" s="616">
        <f t="shared" si="243"/>
        <v>417</v>
      </c>
      <c r="AL174" s="616">
        <f t="shared" si="244"/>
        <v>196</v>
      </c>
      <c r="AM174" s="616">
        <f t="shared" si="245"/>
        <v>198</v>
      </c>
      <c r="AN174" s="616">
        <f t="shared" si="246"/>
        <v>67</v>
      </c>
      <c r="AO174" s="616">
        <f t="shared" si="247"/>
        <v>117</v>
      </c>
      <c r="AP174" s="616">
        <f t="shared" si="248"/>
        <v>13</v>
      </c>
      <c r="AQ174" s="616">
        <f t="shared" si="249"/>
        <v>29</v>
      </c>
      <c r="AR174" s="616">
        <f t="shared" si="250"/>
        <v>126</v>
      </c>
      <c r="AT174" s="16" t="s">
        <v>221</v>
      </c>
      <c r="AU174" s="13">
        <v>1</v>
      </c>
      <c r="AV174" s="13">
        <v>11</v>
      </c>
      <c r="AW174" s="13">
        <v>13</v>
      </c>
      <c r="AX174" s="13">
        <v>8</v>
      </c>
      <c r="AY174" s="13">
        <v>2</v>
      </c>
      <c r="AZ174" s="13">
        <v>7</v>
      </c>
      <c r="BA174" s="13">
        <v>9</v>
      </c>
      <c r="BB174" s="13">
        <v>12</v>
      </c>
      <c r="BC174" s="13">
        <v>12</v>
      </c>
      <c r="BD174" s="13">
        <v>12</v>
      </c>
      <c r="BE174" s="13">
        <v>9</v>
      </c>
      <c r="BF174" s="13">
        <v>15</v>
      </c>
      <c r="BG174" s="13">
        <v>9</v>
      </c>
      <c r="BH174" s="13">
        <v>23</v>
      </c>
      <c r="BI174" s="13">
        <v>16</v>
      </c>
      <c r="BJ174" s="13">
        <v>47</v>
      </c>
      <c r="BK174" s="13">
        <v>40</v>
      </c>
      <c r="BL174" s="13">
        <v>70</v>
      </c>
      <c r="BM174" s="13">
        <v>102</v>
      </c>
      <c r="BN174" s="13">
        <v>96</v>
      </c>
      <c r="BO174" s="13">
        <v>104</v>
      </c>
      <c r="BP174" s="13">
        <v>156</v>
      </c>
      <c r="BQ174" s="13">
        <v>131</v>
      </c>
      <c r="BR174" s="13">
        <v>134</v>
      </c>
      <c r="BS174" s="13">
        <v>140</v>
      </c>
      <c r="BT174" s="13">
        <v>162</v>
      </c>
      <c r="BU174" s="13">
        <v>158</v>
      </c>
      <c r="BV174" s="13">
        <v>181</v>
      </c>
      <c r="BW174" s="13">
        <v>176</v>
      </c>
      <c r="BX174" s="13">
        <v>178</v>
      </c>
      <c r="BY174" s="13">
        <v>165</v>
      </c>
      <c r="BZ174" s="13">
        <v>164</v>
      </c>
      <c r="CA174" s="13">
        <v>163</v>
      </c>
      <c r="CB174" s="13">
        <v>168</v>
      </c>
      <c r="CC174" s="13">
        <v>142</v>
      </c>
      <c r="CD174" s="13">
        <v>159</v>
      </c>
      <c r="CE174" s="13">
        <v>150</v>
      </c>
      <c r="CF174" s="13">
        <v>150</v>
      </c>
      <c r="CG174" s="13">
        <v>147</v>
      </c>
      <c r="CH174" s="13">
        <v>158</v>
      </c>
      <c r="CI174" s="13">
        <v>152</v>
      </c>
      <c r="CJ174" s="13">
        <v>145</v>
      </c>
      <c r="CK174" s="13">
        <v>123</v>
      </c>
      <c r="CL174" s="13">
        <v>140</v>
      </c>
      <c r="CM174" s="13">
        <v>116</v>
      </c>
      <c r="CN174" s="13">
        <v>113</v>
      </c>
      <c r="CO174" s="13">
        <v>116</v>
      </c>
      <c r="CP174" s="13">
        <v>97</v>
      </c>
      <c r="CQ174" s="13">
        <v>113</v>
      </c>
      <c r="CR174" s="13">
        <v>110</v>
      </c>
      <c r="CS174" s="13">
        <v>112</v>
      </c>
      <c r="CT174" s="13">
        <v>107</v>
      </c>
      <c r="CU174" s="13">
        <v>87</v>
      </c>
      <c r="CV174" s="13">
        <v>86</v>
      </c>
      <c r="CW174" s="13">
        <v>79</v>
      </c>
      <c r="CX174" s="13">
        <v>86</v>
      </c>
      <c r="CY174" s="13">
        <v>75</v>
      </c>
      <c r="CZ174" s="13">
        <v>73</v>
      </c>
      <c r="DA174" s="13">
        <v>68</v>
      </c>
      <c r="DB174" s="13">
        <v>68</v>
      </c>
      <c r="DC174" s="13">
        <v>55</v>
      </c>
      <c r="DD174" s="13">
        <v>65</v>
      </c>
      <c r="DE174" s="13">
        <v>52</v>
      </c>
      <c r="DF174" s="13">
        <v>43</v>
      </c>
      <c r="DG174" s="13">
        <v>35</v>
      </c>
      <c r="DH174" s="13">
        <v>43</v>
      </c>
      <c r="DI174" s="13">
        <v>26</v>
      </c>
      <c r="DJ174" s="13">
        <v>34</v>
      </c>
      <c r="DK174" s="13">
        <v>32</v>
      </c>
      <c r="DL174" s="13">
        <v>32</v>
      </c>
      <c r="DM174" s="13">
        <v>31</v>
      </c>
      <c r="DN174" s="13">
        <v>27</v>
      </c>
      <c r="DO174" s="13">
        <v>16</v>
      </c>
      <c r="DP174" s="13">
        <v>22</v>
      </c>
      <c r="DQ174" s="13">
        <v>19</v>
      </c>
      <c r="DR174" s="13">
        <v>20</v>
      </c>
      <c r="DS174" s="13">
        <v>19</v>
      </c>
      <c r="DT174" s="13">
        <v>16</v>
      </c>
      <c r="DU174" s="13">
        <v>14</v>
      </c>
      <c r="DV174" s="13">
        <v>14</v>
      </c>
      <c r="DW174" s="13">
        <v>17</v>
      </c>
      <c r="DX174" s="13">
        <v>21</v>
      </c>
      <c r="DY174" s="13">
        <v>16</v>
      </c>
      <c r="DZ174" s="13">
        <v>7</v>
      </c>
      <c r="EA174" s="13">
        <v>7</v>
      </c>
      <c r="EB174" s="13">
        <v>5</v>
      </c>
      <c r="EC174" s="13">
        <v>13</v>
      </c>
      <c r="ED174" s="13">
        <v>15</v>
      </c>
      <c r="EE174" s="13">
        <v>10</v>
      </c>
      <c r="EF174" s="13">
        <v>6</v>
      </c>
      <c r="EG174" s="13">
        <v>2</v>
      </c>
      <c r="EH174" s="13">
        <v>5</v>
      </c>
      <c r="EI174" s="13">
        <v>4</v>
      </c>
      <c r="EJ174" s="13">
        <v>5</v>
      </c>
      <c r="EK174" s="13">
        <v>4</v>
      </c>
      <c r="EL174" s="13">
        <v>1</v>
      </c>
      <c r="EM174" s="13">
        <v>3</v>
      </c>
      <c r="EN174" s="13">
        <v>3</v>
      </c>
      <c r="EO174" s="13"/>
      <c r="EP174" s="13"/>
      <c r="EQ174" s="13">
        <v>1</v>
      </c>
      <c r="ER174" s="13"/>
      <c r="ES174" s="13">
        <v>1</v>
      </c>
      <c r="ET174" s="13"/>
      <c r="EU174" s="13"/>
      <c r="EV174" s="13"/>
      <c r="EW174" s="13"/>
      <c r="EX174" s="13"/>
      <c r="EY174" s="13"/>
      <c r="EZ174" s="13"/>
      <c r="FA174" s="13"/>
      <c r="FB174" s="13">
        <v>1</v>
      </c>
      <c r="FC174" s="57">
        <v>6428</v>
      </c>
      <c r="FD174" s="13">
        <v>6428</v>
      </c>
      <c r="FE174" s="16" t="s">
        <v>221</v>
      </c>
      <c r="FF174" s="13">
        <v>2</v>
      </c>
      <c r="FG174" s="13">
        <v>8</v>
      </c>
      <c r="FH174" s="13">
        <v>17</v>
      </c>
      <c r="FI174" s="13">
        <v>11</v>
      </c>
      <c r="FJ174" s="13">
        <v>5</v>
      </c>
      <c r="FK174" s="13">
        <v>5</v>
      </c>
      <c r="FL174" s="13">
        <v>5</v>
      </c>
      <c r="FM174" s="13">
        <v>9</v>
      </c>
      <c r="FN174" s="13">
        <v>12</v>
      </c>
      <c r="FO174" s="13">
        <v>12</v>
      </c>
      <c r="FP174" s="13">
        <v>10</v>
      </c>
      <c r="FQ174" s="13">
        <v>18</v>
      </c>
      <c r="FR174" s="13">
        <v>22</v>
      </c>
      <c r="FS174" s="13">
        <v>18</v>
      </c>
      <c r="FT174" s="13">
        <v>22</v>
      </c>
      <c r="FU174" s="13">
        <v>22</v>
      </c>
      <c r="FV174" s="13">
        <v>48</v>
      </c>
      <c r="FW174" s="13">
        <v>49</v>
      </c>
      <c r="FX174" s="13">
        <v>79</v>
      </c>
      <c r="FY174" s="13">
        <v>108</v>
      </c>
      <c r="FZ174" s="13">
        <v>144</v>
      </c>
      <c r="GA174" s="13">
        <v>146</v>
      </c>
      <c r="GB174" s="13">
        <v>175</v>
      </c>
      <c r="GC174" s="13">
        <v>187</v>
      </c>
      <c r="GD174" s="13">
        <v>185</v>
      </c>
      <c r="GE174" s="13">
        <v>163</v>
      </c>
      <c r="GF174" s="13">
        <v>180</v>
      </c>
      <c r="GG174" s="13">
        <v>200</v>
      </c>
      <c r="GH174" s="13">
        <v>158</v>
      </c>
      <c r="GI174" s="13">
        <v>189</v>
      </c>
      <c r="GJ174" s="13">
        <v>190</v>
      </c>
      <c r="GK174" s="13">
        <v>188</v>
      </c>
      <c r="GL174" s="13">
        <v>183</v>
      </c>
      <c r="GM174" s="13">
        <v>190</v>
      </c>
      <c r="GN174" s="13">
        <v>178</v>
      </c>
      <c r="GO174" s="13">
        <v>159</v>
      </c>
      <c r="GP174" s="13">
        <v>196</v>
      </c>
      <c r="GQ174" s="13">
        <v>202</v>
      </c>
      <c r="GR174" s="13">
        <v>186</v>
      </c>
      <c r="GS174" s="13">
        <v>175</v>
      </c>
      <c r="GT174" s="13">
        <v>172</v>
      </c>
      <c r="GU174" s="13">
        <v>176</v>
      </c>
      <c r="GV174" s="13">
        <v>173</v>
      </c>
      <c r="GW174" s="13">
        <v>155</v>
      </c>
      <c r="GX174" s="13">
        <v>155</v>
      </c>
      <c r="GY174" s="13">
        <v>138</v>
      </c>
      <c r="GZ174" s="13">
        <v>143</v>
      </c>
      <c r="HA174" s="13">
        <v>123</v>
      </c>
      <c r="HB174" s="13">
        <v>126</v>
      </c>
      <c r="HC174" s="13">
        <v>128</v>
      </c>
      <c r="HD174" s="13">
        <v>126</v>
      </c>
      <c r="HE174" s="13">
        <v>104</v>
      </c>
      <c r="HF174" s="13">
        <v>111</v>
      </c>
      <c r="HG174" s="13">
        <v>77</v>
      </c>
      <c r="HH174" s="13">
        <v>81</v>
      </c>
      <c r="HI174" s="13">
        <v>81</v>
      </c>
      <c r="HJ174" s="13">
        <v>79</v>
      </c>
      <c r="HK174" s="13">
        <v>61</v>
      </c>
      <c r="HL174" s="13">
        <v>75</v>
      </c>
      <c r="HM174" s="13">
        <v>73</v>
      </c>
      <c r="HN174" s="13">
        <v>67</v>
      </c>
      <c r="HO174" s="13">
        <v>62</v>
      </c>
      <c r="HP174" s="13">
        <v>63</v>
      </c>
      <c r="HQ174" s="13">
        <v>54</v>
      </c>
      <c r="HR174" s="13">
        <v>45</v>
      </c>
      <c r="HS174" s="13">
        <v>37</v>
      </c>
      <c r="HT174" s="13">
        <v>31</v>
      </c>
      <c r="HU174" s="13">
        <v>34</v>
      </c>
      <c r="HV174" s="13">
        <v>36</v>
      </c>
      <c r="HW174" s="13">
        <v>32</v>
      </c>
      <c r="HX174" s="13">
        <v>26</v>
      </c>
      <c r="HY174" s="13">
        <v>25</v>
      </c>
      <c r="HZ174" s="13">
        <v>20</v>
      </c>
      <c r="IA174" s="13">
        <v>25</v>
      </c>
      <c r="IB174" s="13">
        <v>22</v>
      </c>
      <c r="IC174" s="13">
        <v>17</v>
      </c>
      <c r="ID174" s="13">
        <v>19</v>
      </c>
      <c r="IE174" s="13">
        <v>18</v>
      </c>
      <c r="IF174" s="13">
        <v>12</v>
      </c>
      <c r="IG174" s="13">
        <v>12</v>
      </c>
      <c r="IH174" s="13">
        <v>16</v>
      </c>
      <c r="II174" s="13">
        <v>10</v>
      </c>
      <c r="IJ174" s="13">
        <v>10</v>
      </c>
      <c r="IK174" s="13">
        <v>4</v>
      </c>
      <c r="IL174" s="13">
        <v>4</v>
      </c>
      <c r="IM174" s="13">
        <v>7</v>
      </c>
      <c r="IN174" s="13">
        <v>8</v>
      </c>
      <c r="IO174" s="13">
        <v>4</v>
      </c>
      <c r="IP174" s="13">
        <v>3</v>
      </c>
      <c r="IQ174" s="13">
        <v>1</v>
      </c>
      <c r="IR174" s="13">
        <v>6</v>
      </c>
      <c r="IS174" s="13">
        <v>2</v>
      </c>
      <c r="IT174" s="13">
        <v>2</v>
      </c>
      <c r="IU174" s="13">
        <v>1</v>
      </c>
      <c r="IV174" s="13"/>
      <c r="IW174" s="13"/>
      <c r="IX174" s="13"/>
      <c r="IY174" s="13"/>
      <c r="IZ174" s="13"/>
      <c r="JA174" s="13">
        <v>1</v>
      </c>
      <c r="JB174" s="13">
        <v>1</v>
      </c>
      <c r="JC174" s="13"/>
      <c r="JD174" s="13"/>
      <c r="JE174" s="13"/>
      <c r="JF174" s="13"/>
      <c r="JG174" s="13"/>
      <c r="JH174" s="13">
        <v>3</v>
      </c>
      <c r="JI174" s="57">
        <v>7153</v>
      </c>
      <c r="JJ174" s="13">
        <v>1</v>
      </c>
      <c r="JK174" s="13">
        <v>8</v>
      </c>
      <c r="JL174" s="13"/>
      <c r="JM174" s="13"/>
      <c r="JN174" s="13"/>
      <c r="JO174" s="13"/>
      <c r="JP174" s="13"/>
      <c r="JQ174" s="13"/>
      <c r="JR174" s="13"/>
      <c r="JS174" s="13">
        <v>1</v>
      </c>
      <c r="JT174" s="13">
        <v>1</v>
      </c>
      <c r="JU174" s="13">
        <v>3</v>
      </c>
      <c r="JV174" s="13"/>
      <c r="JW174" s="13"/>
      <c r="JX174" s="13"/>
      <c r="JY174" s="13">
        <v>2</v>
      </c>
      <c r="JZ174" s="13">
        <v>1</v>
      </c>
      <c r="KA174" s="13">
        <v>4</v>
      </c>
      <c r="KB174" s="13">
        <v>7</v>
      </c>
      <c r="KC174" s="13">
        <v>1</v>
      </c>
      <c r="KD174" s="13">
        <v>2</v>
      </c>
      <c r="KE174" s="13">
        <v>3</v>
      </c>
      <c r="KF174" s="13">
        <v>3</v>
      </c>
      <c r="KG174" s="13">
        <v>2</v>
      </c>
      <c r="KH174" s="13">
        <v>4</v>
      </c>
      <c r="KI174" s="13">
        <v>4</v>
      </c>
      <c r="KJ174" s="13">
        <v>2</v>
      </c>
      <c r="KK174" s="13">
        <v>3</v>
      </c>
      <c r="KL174" s="13">
        <v>4</v>
      </c>
      <c r="KM174" s="13"/>
      <c r="KN174" s="13"/>
      <c r="KO174" s="13">
        <v>4</v>
      </c>
      <c r="KP174" s="13">
        <v>2</v>
      </c>
      <c r="KQ174" s="13">
        <v>5</v>
      </c>
      <c r="KR174" s="13">
        <v>3</v>
      </c>
      <c r="KS174" s="13">
        <v>7</v>
      </c>
      <c r="KT174" s="13"/>
      <c r="KU174" s="13">
        <v>2</v>
      </c>
      <c r="KV174" s="13">
        <v>2</v>
      </c>
      <c r="KW174" s="13">
        <v>1</v>
      </c>
      <c r="KX174" s="13"/>
      <c r="KY174" s="13">
        <v>7</v>
      </c>
      <c r="KZ174" s="13">
        <v>2</v>
      </c>
      <c r="LA174" s="13">
        <v>1</v>
      </c>
      <c r="LB174" s="13">
        <v>1</v>
      </c>
      <c r="LC174" s="13"/>
      <c r="LD174" s="13"/>
      <c r="LE174" s="13">
        <v>1</v>
      </c>
      <c r="LF174" s="13"/>
      <c r="LG174" s="13"/>
      <c r="LH174" s="13"/>
      <c r="LI174" s="13"/>
      <c r="LJ174" s="13"/>
      <c r="LK174" s="13"/>
      <c r="LL174" s="13">
        <v>1</v>
      </c>
      <c r="LM174" s="13">
        <v>4</v>
      </c>
      <c r="LN174" s="13"/>
      <c r="LO174" s="13"/>
      <c r="LP174" s="13"/>
      <c r="LQ174" s="13"/>
      <c r="LR174" s="13"/>
      <c r="LS174" s="13">
        <v>1</v>
      </c>
      <c r="LT174" s="13"/>
      <c r="LU174" s="13"/>
      <c r="LV174" s="13"/>
      <c r="LW174" s="13"/>
      <c r="LX174" s="13">
        <v>2</v>
      </c>
      <c r="LY174" s="13"/>
      <c r="LZ174" s="13"/>
      <c r="MA174" s="13"/>
      <c r="MB174" s="13"/>
      <c r="MC174" s="13">
        <v>1</v>
      </c>
      <c r="MD174" s="13">
        <v>1</v>
      </c>
      <c r="ME174" s="13"/>
      <c r="MF174" s="13"/>
      <c r="MG174" s="13"/>
      <c r="MH174" s="13"/>
      <c r="MI174" s="13">
        <v>1</v>
      </c>
      <c r="MJ174" s="13"/>
      <c r="MK174" s="13"/>
      <c r="ML174" s="13"/>
      <c r="MM174" s="13">
        <v>1</v>
      </c>
      <c r="MN174" s="13">
        <v>1</v>
      </c>
      <c r="MO174" s="13"/>
      <c r="MP174" s="13"/>
      <c r="MQ174" s="13">
        <v>1</v>
      </c>
      <c r="MR174" s="13"/>
      <c r="MS174" s="13">
        <v>1</v>
      </c>
      <c r="MT174" s="13">
        <v>1</v>
      </c>
      <c r="MU174" s="13">
        <v>3</v>
      </c>
      <c r="MV174" s="13"/>
      <c r="MW174" s="13">
        <v>1</v>
      </c>
      <c r="MX174" s="13">
        <v>2</v>
      </c>
      <c r="MY174" s="13"/>
      <c r="MZ174" s="13">
        <v>1</v>
      </c>
      <c r="NA174" s="13"/>
      <c r="NB174" s="13">
        <v>1</v>
      </c>
      <c r="NC174" s="13">
        <v>1</v>
      </c>
      <c r="ND174" s="13">
        <v>1</v>
      </c>
      <c r="NE174" s="13"/>
      <c r="NF174" s="13"/>
      <c r="NG174" s="13"/>
      <c r="NH174" s="13"/>
      <c r="NI174" s="13"/>
      <c r="NJ174" s="13"/>
      <c r="NK174" s="13"/>
      <c r="NL174" s="13"/>
      <c r="NM174" s="13">
        <v>2</v>
      </c>
      <c r="NN174" s="57">
        <v>122</v>
      </c>
      <c r="NO174" s="13">
        <v>7275</v>
      </c>
    </row>
    <row r="175" spans="1:379" ht="13.8">
      <c r="A175" s="315" t="s">
        <v>300</v>
      </c>
      <c r="B175" s="37">
        <f t="shared" si="252"/>
        <v>239</v>
      </c>
      <c r="C175" s="37">
        <f t="shared" si="252"/>
        <v>192</v>
      </c>
      <c r="D175" s="37">
        <f t="shared" si="252"/>
        <v>352</v>
      </c>
      <c r="E175" s="37">
        <f t="shared" si="252"/>
        <v>316</v>
      </c>
      <c r="F175" s="37">
        <f t="shared" si="252"/>
        <v>1104</v>
      </c>
      <c r="G175" s="37">
        <f t="shared" si="252"/>
        <v>1198</v>
      </c>
      <c r="H175" s="37">
        <f t="shared" si="252"/>
        <v>1380</v>
      </c>
      <c r="I175" s="37">
        <f t="shared" si="252"/>
        <v>1345</v>
      </c>
      <c r="J175" s="37">
        <f t="shared" si="252"/>
        <v>1021</v>
      </c>
      <c r="K175" s="37">
        <f t="shared" si="252"/>
        <v>1036</v>
      </c>
      <c r="L175" s="37">
        <f t="shared" si="253"/>
        <v>823</v>
      </c>
      <c r="M175" s="37">
        <f t="shared" si="253"/>
        <v>812</v>
      </c>
      <c r="N175" s="37">
        <f t="shared" si="253"/>
        <v>565</v>
      </c>
      <c r="O175" s="37">
        <f t="shared" si="253"/>
        <v>509</v>
      </c>
      <c r="P175" s="37">
        <f t="shared" si="253"/>
        <v>292</v>
      </c>
      <c r="Q175" s="37">
        <f t="shared" si="253"/>
        <v>349</v>
      </c>
      <c r="R175" s="37">
        <f t="shared" si="253"/>
        <v>177</v>
      </c>
      <c r="S175" s="37">
        <f t="shared" si="253"/>
        <v>341</v>
      </c>
      <c r="T175" s="37">
        <f t="shared" si="253"/>
        <v>52</v>
      </c>
      <c r="U175" s="37">
        <f t="shared" si="253"/>
        <v>209</v>
      </c>
      <c r="JG175" s="467"/>
      <c r="NH175" s="469"/>
      <c r="NI175" s="469"/>
      <c r="NJ175" s="469"/>
      <c r="NK175" s="93"/>
      <c r="NL175" s="93"/>
    </row>
    <row r="176" spans="1:379" ht="13.8">
      <c r="A176" s="315" t="s">
        <v>301</v>
      </c>
      <c r="B176" s="37">
        <f t="shared" si="252"/>
        <v>141</v>
      </c>
      <c r="C176" s="37">
        <f t="shared" si="252"/>
        <v>111</v>
      </c>
      <c r="D176" s="37">
        <f t="shared" si="252"/>
        <v>254</v>
      </c>
      <c r="E176" s="37">
        <f t="shared" si="252"/>
        <v>298</v>
      </c>
      <c r="F176" s="37">
        <f t="shared" si="252"/>
        <v>898</v>
      </c>
      <c r="G176" s="37">
        <f t="shared" si="252"/>
        <v>898</v>
      </c>
      <c r="H176" s="37">
        <f t="shared" si="252"/>
        <v>1083</v>
      </c>
      <c r="I176" s="37">
        <f t="shared" si="252"/>
        <v>1160</v>
      </c>
      <c r="J176" s="37">
        <f t="shared" si="252"/>
        <v>904</v>
      </c>
      <c r="K176" s="37">
        <f t="shared" si="252"/>
        <v>926</v>
      </c>
      <c r="L176" s="37">
        <f t="shared" si="253"/>
        <v>659</v>
      </c>
      <c r="M176" s="37">
        <f t="shared" si="253"/>
        <v>653</v>
      </c>
      <c r="N176" s="37">
        <f t="shared" si="253"/>
        <v>481</v>
      </c>
      <c r="O176" s="37">
        <f t="shared" si="253"/>
        <v>454</v>
      </c>
      <c r="P176" s="37">
        <f t="shared" si="253"/>
        <v>261</v>
      </c>
      <c r="Q176" s="37">
        <f t="shared" si="253"/>
        <v>316</v>
      </c>
      <c r="R176" s="37">
        <f t="shared" si="253"/>
        <v>179</v>
      </c>
      <c r="S176" s="37">
        <f t="shared" si="253"/>
        <v>296</v>
      </c>
      <c r="T176" s="37">
        <f t="shared" si="253"/>
        <v>34</v>
      </c>
      <c r="U176" s="37">
        <f t="shared" si="253"/>
        <v>171</v>
      </c>
      <c r="JG176" s="468"/>
    </row>
    <row r="177" spans="1:269" ht="13.8">
      <c r="A177" s="315" t="s">
        <v>302</v>
      </c>
      <c r="B177" s="37">
        <f t="shared" si="252"/>
        <v>442</v>
      </c>
      <c r="C177" s="37">
        <f t="shared" si="252"/>
        <v>405</v>
      </c>
      <c r="D177" s="37">
        <f t="shared" si="252"/>
        <v>680</v>
      </c>
      <c r="E177" s="37">
        <f t="shared" si="252"/>
        <v>723</v>
      </c>
      <c r="F177" s="37">
        <f t="shared" si="252"/>
        <v>1511</v>
      </c>
      <c r="G177" s="37">
        <f t="shared" si="252"/>
        <v>1672</v>
      </c>
      <c r="H177" s="37">
        <f t="shared" si="252"/>
        <v>1813</v>
      </c>
      <c r="I177" s="37">
        <f t="shared" si="252"/>
        <v>1831</v>
      </c>
      <c r="J177" s="37">
        <f t="shared" si="252"/>
        <v>1423</v>
      </c>
      <c r="K177" s="37">
        <f t="shared" si="252"/>
        <v>1365</v>
      </c>
      <c r="L177" s="37">
        <f t="shared" si="253"/>
        <v>1045</v>
      </c>
      <c r="M177" s="37">
        <f t="shared" si="253"/>
        <v>1118</v>
      </c>
      <c r="N177" s="37">
        <f t="shared" si="253"/>
        <v>743</v>
      </c>
      <c r="O177" s="37">
        <f t="shared" si="253"/>
        <v>597</v>
      </c>
      <c r="P177" s="37">
        <f t="shared" si="253"/>
        <v>393</v>
      </c>
      <c r="Q177" s="37">
        <f t="shared" si="253"/>
        <v>419</v>
      </c>
      <c r="R177" s="37">
        <f t="shared" si="253"/>
        <v>180</v>
      </c>
      <c r="S177" s="37">
        <f t="shared" si="253"/>
        <v>394</v>
      </c>
      <c r="T177" s="37">
        <f t="shared" si="253"/>
        <v>63</v>
      </c>
      <c r="U177" s="37">
        <f t="shared" si="253"/>
        <v>244</v>
      </c>
      <c r="W177" s="54"/>
      <c r="X177" s="43" t="s">
        <v>16</v>
      </c>
      <c r="Y177" s="40" t="s">
        <v>16</v>
      </c>
      <c r="Z177" s="41" t="s">
        <v>7</v>
      </c>
      <c r="AA177" s="41" t="s">
        <v>7</v>
      </c>
      <c r="AB177" s="40" t="s">
        <v>8</v>
      </c>
      <c r="AC177" s="40" t="s">
        <v>8</v>
      </c>
      <c r="AD177" s="40" t="s">
        <v>9</v>
      </c>
      <c r="AE177" s="40" t="s">
        <v>9</v>
      </c>
      <c r="AF177" s="40" t="s">
        <v>10</v>
      </c>
      <c r="AG177" s="40" t="s">
        <v>10</v>
      </c>
      <c r="AH177" s="40" t="s">
        <v>11</v>
      </c>
      <c r="AI177" s="40" t="s">
        <v>11</v>
      </c>
      <c r="AJ177" s="40" t="s">
        <v>12</v>
      </c>
      <c r="AK177" s="40" t="s">
        <v>12</v>
      </c>
      <c r="AL177" s="40" t="s">
        <v>13</v>
      </c>
      <c r="AM177" s="40" t="s">
        <v>13</v>
      </c>
      <c r="AN177" s="40" t="s">
        <v>14</v>
      </c>
      <c r="AO177" s="40" t="s">
        <v>14</v>
      </c>
      <c r="AP177" s="40" t="s">
        <v>15</v>
      </c>
      <c r="AQ177" s="44" t="s">
        <v>15</v>
      </c>
      <c r="AR177" s="36"/>
      <c r="AT177" s="54"/>
      <c r="AU177" s="54" t="s">
        <v>286</v>
      </c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5" t="s">
        <v>287</v>
      </c>
      <c r="FD177" s="54" t="s">
        <v>288</v>
      </c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5" t="s">
        <v>289</v>
      </c>
      <c r="JI177" s="54" t="s">
        <v>273</v>
      </c>
    </row>
    <row r="178" spans="1:269" ht="14.4" thickBot="1">
      <c r="A178" s="315" t="s">
        <v>303</v>
      </c>
      <c r="B178" s="37">
        <f t="shared" si="252"/>
        <v>643</v>
      </c>
      <c r="C178" s="37">
        <f t="shared" si="252"/>
        <v>652</v>
      </c>
      <c r="D178" s="37">
        <f t="shared" si="252"/>
        <v>918</v>
      </c>
      <c r="E178" s="37">
        <f t="shared" si="252"/>
        <v>966</v>
      </c>
      <c r="F178" s="37">
        <f t="shared" si="252"/>
        <v>1860</v>
      </c>
      <c r="G178" s="37">
        <f t="shared" si="252"/>
        <v>1892</v>
      </c>
      <c r="H178" s="37">
        <f t="shared" si="252"/>
        <v>1792</v>
      </c>
      <c r="I178" s="37">
        <f t="shared" si="252"/>
        <v>1729</v>
      </c>
      <c r="J178" s="37">
        <f t="shared" si="252"/>
        <v>1276</v>
      </c>
      <c r="K178" s="37">
        <f t="shared" si="252"/>
        <v>1394</v>
      </c>
      <c r="L178" s="37">
        <f t="shared" si="253"/>
        <v>1007</v>
      </c>
      <c r="M178" s="37">
        <f t="shared" si="253"/>
        <v>960</v>
      </c>
      <c r="N178" s="37">
        <f t="shared" si="253"/>
        <v>575</v>
      </c>
      <c r="O178" s="37">
        <f t="shared" si="253"/>
        <v>461</v>
      </c>
      <c r="P178" s="37">
        <f t="shared" si="253"/>
        <v>225</v>
      </c>
      <c r="Q178" s="37">
        <f t="shared" si="253"/>
        <v>237</v>
      </c>
      <c r="R178" s="37">
        <f t="shared" si="253"/>
        <v>114</v>
      </c>
      <c r="S178" s="37">
        <f t="shared" si="253"/>
        <v>148</v>
      </c>
      <c r="T178" s="37">
        <f t="shared" si="253"/>
        <v>19</v>
      </c>
      <c r="U178" s="37">
        <f t="shared" si="253"/>
        <v>51</v>
      </c>
      <c r="W178" s="18" t="s">
        <v>184</v>
      </c>
      <c r="X178" s="70" t="s">
        <v>264</v>
      </c>
      <c r="Y178" s="50" t="s">
        <v>265</v>
      </c>
      <c r="Z178" s="50" t="s">
        <v>264</v>
      </c>
      <c r="AA178" s="50" t="s">
        <v>265</v>
      </c>
      <c r="AB178" s="50" t="s">
        <v>264</v>
      </c>
      <c r="AC178" s="50" t="s">
        <v>265</v>
      </c>
      <c r="AD178" s="50" t="s">
        <v>264</v>
      </c>
      <c r="AE178" s="50" t="s">
        <v>265</v>
      </c>
      <c r="AF178" s="50" t="s">
        <v>264</v>
      </c>
      <c r="AG178" s="50" t="s">
        <v>265</v>
      </c>
      <c r="AH178" s="50" t="s">
        <v>264</v>
      </c>
      <c r="AI178" s="50" t="s">
        <v>265</v>
      </c>
      <c r="AJ178" s="50" t="s">
        <v>264</v>
      </c>
      <c r="AK178" s="50" t="s">
        <v>265</v>
      </c>
      <c r="AL178" s="50" t="s">
        <v>264</v>
      </c>
      <c r="AM178" s="50" t="s">
        <v>265</v>
      </c>
      <c r="AN178" s="50" t="s">
        <v>264</v>
      </c>
      <c r="AO178" s="50" t="s">
        <v>265</v>
      </c>
      <c r="AP178" s="50" t="s">
        <v>264</v>
      </c>
      <c r="AQ178" s="51" t="s">
        <v>265</v>
      </c>
      <c r="AR178" s="36" t="s">
        <v>268</v>
      </c>
      <c r="AT178" s="18" t="s">
        <v>184</v>
      </c>
      <c r="AU178" s="18">
        <v>0</v>
      </c>
      <c r="AV178" s="18">
        <v>1</v>
      </c>
      <c r="AW178" s="18">
        <v>2</v>
      </c>
      <c r="AX178" s="18">
        <v>3</v>
      </c>
      <c r="AY178" s="18">
        <v>4</v>
      </c>
      <c r="AZ178" s="18">
        <v>5</v>
      </c>
      <c r="BA178" s="18">
        <v>6</v>
      </c>
      <c r="BB178" s="18">
        <v>7</v>
      </c>
      <c r="BC178" s="18">
        <v>8</v>
      </c>
      <c r="BD178" s="18">
        <v>9</v>
      </c>
      <c r="BE178" s="18">
        <v>10</v>
      </c>
      <c r="BF178" s="18">
        <v>11</v>
      </c>
      <c r="BG178" s="18">
        <v>12</v>
      </c>
      <c r="BH178" s="18">
        <v>13</v>
      </c>
      <c r="BI178" s="18">
        <v>14</v>
      </c>
      <c r="BJ178" s="18">
        <v>15</v>
      </c>
      <c r="BK178" s="18">
        <v>16</v>
      </c>
      <c r="BL178" s="18">
        <v>17</v>
      </c>
      <c r="BM178" s="18">
        <v>18</v>
      </c>
      <c r="BN178" s="18">
        <v>19</v>
      </c>
      <c r="BO178" s="18">
        <v>20</v>
      </c>
      <c r="BP178" s="18">
        <v>21</v>
      </c>
      <c r="BQ178" s="18">
        <v>22</v>
      </c>
      <c r="BR178" s="18">
        <v>23</v>
      </c>
      <c r="BS178" s="18">
        <v>24</v>
      </c>
      <c r="BT178" s="18">
        <v>25</v>
      </c>
      <c r="BU178" s="18">
        <v>26</v>
      </c>
      <c r="BV178" s="18">
        <v>27</v>
      </c>
      <c r="BW178" s="18">
        <v>28</v>
      </c>
      <c r="BX178" s="18">
        <v>29</v>
      </c>
      <c r="BY178" s="18">
        <v>30</v>
      </c>
      <c r="BZ178" s="18">
        <v>31</v>
      </c>
      <c r="CA178" s="18">
        <v>32</v>
      </c>
      <c r="CB178" s="18">
        <v>33</v>
      </c>
      <c r="CC178" s="18">
        <v>34</v>
      </c>
      <c r="CD178" s="18">
        <v>35</v>
      </c>
      <c r="CE178" s="18">
        <v>36</v>
      </c>
      <c r="CF178" s="18">
        <v>37</v>
      </c>
      <c r="CG178" s="18">
        <v>38</v>
      </c>
      <c r="CH178" s="18">
        <v>39</v>
      </c>
      <c r="CI178" s="18">
        <v>40</v>
      </c>
      <c r="CJ178" s="18">
        <v>41</v>
      </c>
      <c r="CK178" s="18">
        <v>42</v>
      </c>
      <c r="CL178" s="18">
        <v>43</v>
      </c>
      <c r="CM178" s="18">
        <v>44</v>
      </c>
      <c r="CN178" s="18">
        <v>45</v>
      </c>
      <c r="CO178" s="18">
        <v>46</v>
      </c>
      <c r="CP178" s="18">
        <v>47</v>
      </c>
      <c r="CQ178" s="18">
        <v>48</v>
      </c>
      <c r="CR178" s="18">
        <v>49</v>
      </c>
      <c r="CS178" s="18">
        <v>50</v>
      </c>
      <c r="CT178" s="18">
        <v>51</v>
      </c>
      <c r="CU178" s="18">
        <v>52</v>
      </c>
      <c r="CV178" s="18">
        <v>53</v>
      </c>
      <c r="CW178" s="18">
        <v>54</v>
      </c>
      <c r="CX178" s="18">
        <v>55</v>
      </c>
      <c r="CY178" s="18">
        <v>56</v>
      </c>
      <c r="CZ178" s="18">
        <v>57</v>
      </c>
      <c r="DA178" s="18">
        <v>58</v>
      </c>
      <c r="DB178" s="18">
        <v>59</v>
      </c>
      <c r="DC178" s="18">
        <v>60</v>
      </c>
      <c r="DD178" s="18">
        <v>61</v>
      </c>
      <c r="DE178" s="18">
        <v>62</v>
      </c>
      <c r="DF178" s="18">
        <v>63</v>
      </c>
      <c r="DG178" s="18">
        <v>64</v>
      </c>
      <c r="DH178" s="18">
        <v>65</v>
      </c>
      <c r="DI178" s="18">
        <v>66</v>
      </c>
      <c r="DJ178" s="18">
        <v>67</v>
      </c>
      <c r="DK178" s="18">
        <v>68</v>
      </c>
      <c r="DL178" s="18">
        <v>69</v>
      </c>
      <c r="DM178" s="18">
        <v>70</v>
      </c>
      <c r="DN178" s="18">
        <v>71</v>
      </c>
      <c r="DO178" s="18">
        <v>72</v>
      </c>
      <c r="DP178" s="18">
        <v>73</v>
      </c>
      <c r="DQ178" s="18">
        <v>74</v>
      </c>
      <c r="DR178" s="18">
        <v>75</v>
      </c>
      <c r="DS178" s="18">
        <v>76</v>
      </c>
      <c r="DT178" s="18">
        <v>77</v>
      </c>
      <c r="DU178" s="18">
        <v>78</v>
      </c>
      <c r="DV178" s="18">
        <v>79</v>
      </c>
      <c r="DW178" s="18">
        <v>80</v>
      </c>
      <c r="DX178" s="18">
        <v>81</v>
      </c>
      <c r="DY178" s="18">
        <v>82</v>
      </c>
      <c r="DZ178" s="18">
        <v>83</v>
      </c>
      <c r="EA178" s="18">
        <v>84</v>
      </c>
      <c r="EB178" s="18">
        <v>85</v>
      </c>
      <c r="EC178" s="18">
        <v>86</v>
      </c>
      <c r="ED178" s="18">
        <v>87</v>
      </c>
      <c r="EE178" s="18">
        <v>88</v>
      </c>
      <c r="EF178" s="18">
        <v>89</v>
      </c>
      <c r="EG178" s="18">
        <v>90</v>
      </c>
      <c r="EH178" s="18">
        <v>91</v>
      </c>
      <c r="EI178" s="18">
        <v>92</v>
      </c>
      <c r="EJ178" s="18">
        <v>93</v>
      </c>
      <c r="EK178" s="18">
        <v>94</v>
      </c>
      <c r="EL178" s="18">
        <v>95</v>
      </c>
      <c r="EM178" s="18">
        <v>96</v>
      </c>
      <c r="EN178" s="18">
        <v>97</v>
      </c>
      <c r="EO178" s="18">
        <v>98</v>
      </c>
      <c r="EP178" s="18">
        <v>99</v>
      </c>
      <c r="EQ178" s="18">
        <v>100</v>
      </c>
      <c r="ER178" s="18">
        <v>101</v>
      </c>
      <c r="ES178" s="18">
        <v>102</v>
      </c>
      <c r="ET178" s="18">
        <v>103</v>
      </c>
      <c r="EU178" s="18">
        <v>104</v>
      </c>
      <c r="EV178" s="18">
        <v>105</v>
      </c>
      <c r="EW178" s="18">
        <v>106</v>
      </c>
      <c r="EX178" s="18">
        <v>107</v>
      </c>
      <c r="EY178" s="18">
        <v>108</v>
      </c>
      <c r="EZ178" s="18">
        <v>120</v>
      </c>
      <c r="FA178" s="18">
        <v>121</v>
      </c>
      <c r="FB178" s="18" t="s">
        <v>290</v>
      </c>
      <c r="FC178" s="56"/>
      <c r="FD178" s="18">
        <v>0</v>
      </c>
      <c r="FE178" s="18">
        <v>1</v>
      </c>
      <c r="FF178" s="18">
        <v>2</v>
      </c>
      <c r="FG178" s="18">
        <v>3</v>
      </c>
      <c r="FH178" s="18">
        <v>4</v>
      </c>
      <c r="FI178" s="18">
        <v>5</v>
      </c>
      <c r="FJ178" s="18">
        <v>6</v>
      </c>
      <c r="FK178" s="18">
        <v>7</v>
      </c>
      <c r="FL178" s="18">
        <v>8</v>
      </c>
      <c r="FM178" s="18">
        <v>9</v>
      </c>
      <c r="FN178" s="18">
        <v>10</v>
      </c>
      <c r="FO178" s="18">
        <v>11</v>
      </c>
      <c r="FP178" s="18">
        <v>12</v>
      </c>
      <c r="FQ178" s="18">
        <v>13</v>
      </c>
      <c r="FR178" s="18">
        <v>14</v>
      </c>
      <c r="FS178" s="18">
        <v>15</v>
      </c>
      <c r="FT178" s="18">
        <v>16</v>
      </c>
      <c r="FU178" s="18">
        <v>17</v>
      </c>
      <c r="FV178" s="18">
        <v>18</v>
      </c>
      <c r="FW178" s="18">
        <v>19</v>
      </c>
      <c r="FX178" s="18">
        <v>20</v>
      </c>
      <c r="FY178" s="18">
        <v>21</v>
      </c>
      <c r="FZ178" s="18">
        <v>22</v>
      </c>
      <c r="GA178" s="18">
        <v>23</v>
      </c>
      <c r="GB178" s="18">
        <v>24</v>
      </c>
      <c r="GC178" s="18">
        <v>25</v>
      </c>
      <c r="GD178" s="18">
        <v>26</v>
      </c>
      <c r="GE178" s="18">
        <v>27</v>
      </c>
      <c r="GF178" s="18">
        <v>28</v>
      </c>
      <c r="GG178" s="18">
        <v>29</v>
      </c>
      <c r="GH178" s="18">
        <v>30</v>
      </c>
      <c r="GI178" s="18">
        <v>31</v>
      </c>
      <c r="GJ178" s="18">
        <v>32</v>
      </c>
      <c r="GK178" s="18">
        <v>33</v>
      </c>
      <c r="GL178" s="18">
        <v>34</v>
      </c>
      <c r="GM178" s="18">
        <v>35</v>
      </c>
      <c r="GN178" s="18">
        <v>36</v>
      </c>
      <c r="GO178" s="18">
        <v>37</v>
      </c>
      <c r="GP178" s="18">
        <v>38</v>
      </c>
      <c r="GQ178" s="18">
        <v>39</v>
      </c>
      <c r="GR178" s="18">
        <v>40</v>
      </c>
      <c r="GS178" s="18">
        <v>41</v>
      </c>
      <c r="GT178" s="18">
        <v>42</v>
      </c>
      <c r="GU178" s="18">
        <v>43</v>
      </c>
      <c r="GV178" s="18">
        <v>44</v>
      </c>
      <c r="GW178" s="18">
        <v>45</v>
      </c>
      <c r="GX178" s="18">
        <v>46</v>
      </c>
      <c r="GY178" s="18">
        <v>47</v>
      </c>
      <c r="GZ178" s="18">
        <v>48</v>
      </c>
      <c r="HA178" s="18">
        <v>49</v>
      </c>
      <c r="HB178" s="18">
        <v>50</v>
      </c>
      <c r="HC178" s="18">
        <v>51</v>
      </c>
      <c r="HD178" s="18">
        <v>52</v>
      </c>
      <c r="HE178" s="18">
        <v>53</v>
      </c>
      <c r="HF178" s="18">
        <v>54</v>
      </c>
      <c r="HG178" s="18">
        <v>55</v>
      </c>
      <c r="HH178" s="18">
        <v>56</v>
      </c>
      <c r="HI178" s="18">
        <v>57</v>
      </c>
      <c r="HJ178" s="18">
        <v>58</v>
      </c>
      <c r="HK178" s="18">
        <v>59</v>
      </c>
      <c r="HL178" s="18">
        <v>60</v>
      </c>
      <c r="HM178" s="18">
        <v>61</v>
      </c>
      <c r="HN178" s="18">
        <v>62</v>
      </c>
      <c r="HO178" s="18">
        <v>63</v>
      </c>
      <c r="HP178" s="18">
        <v>64</v>
      </c>
      <c r="HQ178" s="18">
        <v>65</v>
      </c>
      <c r="HR178" s="18">
        <v>66</v>
      </c>
      <c r="HS178" s="18">
        <v>67</v>
      </c>
      <c r="HT178" s="18">
        <v>68</v>
      </c>
      <c r="HU178" s="18">
        <v>69</v>
      </c>
      <c r="HV178" s="18">
        <v>70</v>
      </c>
      <c r="HW178" s="18">
        <v>71</v>
      </c>
      <c r="HX178" s="18">
        <v>72</v>
      </c>
      <c r="HY178" s="18">
        <v>73</v>
      </c>
      <c r="HZ178" s="18">
        <v>74</v>
      </c>
      <c r="IA178" s="18">
        <v>75</v>
      </c>
      <c r="IB178" s="18">
        <v>76</v>
      </c>
      <c r="IC178" s="18">
        <v>77</v>
      </c>
      <c r="ID178" s="18">
        <v>78</v>
      </c>
      <c r="IE178" s="18">
        <v>79</v>
      </c>
      <c r="IF178" s="18">
        <v>80</v>
      </c>
      <c r="IG178" s="18">
        <v>81</v>
      </c>
      <c r="IH178" s="18">
        <v>82</v>
      </c>
      <c r="II178" s="18">
        <v>83</v>
      </c>
      <c r="IJ178" s="18">
        <v>84</v>
      </c>
      <c r="IK178" s="18">
        <v>85</v>
      </c>
      <c r="IL178" s="18">
        <v>86</v>
      </c>
      <c r="IM178" s="18">
        <v>87</v>
      </c>
      <c r="IN178" s="18">
        <v>88</v>
      </c>
      <c r="IO178" s="18">
        <v>89</v>
      </c>
      <c r="IP178" s="18">
        <v>90</v>
      </c>
      <c r="IQ178" s="18">
        <v>91</v>
      </c>
      <c r="IR178" s="18">
        <v>92</v>
      </c>
      <c r="IS178" s="18">
        <v>93</v>
      </c>
      <c r="IT178" s="18">
        <v>94</v>
      </c>
      <c r="IU178" s="18">
        <v>95</v>
      </c>
      <c r="IV178" s="18">
        <v>96</v>
      </c>
      <c r="IW178" s="18">
        <v>97</v>
      </c>
      <c r="IX178" s="18">
        <v>98</v>
      </c>
      <c r="IY178" s="18">
        <v>99</v>
      </c>
      <c r="IZ178" s="18">
        <v>100</v>
      </c>
      <c r="JA178" s="18">
        <v>101</v>
      </c>
      <c r="JB178" s="18">
        <v>102</v>
      </c>
      <c r="JC178" s="18">
        <v>103</v>
      </c>
      <c r="JD178" s="18">
        <v>104</v>
      </c>
      <c r="JE178" s="18">
        <v>120</v>
      </c>
      <c r="JF178" s="18">
        <v>121</v>
      </c>
      <c r="JG178" s="18" t="s">
        <v>290</v>
      </c>
      <c r="JH178" s="56"/>
      <c r="JI178" s="18"/>
    </row>
    <row r="179" spans="1:269" ht="13.8">
      <c r="A179" s="315" t="s">
        <v>304</v>
      </c>
      <c r="B179" s="37">
        <f t="shared" si="252"/>
        <v>231</v>
      </c>
      <c r="C179" s="37">
        <f t="shared" si="252"/>
        <v>233</v>
      </c>
      <c r="D179" s="37">
        <f t="shared" si="252"/>
        <v>395</v>
      </c>
      <c r="E179" s="37">
        <f t="shared" si="252"/>
        <v>424</v>
      </c>
      <c r="F179" s="37">
        <f t="shared" si="252"/>
        <v>1097</v>
      </c>
      <c r="G179" s="37">
        <f t="shared" si="252"/>
        <v>1087</v>
      </c>
      <c r="H179" s="37">
        <f t="shared" si="252"/>
        <v>1179</v>
      </c>
      <c r="I179" s="37">
        <f t="shared" si="252"/>
        <v>1084</v>
      </c>
      <c r="J179" s="37">
        <f t="shared" si="252"/>
        <v>1063</v>
      </c>
      <c r="K179" s="37">
        <f t="shared" si="252"/>
        <v>946</v>
      </c>
      <c r="L179" s="37">
        <f t="shared" si="253"/>
        <v>810</v>
      </c>
      <c r="M179" s="37">
        <f t="shared" si="253"/>
        <v>691</v>
      </c>
      <c r="N179" s="37">
        <f t="shared" si="253"/>
        <v>488</v>
      </c>
      <c r="O179" s="37">
        <f t="shared" si="253"/>
        <v>380</v>
      </c>
      <c r="P179" s="37">
        <f t="shared" si="253"/>
        <v>282</v>
      </c>
      <c r="Q179" s="37">
        <f t="shared" si="253"/>
        <v>262</v>
      </c>
      <c r="R179" s="37">
        <f t="shared" si="253"/>
        <v>130</v>
      </c>
      <c r="S179" s="37">
        <f t="shared" si="253"/>
        <v>251</v>
      </c>
      <c r="T179" s="37">
        <f t="shared" si="253"/>
        <v>32</v>
      </c>
      <c r="U179" s="37">
        <f t="shared" si="253"/>
        <v>122</v>
      </c>
      <c r="W179" s="320" t="s">
        <v>19</v>
      </c>
      <c r="X179" s="327">
        <f>SUM(FD179:FM179)</f>
        <v>4386</v>
      </c>
      <c r="Y179" s="327">
        <f>SUM(AU179:BD179)</f>
        <v>4131</v>
      </c>
      <c r="Z179" s="327">
        <f>SUM(FN179:FW179)</f>
        <v>7494</v>
      </c>
      <c r="AA179" s="327">
        <f>SUM(BE179:BN179)</f>
        <v>7751</v>
      </c>
      <c r="AB179" s="327">
        <f>SUM(FX179:GG179)</f>
        <v>20969</v>
      </c>
      <c r="AC179" s="327">
        <f>SUM(BO179:BX179)</f>
        <v>21669</v>
      </c>
      <c r="AD179" s="327">
        <f>SUM(GH179:GQ179)</f>
        <v>23078</v>
      </c>
      <c r="AE179" s="327">
        <f>SUM(BY179:CH179)</f>
        <v>21947</v>
      </c>
      <c r="AF179" s="327">
        <f>SUM(GR179:HA179)</f>
        <v>17834</v>
      </c>
      <c r="AG179" s="327">
        <f>SUM(CI179:CR179)</f>
        <v>17207</v>
      </c>
      <c r="AH179" s="327">
        <f>SUM(HB179:HK179)</f>
        <v>13640</v>
      </c>
      <c r="AI179" s="327">
        <f>SUM(CS179:DB179)</f>
        <v>13015</v>
      </c>
      <c r="AJ179" s="327">
        <f>SUM(HL179:HU179)</f>
        <v>8932</v>
      </c>
      <c r="AK179" s="327">
        <f>SUM(DC179:DL179)</f>
        <v>7674</v>
      </c>
      <c r="AL179" s="327">
        <f>SUM(HV179:IE179)</f>
        <v>5003</v>
      </c>
      <c r="AM179" s="327">
        <f>SUM(DM179:DV179)</f>
        <v>5149</v>
      </c>
      <c r="AN179" s="327">
        <f>SUM(IF179:IO179)</f>
        <v>2741</v>
      </c>
      <c r="AO179" s="327">
        <f>SUM(DW179:EF179)</f>
        <v>4736</v>
      </c>
      <c r="AP179" s="327">
        <f>SUM(IP179:JF179)</f>
        <v>814</v>
      </c>
      <c r="AQ179" s="327">
        <f>SUM(EG179:FA179)</f>
        <v>2892</v>
      </c>
      <c r="AR179" s="327">
        <f>+FB179+JG179</f>
        <v>52</v>
      </c>
      <c r="AT179" s="320" t="s">
        <v>19</v>
      </c>
      <c r="AU179" s="321">
        <v>257</v>
      </c>
      <c r="AV179" s="321">
        <v>532</v>
      </c>
      <c r="AW179" s="321">
        <v>412</v>
      </c>
      <c r="AX179" s="321">
        <v>347</v>
      </c>
      <c r="AY179" s="321">
        <v>341</v>
      </c>
      <c r="AZ179" s="321">
        <v>389</v>
      </c>
      <c r="BA179" s="321">
        <v>439</v>
      </c>
      <c r="BB179" s="321">
        <v>457</v>
      </c>
      <c r="BC179" s="321">
        <v>466</v>
      </c>
      <c r="BD179" s="321">
        <v>491</v>
      </c>
      <c r="BE179" s="321">
        <v>476</v>
      </c>
      <c r="BF179" s="321">
        <v>478</v>
      </c>
      <c r="BG179" s="321">
        <v>497</v>
      </c>
      <c r="BH179" s="321">
        <v>545</v>
      </c>
      <c r="BI179" s="321">
        <v>605</v>
      </c>
      <c r="BJ179" s="321">
        <v>704</v>
      </c>
      <c r="BK179" s="321">
        <v>858</v>
      </c>
      <c r="BL179" s="321">
        <v>974</v>
      </c>
      <c r="BM179" s="321">
        <v>1226</v>
      </c>
      <c r="BN179" s="321">
        <v>1388</v>
      </c>
      <c r="BO179" s="321">
        <v>1696</v>
      </c>
      <c r="BP179" s="321">
        <v>1750</v>
      </c>
      <c r="BQ179" s="321">
        <v>1913</v>
      </c>
      <c r="BR179" s="321">
        <v>2003</v>
      </c>
      <c r="BS179" s="321">
        <v>2146</v>
      </c>
      <c r="BT179" s="321">
        <v>2300</v>
      </c>
      <c r="BU179" s="321">
        <v>2392</v>
      </c>
      <c r="BV179" s="321">
        <v>2374</v>
      </c>
      <c r="BW179" s="321">
        <v>2538</v>
      </c>
      <c r="BX179" s="321">
        <v>2557</v>
      </c>
      <c r="BY179" s="321">
        <v>2581</v>
      </c>
      <c r="BZ179" s="321">
        <v>2441</v>
      </c>
      <c r="CA179" s="321">
        <v>2413</v>
      </c>
      <c r="CB179" s="321">
        <v>2347</v>
      </c>
      <c r="CC179" s="321">
        <v>2223</v>
      </c>
      <c r="CD179" s="321">
        <v>2182</v>
      </c>
      <c r="CE179" s="321">
        <v>1993</v>
      </c>
      <c r="CF179" s="321">
        <v>1911</v>
      </c>
      <c r="CG179" s="321">
        <v>1912</v>
      </c>
      <c r="CH179" s="321">
        <v>1944</v>
      </c>
      <c r="CI179" s="321">
        <v>1883</v>
      </c>
      <c r="CJ179" s="321">
        <v>1847</v>
      </c>
      <c r="CK179" s="321">
        <v>1778</v>
      </c>
      <c r="CL179" s="321">
        <v>1780</v>
      </c>
      <c r="CM179" s="321">
        <v>1665</v>
      </c>
      <c r="CN179" s="321">
        <v>1727</v>
      </c>
      <c r="CO179" s="321">
        <v>1732</v>
      </c>
      <c r="CP179" s="321">
        <v>1606</v>
      </c>
      <c r="CQ179" s="321">
        <v>1615</v>
      </c>
      <c r="CR179" s="321">
        <v>1574</v>
      </c>
      <c r="CS179" s="321">
        <v>1560</v>
      </c>
      <c r="CT179" s="321">
        <v>1412</v>
      </c>
      <c r="CU179" s="321">
        <v>1414</v>
      </c>
      <c r="CV179" s="321">
        <v>1411</v>
      </c>
      <c r="CW179" s="321">
        <v>1260</v>
      </c>
      <c r="CX179" s="321">
        <v>1310</v>
      </c>
      <c r="CY179" s="321">
        <v>1253</v>
      </c>
      <c r="CZ179" s="321">
        <v>1166</v>
      </c>
      <c r="DA179" s="321">
        <v>1162</v>
      </c>
      <c r="DB179" s="321">
        <v>1067</v>
      </c>
      <c r="DC179" s="321">
        <v>1012</v>
      </c>
      <c r="DD179" s="321">
        <v>942</v>
      </c>
      <c r="DE179" s="321">
        <v>806</v>
      </c>
      <c r="DF179" s="321">
        <v>826</v>
      </c>
      <c r="DG179" s="321">
        <v>767</v>
      </c>
      <c r="DH179" s="321">
        <v>751</v>
      </c>
      <c r="DI179" s="321">
        <v>694</v>
      </c>
      <c r="DJ179" s="321">
        <v>654</v>
      </c>
      <c r="DK179" s="321">
        <v>625</v>
      </c>
      <c r="DL179" s="321">
        <v>597</v>
      </c>
      <c r="DM179" s="321">
        <v>625</v>
      </c>
      <c r="DN179" s="321">
        <v>564</v>
      </c>
      <c r="DO179" s="321">
        <v>530</v>
      </c>
      <c r="DP179" s="321">
        <v>528</v>
      </c>
      <c r="DQ179" s="321">
        <v>472</v>
      </c>
      <c r="DR179" s="321">
        <v>548</v>
      </c>
      <c r="DS179" s="321">
        <v>512</v>
      </c>
      <c r="DT179" s="321">
        <v>470</v>
      </c>
      <c r="DU179" s="321">
        <v>472</v>
      </c>
      <c r="DV179" s="321">
        <v>428</v>
      </c>
      <c r="DW179" s="321">
        <v>498</v>
      </c>
      <c r="DX179" s="321">
        <v>470</v>
      </c>
      <c r="DY179" s="321">
        <v>440</v>
      </c>
      <c r="DZ179" s="321">
        <v>467</v>
      </c>
      <c r="EA179" s="321">
        <v>467</v>
      </c>
      <c r="EB179" s="321">
        <v>499</v>
      </c>
      <c r="EC179" s="321">
        <v>451</v>
      </c>
      <c r="ED179" s="321">
        <v>463</v>
      </c>
      <c r="EE179" s="321">
        <v>474</v>
      </c>
      <c r="EF179" s="321">
        <v>507</v>
      </c>
      <c r="EG179" s="321">
        <v>499</v>
      </c>
      <c r="EH179" s="321">
        <v>411</v>
      </c>
      <c r="EI179" s="321">
        <v>389</v>
      </c>
      <c r="EJ179" s="321">
        <v>349</v>
      </c>
      <c r="EK179" s="321">
        <v>293</v>
      </c>
      <c r="EL179" s="321">
        <v>224</v>
      </c>
      <c r="EM179" s="321">
        <v>222</v>
      </c>
      <c r="EN179" s="321">
        <v>140</v>
      </c>
      <c r="EO179" s="321">
        <v>135</v>
      </c>
      <c r="EP179" s="321">
        <v>80</v>
      </c>
      <c r="EQ179" s="321">
        <v>55</v>
      </c>
      <c r="ER179" s="321">
        <v>41</v>
      </c>
      <c r="ES179" s="321">
        <v>19</v>
      </c>
      <c r="ET179" s="321">
        <v>11</v>
      </c>
      <c r="EU179" s="321">
        <v>6</v>
      </c>
      <c r="EV179" s="321">
        <v>7</v>
      </c>
      <c r="EW179" s="321">
        <v>1</v>
      </c>
      <c r="EX179" s="321">
        <v>2</v>
      </c>
      <c r="EY179" s="321">
        <v>1</v>
      </c>
      <c r="EZ179" s="321">
        <v>4</v>
      </c>
      <c r="FA179" s="321">
        <v>3</v>
      </c>
      <c r="FB179" s="321">
        <v>20</v>
      </c>
      <c r="FC179" s="322">
        <v>106191</v>
      </c>
      <c r="FD179" s="321">
        <v>296</v>
      </c>
      <c r="FE179" s="321">
        <v>571</v>
      </c>
      <c r="FF179" s="321">
        <v>422</v>
      </c>
      <c r="FG179" s="321">
        <v>408</v>
      </c>
      <c r="FH179" s="321">
        <v>378</v>
      </c>
      <c r="FI179" s="321">
        <v>419</v>
      </c>
      <c r="FJ179" s="321">
        <v>488</v>
      </c>
      <c r="FK179" s="321">
        <v>481</v>
      </c>
      <c r="FL179" s="321">
        <v>462</v>
      </c>
      <c r="FM179" s="321">
        <v>461</v>
      </c>
      <c r="FN179" s="321">
        <v>492</v>
      </c>
      <c r="FO179" s="321">
        <v>521</v>
      </c>
      <c r="FP179" s="321">
        <v>550</v>
      </c>
      <c r="FQ179" s="321">
        <v>505</v>
      </c>
      <c r="FR179" s="321">
        <v>603</v>
      </c>
      <c r="FS179" s="321">
        <v>686</v>
      </c>
      <c r="FT179" s="321">
        <v>759</v>
      </c>
      <c r="FU179" s="321">
        <v>902</v>
      </c>
      <c r="FV179" s="321">
        <v>1138</v>
      </c>
      <c r="FW179" s="321">
        <v>1338</v>
      </c>
      <c r="FX179" s="321">
        <v>1615</v>
      </c>
      <c r="FY179" s="321">
        <v>1717</v>
      </c>
      <c r="FZ179" s="321">
        <v>1806</v>
      </c>
      <c r="GA179" s="321">
        <v>1916</v>
      </c>
      <c r="GB179" s="321">
        <v>2136</v>
      </c>
      <c r="GC179" s="321">
        <v>2260</v>
      </c>
      <c r="GD179" s="321">
        <v>2293</v>
      </c>
      <c r="GE179" s="321">
        <v>2284</v>
      </c>
      <c r="GF179" s="321">
        <v>2380</v>
      </c>
      <c r="GG179" s="321">
        <v>2562</v>
      </c>
      <c r="GH179" s="321">
        <v>2501</v>
      </c>
      <c r="GI179" s="321">
        <v>2523</v>
      </c>
      <c r="GJ179" s="321">
        <v>2528</v>
      </c>
      <c r="GK179" s="321">
        <v>2395</v>
      </c>
      <c r="GL179" s="321">
        <v>2409</v>
      </c>
      <c r="GM179" s="321">
        <v>2377</v>
      </c>
      <c r="GN179" s="321">
        <v>2196</v>
      </c>
      <c r="GO179" s="321">
        <v>2102</v>
      </c>
      <c r="GP179" s="321">
        <v>2047</v>
      </c>
      <c r="GQ179" s="321">
        <v>2000</v>
      </c>
      <c r="GR179" s="321">
        <v>1938</v>
      </c>
      <c r="GS179" s="321">
        <v>1871</v>
      </c>
      <c r="GT179" s="321">
        <v>1913</v>
      </c>
      <c r="GU179" s="321">
        <v>1751</v>
      </c>
      <c r="GV179" s="321">
        <v>1831</v>
      </c>
      <c r="GW179" s="321">
        <v>1800</v>
      </c>
      <c r="GX179" s="321">
        <v>1733</v>
      </c>
      <c r="GY179" s="321">
        <v>1691</v>
      </c>
      <c r="GZ179" s="321">
        <v>1667</v>
      </c>
      <c r="HA179" s="321">
        <v>1639</v>
      </c>
      <c r="HB179" s="321">
        <v>1580</v>
      </c>
      <c r="HC179" s="321">
        <v>1509</v>
      </c>
      <c r="HD179" s="321">
        <v>1542</v>
      </c>
      <c r="HE179" s="321">
        <v>1420</v>
      </c>
      <c r="HF179" s="321">
        <v>1352</v>
      </c>
      <c r="HG179" s="321">
        <v>1338</v>
      </c>
      <c r="HH179" s="321">
        <v>1258</v>
      </c>
      <c r="HI179" s="321">
        <v>1225</v>
      </c>
      <c r="HJ179" s="321">
        <v>1261</v>
      </c>
      <c r="HK179" s="321">
        <v>1155</v>
      </c>
      <c r="HL179" s="321">
        <v>1154</v>
      </c>
      <c r="HM179" s="321">
        <v>1081</v>
      </c>
      <c r="HN179" s="321">
        <v>1045</v>
      </c>
      <c r="HO179" s="321">
        <v>958</v>
      </c>
      <c r="HP179" s="321">
        <v>906</v>
      </c>
      <c r="HQ179" s="321">
        <v>830</v>
      </c>
      <c r="HR179" s="321">
        <v>808</v>
      </c>
      <c r="HS179" s="321">
        <v>769</v>
      </c>
      <c r="HT179" s="321">
        <v>702</v>
      </c>
      <c r="HU179" s="321">
        <v>679</v>
      </c>
      <c r="HV179" s="321">
        <v>609</v>
      </c>
      <c r="HW179" s="321">
        <v>582</v>
      </c>
      <c r="HX179" s="321">
        <v>565</v>
      </c>
      <c r="HY179" s="321">
        <v>546</v>
      </c>
      <c r="HZ179" s="321">
        <v>538</v>
      </c>
      <c r="IA179" s="321">
        <v>494</v>
      </c>
      <c r="IB179" s="321">
        <v>466</v>
      </c>
      <c r="IC179" s="321">
        <v>422</v>
      </c>
      <c r="ID179" s="321">
        <v>433</v>
      </c>
      <c r="IE179" s="321">
        <v>348</v>
      </c>
      <c r="IF179" s="321">
        <v>383</v>
      </c>
      <c r="IG179" s="321">
        <v>338</v>
      </c>
      <c r="IH179" s="321">
        <v>281</v>
      </c>
      <c r="II179" s="321">
        <v>285</v>
      </c>
      <c r="IJ179" s="321">
        <v>284</v>
      </c>
      <c r="IK179" s="321">
        <v>283</v>
      </c>
      <c r="IL179" s="321">
        <v>232</v>
      </c>
      <c r="IM179" s="321">
        <v>227</v>
      </c>
      <c r="IN179" s="321">
        <v>220</v>
      </c>
      <c r="IO179" s="321">
        <v>208</v>
      </c>
      <c r="IP179" s="321">
        <v>164</v>
      </c>
      <c r="IQ179" s="321">
        <v>154</v>
      </c>
      <c r="IR179" s="321">
        <v>132</v>
      </c>
      <c r="IS179" s="321">
        <v>101</v>
      </c>
      <c r="IT179" s="321">
        <v>63</v>
      </c>
      <c r="IU179" s="321">
        <v>58</v>
      </c>
      <c r="IV179" s="321">
        <v>43</v>
      </c>
      <c r="IW179" s="321">
        <v>29</v>
      </c>
      <c r="IX179" s="321">
        <v>15</v>
      </c>
      <c r="IY179" s="321">
        <v>19</v>
      </c>
      <c r="IZ179" s="321">
        <v>13</v>
      </c>
      <c r="JA179" s="321">
        <v>3</v>
      </c>
      <c r="JB179" s="321">
        <v>5</v>
      </c>
      <c r="JC179" s="321">
        <v>3</v>
      </c>
      <c r="JD179" s="321">
        <v>1</v>
      </c>
      <c r="JE179" s="321">
        <v>6</v>
      </c>
      <c r="JF179" s="321">
        <v>5</v>
      </c>
      <c r="JG179" s="321">
        <v>32</v>
      </c>
      <c r="JH179" s="322">
        <v>104923</v>
      </c>
      <c r="JI179" s="321">
        <v>211114</v>
      </c>
    </row>
    <row r="180" spans="1:269">
      <c r="A180" s="315" t="s">
        <v>305</v>
      </c>
      <c r="B180" s="37">
        <f t="shared" ref="B180:K185" si="254">+X181</f>
        <v>160</v>
      </c>
      <c r="C180" s="37">
        <f t="shared" si="254"/>
        <v>125</v>
      </c>
      <c r="D180" s="37">
        <f t="shared" si="254"/>
        <v>310</v>
      </c>
      <c r="E180" s="37">
        <f t="shared" si="254"/>
        <v>298</v>
      </c>
      <c r="F180" s="37">
        <f t="shared" si="254"/>
        <v>892</v>
      </c>
      <c r="G180" s="37">
        <f t="shared" si="254"/>
        <v>934</v>
      </c>
      <c r="H180" s="37">
        <f t="shared" si="254"/>
        <v>957</v>
      </c>
      <c r="I180" s="37">
        <f t="shared" si="254"/>
        <v>888</v>
      </c>
      <c r="J180" s="37">
        <f t="shared" si="254"/>
        <v>895</v>
      </c>
      <c r="K180" s="37">
        <f t="shared" si="254"/>
        <v>834</v>
      </c>
      <c r="L180" s="37">
        <f t="shared" ref="L180:U185" si="255">+AH181</f>
        <v>685</v>
      </c>
      <c r="M180" s="37">
        <f t="shared" si="255"/>
        <v>671</v>
      </c>
      <c r="N180" s="37">
        <f t="shared" si="255"/>
        <v>459</v>
      </c>
      <c r="O180" s="37">
        <f t="shared" si="255"/>
        <v>368</v>
      </c>
      <c r="P180" s="37">
        <f t="shared" si="255"/>
        <v>252</v>
      </c>
      <c r="Q180" s="37">
        <f t="shared" si="255"/>
        <v>239</v>
      </c>
      <c r="R180" s="37">
        <f t="shared" si="255"/>
        <v>123</v>
      </c>
      <c r="S180" s="37">
        <f t="shared" si="255"/>
        <v>266</v>
      </c>
      <c r="T180" s="37">
        <f t="shared" si="255"/>
        <v>41</v>
      </c>
      <c r="U180" s="37">
        <f t="shared" si="255"/>
        <v>168</v>
      </c>
      <c r="W180" s="16" t="s">
        <v>311</v>
      </c>
      <c r="X180" s="523">
        <f t="shared" ref="X180:X195" si="256">SUM(FD180:FM180)</f>
        <v>473</v>
      </c>
      <c r="Y180" s="523">
        <f t="shared" ref="Y180:Y195" si="257">SUM(AU180:BD180)</f>
        <v>458</v>
      </c>
      <c r="Z180" s="523">
        <f t="shared" ref="Z180:Z195" si="258">SUM(FN180:FW180)</f>
        <v>665</v>
      </c>
      <c r="AA180" s="523">
        <f t="shared" ref="AA180:AA195" si="259">SUM(BE180:BN180)</f>
        <v>673</v>
      </c>
      <c r="AB180" s="523">
        <f t="shared" ref="AB180:AB195" si="260">SUM(FX180:GG180)</f>
        <v>2052</v>
      </c>
      <c r="AC180" s="523">
        <f t="shared" ref="AC180:AC195" si="261">SUM(BO180:BX180)</f>
        <v>1992</v>
      </c>
      <c r="AD180" s="523">
        <f t="shared" ref="AD180:AD195" si="262">SUM(GH180:GQ180)</f>
        <v>2221</v>
      </c>
      <c r="AE180" s="523">
        <f t="shared" ref="AE180:AE195" si="263">SUM(BY180:CH180)</f>
        <v>1905</v>
      </c>
      <c r="AF180" s="523">
        <f t="shared" ref="AF180:AF195" si="264">SUM(GR180:HA180)</f>
        <v>1570</v>
      </c>
      <c r="AG180" s="523">
        <f t="shared" ref="AG180:AG195" si="265">SUM(CI180:CR180)</f>
        <v>1415</v>
      </c>
      <c r="AH180" s="523">
        <f t="shared" ref="AH180:AH195" si="266">SUM(HB180:HK180)</f>
        <v>1168</v>
      </c>
      <c r="AI180" s="523">
        <f t="shared" ref="AI180:AI195" si="267">SUM(CS180:DB180)</f>
        <v>1032</v>
      </c>
      <c r="AJ180" s="523">
        <f t="shared" ref="AJ180:AJ195" si="268">SUM(HL180:HU180)</f>
        <v>773</v>
      </c>
      <c r="AK180" s="523">
        <f t="shared" ref="AK180:AK195" si="269">SUM(DC180:DL180)</f>
        <v>580</v>
      </c>
      <c r="AL180" s="523">
        <f t="shared" ref="AL180:AL195" si="270">SUM(HV180:IE180)</f>
        <v>413</v>
      </c>
      <c r="AM180" s="523">
        <f t="shared" ref="AM180:AM195" si="271">SUM(DM180:DV180)</f>
        <v>373</v>
      </c>
      <c r="AN180" s="523">
        <f t="shared" ref="AN180:AN195" si="272">SUM(IF180:IO180)</f>
        <v>212</v>
      </c>
      <c r="AO180" s="523">
        <f t="shared" ref="AO180:AO195" si="273">SUM(DW180:EF180)</f>
        <v>269</v>
      </c>
      <c r="AP180" s="523">
        <f t="shared" ref="AP180:AP195" si="274">SUM(IP180:JF180)</f>
        <v>53</v>
      </c>
      <c r="AQ180" s="523">
        <f t="shared" ref="AQ180:AQ195" si="275">SUM(EG180:FA180)</f>
        <v>148</v>
      </c>
      <c r="AR180" s="523">
        <f t="shared" ref="AR180:AR195" si="276">+FB180+JG180</f>
        <v>5</v>
      </c>
      <c r="AT180" s="16" t="s">
        <v>311</v>
      </c>
      <c r="AU180" s="13">
        <v>31</v>
      </c>
      <c r="AV180" s="13">
        <v>56</v>
      </c>
      <c r="AW180" s="13">
        <v>41</v>
      </c>
      <c r="AX180" s="13">
        <v>45</v>
      </c>
      <c r="AY180" s="13">
        <v>37</v>
      </c>
      <c r="AZ180" s="13">
        <v>47</v>
      </c>
      <c r="BA180" s="13">
        <v>52</v>
      </c>
      <c r="BB180" s="13">
        <v>54</v>
      </c>
      <c r="BC180" s="13">
        <v>44</v>
      </c>
      <c r="BD180" s="13">
        <v>51</v>
      </c>
      <c r="BE180" s="13">
        <v>48</v>
      </c>
      <c r="BF180" s="13">
        <v>55</v>
      </c>
      <c r="BG180" s="13">
        <v>38</v>
      </c>
      <c r="BH180" s="13">
        <v>66</v>
      </c>
      <c r="BI180" s="13">
        <v>47</v>
      </c>
      <c r="BJ180" s="13">
        <v>60</v>
      </c>
      <c r="BK180" s="13">
        <v>73</v>
      </c>
      <c r="BL180" s="13">
        <v>78</v>
      </c>
      <c r="BM180" s="13">
        <v>107</v>
      </c>
      <c r="BN180" s="13">
        <v>101</v>
      </c>
      <c r="BO180" s="13">
        <v>149</v>
      </c>
      <c r="BP180" s="13">
        <v>147</v>
      </c>
      <c r="BQ180" s="13">
        <v>194</v>
      </c>
      <c r="BR180" s="13">
        <v>179</v>
      </c>
      <c r="BS180" s="13">
        <v>205</v>
      </c>
      <c r="BT180" s="13">
        <v>218</v>
      </c>
      <c r="BU180" s="13">
        <v>206</v>
      </c>
      <c r="BV180" s="13">
        <v>222</v>
      </c>
      <c r="BW180" s="13">
        <v>241</v>
      </c>
      <c r="BX180" s="13">
        <v>231</v>
      </c>
      <c r="BY180" s="13">
        <v>240</v>
      </c>
      <c r="BZ180" s="13">
        <v>210</v>
      </c>
      <c r="CA180" s="13">
        <v>213</v>
      </c>
      <c r="CB180" s="13">
        <v>194</v>
      </c>
      <c r="CC180" s="13">
        <v>215</v>
      </c>
      <c r="CD180" s="13">
        <v>190</v>
      </c>
      <c r="CE180" s="13">
        <v>165</v>
      </c>
      <c r="CF180" s="13">
        <v>175</v>
      </c>
      <c r="CG180" s="13">
        <v>149</v>
      </c>
      <c r="CH180" s="13">
        <v>154</v>
      </c>
      <c r="CI180" s="13">
        <v>163</v>
      </c>
      <c r="CJ180" s="13">
        <v>153</v>
      </c>
      <c r="CK180" s="13">
        <v>134</v>
      </c>
      <c r="CL180" s="13">
        <v>142</v>
      </c>
      <c r="CM180" s="13">
        <v>140</v>
      </c>
      <c r="CN180" s="13">
        <v>138</v>
      </c>
      <c r="CO180" s="13">
        <v>155</v>
      </c>
      <c r="CP180" s="13">
        <v>126</v>
      </c>
      <c r="CQ180" s="13">
        <v>132</v>
      </c>
      <c r="CR180" s="13">
        <v>132</v>
      </c>
      <c r="CS180" s="13">
        <v>111</v>
      </c>
      <c r="CT180" s="13">
        <v>109</v>
      </c>
      <c r="CU180" s="13">
        <v>117</v>
      </c>
      <c r="CV180" s="13">
        <v>113</v>
      </c>
      <c r="CW180" s="13">
        <v>100</v>
      </c>
      <c r="CX180" s="13">
        <v>114</v>
      </c>
      <c r="CY180" s="13">
        <v>96</v>
      </c>
      <c r="CZ180" s="13">
        <v>84</v>
      </c>
      <c r="DA180" s="13">
        <v>87</v>
      </c>
      <c r="DB180" s="13">
        <v>101</v>
      </c>
      <c r="DC180" s="13">
        <v>79</v>
      </c>
      <c r="DD180" s="13">
        <v>71</v>
      </c>
      <c r="DE180" s="13">
        <v>59</v>
      </c>
      <c r="DF180" s="13">
        <v>65</v>
      </c>
      <c r="DG180" s="13">
        <v>64</v>
      </c>
      <c r="DH180" s="13">
        <v>66</v>
      </c>
      <c r="DI180" s="13">
        <v>46</v>
      </c>
      <c r="DJ180" s="13">
        <v>41</v>
      </c>
      <c r="DK180" s="13">
        <v>51</v>
      </c>
      <c r="DL180" s="13">
        <v>38</v>
      </c>
      <c r="DM180" s="13">
        <v>51</v>
      </c>
      <c r="DN180" s="13">
        <v>38</v>
      </c>
      <c r="DO180" s="13">
        <v>43</v>
      </c>
      <c r="DP180" s="13">
        <v>31</v>
      </c>
      <c r="DQ180" s="13">
        <v>27</v>
      </c>
      <c r="DR180" s="13">
        <v>50</v>
      </c>
      <c r="DS180" s="13">
        <v>38</v>
      </c>
      <c r="DT180" s="13">
        <v>38</v>
      </c>
      <c r="DU180" s="13">
        <v>33</v>
      </c>
      <c r="DV180" s="13">
        <v>24</v>
      </c>
      <c r="DW180" s="13">
        <v>26</v>
      </c>
      <c r="DX180" s="13">
        <v>20</v>
      </c>
      <c r="DY180" s="13">
        <v>25</v>
      </c>
      <c r="DZ180" s="13">
        <v>26</v>
      </c>
      <c r="EA180" s="13">
        <v>29</v>
      </c>
      <c r="EB180" s="13">
        <v>36</v>
      </c>
      <c r="EC180" s="13">
        <v>26</v>
      </c>
      <c r="ED180" s="13">
        <v>33</v>
      </c>
      <c r="EE180" s="13">
        <v>24</v>
      </c>
      <c r="EF180" s="13">
        <v>24</v>
      </c>
      <c r="EG180" s="13">
        <v>23</v>
      </c>
      <c r="EH180" s="13">
        <v>19</v>
      </c>
      <c r="EI180" s="13">
        <v>23</v>
      </c>
      <c r="EJ180" s="13">
        <v>13</v>
      </c>
      <c r="EK180" s="13">
        <v>15</v>
      </c>
      <c r="EL180" s="13">
        <v>8</v>
      </c>
      <c r="EM180" s="13">
        <v>12</v>
      </c>
      <c r="EN180" s="13">
        <v>7</v>
      </c>
      <c r="EO180" s="13">
        <v>13</v>
      </c>
      <c r="EP180" s="13">
        <v>5</v>
      </c>
      <c r="EQ180" s="13">
        <v>3</v>
      </c>
      <c r="ER180" s="13">
        <v>3</v>
      </c>
      <c r="ES180" s="13">
        <v>2</v>
      </c>
      <c r="ET180" s="13"/>
      <c r="EU180" s="13"/>
      <c r="EV180" s="13">
        <v>2</v>
      </c>
      <c r="EW180" s="13"/>
      <c r="EX180" s="13"/>
      <c r="EY180" s="13"/>
      <c r="EZ180" s="13"/>
      <c r="FA180" s="13"/>
      <c r="FB180" s="13">
        <v>2</v>
      </c>
      <c r="FC180" s="57">
        <v>8847</v>
      </c>
      <c r="FD180" s="13">
        <v>25</v>
      </c>
      <c r="FE180" s="13">
        <v>63</v>
      </c>
      <c r="FF180" s="13">
        <v>45</v>
      </c>
      <c r="FG180" s="13">
        <v>54</v>
      </c>
      <c r="FH180" s="13">
        <v>41</v>
      </c>
      <c r="FI180" s="13">
        <v>40</v>
      </c>
      <c r="FJ180" s="13">
        <v>62</v>
      </c>
      <c r="FK180" s="13">
        <v>55</v>
      </c>
      <c r="FL180" s="13">
        <v>40</v>
      </c>
      <c r="FM180" s="13">
        <v>48</v>
      </c>
      <c r="FN180" s="13">
        <v>53</v>
      </c>
      <c r="FO180" s="13">
        <v>62</v>
      </c>
      <c r="FP180" s="13">
        <v>54</v>
      </c>
      <c r="FQ180" s="13">
        <v>58</v>
      </c>
      <c r="FR180" s="13">
        <v>37</v>
      </c>
      <c r="FS180" s="13">
        <v>64</v>
      </c>
      <c r="FT180" s="13">
        <v>70</v>
      </c>
      <c r="FU180" s="13">
        <v>68</v>
      </c>
      <c r="FV180" s="13">
        <v>95</v>
      </c>
      <c r="FW180" s="13">
        <v>104</v>
      </c>
      <c r="FX180" s="13">
        <v>155</v>
      </c>
      <c r="FY180" s="13">
        <v>141</v>
      </c>
      <c r="FZ180" s="13">
        <v>160</v>
      </c>
      <c r="GA180" s="13">
        <v>198</v>
      </c>
      <c r="GB180" s="13">
        <v>230</v>
      </c>
      <c r="GC180" s="13">
        <v>213</v>
      </c>
      <c r="GD180" s="13">
        <v>220</v>
      </c>
      <c r="GE180" s="13">
        <v>224</v>
      </c>
      <c r="GF180" s="13">
        <v>248</v>
      </c>
      <c r="GG180" s="13">
        <v>263</v>
      </c>
      <c r="GH180" s="13">
        <v>268</v>
      </c>
      <c r="GI180" s="13">
        <v>241</v>
      </c>
      <c r="GJ180" s="13">
        <v>246</v>
      </c>
      <c r="GK180" s="13">
        <v>208</v>
      </c>
      <c r="GL180" s="13">
        <v>209</v>
      </c>
      <c r="GM180" s="13">
        <v>241</v>
      </c>
      <c r="GN180" s="13">
        <v>225</v>
      </c>
      <c r="GO180" s="13">
        <v>186</v>
      </c>
      <c r="GP180" s="13">
        <v>189</v>
      </c>
      <c r="GQ180" s="13">
        <v>208</v>
      </c>
      <c r="GR180" s="13">
        <v>156</v>
      </c>
      <c r="GS180" s="13">
        <v>180</v>
      </c>
      <c r="GT180" s="13">
        <v>150</v>
      </c>
      <c r="GU180" s="13">
        <v>146</v>
      </c>
      <c r="GV180" s="13">
        <v>153</v>
      </c>
      <c r="GW180" s="13">
        <v>156</v>
      </c>
      <c r="GX180" s="13">
        <v>154</v>
      </c>
      <c r="GY180" s="13">
        <v>171</v>
      </c>
      <c r="GZ180" s="13">
        <v>158</v>
      </c>
      <c r="HA180" s="13">
        <v>146</v>
      </c>
      <c r="HB180" s="13">
        <v>140</v>
      </c>
      <c r="HC180" s="13">
        <v>140</v>
      </c>
      <c r="HD180" s="13">
        <v>151</v>
      </c>
      <c r="HE180" s="13">
        <v>135</v>
      </c>
      <c r="HF180" s="13">
        <v>106</v>
      </c>
      <c r="HG180" s="13">
        <v>101</v>
      </c>
      <c r="HH180" s="13">
        <v>87</v>
      </c>
      <c r="HI180" s="13">
        <v>111</v>
      </c>
      <c r="HJ180" s="13">
        <v>101</v>
      </c>
      <c r="HK180" s="13">
        <v>96</v>
      </c>
      <c r="HL180" s="13">
        <v>98</v>
      </c>
      <c r="HM180" s="13">
        <v>107</v>
      </c>
      <c r="HN180" s="13">
        <v>90</v>
      </c>
      <c r="HO180" s="13">
        <v>86</v>
      </c>
      <c r="HP180" s="13">
        <v>79</v>
      </c>
      <c r="HQ180" s="13">
        <v>69</v>
      </c>
      <c r="HR180" s="13">
        <v>57</v>
      </c>
      <c r="HS180" s="13">
        <v>72</v>
      </c>
      <c r="HT180" s="13">
        <v>63</v>
      </c>
      <c r="HU180" s="13">
        <v>52</v>
      </c>
      <c r="HV180" s="13">
        <v>54</v>
      </c>
      <c r="HW180" s="13">
        <v>36</v>
      </c>
      <c r="HX180" s="13">
        <v>44</v>
      </c>
      <c r="HY180" s="13">
        <v>49</v>
      </c>
      <c r="HZ180" s="13">
        <v>51</v>
      </c>
      <c r="IA180" s="13">
        <v>39</v>
      </c>
      <c r="IB180" s="13">
        <v>45</v>
      </c>
      <c r="IC180" s="13">
        <v>37</v>
      </c>
      <c r="ID180" s="13">
        <v>36</v>
      </c>
      <c r="IE180" s="13">
        <v>22</v>
      </c>
      <c r="IF180" s="13">
        <v>25</v>
      </c>
      <c r="IG180" s="13">
        <v>34</v>
      </c>
      <c r="IH180" s="13">
        <v>24</v>
      </c>
      <c r="II180" s="13">
        <v>22</v>
      </c>
      <c r="IJ180" s="13">
        <v>22</v>
      </c>
      <c r="IK180" s="13">
        <v>31</v>
      </c>
      <c r="IL180" s="13">
        <v>14</v>
      </c>
      <c r="IM180" s="13">
        <v>18</v>
      </c>
      <c r="IN180" s="13">
        <v>11</v>
      </c>
      <c r="IO180" s="13">
        <v>11</v>
      </c>
      <c r="IP180" s="13">
        <v>10</v>
      </c>
      <c r="IQ180" s="13">
        <v>10</v>
      </c>
      <c r="IR180" s="13">
        <v>12</v>
      </c>
      <c r="IS180" s="13">
        <v>4</v>
      </c>
      <c r="IT180" s="13">
        <v>6</v>
      </c>
      <c r="IU180" s="13">
        <v>3</v>
      </c>
      <c r="IV180" s="13">
        <v>2</v>
      </c>
      <c r="IW180" s="13">
        <v>3</v>
      </c>
      <c r="IX180" s="13">
        <v>1</v>
      </c>
      <c r="IY180" s="13">
        <v>2</v>
      </c>
      <c r="IZ180" s="13"/>
      <c r="JA180" s="13"/>
      <c r="JB180" s="13"/>
      <c r="JC180" s="13"/>
      <c r="JD180" s="13"/>
      <c r="JE180" s="13"/>
      <c r="JF180" s="13"/>
      <c r="JG180" s="13">
        <v>3</v>
      </c>
      <c r="JH180" s="57">
        <v>9603</v>
      </c>
      <c r="JI180" s="13">
        <v>18450</v>
      </c>
    </row>
    <row r="181" spans="1:269">
      <c r="A181" s="315" t="s">
        <v>306</v>
      </c>
      <c r="B181" s="37">
        <f t="shared" si="254"/>
        <v>139</v>
      </c>
      <c r="C181" s="37">
        <f t="shared" si="254"/>
        <v>146</v>
      </c>
      <c r="D181" s="37">
        <f t="shared" si="254"/>
        <v>368</v>
      </c>
      <c r="E181" s="37">
        <f t="shared" si="254"/>
        <v>347</v>
      </c>
      <c r="F181" s="37">
        <f t="shared" si="254"/>
        <v>1021</v>
      </c>
      <c r="G181" s="37">
        <f t="shared" si="254"/>
        <v>1020</v>
      </c>
      <c r="H181" s="37">
        <f t="shared" si="254"/>
        <v>994</v>
      </c>
      <c r="I181" s="37">
        <f t="shared" si="254"/>
        <v>1013</v>
      </c>
      <c r="J181" s="37">
        <f t="shared" si="254"/>
        <v>928</v>
      </c>
      <c r="K181" s="37">
        <f t="shared" si="254"/>
        <v>885</v>
      </c>
      <c r="L181" s="37">
        <f t="shared" si="255"/>
        <v>718</v>
      </c>
      <c r="M181" s="37">
        <f t="shared" si="255"/>
        <v>704</v>
      </c>
      <c r="N181" s="37">
        <f t="shared" si="255"/>
        <v>505</v>
      </c>
      <c r="O181" s="37">
        <f t="shared" si="255"/>
        <v>414</v>
      </c>
      <c r="P181" s="37">
        <f t="shared" si="255"/>
        <v>309</v>
      </c>
      <c r="Q181" s="37">
        <f t="shared" si="255"/>
        <v>297</v>
      </c>
      <c r="R181" s="37">
        <f t="shared" si="255"/>
        <v>171</v>
      </c>
      <c r="S181" s="37">
        <f t="shared" si="255"/>
        <v>336</v>
      </c>
      <c r="T181" s="37">
        <f t="shared" si="255"/>
        <v>63</v>
      </c>
      <c r="U181" s="37">
        <f t="shared" si="255"/>
        <v>232</v>
      </c>
      <c r="W181" s="16" t="s">
        <v>312</v>
      </c>
      <c r="X181" s="523">
        <f t="shared" si="256"/>
        <v>160</v>
      </c>
      <c r="Y181" s="523">
        <f t="shared" si="257"/>
        <v>125</v>
      </c>
      <c r="Z181" s="523">
        <f t="shared" si="258"/>
        <v>310</v>
      </c>
      <c r="AA181" s="523">
        <f t="shared" si="259"/>
        <v>298</v>
      </c>
      <c r="AB181" s="523">
        <f t="shared" si="260"/>
        <v>892</v>
      </c>
      <c r="AC181" s="523">
        <f t="shared" si="261"/>
        <v>934</v>
      </c>
      <c r="AD181" s="523">
        <f t="shared" si="262"/>
        <v>957</v>
      </c>
      <c r="AE181" s="523">
        <f t="shared" si="263"/>
        <v>888</v>
      </c>
      <c r="AF181" s="523">
        <f t="shared" si="264"/>
        <v>895</v>
      </c>
      <c r="AG181" s="523">
        <f t="shared" si="265"/>
        <v>834</v>
      </c>
      <c r="AH181" s="523">
        <f t="shared" si="266"/>
        <v>685</v>
      </c>
      <c r="AI181" s="523">
        <f t="shared" si="267"/>
        <v>671</v>
      </c>
      <c r="AJ181" s="523">
        <f t="shared" si="268"/>
        <v>459</v>
      </c>
      <c r="AK181" s="523">
        <f t="shared" si="269"/>
        <v>368</v>
      </c>
      <c r="AL181" s="523">
        <f t="shared" si="270"/>
        <v>252</v>
      </c>
      <c r="AM181" s="523">
        <f t="shared" si="271"/>
        <v>239</v>
      </c>
      <c r="AN181" s="523">
        <f t="shared" si="272"/>
        <v>123</v>
      </c>
      <c r="AO181" s="523">
        <f t="shared" si="273"/>
        <v>266</v>
      </c>
      <c r="AP181" s="523">
        <f t="shared" si="274"/>
        <v>41</v>
      </c>
      <c r="AQ181" s="523">
        <f t="shared" si="275"/>
        <v>168</v>
      </c>
      <c r="AR181" s="523">
        <f t="shared" si="276"/>
        <v>1</v>
      </c>
      <c r="AT181" s="16" t="s">
        <v>312</v>
      </c>
      <c r="AU181" s="13">
        <v>10</v>
      </c>
      <c r="AV181" s="13">
        <v>15</v>
      </c>
      <c r="AW181" s="13">
        <v>22</v>
      </c>
      <c r="AX181" s="13">
        <v>14</v>
      </c>
      <c r="AY181" s="13">
        <v>4</v>
      </c>
      <c r="AZ181" s="13">
        <v>12</v>
      </c>
      <c r="BA181" s="13">
        <v>14</v>
      </c>
      <c r="BB181" s="13">
        <v>10</v>
      </c>
      <c r="BC181" s="13">
        <v>12</v>
      </c>
      <c r="BD181" s="13">
        <v>12</v>
      </c>
      <c r="BE181" s="13">
        <v>12</v>
      </c>
      <c r="BF181" s="13">
        <v>14</v>
      </c>
      <c r="BG181" s="13">
        <v>15</v>
      </c>
      <c r="BH181" s="13">
        <v>21</v>
      </c>
      <c r="BI181" s="13">
        <v>20</v>
      </c>
      <c r="BJ181" s="13">
        <v>22</v>
      </c>
      <c r="BK181" s="13">
        <v>45</v>
      </c>
      <c r="BL181" s="13">
        <v>36</v>
      </c>
      <c r="BM181" s="13">
        <v>43</v>
      </c>
      <c r="BN181" s="13">
        <v>70</v>
      </c>
      <c r="BO181" s="13">
        <v>75</v>
      </c>
      <c r="BP181" s="13">
        <v>75</v>
      </c>
      <c r="BQ181" s="13">
        <v>88</v>
      </c>
      <c r="BR181" s="13">
        <v>95</v>
      </c>
      <c r="BS181" s="13">
        <v>85</v>
      </c>
      <c r="BT181" s="13">
        <v>102</v>
      </c>
      <c r="BU181" s="13">
        <v>97</v>
      </c>
      <c r="BV181" s="13">
        <v>92</v>
      </c>
      <c r="BW181" s="13">
        <v>107</v>
      </c>
      <c r="BX181" s="13">
        <v>118</v>
      </c>
      <c r="BY181" s="13">
        <v>104</v>
      </c>
      <c r="BZ181" s="13">
        <v>98</v>
      </c>
      <c r="CA181" s="13">
        <v>95</v>
      </c>
      <c r="CB181" s="13">
        <v>84</v>
      </c>
      <c r="CC181" s="13">
        <v>88</v>
      </c>
      <c r="CD181" s="13">
        <v>89</v>
      </c>
      <c r="CE181" s="13">
        <v>67</v>
      </c>
      <c r="CF181" s="13">
        <v>96</v>
      </c>
      <c r="CG181" s="13">
        <v>87</v>
      </c>
      <c r="CH181" s="13">
        <v>80</v>
      </c>
      <c r="CI181" s="13">
        <v>85</v>
      </c>
      <c r="CJ181" s="13">
        <v>71</v>
      </c>
      <c r="CK181" s="13">
        <v>82</v>
      </c>
      <c r="CL181" s="13">
        <v>78</v>
      </c>
      <c r="CM181" s="13">
        <v>82</v>
      </c>
      <c r="CN181" s="13">
        <v>87</v>
      </c>
      <c r="CO181" s="13">
        <v>90</v>
      </c>
      <c r="CP181" s="13">
        <v>75</v>
      </c>
      <c r="CQ181" s="13">
        <v>97</v>
      </c>
      <c r="CR181" s="13">
        <v>87</v>
      </c>
      <c r="CS181" s="13">
        <v>71</v>
      </c>
      <c r="CT181" s="13">
        <v>74</v>
      </c>
      <c r="CU181" s="13">
        <v>89</v>
      </c>
      <c r="CV181" s="13">
        <v>69</v>
      </c>
      <c r="CW181" s="13">
        <v>69</v>
      </c>
      <c r="CX181" s="13">
        <v>63</v>
      </c>
      <c r="CY181" s="13">
        <v>53</v>
      </c>
      <c r="CZ181" s="13">
        <v>59</v>
      </c>
      <c r="DA181" s="13">
        <v>65</v>
      </c>
      <c r="DB181" s="13">
        <v>59</v>
      </c>
      <c r="DC181" s="13">
        <v>45</v>
      </c>
      <c r="DD181" s="13">
        <v>54</v>
      </c>
      <c r="DE181" s="13">
        <v>30</v>
      </c>
      <c r="DF181" s="13">
        <v>38</v>
      </c>
      <c r="DG181" s="13">
        <v>45</v>
      </c>
      <c r="DH181" s="13">
        <v>37</v>
      </c>
      <c r="DI181" s="13">
        <v>38</v>
      </c>
      <c r="DJ181" s="13">
        <v>31</v>
      </c>
      <c r="DK181" s="13">
        <v>28</v>
      </c>
      <c r="DL181" s="13">
        <v>22</v>
      </c>
      <c r="DM181" s="13">
        <v>32</v>
      </c>
      <c r="DN181" s="13">
        <v>28</v>
      </c>
      <c r="DO181" s="13">
        <v>23</v>
      </c>
      <c r="DP181" s="13">
        <v>27</v>
      </c>
      <c r="DQ181" s="13">
        <v>23</v>
      </c>
      <c r="DR181" s="13">
        <v>18</v>
      </c>
      <c r="DS181" s="13">
        <v>28</v>
      </c>
      <c r="DT181" s="13">
        <v>19</v>
      </c>
      <c r="DU181" s="13">
        <v>18</v>
      </c>
      <c r="DV181" s="13">
        <v>23</v>
      </c>
      <c r="DW181" s="13">
        <v>29</v>
      </c>
      <c r="DX181" s="13">
        <v>22</v>
      </c>
      <c r="DY181" s="13">
        <v>29</v>
      </c>
      <c r="DZ181" s="13">
        <v>30</v>
      </c>
      <c r="EA181" s="13">
        <v>30</v>
      </c>
      <c r="EB181" s="13">
        <v>28</v>
      </c>
      <c r="EC181" s="13">
        <v>27</v>
      </c>
      <c r="ED181" s="13">
        <v>23</v>
      </c>
      <c r="EE181" s="13">
        <v>25</v>
      </c>
      <c r="EF181" s="13">
        <v>23</v>
      </c>
      <c r="EG181" s="13">
        <v>27</v>
      </c>
      <c r="EH181" s="13">
        <v>25</v>
      </c>
      <c r="EI181" s="13">
        <v>23</v>
      </c>
      <c r="EJ181" s="13">
        <v>25</v>
      </c>
      <c r="EK181" s="13">
        <v>13</v>
      </c>
      <c r="EL181" s="13">
        <v>13</v>
      </c>
      <c r="EM181" s="13">
        <v>14</v>
      </c>
      <c r="EN181" s="13">
        <v>4</v>
      </c>
      <c r="EO181" s="13">
        <v>8</v>
      </c>
      <c r="EP181" s="13">
        <v>6</v>
      </c>
      <c r="EQ181" s="13">
        <v>7</v>
      </c>
      <c r="ER181" s="13">
        <v>2</v>
      </c>
      <c r="ES181" s="13"/>
      <c r="ET181" s="13">
        <v>1</v>
      </c>
      <c r="EU181" s="13"/>
      <c r="EV181" s="13"/>
      <c r="EW181" s="13"/>
      <c r="EX181" s="13"/>
      <c r="EY181" s="13"/>
      <c r="EZ181" s="13"/>
      <c r="FA181" s="13"/>
      <c r="FB181" s="13"/>
      <c r="FC181" s="57">
        <v>4791</v>
      </c>
      <c r="FD181" s="13">
        <v>11</v>
      </c>
      <c r="FE181" s="13">
        <v>21</v>
      </c>
      <c r="FF181" s="13">
        <v>19</v>
      </c>
      <c r="FG181" s="13">
        <v>18</v>
      </c>
      <c r="FH181" s="13">
        <v>11</v>
      </c>
      <c r="FI181" s="13">
        <v>12</v>
      </c>
      <c r="FJ181" s="13">
        <v>13</v>
      </c>
      <c r="FK181" s="13">
        <v>24</v>
      </c>
      <c r="FL181" s="13">
        <v>16</v>
      </c>
      <c r="FM181" s="13">
        <v>15</v>
      </c>
      <c r="FN181" s="13">
        <v>21</v>
      </c>
      <c r="FO181" s="13">
        <v>16</v>
      </c>
      <c r="FP181" s="13">
        <v>17</v>
      </c>
      <c r="FQ181" s="13">
        <v>17</v>
      </c>
      <c r="FR181" s="13">
        <v>24</v>
      </c>
      <c r="FS181" s="13">
        <v>26</v>
      </c>
      <c r="FT181" s="13">
        <v>30</v>
      </c>
      <c r="FU181" s="13">
        <v>45</v>
      </c>
      <c r="FV181" s="13">
        <v>60</v>
      </c>
      <c r="FW181" s="13">
        <v>54</v>
      </c>
      <c r="FX181" s="13">
        <v>69</v>
      </c>
      <c r="FY181" s="13">
        <v>76</v>
      </c>
      <c r="FZ181" s="13">
        <v>79</v>
      </c>
      <c r="GA181" s="13">
        <v>84</v>
      </c>
      <c r="GB181" s="13">
        <v>84</v>
      </c>
      <c r="GC181" s="13">
        <v>107</v>
      </c>
      <c r="GD181" s="13">
        <v>110</v>
      </c>
      <c r="GE181" s="13">
        <v>100</v>
      </c>
      <c r="GF181" s="13">
        <v>86</v>
      </c>
      <c r="GG181" s="13">
        <v>97</v>
      </c>
      <c r="GH181" s="13">
        <v>107</v>
      </c>
      <c r="GI181" s="13">
        <v>103</v>
      </c>
      <c r="GJ181" s="13">
        <v>104</v>
      </c>
      <c r="GK181" s="13">
        <v>104</v>
      </c>
      <c r="GL181" s="13">
        <v>88</v>
      </c>
      <c r="GM181" s="13">
        <v>107</v>
      </c>
      <c r="GN181" s="13">
        <v>75</v>
      </c>
      <c r="GO181" s="13">
        <v>99</v>
      </c>
      <c r="GP181" s="13">
        <v>87</v>
      </c>
      <c r="GQ181" s="13">
        <v>83</v>
      </c>
      <c r="GR181" s="13">
        <v>96</v>
      </c>
      <c r="GS181" s="13">
        <v>87</v>
      </c>
      <c r="GT181" s="13">
        <v>100</v>
      </c>
      <c r="GU181" s="13">
        <v>75</v>
      </c>
      <c r="GV181" s="13">
        <v>87</v>
      </c>
      <c r="GW181" s="13">
        <v>102</v>
      </c>
      <c r="GX181" s="13">
        <v>79</v>
      </c>
      <c r="GY181" s="13">
        <v>83</v>
      </c>
      <c r="GZ181" s="13">
        <v>88</v>
      </c>
      <c r="HA181" s="13">
        <v>98</v>
      </c>
      <c r="HB181" s="13">
        <v>72</v>
      </c>
      <c r="HC181" s="13">
        <v>70</v>
      </c>
      <c r="HD181" s="13">
        <v>73</v>
      </c>
      <c r="HE181" s="13">
        <v>62</v>
      </c>
      <c r="HF181" s="13">
        <v>71</v>
      </c>
      <c r="HG181" s="13">
        <v>84</v>
      </c>
      <c r="HH181" s="13">
        <v>72</v>
      </c>
      <c r="HI181" s="13">
        <v>67</v>
      </c>
      <c r="HJ181" s="13">
        <v>60</v>
      </c>
      <c r="HK181" s="13">
        <v>54</v>
      </c>
      <c r="HL181" s="13">
        <v>53</v>
      </c>
      <c r="HM181" s="13">
        <v>51</v>
      </c>
      <c r="HN181" s="13">
        <v>61</v>
      </c>
      <c r="HO181" s="13">
        <v>59</v>
      </c>
      <c r="HP181" s="13">
        <v>37</v>
      </c>
      <c r="HQ181" s="13">
        <v>52</v>
      </c>
      <c r="HR181" s="13">
        <v>43</v>
      </c>
      <c r="HS181" s="13">
        <v>34</v>
      </c>
      <c r="HT181" s="13">
        <v>35</v>
      </c>
      <c r="HU181" s="13">
        <v>34</v>
      </c>
      <c r="HV181" s="13">
        <v>35</v>
      </c>
      <c r="HW181" s="13">
        <v>29</v>
      </c>
      <c r="HX181" s="13">
        <v>26</v>
      </c>
      <c r="HY181" s="13">
        <v>29</v>
      </c>
      <c r="HZ181" s="13">
        <v>25</v>
      </c>
      <c r="IA181" s="13">
        <v>16</v>
      </c>
      <c r="IB181" s="13">
        <v>29</v>
      </c>
      <c r="IC181" s="13">
        <v>18</v>
      </c>
      <c r="ID181" s="13">
        <v>25</v>
      </c>
      <c r="IE181" s="13">
        <v>20</v>
      </c>
      <c r="IF181" s="13">
        <v>20</v>
      </c>
      <c r="IG181" s="13">
        <v>16</v>
      </c>
      <c r="IH181" s="13">
        <v>12</v>
      </c>
      <c r="II181" s="13">
        <v>14</v>
      </c>
      <c r="IJ181" s="13">
        <v>16</v>
      </c>
      <c r="IK181" s="13">
        <v>11</v>
      </c>
      <c r="IL181" s="13">
        <v>9</v>
      </c>
      <c r="IM181" s="13">
        <v>7</v>
      </c>
      <c r="IN181" s="13">
        <v>10</v>
      </c>
      <c r="IO181" s="13">
        <v>8</v>
      </c>
      <c r="IP181" s="13">
        <v>12</v>
      </c>
      <c r="IQ181" s="13">
        <v>4</v>
      </c>
      <c r="IR181" s="13">
        <v>9</v>
      </c>
      <c r="IS181" s="13">
        <v>6</v>
      </c>
      <c r="IT181" s="13">
        <v>5</v>
      </c>
      <c r="IU181" s="13">
        <v>1</v>
      </c>
      <c r="IV181" s="13">
        <v>1</v>
      </c>
      <c r="IW181" s="13"/>
      <c r="IX181" s="13">
        <v>1</v>
      </c>
      <c r="IY181" s="13">
        <v>1</v>
      </c>
      <c r="IZ181" s="13"/>
      <c r="JA181" s="13"/>
      <c r="JB181" s="13"/>
      <c r="JC181" s="13">
        <v>1</v>
      </c>
      <c r="JD181" s="13"/>
      <c r="JE181" s="13"/>
      <c r="JF181" s="13"/>
      <c r="JG181" s="13">
        <v>1</v>
      </c>
      <c r="JH181" s="57">
        <v>4775</v>
      </c>
      <c r="JI181" s="13">
        <v>9566</v>
      </c>
    </row>
    <row r="182" spans="1:269">
      <c r="A182" s="315" t="s">
        <v>307</v>
      </c>
      <c r="B182" s="37">
        <f t="shared" si="254"/>
        <v>114</v>
      </c>
      <c r="C182" s="37">
        <f t="shared" si="254"/>
        <v>140</v>
      </c>
      <c r="D182" s="37">
        <f t="shared" si="254"/>
        <v>307</v>
      </c>
      <c r="E182" s="37">
        <f t="shared" si="254"/>
        <v>318</v>
      </c>
      <c r="F182" s="37">
        <f t="shared" si="254"/>
        <v>1012</v>
      </c>
      <c r="G182" s="37">
        <f t="shared" si="254"/>
        <v>970</v>
      </c>
      <c r="H182" s="37">
        <f t="shared" si="254"/>
        <v>1234</v>
      </c>
      <c r="I182" s="37">
        <f t="shared" si="254"/>
        <v>1161</v>
      </c>
      <c r="J182" s="37">
        <f t="shared" si="254"/>
        <v>1077</v>
      </c>
      <c r="K182" s="37">
        <f t="shared" si="254"/>
        <v>963</v>
      </c>
      <c r="L182" s="37">
        <f t="shared" si="255"/>
        <v>762</v>
      </c>
      <c r="M182" s="37">
        <f t="shared" si="255"/>
        <v>666</v>
      </c>
      <c r="N182" s="37">
        <f t="shared" si="255"/>
        <v>473</v>
      </c>
      <c r="O182" s="37">
        <f t="shared" si="255"/>
        <v>419</v>
      </c>
      <c r="P182" s="37">
        <f t="shared" si="255"/>
        <v>277</v>
      </c>
      <c r="Q182" s="37">
        <f t="shared" si="255"/>
        <v>270</v>
      </c>
      <c r="R182" s="37">
        <f t="shared" si="255"/>
        <v>163</v>
      </c>
      <c r="S182" s="37">
        <f t="shared" si="255"/>
        <v>281</v>
      </c>
      <c r="T182" s="37">
        <f t="shared" si="255"/>
        <v>49</v>
      </c>
      <c r="U182" s="37">
        <f t="shared" si="255"/>
        <v>192</v>
      </c>
      <c r="W182" s="16" t="s">
        <v>313</v>
      </c>
      <c r="X182" s="523">
        <f t="shared" si="256"/>
        <v>139</v>
      </c>
      <c r="Y182" s="523">
        <f t="shared" si="257"/>
        <v>146</v>
      </c>
      <c r="Z182" s="523">
        <f t="shared" si="258"/>
        <v>368</v>
      </c>
      <c r="AA182" s="523">
        <f t="shared" si="259"/>
        <v>347</v>
      </c>
      <c r="AB182" s="523">
        <f t="shared" si="260"/>
        <v>1021</v>
      </c>
      <c r="AC182" s="523">
        <f t="shared" si="261"/>
        <v>1020</v>
      </c>
      <c r="AD182" s="523">
        <f t="shared" si="262"/>
        <v>994</v>
      </c>
      <c r="AE182" s="523">
        <f t="shared" si="263"/>
        <v>1013</v>
      </c>
      <c r="AF182" s="523">
        <f t="shared" si="264"/>
        <v>928</v>
      </c>
      <c r="AG182" s="523">
        <f t="shared" si="265"/>
        <v>885</v>
      </c>
      <c r="AH182" s="523">
        <f t="shared" si="266"/>
        <v>718</v>
      </c>
      <c r="AI182" s="523">
        <f t="shared" si="267"/>
        <v>704</v>
      </c>
      <c r="AJ182" s="523">
        <f t="shared" si="268"/>
        <v>505</v>
      </c>
      <c r="AK182" s="523">
        <f t="shared" si="269"/>
        <v>414</v>
      </c>
      <c r="AL182" s="523">
        <f t="shared" si="270"/>
        <v>309</v>
      </c>
      <c r="AM182" s="523">
        <f t="shared" si="271"/>
        <v>297</v>
      </c>
      <c r="AN182" s="523">
        <f t="shared" si="272"/>
        <v>171</v>
      </c>
      <c r="AO182" s="523">
        <f t="shared" si="273"/>
        <v>336</v>
      </c>
      <c r="AP182" s="523">
        <f t="shared" si="274"/>
        <v>63</v>
      </c>
      <c r="AQ182" s="523">
        <f t="shared" si="275"/>
        <v>232</v>
      </c>
      <c r="AR182" s="523">
        <f t="shared" si="276"/>
        <v>0</v>
      </c>
      <c r="AT182" s="16" t="s">
        <v>313</v>
      </c>
      <c r="AU182" s="13">
        <v>9</v>
      </c>
      <c r="AV182" s="13">
        <v>15</v>
      </c>
      <c r="AW182" s="13">
        <v>20</v>
      </c>
      <c r="AX182" s="13">
        <v>11</v>
      </c>
      <c r="AY182" s="13">
        <v>9</v>
      </c>
      <c r="AZ182" s="13">
        <v>11</v>
      </c>
      <c r="BA182" s="13">
        <v>18</v>
      </c>
      <c r="BB182" s="13">
        <v>15</v>
      </c>
      <c r="BC182" s="13">
        <v>17</v>
      </c>
      <c r="BD182" s="13">
        <v>21</v>
      </c>
      <c r="BE182" s="13">
        <v>19</v>
      </c>
      <c r="BF182" s="13">
        <v>22</v>
      </c>
      <c r="BG182" s="13">
        <v>20</v>
      </c>
      <c r="BH182" s="13">
        <v>21</v>
      </c>
      <c r="BI182" s="13">
        <v>23</v>
      </c>
      <c r="BJ182" s="13">
        <v>31</v>
      </c>
      <c r="BK182" s="13">
        <v>36</v>
      </c>
      <c r="BL182" s="13">
        <v>46</v>
      </c>
      <c r="BM182" s="13">
        <v>55</v>
      </c>
      <c r="BN182" s="13">
        <v>74</v>
      </c>
      <c r="BO182" s="13">
        <v>104</v>
      </c>
      <c r="BP182" s="13">
        <v>78</v>
      </c>
      <c r="BQ182" s="13">
        <v>95</v>
      </c>
      <c r="BR182" s="13">
        <v>97</v>
      </c>
      <c r="BS182" s="13">
        <v>112</v>
      </c>
      <c r="BT182" s="13">
        <v>96</v>
      </c>
      <c r="BU182" s="13">
        <v>103</v>
      </c>
      <c r="BV182" s="13">
        <v>110</v>
      </c>
      <c r="BW182" s="13">
        <v>106</v>
      </c>
      <c r="BX182" s="13">
        <v>119</v>
      </c>
      <c r="BY182" s="13">
        <v>91</v>
      </c>
      <c r="BZ182" s="13">
        <v>104</v>
      </c>
      <c r="CA182" s="13">
        <v>111</v>
      </c>
      <c r="CB182" s="13">
        <v>105</v>
      </c>
      <c r="CC182" s="13">
        <v>104</v>
      </c>
      <c r="CD182" s="13">
        <v>99</v>
      </c>
      <c r="CE182" s="13">
        <v>94</v>
      </c>
      <c r="CF182" s="13">
        <v>97</v>
      </c>
      <c r="CG182" s="13">
        <v>105</v>
      </c>
      <c r="CH182" s="13">
        <v>103</v>
      </c>
      <c r="CI182" s="13">
        <v>95</v>
      </c>
      <c r="CJ182" s="13">
        <v>101</v>
      </c>
      <c r="CK182" s="13">
        <v>91</v>
      </c>
      <c r="CL182" s="13">
        <v>86</v>
      </c>
      <c r="CM182" s="13">
        <v>74</v>
      </c>
      <c r="CN182" s="13">
        <v>88</v>
      </c>
      <c r="CO182" s="13">
        <v>95</v>
      </c>
      <c r="CP182" s="13">
        <v>77</v>
      </c>
      <c r="CQ182" s="13">
        <v>92</v>
      </c>
      <c r="CR182" s="13">
        <v>86</v>
      </c>
      <c r="CS182" s="13">
        <v>95</v>
      </c>
      <c r="CT182" s="13">
        <v>74</v>
      </c>
      <c r="CU182" s="13">
        <v>79</v>
      </c>
      <c r="CV182" s="13">
        <v>65</v>
      </c>
      <c r="CW182" s="13">
        <v>64</v>
      </c>
      <c r="CX182" s="13">
        <v>90</v>
      </c>
      <c r="CY182" s="13">
        <v>63</v>
      </c>
      <c r="CZ182" s="13">
        <v>65</v>
      </c>
      <c r="DA182" s="13">
        <v>67</v>
      </c>
      <c r="DB182" s="13">
        <v>42</v>
      </c>
      <c r="DC182" s="13">
        <v>54</v>
      </c>
      <c r="DD182" s="13">
        <v>45</v>
      </c>
      <c r="DE182" s="13">
        <v>50</v>
      </c>
      <c r="DF182" s="13">
        <v>36</v>
      </c>
      <c r="DG182" s="13">
        <v>42</v>
      </c>
      <c r="DH182" s="13">
        <v>39</v>
      </c>
      <c r="DI182" s="13">
        <v>38</v>
      </c>
      <c r="DJ182" s="13">
        <v>42</v>
      </c>
      <c r="DK182" s="13">
        <v>38</v>
      </c>
      <c r="DL182" s="13">
        <v>30</v>
      </c>
      <c r="DM182" s="13">
        <v>31</v>
      </c>
      <c r="DN182" s="13">
        <v>33</v>
      </c>
      <c r="DO182" s="13">
        <v>32</v>
      </c>
      <c r="DP182" s="13">
        <v>28</v>
      </c>
      <c r="DQ182" s="13">
        <v>38</v>
      </c>
      <c r="DR182" s="13">
        <v>37</v>
      </c>
      <c r="DS182" s="13">
        <v>29</v>
      </c>
      <c r="DT182" s="13">
        <v>30</v>
      </c>
      <c r="DU182" s="13">
        <v>18</v>
      </c>
      <c r="DV182" s="13">
        <v>21</v>
      </c>
      <c r="DW182" s="13">
        <v>35</v>
      </c>
      <c r="DX182" s="13">
        <v>32</v>
      </c>
      <c r="DY182" s="13">
        <v>26</v>
      </c>
      <c r="DZ182" s="13">
        <v>31</v>
      </c>
      <c r="EA182" s="13">
        <v>30</v>
      </c>
      <c r="EB182" s="13">
        <v>35</v>
      </c>
      <c r="EC182" s="13">
        <v>40</v>
      </c>
      <c r="ED182" s="13">
        <v>25</v>
      </c>
      <c r="EE182" s="13">
        <v>35</v>
      </c>
      <c r="EF182" s="13">
        <v>47</v>
      </c>
      <c r="EG182" s="13">
        <v>41</v>
      </c>
      <c r="EH182" s="13">
        <v>44</v>
      </c>
      <c r="EI182" s="13">
        <v>25</v>
      </c>
      <c r="EJ182" s="13">
        <v>25</v>
      </c>
      <c r="EK182" s="13">
        <v>17</v>
      </c>
      <c r="EL182" s="13">
        <v>22</v>
      </c>
      <c r="EM182" s="13">
        <v>21</v>
      </c>
      <c r="EN182" s="13">
        <v>12</v>
      </c>
      <c r="EO182" s="13">
        <v>9</v>
      </c>
      <c r="EP182" s="13">
        <v>6</v>
      </c>
      <c r="EQ182" s="13">
        <v>3</v>
      </c>
      <c r="ER182" s="13">
        <v>4</v>
      </c>
      <c r="ES182" s="13">
        <v>1</v>
      </c>
      <c r="ET182" s="13">
        <v>1</v>
      </c>
      <c r="EU182" s="13"/>
      <c r="EV182" s="13">
        <v>1</v>
      </c>
      <c r="EW182" s="13"/>
      <c r="EX182" s="13"/>
      <c r="EY182" s="13"/>
      <c r="EZ182" s="13"/>
      <c r="FA182" s="13"/>
      <c r="FB182" s="13"/>
      <c r="FC182" s="57">
        <v>5394</v>
      </c>
      <c r="FD182" s="13">
        <v>7</v>
      </c>
      <c r="FE182" s="13">
        <v>25</v>
      </c>
      <c r="FF182" s="13">
        <v>15</v>
      </c>
      <c r="FG182" s="13">
        <v>11</v>
      </c>
      <c r="FH182" s="13">
        <v>18</v>
      </c>
      <c r="FI182" s="13">
        <v>9</v>
      </c>
      <c r="FJ182" s="13">
        <v>11</v>
      </c>
      <c r="FK182" s="13">
        <v>10</v>
      </c>
      <c r="FL182" s="13">
        <v>9</v>
      </c>
      <c r="FM182" s="13">
        <v>24</v>
      </c>
      <c r="FN182" s="13">
        <v>14</v>
      </c>
      <c r="FO182" s="13">
        <v>9</v>
      </c>
      <c r="FP182" s="13">
        <v>20</v>
      </c>
      <c r="FQ182" s="13">
        <v>32</v>
      </c>
      <c r="FR182" s="13">
        <v>34</v>
      </c>
      <c r="FS182" s="13">
        <v>31</v>
      </c>
      <c r="FT182" s="13">
        <v>33</v>
      </c>
      <c r="FU182" s="13">
        <v>55</v>
      </c>
      <c r="FV182" s="13">
        <v>64</v>
      </c>
      <c r="FW182" s="13">
        <v>76</v>
      </c>
      <c r="FX182" s="13">
        <v>67</v>
      </c>
      <c r="FY182" s="13">
        <v>91</v>
      </c>
      <c r="FZ182" s="13">
        <v>126</v>
      </c>
      <c r="GA182" s="13">
        <v>91</v>
      </c>
      <c r="GB182" s="13">
        <v>104</v>
      </c>
      <c r="GC182" s="13">
        <v>108</v>
      </c>
      <c r="GD182" s="13">
        <v>102</v>
      </c>
      <c r="GE182" s="13">
        <v>103</v>
      </c>
      <c r="GF182" s="13">
        <v>97</v>
      </c>
      <c r="GG182" s="13">
        <v>132</v>
      </c>
      <c r="GH182" s="13">
        <v>103</v>
      </c>
      <c r="GI182" s="13">
        <v>97</v>
      </c>
      <c r="GJ182" s="13">
        <v>114</v>
      </c>
      <c r="GK182" s="13">
        <v>104</v>
      </c>
      <c r="GL182" s="13">
        <v>103</v>
      </c>
      <c r="GM182" s="13">
        <v>103</v>
      </c>
      <c r="GN182" s="13">
        <v>101</v>
      </c>
      <c r="GO182" s="13">
        <v>78</v>
      </c>
      <c r="GP182" s="13">
        <v>107</v>
      </c>
      <c r="GQ182" s="13">
        <v>84</v>
      </c>
      <c r="GR182" s="13">
        <v>112</v>
      </c>
      <c r="GS182" s="13">
        <v>97</v>
      </c>
      <c r="GT182" s="13">
        <v>86</v>
      </c>
      <c r="GU182" s="13">
        <v>83</v>
      </c>
      <c r="GV182" s="13">
        <v>111</v>
      </c>
      <c r="GW182" s="13">
        <v>89</v>
      </c>
      <c r="GX182" s="13">
        <v>88</v>
      </c>
      <c r="GY182" s="13">
        <v>83</v>
      </c>
      <c r="GZ182" s="13">
        <v>83</v>
      </c>
      <c r="HA182" s="13">
        <v>96</v>
      </c>
      <c r="HB182" s="13">
        <v>85</v>
      </c>
      <c r="HC182" s="13">
        <v>76</v>
      </c>
      <c r="HD182" s="13">
        <v>74</v>
      </c>
      <c r="HE182" s="13">
        <v>84</v>
      </c>
      <c r="HF182" s="13">
        <v>63</v>
      </c>
      <c r="HG182" s="13">
        <v>69</v>
      </c>
      <c r="HH182" s="13">
        <v>65</v>
      </c>
      <c r="HI182" s="13">
        <v>71</v>
      </c>
      <c r="HJ182" s="13">
        <v>71</v>
      </c>
      <c r="HK182" s="13">
        <v>60</v>
      </c>
      <c r="HL182" s="13">
        <v>68</v>
      </c>
      <c r="HM182" s="13">
        <v>57</v>
      </c>
      <c r="HN182" s="13">
        <v>61</v>
      </c>
      <c r="HO182" s="13">
        <v>54</v>
      </c>
      <c r="HP182" s="13">
        <v>50</v>
      </c>
      <c r="HQ182" s="13">
        <v>48</v>
      </c>
      <c r="HR182" s="13">
        <v>34</v>
      </c>
      <c r="HS182" s="13">
        <v>46</v>
      </c>
      <c r="HT182" s="13">
        <v>43</v>
      </c>
      <c r="HU182" s="13">
        <v>44</v>
      </c>
      <c r="HV182" s="13">
        <v>33</v>
      </c>
      <c r="HW182" s="13">
        <v>40</v>
      </c>
      <c r="HX182" s="13">
        <v>30</v>
      </c>
      <c r="HY182" s="13">
        <v>35</v>
      </c>
      <c r="HZ182" s="13">
        <v>28</v>
      </c>
      <c r="IA182" s="13">
        <v>33</v>
      </c>
      <c r="IB182" s="13">
        <v>25</v>
      </c>
      <c r="IC182" s="13">
        <v>29</v>
      </c>
      <c r="ID182" s="13">
        <v>24</v>
      </c>
      <c r="IE182" s="13">
        <v>32</v>
      </c>
      <c r="IF182" s="13">
        <v>25</v>
      </c>
      <c r="IG182" s="13">
        <v>23</v>
      </c>
      <c r="IH182" s="13">
        <v>21</v>
      </c>
      <c r="II182" s="13">
        <v>17</v>
      </c>
      <c r="IJ182" s="13">
        <v>14</v>
      </c>
      <c r="IK182" s="13">
        <v>18</v>
      </c>
      <c r="IL182" s="13">
        <v>16</v>
      </c>
      <c r="IM182" s="13">
        <v>8</v>
      </c>
      <c r="IN182" s="13">
        <v>14</v>
      </c>
      <c r="IO182" s="13">
        <v>15</v>
      </c>
      <c r="IP182" s="13">
        <v>18</v>
      </c>
      <c r="IQ182" s="13">
        <v>15</v>
      </c>
      <c r="IR182" s="13">
        <v>8</v>
      </c>
      <c r="IS182" s="13">
        <v>8</v>
      </c>
      <c r="IT182" s="13">
        <v>4</v>
      </c>
      <c r="IU182" s="13">
        <v>3</v>
      </c>
      <c r="IV182" s="13">
        <v>3</v>
      </c>
      <c r="IW182" s="13">
        <v>2</v>
      </c>
      <c r="IX182" s="13"/>
      <c r="IY182" s="13"/>
      <c r="IZ182" s="13"/>
      <c r="JA182" s="13"/>
      <c r="JB182" s="13"/>
      <c r="JC182" s="13"/>
      <c r="JD182" s="13"/>
      <c r="JE182" s="13"/>
      <c r="JF182" s="13">
        <v>2</v>
      </c>
      <c r="JG182" s="13"/>
      <c r="JH182" s="57">
        <v>5216</v>
      </c>
      <c r="JI182" s="13">
        <v>10610</v>
      </c>
    </row>
    <row r="183" spans="1:269">
      <c r="A183" s="315" t="s">
        <v>308</v>
      </c>
      <c r="B183" s="37">
        <f t="shared" si="254"/>
        <v>125</v>
      </c>
      <c r="C183" s="37">
        <f t="shared" si="254"/>
        <v>136</v>
      </c>
      <c r="D183" s="37">
        <f t="shared" si="254"/>
        <v>450</v>
      </c>
      <c r="E183" s="37">
        <f t="shared" si="254"/>
        <v>490</v>
      </c>
      <c r="F183" s="37">
        <f t="shared" si="254"/>
        <v>1221</v>
      </c>
      <c r="G183" s="37">
        <f t="shared" si="254"/>
        <v>1312</v>
      </c>
      <c r="H183" s="37">
        <f t="shared" si="254"/>
        <v>1363</v>
      </c>
      <c r="I183" s="37">
        <f t="shared" si="254"/>
        <v>1314</v>
      </c>
      <c r="J183" s="37">
        <f t="shared" si="254"/>
        <v>1092</v>
      </c>
      <c r="K183" s="37">
        <f t="shared" si="254"/>
        <v>1140</v>
      </c>
      <c r="L183" s="37">
        <f t="shared" si="255"/>
        <v>899</v>
      </c>
      <c r="M183" s="37">
        <f t="shared" si="255"/>
        <v>845</v>
      </c>
      <c r="N183" s="37">
        <f t="shared" si="255"/>
        <v>593</v>
      </c>
      <c r="O183" s="37">
        <f t="shared" si="255"/>
        <v>529</v>
      </c>
      <c r="P183" s="37">
        <f t="shared" si="255"/>
        <v>339</v>
      </c>
      <c r="Q183" s="37">
        <f t="shared" si="255"/>
        <v>426</v>
      </c>
      <c r="R183" s="37">
        <f t="shared" si="255"/>
        <v>232</v>
      </c>
      <c r="S183" s="37">
        <f t="shared" si="255"/>
        <v>400</v>
      </c>
      <c r="T183" s="37">
        <f t="shared" si="255"/>
        <v>72</v>
      </c>
      <c r="U183" s="37">
        <f t="shared" si="255"/>
        <v>270</v>
      </c>
      <c r="W183" s="16" t="s">
        <v>314</v>
      </c>
      <c r="X183" s="523">
        <f t="shared" si="256"/>
        <v>114</v>
      </c>
      <c r="Y183" s="523">
        <f t="shared" si="257"/>
        <v>140</v>
      </c>
      <c r="Z183" s="523">
        <f t="shared" si="258"/>
        <v>307</v>
      </c>
      <c r="AA183" s="523">
        <f t="shared" si="259"/>
        <v>318</v>
      </c>
      <c r="AB183" s="523">
        <f t="shared" si="260"/>
        <v>1012</v>
      </c>
      <c r="AC183" s="523">
        <f t="shared" si="261"/>
        <v>970</v>
      </c>
      <c r="AD183" s="523">
        <f t="shared" si="262"/>
        <v>1234</v>
      </c>
      <c r="AE183" s="523">
        <f t="shared" si="263"/>
        <v>1161</v>
      </c>
      <c r="AF183" s="523">
        <f t="shared" si="264"/>
        <v>1077</v>
      </c>
      <c r="AG183" s="523">
        <f t="shared" si="265"/>
        <v>963</v>
      </c>
      <c r="AH183" s="523">
        <f t="shared" si="266"/>
        <v>762</v>
      </c>
      <c r="AI183" s="523">
        <f t="shared" si="267"/>
        <v>666</v>
      </c>
      <c r="AJ183" s="523">
        <f t="shared" si="268"/>
        <v>473</v>
      </c>
      <c r="AK183" s="523">
        <f t="shared" si="269"/>
        <v>419</v>
      </c>
      <c r="AL183" s="523">
        <f t="shared" si="270"/>
        <v>277</v>
      </c>
      <c r="AM183" s="523">
        <f t="shared" si="271"/>
        <v>270</v>
      </c>
      <c r="AN183" s="523">
        <f t="shared" si="272"/>
        <v>163</v>
      </c>
      <c r="AO183" s="523">
        <f t="shared" si="273"/>
        <v>281</v>
      </c>
      <c r="AP183" s="523">
        <f t="shared" si="274"/>
        <v>49</v>
      </c>
      <c r="AQ183" s="523">
        <f t="shared" si="275"/>
        <v>192</v>
      </c>
      <c r="AR183" s="523">
        <f t="shared" si="276"/>
        <v>0</v>
      </c>
      <c r="AT183" s="16" t="s">
        <v>314</v>
      </c>
      <c r="AU183" s="13">
        <v>8</v>
      </c>
      <c r="AV183" s="13">
        <v>29</v>
      </c>
      <c r="AW183" s="13">
        <v>12</v>
      </c>
      <c r="AX183" s="13">
        <v>8</v>
      </c>
      <c r="AY183" s="13">
        <v>13</v>
      </c>
      <c r="AZ183" s="13">
        <v>10</v>
      </c>
      <c r="BA183" s="13">
        <v>19</v>
      </c>
      <c r="BB183" s="13">
        <v>11</v>
      </c>
      <c r="BC183" s="13">
        <v>17</v>
      </c>
      <c r="BD183" s="13">
        <v>13</v>
      </c>
      <c r="BE183" s="13">
        <v>10</v>
      </c>
      <c r="BF183" s="13">
        <v>16</v>
      </c>
      <c r="BG183" s="13">
        <v>17</v>
      </c>
      <c r="BH183" s="13">
        <v>25</v>
      </c>
      <c r="BI183" s="13">
        <v>24</v>
      </c>
      <c r="BJ183" s="13">
        <v>37</v>
      </c>
      <c r="BK183" s="13">
        <v>42</v>
      </c>
      <c r="BL183" s="13">
        <v>42</v>
      </c>
      <c r="BM183" s="13">
        <v>51</v>
      </c>
      <c r="BN183" s="13">
        <v>54</v>
      </c>
      <c r="BO183" s="13">
        <v>77</v>
      </c>
      <c r="BP183" s="13">
        <v>85</v>
      </c>
      <c r="BQ183" s="13">
        <v>71</v>
      </c>
      <c r="BR183" s="13">
        <v>105</v>
      </c>
      <c r="BS183" s="13">
        <v>92</v>
      </c>
      <c r="BT183" s="13">
        <v>100</v>
      </c>
      <c r="BU183" s="13">
        <v>103</v>
      </c>
      <c r="BV183" s="13">
        <v>107</v>
      </c>
      <c r="BW183" s="13">
        <v>123</v>
      </c>
      <c r="BX183" s="13">
        <v>107</v>
      </c>
      <c r="BY183" s="13">
        <v>120</v>
      </c>
      <c r="BZ183" s="13">
        <v>119</v>
      </c>
      <c r="CA183" s="13">
        <v>120</v>
      </c>
      <c r="CB183" s="13">
        <v>125</v>
      </c>
      <c r="CC183" s="13">
        <v>124</v>
      </c>
      <c r="CD183" s="13">
        <v>108</v>
      </c>
      <c r="CE183" s="13">
        <v>134</v>
      </c>
      <c r="CF183" s="13">
        <v>104</v>
      </c>
      <c r="CG183" s="13">
        <v>98</v>
      </c>
      <c r="CH183" s="13">
        <v>109</v>
      </c>
      <c r="CI183" s="13">
        <v>93</v>
      </c>
      <c r="CJ183" s="13">
        <v>103</v>
      </c>
      <c r="CK183" s="13">
        <v>93</v>
      </c>
      <c r="CL183" s="13">
        <v>114</v>
      </c>
      <c r="CM183" s="13">
        <v>94</v>
      </c>
      <c r="CN183" s="13">
        <v>102</v>
      </c>
      <c r="CO183" s="13">
        <v>95</v>
      </c>
      <c r="CP183" s="13">
        <v>98</v>
      </c>
      <c r="CQ183" s="13">
        <v>87</v>
      </c>
      <c r="CR183" s="13">
        <v>84</v>
      </c>
      <c r="CS183" s="13">
        <v>79</v>
      </c>
      <c r="CT183" s="13">
        <v>70</v>
      </c>
      <c r="CU183" s="13">
        <v>72</v>
      </c>
      <c r="CV183" s="13">
        <v>67</v>
      </c>
      <c r="CW183" s="13">
        <v>64</v>
      </c>
      <c r="CX183" s="13">
        <v>94</v>
      </c>
      <c r="CY183" s="13">
        <v>66</v>
      </c>
      <c r="CZ183" s="13">
        <v>63</v>
      </c>
      <c r="DA183" s="13">
        <v>39</v>
      </c>
      <c r="DB183" s="13">
        <v>52</v>
      </c>
      <c r="DC183" s="13">
        <v>51</v>
      </c>
      <c r="DD183" s="13">
        <v>46</v>
      </c>
      <c r="DE183" s="13">
        <v>55</v>
      </c>
      <c r="DF183" s="13">
        <v>45</v>
      </c>
      <c r="DG183" s="13">
        <v>33</v>
      </c>
      <c r="DH183" s="13">
        <v>50</v>
      </c>
      <c r="DI183" s="13">
        <v>39</v>
      </c>
      <c r="DJ183" s="13">
        <v>35</v>
      </c>
      <c r="DK183" s="13">
        <v>32</v>
      </c>
      <c r="DL183" s="13">
        <v>33</v>
      </c>
      <c r="DM183" s="13">
        <v>29</v>
      </c>
      <c r="DN183" s="13">
        <v>31</v>
      </c>
      <c r="DO183" s="13">
        <v>30</v>
      </c>
      <c r="DP183" s="13">
        <v>32</v>
      </c>
      <c r="DQ183" s="13">
        <v>24</v>
      </c>
      <c r="DR183" s="13">
        <v>26</v>
      </c>
      <c r="DS183" s="13">
        <v>36</v>
      </c>
      <c r="DT183" s="13">
        <v>25</v>
      </c>
      <c r="DU183" s="13">
        <v>18</v>
      </c>
      <c r="DV183" s="13">
        <v>19</v>
      </c>
      <c r="DW183" s="13">
        <v>37</v>
      </c>
      <c r="DX183" s="13">
        <v>27</v>
      </c>
      <c r="DY183" s="13">
        <v>24</v>
      </c>
      <c r="DZ183" s="13">
        <v>28</v>
      </c>
      <c r="EA183" s="13">
        <v>29</v>
      </c>
      <c r="EB183" s="13">
        <v>23</v>
      </c>
      <c r="EC183" s="13">
        <v>23</v>
      </c>
      <c r="ED183" s="13">
        <v>35</v>
      </c>
      <c r="EE183" s="13">
        <v>24</v>
      </c>
      <c r="EF183" s="13">
        <v>31</v>
      </c>
      <c r="EG183" s="13">
        <v>29</v>
      </c>
      <c r="EH183" s="13">
        <v>28</v>
      </c>
      <c r="EI183" s="13">
        <v>22</v>
      </c>
      <c r="EJ183" s="13">
        <v>24</v>
      </c>
      <c r="EK183" s="13">
        <v>26</v>
      </c>
      <c r="EL183" s="13">
        <v>20</v>
      </c>
      <c r="EM183" s="13">
        <v>10</v>
      </c>
      <c r="EN183" s="13">
        <v>5</v>
      </c>
      <c r="EO183" s="13">
        <v>9</v>
      </c>
      <c r="EP183" s="13">
        <v>4</v>
      </c>
      <c r="EQ183" s="13">
        <v>5</v>
      </c>
      <c r="ER183" s="13">
        <v>5</v>
      </c>
      <c r="ES183" s="13">
        <v>4</v>
      </c>
      <c r="ET183" s="13">
        <v>1</v>
      </c>
      <c r="EU183" s="13"/>
      <c r="EV183" s="13"/>
      <c r="EW183" s="13"/>
      <c r="EX183" s="13"/>
      <c r="EY183" s="13"/>
      <c r="EZ183" s="13"/>
      <c r="FA183" s="13"/>
      <c r="FB183" s="13"/>
      <c r="FC183" s="57">
        <v>5380</v>
      </c>
      <c r="FD183" s="13">
        <v>4</v>
      </c>
      <c r="FE183" s="13">
        <v>16</v>
      </c>
      <c r="FF183" s="13">
        <v>18</v>
      </c>
      <c r="FG183" s="13">
        <v>10</v>
      </c>
      <c r="FH183" s="13">
        <v>10</v>
      </c>
      <c r="FI183" s="13">
        <v>12</v>
      </c>
      <c r="FJ183" s="13">
        <v>12</v>
      </c>
      <c r="FK183" s="13">
        <v>8</v>
      </c>
      <c r="FL183" s="13">
        <v>14</v>
      </c>
      <c r="FM183" s="13">
        <v>10</v>
      </c>
      <c r="FN183" s="13">
        <v>9</v>
      </c>
      <c r="FO183" s="13">
        <v>22</v>
      </c>
      <c r="FP183" s="13">
        <v>16</v>
      </c>
      <c r="FQ183" s="13">
        <v>15</v>
      </c>
      <c r="FR183" s="13">
        <v>24</v>
      </c>
      <c r="FS183" s="13">
        <v>31</v>
      </c>
      <c r="FT183" s="13">
        <v>36</v>
      </c>
      <c r="FU183" s="13">
        <v>43</v>
      </c>
      <c r="FV183" s="13">
        <v>56</v>
      </c>
      <c r="FW183" s="13">
        <v>55</v>
      </c>
      <c r="FX183" s="13">
        <v>79</v>
      </c>
      <c r="FY183" s="13">
        <v>96</v>
      </c>
      <c r="FZ183" s="13">
        <v>83</v>
      </c>
      <c r="GA183" s="13">
        <v>94</v>
      </c>
      <c r="GB183" s="13">
        <v>100</v>
      </c>
      <c r="GC183" s="13">
        <v>105</v>
      </c>
      <c r="GD183" s="13">
        <v>76</v>
      </c>
      <c r="GE183" s="13">
        <v>116</v>
      </c>
      <c r="GF183" s="13">
        <v>131</v>
      </c>
      <c r="GG183" s="13">
        <v>132</v>
      </c>
      <c r="GH183" s="13">
        <v>124</v>
      </c>
      <c r="GI183" s="13">
        <v>129</v>
      </c>
      <c r="GJ183" s="13">
        <v>129</v>
      </c>
      <c r="GK183" s="13">
        <v>124</v>
      </c>
      <c r="GL183" s="13">
        <v>139</v>
      </c>
      <c r="GM183" s="13">
        <v>144</v>
      </c>
      <c r="GN183" s="13">
        <v>116</v>
      </c>
      <c r="GO183" s="13">
        <v>114</v>
      </c>
      <c r="GP183" s="13">
        <v>101</v>
      </c>
      <c r="GQ183" s="13">
        <v>114</v>
      </c>
      <c r="GR183" s="13">
        <v>115</v>
      </c>
      <c r="GS183" s="13">
        <v>112</v>
      </c>
      <c r="GT183" s="13">
        <v>111</v>
      </c>
      <c r="GU183" s="13">
        <v>125</v>
      </c>
      <c r="GV183" s="13">
        <v>104</v>
      </c>
      <c r="GW183" s="13">
        <v>98</v>
      </c>
      <c r="GX183" s="13">
        <v>103</v>
      </c>
      <c r="GY183" s="13">
        <v>111</v>
      </c>
      <c r="GZ183" s="13">
        <v>91</v>
      </c>
      <c r="HA183" s="13">
        <v>107</v>
      </c>
      <c r="HB183" s="13">
        <v>79</v>
      </c>
      <c r="HC183" s="13">
        <v>78</v>
      </c>
      <c r="HD183" s="13">
        <v>79</v>
      </c>
      <c r="HE183" s="13">
        <v>79</v>
      </c>
      <c r="HF183" s="13">
        <v>85</v>
      </c>
      <c r="HG183" s="13">
        <v>86</v>
      </c>
      <c r="HH183" s="13">
        <v>65</v>
      </c>
      <c r="HI183" s="13">
        <v>74</v>
      </c>
      <c r="HJ183" s="13">
        <v>74</v>
      </c>
      <c r="HK183" s="13">
        <v>63</v>
      </c>
      <c r="HL183" s="13">
        <v>66</v>
      </c>
      <c r="HM183" s="13">
        <v>56</v>
      </c>
      <c r="HN183" s="13">
        <v>59</v>
      </c>
      <c r="HO183" s="13">
        <v>48</v>
      </c>
      <c r="HP183" s="13">
        <v>56</v>
      </c>
      <c r="HQ183" s="13">
        <v>40</v>
      </c>
      <c r="HR183" s="13">
        <v>37</v>
      </c>
      <c r="HS183" s="13">
        <v>43</v>
      </c>
      <c r="HT183" s="13">
        <v>33</v>
      </c>
      <c r="HU183" s="13">
        <v>35</v>
      </c>
      <c r="HV183" s="13">
        <v>31</v>
      </c>
      <c r="HW183" s="13">
        <v>31</v>
      </c>
      <c r="HX183" s="13">
        <v>32</v>
      </c>
      <c r="HY183" s="13">
        <v>35</v>
      </c>
      <c r="HZ183" s="13">
        <v>23</v>
      </c>
      <c r="IA183" s="13">
        <v>22</v>
      </c>
      <c r="IB183" s="13">
        <v>34</v>
      </c>
      <c r="IC183" s="13">
        <v>26</v>
      </c>
      <c r="ID183" s="13">
        <v>21</v>
      </c>
      <c r="IE183" s="13">
        <v>22</v>
      </c>
      <c r="IF183" s="13">
        <v>26</v>
      </c>
      <c r="IG183" s="13">
        <v>18</v>
      </c>
      <c r="IH183" s="13">
        <v>14</v>
      </c>
      <c r="II183" s="13">
        <v>18</v>
      </c>
      <c r="IJ183" s="13">
        <v>23</v>
      </c>
      <c r="IK183" s="13">
        <v>15</v>
      </c>
      <c r="IL183" s="13">
        <v>9</v>
      </c>
      <c r="IM183" s="13">
        <v>17</v>
      </c>
      <c r="IN183" s="13">
        <v>14</v>
      </c>
      <c r="IO183" s="13">
        <v>9</v>
      </c>
      <c r="IP183" s="13">
        <v>10</v>
      </c>
      <c r="IQ183" s="13">
        <v>9</v>
      </c>
      <c r="IR183" s="13">
        <v>6</v>
      </c>
      <c r="IS183" s="13">
        <v>6</v>
      </c>
      <c r="IT183" s="13">
        <v>5</v>
      </c>
      <c r="IU183" s="13">
        <v>4</v>
      </c>
      <c r="IV183" s="13">
        <v>1</v>
      </c>
      <c r="IW183" s="13">
        <v>4</v>
      </c>
      <c r="IX183" s="13">
        <v>2</v>
      </c>
      <c r="IY183" s="13"/>
      <c r="IZ183" s="13">
        <v>1</v>
      </c>
      <c r="JA183" s="13">
        <v>1</v>
      </c>
      <c r="JB183" s="13"/>
      <c r="JC183" s="13"/>
      <c r="JD183" s="13"/>
      <c r="JE183" s="13"/>
      <c r="JF183" s="13"/>
      <c r="JG183" s="13"/>
      <c r="JH183" s="57">
        <v>5468</v>
      </c>
      <c r="JI183" s="13">
        <v>10848</v>
      </c>
    </row>
    <row r="184" spans="1:269">
      <c r="A184" s="315" t="s">
        <v>309</v>
      </c>
      <c r="B184" s="37">
        <f t="shared" si="254"/>
        <v>181</v>
      </c>
      <c r="C184" s="37">
        <f t="shared" si="254"/>
        <v>163</v>
      </c>
      <c r="D184" s="37">
        <f t="shared" si="254"/>
        <v>491</v>
      </c>
      <c r="E184" s="37">
        <f t="shared" si="254"/>
        <v>476</v>
      </c>
      <c r="F184" s="37">
        <f t="shared" si="254"/>
        <v>1636</v>
      </c>
      <c r="G184" s="37">
        <f t="shared" si="254"/>
        <v>1774</v>
      </c>
      <c r="H184" s="37">
        <f t="shared" si="254"/>
        <v>1887</v>
      </c>
      <c r="I184" s="37">
        <f t="shared" si="254"/>
        <v>1715</v>
      </c>
      <c r="J184" s="37">
        <f t="shared" si="254"/>
        <v>1291</v>
      </c>
      <c r="K184" s="37">
        <f t="shared" si="254"/>
        <v>1189</v>
      </c>
      <c r="L184" s="37">
        <f t="shared" si="255"/>
        <v>972</v>
      </c>
      <c r="M184" s="37">
        <f t="shared" si="255"/>
        <v>968</v>
      </c>
      <c r="N184" s="37">
        <f t="shared" si="255"/>
        <v>633</v>
      </c>
      <c r="O184" s="37">
        <f t="shared" si="255"/>
        <v>588</v>
      </c>
      <c r="P184" s="37">
        <f t="shared" si="255"/>
        <v>438</v>
      </c>
      <c r="Q184" s="37">
        <f t="shared" si="255"/>
        <v>448</v>
      </c>
      <c r="R184" s="37">
        <f t="shared" si="255"/>
        <v>254</v>
      </c>
      <c r="S184" s="37">
        <f t="shared" si="255"/>
        <v>398</v>
      </c>
      <c r="T184" s="37">
        <f t="shared" si="255"/>
        <v>86</v>
      </c>
      <c r="U184" s="37">
        <f t="shared" si="255"/>
        <v>246</v>
      </c>
      <c r="W184" s="16" t="s">
        <v>315</v>
      </c>
      <c r="X184" s="523">
        <f t="shared" si="256"/>
        <v>125</v>
      </c>
      <c r="Y184" s="523">
        <f t="shared" si="257"/>
        <v>136</v>
      </c>
      <c r="Z184" s="523">
        <f t="shared" si="258"/>
        <v>450</v>
      </c>
      <c r="AA184" s="523">
        <f t="shared" si="259"/>
        <v>490</v>
      </c>
      <c r="AB184" s="523">
        <f t="shared" si="260"/>
        <v>1221</v>
      </c>
      <c r="AC184" s="523">
        <f t="shared" si="261"/>
        <v>1312</v>
      </c>
      <c r="AD184" s="523">
        <f t="shared" si="262"/>
        <v>1363</v>
      </c>
      <c r="AE184" s="523">
        <f t="shared" si="263"/>
        <v>1314</v>
      </c>
      <c r="AF184" s="523">
        <f t="shared" si="264"/>
        <v>1092</v>
      </c>
      <c r="AG184" s="523">
        <f t="shared" si="265"/>
        <v>1140</v>
      </c>
      <c r="AH184" s="523">
        <f t="shared" si="266"/>
        <v>899</v>
      </c>
      <c r="AI184" s="523">
        <f t="shared" si="267"/>
        <v>845</v>
      </c>
      <c r="AJ184" s="523">
        <f t="shared" si="268"/>
        <v>593</v>
      </c>
      <c r="AK184" s="523">
        <f t="shared" si="269"/>
        <v>529</v>
      </c>
      <c r="AL184" s="523">
        <f t="shared" si="270"/>
        <v>339</v>
      </c>
      <c r="AM184" s="523">
        <f t="shared" si="271"/>
        <v>426</v>
      </c>
      <c r="AN184" s="523">
        <f t="shared" si="272"/>
        <v>232</v>
      </c>
      <c r="AO184" s="523">
        <f t="shared" si="273"/>
        <v>400</v>
      </c>
      <c r="AP184" s="523">
        <f t="shared" si="274"/>
        <v>72</v>
      </c>
      <c r="AQ184" s="523">
        <f t="shared" si="275"/>
        <v>270</v>
      </c>
      <c r="AR184" s="523">
        <f t="shared" si="276"/>
        <v>1</v>
      </c>
      <c r="AT184" s="16" t="s">
        <v>315</v>
      </c>
      <c r="AU184" s="13">
        <v>10</v>
      </c>
      <c r="AV184" s="13">
        <v>26</v>
      </c>
      <c r="AW184" s="13">
        <v>11</v>
      </c>
      <c r="AX184" s="13">
        <v>10</v>
      </c>
      <c r="AY184" s="13">
        <v>14</v>
      </c>
      <c r="AZ184" s="13">
        <v>15</v>
      </c>
      <c r="BA184" s="13">
        <v>11</v>
      </c>
      <c r="BB184" s="13">
        <v>12</v>
      </c>
      <c r="BC184" s="13">
        <v>12</v>
      </c>
      <c r="BD184" s="13">
        <v>15</v>
      </c>
      <c r="BE184" s="13">
        <v>24</v>
      </c>
      <c r="BF184" s="13">
        <v>15</v>
      </c>
      <c r="BG184" s="13">
        <v>28</v>
      </c>
      <c r="BH184" s="13">
        <v>22</v>
      </c>
      <c r="BI184" s="13">
        <v>35</v>
      </c>
      <c r="BJ184" s="13">
        <v>43</v>
      </c>
      <c r="BK184" s="13">
        <v>37</v>
      </c>
      <c r="BL184" s="13">
        <v>83</v>
      </c>
      <c r="BM184" s="13">
        <v>91</v>
      </c>
      <c r="BN184" s="13">
        <v>112</v>
      </c>
      <c r="BO184" s="13">
        <v>129</v>
      </c>
      <c r="BP184" s="13">
        <v>93</v>
      </c>
      <c r="BQ184" s="13">
        <v>113</v>
      </c>
      <c r="BR184" s="13">
        <v>113</v>
      </c>
      <c r="BS184" s="13">
        <v>135</v>
      </c>
      <c r="BT184" s="13">
        <v>147</v>
      </c>
      <c r="BU184" s="13">
        <v>135</v>
      </c>
      <c r="BV184" s="13">
        <v>155</v>
      </c>
      <c r="BW184" s="13">
        <v>161</v>
      </c>
      <c r="BX184" s="13">
        <v>131</v>
      </c>
      <c r="BY184" s="13">
        <v>158</v>
      </c>
      <c r="BZ184" s="13">
        <v>168</v>
      </c>
      <c r="CA184" s="13">
        <v>163</v>
      </c>
      <c r="CB184" s="13">
        <v>133</v>
      </c>
      <c r="CC184" s="13">
        <v>137</v>
      </c>
      <c r="CD184" s="13">
        <v>133</v>
      </c>
      <c r="CE184" s="13">
        <v>110</v>
      </c>
      <c r="CF184" s="13">
        <v>108</v>
      </c>
      <c r="CG184" s="13">
        <v>110</v>
      </c>
      <c r="CH184" s="13">
        <v>94</v>
      </c>
      <c r="CI184" s="13">
        <v>116</v>
      </c>
      <c r="CJ184" s="13">
        <v>128</v>
      </c>
      <c r="CK184" s="13">
        <v>109</v>
      </c>
      <c r="CL184" s="13">
        <v>119</v>
      </c>
      <c r="CM184" s="13">
        <v>96</v>
      </c>
      <c r="CN184" s="13">
        <v>135</v>
      </c>
      <c r="CO184" s="13">
        <v>114</v>
      </c>
      <c r="CP184" s="13">
        <v>105</v>
      </c>
      <c r="CQ184" s="13">
        <v>102</v>
      </c>
      <c r="CR184" s="13">
        <v>116</v>
      </c>
      <c r="CS184" s="13">
        <v>112</v>
      </c>
      <c r="CT184" s="13">
        <v>94</v>
      </c>
      <c r="CU184" s="13">
        <v>79</v>
      </c>
      <c r="CV184" s="13">
        <v>109</v>
      </c>
      <c r="CW184" s="13">
        <v>76</v>
      </c>
      <c r="CX184" s="13">
        <v>74</v>
      </c>
      <c r="CY184" s="13">
        <v>89</v>
      </c>
      <c r="CZ184" s="13">
        <v>69</v>
      </c>
      <c r="DA184" s="13">
        <v>69</v>
      </c>
      <c r="DB184" s="13">
        <v>74</v>
      </c>
      <c r="DC184" s="13">
        <v>63</v>
      </c>
      <c r="DD184" s="13">
        <v>65</v>
      </c>
      <c r="DE184" s="13">
        <v>53</v>
      </c>
      <c r="DF184" s="13">
        <v>62</v>
      </c>
      <c r="DG184" s="13">
        <v>39</v>
      </c>
      <c r="DH184" s="13">
        <v>61</v>
      </c>
      <c r="DI184" s="13">
        <v>53</v>
      </c>
      <c r="DJ184" s="13">
        <v>43</v>
      </c>
      <c r="DK184" s="13">
        <v>47</v>
      </c>
      <c r="DL184" s="13">
        <v>43</v>
      </c>
      <c r="DM184" s="13">
        <v>49</v>
      </c>
      <c r="DN184" s="13">
        <v>47</v>
      </c>
      <c r="DO184" s="13">
        <v>43</v>
      </c>
      <c r="DP184" s="13">
        <v>45</v>
      </c>
      <c r="DQ184" s="13">
        <v>48</v>
      </c>
      <c r="DR184" s="13">
        <v>38</v>
      </c>
      <c r="DS184" s="13">
        <v>41</v>
      </c>
      <c r="DT184" s="13">
        <v>32</v>
      </c>
      <c r="DU184" s="13">
        <v>45</v>
      </c>
      <c r="DV184" s="13">
        <v>38</v>
      </c>
      <c r="DW184" s="13">
        <v>38</v>
      </c>
      <c r="DX184" s="13">
        <v>40</v>
      </c>
      <c r="DY184" s="13">
        <v>37</v>
      </c>
      <c r="DZ184" s="13">
        <v>28</v>
      </c>
      <c r="EA184" s="13">
        <v>37</v>
      </c>
      <c r="EB184" s="13">
        <v>41</v>
      </c>
      <c r="EC184" s="13">
        <v>47</v>
      </c>
      <c r="ED184" s="13">
        <v>47</v>
      </c>
      <c r="EE184" s="13">
        <v>48</v>
      </c>
      <c r="EF184" s="13">
        <v>37</v>
      </c>
      <c r="EG184" s="13">
        <v>45</v>
      </c>
      <c r="EH184" s="13">
        <v>35</v>
      </c>
      <c r="EI184" s="13">
        <v>40</v>
      </c>
      <c r="EJ184" s="13">
        <v>31</v>
      </c>
      <c r="EK184" s="13">
        <v>33</v>
      </c>
      <c r="EL184" s="13">
        <v>21</v>
      </c>
      <c r="EM184" s="13">
        <v>18</v>
      </c>
      <c r="EN184" s="13">
        <v>13</v>
      </c>
      <c r="EO184" s="13">
        <v>9</v>
      </c>
      <c r="EP184" s="13">
        <v>11</v>
      </c>
      <c r="EQ184" s="13">
        <v>6</v>
      </c>
      <c r="ER184" s="13">
        <v>5</v>
      </c>
      <c r="ES184" s="13">
        <v>1</v>
      </c>
      <c r="ET184" s="13"/>
      <c r="EU184" s="13">
        <v>1</v>
      </c>
      <c r="EV184" s="13"/>
      <c r="EW184" s="13">
        <v>1</v>
      </c>
      <c r="EX184" s="13"/>
      <c r="EY184" s="13"/>
      <c r="EZ184" s="13"/>
      <c r="FA184" s="13"/>
      <c r="FB184" s="13"/>
      <c r="FC184" s="57">
        <v>6862</v>
      </c>
      <c r="FD184" s="13">
        <v>13</v>
      </c>
      <c r="FE184" s="13">
        <v>21</v>
      </c>
      <c r="FF184" s="13">
        <v>11</v>
      </c>
      <c r="FG184" s="13">
        <v>6</v>
      </c>
      <c r="FH184" s="13">
        <v>6</v>
      </c>
      <c r="FI184" s="13">
        <v>10</v>
      </c>
      <c r="FJ184" s="13">
        <v>19</v>
      </c>
      <c r="FK184" s="13">
        <v>18</v>
      </c>
      <c r="FL184" s="13">
        <v>9</v>
      </c>
      <c r="FM184" s="13">
        <v>12</v>
      </c>
      <c r="FN184" s="13">
        <v>16</v>
      </c>
      <c r="FO184" s="13">
        <v>21</v>
      </c>
      <c r="FP184" s="13">
        <v>28</v>
      </c>
      <c r="FQ184" s="13">
        <v>26</v>
      </c>
      <c r="FR184" s="13">
        <v>31</v>
      </c>
      <c r="FS184" s="13">
        <v>52</v>
      </c>
      <c r="FT184" s="13">
        <v>47</v>
      </c>
      <c r="FU184" s="13">
        <v>66</v>
      </c>
      <c r="FV184" s="13">
        <v>67</v>
      </c>
      <c r="FW184" s="13">
        <v>96</v>
      </c>
      <c r="FX184" s="13">
        <v>106</v>
      </c>
      <c r="FY184" s="13">
        <v>113</v>
      </c>
      <c r="FZ184" s="13">
        <v>107</v>
      </c>
      <c r="GA184" s="13">
        <v>91</v>
      </c>
      <c r="GB184" s="13">
        <v>115</v>
      </c>
      <c r="GC184" s="13">
        <v>158</v>
      </c>
      <c r="GD184" s="13">
        <v>127</v>
      </c>
      <c r="GE184" s="13">
        <v>144</v>
      </c>
      <c r="GF184" s="13">
        <v>135</v>
      </c>
      <c r="GG184" s="13">
        <v>125</v>
      </c>
      <c r="GH184" s="13">
        <v>141</v>
      </c>
      <c r="GI184" s="13">
        <v>162</v>
      </c>
      <c r="GJ184" s="13">
        <v>155</v>
      </c>
      <c r="GK184" s="13">
        <v>157</v>
      </c>
      <c r="GL184" s="13">
        <v>153</v>
      </c>
      <c r="GM184" s="13">
        <v>126</v>
      </c>
      <c r="GN184" s="13">
        <v>117</v>
      </c>
      <c r="GO184" s="13">
        <v>112</v>
      </c>
      <c r="GP184" s="13">
        <v>118</v>
      </c>
      <c r="GQ184" s="13">
        <v>122</v>
      </c>
      <c r="GR184" s="13">
        <v>105</v>
      </c>
      <c r="GS184" s="13">
        <v>90</v>
      </c>
      <c r="GT184" s="13">
        <v>126</v>
      </c>
      <c r="GU184" s="13">
        <v>108</v>
      </c>
      <c r="GV184" s="13">
        <v>120</v>
      </c>
      <c r="GW184" s="13">
        <v>112</v>
      </c>
      <c r="GX184" s="13">
        <v>117</v>
      </c>
      <c r="GY184" s="13">
        <v>94</v>
      </c>
      <c r="GZ184" s="13">
        <v>112</v>
      </c>
      <c r="HA184" s="13">
        <v>108</v>
      </c>
      <c r="HB184" s="13">
        <v>92</v>
      </c>
      <c r="HC184" s="13">
        <v>104</v>
      </c>
      <c r="HD184" s="13">
        <v>109</v>
      </c>
      <c r="HE184" s="13">
        <v>78</v>
      </c>
      <c r="HF184" s="13">
        <v>82</v>
      </c>
      <c r="HG184" s="13">
        <v>95</v>
      </c>
      <c r="HH184" s="13">
        <v>84</v>
      </c>
      <c r="HI184" s="13">
        <v>93</v>
      </c>
      <c r="HJ184" s="13">
        <v>92</v>
      </c>
      <c r="HK184" s="13">
        <v>70</v>
      </c>
      <c r="HL184" s="13">
        <v>61</v>
      </c>
      <c r="HM184" s="13">
        <v>68</v>
      </c>
      <c r="HN184" s="13">
        <v>72</v>
      </c>
      <c r="HO184" s="13">
        <v>65</v>
      </c>
      <c r="HP184" s="13">
        <v>64</v>
      </c>
      <c r="HQ184" s="13">
        <v>46</v>
      </c>
      <c r="HR184" s="13">
        <v>68</v>
      </c>
      <c r="HS184" s="13">
        <v>52</v>
      </c>
      <c r="HT184" s="13">
        <v>47</v>
      </c>
      <c r="HU184" s="13">
        <v>50</v>
      </c>
      <c r="HV184" s="13">
        <v>42</v>
      </c>
      <c r="HW184" s="13">
        <v>28</v>
      </c>
      <c r="HX184" s="13">
        <v>46</v>
      </c>
      <c r="HY184" s="13">
        <v>40</v>
      </c>
      <c r="HZ184" s="13">
        <v>36</v>
      </c>
      <c r="IA184" s="13">
        <v>38</v>
      </c>
      <c r="IB184" s="13">
        <v>32</v>
      </c>
      <c r="IC184" s="13">
        <v>29</v>
      </c>
      <c r="ID184" s="13">
        <v>28</v>
      </c>
      <c r="IE184" s="13">
        <v>20</v>
      </c>
      <c r="IF184" s="13">
        <v>37</v>
      </c>
      <c r="IG184" s="13">
        <v>32</v>
      </c>
      <c r="IH184" s="13">
        <v>20</v>
      </c>
      <c r="II184" s="13">
        <v>24</v>
      </c>
      <c r="IJ184" s="13">
        <v>24</v>
      </c>
      <c r="IK184" s="13">
        <v>22</v>
      </c>
      <c r="IL184" s="13">
        <v>20</v>
      </c>
      <c r="IM184" s="13">
        <v>18</v>
      </c>
      <c r="IN184" s="13">
        <v>19</v>
      </c>
      <c r="IO184" s="13">
        <v>16</v>
      </c>
      <c r="IP184" s="13">
        <v>13</v>
      </c>
      <c r="IQ184" s="13">
        <v>8</v>
      </c>
      <c r="IR184" s="13">
        <v>13</v>
      </c>
      <c r="IS184" s="13">
        <v>10</v>
      </c>
      <c r="IT184" s="13">
        <v>3</v>
      </c>
      <c r="IU184" s="13">
        <v>10</v>
      </c>
      <c r="IV184" s="13">
        <v>3</v>
      </c>
      <c r="IW184" s="13">
        <v>3</v>
      </c>
      <c r="IX184" s="13">
        <v>3</v>
      </c>
      <c r="IY184" s="13">
        <v>3</v>
      </c>
      <c r="IZ184" s="13">
        <v>2</v>
      </c>
      <c r="JA184" s="13"/>
      <c r="JB184" s="13"/>
      <c r="JC184" s="13">
        <v>1</v>
      </c>
      <c r="JD184" s="13"/>
      <c r="JE184" s="13"/>
      <c r="JF184" s="13"/>
      <c r="JG184" s="13">
        <v>1</v>
      </c>
      <c r="JH184" s="57">
        <v>6387</v>
      </c>
      <c r="JI184" s="13">
        <v>13249</v>
      </c>
    </row>
    <row r="185" spans="1:269" ht="13.8" thickBot="1">
      <c r="A185" s="316" t="s">
        <v>310</v>
      </c>
      <c r="B185" s="37">
        <f t="shared" si="254"/>
        <v>221</v>
      </c>
      <c r="C185" s="37">
        <f t="shared" si="254"/>
        <v>216</v>
      </c>
      <c r="D185" s="37">
        <f t="shared" si="254"/>
        <v>381</v>
      </c>
      <c r="E185" s="37">
        <f t="shared" si="254"/>
        <v>416</v>
      </c>
      <c r="F185" s="37">
        <f t="shared" si="254"/>
        <v>1059</v>
      </c>
      <c r="G185" s="37">
        <f t="shared" si="254"/>
        <v>1161</v>
      </c>
      <c r="H185" s="37">
        <f t="shared" si="254"/>
        <v>1346</v>
      </c>
      <c r="I185" s="37">
        <f t="shared" si="254"/>
        <v>1336</v>
      </c>
      <c r="J185" s="37">
        <f t="shared" si="254"/>
        <v>1069</v>
      </c>
      <c r="K185" s="37">
        <f t="shared" si="254"/>
        <v>1039</v>
      </c>
      <c r="L185" s="37">
        <f t="shared" si="255"/>
        <v>803</v>
      </c>
      <c r="M185" s="37">
        <f t="shared" si="255"/>
        <v>753</v>
      </c>
      <c r="N185" s="37">
        <f t="shared" si="255"/>
        <v>533</v>
      </c>
      <c r="O185" s="37">
        <f t="shared" si="255"/>
        <v>475</v>
      </c>
      <c r="P185" s="37">
        <f t="shared" si="255"/>
        <v>291</v>
      </c>
      <c r="Q185" s="37">
        <f t="shared" si="255"/>
        <v>293</v>
      </c>
      <c r="R185" s="37">
        <f t="shared" si="255"/>
        <v>137</v>
      </c>
      <c r="S185" s="37">
        <f t="shared" si="255"/>
        <v>287</v>
      </c>
      <c r="T185" s="37">
        <f t="shared" si="255"/>
        <v>53</v>
      </c>
      <c r="U185" s="37">
        <f t="shared" si="255"/>
        <v>177</v>
      </c>
      <c r="W185" s="16" t="s">
        <v>316</v>
      </c>
      <c r="X185" s="523">
        <f t="shared" si="256"/>
        <v>181</v>
      </c>
      <c r="Y185" s="523">
        <f t="shared" si="257"/>
        <v>163</v>
      </c>
      <c r="Z185" s="523">
        <f t="shared" si="258"/>
        <v>491</v>
      </c>
      <c r="AA185" s="523">
        <f t="shared" si="259"/>
        <v>476</v>
      </c>
      <c r="AB185" s="523">
        <f t="shared" si="260"/>
        <v>1636</v>
      </c>
      <c r="AC185" s="523">
        <f t="shared" si="261"/>
        <v>1774</v>
      </c>
      <c r="AD185" s="523">
        <f t="shared" si="262"/>
        <v>1887</v>
      </c>
      <c r="AE185" s="523">
        <f t="shared" si="263"/>
        <v>1715</v>
      </c>
      <c r="AF185" s="523">
        <f t="shared" si="264"/>
        <v>1291</v>
      </c>
      <c r="AG185" s="523">
        <f t="shared" si="265"/>
        <v>1189</v>
      </c>
      <c r="AH185" s="523">
        <f t="shared" si="266"/>
        <v>972</v>
      </c>
      <c r="AI185" s="523">
        <f t="shared" si="267"/>
        <v>968</v>
      </c>
      <c r="AJ185" s="523">
        <f t="shared" si="268"/>
        <v>633</v>
      </c>
      <c r="AK185" s="523">
        <f t="shared" si="269"/>
        <v>588</v>
      </c>
      <c r="AL185" s="523">
        <f t="shared" si="270"/>
        <v>438</v>
      </c>
      <c r="AM185" s="523">
        <f t="shared" si="271"/>
        <v>448</v>
      </c>
      <c r="AN185" s="523">
        <f t="shared" si="272"/>
        <v>254</v>
      </c>
      <c r="AO185" s="523">
        <f t="shared" si="273"/>
        <v>398</v>
      </c>
      <c r="AP185" s="523">
        <f t="shared" si="274"/>
        <v>86</v>
      </c>
      <c r="AQ185" s="523">
        <f t="shared" si="275"/>
        <v>246</v>
      </c>
      <c r="AR185" s="523">
        <f t="shared" si="276"/>
        <v>5</v>
      </c>
      <c r="AT185" s="16" t="s">
        <v>316</v>
      </c>
      <c r="AU185" s="13">
        <v>15</v>
      </c>
      <c r="AV185" s="13">
        <v>20</v>
      </c>
      <c r="AW185" s="13">
        <v>8</v>
      </c>
      <c r="AX185" s="13">
        <v>19</v>
      </c>
      <c r="AY185" s="13">
        <v>9</v>
      </c>
      <c r="AZ185" s="13">
        <v>21</v>
      </c>
      <c r="BA185" s="13">
        <v>15</v>
      </c>
      <c r="BB185" s="13">
        <v>16</v>
      </c>
      <c r="BC185" s="13">
        <v>24</v>
      </c>
      <c r="BD185" s="13">
        <v>16</v>
      </c>
      <c r="BE185" s="13">
        <v>15</v>
      </c>
      <c r="BF185" s="13">
        <v>17</v>
      </c>
      <c r="BG185" s="13">
        <v>21</v>
      </c>
      <c r="BH185" s="13">
        <v>14</v>
      </c>
      <c r="BI185" s="13">
        <v>36</v>
      </c>
      <c r="BJ185" s="13">
        <v>35</v>
      </c>
      <c r="BK185" s="13">
        <v>52</v>
      </c>
      <c r="BL185" s="13">
        <v>73</v>
      </c>
      <c r="BM185" s="13">
        <v>93</v>
      </c>
      <c r="BN185" s="13">
        <v>120</v>
      </c>
      <c r="BO185" s="13">
        <v>135</v>
      </c>
      <c r="BP185" s="13">
        <v>138</v>
      </c>
      <c r="BQ185" s="13">
        <v>168</v>
      </c>
      <c r="BR185" s="13">
        <v>166</v>
      </c>
      <c r="BS185" s="13">
        <v>163</v>
      </c>
      <c r="BT185" s="13">
        <v>176</v>
      </c>
      <c r="BU185" s="13">
        <v>196</v>
      </c>
      <c r="BV185" s="13">
        <v>194</v>
      </c>
      <c r="BW185" s="13">
        <v>226</v>
      </c>
      <c r="BX185" s="13">
        <v>212</v>
      </c>
      <c r="BY185" s="13">
        <v>192</v>
      </c>
      <c r="BZ185" s="13">
        <v>211</v>
      </c>
      <c r="CA185" s="13">
        <v>178</v>
      </c>
      <c r="CB185" s="13">
        <v>204</v>
      </c>
      <c r="CC185" s="13">
        <v>183</v>
      </c>
      <c r="CD185" s="13">
        <v>170</v>
      </c>
      <c r="CE185" s="13">
        <v>153</v>
      </c>
      <c r="CF185" s="13">
        <v>148</v>
      </c>
      <c r="CG185" s="13">
        <v>138</v>
      </c>
      <c r="CH185" s="13">
        <v>138</v>
      </c>
      <c r="CI185" s="13">
        <v>126</v>
      </c>
      <c r="CJ185" s="13">
        <v>115</v>
      </c>
      <c r="CK185" s="13">
        <v>129</v>
      </c>
      <c r="CL185" s="13">
        <v>130</v>
      </c>
      <c r="CM185" s="13">
        <v>130</v>
      </c>
      <c r="CN185" s="13">
        <v>118</v>
      </c>
      <c r="CO185" s="13">
        <v>91</v>
      </c>
      <c r="CP185" s="13">
        <v>113</v>
      </c>
      <c r="CQ185" s="13">
        <v>132</v>
      </c>
      <c r="CR185" s="13">
        <v>105</v>
      </c>
      <c r="CS185" s="13">
        <v>115</v>
      </c>
      <c r="CT185" s="13">
        <v>87</v>
      </c>
      <c r="CU185" s="13">
        <v>113</v>
      </c>
      <c r="CV185" s="13">
        <v>117</v>
      </c>
      <c r="CW185" s="13">
        <v>93</v>
      </c>
      <c r="CX185" s="13">
        <v>98</v>
      </c>
      <c r="CY185" s="13">
        <v>98</v>
      </c>
      <c r="CZ185" s="13">
        <v>83</v>
      </c>
      <c r="DA185" s="13">
        <v>79</v>
      </c>
      <c r="DB185" s="13">
        <v>85</v>
      </c>
      <c r="DC185" s="13">
        <v>61</v>
      </c>
      <c r="DD185" s="13">
        <v>69</v>
      </c>
      <c r="DE185" s="13">
        <v>61</v>
      </c>
      <c r="DF185" s="13">
        <v>51</v>
      </c>
      <c r="DG185" s="13">
        <v>57</v>
      </c>
      <c r="DH185" s="13">
        <v>56</v>
      </c>
      <c r="DI185" s="13">
        <v>56</v>
      </c>
      <c r="DJ185" s="13">
        <v>65</v>
      </c>
      <c r="DK185" s="13">
        <v>50</v>
      </c>
      <c r="DL185" s="13">
        <v>62</v>
      </c>
      <c r="DM185" s="13">
        <v>48</v>
      </c>
      <c r="DN185" s="13">
        <v>63</v>
      </c>
      <c r="DO185" s="13">
        <v>39</v>
      </c>
      <c r="DP185" s="13">
        <v>42</v>
      </c>
      <c r="DQ185" s="13">
        <v>35</v>
      </c>
      <c r="DR185" s="13">
        <v>52</v>
      </c>
      <c r="DS185" s="13">
        <v>40</v>
      </c>
      <c r="DT185" s="13">
        <v>42</v>
      </c>
      <c r="DU185" s="13">
        <v>44</v>
      </c>
      <c r="DV185" s="13">
        <v>43</v>
      </c>
      <c r="DW185" s="13">
        <v>38</v>
      </c>
      <c r="DX185" s="13">
        <v>42</v>
      </c>
      <c r="DY185" s="13">
        <v>41</v>
      </c>
      <c r="DZ185" s="13">
        <v>41</v>
      </c>
      <c r="EA185" s="13">
        <v>36</v>
      </c>
      <c r="EB185" s="13">
        <v>39</v>
      </c>
      <c r="EC185" s="13">
        <v>32</v>
      </c>
      <c r="ED185" s="13">
        <v>34</v>
      </c>
      <c r="EE185" s="13">
        <v>45</v>
      </c>
      <c r="EF185" s="13">
        <v>50</v>
      </c>
      <c r="EG185" s="13">
        <v>53</v>
      </c>
      <c r="EH185" s="13">
        <v>31</v>
      </c>
      <c r="EI185" s="13">
        <v>32</v>
      </c>
      <c r="EJ185" s="13">
        <v>38</v>
      </c>
      <c r="EK185" s="13">
        <v>31</v>
      </c>
      <c r="EL185" s="13">
        <v>19</v>
      </c>
      <c r="EM185" s="13">
        <v>10</v>
      </c>
      <c r="EN185" s="13">
        <v>7</v>
      </c>
      <c r="EO185" s="13">
        <v>10</v>
      </c>
      <c r="EP185" s="13">
        <v>4</v>
      </c>
      <c r="EQ185" s="13">
        <v>5</v>
      </c>
      <c r="ER185" s="13">
        <v>3</v>
      </c>
      <c r="ES185" s="13">
        <v>2</v>
      </c>
      <c r="ET185" s="13"/>
      <c r="EU185" s="13">
        <v>1</v>
      </c>
      <c r="EV185" s="13"/>
      <c r="EW185" s="13"/>
      <c r="EX185" s="13"/>
      <c r="EY185" s="13"/>
      <c r="EZ185" s="13"/>
      <c r="FA185" s="13"/>
      <c r="FB185" s="13">
        <v>1</v>
      </c>
      <c r="FC185" s="57">
        <v>7966</v>
      </c>
      <c r="FD185" s="13">
        <v>12</v>
      </c>
      <c r="FE185" s="13">
        <v>27</v>
      </c>
      <c r="FF185" s="13">
        <v>17</v>
      </c>
      <c r="FG185" s="13">
        <v>13</v>
      </c>
      <c r="FH185" s="13">
        <v>16</v>
      </c>
      <c r="FI185" s="13">
        <v>20</v>
      </c>
      <c r="FJ185" s="13">
        <v>19</v>
      </c>
      <c r="FK185" s="13">
        <v>20</v>
      </c>
      <c r="FL185" s="13">
        <v>23</v>
      </c>
      <c r="FM185" s="13">
        <v>14</v>
      </c>
      <c r="FN185" s="13">
        <v>23</v>
      </c>
      <c r="FO185" s="13">
        <v>18</v>
      </c>
      <c r="FP185" s="13">
        <v>35</v>
      </c>
      <c r="FQ185" s="13">
        <v>22</v>
      </c>
      <c r="FR185" s="13">
        <v>30</v>
      </c>
      <c r="FS185" s="13">
        <v>29</v>
      </c>
      <c r="FT185" s="13">
        <v>50</v>
      </c>
      <c r="FU185" s="13">
        <v>57</v>
      </c>
      <c r="FV185" s="13">
        <v>109</v>
      </c>
      <c r="FW185" s="13">
        <v>118</v>
      </c>
      <c r="FX185" s="13">
        <v>119</v>
      </c>
      <c r="FY185" s="13">
        <v>133</v>
      </c>
      <c r="FZ185" s="13">
        <v>132</v>
      </c>
      <c r="GA185" s="13">
        <v>149</v>
      </c>
      <c r="GB185" s="13">
        <v>167</v>
      </c>
      <c r="GC185" s="13">
        <v>191</v>
      </c>
      <c r="GD185" s="13">
        <v>176</v>
      </c>
      <c r="GE185" s="13">
        <v>179</v>
      </c>
      <c r="GF185" s="13">
        <v>171</v>
      </c>
      <c r="GG185" s="13">
        <v>219</v>
      </c>
      <c r="GH185" s="13">
        <v>199</v>
      </c>
      <c r="GI185" s="13">
        <v>237</v>
      </c>
      <c r="GJ185" s="13">
        <v>205</v>
      </c>
      <c r="GK185" s="13">
        <v>199</v>
      </c>
      <c r="GL185" s="13">
        <v>183</v>
      </c>
      <c r="GM185" s="13">
        <v>197</v>
      </c>
      <c r="GN185" s="13">
        <v>175</v>
      </c>
      <c r="GO185" s="13">
        <v>169</v>
      </c>
      <c r="GP185" s="13">
        <v>162</v>
      </c>
      <c r="GQ185" s="13">
        <v>161</v>
      </c>
      <c r="GR185" s="13">
        <v>168</v>
      </c>
      <c r="GS185" s="13">
        <v>136</v>
      </c>
      <c r="GT185" s="13">
        <v>131</v>
      </c>
      <c r="GU185" s="13">
        <v>133</v>
      </c>
      <c r="GV185" s="13">
        <v>136</v>
      </c>
      <c r="GW185" s="13">
        <v>122</v>
      </c>
      <c r="GX185" s="13">
        <v>115</v>
      </c>
      <c r="GY185" s="13">
        <v>120</v>
      </c>
      <c r="GZ185" s="13">
        <v>106</v>
      </c>
      <c r="HA185" s="13">
        <v>124</v>
      </c>
      <c r="HB185" s="13">
        <v>97</v>
      </c>
      <c r="HC185" s="13">
        <v>98</v>
      </c>
      <c r="HD185" s="13">
        <v>110</v>
      </c>
      <c r="HE185" s="13">
        <v>110</v>
      </c>
      <c r="HF185" s="13">
        <v>97</v>
      </c>
      <c r="HG185" s="13">
        <v>87</v>
      </c>
      <c r="HH185" s="13">
        <v>104</v>
      </c>
      <c r="HI185" s="13">
        <v>92</v>
      </c>
      <c r="HJ185" s="13">
        <v>88</v>
      </c>
      <c r="HK185" s="13">
        <v>89</v>
      </c>
      <c r="HL185" s="13">
        <v>94</v>
      </c>
      <c r="HM185" s="13">
        <v>83</v>
      </c>
      <c r="HN185" s="13">
        <v>72</v>
      </c>
      <c r="HO185" s="13">
        <v>57</v>
      </c>
      <c r="HP185" s="13">
        <v>51</v>
      </c>
      <c r="HQ185" s="13">
        <v>64</v>
      </c>
      <c r="HR185" s="13">
        <v>49</v>
      </c>
      <c r="HS185" s="13">
        <v>58</v>
      </c>
      <c r="HT185" s="13">
        <v>50</v>
      </c>
      <c r="HU185" s="13">
        <v>55</v>
      </c>
      <c r="HV185" s="13">
        <v>47</v>
      </c>
      <c r="HW185" s="13">
        <v>51</v>
      </c>
      <c r="HX185" s="13">
        <v>45</v>
      </c>
      <c r="HY185" s="13">
        <v>46</v>
      </c>
      <c r="HZ185" s="13">
        <v>44</v>
      </c>
      <c r="IA185" s="13">
        <v>53</v>
      </c>
      <c r="IB185" s="13">
        <v>32</v>
      </c>
      <c r="IC185" s="13">
        <v>42</v>
      </c>
      <c r="ID185" s="13">
        <v>36</v>
      </c>
      <c r="IE185" s="13">
        <v>42</v>
      </c>
      <c r="IF185" s="13">
        <v>37</v>
      </c>
      <c r="IG185" s="13">
        <v>32</v>
      </c>
      <c r="IH185" s="13">
        <v>11</v>
      </c>
      <c r="II185" s="13">
        <v>26</v>
      </c>
      <c r="IJ185" s="13">
        <v>32</v>
      </c>
      <c r="IK185" s="13">
        <v>29</v>
      </c>
      <c r="IL185" s="13">
        <v>23</v>
      </c>
      <c r="IM185" s="13">
        <v>26</v>
      </c>
      <c r="IN185" s="13">
        <v>22</v>
      </c>
      <c r="IO185" s="13">
        <v>16</v>
      </c>
      <c r="IP185" s="13">
        <v>15</v>
      </c>
      <c r="IQ185" s="13">
        <v>16</v>
      </c>
      <c r="IR185" s="13">
        <v>17</v>
      </c>
      <c r="IS185" s="13">
        <v>7</v>
      </c>
      <c r="IT185" s="13">
        <v>6</v>
      </c>
      <c r="IU185" s="13">
        <v>7</v>
      </c>
      <c r="IV185" s="13">
        <v>9</v>
      </c>
      <c r="IW185" s="13">
        <v>4</v>
      </c>
      <c r="IX185" s="13"/>
      <c r="IY185" s="13">
        <v>1</v>
      </c>
      <c r="IZ185" s="13">
        <v>4</v>
      </c>
      <c r="JA185" s="13"/>
      <c r="JB185" s="13"/>
      <c r="JC185" s="13"/>
      <c r="JD185" s="13"/>
      <c r="JE185" s="13"/>
      <c r="JF185" s="13"/>
      <c r="JG185" s="13">
        <v>4</v>
      </c>
      <c r="JH185" s="57">
        <v>7873</v>
      </c>
      <c r="JI185" s="13">
        <v>15839</v>
      </c>
    </row>
    <row r="186" spans="1:269">
      <c r="W186" s="16" t="s">
        <v>317</v>
      </c>
      <c r="X186" s="523">
        <f t="shared" si="256"/>
        <v>221</v>
      </c>
      <c r="Y186" s="523">
        <f t="shared" si="257"/>
        <v>216</v>
      </c>
      <c r="Z186" s="523">
        <f t="shared" si="258"/>
        <v>381</v>
      </c>
      <c r="AA186" s="523">
        <f t="shared" si="259"/>
        <v>416</v>
      </c>
      <c r="AB186" s="523">
        <f t="shared" si="260"/>
        <v>1059</v>
      </c>
      <c r="AC186" s="523">
        <f t="shared" si="261"/>
        <v>1161</v>
      </c>
      <c r="AD186" s="523">
        <f t="shared" si="262"/>
        <v>1346</v>
      </c>
      <c r="AE186" s="523">
        <f t="shared" si="263"/>
        <v>1336</v>
      </c>
      <c r="AF186" s="523">
        <f t="shared" si="264"/>
        <v>1069</v>
      </c>
      <c r="AG186" s="523">
        <f t="shared" si="265"/>
        <v>1039</v>
      </c>
      <c r="AH186" s="523">
        <f t="shared" si="266"/>
        <v>803</v>
      </c>
      <c r="AI186" s="523">
        <f t="shared" si="267"/>
        <v>753</v>
      </c>
      <c r="AJ186" s="523">
        <f t="shared" si="268"/>
        <v>533</v>
      </c>
      <c r="AK186" s="523">
        <f t="shared" si="269"/>
        <v>475</v>
      </c>
      <c r="AL186" s="523">
        <f t="shared" si="270"/>
        <v>291</v>
      </c>
      <c r="AM186" s="523">
        <f t="shared" si="271"/>
        <v>293</v>
      </c>
      <c r="AN186" s="523">
        <f t="shared" si="272"/>
        <v>137</v>
      </c>
      <c r="AO186" s="523">
        <f t="shared" si="273"/>
        <v>287</v>
      </c>
      <c r="AP186" s="523">
        <f t="shared" si="274"/>
        <v>53</v>
      </c>
      <c r="AQ186" s="523">
        <f t="shared" si="275"/>
        <v>177</v>
      </c>
      <c r="AR186" s="523">
        <f t="shared" si="276"/>
        <v>2</v>
      </c>
      <c r="AT186" s="16" t="s">
        <v>317</v>
      </c>
      <c r="AU186" s="13">
        <v>8</v>
      </c>
      <c r="AV186" s="13">
        <v>25</v>
      </c>
      <c r="AW186" s="13">
        <v>24</v>
      </c>
      <c r="AX186" s="13">
        <v>21</v>
      </c>
      <c r="AY186" s="13">
        <v>14</v>
      </c>
      <c r="AZ186" s="13">
        <v>21</v>
      </c>
      <c r="BA186" s="13">
        <v>27</v>
      </c>
      <c r="BB186" s="13">
        <v>25</v>
      </c>
      <c r="BC186" s="13">
        <v>26</v>
      </c>
      <c r="BD186" s="13">
        <v>25</v>
      </c>
      <c r="BE186" s="13">
        <v>30</v>
      </c>
      <c r="BF186" s="13">
        <v>29</v>
      </c>
      <c r="BG186" s="13">
        <v>18</v>
      </c>
      <c r="BH186" s="13">
        <v>36</v>
      </c>
      <c r="BI186" s="13">
        <v>33</v>
      </c>
      <c r="BJ186" s="13">
        <v>42</v>
      </c>
      <c r="BK186" s="13">
        <v>47</v>
      </c>
      <c r="BL186" s="13">
        <v>51</v>
      </c>
      <c r="BM186" s="13">
        <v>66</v>
      </c>
      <c r="BN186" s="13">
        <v>64</v>
      </c>
      <c r="BO186" s="13">
        <v>95</v>
      </c>
      <c r="BP186" s="13">
        <v>100</v>
      </c>
      <c r="BQ186" s="13">
        <v>94</v>
      </c>
      <c r="BR186" s="13">
        <v>87</v>
      </c>
      <c r="BS186" s="13">
        <v>113</v>
      </c>
      <c r="BT186" s="13">
        <v>112</v>
      </c>
      <c r="BU186" s="13">
        <v>129</v>
      </c>
      <c r="BV186" s="13">
        <v>130</v>
      </c>
      <c r="BW186" s="13">
        <v>153</v>
      </c>
      <c r="BX186" s="13">
        <v>148</v>
      </c>
      <c r="BY186" s="13">
        <v>136</v>
      </c>
      <c r="BZ186" s="13">
        <v>151</v>
      </c>
      <c r="CA186" s="13">
        <v>151</v>
      </c>
      <c r="CB186" s="13">
        <v>134</v>
      </c>
      <c r="CC186" s="13">
        <v>141</v>
      </c>
      <c r="CD186" s="13">
        <v>117</v>
      </c>
      <c r="CE186" s="13">
        <v>123</v>
      </c>
      <c r="CF186" s="13">
        <v>119</v>
      </c>
      <c r="CG186" s="13">
        <v>123</v>
      </c>
      <c r="CH186" s="13">
        <v>141</v>
      </c>
      <c r="CI186" s="13">
        <v>93</v>
      </c>
      <c r="CJ186" s="13">
        <v>130</v>
      </c>
      <c r="CK186" s="13">
        <v>122</v>
      </c>
      <c r="CL186" s="13">
        <v>116</v>
      </c>
      <c r="CM186" s="13">
        <v>99</v>
      </c>
      <c r="CN186" s="13">
        <v>98</v>
      </c>
      <c r="CO186" s="13">
        <v>91</v>
      </c>
      <c r="CP186" s="13">
        <v>96</v>
      </c>
      <c r="CQ186" s="13">
        <v>98</v>
      </c>
      <c r="CR186" s="13">
        <v>96</v>
      </c>
      <c r="CS186" s="13">
        <v>94</v>
      </c>
      <c r="CT186" s="13">
        <v>87</v>
      </c>
      <c r="CU186" s="13">
        <v>75</v>
      </c>
      <c r="CV186" s="13">
        <v>84</v>
      </c>
      <c r="CW186" s="13">
        <v>85</v>
      </c>
      <c r="CX186" s="13">
        <v>88</v>
      </c>
      <c r="CY186" s="13">
        <v>70</v>
      </c>
      <c r="CZ186" s="13">
        <v>62</v>
      </c>
      <c r="DA186" s="13">
        <v>65</v>
      </c>
      <c r="DB186" s="13">
        <v>43</v>
      </c>
      <c r="DC186" s="13">
        <v>72</v>
      </c>
      <c r="DD186" s="13">
        <v>66</v>
      </c>
      <c r="DE186" s="13">
        <v>37</v>
      </c>
      <c r="DF186" s="13">
        <v>56</v>
      </c>
      <c r="DG186" s="13">
        <v>47</v>
      </c>
      <c r="DH186" s="13">
        <v>38</v>
      </c>
      <c r="DI186" s="13">
        <v>48</v>
      </c>
      <c r="DJ186" s="13">
        <v>40</v>
      </c>
      <c r="DK186" s="13">
        <v>39</v>
      </c>
      <c r="DL186" s="13">
        <v>32</v>
      </c>
      <c r="DM186" s="13">
        <v>39</v>
      </c>
      <c r="DN186" s="13">
        <v>25</v>
      </c>
      <c r="DO186" s="13">
        <v>30</v>
      </c>
      <c r="DP186" s="13">
        <v>21</v>
      </c>
      <c r="DQ186" s="13">
        <v>30</v>
      </c>
      <c r="DR186" s="13">
        <v>36</v>
      </c>
      <c r="DS186" s="13">
        <v>18</v>
      </c>
      <c r="DT186" s="13">
        <v>27</v>
      </c>
      <c r="DU186" s="13">
        <v>40</v>
      </c>
      <c r="DV186" s="13">
        <v>27</v>
      </c>
      <c r="DW186" s="13">
        <v>32</v>
      </c>
      <c r="DX186" s="13">
        <v>24</v>
      </c>
      <c r="DY186" s="13">
        <v>21</v>
      </c>
      <c r="DZ186" s="13">
        <v>35</v>
      </c>
      <c r="EA186" s="13">
        <v>33</v>
      </c>
      <c r="EB186" s="13">
        <v>17</v>
      </c>
      <c r="EC186" s="13">
        <v>28</v>
      </c>
      <c r="ED186" s="13">
        <v>30</v>
      </c>
      <c r="EE186" s="13">
        <v>26</v>
      </c>
      <c r="EF186" s="13">
        <v>41</v>
      </c>
      <c r="EG186" s="13">
        <v>25</v>
      </c>
      <c r="EH186" s="13">
        <v>23</v>
      </c>
      <c r="EI186" s="13">
        <v>33</v>
      </c>
      <c r="EJ186" s="13">
        <v>27</v>
      </c>
      <c r="EK186" s="13">
        <v>16</v>
      </c>
      <c r="EL186" s="13">
        <v>7</v>
      </c>
      <c r="EM186" s="13">
        <v>17</v>
      </c>
      <c r="EN186" s="13">
        <v>9</v>
      </c>
      <c r="EO186" s="13">
        <v>8</v>
      </c>
      <c r="EP186" s="13">
        <v>6</v>
      </c>
      <c r="EQ186" s="13">
        <v>2</v>
      </c>
      <c r="ER186" s="13">
        <v>3</v>
      </c>
      <c r="ES186" s="13"/>
      <c r="ET186" s="13">
        <v>1</v>
      </c>
      <c r="EU186" s="13"/>
      <c r="EV186" s="13"/>
      <c r="EW186" s="13"/>
      <c r="EX186" s="13"/>
      <c r="EY186" s="13"/>
      <c r="EZ186" s="13"/>
      <c r="FA186" s="13"/>
      <c r="FB186" s="13"/>
      <c r="FC186" s="57">
        <v>6153</v>
      </c>
      <c r="FD186" s="13">
        <v>14</v>
      </c>
      <c r="FE186" s="13">
        <v>35</v>
      </c>
      <c r="FF186" s="13">
        <v>18</v>
      </c>
      <c r="FG186" s="13">
        <v>15</v>
      </c>
      <c r="FH186" s="13">
        <v>14</v>
      </c>
      <c r="FI186" s="13">
        <v>21</v>
      </c>
      <c r="FJ186" s="13">
        <v>31</v>
      </c>
      <c r="FK186" s="13">
        <v>23</v>
      </c>
      <c r="FL186" s="13">
        <v>25</v>
      </c>
      <c r="FM186" s="13">
        <v>25</v>
      </c>
      <c r="FN186" s="13">
        <v>25</v>
      </c>
      <c r="FO186" s="13">
        <v>29</v>
      </c>
      <c r="FP186" s="13">
        <v>35</v>
      </c>
      <c r="FQ186" s="13">
        <v>19</v>
      </c>
      <c r="FR186" s="13">
        <v>42</v>
      </c>
      <c r="FS186" s="13">
        <v>34</v>
      </c>
      <c r="FT186" s="13">
        <v>40</v>
      </c>
      <c r="FU186" s="13">
        <v>36</v>
      </c>
      <c r="FV186" s="13">
        <v>50</v>
      </c>
      <c r="FW186" s="13">
        <v>71</v>
      </c>
      <c r="FX186" s="13">
        <v>90</v>
      </c>
      <c r="FY186" s="13">
        <v>90</v>
      </c>
      <c r="FZ186" s="13">
        <v>87</v>
      </c>
      <c r="GA186" s="13">
        <v>89</v>
      </c>
      <c r="GB186" s="13">
        <v>96</v>
      </c>
      <c r="GC186" s="13">
        <v>106</v>
      </c>
      <c r="GD186" s="13">
        <v>103</v>
      </c>
      <c r="GE186" s="13">
        <v>137</v>
      </c>
      <c r="GF186" s="13">
        <v>127</v>
      </c>
      <c r="GG186" s="13">
        <v>134</v>
      </c>
      <c r="GH186" s="13">
        <v>145</v>
      </c>
      <c r="GI186" s="13">
        <v>142</v>
      </c>
      <c r="GJ186" s="13">
        <v>142</v>
      </c>
      <c r="GK186" s="13">
        <v>145</v>
      </c>
      <c r="GL186" s="13">
        <v>148</v>
      </c>
      <c r="GM186" s="13">
        <v>134</v>
      </c>
      <c r="GN186" s="13">
        <v>130</v>
      </c>
      <c r="GO186" s="13">
        <v>126</v>
      </c>
      <c r="GP186" s="13">
        <v>112</v>
      </c>
      <c r="GQ186" s="13">
        <v>122</v>
      </c>
      <c r="GR186" s="13">
        <v>117</v>
      </c>
      <c r="GS186" s="13">
        <v>117</v>
      </c>
      <c r="GT186" s="13">
        <v>108</v>
      </c>
      <c r="GU186" s="13">
        <v>127</v>
      </c>
      <c r="GV186" s="13">
        <v>93</v>
      </c>
      <c r="GW186" s="13">
        <v>100</v>
      </c>
      <c r="GX186" s="13">
        <v>111</v>
      </c>
      <c r="GY186" s="13">
        <v>101</v>
      </c>
      <c r="GZ186" s="13">
        <v>97</v>
      </c>
      <c r="HA186" s="13">
        <v>98</v>
      </c>
      <c r="HB186" s="13">
        <v>106</v>
      </c>
      <c r="HC186" s="13">
        <v>97</v>
      </c>
      <c r="HD186" s="13">
        <v>96</v>
      </c>
      <c r="HE186" s="13">
        <v>83</v>
      </c>
      <c r="HF186" s="13">
        <v>87</v>
      </c>
      <c r="HG186" s="13">
        <v>77</v>
      </c>
      <c r="HH186" s="13">
        <v>71</v>
      </c>
      <c r="HI186" s="13">
        <v>67</v>
      </c>
      <c r="HJ186" s="13">
        <v>58</v>
      </c>
      <c r="HK186" s="13">
        <v>61</v>
      </c>
      <c r="HL186" s="13">
        <v>71</v>
      </c>
      <c r="HM186" s="13">
        <v>71</v>
      </c>
      <c r="HN186" s="13">
        <v>54</v>
      </c>
      <c r="HO186" s="13">
        <v>57</v>
      </c>
      <c r="HP186" s="13">
        <v>54</v>
      </c>
      <c r="HQ186" s="13">
        <v>46</v>
      </c>
      <c r="HR186" s="13">
        <v>60</v>
      </c>
      <c r="HS186" s="13">
        <v>41</v>
      </c>
      <c r="HT186" s="13">
        <v>40</v>
      </c>
      <c r="HU186" s="13">
        <v>39</v>
      </c>
      <c r="HV186" s="13">
        <v>34</v>
      </c>
      <c r="HW186" s="13">
        <v>38</v>
      </c>
      <c r="HX186" s="13">
        <v>35</v>
      </c>
      <c r="HY186" s="13">
        <v>43</v>
      </c>
      <c r="HZ186" s="13">
        <v>21</v>
      </c>
      <c r="IA186" s="13">
        <v>28</v>
      </c>
      <c r="IB186" s="13">
        <v>25</v>
      </c>
      <c r="IC186" s="13">
        <v>21</v>
      </c>
      <c r="ID186" s="13">
        <v>26</v>
      </c>
      <c r="IE186" s="13">
        <v>20</v>
      </c>
      <c r="IF186" s="13">
        <v>17</v>
      </c>
      <c r="IG186" s="13">
        <v>19</v>
      </c>
      <c r="IH186" s="13">
        <v>14</v>
      </c>
      <c r="II186" s="13">
        <v>18</v>
      </c>
      <c r="IJ186" s="13">
        <v>13</v>
      </c>
      <c r="IK186" s="13">
        <v>21</v>
      </c>
      <c r="IL186" s="13">
        <v>14</v>
      </c>
      <c r="IM186" s="13">
        <v>1</v>
      </c>
      <c r="IN186" s="13">
        <v>11</v>
      </c>
      <c r="IO186" s="13">
        <v>9</v>
      </c>
      <c r="IP186" s="13">
        <v>8</v>
      </c>
      <c r="IQ186" s="13">
        <v>16</v>
      </c>
      <c r="IR186" s="13">
        <v>6</v>
      </c>
      <c r="IS186" s="13">
        <v>6</v>
      </c>
      <c r="IT186" s="13">
        <v>3</v>
      </c>
      <c r="IU186" s="13">
        <v>5</v>
      </c>
      <c r="IV186" s="13">
        <v>2</v>
      </c>
      <c r="IW186" s="13">
        <v>2</v>
      </c>
      <c r="IX186" s="13">
        <v>1</v>
      </c>
      <c r="IY186" s="13">
        <v>2</v>
      </c>
      <c r="IZ186" s="13">
        <v>1</v>
      </c>
      <c r="JA186" s="13"/>
      <c r="JB186" s="13"/>
      <c r="JC186" s="13">
        <v>1</v>
      </c>
      <c r="JD186" s="13"/>
      <c r="JE186" s="13"/>
      <c r="JF186" s="13"/>
      <c r="JG186" s="13">
        <v>2</v>
      </c>
      <c r="JH186" s="57">
        <v>5895</v>
      </c>
      <c r="JI186" s="13">
        <v>12048</v>
      </c>
    </row>
    <row r="187" spans="1:269" ht="13.8" thickBot="1">
      <c r="A187" s="316" t="s">
        <v>291</v>
      </c>
      <c r="B187" s="37">
        <f t="shared" ref="B187:U187" si="277">+X179</f>
        <v>4386</v>
      </c>
      <c r="C187" s="37">
        <f t="shared" si="277"/>
        <v>4131</v>
      </c>
      <c r="D187" s="37">
        <f t="shared" si="277"/>
        <v>7494</v>
      </c>
      <c r="E187" s="37">
        <f t="shared" si="277"/>
        <v>7751</v>
      </c>
      <c r="F187" s="37">
        <f t="shared" si="277"/>
        <v>20969</v>
      </c>
      <c r="G187" s="37">
        <f t="shared" si="277"/>
        <v>21669</v>
      </c>
      <c r="H187" s="37">
        <f t="shared" si="277"/>
        <v>23078</v>
      </c>
      <c r="I187" s="37">
        <f t="shared" si="277"/>
        <v>21947</v>
      </c>
      <c r="J187" s="37">
        <f t="shared" si="277"/>
        <v>17834</v>
      </c>
      <c r="K187" s="37">
        <f t="shared" si="277"/>
        <v>17207</v>
      </c>
      <c r="L187" s="37">
        <f t="shared" si="277"/>
        <v>13640</v>
      </c>
      <c r="M187" s="37">
        <f t="shared" si="277"/>
        <v>13015</v>
      </c>
      <c r="N187" s="37">
        <f t="shared" si="277"/>
        <v>8932</v>
      </c>
      <c r="O187" s="37">
        <f t="shared" si="277"/>
        <v>7674</v>
      </c>
      <c r="P187" s="37">
        <f t="shared" si="277"/>
        <v>5003</v>
      </c>
      <c r="Q187" s="37">
        <f t="shared" si="277"/>
        <v>5149</v>
      </c>
      <c r="R187" s="37">
        <f t="shared" si="277"/>
        <v>2741</v>
      </c>
      <c r="S187" s="37">
        <f t="shared" si="277"/>
        <v>4736</v>
      </c>
      <c r="T187" s="37">
        <f t="shared" si="277"/>
        <v>814</v>
      </c>
      <c r="U187" s="37">
        <f t="shared" si="277"/>
        <v>2892</v>
      </c>
      <c r="W187" s="16" t="s">
        <v>318</v>
      </c>
      <c r="X187" s="523">
        <f t="shared" si="256"/>
        <v>124</v>
      </c>
      <c r="Y187" s="523">
        <f t="shared" si="257"/>
        <v>106</v>
      </c>
      <c r="Z187" s="523">
        <f t="shared" si="258"/>
        <v>337</v>
      </c>
      <c r="AA187" s="523">
        <f t="shared" si="259"/>
        <v>366</v>
      </c>
      <c r="AB187" s="523">
        <f t="shared" si="260"/>
        <v>1261</v>
      </c>
      <c r="AC187" s="523">
        <f t="shared" si="261"/>
        <v>1423</v>
      </c>
      <c r="AD187" s="523">
        <f t="shared" si="262"/>
        <v>1168</v>
      </c>
      <c r="AE187" s="523">
        <f t="shared" si="263"/>
        <v>1167</v>
      </c>
      <c r="AF187" s="523">
        <f t="shared" si="264"/>
        <v>748</v>
      </c>
      <c r="AG187" s="523">
        <f t="shared" si="265"/>
        <v>753</v>
      </c>
      <c r="AH187" s="523">
        <f t="shared" si="266"/>
        <v>605</v>
      </c>
      <c r="AI187" s="523">
        <f t="shared" si="267"/>
        <v>637</v>
      </c>
      <c r="AJ187" s="523">
        <f t="shared" si="268"/>
        <v>449</v>
      </c>
      <c r="AK187" s="523">
        <f t="shared" si="269"/>
        <v>447</v>
      </c>
      <c r="AL187" s="523">
        <f t="shared" si="270"/>
        <v>332</v>
      </c>
      <c r="AM187" s="523">
        <f t="shared" si="271"/>
        <v>327</v>
      </c>
      <c r="AN187" s="523">
        <f t="shared" si="272"/>
        <v>199</v>
      </c>
      <c r="AO187" s="523">
        <f t="shared" si="273"/>
        <v>314</v>
      </c>
      <c r="AP187" s="523">
        <f t="shared" si="274"/>
        <v>63</v>
      </c>
      <c r="AQ187" s="523">
        <f t="shared" si="275"/>
        <v>199</v>
      </c>
      <c r="AR187" s="523">
        <f t="shared" si="276"/>
        <v>2</v>
      </c>
      <c r="AT187" s="16" t="s">
        <v>318</v>
      </c>
      <c r="AU187" s="13">
        <v>5</v>
      </c>
      <c r="AV187" s="13">
        <v>18</v>
      </c>
      <c r="AW187" s="13">
        <v>12</v>
      </c>
      <c r="AX187" s="13">
        <v>9</v>
      </c>
      <c r="AY187" s="13">
        <v>7</v>
      </c>
      <c r="AZ187" s="13">
        <v>10</v>
      </c>
      <c r="BA187" s="13">
        <v>10</v>
      </c>
      <c r="BB187" s="13">
        <v>8</v>
      </c>
      <c r="BC187" s="13">
        <v>9</v>
      </c>
      <c r="BD187" s="13">
        <v>18</v>
      </c>
      <c r="BE187" s="13">
        <v>15</v>
      </c>
      <c r="BF187" s="13">
        <v>14</v>
      </c>
      <c r="BG187" s="13">
        <v>22</v>
      </c>
      <c r="BH187" s="13">
        <v>13</v>
      </c>
      <c r="BI187" s="13">
        <v>17</v>
      </c>
      <c r="BJ187" s="13">
        <v>35</v>
      </c>
      <c r="BK187" s="13">
        <v>44</v>
      </c>
      <c r="BL187" s="13">
        <v>56</v>
      </c>
      <c r="BM187" s="13">
        <v>70</v>
      </c>
      <c r="BN187" s="13">
        <v>80</v>
      </c>
      <c r="BO187" s="13">
        <v>101</v>
      </c>
      <c r="BP187" s="13">
        <v>116</v>
      </c>
      <c r="BQ187" s="13">
        <v>128</v>
      </c>
      <c r="BR187" s="13">
        <v>119</v>
      </c>
      <c r="BS187" s="13">
        <v>136</v>
      </c>
      <c r="BT187" s="13">
        <v>173</v>
      </c>
      <c r="BU187" s="13">
        <v>176</v>
      </c>
      <c r="BV187" s="13">
        <v>164</v>
      </c>
      <c r="BW187" s="13">
        <v>160</v>
      </c>
      <c r="BX187" s="13">
        <v>150</v>
      </c>
      <c r="BY187" s="13">
        <v>180</v>
      </c>
      <c r="BZ187" s="13">
        <v>137</v>
      </c>
      <c r="CA187" s="13">
        <v>139</v>
      </c>
      <c r="CB187" s="13">
        <v>139</v>
      </c>
      <c r="CC187" s="13">
        <v>105</v>
      </c>
      <c r="CD187" s="13">
        <v>132</v>
      </c>
      <c r="CE187" s="13">
        <v>105</v>
      </c>
      <c r="CF187" s="13">
        <v>74</v>
      </c>
      <c r="CG187" s="13">
        <v>75</v>
      </c>
      <c r="CH187" s="13">
        <v>81</v>
      </c>
      <c r="CI187" s="13">
        <v>81</v>
      </c>
      <c r="CJ187" s="13">
        <v>63</v>
      </c>
      <c r="CK187" s="13">
        <v>84</v>
      </c>
      <c r="CL187" s="13">
        <v>92</v>
      </c>
      <c r="CM187" s="13">
        <v>69</v>
      </c>
      <c r="CN187" s="13">
        <v>71</v>
      </c>
      <c r="CO187" s="13">
        <v>81</v>
      </c>
      <c r="CP187" s="13">
        <v>74</v>
      </c>
      <c r="CQ187" s="13">
        <v>65</v>
      </c>
      <c r="CR187" s="13">
        <v>73</v>
      </c>
      <c r="CS187" s="13">
        <v>67</v>
      </c>
      <c r="CT187" s="13">
        <v>61</v>
      </c>
      <c r="CU187" s="13">
        <v>65</v>
      </c>
      <c r="CV187" s="13">
        <v>65</v>
      </c>
      <c r="CW187" s="13">
        <v>57</v>
      </c>
      <c r="CX187" s="13">
        <v>63</v>
      </c>
      <c r="CY187" s="13">
        <v>69</v>
      </c>
      <c r="CZ187" s="13">
        <v>60</v>
      </c>
      <c r="DA187" s="13">
        <v>71</v>
      </c>
      <c r="DB187" s="13">
        <v>59</v>
      </c>
      <c r="DC187" s="13">
        <v>57</v>
      </c>
      <c r="DD187" s="13">
        <v>54</v>
      </c>
      <c r="DE187" s="13">
        <v>40</v>
      </c>
      <c r="DF187" s="13">
        <v>51</v>
      </c>
      <c r="DG187" s="13">
        <v>39</v>
      </c>
      <c r="DH187" s="13">
        <v>50</v>
      </c>
      <c r="DI187" s="13">
        <v>44</v>
      </c>
      <c r="DJ187" s="13">
        <v>36</v>
      </c>
      <c r="DK187" s="13">
        <v>40</v>
      </c>
      <c r="DL187" s="13">
        <v>36</v>
      </c>
      <c r="DM187" s="13">
        <v>38</v>
      </c>
      <c r="DN187" s="13">
        <v>28</v>
      </c>
      <c r="DO187" s="13">
        <v>26</v>
      </c>
      <c r="DP187" s="13">
        <v>33</v>
      </c>
      <c r="DQ187" s="13">
        <v>36</v>
      </c>
      <c r="DR187" s="13">
        <v>34</v>
      </c>
      <c r="DS187" s="13">
        <v>30</v>
      </c>
      <c r="DT187" s="13">
        <v>45</v>
      </c>
      <c r="DU187" s="13">
        <v>32</v>
      </c>
      <c r="DV187" s="13">
        <v>25</v>
      </c>
      <c r="DW187" s="13">
        <v>33</v>
      </c>
      <c r="DX187" s="13">
        <v>29</v>
      </c>
      <c r="DY187" s="13">
        <v>28</v>
      </c>
      <c r="DZ187" s="13">
        <v>30</v>
      </c>
      <c r="EA187" s="13">
        <v>41</v>
      </c>
      <c r="EB187" s="13">
        <v>40</v>
      </c>
      <c r="EC187" s="13">
        <v>25</v>
      </c>
      <c r="ED187" s="13">
        <v>29</v>
      </c>
      <c r="EE187" s="13">
        <v>29</v>
      </c>
      <c r="EF187" s="13">
        <v>30</v>
      </c>
      <c r="EG187" s="13">
        <v>32</v>
      </c>
      <c r="EH187" s="13">
        <v>27</v>
      </c>
      <c r="EI187" s="13">
        <v>23</v>
      </c>
      <c r="EJ187" s="13">
        <v>26</v>
      </c>
      <c r="EK187" s="13">
        <v>10</v>
      </c>
      <c r="EL187" s="13">
        <v>15</v>
      </c>
      <c r="EM187" s="13">
        <v>22</v>
      </c>
      <c r="EN187" s="13">
        <v>15</v>
      </c>
      <c r="EO187" s="13">
        <v>9</v>
      </c>
      <c r="EP187" s="13">
        <v>9</v>
      </c>
      <c r="EQ187" s="13"/>
      <c r="ER187" s="13">
        <v>4</v>
      </c>
      <c r="ES187" s="13">
        <v>3</v>
      </c>
      <c r="ET187" s="13">
        <v>2</v>
      </c>
      <c r="EU187" s="13">
        <v>2</v>
      </c>
      <c r="EV187" s="13"/>
      <c r="EW187" s="13"/>
      <c r="EX187" s="13"/>
      <c r="EY187" s="13"/>
      <c r="EZ187" s="13"/>
      <c r="FA187" s="13"/>
      <c r="FB187" s="13"/>
      <c r="FC187" s="57">
        <v>5739</v>
      </c>
      <c r="FD187" s="13">
        <v>11</v>
      </c>
      <c r="FE187" s="13">
        <v>15</v>
      </c>
      <c r="FF187" s="13">
        <v>15</v>
      </c>
      <c r="FG187" s="13">
        <v>14</v>
      </c>
      <c r="FH187" s="13">
        <v>13</v>
      </c>
      <c r="FI187" s="13">
        <v>13</v>
      </c>
      <c r="FJ187" s="13">
        <v>10</v>
      </c>
      <c r="FK187" s="13">
        <v>5</v>
      </c>
      <c r="FL187" s="13">
        <v>20</v>
      </c>
      <c r="FM187" s="13">
        <v>8</v>
      </c>
      <c r="FN187" s="13">
        <v>14</v>
      </c>
      <c r="FO187" s="13">
        <v>14</v>
      </c>
      <c r="FP187" s="13">
        <v>13</v>
      </c>
      <c r="FQ187" s="13">
        <v>18</v>
      </c>
      <c r="FR187" s="13">
        <v>24</v>
      </c>
      <c r="FS187" s="13">
        <v>29</v>
      </c>
      <c r="FT187" s="13">
        <v>32</v>
      </c>
      <c r="FU187" s="13">
        <v>43</v>
      </c>
      <c r="FV187" s="13">
        <v>64</v>
      </c>
      <c r="FW187" s="13">
        <v>86</v>
      </c>
      <c r="FX187" s="13">
        <v>87</v>
      </c>
      <c r="FY187" s="13">
        <v>90</v>
      </c>
      <c r="FZ187" s="13">
        <v>89</v>
      </c>
      <c r="GA187" s="13">
        <v>107</v>
      </c>
      <c r="GB187" s="13">
        <v>142</v>
      </c>
      <c r="GC187" s="13">
        <v>127</v>
      </c>
      <c r="GD187" s="13">
        <v>153</v>
      </c>
      <c r="GE187" s="13">
        <v>146</v>
      </c>
      <c r="GF187" s="13">
        <v>167</v>
      </c>
      <c r="GG187" s="13">
        <v>153</v>
      </c>
      <c r="GH187" s="13">
        <v>141</v>
      </c>
      <c r="GI187" s="13">
        <v>144</v>
      </c>
      <c r="GJ187" s="13">
        <v>143</v>
      </c>
      <c r="GK187" s="13">
        <v>120</v>
      </c>
      <c r="GL187" s="13">
        <v>109</v>
      </c>
      <c r="GM187" s="13">
        <v>121</v>
      </c>
      <c r="GN187" s="13">
        <v>110</v>
      </c>
      <c r="GO187" s="13">
        <v>89</v>
      </c>
      <c r="GP187" s="13">
        <v>94</v>
      </c>
      <c r="GQ187" s="13">
        <v>97</v>
      </c>
      <c r="GR187" s="13">
        <v>77</v>
      </c>
      <c r="GS187" s="13">
        <v>83</v>
      </c>
      <c r="GT187" s="13">
        <v>79</v>
      </c>
      <c r="GU187" s="13">
        <v>69</v>
      </c>
      <c r="GV187" s="13">
        <v>79</v>
      </c>
      <c r="GW187" s="13">
        <v>76</v>
      </c>
      <c r="GX187" s="13">
        <v>79</v>
      </c>
      <c r="GY187" s="13">
        <v>85</v>
      </c>
      <c r="GZ187" s="13">
        <v>54</v>
      </c>
      <c r="HA187" s="13">
        <v>67</v>
      </c>
      <c r="HB187" s="13">
        <v>50</v>
      </c>
      <c r="HC187" s="13">
        <v>77</v>
      </c>
      <c r="HD187" s="13">
        <v>65</v>
      </c>
      <c r="HE187" s="13">
        <v>54</v>
      </c>
      <c r="HF187" s="13">
        <v>55</v>
      </c>
      <c r="HG187" s="13">
        <v>48</v>
      </c>
      <c r="HH187" s="13">
        <v>65</v>
      </c>
      <c r="HI187" s="13">
        <v>55</v>
      </c>
      <c r="HJ187" s="13">
        <v>65</v>
      </c>
      <c r="HK187" s="13">
        <v>71</v>
      </c>
      <c r="HL187" s="13">
        <v>51</v>
      </c>
      <c r="HM187" s="13">
        <v>51</v>
      </c>
      <c r="HN187" s="13">
        <v>48</v>
      </c>
      <c r="HO187" s="13">
        <v>46</v>
      </c>
      <c r="HP187" s="13">
        <v>42</v>
      </c>
      <c r="HQ187" s="13">
        <v>44</v>
      </c>
      <c r="HR187" s="13">
        <v>33</v>
      </c>
      <c r="HS187" s="13">
        <v>48</v>
      </c>
      <c r="HT187" s="13">
        <v>39</v>
      </c>
      <c r="HU187" s="13">
        <v>47</v>
      </c>
      <c r="HV187" s="13">
        <v>35</v>
      </c>
      <c r="HW187" s="13">
        <v>46</v>
      </c>
      <c r="HX187" s="13">
        <v>28</v>
      </c>
      <c r="HY187" s="13">
        <v>31</v>
      </c>
      <c r="HZ187" s="13">
        <v>45</v>
      </c>
      <c r="IA187" s="13">
        <v>33</v>
      </c>
      <c r="IB187" s="13">
        <v>28</v>
      </c>
      <c r="IC187" s="13">
        <v>23</v>
      </c>
      <c r="ID187" s="13">
        <v>35</v>
      </c>
      <c r="IE187" s="13">
        <v>28</v>
      </c>
      <c r="IF187" s="13">
        <v>20</v>
      </c>
      <c r="IG187" s="13">
        <v>22</v>
      </c>
      <c r="IH187" s="13">
        <v>13</v>
      </c>
      <c r="II187" s="13">
        <v>16</v>
      </c>
      <c r="IJ187" s="13">
        <v>20</v>
      </c>
      <c r="IK187" s="13">
        <v>23</v>
      </c>
      <c r="IL187" s="13">
        <v>20</v>
      </c>
      <c r="IM187" s="13">
        <v>21</v>
      </c>
      <c r="IN187" s="13">
        <v>23</v>
      </c>
      <c r="IO187" s="13">
        <v>21</v>
      </c>
      <c r="IP187" s="13">
        <v>9</v>
      </c>
      <c r="IQ187" s="13">
        <v>11</v>
      </c>
      <c r="IR187" s="13">
        <v>12</v>
      </c>
      <c r="IS187" s="13">
        <v>7</v>
      </c>
      <c r="IT187" s="13">
        <v>7</v>
      </c>
      <c r="IU187" s="13">
        <v>4</v>
      </c>
      <c r="IV187" s="13">
        <v>6</v>
      </c>
      <c r="IW187" s="13"/>
      <c r="IX187" s="13">
        <v>1</v>
      </c>
      <c r="IY187" s="13">
        <v>2</v>
      </c>
      <c r="IZ187" s="13">
        <v>1</v>
      </c>
      <c r="JA187" s="13">
        <v>1</v>
      </c>
      <c r="JB187" s="13">
        <v>2</v>
      </c>
      <c r="JC187" s="13"/>
      <c r="JD187" s="13"/>
      <c r="JE187" s="13"/>
      <c r="JF187" s="13"/>
      <c r="JG187" s="13">
        <v>2</v>
      </c>
      <c r="JH187" s="57">
        <v>5288</v>
      </c>
      <c r="JI187" s="13">
        <v>11027</v>
      </c>
    </row>
    <row r="188" spans="1:269">
      <c r="A188" s="332" t="s">
        <v>295</v>
      </c>
      <c r="B188" s="174">
        <f>+B187+B8</f>
        <v>19654</v>
      </c>
      <c r="C188" s="174">
        <f t="shared" ref="C188:U188" si="278">+C187+C8</f>
        <v>18117</v>
      </c>
      <c r="D188" s="174">
        <f t="shared" si="278"/>
        <v>51006</v>
      </c>
      <c r="E188" s="174">
        <f t="shared" si="278"/>
        <v>55548</v>
      </c>
      <c r="F188" s="174">
        <f t="shared" si="278"/>
        <v>174587</v>
      </c>
      <c r="G188" s="174">
        <f t="shared" si="278"/>
        <v>171748</v>
      </c>
      <c r="H188" s="174">
        <f t="shared" si="278"/>
        <v>194656</v>
      </c>
      <c r="I188" s="174">
        <f t="shared" si="278"/>
        <v>181436</v>
      </c>
      <c r="J188" s="174">
        <f t="shared" si="278"/>
        <v>162217</v>
      </c>
      <c r="K188" s="174">
        <f t="shared" si="278"/>
        <v>155008</v>
      </c>
      <c r="L188" s="174">
        <f t="shared" si="278"/>
        <v>111169</v>
      </c>
      <c r="M188" s="174">
        <f t="shared" si="278"/>
        <v>108485</v>
      </c>
      <c r="N188" s="174">
        <f t="shared" si="278"/>
        <v>61988</v>
      </c>
      <c r="O188" s="174">
        <f t="shared" si="278"/>
        <v>56727</v>
      </c>
      <c r="P188" s="174">
        <f t="shared" si="278"/>
        <v>29614</v>
      </c>
      <c r="Q188" s="174">
        <f t="shared" si="278"/>
        <v>28929</v>
      </c>
      <c r="R188" s="174">
        <f t="shared" si="278"/>
        <v>11391</v>
      </c>
      <c r="S188" s="174">
        <f t="shared" si="278"/>
        <v>16910</v>
      </c>
      <c r="T188" s="174">
        <f t="shared" si="278"/>
        <v>2395</v>
      </c>
      <c r="U188" s="174">
        <f t="shared" si="278"/>
        <v>7234</v>
      </c>
      <c r="W188" s="16" t="s">
        <v>319</v>
      </c>
      <c r="X188" s="523">
        <f t="shared" si="256"/>
        <v>329</v>
      </c>
      <c r="Y188" s="523">
        <f t="shared" si="257"/>
        <v>304</v>
      </c>
      <c r="Z188" s="523">
        <f t="shared" si="258"/>
        <v>513</v>
      </c>
      <c r="AA188" s="523">
        <f t="shared" si="259"/>
        <v>522</v>
      </c>
      <c r="AB188" s="523">
        <f t="shared" si="260"/>
        <v>1575</v>
      </c>
      <c r="AC188" s="523">
        <f t="shared" si="261"/>
        <v>1606</v>
      </c>
      <c r="AD188" s="523">
        <f t="shared" si="262"/>
        <v>1857</v>
      </c>
      <c r="AE188" s="523">
        <f t="shared" si="263"/>
        <v>1744</v>
      </c>
      <c r="AF188" s="523">
        <f t="shared" si="264"/>
        <v>1373</v>
      </c>
      <c r="AG188" s="523">
        <f t="shared" si="265"/>
        <v>1337</v>
      </c>
      <c r="AH188" s="523">
        <f t="shared" si="266"/>
        <v>1055</v>
      </c>
      <c r="AI188" s="523">
        <f t="shared" si="267"/>
        <v>1029</v>
      </c>
      <c r="AJ188" s="523">
        <f t="shared" si="268"/>
        <v>650</v>
      </c>
      <c r="AK188" s="523">
        <f t="shared" si="269"/>
        <v>615</v>
      </c>
      <c r="AL188" s="523">
        <f t="shared" si="270"/>
        <v>400</v>
      </c>
      <c r="AM188" s="523">
        <f t="shared" si="271"/>
        <v>389</v>
      </c>
      <c r="AN188" s="523">
        <f t="shared" si="272"/>
        <v>192</v>
      </c>
      <c r="AO188" s="523">
        <f t="shared" si="273"/>
        <v>346</v>
      </c>
      <c r="AP188" s="523">
        <f t="shared" si="274"/>
        <v>52</v>
      </c>
      <c r="AQ188" s="523">
        <f t="shared" si="275"/>
        <v>191</v>
      </c>
      <c r="AR188" s="523">
        <f t="shared" si="276"/>
        <v>8</v>
      </c>
      <c r="AT188" s="16" t="s">
        <v>319</v>
      </c>
      <c r="AU188" s="13">
        <v>15</v>
      </c>
      <c r="AV188" s="13">
        <v>40</v>
      </c>
      <c r="AW188" s="13">
        <v>31</v>
      </c>
      <c r="AX188" s="13">
        <v>29</v>
      </c>
      <c r="AY188" s="13">
        <v>21</v>
      </c>
      <c r="AZ188" s="13">
        <v>25</v>
      </c>
      <c r="BA188" s="13">
        <v>30</v>
      </c>
      <c r="BB188" s="13">
        <v>35</v>
      </c>
      <c r="BC188" s="13">
        <v>33</v>
      </c>
      <c r="BD188" s="13">
        <v>45</v>
      </c>
      <c r="BE188" s="13">
        <v>31</v>
      </c>
      <c r="BF188" s="13">
        <v>29</v>
      </c>
      <c r="BG188" s="13">
        <v>34</v>
      </c>
      <c r="BH188" s="13">
        <v>35</v>
      </c>
      <c r="BI188" s="13">
        <v>51</v>
      </c>
      <c r="BJ188" s="13">
        <v>47</v>
      </c>
      <c r="BK188" s="13">
        <v>66</v>
      </c>
      <c r="BL188" s="13">
        <v>69</v>
      </c>
      <c r="BM188" s="13">
        <v>68</v>
      </c>
      <c r="BN188" s="13">
        <v>92</v>
      </c>
      <c r="BO188" s="13">
        <v>117</v>
      </c>
      <c r="BP188" s="13">
        <v>130</v>
      </c>
      <c r="BQ188" s="13">
        <v>116</v>
      </c>
      <c r="BR188" s="13">
        <v>152</v>
      </c>
      <c r="BS188" s="13">
        <v>145</v>
      </c>
      <c r="BT188" s="13">
        <v>172</v>
      </c>
      <c r="BU188" s="13">
        <v>194</v>
      </c>
      <c r="BV188" s="13">
        <v>178</v>
      </c>
      <c r="BW188" s="13">
        <v>188</v>
      </c>
      <c r="BX188" s="13">
        <v>214</v>
      </c>
      <c r="BY188" s="13">
        <v>199</v>
      </c>
      <c r="BZ188" s="13">
        <v>194</v>
      </c>
      <c r="CA188" s="13">
        <v>206</v>
      </c>
      <c r="CB188" s="13">
        <v>191</v>
      </c>
      <c r="CC188" s="13">
        <v>172</v>
      </c>
      <c r="CD188" s="13">
        <v>164</v>
      </c>
      <c r="CE188" s="13">
        <v>177</v>
      </c>
      <c r="CF188" s="13">
        <v>156</v>
      </c>
      <c r="CG188" s="13">
        <v>151</v>
      </c>
      <c r="CH188" s="13">
        <v>134</v>
      </c>
      <c r="CI188" s="13">
        <v>130</v>
      </c>
      <c r="CJ188" s="13">
        <v>147</v>
      </c>
      <c r="CK188" s="13">
        <v>150</v>
      </c>
      <c r="CL188" s="13">
        <v>143</v>
      </c>
      <c r="CM188" s="13">
        <v>135</v>
      </c>
      <c r="CN188" s="13">
        <v>125</v>
      </c>
      <c r="CO188" s="13">
        <v>145</v>
      </c>
      <c r="CP188" s="13">
        <v>128</v>
      </c>
      <c r="CQ188" s="13">
        <v>121</v>
      </c>
      <c r="CR188" s="13">
        <v>113</v>
      </c>
      <c r="CS188" s="13">
        <v>128</v>
      </c>
      <c r="CT188" s="13">
        <v>102</v>
      </c>
      <c r="CU188" s="13">
        <v>129</v>
      </c>
      <c r="CV188" s="13">
        <v>121</v>
      </c>
      <c r="CW188" s="13">
        <v>98</v>
      </c>
      <c r="CX188" s="13">
        <v>106</v>
      </c>
      <c r="CY188" s="13">
        <v>93</v>
      </c>
      <c r="CZ188" s="13">
        <v>76</v>
      </c>
      <c r="DA188" s="13">
        <v>100</v>
      </c>
      <c r="DB188" s="13">
        <v>76</v>
      </c>
      <c r="DC188" s="13">
        <v>81</v>
      </c>
      <c r="DD188" s="13">
        <v>59</v>
      </c>
      <c r="DE188" s="13">
        <v>69</v>
      </c>
      <c r="DF188" s="13">
        <v>72</v>
      </c>
      <c r="DG188" s="13">
        <v>53</v>
      </c>
      <c r="DH188" s="13">
        <v>65</v>
      </c>
      <c r="DI188" s="13">
        <v>71</v>
      </c>
      <c r="DJ188" s="13">
        <v>56</v>
      </c>
      <c r="DK188" s="13">
        <v>44</v>
      </c>
      <c r="DL188" s="13">
        <v>45</v>
      </c>
      <c r="DM188" s="13">
        <v>55</v>
      </c>
      <c r="DN188" s="13">
        <v>42</v>
      </c>
      <c r="DO188" s="13">
        <v>46</v>
      </c>
      <c r="DP188" s="13">
        <v>46</v>
      </c>
      <c r="DQ188" s="13">
        <v>31</v>
      </c>
      <c r="DR188" s="13">
        <v>41</v>
      </c>
      <c r="DS188" s="13">
        <v>34</v>
      </c>
      <c r="DT188" s="13">
        <v>31</v>
      </c>
      <c r="DU188" s="13">
        <v>31</v>
      </c>
      <c r="DV188" s="13">
        <v>32</v>
      </c>
      <c r="DW188" s="13">
        <v>47</v>
      </c>
      <c r="DX188" s="13">
        <v>33</v>
      </c>
      <c r="DY188" s="13">
        <v>29</v>
      </c>
      <c r="DZ188" s="13">
        <v>36</v>
      </c>
      <c r="EA188" s="13">
        <v>22</v>
      </c>
      <c r="EB188" s="13">
        <v>41</v>
      </c>
      <c r="EC188" s="13">
        <v>27</v>
      </c>
      <c r="ED188" s="13">
        <v>37</v>
      </c>
      <c r="EE188" s="13">
        <v>38</v>
      </c>
      <c r="EF188" s="13">
        <v>36</v>
      </c>
      <c r="EG188" s="13">
        <v>32</v>
      </c>
      <c r="EH188" s="13">
        <v>28</v>
      </c>
      <c r="EI188" s="13">
        <v>33</v>
      </c>
      <c r="EJ188" s="13">
        <v>22</v>
      </c>
      <c r="EK188" s="13">
        <v>18</v>
      </c>
      <c r="EL188" s="13">
        <v>21</v>
      </c>
      <c r="EM188" s="13">
        <v>10</v>
      </c>
      <c r="EN188" s="13">
        <v>11</v>
      </c>
      <c r="EO188" s="13">
        <v>6</v>
      </c>
      <c r="EP188" s="13">
        <v>4</v>
      </c>
      <c r="EQ188" s="13">
        <v>3</v>
      </c>
      <c r="ER188" s="13">
        <v>2</v>
      </c>
      <c r="ES188" s="13"/>
      <c r="ET188" s="13">
        <v>1</v>
      </c>
      <c r="EU188" s="13"/>
      <c r="EV188" s="13"/>
      <c r="EW188" s="13"/>
      <c r="EX188" s="13"/>
      <c r="EY188" s="13"/>
      <c r="EZ188" s="13"/>
      <c r="FA188" s="13"/>
      <c r="FB188" s="13">
        <v>3</v>
      </c>
      <c r="FC188" s="57">
        <v>8086</v>
      </c>
      <c r="FD188" s="13">
        <v>25</v>
      </c>
      <c r="FE188" s="13">
        <v>41</v>
      </c>
      <c r="FF188" s="13">
        <v>40</v>
      </c>
      <c r="FG188" s="13">
        <v>29</v>
      </c>
      <c r="FH188" s="13">
        <v>22</v>
      </c>
      <c r="FI188" s="13">
        <v>40</v>
      </c>
      <c r="FJ188" s="13">
        <v>23</v>
      </c>
      <c r="FK188" s="13">
        <v>42</v>
      </c>
      <c r="FL188" s="13">
        <v>38</v>
      </c>
      <c r="FM188" s="13">
        <v>29</v>
      </c>
      <c r="FN188" s="13">
        <v>43</v>
      </c>
      <c r="FO188" s="13">
        <v>40</v>
      </c>
      <c r="FP188" s="13">
        <v>42</v>
      </c>
      <c r="FQ188" s="13">
        <v>30</v>
      </c>
      <c r="FR188" s="13">
        <v>35</v>
      </c>
      <c r="FS188" s="13">
        <v>46</v>
      </c>
      <c r="FT188" s="13">
        <v>64</v>
      </c>
      <c r="FU188" s="13">
        <v>57</v>
      </c>
      <c r="FV188" s="13">
        <v>77</v>
      </c>
      <c r="FW188" s="13">
        <v>79</v>
      </c>
      <c r="FX188" s="13">
        <v>126</v>
      </c>
      <c r="FY188" s="13">
        <v>123</v>
      </c>
      <c r="FZ188" s="13">
        <v>112</v>
      </c>
      <c r="GA188" s="13">
        <v>136</v>
      </c>
      <c r="GB188" s="13">
        <v>156</v>
      </c>
      <c r="GC188" s="13">
        <v>141</v>
      </c>
      <c r="GD188" s="13">
        <v>178</v>
      </c>
      <c r="GE188" s="13">
        <v>190</v>
      </c>
      <c r="GF188" s="13">
        <v>207</v>
      </c>
      <c r="GG188" s="13">
        <v>206</v>
      </c>
      <c r="GH188" s="13">
        <v>203</v>
      </c>
      <c r="GI188" s="13">
        <v>202</v>
      </c>
      <c r="GJ188" s="13">
        <v>201</v>
      </c>
      <c r="GK188" s="13">
        <v>193</v>
      </c>
      <c r="GL188" s="13">
        <v>217</v>
      </c>
      <c r="GM188" s="13">
        <v>181</v>
      </c>
      <c r="GN188" s="13">
        <v>163</v>
      </c>
      <c r="GO188" s="13">
        <v>184</v>
      </c>
      <c r="GP188" s="13">
        <v>166</v>
      </c>
      <c r="GQ188" s="13">
        <v>147</v>
      </c>
      <c r="GR188" s="13">
        <v>148</v>
      </c>
      <c r="GS188" s="13">
        <v>156</v>
      </c>
      <c r="GT188" s="13">
        <v>141</v>
      </c>
      <c r="GU188" s="13">
        <v>142</v>
      </c>
      <c r="GV188" s="13">
        <v>152</v>
      </c>
      <c r="GW188" s="13">
        <v>132</v>
      </c>
      <c r="GX188" s="13">
        <v>127</v>
      </c>
      <c r="GY188" s="13">
        <v>127</v>
      </c>
      <c r="GZ188" s="13">
        <v>120</v>
      </c>
      <c r="HA188" s="13">
        <v>128</v>
      </c>
      <c r="HB188" s="13">
        <v>137</v>
      </c>
      <c r="HC188" s="13">
        <v>113</v>
      </c>
      <c r="HD188" s="13">
        <v>110</v>
      </c>
      <c r="HE188" s="13">
        <v>134</v>
      </c>
      <c r="HF188" s="13">
        <v>114</v>
      </c>
      <c r="HG188" s="13">
        <v>87</v>
      </c>
      <c r="HH188" s="13">
        <v>99</v>
      </c>
      <c r="HI188" s="13">
        <v>101</v>
      </c>
      <c r="HJ188" s="13">
        <v>83</v>
      </c>
      <c r="HK188" s="13">
        <v>77</v>
      </c>
      <c r="HL188" s="13">
        <v>75</v>
      </c>
      <c r="HM188" s="13">
        <v>85</v>
      </c>
      <c r="HN188" s="13">
        <v>74</v>
      </c>
      <c r="HO188" s="13">
        <v>74</v>
      </c>
      <c r="HP188" s="13">
        <v>54</v>
      </c>
      <c r="HQ188" s="13">
        <v>72</v>
      </c>
      <c r="HR188" s="13">
        <v>67</v>
      </c>
      <c r="HS188" s="13">
        <v>50</v>
      </c>
      <c r="HT188" s="13">
        <v>52</v>
      </c>
      <c r="HU188" s="13">
        <v>47</v>
      </c>
      <c r="HV188" s="13">
        <v>51</v>
      </c>
      <c r="HW188" s="13">
        <v>37</v>
      </c>
      <c r="HX188" s="13">
        <v>44</v>
      </c>
      <c r="HY188" s="13">
        <v>45</v>
      </c>
      <c r="HZ188" s="13">
        <v>44</v>
      </c>
      <c r="IA188" s="13">
        <v>48</v>
      </c>
      <c r="IB188" s="13">
        <v>30</v>
      </c>
      <c r="IC188" s="13">
        <v>37</v>
      </c>
      <c r="ID188" s="13">
        <v>33</v>
      </c>
      <c r="IE188" s="13">
        <v>31</v>
      </c>
      <c r="IF188" s="13">
        <v>28</v>
      </c>
      <c r="IG188" s="13">
        <v>21</v>
      </c>
      <c r="IH188" s="13">
        <v>27</v>
      </c>
      <c r="II188" s="13">
        <v>21</v>
      </c>
      <c r="IJ188" s="13">
        <v>22</v>
      </c>
      <c r="IK188" s="13">
        <v>12</v>
      </c>
      <c r="IL188" s="13">
        <v>11</v>
      </c>
      <c r="IM188" s="13">
        <v>22</v>
      </c>
      <c r="IN188" s="13">
        <v>17</v>
      </c>
      <c r="IO188" s="13">
        <v>11</v>
      </c>
      <c r="IP188" s="13">
        <v>9</v>
      </c>
      <c r="IQ188" s="13">
        <v>11</v>
      </c>
      <c r="IR188" s="13">
        <v>7</v>
      </c>
      <c r="IS188" s="13">
        <v>11</v>
      </c>
      <c r="IT188" s="13">
        <v>4</v>
      </c>
      <c r="IU188" s="13">
        <v>2</v>
      </c>
      <c r="IV188" s="13">
        <v>4</v>
      </c>
      <c r="IW188" s="13">
        <v>2</v>
      </c>
      <c r="IX188" s="13"/>
      <c r="IY188" s="13">
        <v>2</v>
      </c>
      <c r="IZ188" s="13"/>
      <c r="JA188" s="13"/>
      <c r="JB188" s="13"/>
      <c r="JC188" s="13"/>
      <c r="JD188" s="13"/>
      <c r="JE188" s="13"/>
      <c r="JF188" s="13"/>
      <c r="JG188" s="13">
        <v>5</v>
      </c>
      <c r="JH188" s="57">
        <v>8001</v>
      </c>
      <c r="JI188" s="13">
        <v>16087</v>
      </c>
    </row>
    <row r="189" spans="1:269">
      <c r="W189" s="16" t="s">
        <v>320</v>
      </c>
      <c r="X189" s="523">
        <f t="shared" si="256"/>
        <v>751</v>
      </c>
      <c r="Y189" s="523">
        <f t="shared" si="257"/>
        <v>680</v>
      </c>
      <c r="Z189" s="523">
        <f t="shared" si="258"/>
        <v>951</v>
      </c>
      <c r="AA189" s="523">
        <f t="shared" si="259"/>
        <v>1002</v>
      </c>
      <c r="AB189" s="523">
        <f t="shared" si="260"/>
        <v>2164</v>
      </c>
      <c r="AC189" s="523">
        <f t="shared" si="261"/>
        <v>2200</v>
      </c>
      <c r="AD189" s="523">
        <f t="shared" si="262"/>
        <v>2096</v>
      </c>
      <c r="AE189" s="523">
        <f t="shared" si="263"/>
        <v>2034</v>
      </c>
      <c r="AF189" s="523">
        <f t="shared" si="264"/>
        <v>1658</v>
      </c>
      <c r="AG189" s="523">
        <f t="shared" si="265"/>
        <v>1644</v>
      </c>
      <c r="AH189" s="523">
        <f t="shared" si="266"/>
        <v>1345</v>
      </c>
      <c r="AI189" s="523">
        <f t="shared" si="267"/>
        <v>1226</v>
      </c>
      <c r="AJ189" s="523">
        <f t="shared" si="268"/>
        <v>814</v>
      </c>
      <c r="AK189" s="523">
        <f t="shared" si="269"/>
        <v>701</v>
      </c>
      <c r="AL189" s="523">
        <f t="shared" si="270"/>
        <v>337</v>
      </c>
      <c r="AM189" s="523">
        <f t="shared" si="271"/>
        <v>356</v>
      </c>
      <c r="AN189" s="523">
        <f t="shared" si="272"/>
        <v>182</v>
      </c>
      <c r="AO189" s="523">
        <f t="shared" si="273"/>
        <v>242</v>
      </c>
      <c r="AP189" s="523">
        <f t="shared" si="274"/>
        <v>45</v>
      </c>
      <c r="AQ189" s="523">
        <f t="shared" si="275"/>
        <v>93</v>
      </c>
      <c r="AR189" s="523">
        <f t="shared" si="276"/>
        <v>4</v>
      </c>
      <c r="AT189" s="16" t="s">
        <v>320</v>
      </c>
      <c r="AU189" s="13">
        <v>37</v>
      </c>
      <c r="AV189" s="13">
        <v>76</v>
      </c>
      <c r="AW189" s="13">
        <v>72</v>
      </c>
      <c r="AX189" s="13">
        <v>54</v>
      </c>
      <c r="AY189" s="13">
        <v>65</v>
      </c>
      <c r="AZ189" s="13">
        <v>60</v>
      </c>
      <c r="BA189" s="13">
        <v>84</v>
      </c>
      <c r="BB189" s="13">
        <v>71</v>
      </c>
      <c r="BC189" s="13">
        <v>82</v>
      </c>
      <c r="BD189" s="13">
        <v>79</v>
      </c>
      <c r="BE189" s="13">
        <v>80</v>
      </c>
      <c r="BF189" s="13">
        <v>82</v>
      </c>
      <c r="BG189" s="13">
        <v>82</v>
      </c>
      <c r="BH189" s="13">
        <v>65</v>
      </c>
      <c r="BI189" s="13">
        <v>91</v>
      </c>
      <c r="BJ189" s="13">
        <v>110</v>
      </c>
      <c r="BK189" s="13">
        <v>109</v>
      </c>
      <c r="BL189" s="13">
        <v>102</v>
      </c>
      <c r="BM189" s="13">
        <v>149</v>
      </c>
      <c r="BN189" s="13">
        <v>132</v>
      </c>
      <c r="BO189" s="13">
        <v>163</v>
      </c>
      <c r="BP189" s="13">
        <v>194</v>
      </c>
      <c r="BQ189" s="13">
        <v>205</v>
      </c>
      <c r="BR189" s="13">
        <v>196</v>
      </c>
      <c r="BS189" s="13">
        <v>226</v>
      </c>
      <c r="BT189" s="13">
        <v>235</v>
      </c>
      <c r="BU189" s="13">
        <v>249</v>
      </c>
      <c r="BV189" s="13">
        <v>232</v>
      </c>
      <c r="BW189" s="13">
        <v>253</v>
      </c>
      <c r="BX189" s="13">
        <v>247</v>
      </c>
      <c r="BY189" s="13">
        <v>206</v>
      </c>
      <c r="BZ189" s="13">
        <v>227</v>
      </c>
      <c r="CA189" s="13">
        <v>224</v>
      </c>
      <c r="CB189" s="13">
        <v>222</v>
      </c>
      <c r="CC189" s="13">
        <v>191</v>
      </c>
      <c r="CD189" s="13">
        <v>222</v>
      </c>
      <c r="CE189" s="13">
        <v>180</v>
      </c>
      <c r="CF189" s="13">
        <v>176</v>
      </c>
      <c r="CG189" s="13">
        <v>192</v>
      </c>
      <c r="CH189" s="13">
        <v>194</v>
      </c>
      <c r="CI189" s="13">
        <v>220</v>
      </c>
      <c r="CJ189" s="13">
        <v>185</v>
      </c>
      <c r="CK189" s="13">
        <v>159</v>
      </c>
      <c r="CL189" s="13">
        <v>154</v>
      </c>
      <c r="CM189" s="13">
        <v>177</v>
      </c>
      <c r="CN189" s="13">
        <v>152</v>
      </c>
      <c r="CO189" s="13">
        <v>165</v>
      </c>
      <c r="CP189" s="13">
        <v>147</v>
      </c>
      <c r="CQ189" s="13">
        <v>138</v>
      </c>
      <c r="CR189" s="13">
        <v>147</v>
      </c>
      <c r="CS189" s="13">
        <v>148</v>
      </c>
      <c r="CT189" s="13">
        <v>142</v>
      </c>
      <c r="CU189" s="13">
        <v>129</v>
      </c>
      <c r="CV189" s="13">
        <v>131</v>
      </c>
      <c r="CW189" s="13">
        <v>130</v>
      </c>
      <c r="CX189" s="13">
        <v>106</v>
      </c>
      <c r="CY189" s="13">
        <v>111</v>
      </c>
      <c r="CZ189" s="13">
        <v>115</v>
      </c>
      <c r="DA189" s="13">
        <v>110</v>
      </c>
      <c r="DB189" s="13">
        <v>104</v>
      </c>
      <c r="DC189" s="13">
        <v>110</v>
      </c>
      <c r="DD189" s="13">
        <v>96</v>
      </c>
      <c r="DE189" s="13">
        <v>79</v>
      </c>
      <c r="DF189" s="13">
        <v>79</v>
      </c>
      <c r="DG189" s="13">
        <v>71</v>
      </c>
      <c r="DH189" s="13">
        <v>54</v>
      </c>
      <c r="DI189" s="13">
        <v>53</v>
      </c>
      <c r="DJ189" s="13">
        <v>59</v>
      </c>
      <c r="DK189" s="13">
        <v>48</v>
      </c>
      <c r="DL189" s="13">
        <v>52</v>
      </c>
      <c r="DM189" s="13">
        <v>49</v>
      </c>
      <c r="DN189" s="13">
        <v>43</v>
      </c>
      <c r="DO189" s="13">
        <v>32</v>
      </c>
      <c r="DP189" s="13">
        <v>43</v>
      </c>
      <c r="DQ189" s="13">
        <v>27</v>
      </c>
      <c r="DR189" s="13">
        <v>42</v>
      </c>
      <c r="DS189" s="13">
        <v>40</v>
      </c>
      <c r="DT189" s="13">
        <v>22</v>
      </c>
      <c r="DU189" s="13">
        <v>31</v>
      </c>
      <c r="DV189" s="13">
        <v>27</v>
      </c>
      <c r="DW189" s="13">
        <v>20</v>
      </c>
      <c r="DX189" s="13">
        <v>30</v>
      </c>
      <c r="DY189" s="13">
        <v>23</v>
      </c>
      <c r="DZ189" s="13">
        <v>24</v>
      </c>
      <c r="EA189" s="13">
        <v>20</v>
      </c>
      <c r="EB189" s="13">
        <v>32</v>
      </c>
      <c r="EC189" s="13">
        <v>24</v>
      </c>
      <c r="ED189" s="13">
        <v>21</v>
      </c>
      <c r="EE189" s="13">
        <v>18</v>
      </c>
      <c r="EF189" s="13">
        <v>30</v>
      </c>
      <c r="EG189" s="13">
        <v>16</v>
      </c>
      <c r="EH189" s="13">
        <v>11</v>
      </c>
      <c r="EI189" s="13">
        <v>15</v>
      </c>
      <c r="EJ189" s="13">
        <v>14</v>
      </c>
      <c r="EK189" s="13">
        <v>17</v>
      </c>
      <c r="EL189" s="13">
        <v>6</v>
      </c>
      <c r="EM189" s="13">
        <v>3</v>
      </c>
      <c r="EN189" s="13">
        <v>4</v>
      </c>
      <c r="EO189" s="13">
        <v>3</v>
      </c>
      <c r="EP189" s="13">
        <v>2</v>
      </c>
      <c r="EQ189" s="13">
        <v>2</v>
      </c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>
        <v>3</v>
      </c>
      <c r="FC189" s="57">
        <v>10181</v>
      </c>
      <c r="FD189" s="13">
        <v>41</v>
      </c>
      <c r="FE189" s="13">
        <v>102</v>
      </c>
      <c r="FF189" s="13">
        <v>59</v>
      </c>
      <c r="FG189" s="13">
        <v>63</v>
      </c>
      <c r="FH189" s="13">
        <v>82</v>
      </c>
      <c r="FI189" s="13">
        <v>74</v>
      </c>
      <c r="FJ189" s="13">
        <v>78</v>
      </c>
      <c r="FK189" s="13">
        <v>78</v>
      </c>
      <c r="FL189" s="13">
        <v>89</v>
      </c>
      <c r="FM189" s="13">
        <v>85</v>
      </c>
      <c r="FN189" s="13">
        <v>78</v>
      </c>
      <c r="FO189" s="13">
        <v>80</v>
      </c>
      <c r="FP189" s="13">
        <v>81</v>
      </c>
      <c r="FQ189" s="13">
        <v>76</v>
      </c>
      <c r="FR189" s="13">
        <v>85</v>
      </c>
      <c r="FS189" s="13">
        <v>92</v>
      </c>
      <c r="FT189" s="13">
        <v>88</v>
      </c>
      <c r="FU189" s="13">
        <v>116</v>
      </c>
      <c r="FV189" s="13">
        <v>117</v>
      </c>
      <c r="FW189" s="13">
        <v>138</v>
      </c>
      <c r="FX189" s="13">
        <v>173</v>
      </c>
      <c r="FY189" s="13">
        <v>180</v>
      </c>
      <c r="FZ189" s="13">
        <v>204</v>
      </c>
      <c r="GA189" s="13">
        <v>218</v>
      </c>
      <c r="GB189" s="13">
        <v>226</v>
      </c>
      <c r="GC189" s="13">
        <v>226</v>
      </c>
      <c r="GD189" s="13">
        <v>245</v>
      </c>
      <c r="GE189" s="13">
        <v>211</v>
      </c>
      <c r="GF189" s="13">
        <v>227</v>
      </c>
      <c r="GG189" s="13">
        <v>254</v>
      </c>
      <c r="GH189" s="13">
        <v>240</v>
      </c>
      <c r="GI189" s="13">
        <v>213</v>
      </c>
      <c r="GJ189" s="13">
        <v>219</v>
      </c>
      <c r="GK189" s="13">
        <v>222</v>
      </c>
      <c r="GL189" s="13">
        <v>214</v>
      </c>
      <c r="GM189" s="13">
        <v>207</v>
      </c>
      <c r="GN189" s="13">
        <v>194</v>
      </c>
      <c r="GO189" s="13">
        <v>206</v>
      </c>
      <c r="GP189" s="13">
        <v>199</v>
      </c>
      <c r="GQ189" s="13">
        <v>182</v>
      </c>
      <c r="GR189" s="13">
        <v>175</v>
      </c>
      <c r="GS189" s="13">
        <v>170</v>
      </c>
      <c r="GT189" s="13">
        <v>195</v>
      </c>
      <c r="GU189" s="13">
        <v>171</v>
      </c>
      <c r="GV189" s="13">
        <v>161</v>
      </c>
      <c r="GW189" s="13">
        <v>163</v>
      </c>
      <c r="GX189" s="13">
        <v>163</v>
      </c>
      <c r="GY189" s="13">
        <v>157</v>
      </c>
      <c r="GZ189" s="13">
        <v>175</v>
      </c>
      <c r="HA189" s="13">
        <v>128</v>
      </c>
      <c r="HB189" s="13">
        <v>158</v>
      </c>
      <c r="HC189" s="13">
        <v>158</v>
      </c>
      <c r="HD189" s="13">
        <v>172</v>
      </c>
      <c r="HE189" s="13">
        <v>140</v>
      </c>
      <c r="HF189" s="13">
        <v>121</v>
      </c>
      <c r="HG189" s="13">
        <v>131</v>
      </c>
      <c r="HH189" s="13">
        <v>120</v>
      </c>
      <c r="HI189" s="13">
        <v>109</v>
      </c>
      <c r="HJ189" s="13">
        <v>120</v>
      </c>
      <c r="HK189" s="13">
        <v>116</v>
      </c>
      <c r="HL189" s="13">
        <v>98</v>
      </c>
      <c r="HM189" s="13">
        <v>98</v>
      </c>
      <c r="HN189" s="13">
        <v>84</v>
      </c>
      <c r="HO189" s="13">
        <v>93</v>
      </c>
      <c r="HP189" s="13">
        <v>106</v>
      </c>
      <c r="HQ189" s="13">
        <v>68</v>
      </c>
      <c r="HR189" s="13">
        <v>69</v>
      </c>
      <c r="HS189" s="13">
        <v>80</v>
      </c>
      <c r="HT189" s="13">
        <v>56</v>
      </c>
      <c r="HU189" s="13">
        <v>62</v>
      </c>
      <c r="HV189" s="13">
        <v>50</v>
      </c>
      <c r="HW189" s="13">
        <v>45</v>
      </c>
      <c r="HX189" s="13">
        <v>33</v>
      </c>
      <c r="HY189" s="13">
        <v>41</v>
      </c>
      <c r="HZ189" s="13">
        <v>35</v>
      </c>
      <c r="IA189" s="13">
        <v>33</v>
      </c>
      <c r="IB189" s="13">
        <v>27</v>
      </c>
      <c r="IC189" s="13">
        <v>29</v>
      </c>
      <c r="ID189" s="13">
        <v>29</v>
      </c>
      <c r="IE189" s="13">
        <v>15</v>
      </c>
      <c r="IF189" s="13">
        <v>29</v>
      </c>
      <c r="IG189" s="13">
        <v>21</v>
      </c>
      <c r="IH189" s="13">
        <v>22</v>
      </c>
      <c r="II189" s="13">
        <v>17</v>
      </c>
      <c r="IJ189" s="13">
        <v>24</v>
      </c>
      <c r="IK189" s="13">
        <v>18</v>
      </c>
      <c r="IL189" s="13">
        <v>12</v>
      </c>
      <c r="IM189" s="13">
        <v>9</v>
      </c>
      <c r="IN189" s="13">
        <v>18</v>
      </c>
      <c r="IO189" s="13">
        <v>12</v>
      </c>
      <c r="IP189" s="13">
        <v>8</v>
      </c>
      <c r="IQ189" s="13">
        <v>4</v>
      </c>
      <c r="IR189" s="13">
        <v>8</v>
      </c>
      <c r="IS189" s="13">
        <v>8</v>
      </c>
      <c r="IT189" s="13">
        <v>5</v>
      </c>
      <c r="IU189" s="13">
        <v>3</v>
      </c>
      <c r="IV189" s="13">
        <v>4</v>
      </c>
      <c r="IW189" s="13">
        <v>1</v>
      </c>
      <c r="IX189" s="13">
        <v>2</v>
      </c>
      <c r="IY189" s="13"/>
      <c r="IZ189" s="13"/>
      <c r="JA189" s="13"/>
      <c r="JB189" s="13"/>
      <c r="JC189" s="13"/>
      <c r="JD189" s="13"/>
      <c r="JE189" s="13"/>
      <c r="JF189" s="13">
        <v>2</v>
      </c>
      <c r="JG189" s="13">
        <v>1</v>
      </c>
      <c r="JH189" s="57">
        <v>10344</v>
      </c>
      <c r="JI189" s="13">
        <v>20525</v>
      </c>
    </row>
    <row r="190" spans="1:269">
      <c r="W190" s="16" t="s">
        <v>321</v>
      </c>
      <c r="X190" s="523">
        <f t="shared" si="256"/>
        <v>239</v>
      </c>
      <c r="Y190" s="523">
        <f t="shared" si="257"/>
        <v>192</v>
      </c>
      <c r="Z190" s="523">
        <f t="shared" si="258"/>
        <v>352</v>
      </c>
      <c r="AA190" s="523">
        <f t="shared" si="259"/>
        <v>316</v>
      </c>
      <c r="AB190" s="523">
        <f t="shared" si="260"/>
        <v>1104</v>
      </c>
      <c r="AC190" s="523">
        <f t="shared" si="261"/>
        <v>1198</v>
      </c>
      <c r="AD190" s="523">
        <f t="shared" si="262"/>
        <v>1380</v>
      </c>
      <c r="AE190" s="523">
        <f t="shared" si="263"/>
        <v>1345</v>
      </c>
      <c r="AF190" s="523">
        <f t="shared" si="264"/>
        <v>1021</v>
      </c>
      <c r="AG190" s="523">
        <f t="shared" si="265"/>
        <v>1036</v>
      </c>
      <c r="AH190" s="523">
        <f t="shared" si="266"/>
        <v>823</v>
      </c>
      <c r="AI190" s="523">
        <f t="shared" si="267"/>
        <v>812</v>
      </c>
      <c r="AJ190" s="523">
        <f t="shared" si="268"/>
        <v>565</v>
      </c>
      <c r="AK190" s="523">
        <f t="shared" si="269"/>
        <v>509</v>
      </c>
      <c r="AL190" s="523">
        <f t="shared" si="270"/>
        <v>292</v>
      </c>
      <c r="AM190" s="523">
        <f t="shared" si="271"/>
        <v>349</v>
      </c>
      <c r="AN190" s="523">
        <f t="shared" si="272"/>
        <v>177</v>
      </c>
      <c r="AO190" s="523">
        <f t="shared" si="273"/>
        <v>341</v>
      </c>
      <c r="AP190" s="523">
        <f t="shared" si="274"/>
        <v>52</v>
      </c>
      <c r="AQ190" s="523">
        <f t="shared" si="275"/>
        <v>209</v>
      </c>
      <c r="AR190" s="523">
        <f t="shared" si="276"/>
        <v>3</v>
      </c>
      <c r="AT190" s="16" t="s">
        <v>321</v>
      </c>
      <c r="AU190" s="13">
        <v>17</v>
      </c>
      <c r="AV190" s="13">
        <v>26</v>
      </c>
      <c r="AW190" s="13">
        <v>17</v>
      </c>
      <c r="AX190" s="13">
        <v>8</v>
      </c>
      <c r="AY190" s="13">
        <v>20</v>
      </c>
      <c r="AZ190" s="13">
        <v>16</v>
      </c>
      <c r="BA190" s="13">
        <v>22</v>
      </c>
      <c r="BB190" s="13">
        <v>23</v>
      </c>
      <c r="BC190" s="13">
        <v>18</v>
      </c>
      <c r="BD190" s="13">
        <v>25</v>
      </c>
      <c r="BE190" s="13">
        <v>25</v>
      </c>
      <c r="BF190" s="13">
        <v>23</v>
      </c>
      <c r="BG190" s="13">
        <v>12</v>
      </c>
      <c r="BH190" s="13">
        <v>26</v>
      </c>
      <c r="BI190" s="13">
        <v>25</v>
      </c>
      <c r="BJ190" s="13">
        <v>20</v>
      </c>
      <c r="BK190" s="13">
        <v>29</v>
      </c>
      <c r="BL190" s="13">
        <v>30</v>
      </c>
      <c r="BM190" s="13">
        <v>63</v>
      </c>
      <c r="BN190" s="13">
        <v>63</v>
      </c>
      <c r="BO190" s="13">
        <v>85</v>
      </c>
      <c r="BP190" s="13">
        <v>76</v>
      </c>
      <c r="BQ190" s="13">
        <v>87</v>
      </c>
      <c r="BR190" s="13">
        <v>102</v>
      </c>
      <c r="BS190" s="13">
        <v>116</v>
      </c>
      <c r="BT190" s="13">
        <v>118</v>
      </c>
      <c r="BU190" s="13">
        <v>141</v>
      </c>
      <c r="BV190" s="13">
        <v>159</v>
      </c>
      <c r="BW190" s="13">
        <v>161</v>
      </c>
      <c r="BX190" s="13">
        <v>153</v>
      </c>
      <c r="BY190" s="13">
        <v>193</v>
      </c>
      <c r="BZ190" s="13">
        <v>124</v>
      </c>
      <c r="CA190" s="13">
        <v>137</v>
      </c>
      <c r="CB190" s="13">
        <v>150</v>
      </c>
      <c r="CC190" s="13">
        <v>141</v>
      </c>
      <c r="CD190" s="13">
        <v>119</v>
      </c>
      <c r="CE190" s="13">
        <v>119</v>
      </c>
      <c r="CF190" s="13">
        <v>108</v>
      </c>
      <c r="CG190" s="13">
        <v>126</v>
      </c>
      <c r="CH190" s="13">
        <v>128</v>
      </c>
      <c r="CI190" s="13">
        <v>120</v>
      </c>
      <c r="CJ190" s="13">
        <v>114</v>
      </c>
      <c r="CK190" s="13">
        <v>111</v>
      </c>
      <c r="CL190" s="13">
        <v>107</v>
      </c>
      <c r="CM190" s="13">
        <v>94</v>
      </c>
      <c r="CN190" s="13">
        <v>91</v>
      </c>
      <c r="CO190" s="13">
        <v>102</v>
      </c>
      <c r="CP190" s="13">
        <v>99</v>
      </c>
      <c r="CQ190" s="13">
        <v>94</v>
      </c>
      <c r="CR190" s="13">
        <v>104</v>
      </c>
      <c r="CS190" s="13">
        <v>103</v>
      </c>
      <c r="CT190" s="13">
        <v>85</v>
      </c>
      <c r="CU190" s="13">
        <v>96</v>
      </c>
      <c r="CV190" s="13">
        <v>92</v>
      </c>
      <c r="CW190" s="13">
        <v>75</v>
      </c>
      <c r="CX190" s="13">
        <v>68</v>
      </c>
      <c r="CY190" s="13">
        <v>82</v>
      </c>
      <c r="CZ190" s="13">
        <v>76</v>
      </c>
      <c r="DA190" s="13">
        <v>77</v>
      </c>
      <c r="DB190" s="13">
        <v>58</v>
      </c>
      <c r="DC190" s="13">
        <v>66</v>
      </c>
      <c r="DD190" s="13">
        <v>54</v>
      </c>
      <c r="DE190" s="13">
        <v>49</v>
      </c>
      <c r="DF190" s="13">
        <v>47</v>
      </c>
      <c r="DG190" s="13">
        <v>48</v>
      </c>
      <c r="DH190" s="13">
        <v>62</v>
      </c>
      <c r="DI190" s="13">
        <v>42</v>
      </c>
      <c r="DJ190" s="13">
        <v>45</v>
      </c>
      <c r="DK190" s="13">
        <v>47</v>
      </c>
      <c r="DL190" s="13">
        <v>49</v>
      </c>
      <c r="DM190" s="13">
        <v>42</v>
      </c>
      <c r="DN190" s="13">
        <v>33</v>
      </c>
      <c r="DO190" s="13">
        <v>38</v>
      </c>
      <c r="DP190" s="13">
        <v>33</v>
      </c>
      <c r="DQ190" s="13">
        <v>31</v>
      </c>
      <c r="DR190" s="13">
        <v>38</v>
      </c>
      <c r="DS190" s="13">
        <v>37</v>
      </c>
      <c r="DT190" s="13">
        <v>31</v>
      </c>
      <c r="DU190" s="13">
        <v>32</v>
      </c>
      <c r="DV190" s="13">
        <v>34</v>
      </c>
      <c r="DW190" s="13">
        <v>30</v>
      </c>
      <c r="DX190" s="13">
        <v>36</v>
      </c>
      <c r="DY190" s="13">
        <v>40</v>
      </c>
      <c r="DZ190" s="13">
        <v>33</v>
      </c>
      <c r="EA190" s="13">
        <v>40</v>
      </c>
      <c r="EB190" s="13">
        <v>30</v>
      </c>
      <c r="EC190" s="13">
        <v>31</v>
      </c>
      <c r="ED190" s="13">
        <v>37</v>
      </c>
      <c r="EE190" s="13">
        <v>35</v>
      </c>
      <c r="EF190" s="13">
        <v>29</v>
      </c>
      <c r="EG190" s="13">
        <v>32</v>
      </c>
      <c r="EH190" s="13">
        <v>31</v>
      </c>
      <c r="EI190" s="13">
        <v>27</v>
      </c>
      <c r="EJ190" s="13">
        <v>30</v>
      </c>
      <c r="EK190" s="13">
        <v>23</v>
      </c>
      <c r="EL190" s="13">
        <v>11</v>
      </c>
      <c r="EM190" s="13">
        <v>16</v>
      </c>
      <c r="EN190" s="13">
        <v>13</v>
      </c>
      <c r="EO190" s="13">
        <v>10</v>
      </c>
      <c r="EP190" s="13">
        <v>8</v>
      </c>
      <c r="EQ190" s="13">
        <v>2</v>
      </c>
      <c r="ER190" s="13">
        <v>1</v>
      </c>
      <c r="ES190" s="13">
        <v>1</v>
      </c>
      <c r="ET190" s="13">
        <v>2</v>
      </c>
      <c r="EU190" s="13"/>
      <c r="EV190" s="13">
        <v>1</v>
      </c>
      <c r="EW190" s="13"/>
      <c r="EX190" s="13"/>
      <c r="EY190" s="13"/>
      <c r="EZ190" s="13"/>
      <c r="FA190" s="13">
        <v>1</v>
      </c>
      <c r="FB190" s="13">
        <v>2</v>
      </c>
      <c r="FC190" s="57">
        <v>6309</v>
      </c>
      <c r="FD190" s="13">
        <v>18</v>
      </c>
      <c r="FE190" s="13">
        <v>28</v>
      </c>
      <c r="FF190" s="13">
        <v>20</v>
      </c>
      <c r="FG190" s="13">
        <v>24</v>
      </c>
      <c r="FH190" s="13">
        <v>17</v>
      </c>
      <c r="FI190" s="13">
        <v>25</v>
      </c>
      <c r="FJ190" s="13">
        <v>32</v>
      </c>
      <c r="FK190" s="13">
        <v>30</v>
      </c>
      <c r="FL190" s="13">
        <v>21</v>
      </c>
      <c r="FM190" s="13">
        <v>24</v>
      </c>
      <c r="FN190" s="13">
        <v>13</v>
      </c>
      <c r="FO190" s="13">
        <v>23</v>
      </c>
      <c r="FP190" s="13">
        <v>23</v>
      </c>
      <c r="FQ190" s="13">
        <v>21</v>
      </c>
      <c r="FR190" s="13">
        <v>42</v>
      </c>
      <c r="FS190" s="13">
        <v>32</v>
      </c>
      <c r="FT190" s="13">
        <v>33</v>
      </c>
      <c r="FU190" s="13">
        <v>55</v>
      </c>
      <c r="FV190" s="13">
        <v>50</v>
      </c>
      <c r="FW190" s="13">
        <v>60</v>
      </c>
      <c r="FX190" s="13">
        <v>75</v>
      </c>
      <c r="FY190" s="13">
        <v>83</v>
      </c>
      <c r="FZ190" s="13">
        <v>94</v>
      </c>
      <c r="GA190" s="13">
        <v>98</v>
      </c>
      <c r="GB190" s="13">
        <v>110</v>
      </c>
      <c r="GC190" s="13">
        <v>120</v>
      </c>
      <c r="GD190" s="13">
        <v>129</v>
      </c>
      <c r="GE190" s="13">
        <v>115</v>
      </c>
      <c r="GF190" s="13">
        <v>144</v>
      </c>
      <c r="GG190" s="13">
        <v>136</v>
      </c>
      <c r="GH190" s="13">
        <v>140</v>
      </c>
      <c r="GI190" s="13">
        <v>151</v>
      </c>
      <c r="GJ190" s="13">
        <v>170</v>
      </c>
      <c r="GK190" s="13">
        <v>135</v>
      </c>
      <c r="GL190" s="13">
        <v>159</v>
      </c>
      <c r="GM190" s="13">
        <v>129</v>
      </c>
      <c r="GN190" s="13">
        <v>133</v>
      </c>
      <c r="GO190" s="13">
        <v>116</v>
      </c>
      <c r="GP190" s="13">
        <v>128</v>
      </c>
      <c r="GQ190" s="13">
        <v>119</v>
      </c>
      <c r="GR190" s="13">
        <v>105</v>
      </c>
      <c r="GS190" s="13">
        <v>103</v>
      </c>
      <c r="GT190" s="13">
        <v>108</v>
      </c>
      <c r="GU190" s="13">
        <v>107</v>
      </c>
      <c r="GV190" s="13">
        <v>122</v>
      </c>
      <c r="GW190" s="13">
        <v>109</v>
      </c>
      <c r="GX190" s="13">
        <v>96</v>
      </c>
      <c r="GY190" s="13">
        <v>93</v>
      </c>
      <c r="GZ190" s="13">
        <v>94</v>
      </c>
      <c r="HA190" s="13">
        <v>84</v>
      </c>
      <c r="HB190" s="13">
        <v>94</v>
      </c>
      <c r="HC190" s="13">
        <v>89</v>
      </c>
      <c r="HD190" s="13">
        <v>94</v>
      </c>
      <c r="HE190" s="13">
        <v>91</v>
      </c>
      <c r="HF190" s="13">
        <v>86</v>
      </c>
      <c r="HG190" s="13">
        <v>81</v>
      </c>
      <c r="HH190" s="13">
        <v>75</v>
      </c>
      <c r="HI190" s="13">
        <v>63</v>
      </c>
      <c r="HJ190" s="13">
        <v>73</v>
      </c>
      <c r="HK190" s="13">
        <v>77</v>
      </c>
      <c r="HL190" s="13">
        <v>68</v>
      </c>
      <c r="HM190" s="13">
        <v>63</v>
      </c>
      <c r="HN190" s="13">
        <v>70</v>
      </c>
      <c r="HO190" s="13">
        <v>47</v>
      </c>
      <c r="HP190" s="13">
        <v>65</v>
      </c>
      <c r="HQ190" s="13">
        <v>62</v>
      </c>
      <c r="HR190" s="13">
        <v>56</v>
      </c>
      <c r="HS190" s="13">
        <v>47</v>
      </c>
      <c r="HT190" s="13">
        <v>46</v>
      </c>
      <c r="HU190" s="13">
        <v>41</v>
      </c>
      <c r="HV190" s="13">
        <v>35</v>
      </c>
      <c r="HW190" s="13">
        <v>44</v>
      </c>
      <c r="HX190" s="13">
        <v>29</v>
      </c>
      <c r="HY190" s="13">
        <v>29</v>
      </c>
      <c r="HZ190" s="13">
        <v>35</v>
      </c>
      <c r="IA190" s="13">
        <v>25</v>
      </c>
      <c r="IB190" s="13">
        <v>33</v>
      </c>
      <c r="IC190" s="13">
        <v>28</v>
      </c>
      <c r="ID190" s="13">
        <v>18</v>
      </c>
      <c r="IE190" s="13">
        <v>16</v>
      </c>
      <c r="IF190" s="13">
        <v>23</v>
      </c>
      <c r="IG190" s="13">
        <v>12</v>
      </c>
      <c r="IH190" s="13">
        <v>19</v>
      </c>
      <c r="II190" s="13">
        <v>24</v>
      </c>
      <c r="IJ190" s="13">
        <v>20</v>
      </c>
      <c r="IK190" s="13">
        <v>22</v>
      </c>
      <c r="IL190" s="13">
        <v>12</v>
      </c>
      <c r="IM190" s="13">
        <v>16</v>
      </c>
      <c r="IN190" s="13">
        <v>13</v>
      </c>
      <c r="IO190" s="13">
        <v>16</v>
      </c>
      <c r="IP190" s="13">
        <v>12</v>
      </c>
      <c r="IQ190" s="13">
        <v>10</v>
      </c>
      <c r="IR190" s="13">
        <v>9</v>
      </c>
      <c r="IS190" s="13">
        <v>8</v>
      </c>
      <c r="IT190" s="13">
        <v>4</v>
      </c>
      <c r="IU190" s="13">
        <v>6</v>
      </c>
      <c r="IV190" s="13"/>
      <c r="IW190" s="13"/>
      <c r="IX190" s="13"/>
      <c r="IY190" s="13">
        <v>1</v>
      </c>
      <c r="IZ190" s="13">
        <v>1</v>
      </c>
      <c r="JA190" s="13"/>
      <c r="JB190" s="13">
        <v>1</v>
      </c>
      <c r="JC190" s="13"/>
      <c r="JD190" s="13"/>
      <c r="JE190" s="13"/>
      <c r="JF190" s="13"/>
      <c r="JG190" s="13">
        <v>1</v>
      </c>
      <c r="JH190" s="57">
        <v>6006</v>
      </c>
      <c r="JI190" s="13">
        <v>12315</v>
      </c>
    </row>
    <row r="191" spans="1:269">
      <c r="W191" s="16" t="s">
        <v>322</v>
      </c>
      <c r="X191" s="523">
        <f t="shared" si="256"/>
        <v>141</v>
      </c>
      <c r="Y191" s="523">
        <f t="shared" si="257"/>
        <v>111</v>
      </c>
      <c r="Z191" s="523">
        <f t="shared" si="258"/>
        <v>254</v>
      </c>
      <c r="AA191" s="523">
        <f t="shared" si="259"/>
        <v>298</v>
      </c>
      <c r="AB191" s="523">
        <f t="shared" si="260"/>
        <v>898</v>
      </c>
      <c r="AC191" s="523">
        <f t="shared" si="261"/>
        <v>898</v>
      </c>
      <c r="AD191" s="523">
        <f t="shared" si="262"/>
        <v>1083</v>
      </c>
      <c r="AE191" s="523">
        <f t="shared" si="263"/>
        <v>1160</v>
      </c>
      <c r="AF191" s="523">
        <f t="shared" si="264"/>
        <v>904</v>
      </c>
      <c r="AG191" s="523">
        <f t="shared" si="265"/>
        <v>926</v>
      </c>
      <c r="AH191" s="523">
        <f t="shared" si="266"/>
        <v>659</v>
      </c>
      <c r="AI191" s="523">
        <f t="shared" si="267"/>
        <v>653</v>
      </c>
      <c r="AJ191" s="523">
        <f t="shared" si="268"/>
        <v>481</v>
      </c>
      <c r="AK191" s="523">
        <f t="shared" si="269"/>
        <v>454</v>
      </c>
      <c r="AL191" s="523">
        <f t="shared" si="270"/>
        <v>261</v>
      </c>
      <c r="AM191" s="523">
        <f t="shared" si="271"/>
        <v>316</v>
      </c>
      <c r="AN191" s="523">
        <f t="shared" si="272"/>
        <v>179</v>
      </c>
      <c r="AO191" s="523">
        <f t="shared" si="273"/>
        <v>296</v>
      </c>
      <c r="AP191" s="523">
        <f t="shared" si="274"/>
        <v>34</v>
      </c>
      <c r="AQ191" s="523">
        <f t="shared" si="275"/>
        <v>171</v>
      </c>
      <c r="AR191" s="523">
        <f t="shared" si="276"/>
        <v>1</v>
      </c>
      <c r="AT191" s="16" t="s">
        <v>322</v>
      </c>
      <c r="AU191" s="13">
        <v>5</v>
      </c>
      <c r="AV191" s="13">
        <v>28</v>
      </c>
      <c r="AW191" s="13">
        <v>12</v>
      </c>
      <c r="AX191" s="13">
        <v>11</v>
      </c>
      <c r="AY191" s="13">
        <v>7</v>
      </c>
      <c r="AZ191" s="13">
        <v>10</v>
      </c>
      <c r="BA191" s="13">
        <v>11</v>
      </c>
      <c r="BB191" s="13">
        <v>11</v>
      </c>
      <c r="BC191" s="13">
        <v>9</v>
      </c>
      <c r="BD191" s="13">
        <v>7</v>
      </c>
      <c r="BE191" s="13">
        <v>17</v>
      </c>
      <c r="BF191" s="13">
        <v>13</v>
      </c>
      <c r="BG191" s="13">
        <v>19</v>
      </c>
      <c r="BH191" s="13">
        <v>15</v>
      </c>
      <c r="BI191" s="13">
        <v>19</v>
      </c>
      <c r="BJ191" s="13">
        <v>30</v>
      </c>
      <c r="BK191" s="13">
        <v>31</v>
      </c>
      <c r="BL191" s="13">
        <v>47</v>
      </c>
      <c r="BM191" s="13">
        <v>51</v>
      </c>
      <c r="BN191" s="13">
        <v>56</v>
      </c>
      <c r="BO191" s="13">
        <v>81</v>
      </c>
      <c r="BP191" s="13">
        <v>64</v>
      </c>
      <c r="BQ191" s="13">
        <v>77</v>
      </c>
      <c r="BR191" s="13">
        <v>85</v>
      </c>
      <c r="BS191" s="13">
        <v>81</v>
      </c>
      <c r="BT191" s="13">
        <v>82</v>
      </c>
      <c r="BU191" s="13">
        <v>108</v>
      </c>
      <c r="BV191" s="13">
        <v>92</v>
      </c>
      <c r="BW191" s="13">
        <v>118</v>
      </c>
      <c r="BX191" s="13">
        <v>110</v>
      </c>
      <c r="BY191" s="13">
        <v>127</v>
      </c>
      <c r="BZ191" s="13">
        <v>129</v>
      </c>
      <c r="CA191" s="13">
        <v>124</v>
      </c>
      <c r="CB191" s="13">
        <v>137</v>
      </c>
      <c r="CC191" s="13">
        <v>102</v>
      </c>
      <c r="CD191" s="13">
        <v>126</v>
      </c>
      <c r="CE191" s="13">
        <v>99</v>
      </c>
      <c r="CF191" s="13">
        <v>117</v>
      </c>
      <c r="CG191" s="13">
        <v>114</v>
      </c>
      <c r="CH191" s="13">
        <v>85</v>
      </c>
      <c r="CI191" s="13">
        <v>95</v>
      </c>
      <c r="CJ191" s="13">
        <v>112</v>
      </c>
      <c r="CK191" s="13">
        <v>99</v>
      </c>
      <c r="CL191" s="13">
        <v>93</v>
      </c>
      <c r="CM191" s="13">
        <v>92</v>
      </c>
      <c r="CN191" s="13">
        <v>102</v>
      </c>
      <c r="CO191" s="13">
        <v>93</v>
      </c>
      <c r="CP191" s="13">
        <v>76</v>
      </c>
      <c r="CQ191" s="13">
        <v>80</v>
      </c>
      <c r="CR191" s="13">
        <v>84</v>
      </c>
      <c r="CS191" s="13">
        <v>75</v>
      </c>
      <c r="CT191" s="13">
        <v>67</v>
      </c>
      <c r="CU191" s="13">
        <v>70</v>
      </c>
      <c r="CV191" s="13">
        <v>76</v>
      </c>
      <c r="CW191" s="13">
        <v>60</v>
      </c>
      <c r="CX191" s="13">
        <v>62</v>
      </c>
      <c r="CY191" s="13">
        <v>58</v>
      </c>
      <c r="CZ191" s="13">
        <v>69</v>
      </c>
      <c r="DA191" s="13">
        <v>59</v>
      </c>
      <c r="DB191" s="13">
        <v>57</v>
      </c>
      <c r="DC191" s="13">
        <v>68</v>
      </c>
      <c r="DD191" s="13">
        <v>58</v>
      </c>
      <c r="DE191" s="13">
        <v>41</v>
      </c>
      <c r="DF191" s="13">
        <v>49</v>
      </c>
      <c r="DG191" s="13">
        <v>50</v>
      </c>
      <c r="DH191" s="13">
        <v>41</v>
      </c>
      <c r="DI191" s="13">
        <v>40</v>
      </c>
      <c r="DJ191" s="13">
        <v>41</v>
      </c>
      <c r="DK191" s="13">
        <v>29</v>
      </c>
      <c r="DL191" s="13">
        <v>37</v>
      </c>
      <c r="DM191" s="13">
        <v>32</v>
      </c>
      <c r="DN191" s="13">
        <v>35</v>
      </c>
      <c r="DO191" s="13">
        <v>38</v>
      </c>
      <c r="DP191" s="13">
        <v>35</v>
      </c>
      <c r="DQ191" s="13">
        <v>15</v>
      </c>
      <c r="DR191" s="13">
        <v>33</v>
      </c>
      <c r="DS191" s="13">
        <v>35</v>
      </c>
      <c r="DT191" s="13">
        <v>36</v>
      </c>
      <c r="DU191" s="13">
        <v>28</v>
      </c>
      <c r="DV191" s="13">
        <v>29</v>
      </c>
      <c r="DW191" s="13">
        <v>29</v>
      </c>
      <c r="DX191" s="13">
        <v>37</v>
      </c>
      <c r="DY191" s="13">
        <v>28</v>
      </c>
      <c r="DZ191" s="13">
        <v>33</v>
      </c>
      <c r="EA191" s="13">
        <v>34</v>
      </c>
      <c r="EB191" s="13">
        <v>34</v>
      </c>
      <c r="EC191" s="13">
        <v>27</v>
      </c>
      <c r="ED191" s="13">
        <v>22</v>
      </c>
      <c r="EE191" s="13">
        <v>19</v>
      </c>
      <c r="EF191" s="13">
        <v>33</v>
      </c>
      <c r="EG191" s="13">
        <v>39</v>
      </c>
      <c r="EH191" s="13">
        <v>22</v>
      </c>
      <c r="EI191" s="13">
        <v>19</v>
      </c>
      <c r="EJ191" s="13">
        <v>12</v>
      </c>
      <c r="EK191" s="13">
        <v>17</v>
      </c>
      <c r="EL191" s="13">
        <v>19</v>
      </c>
      <c r="EM191" s="13">
        <v>15</v>
      </c>
      <c r="EN191" s="13">
        <v>11</v>
      </c>
      <c r="EO191" s="13">
        <v>8</v>
      </c>
      <c r="EP191" s="13">
        <v>2</v>
      </c>
      <c r="EQ191" s="13">
        <v>3</v>
      </c>
      <c r="ER191" s="13">
        <v>1</v>
      </c>
      <c r="ES191" s="13">
        <v>2</v>
      </c>
      <c r="ET191" s="13">
        <v>1</v>
      </c>
      <c r="EU191" s="13"/>
      <c r="EV191" s="13"/>
      <c r="EW191" s="13"/>
      <c r="EX191" s="13"/>
      <c r="EY191" s="13"/>
      <c r="EZ191" s="13"/>
      <c r="FA191" s="13"/>
      <c r="FB191" s="13"/>
      <c r="FC191" s="57">
        <v>5283</v>
      </c>
      <c r="FD191" s="13">
        <v>10</v>
      </c>
      <c r="FE191" s="13">
        <v>28</v>
      </c>
      <c r="FF191" s="13">
        <v>12</v>
      </c>
      <c r="FG191" s="13">
        <v>16</v>
      </c>
      <c r="FH191" s="13">
        <v>12</v>
      </c>
      <c r="FI191" s="13">
        <v>9</v>
      </c>
      <c r="FJ191" s="13">
        <v>15</v>
      </c>
      <c r="FK191" s="13">
        <v>10</v>
      </c>
      <c r="FL191" s="13">
        <v>15</v>
      </c>
      <c r="FM191" s="13">
        <v>14</v>
      </c>
      <c r="FN191" s="13">
        <v>10</v>
      </c>
      <c r="FO191" s="13">
        <v>11</v>
      </c>
      <c r="FP191" s="13">
        <v>17</v>
      </c>
      <c r="FQ191" s="13">
        <v>19</v>
      </c>
      <c r="FR191" s="13">
        <v>18</v>
      </c>
      <c r="FS191" s="13">
        <v>19</v>
      </c>
      <c r="FT191" s="13">
        <v>22</v>
      </c>
      <c r="FU191" s="13">
        <v>34</v>
      </c>
      <c r="FV191" s="13">
        <v>41</v>
      </c>
      <c r="FW191" s="13">
        <v>63</v>
      </c>
      <c r="FX191" s="13">
        <v>71</v>
      </c>
      <c r="FY191" s="13">
        <v>69</v>
      </c>
      <c r="FZ191" s="13">
        <v>76</v>
      </c>
      <c r="GA191" s="13">
        <v>80</v>
      </c>
      <c r="GB191" s="13">
        <v>90</v>
      </c>
      <c r="GC191" s="13">
        <v>91</v>
      </c>
      <c r="GD191" s="13">
        <v>100</v>
      </c>
      <c r="GE191" s="13">
        <v>94</v>
      </c>
      <c r="GF191" s="13">
        <v>117</v>
      </c>
      <c r="GG191" s="13">
        <v>110</v>
      </c>
      <c r="GH191" s="13">
        <v>135</v>
      </c>
      <c r="GI191" s="13">
        <v>103</v>
      </c>
      <c r="GJ191" s="13">
        <v>106</v>
      </c>
      <c r="GK191" s="13">
        <v>104</v>
      </c>
      <c r="GL191" s="13">
        <v>117</v>
      </c>
      <c r="GM191" s="13">
        <v>115</v>
      </c>
      <c r="GN191" s="13">
        <v>114</v>
      </c>
      <c r="GO191" s="13">
        <v>109</v>
      </c>
      <c r="GP191" s="13">
        <v>97</v>
      </c>
      <c r="GQ191" s="13">
        <v>83</v>
      </c>
      <c r="GR191" s="13">
        <v>97</v>
      </c>
      <c r="GS191" s="13">
        <v>105</v>
      </c>
      <c r="GT191" s="13">
        <v>83</v>
      </c>
      <c r="GU191" s="13">
        <v>88</v>
      </c>
      <c r="GV191" s="13">
        <v>98</v>
      </c>
      <c r="GW191" s="13">
        <v>98</v>
      </c>
      <c r="GX191" s="13">
        <v>94</v>
      </c>
      <c r="GY191" s="13">
        <v>89</v>
      </c>
      <c r="GZ191" s="13">
        <v>79</v>
      </c>
      <c r="HA191" s="13">
        <v>73</v>
      </c>
      <c r="HB191" s="13">
        <v>84</v>
      </c>
      <c r="HC191" s="13">
        <v>71</v>
      </c>
      <c r="HD191" s="13">
        <v>76</v>
      </c>
      <c r="HE191" s="13">
        <v>61</v>
      </c>
      <c r="HF191" s="13">
        <v>66</v>
      </c>
      <c r="HG191" s="13">
        <v>67</v>
      </c>
      <c r="HH191" s="13">
        <v>72</v>
      </c>
      <c r="HI191" s="13">
        <v>51</v>
      </c>
      <c r="HJ191" s="13">
        <v>64</v>
      </c>
      <c r="HK191" s="13">
        <v>47</v>
      </c>
      <c r="HL191" s="13">
        <v>63</v>
      </c>
      <c r="HM191" s="13">
        <v>56</v>
      </c>
      <c r="HN191" s="13">
        <v>57</v>
      </c>
      <c r="HO191" s="13">
        <v>61</v>
      </c>
      <c r="HP191" s="13">
        <v>48</v>
      </c>
      <c r="HQ191" s="13">
        <v>38</v>
      </c>
      <c r="HR191" s="13">
        <v>48</v>
      </c>
      <c r="HS191" s="13">
        <v>35</v>
      </c>
      <c r="HT191" s="13">
        <v>38</v>
      </c>
      <c r="HU191" s="13">
        <v>37</v>
      </c>
      <c r="HV191" s="13">
        <v>30</v>
      </c>
      <c r="HW191" s="13">
        <v>34</v>
      </c>
      <c r="HX191" s="13">
        <v>34</v>
      </c>
      <c r="HY191" s="13">
        <v>19</v>
      </c>
      <c r="HZ191" s="13">
        <v>45</v>
      </c>
      <c r="IA191" s="13">
        <v>22</v>
      </c>
      <c r="IB191" s="13">
        <v>20</v>
      </c>
      <c r="IC191" s="13">
        <v>16</v>
      </c>
      <c r="ID191" s="13">
        <v>23</v>
      </c>
      <c r="IE191" s="13">
        <v>18</v>
      </c>
      <c r="IF191" s="13">
        <v>22</v>
      </c>
      <c r="IG191" s="13">
        <v>15</v>
      </c>
      <c r="IH191" s="13">
        <v>21</v>
      </c>
      <c r="II191" s="13">
        <v>16</v>
      </c>
      <c r="IJ191" s="13">
        <v>14</v>
      </c>
      <c r="IK191" s="13">
        <v>10</v>
      </c>
      <c r="IL191" s="13">
        <v>22</v>
      </c>
      <c r="IM191" s="13">
        <v>23</v>
      </c>
      <c r="IN191" s="13">
        <v>12</v>
      </c>
      <c r="IO191" s="13">
        <v>24</v>
      </c>
      <c r="IP191" s="13">
        <v>8</v>
      </c>
      <c r="IQ191" s="13">
        <v>5</v>
      </c>
      <c r="IR191" s="13">
        <v>4</v>
      </c>
      <c r="IS191" s="13">
        <v>8</v>
      </c>
      <c r="IT191" s="13">
        <v>3</v>
      </c>
      <c r="IU191" s="13"/>
      <c r="IV191" s="13">
        <v>2</v>
      </c>
      <c r="IW191" s="13">
        <v>2</v>
      </c>
      <c r="IX191" s="13">
        <v>2</v>
      </c>
      <c r="IY191" s="13"/>
      <c r="IZ191" s="13"/>
      <c r="JA191" s="13"/>
      <c r="JB191" s="13"/>
      <c r="JC191" s="13"/>
      <c r="JD191" s="13"/>
      <c r="JE191" s="13"/>
      <c r="JF191" s="13"/>
      <c r="JG191" s="13">
        <v>1</v>
      </c>
      <c r="JH191" s="57">
        <v>4895</v>
      </c>
      <c r="JI191" s="13">
        <v>10178</v>
      </c>
    </row>
    <row r="192" spans="1:269">
      <c r="W192" s="16" t="s">
        <v>323</v>
      </c>
      <c r="X192" s="523">
        <f t="shared" si="256"/>
        <v>442</v>
      </c>
      <c r="Y192" s="523">
        <f t="shared" si="257"/>
        <v>405</v>
      </c>
      <c r="Z192" s="523">
        <f t="shared" si="258"/>
        <v>680</v>
      </c>
      <c r="AA192" s="523">
        <f t="shared" si="259"/>
        <v>723</v>
      </c>
      <c r="AB192" s="523">
        <f t="shared" si="260"/>
        <v>1511</v>
      </c>
      <c r="AC192" s="523">
        <f t="shared" si="261"/>
        <v>1672</v>
      </c>
      <c r="AD192" s="523">
        <f t="shared" si="262"/>
        <v>1813</v>
      </c>
      <c r="AE192" s="523">
        <f t="shared" si="263"/>
        <v>1831</v>
      </c>
      <c r="AF192" s="523">
        <f t="shared" si="264"/>
        <v>1423</v>
      </c>
      <c r="AG192" s="523">
        <f t="shared" si="265"/>
        <v>1365</v>
      </c>
      <c r="AH192" s="523">
        <f t="shared" si="266"/>
        <v>1045</v>
      </c>
      <c r="AI192" s="523">
        <f t="shared" si="267"/>
        <v>1118</v>
      </c>
      <c r="AJ192" s="523">
        <f t="shared" si="268"/>
        <v>743</v>
      </c>
      <c r="AK192" s="523">
        <f t="shared" si="269"/>
        <v>597</v>
      </c>
      <c r="AL192" s="523">
        <f t="shared" si="270"/>
        <v>393</v>
      </c>
      <c r="AM192" s="523">
        <f t="shared" si="271"/>
        <v>419</v>
      </c>
      <c r="AN192" s="523">
        <f t="shared" si="272"/>
        <v>180</v>
      </c>
      <c r="AO192" s="523">
        <f t="shared" si="273"/>
        <v>394</v>
      </c>
      <c r="AP192" s="523">
        <f t="shared" si="274"/>
        <v>63</v>
      </c>
      <c r="AQ192" s="523">
        <f t="shared" si="275"/>
        <v>244</v>
      </c>
      <c r="AR192" s="523">
        <f t="shared" si="276"/>
        <v>7</v>
      </c>
      <c r="AT192" s="16" t="s">
        <v>323</v>
      </c>
      <c r="AU192" s="13">
        <v>23</v>
      </c>
      <c r="AV192" s="13">
        <v>67</v>
      </c>
      <c r="AW192" s="13">
        <v>36</v>
      </c>
      <c r="AX192" s="13">
        <v>34</v>
      </c>
      <c r="AY192" s="13">
        <v>27</v>
      </c>
      <c r="AZ192" s="13">
        <v>31</v>
      </c>
      <c r="BA192" s="13">
        <v>46</v>
      </c>
      <c r="BB192" s="13">
        <v>49</v>
      </c>
      <c r="BC192" s="13">
        <v>43</v>
      </c>
      <c r="BD192" s="13">
        <v>49</v>
      </c>
      <c r="BE192" s="13">
        <v>55</v>
      </c>
      <c r="BF192" s="13">
        <v>46</v>
      </c>
      <c r="BG192" s="13">
        <v>50</v>
      </c>
      <c r="BH192" s="13">
        <v>63</v>
      </c>
      <c r="BI192" s="13">
        <v>58</v>
      </c>
      <c r="BJ192" s="13">
        <v>64</v>
      </c>
      <c r="BK192" s="13">
        <v>85</v>
      </c>
      <c r="BL192" s="13">
        <v>80</v>
      </c>
      <c r="BM192" s="13">
        <v>98</v>
      </c>
      <c r="BN192" s="13">
        <v>124</v>
      </c>
      <c r="BO192" s="13">
        <v>143</v>
      </c>
      <c r="BP192" s="13">
        <v>161</v>
      </c>
      <c r="BQ192" s="13">
        <v>139</v>
      </c>
      <c r="BR192" s="13">
        <v>148</v>
      </c>
      <c r="BS192" s="13">
        <v>188</v>
      </c>
      <c r="BT192" s="13">
        <v>185</v>
      </c>
      <c r="BU192" s="13">
        <v>171</v>
      </c>
      <c r="BV192" s="13">
        <v>162</v>
      </c>
      <c r="BW192" s="13">
        <v>179</v>
      </c>
      <c r="BX192" s="13">
        <v>196</v>
      </c>
      <c r="BY192" s="13">
        <v>202</v>
      </c>
      <c r="BZ192" s="13">
        <v>201</v>
      </c>
      <c r="CA192" s="13">
        <v>184</v>
      </c>
      <c r="CB192" s="13">
        <v>201</v>
      </c>
      <c r="CC192" s="13">
        <v>179</v>
      </c>
      <c r="CD192" s="13">
        <v>198</v>
      </c>
      <c r="CE192" s="13">
        <v>163</v>
      </c>
      <c r="CF192" s="13">
        <v>171</v>
      </c>
      <c r="CG192" s="13">
        <v>149</v>
      </c>
      <c r="CH192" s="13">
        <v>183</v>
      </c>
      <c r="CI192" s="13">
        <v>160</v>
      </c>
      <c r="CJ192" s="13">
        <v>149</v>
      </c>
      <c r="CK192" s="13">
        <v>145</v>
      </c>
      <c r="CL192" s="13">
        <v>135</v>
      </c>
      <c r="CM192" s="13">
        <v>126</v>
      </c>
      <c r="CN192" s="13">
        <v>130</v>
      </c>
      <c r="CO192" s="13">
        <v>144</v>
      </c>
      <c r="CP192" s="13">
        <v>139</v>
      </c>
      <c r="CQ192" s="13">
        <v>118</v>
      </c>
      <c r="CR192" s="13">
        <v>119</v>
      </c>
      <c r="CS192" s="13">
        <v>148</v>
      </c>
      <c r="CT192" s="13">
        <v>131</v>
      </c>
      <c r="CU192" s="13">
        <v>110</v>
      </c>
      <c r="CV192" s="13">
        <v>102</v>
      </c>
      <c r="CW192" s="13">
        <v>102</v>
      </c>
      <c r="CX192" s="13">
        <v>108</v>
      </c>
      <c r="CY192" s="13">
        <v>107</v>
      </c>
      <c r="CZ192" s="13">
        <v>105</v>
      </c>
      <c r="DA192" s="13">
        <v>100</v>
      </c>
      <c r="DB192" s="13">
        <v>105</v>
      </c>
      <c r="DC192" s="13">
        <v>76</v>
      </c>
      <c r="DD192" s="13">
        <v>83</v>
      </c>
      <c r="DE192" s="13">
        <v>78</v>
      </c>
      <c r="DF192" s="13">
        <v>72</v>
      </c>
      <c r="DG192" s="13">
        <v>61</v>
      </c>
      <c r="DH192" s="13">
        <v>46</v>
      </c>
      <c r="DI192" s="13">
        <v>43</v>
      </c>
      <c r="DJ192" s="13">
        <v>47</v>
      </c>
      <c r="DK192" s="13">
        <v>46</v>
      </c>
      <c r="DL192" s="13">
        <v>45</v>
      </c>
      <c r="DM192" s="13">
        <v>48</v>
      </c>
      <c r="DN192" s="13">
        <v>54</v>
      </c>
      <c r="DO192" s="13">
        <v>45</v>
      </c>
      <c r="DP192" s="13">
        <v>44</v>
      </c>
      <c r="DQ192" s="13">
        <v>47</v>
      </c>
      <c r="DR192" s="13">
        <v>35</v>
      </c>
      <c r="DS192" s="13">
        <v>45</v>
      </c>
      <c r="DT192" s="13">
        <v>29</v>
      </c>
      <c r="DU192" s="13">
        <v>35</v>
      </c>
      <c r="DV192" s="13">
        <v>37</v>
      </c>
      <c r="DW192" s="13">
        <v>43</v>
      </c>
      <c r="DX192" s="13">
        <v>37</v>
      </c>
      <c r="DY192" s="13">
        <v>33</v>
      </c>
      <c r="DZ192" s="13">
        <v>38</v>
      </c>
      <c r="EA192" s="13">
        <v>35</v>
      </c>
      <c r="EB192" s="13">
        <v>44</v>
      </c>
      <c r="EC192" s="13">
        <v>42</v>
      </c>
      <c r="ED192" s="13">
        <v>32</v>
      </c>
      <c r="EE192" s="13">
        <v>46</v>
      </c>
      <c r="EF192" s="13">
        <v>44</v>
      </c>
      <c r="EG192" s="13">
        <v>43</v>
      </c>
      <c r="EH192" s="13">
        <v>35</v>
      </c>
      <c r="EI192" s="13">
        <v>37</v>
      </c>
      <c r="EJ192" s="13">
        <v>31</v>
      </c>
      <c r="EK192" s="13">
        <v>17</v>
      </c>
      <c r="EL192" s="13">
        <v>18</v>
      </c>
      <c r="EM192" s="13">
        <v>20</v>
      </c>
      <c r="EN192" s="13">
        <v>12</v>
      </c>
      <c r="EO192" s="13">
        <v>17</v>
      </c>
      <c r="EP192" s="13">
        <v>2</v>
      </c>
      <c r="EQ192" s="13">
        <v>6</v>
      </c>
      <c r="ER192" s="13">
        <v>1</v>
      </c>
      <c r="ES192" s="13">
        <v>1</v>
      </c>
      <c r="ET192" s="13">
        <v>1</v>
      </c>
      <c r="EU192" s="13">
        <v>1</v>
      </c>
      <c r="EV192" s="13">
        <v>1</v>
      </c>
      <c r="EW192" s="13"/>
      <c r="EX192" s="13"/>
      <c r="EY192" s="13">
        <v>1</v>
      </c>
      <c r="EZ192" s="13"/>
      <c r="FA192" s="13"/>
      <c r="FB192" s="13">
        <v>3</v>
      </c>
      <c r="FC192" s="57">
        <v>8771</v>
      </c>
      <c r="FD192" s="13">
        <v>22</v>
      </c>
      <c r="FE192" s="13">
        <v>58</v>
      </c>
      <c r="FF192" s="13">
        <v>46</v>
      </c>
      <c r="FG192" s="13">
        <v>51</v>
      </c>
      <c r="FH192" s="13">
        <v>37</v>
      </c>
      <c r="FI192" s="13">
        <v>37</v>
      </c>
      <c r="FJ192" s="13">
        <v>54</v>
      </c>
      <c r="FK192" s="13">
        <v>51</v>
      </c>
      <c r="FL192" s="13">
        <v>42</v>
      </c>
      <c r="FM192" s="13">
        <v>44</v>
      </c>
      <c r="FN192" s="13">
        <v>56</v>
      </c>
      <c r="FO192" s="13">
        <v>50</v>
      </c>
      <c r="FP192" s="13">
        <v>52</v>
      </c>
      <c r="FQ192" s="13">
        <v>47</v>
      </c>
      <c r="FR192" s="13">
        <v>57</v>
      </c>
      <c r="FS192" s="13">
        <v>68</v>
      </c>
      <c r="FT192" s="13">
        <v>62</v>
      </c>
      <c r="FU192" s="13">
        <v>75</v>
      </c>
      <c r="FV192" s="13">
        <v>88</v>
      </c>
      <c r="FW192" s="13">
        <v>125</v>
      </c>
      <c r="FX192" s="13">
        <v>129</v>
      </c>
      <c r="FY192" s="13">
        <v>112</v>
      </c>
      <c r="FZ192" s="13">
        <v>161</v>
      </c>
      <c r="GA192" s="13">
        <v>136</v>
      </c>
      <c r="GB192" s="13">
        <v>147</v>
      </c>
      <c r="GC192" s="13">
        <v>175</v>
      </c>
      <c r="GD192" s="13">
        <v>155</v>
      </c>
      <c r="GE192" s="13">
        <v>144</v>
      </c>
      <c r="GF192" s="13">
        <v>158</v>
      </c>
      <c r="GG192" s="13">
        <v>194</v>
      </c>
      <c r="GH192" s="13">
        <v>168</v>
      </c>
      <c r="GI192" s="13">
        <v>212</v>
      </c>
      <c r="GJ192" s="13">
        <v>201</v>
      </c>
      <c r="GK192" s="13">
        <v>192</v>
      </c>
      <c r="GL192" s="13">
        <v>184</v>
      </c>
      <c r="GM192" s="13">
        <v>185</v>
      </c>
      <c r="GN192" s="13">
        <v>192</v>
      </c>
      <c r="GO192" s="13">
        <v>183</v>
      </c>
      <c r="GP192" s="13">
        <v>135</v>
      </c>
      <c r="GQ192" s="13">
        <v>161</v>
      </c>
      <c r="GR192" s="13">
        <v>164</v>
      </c>
      <c r="GS192" s="13">
        <v>162</v>
      </c>
      <c r="GT192" s="13">
        <v>185</v>
      </c>
      <c r="GU192" s="13">
        <v>116</v>
      </c>
      <c r="GV192" s="13">
        <v>150</v>
      </c>
      <c r="GW192" s="13">
        <v>150</v>
      </c>
      <c r="GX192" s="13">
        <v>134</v>
      </c>
      <c r="GY192" s="13">
        <v>115</v>
      </c>
      <c r="GZ192" s="13">
        <v>118</v>
      </c>
      <c r="HA192" s="13">
        <v>129</v>
      </c>
      <c r="HB192" s="13">
        <v>122</v>
      </c>
      <c r="HC192" s="13">
        <v>108</v>
      </c>
      <c r="HD192" s="13">
        <v>119</v>
      </c>
      <c r="HE192" s="13">
        <v>91</v>
      </c>
      <c r="HF192" s="13">
        <v>93</v>
      </c>
      <c r="HG192" s="13">
        <v>117</v>
      </c>
      <c r="HH192" s="13">
        <v>87</v>
      </c>
      <c r="HI192" s="13">
        <v>94</v>
      </c>
      <c r="HJ192" s="13">
        <v>121</v>
      </c>
      <c r="HK192" s="13">
        <v>93</v>
      </c>
      <c r="HL192" s="13">
        <v>120</v>
      </c>
      <c r="HM192" s="13">
        <v>97</v>
      </c>
      <c r="HN192" s="13">
        <v>85</v>
      </c>
      <c r="HO192" s="13">
        <v>82</v>
      </c>
      <c r="HP192" s="13">
        <v>71</v>
      </c>
      <c r="HQ192" s="13">
        <v>62</v>
      </c>
      <c r="HR192" s="13">
        <v>64</v>
      </c>
      <c r="HS192" s="13">
        <v>62</v>
      </c>
      <c r="HT192" s="13">
        <v>57</v>
      </c>
      <c r="HU192" s="13">
        <v>43</v>
      </c>
      <c r="HV192" s="13">
        <v>55</v>
      </c>
      <c r="HW192" s="13">
        <v>48</v>
      </c>
      <c r="HX192" s="13">
        <v>40</v>
      </c>
      <c r="HY192" s="13">
        <v>32</v>
      </c>
      <c r="HZ192" s="13">
        <v>45</v>
      </c>
      <c r="IA192" s="13">
        <v>44</v>
      </c>
      <c r="IB192" s="13">
        <v>40</v>
      </c>
      <c r="IC192" s="13">
        <v>28</v>
      </c>
      <c r="ID192" s="13">
        <v>35</v>
      </c>
      <c r="IE192" s="13">
        <v>26</v>
      </c>
      <c r="IF192" s="13">
        <v>20</v>
      </c>
      <c r="IG192" s="13">
        <v>31</v>
      </c>
      <c r="IH192" s="13">
        <v>20</v>
      </c>
      <c r="II192" s="13">
        <v>14</v>
      </c>
      <c r="IJ192" s="13">
        <v>13</v>
      </c>
      <c r="IK192" s="13">
        <v>17</v>
      </c>
      <c r="IL192" s="13">
        <v>17</v>
      </c>
      <c r="IM192" s="13">
        <v>13</v>
      </c>
      <c r="IN192" s="13">
        <v>13</v>
      </c>
      <c r="IO192" s="13">
        <v>22</v>
      </c>
      <c r="IP192" s="13">
        <v>12</v>
      </c>
      <c r="IQ192" s="13">
        <v>17</v>
      </c>
      <c r="IR192" s="13">
        <v>11</v>
      </c>
      <c r="IS192" s="13">
        <v>7</v>
      </c>
      <c r="IT192" s="13">
        <v>4</v>
      </c>
      <c r="IU192" s="13">
        <v>3</v>
      </c>
      <c r="IV192" s="13">
        <v>3</v>
      </c>
      <c r="IW192" s="13">
        <v>1</v>
      </c>
      <c r="IX192" s="13"/>
      <c r="IY192" s="13">
        <v>2</v>
      </c>
      <c r="IZ192" s="13">
        <v>2</v>
      </c>
      <c r="JA192" s="13">
        <v>1</v>
      </c>
      <c r="JB192" s="13"/>
      <c r="JC192" s="13"/>
      <c r="JD192" s="13"/>
      <c r="JE192" s="13"/>
      <c r="JF192" s="13"/>
      <c r="JG192" s="13">
        <v>4</v>
      </c>
      <c r="JH192" s="57">
        <v>8297</v>
      </c>
      <c r="JI192" s="13">
        <v>17068</v>
      </c>
    </row>
    <row r="193" spans="23:269">
      <c r="W193" s="16" t="s">
        <v>324</v>
      </c>
      <c r="X193" s="523">
        <f t="shared" si="256"/>
        <v>643</v>
      </c>
      <c r="Y193" s="523">
        <f t="shared" si="257"/>
        <v>652</v>
      </c>
      <c r="Z193" s="523">
        <f t="shared" si="258"/>
        <v>918</v>
      </c>
      <c r="AA193" s="523">
        <f t="shared" si="259"/>
        <v>966</v>
      </c>
      <c r="AB193" s="523">
        <f t="shared" si="260"/>
        <v>1860</v>
      </c>
      <c r="AC193" s="523">
        <f t="shared" si="261"/>
        <v>1892</v>
      </c>
      <c r="AD193" s="523">
        <f t="shared" si="262"/>
        <v>1792</v>
      </c>
      <c r="AE193" s="523">
        <f t="shared" si="263"/>
        <v>1729</v>
      </c>
      <c r="AF193" s="523">
        <f t="shared" si="264"/>
        <v>1276</v>
      </c>
      <c r="AG193" s="523">
        <f t="shared" si="265"/>
        <v>1394</v>
      </c>
      <c r="AH193" s="523">
        <f t="shared" si="266"/>
        <v>1007</v>
      </c>
      <c r="AI193" s="523">
        <f t="shared" si="267"/>
        <v>960</v>
      </c>
      <c r="AJ193" s="523">
        <f t="shared" si="268"/>
        <v>575</v>
      </c>
      <c r="AK193" s="523">
        <f t="shared" si="269"/>
        <v>461</v>
      </c>
      <c r="AL193" s="523">
        <f t="shared" si="270"/>
        <v>225</v>
      </c>
      <c r="AM193" s="523">
        <f t="shared" si="271"/>
        <v>237</v>
      </c>
      <c r="AN193" s="523">
        <f t="shared" si="272"/>
        <v>114</v>
      </c>
      <c r="AO193" s="523">
        <f t="shared" si="273"/>
        <v>148</v>
      </c>
      <c r="AP193" s="523">
        <f t="shared" si="274"/>
        <v>19</v>
      </c>
      <c r="AQ193" s="523">
        <f t="shared" si="275"/>
        <v>51</v>
      </c>
      <c r="AR193" s="523">
        <f t="shared" si="276"/>
        <v>0</v>
      </c>
      <c r="AT193" s="16" t="s">
        <v>324</v>
      </c>
      <c r="AU193" s="13">
        <v>33</v>
      </c>
      <c r="AV193" s="13">
        <v>65</v>
      </c>
      <c r="AW193" s="13">
        <v>71</v>
      </c>
      <c r="AX193" s="13">
        <v>53</v>
      </c>
      <c r="AY193" s="13">
        <v>61</v>
      </c>
      <c r="AZ193" s="13">
        <v>61</v>
      </c>
      <c r="BA193" s="13">
        <v>56</v>
      </c>
      <c r="BB193" s="13">
        <v>88</v>
      </c>
      <c r="BC193" s="13">
        <v>83</v>
      </c>
      <c r="BD193" s="13">
        <v>81</v>
      </c>
      <c r="BE193" s="13">
        <v>66</v>
      </c>
      <c r="BF193" s="13">
        <v>67</v>
      </c>
      <c r="BG193" s="13">
        <v>87</v>
      </c>
      <c r="BH193" s="13">
        <v>81</v>
      </c>
      <c r="BI193" s="13">
        <v>79</v>
      </c>
      <c r="BJ193" s="13">
        <v>80</v>
      </c>
      <c r="BK193" s="13">
        <v>93</v>
      </c>
      <c r="BL193" s="13">
        <v>120</v>
      </c>
      <c r="BM193" s="13">
        <v>141</v>
      </c>
      <c r="BN193" s="13">
        <v>152</v>
      </c>
      <c r="BO193" s="13">
        <v>148</v>
      </c>
      <c r="BP193" s="13">
        <v>165</v>
      </c>
      <c r="BQ193" s="13">
        <v>182</v>
      </c>
      <c r="BR193" s="13">
        <v>198</v>
      </c>
      <c r="BS193" s="13">
        <v>195</v>
      </c>
      <c r="BT193" s="13">
        <v>211</v>
      </c>
      <c r="BU193" s="13">
        <v>196</v>
      </c>
      <c r="BV193" s="13">
        <v>198</v>
      </c>
      <c r="BW193" s="13">
        <v>191</v>
      </c>
      <c r="BX193" s="13">
        <v>208</v>
      </c>
      <c r="BY193" s="13">
        <v>222</v>
      </c>
      <c r="BZ193" s="13">
        <v>196</v>
      </c>
      <c r="CA193" s="13">
        <v>191</v>
      </c>
      <c r="CB193" s="13">
        <v>168</v>
      </c>
      <c r="CC193" s="13">
        <v>182</v>
      </c>
      <c r="CD193" s="13">
        <v>162</v>
      </c>
      <c r="CE193" s="13">
        <v>155</v>
      </c>
      <c r="CF193" s="13">
        <v>148</v>
      </c>
      <c r="CG193" s="13">
        <v>147</v>
      </c>
      <c r="CH193" s="13">
        <v>158</v>
      </c>
      <c r="CI193" s="13">
        <v>156</v>
      </c>
      <c r="CJ193" s="13">
        <v>144</v>
      </c>
      <c r="CK193" s="13">
        <v>135</v>
      </c>
      <c r="CL193" s="13">
        <v>146</v>
      </c>
      <c r="CM193" s="13">
        <v>140</v>
      </c>
      <c r="CN193" s="13">
        <v>155</v>
      </c>
      <c r="CO193" s="13">
        <v>143</v>
      </c>
      <c r="CP193" s="13">
        <v>119</v>
      </c>
      <c r="CQ193" s="13">
        <v>136</v>
      </c>
      <c r="CR193" s="13">
        <v>120</v>
      </c>
      <c r="CS193" s="13">
        <v>119</v>
      </c>
      <c r="CT193" s="13">
        <v>103</v>
      </c>
      <c r="CU193" s="13">
        <v>95</v>
      </c>
      <c r="CV193" s="13">
        <v>101</v>
      </c>
      <c r="CW193" s="13">
        <v>99</v>
      </c>
      <c r="CX193" s="13">
        <v>80</v>
      </c>
      <c r="CY193" s="13">
        <v>102</v>
      </c>
      <c r="CZ193" s="13">
        <v>89</v>
      </c>
      <c r="DA193" s="13">
        <v>98</v>
      </c>
      <c r="DB193" s="13">
        <v>74</v>
      </c>
      <c r="DC193" s="13">
        <v>51</v>
      </c>
      <c r="DD193" s="13">
        <v>59</v>
      </c>
      <c r="DE193" s="13">
        <v>47</v>
      </c>
      <c r="DF193" s="13">
        <v>53</v>
      </c>
      <c r="DG193" s="13">
        <v>56</v>
      </c>
      <c r="DH193" s="13">
        <v>44</v>
      </c>
      <c r="DI193" s="13">
        <v>46</v>
      </c>
      <c r="DJ193" s="13">
        <v>30</v>
      </c>
      <c r="DK193" s="13">
        <v>44</v>
      </c>
      <c r="DL193" s="13">
        <v>31</v>
      </c>
      <c r="DM193" s="13">
        <v>41</v>
      </c>
      <c r="DN193" s="13">
        <v>22</v>
      </c>
      <c r="DO193" s="13">
        <v>20</v>
      </c>
      <c r="DP193" s="13">
        <v>22</v>
      </c>
      <c r="DQ193" s="13">
        <v>19</v>
      </c>
      <c r="DR193" s="13">
        <v>25</v>
      </c>
      <c r="DS193" s="13">
        <v>22</v>
      </c>
      <c r="DT193" s="13">
        <v>21</v>
      </c>
      <c r="DU193" s="13">
        <v>21</v>
      </c>
      <c r="DV193" s="13">
        <v>24</v>
      </c>
      <c r="DW193" s="13">
        <v>26</v>
      </c>
      <c r="DX193" s="13">
        <v>18</v>
      </c>
      <c r="DY193" s="13">
        <v>14</v>
      </c>
      <c r="DZ193" s="13">
        <v>15</v>
      </c>
      <c r="EA193" s="13">
        <v>10</v>
      </c>
      <c r="EB193" s="13">
        <v>11</v>
      </c>
      <c r="EC193" s="13">
        <v>13</v>
      </c>
      <c r="ED193" s="13">
        <v>17</v>
      </c>
      <c r="EE193" s="13">
        <v>15</v>
      </c>
      <c r="EF193" s="13">
        <v>9</v>
      </c>
      <c r="EG193" s="13">
        <v>17</v>
      </c>
      <c r="EH193" s="13">
        <v>10</v>
      </c>
      <c r="EI193" s="13">
        <v>5</v>
      </c>
      <c r="EJ193" s="13">
        <v>6</v>
      </c>
      <c r="EK193" s="13">
        <v>5</v>
      </c>
      <c r="EL193" s="13">
        <v>2</v>
      </c>
      <c r="EM193" s="13">
        <v>1</v>
      </c>
      <c r="EN193" s="13">
        <v>2</v>
      </c>
      <c r="EO193" s="13">
        <v>1</v>
      </c>
      <c r="EP193" s="13">
        <v>1</v>
      </c>
      <c r="EQ193" s="13"/>
      <c r="ER193" s="13"/>
      <c r="ES193" s="13"/>
      <c r="ET193" s="13"/>
      <c r="EU193" s="13">
        <v>1</v>
      </c>
      <c r="EV193" s="13"/>
      <c r="EW193" s="13"/>
      <c r="EX193" s="13"/>
      <c r="EY193" s="13"/>
      <c r="EZ193" s="13"/>
      <c r="FA193" s="13"/>
      <c r="FB193" s="13"/>
      <c r="FC193" s="57">
        <v>8490</v>
      </c>
      <c r="FD193" s="13">
        <v>47</v>
      </c>
      <c r="FE193" s="13">
        <v>65</v>
      </c>
      <c r="FF193" s="13">
        <v>55</v>
      </c>
      <c r="FG193" s="13">
        <v>64</v>
      </c>
      <c r="FH193" s="13">
        <v>57</v>
      </c>
      <c r="FI193" s="13">
        <v>61</v>
      </c>
      <c r="FJ193" s="13">
        <v>69</v>
      </c>
      <c r="FK193" s="13">
        <v>78</v>
      </c>
      <c r="FL193" s="13">
        <v>74</v>
      </c>
      <c r="FM193" s="13">
        <v>73</v>
      </c>
      <c r="FN193" s="13">
        <v>82</v>
      </c>
      <c r="FO193" s="13">
        <v>86</v>
      </c>
      <c r="FP193" s="13">
        <v>83</v>
      </c>
      <c r="FQ193" s="13">
        <v>75</v>
      </c>
      <c r="FR193" s="13">
        <v>78</v>
      </c>
      <c r="FS193" s="13">
        <v>98</v>
      </c>
      <c r="FT193" s="13">
        <v>86</v>
      </c>
      <c r="FU193" s="13">
        <v>96</v>
      </c>
      <c r="FV193" s="13">
        <v>117</v>
      </c>
      <c r="FW193" s="13">
        <v>117</v>
      </c>
      <c r="FX193" s="13">
        <v>161</v>
      </c>
      <c r="FY193" s="13">
        <v>174</v>
      </c>
      <c r="FZ193" s="13">
        <v>164</v>
      </c>
      <c r="GA193" s="13">
        <v>180</v>
      </c>
      <c r="GB193" s="13">
        <v>195</v>
      </c>
      <c r="GC193" s="13">
        <v>194</v>
      </c>
      <c r="GD193" s="13">
        <v>202</v>
      </c>
      <c r="GE193" s="13">
        <v>194</v>
      </c>
      <c r="GF193" s="13">
        <v>187</v>
      </c>
      <c r="GG193" s="13">
        <v>209</v>
      </c>
      <c r="GH193" s="13">
        <v>179</v>
      </c>
      <c r="GI193" s="13">
        <v>191</v>
      </c>
      <c r="GJ193" s="13">
        <v>193</v>
      </c>
      <c r="GK193" s="13">
        <v>206</v>
      </c>
      <c r="GL193" s="13">
        <v>188</v>
      </c>
      <c r="GM193" s="13">
        <v>182</v>
      </c>
      <c r="GN193" s="13">
        <v>163</v>
      </c>
      <c r="GO193" s="13">
        <v>155</v>
      </c>
      <c r="GP193" s="13">
        <v>174</v>
      </c>
      <c r="GQ193" s="13">
        <v>161</v>
      </c>
      <c r="GR193" s="13">
        <v>124</v>
      </c>
      <c r="GS193" s="13">
        <v>122</v>
      </c>
      <c r="GT193" s="13">
        <v>132</v>
      </c>
      <c r="GU193" s="13">
        <v>115</v>
      </c>
      <c r="GV193" s="13">
        <v>137</v>
      </c>
      <c r="GW193" s="13">
        <v>135</v>
      </c>
      <c r="GX193" s="13">
        <v>130</v>
      </c>
      <c r="GY193" s="13">
        <v>120</v>
      </c>
      <c r="GZ193" s="13">
        <v>136</v>
      </c>
      <c r="HA193" s="13">
        <v>125</v>
      </c>
      <c r="HB193" s="13">
        <v>132</v>
      </c>
      <c r="HC193" s="13">
        <v>106</v>
      </c>
      <c r="HD193" s="13">
        <v>102</v>
      </c>
      <c r="HE193" s="13">
        <v>112</v>
      </c>
      <c r="HF193" s="13">
        <v>104</v>
      </c>
      <c r="HG193" s="13">
        <v>97</v>
      </c>
      <c r="HH193" s="13">
        <v>91</v>
      </c>
      <c r="HI193" s="13">
        <v>84</v>
      </c>
      <c r="HJ193" s="13">
        <v>97</v>
      </c>
      <c r="HK193" s="13">
        <v>82</v>
      </c>
      <c r="HL193" s="13">
        <v>79</v>
      </c>
      <c r="HM193" s="13">
        <v>58</v>
      </c>
      <c r="HN193" s="13">
        <v>68</v>
      </c>
      <c r="HO193" s="13">
        <v>52</v>
      </c>
      <c r="HP193" s="13">
        <v>64</v>
      </c>
      <c r="HQ193" s="13">
        <v>59</v>
      </c>
      <c r="HR193" s="13">
        <v>62</v>
      </c>
      <c r="HS193" s="13">
        <v>44</v>
      </c>
      <c r="HT193" s="13">
        <v>45</v>
      </c>
      <c r="HU193" s="13">
        <v>44</v>
      </c>
      <c r="HV193" s="13">
        <v>34</v>
      </c>
      <c r="HW193" s="13">
        <v>23</v>
      </c>
      <c r="HX193" s="13">
        <v>32</v>
      </c>
      <c r="HY193" s="13">
        <v>18</v>
      </c>
      <c r="HZ193" s="13">
        <v>25</v>
      </c>
      <c r="IA193" s="13">
        <v>18</v>
      </c>
      <c r="IB193" s="13">
        <v>23</v>
      </c>
      <c r="IC193" s="13">
        <v>17</v>
      </c>
      <c r="ID193" s="13">
        <v>23</v>
      </c>
      <c r="IE193" s="13">
        <v>12</v>
      </c>
      <c r="IF193" s="13">
        <v>18</v>
      </c>
      <c r="IG193" s="13">
        <v>18</v>
      </c>
      <c r="IH193" s="13">
        <v>10</v>
      </c>
      <c r="II193" s="13">
        <v>12</v>
      </c>
      <c r="IJ193" s="13">
        <v>8</v>
      </c>
      <c r="IK193" s="13">
        <v>13</v>
      </c>
      <c r="IL193" s="13">
        <v>10</v>
      </c>
      <c r="IM193" s="13">
        <v>13</v>
      </c>
      <c r="IN193" s="13">
        <v>8</v>
      </c>
      <c r="IO193" s="13">
        <v>4</v>
      </c>
      <c r="IP193" s="13">
        <v>2</v>
      </c>
      <c r="IQ193" s="13">
        <v>3</v>
      </c>
      <c r="IR193" s="13">
        <v>4</v>
      </c>
      <c r="IS193" s="13">
        <v>3</v>
      </c>
      <c r="IT193" s="13"/>
      <c r="IU193" s="13">
        <v>2</v>
      </c>
      <c r="IV193" s="13"/>
      <c r="IW193" s="13">
        <v>2</v>
      </c>
      <c r="IX193" s="13">
        <v>1</v>
      </c>
      <c r="IY193" s="13">
        <v>1</v>
      </c>
      <c r="IZ193" s="13"/>
      <c r="JA193" s="13"/>
      <c r="JB193" s="13"/>
      <c r="JC193" s="13"/>
      <c r="JD193" s="13"/>
      <c r="JE193" s="13"/>
      <c r="JF193" s="13">
        <v>1</v>
      </c>
      <c r="JG193" s="13"/>
      <c r="JH193" s="57">
        <v>8429</v>
      </c>
      <c r="JI193" s="13">
        <v>16919</v>
      </c>
    </row>
    <row r="194" spans="23:269">
      <c r="W194" s="16" t="s">
        <v>325</v>
      </c>
      <c r="X194" s="523">
        <f t="shared" si="256"/>
        <v>231</v>
      </c>
      <c r="Y194" s="523">
        <f t="shared" si="257"/>
        <v>233</v>
      </c>
      <c r="Z194" s="523">
        <f t="shared" si="258"/>
        <v>395</v>
      </c>
      <c r="AA194" s="523">
        <f t="shared" si="259"/>
        <v>424</v>
      </c>
      <c r="AB194" s="523">
        <f t="shared" si="260"/>
        <v>1097</v>
      </c>
      <c r="AC194" s="523">
        <f t="shared" si="261"/>
        <v>1087</v>
      </c>
      <c r="AD194" s="523">
        <f t="shared" si="262"/>
        <v>1179</v>
      </c>
      <c r="AE194" s="523">
        <f t="shared" si="263"/>
        <v>1084</v>
      </c>
      <c r="AF194" s="523">
        <f t="shared" si="264"/>
        <v>1063</v>
      </c>
      <c r="AG194" s="523">
        <f t="shared" si="265"/>
        <v>946</v>
      </c>
      <c r="AH194" s="523">
        <f t="shared" si="266"/>
        <v>810</v>
      </c>
      <c r="AI194" s="523">
        <f t="shared" si="267"/>
        <v>691</v>
      </c>
      <c r="AJ194" s="523">
        <f t="shared" si="268"/>
        <v>488</v>
      </c>
      <c r="AK194" s="523">
        <f t="shared" si="269"/>
        <v>380</v>
      </c>
      <c r="AL194" s="523">
        <f t="shared" si="270"/>
        <v>282</v>
      </c>
      <c r="AM194" s="523">
        <f t="shared" si="271"/>
        <v>262</v>
      </c>
      <c r="AN194" s="523">
        <f t="shared" si="272"/>
        <v>130</v>
      </c>
      <c r="AO194" s="523">
        <f t="shared" si="273"/>
        <v>251</v>
      </c>
      <c r="AP194" s="523">
        <f t="shared" si="274"/>
        <v>32</v>
      </c>
      <c r="AQ194" s="523">
        <f t="shared" si="275"/>
        <v>122</v>
      </c>
      <c r="AR194" s="523">
        <f t="shared" si="276"/>
        <v>1</v>
      </c>
      <c r="AT194" s="16" t="s">
        <v>325</v>
      </c>
      <c r="AU194" s="13">
        <v>14</v>
      </c>
      <c r="AV194" s="13">
        <v>24</v>
      </c>
      <c r="AW194" s="13">
        <v>18</v>
      </c>
      <c r="AX194" s="13">
        <v>18</v>
      </c>
      <c r="AY194" s="13">
        <v>22</v>
      </c>
      <c r="AZ194" s="13">
        <v>28</v>
      </c>
      <c r="BA194" s="13">
        <v>21</v>
      </c>
      <c r="BB194" s="13">
        <v>26</v>
      </c>
      <c r="BC194" s="13">
        <v>32</v>
      </c>
      <c r="BD194" s="13">
        <v>30</v>
      </c>
      <c r="BE194" s="13">
        <v>26</v>
      </c>
      <c r="BF194" s="13">
        <v>29</v>
      </c>
      <c r="BG194" s="13">
        <v>29</v>
      </c>
      <c r="BH194" s="13">
        <v>32</v>
      </c>
      <c r="BI194" s="13">
        <v>35</v>
      </c>
      <c r="BJ194" s="13">
        <v>41</v>
      </c>
      <c r="BK194" s="13">
        <v>54</v>
      </c>
      <c r="BL194" s="13">
        <v>43</v>
      </c>
      <c r="BM194" s="13">
        <v>65</v>
      </c>
      <c r="BN194" s="13">
        <v>70</v>
      </c>
      <c r="BO194" s="13">
        <v>70</v>
      </c>
      <c r="BP194" s="13">
        <v>85</v>
      </c>
      <c r="BQ194" s="13">
        <v>119</v>
      </c>
      <c r="BR194" s="13">
        <v>112</v>
      </c>
      <c r="BS194" s="13">
        <v>93</v>
      </c>
      <c r="BT194" s="13">
        <v>115</v>
      </c>
      <c r="BU194" s="13">
        <v>127</v>
      </c>
      <c r="BV194" s="13">
        <v>120</v>
      </c>
      <c r="BW194" s="13">
        <v>114</v>
      </c>
      <c r="BX194" s="13">
        <v>132</v>
      </c>
      <c r="BY194" s="13">
        <v>137</v>
      </c>
      <c r="BZ194" s="13">
        <v>104</v>
      </c>
      <c r="CA194" s="13">
        <v>118</v>
      </c>
      <c r="CB194" s="13">
        <v>108</v>
      </c>
      <c r="CC194" s="13">
        <v>108</v>
      </c>
      <c r="CD194" s="13">
        <v>109</v>
      </c>
      <c r="CE194" s="13">
        <v>104</v>
      </c>
      <c r="CF194" s="13">
        <v>81</v>
      </c>
      <c r="CG194" s="13">
        <v>105</v>
      </c>
      <c r="CH194" s="13">
        <v>110</v>
      </c>
      <c r="CI194" s="13">
        <v>111</v>
      </c>
      <c r="CJ194" s="13">
        <v>99</v>
      </c>
      <c r="CK194" s="13">
        <v>95</v>
      </c>
      <c r="CL194" s="13">
        <v>100</v>
      </c>
      <c r="CM194" s="13">
        <v>79</v>
      </c>
      <c r="CN194" s="13">
        <v>102</v>
      </c>
      <c r="CO194" s="13">
        <v>92</v>
      </c>
      <c r="CP194" s="13">
        <v>93</v>
      </c>
      <c r="CQ194" s="13">
        <v>97</v>
      </c>
      <c r="CR194" s="13">
        <v>78</v>
      </c>
      <c r="CS194" s="13">
        <v>69</v>
      </c>
      <c r="CT194" s="13">
        <v>98</v>
      </c>
      <c r="CU194" s="13">
        <v>66</v>
      </c>
      <c r="CV194" s="13">
        <v>72</v>
      </c>
      <c r="CW194" s="13">
        <v>66</v>
      </c>
      <c r="CX194" s="13">
        <v>67</v>
      </c>
      <c r="CY194" s="13">
        <v>65</v>
      </c>
      <c r="CZ194" s="13">
        <v>70</v>
      </c>
      <c r="DA194" s="13">
        <v>60</v>
      </c>
      <c r="DB194" s="13">
        <v>58</v>
      </c>
      <c r="DC194" s="13">
        <v>57</v>
      </c>
      <c r="DD194" s="13">
        <v>51</v>
      </c>
      <c r="DE194" s="13">
        <v>45</v>
      </c>
      <c r="DF194" s="13">
        <v>35</v>
      </c>
      <c r="DG194" s="13">
        <v>43</v>
      </c>
      <c r="DH194" s="13">
        <v>35</v>
      </c>
      <c r="DI194" s="13">
        <v>31</v>
      </c>
      <c r="DJ194" s="13">
        <v>28</v>
      </c>
      <c r="DK194" s="13">
        <v>27</v>
      </c>
      <c r="DL194" s="13">
        <v>28</v>
      </c>
      <c r="DM194" s="13">
        <v>26</v>
      </c>
      <c r="DN194" s="13">
        <v>28</v>
      </c>
      <c r="DO194" s="13">
        <v>32</v>
      </c>
      <c r="DP194" s="13">
        <v>28</v>
      </c>
      <c r="DQ194" s="13">
        <v>27</v>
      </c>
      <c r="DR194" s="13">
        <v>27</v>
      </c>
      <c r="DS194" s="13">
        <v>25</v>
      </c>
      <c r="DT194" s="13">
        <v>26</v>
      </c>
      <c r="DU194" s="13">
        <v>26</v>
      </c>
      <c r="DV194" s="13">
        <v>17</v>
      </c>
      <c r="DW194" s="13">
        <v>23</v>
      </c>
      <c r="DX194" s="13">
        <v>28</v>
      </c>
      <c r="DY194" s="13">
        <v>29</v>
      </c>
      <c r="DZ194" s="13">
        <v>23</v>
      </c>
      <c r="EA194" s="13">
        <v>27</v>
      </c>
      <c r="EB194" s="13">
        <v>23</v>
      </c>
      <c r="EC194" s="13">
        <v>24</v>
      </c>
      <c r="ED194" s="13">
        <v>25</v>
      </c>
      <c r="EE194" s="13">
        <v>26</v>
      </c>
      <c r="EF194" s="13">
        <v>23</v>
      </c>
      <c r="EG194" s="13">
        <v>22</v>
      </c>
      <c r="EH194" s="13">
        <v>19</v>
      </c>
      <c r="EI194" s="13">
        <v>16</v>
      </c>
      <c r="EJ194" s="13">
        <v>9</v>
      </c>
      <c r="EK194" s="13">
        <v>10</v>
      </c>
      <c r="EL194" s="13">
        <v>6</v>
      </c>
      <c r="EM194" s="13">
        <v>16</v>
      </c>
      <c r="EN194" s="13">
        <v>5</v>
      </c>
      <c r="EO194" s="13">
        <v>8</v>
      </c>
      <c r="EP194" s="13">
        <v>5</v>
      </c>
      <c r="EQ194" s="13">
        <v>1</v>
      </c>
      <c r="ER194" s="13">
        <v>2</v>
      </c>
      <c r="ES194" s="13">
        <v>2</v>
      </c>
      <c r="ET194" s="13"/>
      <c r="EU194" s="13"/>
      <c r="EV194" s="13"/>
      <c r="EW194" s="13"/>
      <c r="EX194" s="13"/>
      <c r="EY194" s="13"/>
      <c r="EZ194" s="13"/>
      <c r="FA194" s="13">
        <v>1</v>
      </c>
      <c r="FB194" s="13">
        <v>1</v>
      </c>
      <c r="FC194" s="57">
        <v>5481</v>
      </c>
      <c r="FD194" s="13">
        <v>15</v>
      </c>
      <c r="FE194" s="13">
        <v>21</v>
      </c>
      <c r="FF194" s="13">
        <v>27</v>
      </c>
      <c r="FG194" s="13">
        <v>16</v>
      </c>
      <c r="FH194" s="13">
        <v>16</v>
      </c>
      <c r="FI194" s="13">
        <v>27</v>
      </c>
      <c r="FJ194" s="13">
        <v>35</v>
      </c>
      <c r="FK194" s="13">
        <v>25</v>
      </c>
      <c r="FL194" s="13">
        <v>19</v>
      </c>
      <c r="FM194" s="13">
        <v>30</v>
      </c>
      <c r="FN194" s="13">
        <v>25</v>
      </c>
      <c r="FO194" s="13">
        <v>23</v>
      </c>
      <c r="FP194" s="13">
        <v>31</v>
      </c>
      <c r="FQ194" s="13">
        <v>26</v>
      </c>
      <c r="FR194" s="13">
        <v>34</v>
      </c>
      <c r="FS194" s="13">
        <v>26</v>
      </c>
      <c r="FT194" s="13">
        <v>49</v>
      </c>
      <c r="FU194" s="13">
        <v>43</v>
      </c>
      <c r="FV194" s="13">
        <v>66</v>
      </c>
      <c r="FW194" s="13">
        <v>72</v>
      </c>
      <c r="FX194" s="13">
        <v>78</v>
      </c>
      <c r="FY194" s="13">
        <v>90</v>
      </c>
      <c r="FZ194" s="13">
        <v>89</v>
      </c>
      <c r="GA194" s="13">
        <v>118</v>
      </c>
      <c r="GB194" s="13">
        <v>111</v>
      </c>
      <c r="GC194" s="13">
        <v>129</v>
      </c>
      <c r="GD194" s="13">
        <v>146</v>
      </c>
      <c r="GE194" s="13">
        <v>103</v>
      </c>
      <c r="GF194" s="13">
        <v>113</v>
      </c>
      <c r="GG194" s="13">
        <v>120</v>
      </c>
      <c r="GH194" s="13">
        <v>108</v>
      </c>
      <c r="GI194" s="13">
        <v>121</v>
      </c>
      <c r="GJ194" s="13">
        <v>120</v>
      </c>
      <c r="GK194" s="13">
        <v>106</v>
      </c>
      <c r="GL194" s="13">
        <v>129</v>
      </c>
      <c r="GM194" s="13">
        <v>125</v>
      </c>
      <c r="GN194" s="13">
        <v>115</v>
      </c>
      <c r="GO194" s="13">
        <v>114</v>
      </c>
      <c r="GP194" s="13">
        <v>129</v>
      </c>
      <c r="GQ194" s="13">
        <v>112</v>
      </c>
      <c r="GR194" s="13">
        <v>121</v>
      </c>
      <c r="GS194" s="13">
        <v>107</v>
      </c>
      <c r="GT194" s="13">
        <v>122</v>
      </c>
      <c r="GU194" s="13">
        <v>103</v>
      </c>
      <c r="GV194" s="13">
        <v>93</v>
      </c>
      <c r="GW194" s="13">
        <v>103</v>
      </c>
      <c r="GX194" s="13">
        <v>104</v>
      </c>
      <c r="GY194" s="13">
        <v>106</v>
      </c>
      <c r="GZ194" s="13">
        <v>111</v>
      </c>
      <c r="HA194" s="13">
        <v>93</v>
      </c>
      <c r="HB194" s="13">
        <v>94</v>
      </c>
      <c r="HC194" s="13">
        <v>94</v>
      </c>
      <c r="HD194" s="13">
        <v>79</v>
      </c>
      <c r="HE194" s="13">
        <v>84</v>
      </c>
      <c r="HF194" s="13">
        <v>88</v>
      </c>
      <c r="HG194" s="13">
        <v>87</v>
      </c>
      <c r="HH194" s="13">
        <v>71</v>
      </c>
      <c r="HI194" s="13">
        <v>69</v>
      </c>
      <c r="HJ194" s="13">
        <v>76</v>
      </c>
      <c r="HK194" s="13">
        <v>68</v>
      </c>
      <c r="HL194" s="13">
        <v>66</v>
      </c>
      <c r="HM194" s="13">
        <v>58</v>
      </c>
      <c r="HN194" s="13">
        <v>63</v>
      </c>
      <c r="HO194" s="13">
        <v>57</v>
      </c>
      <c r="HP194" s="13">
        <v>44</v>
      </c>
      <c r="HQ194" s="13">
        <v>42</v>
      </c>
      <c r="HR194" s="13">
        <v>44</v>
      </c>
      <c r="HS194" s="13">
        <v>40</v>
      </c>
      <c r="HT194" s="13">
        <v>41</v>
      </c>
      <c r="HU194" s="13">
        <v>33</v>
      </c>
      <c r="HV194" s="13">
        <v>32</v>
      </c>
      <c r="HW194" s="13">
        <v>37</v>
      </c>
      <c r="HX194" s="13">
        <v>43</v>
      </c>
      <c r="HY194" s="13">
        <v>32</v>
      </c>
      <c r="HZ194" s="13">
        <v>23</v>
      </c>
      <c r="IA194" s="13">
        <v>26</v>
      </c>
      <c r="IB194" s="13">
        <v>24</v>
      </c>
      <c r="IC194" s="13">
        <v>25</v>
      </c>
      <c r="ID194" s="13">
        <v>25</v>
      </c>
      <c r="IE194" s="13">
        <v>15</v>
      </c>
      <c r="IF194" s="13">
        <v>20</v>
      </c>
      <c r="IG194" s="13">
        <v>16</v>
      </c>
      <c r="IH194" s="13">
        <v>23</v>
      </c>
      <c r="II194" s="13">
        <v>13</v>
      </c>
      <c r="IJ194" s="13">
        <v>11</v>
      </c>
      <c r="IK194" s="13">
        <v>12</v>
      </c>
      <c r="IL194" s="13">
        <v>13</v>
      </c>
      <c r="IM194" s="13">
        <v>9</v>
      </c>
      <c r="IN194" s="13">
        <v>7</v>
      </c>
      <c r="IO194" s="13">
        <v>6</v>
      </c>
      <c r="IP194" s="13">
        <v>8</v>
      </c>
      <c r="IQ194" s="13">
        <v>10</v>
      </c>
      <c r="IR194" s="13">
        <v>5</v>
      </c>
      <c r="IS194" s="13">
        <v>1</v>
      </c>
      <c r="IT194" s="13">
        <v>3</v>
      </c>
      <c r="IU194" s="13">
        <v>1</v>
      </c>
      <c r="IV194" s="13">
        <v>1</v>
      </c>
      <c r="IW194" s="13">
        <v>1</v>
      </c>
      <c r="IX194" s="13"/>
      <c r="IY194" s="13">
        <v>1</v>
      </c>
      <c r="IZ194" s="13"/>
      <c r="JA194" s="13"/>
      <c r="JB194" s="13">
        <v>1</v>
      </c>
      <c r="JC194" s="13"/>
      <c r="JD194" s="13"/>
      <c r="JE194" s="13"/>
      <c r="JF194" s="13"/>
      <c r="JG194" s="13"/>
      <c r="JH194" s="57">
        <v>5707</v>
      </c>
      <c r="JI194" s="13">
        <v>11188</v>
      </c>
    </row>
    <row r="195" spans="23:269">
      <c r="W195" s="16"/>
      <c r="X195" s="523">
        <f t="shared" si="256"/>
        <v>73</v>
      </c>
      <c r="Y195" s="523">
        <f t="shared" si="257"/>
        <v>64</v>
      </c>
      <c r="Z195" s="523">
        <f t="shared" si="258"/>
        <v>122</v>
      </c>
      <c r="AA195" s="523">
        <f t="shared" si="259"/>
        <v>116</v>
      </c>
      <c r="AB195" s="523">
        <f t="shared" si="260"/>
        <v>606</v>
      </c>
      <c r="AC195" s="523">
        <f t="shared" si="261"/>
        <v>530</v>
      </c>
      <c r="AD195" s="523">
        <f t="shared" si="262"/>
        <v>708</v>
      </c>
      <c r="AE195" s="523">
        <f t="shared" si="263"/>
        <v>521</v>
      </c>
      <c r="AF195" s="523">
        <f t="shared" si="264"/>
        <v>446</v>
      </c>
      <c r="AG195" s="523">
        <f t="shared" si="265"/>
        <v>341</v>
      </c>
      <c r="AH195" s="523">
        <f t="shared" si="266"/>
        <v>284</v>
      </c>
      <c r="AI195" s="523">
        <f t="shared" si="267"/>
        <v>250</v>
      </c>
      <c r="AJ195" s="523">
        <f t="shared" si="268"/>
        <v>198</v>
      </c>
      <c r="AK195" s="523">
        <f t="shared" si="269"/>
        <v>137</v>
      </c>
      <c r="AL195" s="523">
        <f t="shared" si="270"/>
        <v>162</v>
      </c>
      <c r="AM195" s="523">
        <f t="shared" si="271"/>
        <v>148</v>
      </c>
      <c r="AN195" s="523">
        <f t="shared" si="272"/>
        <v>96</v>
      </c>
      <c r="AO195" s="523">
        <f t="shared" si="273"/>
        <v>167</v>
      </c>
      <c r="AP195" s="523">
        <f t="shared" si="274"/>
        <v>37</v>
      </c>
      <c r="AQ195" s="523">
        <f t="shared" si="275"/>
        <v>179</v>
      </c>
      <c r="AR195" s="523">
        <f t="shared" si="276"/>
        <v>12</v>
      </c>
      <c r="AT195" s="16" t="s">
        <v>290</v>
      </c>
      <c r="AU195" s="13">
        <v>17</v>
      </c>
      <c r="AV195" s="13">
        <v>2</v>
      </c>
      <c r="AW195" s="13">
        <v>5</v>
      </c>
      <c r="AX195" s="13">
        <v>3</v>
      </c>
      <c r="AY195" s="13">
        <v>11</v>
      </c>
      <c r="AZ195" s="13">
        <v>11</v>
      </c>
      <c r="BA195" s="13">
        <v>3</v>
      </c>
      <c r="BB195" s="13">
        <v>3</v>
      </c>
      <c r="BC195" s="13">
        <v>5</v>
      </c>
      <c r="BD195" s="13">
        <v>4</v>
      </c>
      <c r="BE195" s="13">
        <v>3</v>
      </c>
      <c r="BF195" s="13">
        <v>7</v>
      </c>
      <c r="BG195" s="13">
        <v>5</v>
      </c>
      <c r="BH195" s="13">
        <v>10</v>
      </c>
      <c r="BI195" s="13">
        <v>12</v>
      </c>
      <c r="BJ195" s="13">
        <v>7</v>
      </c>
      <c r="BK195" s="13">
        <v>15</v>
      </c>
      <c r="BL195" s="13">
        <v>18</v>
      </c>
      <c r="BM195" s="13">
        <v>15</v>
      </c>
      <c r="BN195" s="13">
        <v>24</v>
      </c>
      <c r="BO195" s="13">
        <v>24</v>
      </c>
      <c r="BP195" s="13">
        <v>43</v>
      </c>
      <c r="BQ195" s="13">
        <v>37</v>
      </c>
      <c r="BR195" s="13">
        <v>49</v>
      </c>
      <c r="BS195" s="13">
        <v>61</v>
      </c>
      <c r="BT195" s="13">
        <v>58</v>
      </c>
      <c r="BU195" s="13">
        <v>61</v>
      </c>
      <c r="BV195" s="13">
        <v>59</v>
      </c>
      <c r="BW195" s="13">
        <v>57</v>
      </c>
      <c r="BX195" s="13">
        <v>81</v>
      </c>
      <c r="BY195" s="13">
        <v>74</v>
      </c>
      <c r="BZ195" s="13">
        <v>68</v>
      </c>
      <c r="CA195" s="13">
        <v>59</v>
      </c>
      <c r="CB195" s="13">
        <v>52</v>
      </c>
      <c r="CC195" s="13">
        <v>51</v>
      </c>
      <c r="CD195" s="13">
        <v>44</v>
      </c>
      <c r="CE195" s="13">
        <v>45</v>
      </c>
      <c r="CF195" s="13">
        <v>33</v>
      </c>
      <c r="CG195" s="13">
        <v>43</v>
      </c>
      <c r="CH195" s="13">
        <v>52</v>
      </c>
      <c r="CI195" s="13">
        <v>39</v>
      </c>
      <c r="CJ195" s="13">
        <v>33</v>
      </c>
      <c r="CK195" s="13">
        <v>40</v>
      </c>
      <c r="CL195" s="13">
        <v>25</v>
      </c>
      <c r="CM195" s="13">
        <v>38</v>
      </c>
      <c r="CN195" s="13">
        <v>33</v>
      </c>
      <c r="CO195" s="13">
        <v>36</v>
      </c>
      <c r="CP195" s="13">
        <v>41</v>
      </c>
      <c r="CQ195" s="13">
        <v>26</v>
      </c>
      <c r="CR195" s="13">
        <v>30</v>
      </c>
      <c r="CS195" s="13">
        <v>26</v>
      </c>
      <c r="CT195" s="13">
        <v>28</v>
      </c>
      <c r="CU195" s="13">
        <v>30</v>
      </c>
      <c r="CV195" s="13">
        <v>27</v>
      </c>
      <c r="CW195" s="13">
        <v>22</v>
      </c>
      <c r="CX195" s="13">
        <v>29</v>
      </c>
      <c r="CY195" s="13">
        <v>31</v>
      </c>
      <c r="CZ195" s="13">
        <v>21</v>
      </c>
      <c r="DA195" s="13">
        <v>16</v>
      </c>
      <c r="DB195" s="13">
        <v>20</v>
      </c>
      <c r="DC195" s="13">
        <v>21</v>
      </c>
      <c r="DD195" s="13">
        <v>12</v>
      </c>
      <c r="DE195" s="13">
        <v>13</v>
      </c>
      <c r="DF195" s="13">
        <v>15</v>
      </c>
      <c r="DG195" s="13">
        <v>19</v>
      </c>
      <c r="DH195" s="13">
        <v>7</v>
      </c>
      <c r="DI195" s="13">
        <v>6</v>
      </c>
      <c r="DJ195" s="13">
        <v>15</v>
      </c>
      <c r="DK195" s="13">
        <v>15</v>
      </c>
      <c r="DL195" s="13">
        <v>14</v>
      </c>
      <c r="DM195" s="13">
        <v>15</v>
      </c>
      <c r="DN195" s="13">
        <v>14</v>
      </c>
      <c r="DO195" s="13">
        <v>13</v>
      </c>
      <c r="DP195" s="13">
        <v>18</v>
      </c>
      <c r="DQ195" s="13">
        <v>14</v>
      </c>
      <c r="DR195" s="13">
        <v>16</v>
      </c>
      <c r="DS195" s="13">
        <v>14</v>
      </c>
      <c r="DT195" s="13">
        <v>16</v>
      </c>
      <c r="DU195" s="13">
        <v>20</v>
      </c>
      <c r="DV195" s="13">
        <v>8</v>
      </c>
      <c r="DW195" s="13">
        <v>12</v>
      </c>
      <c r="DX195" s="13">
        <v>15</v>
      </c>
      <c r="DY195" s="13">
        <v>13</v>
      </c>
      <c r="DZ195" s="13">
        <v>16</v>
      </c>
      <c r="EA195" s="13">
        <v>14</v>
      </c>
      <c r="EB195" s="13">
        <v>25</v>
      </c>
      <c r="EC195" s="13">
        <v>15</v>
      </c>
      <c r="ED195" s="13">
        <v>16</v>
      </c>
      <c r="EE195" s="13">
        <v>21</v>
      </c>
      <c r="EF195" s="13">
        <v>20</v>
      </c>
      <c r="EG195" s="13">
        <v>23</v>
      </c>
      <c r="EH195" s="13">
        <v>23</v>
      </c>
      <c r="EI195" s="13">
        <v>16</v>
      </c>
      <c r="EJ195" s="13">
        <v>16</v>
      </c>
      <c r="EK195" s="13">
        <v>25</v>
      </c>
      <c r="EL195" s="13">
        <v>16</v>
      </c>
      <c r="EM195" s="13">
        <v>17</v>
      </c>
      <c r="EN195" s="13">
        <v>10</v>
      </c>
      <c r="EO195" s="13">
        <v>7</v>
      </c>
      <c r="EP195" s="13">
        <v>5</v>
      </c>
      <c r="EQ195" s="13">
        <v>7</v>
      </c>
      <c r="ER195" s="13">
        <v>5</v>
      </c>
      <c r="ES195" s="13"/>
      <c r="ET195" s="13"/>
      <c r="EU195" s="13"/>
      <c r="EV195" s="13">
        <v>2</v>
      </c>
      <c r="EW195" s="13"/>
      <c r="EX195" s="13">
        <v>2</v>
      </c>
      <c r="EY195" s="13"/>
      <c r="EZ195" s="13">
        <v>4</v>
      </c>
      <c r="FA195" s="13">
        <v>1</v>
      </c>
      <c r="FB195" s="13">
        <v>5</v>
      </c>
      <c r="FC195" s="57">
        <v>2458</v>
      </c>
      <c r="FD195" s="13">
        <v>21</v>
      </c>
      <c r="FE195" s="13">
        <v>5</v>
      </c>
      <c r="FF195" s="13">
        <v>5</v>
      </c>
      <c r="FG195" s="13">
        <v>4</v>
      </c>
      <c r="FH195" s="13">
        <v>6</v>
      </c>
      <c r="FI195" s="13">
        <v>9</v>
      </c>
      <c r="FJ195" s="13">
        <v>5</v>
      </c>
      <c r="FK195" s="13">
        <v>4</v>
      </c>
      <c r="FL195" s="13">
        <v>8</v>
      </c>
      <c r="FM195" s="13">
        <v>6</v>
      </c>
      <c r="FN195" s="13">
        <v>10</v>
      </c>
      <c r="FO195" s="13">
        <v>17</v>
      </c>
      <c r="FP195" s="13">
        <v>3</v>
      </c>
      <c r="FQ195" s="13">
        <v>4</v>
      </c>
      <c r="FR195" s="13">
        <v>8</v>
      </c>
      <c r="FS195" s="13">
        <v>9</v>
      </c>
      <c r="FT195" s="13">
        <v>17</v>
      </c>
      <c r="FU195" s="13">
        <v>13</v>
      </c>
      <c r="FV195" s="13">
        <v>17</v>
      </c>
      <c r="FW195" s="13">
        <v>24</v>
      </c>
      <c r="FX195" s="13">
        <v>30</v>
      </c>
      <c r="FY195" s="13">
        <v>56</v>
      </c>
      <c r="FZ195" s="13">
        <v>43</v>
      </c>
      <c r="GA195" s="13">
        <v>47</v>
      </c>
      <c r="GB195" s="13">
        <v>63</v>
      </c>
      <c r="GC195" s="13">
        <v>69</v>
      </c>
      <c r="GD195" s="13">
        <v>71</v>
      </c>
      <c r="GE195" s="13">
        <v>84</v>
      </c>
      <c r="GF195" s="13">
        <v>65</v>
      </c>
      <c r="GG195" s="13">
        <v>78</v>
      </c>
      <c r="GH195" s="13">
        <v>100</v>
      </c>
      <c r="GI195" s="13">
        <v>75</v>
      </c>
      <c r="GJ195" s="13">
        <v>80</v>
      </c>
      <c r="GK195" s="13">
        <v>76</v>
      </c>
      <c r="GL195" s="13">
        <v>69</v>
      </c>
      <c r="GM195" s="13">
        <v>80</v>
      </c>
      <c r="GN195" s="13">
        <v>73</v>
      </c>
      <c r="GO195" s="13">
        <v>62</v>
      </c>
      <c r="GP195" s="13">
        <v>49</v>
      </c>
      <c r="GQ195" s="13">
        <v>44</v>
      </c>
      <c r="GR195" s="13">
        <v>58</v>
      </c>
      <c r="GS195" s="13">
        <v>44</v>
      </c>
      <c r="GT195" s="13">
        <v>56</v>
      </c>
      <c r="GU195" s="13">
        <v>43</v>
      </c>
      <c r="GV195" s="13">
        <v>35</v>
      </c>
      <c r="GW195" s="13">
        <v>55</v>
      </c>
      <c r="GX195" s="13">
        <v>39</v>
      </c>
      <c r="GY195" s="13">
        <v>36</v>
      </c>
      <c r="GZ195" s="13">
        <v>45</v>
      </c>
      <c r="HA195" s="13">
        <v>35</v>
      </c>
      <c r="HB195" s="13">
        <v>38</v>
      </c>
      <c r="HC195" s="13">
        <v>30</v>
      </c>
      <c r="HD195" s="13">
        <v>33</v>
      </c>
      <c r="HE195" s="13">
        <v>22</v>
      </c>
      <c r="HF195" s="13">
        <v>34</v>
      </c>
      <c r="HG195" s="13">
        <v>24</v>
      </c>
      <c r="HH195" s="13">
        <v>30</v>
      </c>
      <c r="HI195" s="13">
        <v>24</v>
      </c>
      <c r="HJ195" s="13">
        <v>18</v>
      </c>
      <c r="HK195" s="13">
        <v>31</v>
      </c>
      <c r="HL195" s="13">
        <v>23</v>
      </c>
      <c r="HM195" s="13">
        <v>22</v>
      </c>
      <c r="HN195" s="13">
        <v>27</v>
      </c>
      <c r="HO195" s="13">
        <v>20</v>
      </c>
      <c r="HP195" s="13">
        <v>21</v>
      </c>
      <c r="HQ195" s="13">
        <v>18</v>
      </c>
      <c r="HR195" s="13">
        <v>17</v>
      </c>
      <c r="HS195" s="13">
        <v>17</v>
      </c>
      <c r="HT195" s="13">
        <v>17</v>
      </c>
      <c r="HU195" s="13">
        <v>16</v>
      </c>
      <c r="HV195" s="13">
        <v>11</v>
      </c>
      <c r="HW195" s="13">
        <v>15</v>
      </c>
      <c r="HX195" s="13">
        <v>24</v>
      </c>
      <c r="HY195" s="13">
        <v>22</v>
      </c>
      <c r="HZ195" s="13">
        <v>13</v>
      </c>
      <c r="IA195" s="13">
        <v>16</v>
      </c>
      <c r="IB195" s="13">
        <v>19</v>
      </c>
      <c r="IC195" s="13">
        <v>17</v>
      </c>
      <c r="ID195" s="13">
        <v>16</v>
      </c>
      <c r="IE195" s="13">
        <v>9</v>
      </c>
      <c r="IF195" s="13">
        <v>16</v>
      </c>
      <c r="IG195" s="13">
        <v>8</v>
      </c>
      <c r="IH195" s="13">
        <v>10</v>
      </c>
      <c r="II195" s="13">
        <v>13</v>
      </c>
      <c r="IJ195" s="13">
        <v>8</v>
      </c>
      <c r="IK195" s="13">
        <v>9</v>
      </c>
      <c r="IL195" s="13">
        <v>10</v>
      </c>
      <c r="IM195" s="13">
        <v>6</v>
      </c>
      <c r="IN195" s="13">
        <v>8</v>
      </c>
      <c r="IO195" s="13">
        <v>8</v>
      </c>
      <c r="IP195" s="13">
        <v>10</v>
      </c>
      <c r="IQ195" s="13">
        <v>5</v>
      </c>
      <c r="IR195" s="13">
        <v>1</v>
      </c>
      <c r="IS195" s="13">
        <v>1</v>
      </c>
      <c r="IT195" s="13">
        <v>1</v>
      </c>
      <c r="IU195" s="13">
        <v>4</v>
      </c>
      <c r="IV195" s="13">
        <v>2</v>
      </c>
      <c r="IW195" s="13">
        <v>2</v>
      </c>
      <c r="IX195" s="13">
        <v>1</v>
      </c>
      <c r="IY195" s="13">
        <v>1</v>
      </c>
      <c r="IZ195" s="13">
        <v>1</v>
      </c>
      <c r="JA195" s="13"/>
      <c r="JB195" s="13">
        <v>1</v>
      </c>
      <c r="JC195" s="13"/>
      <c r="JD195" s="13">
        <v>1</v>
      </c>
      <c r="JE195" s="13">
        <v>6</v>
      </c>
      <c r="JF195" s="13"/>
      <c r="JG195" s="13">
        <v>7</v>
      </c>
      <c r="JH195" s="57">
        <v>2739</v>
      </c>
      <c r="JI195" s="13">
        <v>5197</v>
      </c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AO179 AM179 AK179 AI179 AG179 AE179 AC179 AA179 Y179 X180:AQ195 X179 Z179 AB179 AD179 AF179 AH179 AJ179 AL179 AN179 AP179:AQ179 AA13 AC13 AE13 AG13 AI13 AK13 AM13 AO13 X14:AQ15 X13:Z13 AP13:AQ13 AN13 AL13 AJ13 AH13 AF13 AD13 AB13 Z19 AB19 AD19 AF19 AH19 AJ19 AL19 AN19 AP19:AQ19 X19 AO19 AM19 AK19 AI19 AG19 AE19 AC19 AA19 Y19 X20:AQ35 AO7 AM7 AK7 AI7 AG7 AE7 AC7 AA7 Y7 X8:AQ9 X7 Z7 AB7 AD7 AF7 AH7 AJ7 AL7 AN7 AP7:AQ7 AO38 AM38 AK38 AI38 AG38 AE38 AC38 AA38 Y38 X39:AQ174 X38 Z38 AB38 AD38 AF38 AH38 AJ38 AL38 AN38 AP38:AQ38" formulaRange="1"/>
    <ignoredError sqref="D2:E2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95"/>
  <sheetViews>
    <sheetView zoomScale="70" zoomScaleNormal="70" workbookViewId="0">
      <selection sqref="A1:A2"/>
    </sheetView>
  </sheetViews>
  <sheetFormatPr baseColWidth="10" defaultColWidth="11.44140625" defaultRowHeight="13.2" outlineLevelCol="1"/>
  <cols>
    <col min="1" max="1" width="26.6640625" style="236" customWidth="1"/>
    <col min="2" max="21" width="8.109375" style="37" customWidth="1" outlineLevel="1"/>
    <col min="22" max="22" width="11.44140625" style="236"/>
    <col min="23" max="23" width="28.6640625" style="470" bestFit="1" customWidth="1"/>
    <col min="24" max="44" width="7.109375" style="426" customWidth="1"/>
    <col min="45" max="45" width="4.44140625" style="93" customWidth="1"/>
    <col min="46" max="46" width="28.6640625" style="426" bestFit="1" customWidth="1"/>
    <col min="47" max="157" width="4.44140625" style="19" customWidth="1"/>
    <col min="158" max="158" width="14.44140625" style="19" bestFit="1" customWidth="1"/>
    <col min="159" max="159" width="16.33203125" style="19" bestFit="1" customWidth="1"/>
    <col min="160" max="266" width="4.44140625" style="19" customWidth="1"/>
    <col min="267" max="267" width="8" style="19" customWidth="1"/>
    <col min="268" max="268" width="14.44140625" style="19" bestFit="1" customWidth="1"/>
    <col min="269" max="269" width="10" style="19" customWidth="1"/>
    <col min="270" max="270" width="14.44140625" style="19" bestFit="1" customWidth="1"/>
    <col min="271" max="368" width="4.44140625" style="19" customWidth="1"/>
    <col min="369" max="370" width="14.44140625" style="19" bestFit="1" customWidth="1"/>
    <col min="371" max="371" width="12.44140625" style="19" bestFit="1" customWidth="1"/>
    <col min="372" max="372" width="14.44140625" style="19" bestFit="1" customWidth="1"/>
    <col min="373" max="374" width="14.5546875" style="19" bestFit="1" customWidth="1"/>
    <col min="375" max="16384" width="11.44140625" style="236"/>
  </cols>
  <sheetData>
    <row r="1" spans="1:381" ht="21">
      <c r="A1" s="719" t="s">
        <v>0</v>
      </c>
      <c r="B1" s="681" t="s">
        <v>281</v>
      </c>
      <c r="C1" s="682"/>
      <c r="D1" s="682"/>
      <c r="E1" s="682"/>
      <c r="F1" s="682"/>
      <c r="G1" s="682"/>
      <c r="H1" s="682"/>
      <c r="I1" s="682"/>
      <c r="J1" s="682"/>
      <c r="K1" s="682"/>
      <c r="L1" s="656">
        <f>+A3</f>
        <v>44393</v>
      </c>
      <c r="M1" s="683"/>
      <c r="N1" s="683"/>
      <c r="O1" s="683"/>
      <c r="P1" s="683"/>
      <c r="Q1" s="683"/>
      <c r="R1" s="683"/>
      <c r="S1" s="683"/>
      <c r="T1" s="683"/>
      <c r="U1" s="684"/>
    </row>
    <row r="2" spans="1:381">
      <c r="A2" s="720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</row>
    <row r="3" spans="1:381" ht="23.4" thickBot="1">
      <c r="A3" s="1">
        <f>+'16-7'!A3</f>
        <v>44393</v>
      </c>
      <c r="B3" s="70" t="s">
        <v>264</v>
      </c>
      <c r="C3" s="50" t="s">
        <v>265</v>
      </c>
      <c r="D3" s="50" t="s">
        <v>264</v>
      </c>
      <c r="E3" s="50" t="s">
        <v>265</v>
      </c>
      <c r="F3" s="50" t="s">
        <v>264</v>
      </c>
      <c r="G3" s="50" t="s">
        <v>265</v>
      </c>
      <c r="H3" s="50" t="s">
        <v>264</v>
      </c>
      <c r="I3" s="50" t="s">
        <v>265</v>
      </c>
      <c r="J3" s="50" t="s">
        <v>264</v>
      </c>
      <c r="K3" s="50" t="s">
        <v>265</v>
      </c>
      <c r="L3" s="50" t="s">
        <v>264</v>
      </c>
      <c r="M3" s="50" t="s">
        <v>265</v>
      </c>
      <c r="N3" s="50" t="s">
        <v>264</v>
      </c>
      <c r="O3" s="50" t="s">
        <v>265</v>
      </c>
      <c r="P3" s="50" t="s">
        <v>264</v>
      </c>
      <c r="Q3" s="50" t="s">
        <v>265</v>
      </c>
      <c r="R3" s="50" t="s">
        <v>264</v>
      </c>
      <c r="S3" s="50" t="s">
        <v>265</v>
      </c>
      <c r="T3" s="50" t="s">
        <v>264</v>
      </c>
      <c r="U3" s="51" t="s">
        <v>265</v>
      </c>
      <c r="AS3" s="238"/>
      <c r="NJ3" s="469"/>
    </row>
    <row r="4" spans="1:381" ht="14.4">
      <c r="A4" s="69" t="s">
        <v>17</v>
      </c>
      <c r="B4" s="142">
        <f>+B5+B6+B11+B12+B13+B14+B15+B16+B17+B18+B19+B20+B21+B22+B23+B24+B25+B26+B27+B28+B29+B30+B31+B32+B33</f>
        <v>56436</v>
      </c>
      <c r="C4" s="142">
        <f t="shared" ref="C4:U4" si="0">+C5+C6+C11+C12+C13+C14+C15+C16+C17+C18+C19+C20+C21+C22+C23+C24+C25+C26+C27+C28+C29+C30+C31+C32+C33</f>
        <v>52841</v>
      </c>
      <c r="D4" s="142">
        <f t="shared" si="0"/>
        <v>168364</v>
      </c>
      <c r="E4" s="142">
        <f t="shared" si="0"/>
        <v>185739</v>
      </c>
      <c r="F4" s="142">
        <f t="shared" si="0"/>
        <v>478678</v>
      </c>
      <c r="G4" s="142">
        <f t="shared" si="0"/>
        <v>496314</v>
      </c>
      <c r="H4" s="210">
        <f>+H5+H6+H11+H12+H13+H14+H15+H16+H17+H18+H19+H20+H21+H22+H23+H24+H25+H26+H27+H28+H29+H30+H31+H32+H33</f>
        <v>539711</v>
      </c>
      <c r="I4" s="142">
        <f t="shared" si="0"/>
        <v>533619</v>
      </c>
      <c r="J4" s="142">
        <f t="shared" si="0"/>
        <v>453298</v>
      </c>
      <c r="K4" s="142">
        <f t="shared" si="0"/>
        <v>451785</v>
      </c>
      <c r="L4" s="142">
        <f t="shared" si="0"/>
        <v>310474</v>
      </c>
      <c r="M4" s="142">
        <f t="shared" si="0"/>
        <v>313537</v>
      </c>
      <c r="N4" s="142">
        <f t="shared" si="0"/>
        <v>186029</v>
      </c>
      <c r="O4" s="142">
        <f t="shared" si="0"/>
        <v>178694</v>
      </c>
      <c r="P4" s="142">
        <f t="shared" si="0"/>
        <v>92665</v>
      </c>
      <c r="Q4" s="142">
        <f t="shared" si="0"/>
        <v>92353</v>
      </c>
      <c r="R4" s="142">
        <f t="shared" si="0"/>
        <v>34062</v>
      </c>
      <c r="S4" s="142">
        <f t="shared" si="0"/>
        <v>47948</v>
      </c>
      <c r="T4" s="142">
        <f t="shared" si="0"/>
        <v>6311</v>
      </c>
      <c r="U4" s="142">
        <f t="shared" si="0"/>
        <v>16893</v>
      </c>
      <c r="AS4" s="238"/>
      <c r="NJ4" s="469"/>
      <c r="NN4" s="93"/>
    </row>
    <row r="5" spans="1:381" ht="13.8">
      <c r="A5" s="208" t="s">
        <v>18</v>
      </c>
      <c r="B5" s="235">
        <f>VLOOKUP($A5,$W:$AQ,2,FALSE)</f>
        <v>21766</v>
      </c>
      <c r="C5" s="235">
        <f>VLOOKUP($A5,$W:$AQ,3,FALSE)</f>
        <v>20189</v>
      </c>
      <c r="D5" s="235">
        <f>VLOOKUP($A5,$W:$AQ,4,FALSE)</f>
        <v>60797</v>
      </c>
      <c r="E5" s="235">
        <f>VLOOKUP($A5,$W:$AQ,5,FALSE)</f>
        <v>67708</v>
      </c>
      <c r="F5" s="235">
        <f>VLOOKUP($A5,$W:$AQ,6,FALSE)</f>
        <v>199507</v>
      </c>
      <c r="G5" s="235">
        <f>VLOOKUP($A5,$W:$AQ,7,FALSE)</f>
        <v>200462</v>
      </c>
      <c r="H5" s="235">
        <f>VLOOKUP($A5,$W:$AQ,8,FALSE)</f>
        <v>223226</v>
      </c>
      <c r="I5" s="235">
        <f>VLOOKUP($A5,$W:$AQ,9,FALSE)</f>
        <v>214920</v>
      </c>
      <c r="J5" s="235">
        <f>VLOOKUP($A5,$W:$AQ,10,FALSE)</f>
        <v>190077</v>
      </c>
      <c r="K5" s="235">
        <f>VLOOKUP($A5,$W:$AQ,11,FALSE)</f>
        <v>185807</v>
      </c>
      <c r="L5" s="235">
        <f>VLOOKUP($A5,$W:$AQ,12,FALSE)</f>
        <v>130431</v>
      </c>
      <c r="M5" s="235">
        <f>VLOOKUP($A5,$W:$AQ,13,FALSE)</f>
        <v>129515</v>
      </c>
      <c r="N5" s="235">
        <f>VLOOKUP($A5,$W:$AQ,14,FALSE)</f>
        <v>73646</v>
      </c>
      <c r="O5" s="235">
        <f>VLOOKUP($A5,$W:$AQ,15,FALSE)</f>
        <v>69004</v>
      </c>
      <c r="P5" s="235">
        <f>VLOOKUP($A5,$W:$AQ,16,FALSE)</f>
        <v>36049</v>
      </c>
      <c r="Q5" s="235">
        <f>VLOOKUP($A5,$W:$AQ,17,FALSE)</f>
        <v>35392</v>
      </c>
      <c r="R5" s="235">
        <f>VLOOKUP($A5,$W:$AQ,18,FALSE)</f>
        <v>13375</v>
      </c>
      <c r="S5" s="235">
        <f>VLOOKUP($A5,$W:$AQ,19,FALSE)</f>
        <v>18747</v>
      </c>
      <c r="T5" s="235">
        <f>VLOOKUP($A5,$W:$AQ,20,FALSE)</f>
        <v>2479</v>
      </c>
      <c r="U5" s="235">
        <f>VLOOKUP($A5,$W:$AQ,21,FALSE)</f>
        <v>6801</v>
      </c>
      <c r="W5" s="54"/>
      <c r="X5" s="43" t="s">
        <v>16</v>
      </c>
      <c r="Y5" s="40" t="s">
        <v>16</v>
      </c>
      <c r="Z5" s="41" t="s">
        <v>7</v>
      </c>
      <c r="AA5" s="41" t="s">
        <v>7</v>
      </c>
      <c r="AB5" s="40" t="s">
        <v>8</v>
      </c>
      <c r="AC5" s="40" t="s">
        <v>8</v>
      </c>
      <c r="AD5" s="40" t="s">
        <v>9</v>
      </c>
      <c r="AE5" s="40" t="s">
        <v>9</v>
      </c>
      <c r="AF5" s="40" t="s">
        <v>10</v>
      </c>
      <c r="AG5" s="40" t="s">
        <v>10</v>
      </c>
      <c r="AH5" s="40" t="s">
        <v>11</v>
      </c>
      <c r="AI5" s="40" t="s">
        <v>11</v>
      </c>
      <c r="AJ5" s="40" t="s">
        <v>12</v>
      </c>
      <c r="AK5" s="40" t="s">
        <v>12</v>
      </c>
      <c r="AL5" s="40" t="s">
        <v>13</v>
      </c>
      <c r="AM5" s="40" t="s">
        <v>13</v>
      </c>
      <c r="AN5" s="40" t="s">
        <v>14</v>
      </c>
      <c r="AO5" s="40" t="s">
        <v>14</v>
      </c>
      <c r="AP5" s="40" t="s">
        <v>15</v>
      </c>
      <c r="AQ5" s="44" t="s">
        <v>15</v>
      </c>
      <c r="AR5" s="36"/>
      <c r="AT5" s="54"/>
      <c r="AU5" s="54" t="s">
        <v>265</v>
      </c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5" t="s">
        <v>292</v>
      </c>
      <c r="FC5" s="54" t="s">
        <v>264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5" t="s">
        <v>293</v>
      </c>
      <c r="JH5" s="54" t="s">
        <v>268</v>
      </c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5" t="s">
        <v>294</v>
      </c>
      <c r="NM5" s="54" t="s">
        <v>273</v>
      </c>
      <c r="NN5" s="329"/>
      <c r="NO5" s="329"/>
      <c r="NP5" s="329"/>
      <c r="NQ5" s="329"/>
    </row>
    <row r="6" spans="1:381" ht="14.4" thickBot="1">
      <c r="A6" s="208" t="s">
        <v>19</v>
      </c>
      <c r="B6" s="235">
        <f>VLOOKUP($A6,$W:$AQ,2,FALSE)</f>
        <v>8152</v>
      </c>
      <c r="C6" s="235">
        <f>VLOOKUP($A6,$W:$AQ,3,FALSE)</f>
        <v>7516</v>
      </c>
      <c r="D6" s="235">
        <f>VLOOKUP($A6,$W:$AQ,4,FALSE)</f>
        <v>19333</v>
      </c>
      <c r="E6" s="235">
        <f>VLOOKUP($A6,$W:$AQ,5,FALSE)</f>
        <v>19718</v>
      </c>
      <c r="F6" s="235">
        <f>VLOOKUP($A6,$W:$AQ,6,FALSE)</f>
        <v>43504</v>
      </c>
      <c r="G6" s="235">
        <f>VLOOKUP($A6,$W:$AQ,7,FALSE)</f>
        <v>46400</v>
      </c>
      <c r="H6" s="235">
        <f>VLOOKUP($A6,$W:$AQ,8,FALSE)</f>
        <v>50866</v>
      </c>
      <c r="I6" s="235">
        <f>VLOOKUP($A6,$W:$AQ,9,FALSE)</f>
        <v>50186</v>
      </c>
      <c r="J6" s="235">
        <f>VLOOKUP($A6,$W:$AQ,10,FALSE)</f>
        <v>42617</v>
      </c>
      <c r="K6" s="235">
        <f>VLOOKUP($A6,$W:$AQ,11,FALSE)</f>
        <v>41929</v>
      </c>
      <c r="L6" s="235">
        <f>VLOOKUP($A6,$W:$AQ,12,FALSE)</f>
        <v>31991</v>
      </c>
      <c r="M6" s="235">
        <f>VLOOKUP($A6,$W:$AQ,13,FALSE)</f>
        <v>31255</v>
      </c>
      <c r="N6" s="235">
        <f>VLOOKUP($A6,$W:$AQ,14,FALSE)</f>
        <v>20814</v>
      </c>
      <c r="O6" s="235">
        <f>VLOOKUP($A6,$W:$AQ,15,FALSE)</f>
        <v>18694</v>
      </c>
      <c r="P6" s="235">
        <f>VLOOKUP($A6,$W:$AQ,16,FALSE)</f>
        <v>11015</v>
      </c>
      <c r="Q6" s="235">
        <f>VLOOKUP($A6,$W:$AQ,17,FALSE)</f>
        <v>11256</v>
      </c>
      <c r="R6" s="235">
        <f>VLOOKUP($A6,$W:$AQ,18,FALSE)</f>
        <v>4745</v>
      </c>
      <c r="S6" s="235">
        <f>VLOOKUP($A6,$W:$AQ,19,FALSE)</f>
        <v>7350</v>
      </c>
      <c r="T6" s="235">
        <f>VLOOKUP($A6,$W:$AQ,20,FALSE)</f>
        <v>1251</v>
      </c>
      <c r="U6" s="235">
        <f>VLOOKUP($A6,$W:$AQ,21,FALSE)</f>
        <v>3891</v>
      </c>
      <c r="W6" s="18" t="s">
        <v>184</v>
      </c>
      <c r="X6" s="70" t="s">
        <v>264</v>
      </c>
      <c r="Y6" s="50" t="s">
        <v>265</v>
      </c>
      <c r="Z6" s="50" t="s">
        <v>264</v>
      </c>
      <c r="AA6" s="50" t="s">
        <v>265</v>
      </c>
      <c r="AB6" s="50" t="s">
        <v>264</v>
      </c>
      <c r="AC6" s="50" t="s">
        <v>265</v>
      </c>
      <c r="AD6" s="50" t="s">
        <v>264</v>
      </c>
      <c r="AE6" s="50" t="s">
        <v>265</v>
      </c>
      <c r="AF6" s="50" t="s">
        <v>264</v>
      </c>
      <c r="AG6" s="50" t="s">
        <v>265</v>
      </c>
      <c r="AH6" s="50" t="s">
        <v>264</v>
      </c>
      <c r="AI6" s="50" t="s">
        <v>265</v>
      </c>
      <c r="AJ6" s="50" t="s">
        <v>264</v>
      </c>
      <c r="AK6" s="50" t="s">
        <v>265</v>
      </c>
      <c r="AL6" s="50" t="s">
        <v>264</v>
      </c>
      <c r="AM6" s="50" t="s">
        <v>265</v>
      </c>
      <c r="AN6" s="50" t="s">
        <v>264</v>
      </c>
      <c r="AO6" s="50" t="s">
        <v>265</v>
      </c>
      <c r="AP6" s="50" t="s">
        <v>264</v>
      </c>
      <c r="AQ6" s="51" t="s">
        <v>265</v>
      </c>
      <c r="AR6" s="36" t="s">
        <v>268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>
        <v>109</v>
      </c>
      <c r="FA6" s="18" t="s">
        <v>290</v>
      </c>
      <c r="FB6" s="56"/>
      <c r="FC6" s="18">
        <v>0</v>
      </c>
      <c r="FD6" s="18">
        <v>1</v>
      </c>
      <c r="FE6" s="18">
        <v>2</v>
      </c>
      <c r="FF6" s="18">
        <v>3</v>
      </c>
      <c r="FG6" s="18">
        <v>4</v>
      </c>
      <c r="FH6" s="18">
        <v>5</v>
      </c>
      <c r="FI6" s="18">
        <v>6</v>
      </c>
      <c r="FJ6" s="18">
        <v>7</v>
      </c>
      <c r="FK6" s="18">
        <v>8</v>
      </c>
      <c r="FL6" s="18">
        <v>9</v>
      </c>
      <c r="FM6" s="18">
        <v>10</v>
      </c>
      <c r="FN6" s="18">
        <v>11</v>
      </c>
      <c r="FO6" s="18">
        <v>12</v>
      </c>
      <c r="FP6" s="18">
        <v>13</v>
      </c>
      <c r="FQ6" s="18">
        <v>14</v>
      </c>
      <c r="FR6" s="18">
        <v>15</v>
      </c>
      <c r="FS6" s="18">
        <v>16</v>
      </c>
      <c r="FT6" s="18">
        <v>17</v>
      </c>
      <c r="FU6" s="18">
        <v>18</v>
      </c>
      <c r="FV6" s="18">
        <v>19</v>
      </c>
      <c r="FW6" s="18">
        <v>20</v>
      </c>
      <c r="FX6" s="18">
        <v>21</v>
      </c>
      <c r="FY6" s="18">
        <v>22</v>
      </c>
      <c r="FZ6" s="18">
        <v>23</v>
      </c>
      <c r="GA6" s="18">
        <v>24</v>
      </c>
      <c r="GB6" s="18">
        <v>25</v>
      </c>
      <c r="GC6" s="18">
        <v>26</v>
      </c>
      <c r="GD6" s="18">
        <v>27</v>
      </c>
      <c r="GE6" s="18">
        <v>28</v>
      </c>
      <c r="GF6" s="18">
        <v>29</v>
      </c>
      <c r="GG6" s="18">
        <v>30</v>
      </c>
      <c r="GH6" s="18">
        <v>31</v>
      </c>
      <c r="GI6" s="18">
        <v>32</v>
      </c>
      <c r="GJ6" s="18">
        <v>33</v>
      </c>
      <c r="GK6" s="18">
        <v>34</v>
      </c>
      <c r="GL6" s="18">
        <v>35</v>
      </c>
      <c r="GM6" s="18">
        <v>36</v>
      </c>
      <c r="GN6" s="18">
        <v>37</v>
      </c>
      <c r="GO6" s="18">
        <v>38</v>
      </c>
      <c r="GP6" s="18">
        <v>39</v>
      </c>
      <c r="GQ6" s="18">
        <v>40</v>
      </c>
      <c r="GR6" s="18">
        <v>41</v>
      </c>
      <c r="GS6" s="18">
        <v>42</v>
      </c>
      <c r="GT6" s="18">
        <v>43</v>
      </c>
      <c r="GU6" s="18">
        <v>44</v>
      </c>
      <c r="GV6" s="18">
        <v>45</v>
      </c>
      <c r="GW6" s="18">
        <v>46</v>
      </c>
      <c r="GX6" s="18">
        <v>47</v>
      </c>
      <c r="GY6" s="18">
        <v>48</v>
      </c>
      <c r="GZ6" s="18">
        <v>49</v>
      </c>
      <c r="HA6" s="18">
        <v>50</v>
      </c>
      <c r="HB6" s="18">
        <v>51</v>
      </c>
      <c r="HC6" s="18">
        <v>52</v>
      </c>
      <c r="HD6" s="18">
        <v>53</v>
      </c>
      <c r="HE6" s="18">
        <v>54</v>
      </c>
      <c r="HF6" s="18">
        <v>55</v>
      </c>
      <c r="HG6" s="18">
        <v>56</v>
      </c>
      <c r="HH6" s="18">
        <v>57</v>
      </c>
      <c r="HI6" s="18">
        <v>58</v>
      </c>
      <c r="HJ6" s="18">
        <v>59</v>
      </c>
      <c r="HK6" s="18">
        <v>60</v>
      </c>
      <c r="HL6" s="18">
        <v>61</v>
      </c>
      <c r="HM6" s="18">
        <v>62</v>
      </c>
      <c r="HN6" s="18">
        <v>63</v>
      </c>
      <c r="HO6" s="18">
        <v>64</v>
      </c>
      <c r="HP6" s="18">
        <v>65</v>
      </c>
      <c r="HQ6" s="18">
        <v>66</v>
      </c>
      <c r="HR6" s="18">
        <v>67</v>
      </c>
      <c r="HS6" s="18">
        <v>68</v>
      </c>
      <c r="HT6" s="18">
        <v>69</v>
      </c>
      <c r="HU6" s="18">
        <v>70</v>
      </c>
      <c r="HV6" s="18">
        <v>71</v>
      </c>
      <c r="HW6" s="18">
        <v>72</v>
      </c>
      <c r="HX6" s="18">
        <v>73</v>
      </c>
      <c r="HY6" s="18">
        <v>74</v>
      </c>
      <c r="HZ6" s="18">
        <v>75</v>
      </c>
      <c r="IA6" s="18">
        <v>76</v>
      </c>
      <c r="IB6" s="18">
        <v>77</v>
      </c>
      <c r="IC6" s="18">
        <v>78</v>
      </c>
      <c r="ID6" s="18">
        <v>79</v>
      </c>
      <c r="IE6" s="18">
        <v>80</v>
      </c>
      <c r="IF6" s="18">
        <v>81</v>
      </c>
      <c r="IG6" s="18">
        <v>82</v>
      </c>
      <c r="IH6" s="18">
        <v>83</v>
      </c>
      <c r="II6" s="18">
        <v>84</v>
      </c>
      <c r="IJ6" s="18">
        <v>85</v>
      </c>
      <c r="IK6" s="18">
        <v>86</v>
      </c>
      <c r="IL6" s="18">
        <v>87</v>
      </c>
      <c r="IM6" s="18">
        <v>88</v>
      </c>
      <c r="IN6" s="18">
        <v>89</v>
      </c>
      <c r="IO6" s="18">
        <v>90</v>
      </c>
      <c r="IP6" s="18">
        <v>91</v>
      </c>
      <c r="IQ6" s="18">
        <v>92</v>
      </c>
      <c r="IR6" s="18">
        <v>93</v>
      </c>
      <c r="IS6" s="18">
        <v>94</v>
      </c>
      <c r="IT6" s="18">
        <v>95</v>
      </c>
      <c r="IU6" s="18">
        <v>96</v>
      </c>
      <c r="IV6" s="18">
        <v>97</v>
      </c>
      <c r="IW6" s="18">
        <v>98</v>
      </c>
      <c r="IX6" s="18">
        <v>99</v>
      </c>
      <c r="IY6" s="18">
        <v>100</v>
      </c>
      <c r="IZ6" s="18">
        <v>101</v>
      </c>
      <c r="JA6" s="18">
        <v>102</v>
      </c>
      <c r="JB6" s="18">
        <v>103</v>
      </c>
      <c r="JC6" s="18">
        <v>104</v>
      </c>
      <c r="JD6" s="18">
        <v>105</v>
      </c>
      <c r="JE6" s="18">
        <v>106</v>
      </c>
      <c r="JF6" s="18" t="s">
        <v>290</v>
      </c>
      <c r="JG6" s="56"/>
      <c r="JH6" s="18">
        <v>0</v>
      </c>
      <c r="JI6" s="18">
        <v>1</v>
      </c>
      <c r="JJ6" s="18">
        <v>2</v>
      </c>
      <c r="JK6" s="18">
        <v>3</v>
      </c>
      <c r="JL6" s="18">
        <v>4</v>
      </c>
      <c r="JM6" s="18">
        <v>5</v>
      </c>
      <c r="JN6" s="18">
        <v>6</v>
      </c>
      <c r="JO6" s="18">
        <v>7</v>
      </c>
      <c r="JP6" s="18">
        <v>8</v>
      </c>
      <c r="JQ6" s="18">
        <v>9</v>
      </c>
      <c r="JR6" s="18">
        <v>10</v>
      </c>
      <c r="JS6" s="18">
        <v>11</v>
      </c>
      <c r="JT6" s="18">
        <v>12</v>
      </c>
      <c r="JU6" s="18">
        <v>13</v>
      </c>
      <c r="JV6" s="18">
        <v>14</v>
      </c>
      <c r="JW6" s="18">
        <v>15</v>
      </c>
      <c r="JX6" s="18">
        <v>16</v>
      </c>
      <c r="JY6" s="18">
        <v>17</v>
      </c>
      <c r="JZ6" s="18">
        <v>18</v>
      </c>
      <c r="KA6" s="18">
        <v>19</v>
      </c>
      <c r="KB6" s="18">
        <v>20</v>
      </c>
      <c r="KC6" s="18">
        <v>21</v>
      </c>
      <c r="KD6" s="18">
        <v>22</v>
      </c>
      <c r="KE6" s="18">
        <v>23</v>
      </c>
      <c r="KF6" s="18">
        <v>24</v>
      </c>
      <c r="KG6" s="18">
        <v>25</v>
      </c>
      <c r="KH6" s="18">
        <v>26</v>
      </c>
      <c r="KI6" s="18">
        <v>27</v>
      </c>
      <c r="KJ6" s="18">
        <v>28</v>
      </c>
      <c r="KK6" s="18">
        <v>29</v>
      </c>
      <c r="KL6" s="18">
        <v>30</v>
      </c>
      <c r="KM6" s="18">
        <v>31</v>
      </c>
      <c r="KN6" s="18">
        <v>32</v>
      </c>
      <c r="KO6" s="18">
        <v>33</v>
      </c>
      <c r="KP6" s="18">
        <v>34</v>
      </c>
      <c r="KQ6" s="18">
        <v>35</v>
      </c>
      <c r="KR6" s="18">
        <v>36</v>
      </c>
      <c r="KS6" s="18">
        <v>37</v>
      </c>
      <c r="KT6" s="18">
        <v>38</v>
      </c>
      <c r="KU6" s="18">
        <v>39</v>
      </c>
      <c r="KV6" s="18">
        <v>40</v>
      </c>
      <c r="KW6" s="18">
        <v>41</v>
      </c>
      <c r="KX6" s="18">
        <v>42</v>
      </c>
      <c r="KY6" s="18">
        <v>43</v>
      </c>
      <c r="KZ6" s="18">
        <v>44</v>
      </c>
      <c r="LA6" s="18">
        <v>45</v>
      </c>
      <c r="LB6" s="18">
        <v>46</v>
      </c>
      <c r="LC6" s="18">
        <v>47</v>
      </c>
      <c r="LD6" s="18">
        <v>48</v>
      </c>
      <c r="LE6" s="18">
        <v>49</v>
      </c>
      <c r="LF6" s="18">
        <v>50</v>
      </c>
      <c r="LG6" s="18">
        <v>51</v>
      </c>
      <c r="LH6" s="18">
        <v>52</v>
      </c>
      <c r="LI6" s="18">
        <v>53</v>
      </c>
      <c r="LJ6" s="18">
        <v>54</v>
      </c>
      <c r="LK6" s="18">
        <v>55</v>
      </c>
      <c r="LL6" s="18">
        <v>56</v>
      </c>
      <c r="LM6" s="18">
        <v>57</v>
      </c>
      <c r="LN6" s="18">
        <v>58</v>
      </c>
      <c r="LO6" s="18">
        <v>59</v>
      </c>
      <c r="LP6" s="18">
        <v>60</v>
      </c>
      <c r="LQ6" s="18">
        <v>61</v>
      </c>
      <c r="LR6" s="18">
        <v>62</v>
      </c>
      <c r="LS6" s="18">
        <v>63</v>
      </c>
      <c r="LT6" s="18">
        <v>64</v>
      </c>
      <c r="LU6" s="18">
        <v>65</v>
      </c>
      <c r="LV6" s="18">
        <v>66</v>
      </c>
      <c r="LW6" s="18">
        <v>67</v>
      </c>
      <c r="LX6" s="18">
        <v>68</v>
      </c>
      <c r="LY6" s="18">
        <v>69</v>
      </c>
      <c r="LZ6" s="18">
        <v>70</v>
      </c>
      <c r="MA6" s="18">
        <v>71</v>
      </c>
      <c r="MB6" s="18">
        <v>72</v>
      </c>
      <c r="MC6" s="18">
        <v>73</v>
      </c>
      <c r="MD6" s="18">
        <v>74</v>
      </c>
      <c r="ME6" s="18">
        <v>75</v>
      </c>
      <c r="MF6" s="18">
        <v>76</v>
      </c>
      <c r="MG6" s="18">
        <v>77</v>
      </c>
      <c r="MH6" s="18">
        <v>78</v>
      </c>
      <c r="MI6" s="18">
        <v>79</v>
      </c>
      <c r="MJ6" s="18">
        <v>80</v>
      </c>
      <c r="MK6" s="18">
        <v>81</v>
      </c>
      <c r="ML6" s="18">
        <v>82</v>
      </c>
      <c r="MM6" s="18">
        <v>83</v>
      </c>
      <c r="MN6" s="18">
        <v>84</v>
      </c>
      <c r="MO6" s="18">
        <v>85</v>
      </c>
      <c r="MP6" s="18">
        <v>86</v>
      </c>
      <c r="MQ6" s="18">
        <v>87</v>
      </c>
      <c r="MR6" s="18">
        <v>88</v>
      </c>
      <c r="MS6" s="18">
        <v>89</v>
      </c>
      <c r="MT6" s="18">
        <v>90</v>
      </c>
      <c r="MU6" s="18">
        <v>91</v>
      </c>
      <c r="MV6" s="18">
        <v>92</v>
      </c>
      <c r="MW6" s="18">
        <v>93</v>
      </c>
      <c r="MX6" s="18">
        <v>94</v>
      </c>
      <c r="MY6" s="18">
        <v>95</v>
      </c>
      <c r="MZ6" s="18">
        <v>96</v>
      </c>
      <c r="NA6" s="18">
        <v>97</v>
      </c>
      <c r="NB6" s="18">
        <v>98</v>
      </c>
      <c r="NC6" s="18">
        <v>99</v>
      </c>
      <c r="ND6" s="18">
        <v>100</v>
      </c>
      <c r="NE6" s="18">
        <v>101</v>
      </c>
      <c r="NF6" s="18">
        <v>102</v>
      </c>
      <c r="NG6" s="18">
        <v>103</v>
      </c>
      <c r="NH6" s="18">
        <v>104</v>
      </c>
      <c r="NI6" s="18">
        <v>105</v>
      </c>
      <c r="NJ6" s="18">
        <v>108</v>
      </c>
      <c r="NK6" s="18" t="s">
        <v>290</v>
      </c>
      <c r="NL6" s="56"/>
      <c r="NM6" s="18"/>
      <c r="NN6" s="330"/>
      <c r="NO6" s="330"/>
      <c r="NP6" s="330"/>
      <c r="NQ6" s="330"/>
    </row>
    <row r="7" spans="1:381" ht="14.4">
      <c r="A7" s="208" t="s">
        <v>20</v>
      </c>
      <c r="B7" s="209">
        <f>B8+B6</f>
        <v>24055</v>
      </c>
      <c r="C7" s="209">
        <f t="shared" ref="C7:U7" si="1">C8+C6</f>
        <v>22113</v>
      </c>
      <c r="D7" s="209">
        <f t="shared" si="1"/>
        <v>64693</v>
      </c>
      <c r="E7" s="209">
        <f t="shared" si="1"/>
        <v>69360</v>
      </c>
      <c r="F7" s="209">
        <f t="shared" si="1"/>
        <v>201196</v>
      </c>
      <c r="G7" s="209">
        <f t="shared" si="1"/>
        <v>200563</v>
      </c>
      <c r="H7" s="209">
        <f t="shared" si="1"/>
        <v>226714</v>
      </c>
      <c r="I7" s="209">
        <f t="shared" si="1"/>
        <v>214167</v>
      </c>
      <c r="J7" s="209">
        <f t="shared" si="1"/>
        <v>190666</v>
      </c>
      <c r="K7" s="209">
        <f t="shared" si="1"/>
        <v>183380</v>
      </c>
      <c r="L7" s="209">
        <f t="shared" si="1"/>
        <v>131827</v>
      </c>
      <c r="M7" s="209">
        <f t="shared" si="1"/>
        <v>129135</v>
      </c>
      <c r="N7" s="209">
        <f t="shared" si="1"/>
        <v>74991</v>
      </c>
      <c r="O7" s="209">
        <f t="shared" si="1"/>
        <v>68951</v>
      </c>
      <c r="P7" s="209">
        <f t="shared" si="1"/>
        <v>36182</v>
      </c>
      <c r="Q7" s="209">
        <f t="shared" si="1"/>
        <v>35631</v>
      </c>
      <c r="R7" s="209">
        <f t="shared" si="1"/>
        <v>13576</v>
      </c>
      <c r="S7" s="209">
        <f t="shared" si="1"/>
        <v>19748</v>
      </c>
      <c r="T7" s="209">
        <f t="shared" si="1"/>
        <v>2858</v>
      </c>
      <c r="U7" s="209">
        <f t="shared" si="1"/>
        <v>8314</v>
      </c>
      <c r="W7" s="12" t="s">
        <v>19</v>
      </c>
      <c r="X7" s="616">
        <f>SUM(FC7:FL7)</f>
        <v>8152</v>
      </c>
      <c r="Y7" s="616">
        <f>SUM(AU7:BD7)</f>
        <v>7516</v>
      </c>
      <c r="Z7" s="616">
        <f>SUM(FM7:FV7)</f>
        <v>19333</v>
      </c>
      <c r="AA7" s="616">
        <f>SUM(BE7:BN7)</f>
        <v>19718</v>
      </c>
      <c r="AB7" s="616">
        <f>SUM(FW7:GF7)</f>
        <v>43504</v>
      </c>
      <c r="AC7" s="616">
        <f>SUM(BO7:BX7)</f>
        <v>46400</v>
      </c>
      <c r="AD7" s="616">
        <f>SUM(GG7:GP7)</f>
        <v>50866</v>
      </c>
      <c r="AE7" s="616">
        <f>SUM(BY7:CH7)</f>
        <v>50186</v>
      </c>
      <c r="AF7" s="616">
        <f>SUM(GQ7:GZ7)</f>
        <v>42617</v>
      </c>
      <c r="AG7" s="616">
        <f>SUM(CI7:CR7)</f>
        <v>41929</v>
      </c>
      <c r="AH7" s="616">
        <f>SUM(HA7:HJ7)</f>
        <v>31991</v>
      </c>
      <c r="AI7" s="616">
        <f>SUM(CS7:DB7)</f>
        <v>31255</v>
      </c>
      <c r="AJ7" s="616">
        <f>SUM(HK7:HT7)</f>
        <v>20814</v>
      </c>
      <c r="AK7" s="616">
        <f>SUM(DC7:DL7)</f>
        <v>18694</v>
      </c>
      <c r="AL7" s="616">
        <f>SUM(HU7:ID7)</f>
        <v>11015</v>
      </c>
      <c r="AM7" s="616">
        <f>SUM(DM7:DV7)</f>
        <v>11256</v>
      </c>
      <c r="AN7" s="616">
        <f>SUM(IE7:IN7)</f>
        <v>4745</v>
      </c>
      <c r="AO7" s="616">
        <f>SUM(DW7:EF7)</f>
        <v>7350</v>
      </c>
      <c r="AP7" s="616">
        <f>SUM(IO7:JE7)</f>
        <v>1251</v>
      </c>
      <c r="AQ7" s="616">
        <f>SUM(EG7:EZ7)</f>
        <v>3891</v>
      </c>
      <c r="AR7" s="616">
        <f>NL7+FA7+JF7</f>
        <v>7835</v>
      </c>
      <c r="AT7" s="12" t="s">
        <v>19</v>
      </c>
      <c r="AU7" s="13">
        <v>191</v>
      </c>
      <c r="AV7" s="13">
        <v>654</v>
      </c>
      <c r="AW7" s="13">
        <v>684</v>
      </c>
      <c r="AX7" s="13">
        <v>631</v>
      </c>
      <c r="AY7" s="13">
        <v>618</v>
      </c>
      <c r="AZ7" s="13">
        <v>758</v>
      </c>
      <c r="BA7" s="13">
        <v>860</v>
      </c>
      <c r="BB7" s="13">
        <v>972</v>
      </c>
      <c r="BC7" s="13">
        <v>1041</v>
      </c>
      <c r="BD7" s="13">
        <v>1107</v>
      </c>
      <c r="BE7" s="13">
        <v>1265</v>
      </c>
      <c r="BF7" s="13">
        <v>1275</v>
      </c>
      <c r="BG7" s="13">
        <v>1398</v>
      </c>
      <c r="BH7" s="13">
        <v>1468</v>
      </c>
      <c r="BI7" s="13">
        <v>1669</v>
      </c>
      <c r="BJ7" s="13">
        <v>2054</v>
      </c>
      <c r="BK7" s="13">
        <v>2256</v>
      </c>
      <c r="BL7" s="13">
        <v>2473</v>
      </c>
      <c r="BM7" s="13">
        <v>2889</v>
      </c>
      <c r="BN7" s="13">
        <v>2971</v>
      </c>
      <c r="BO7" s="13">
        <v>3515</v>
      </c>
      <c r="BP7" s="13">
        <v>3847</v>
      </c>
      <c r="BQ7" s="13">
        <v>4108</v>
      </c>
      <c r="BR7" s="13">
        <v>4231</v>
      </c>
      <c r="BS7" s="13">
        <v>4630</v>
      </c>
      <c r="BT7" s="13">
        <v>4984</v>
      </c>
      <c r="BU7" s="13">
        <v>5021</v>
      </c>
      <c r="BV7" s="13">
        <v>5165</v>
      </c>
      <c r="BW7" s="13">
        <v>5370</v>
      </c>
      <c r="BX7" s="13">
        <v>5529</v>
      </c>
      <c r="BY7" s="13">
        <v>5456</v>
      </c>
      <c r="BZ7" s="13">
        <v>5424</v>
      </c>
      <c r="CA7" s="13">
        <v>5447</v>
      </c>
      <c r="CB7" s="13">
        <v>5312</v>
      </c>
      <c r="CC7" s="13">
        <v>5248</v>
      </c>
      <c r="CD7" s="13">
        <v>4959</v>
      </c>
      <c r="CE7" s="13">
        <v>4677</v>
      </c>
      <c r="CF7" s="13">
        <v>4524</v>
      </c>
      <c r="CG7" s="13">
        <v>4557</v>
      </c>
      <c r="CH7" s="13">
        <v>4582</v>
      </c>
      <c r="CI7" s="13">
        <v>4416</v>
      </c>
      <c r="CJ7" s="13">
        <v>4479</v>
      </c>
      <c r="CK7" s="13">
        <v>4406</v>
      </c>
      <c r="CL7" s="13">
        <v>4305</v>
      </c>
      <c r="CM7" s="13">
        <v>4264</v>
      </c>
      <c r="CN7" s="13">
        <v>4223</v>
      </c>
      <c r="CO7" s="13">
        <v>4184</v>
      </c>
      <c r="CP7" s="13">
        <v>3978</v>
      </c>
      <c r="CQ7" s="13">
        <v>3822</v>
      </c>
      <c r="CR7" s="13">
        <v>3852</v>
      </c>
      <c r="CS7" s="13">
        <v>3831</v>
      </c>
      <c r="CT7" s="13">
        <v>3487</v>
      </c>
      <c r="CU7" s="13">
        <v>3484</v>
      </c>
      <c r="CV7" s="13">
        <v>3214</v>
      </c>
      <c r="CW7" s="13">
        <v>3080</v>
      </c>
      <c r="CX7" s="13">
        <v>3024</v>
      </c>
      <c r="CY7" s="13">
        <v>3010</v>
      </c>
      <c r="CZ7" s="13">
        <v>2804</v>
      </c>
      <c r="DA7" s="13">
        <v>2717</v>
      </c>
      <c r="DB7" s="13">
        <v>2604</v>
      </c>
      <c r="DC7" s="13">
        <v>2403</v>
      </c>
      <c r="DD7" s="13">
        <v>2328</v>
      </c>
      <c r="DE7" s="13">
        <v>2132</v>
      </c>
      <c r="DF7" s="13">
        <v>1897</v>
      </c>
      <c r="DG7" s="13">
        <v>1851</v>
      </c>
      <c r="DH7" s="13">
        <v>1738</v>
      </c>
      <c r="DI7" s="13">
        <v>1716</v>
      </c>
      <c r="DJ7" s="13">
        <v>1587</v>
      </c>
      <c r="DK7" s="13">
        <v>1531</v>
      </c>
      <c r="DL7" s="13">
        <v>1511</v>
      </c>
      <c r="DM7" s="13">
        <v>1417</v>
      </c>
      <c r="DN7" s="13">
        <v>1311</v>
      </c>
      <c r="DO7" s="13">
        <v>1247</v>
      </c>
      <c r="DP7" s="13">
        <v>1175</v>
      </c>
      <c r="DQ7" s="13">
        <v>1132</v>
      </c>
      <c r="DR7" s="13">
        <v>1079</v>
      </c>
      <c r="DS7" s="13">
        <v>1114</v>
      </c>
      <c r="DT7" s="13">
        <v>996</v>
      </c>
      <c r="DU7" s="13">
        <v>944</v>
      </c>
      <c r="DV7" s="13">
        <v>841</v>
      </c>
      <c r="DW7" s="13">
        <v>882</v>
      </c>
      <c r="DX7" s="13">
        <v>835</v>
      </c>
      <c r="DY7" s="13">
        <v>760</v>
      </c>
      <c r="DZ7" s="13">
        <v>733</v>
      </c>
      <c r="EA7" s="13">
        <v>721</v>
      </c>
      <c r="EB7" s="13">
        <v>725</v>
      </c>
      <c r="EC7" s="13">
        <v>682</v>
      </c>
      <c r="ED7" s="13">
        <v>668</v>
      </c>
      <c r="EE7" s="13">
        <v>678</v>
      </c>
      <c r="EF7" s="13">
        <v>666</v>
      </c>
      <c r="EG7" s="13">
        <v>737</v>
      </c>
      <c r="EH7" s="13">
        <v>554</v>
      </c>
      <c r="EI7" s="13">
        <v>536</v>
      </c>
      <c r="EJ7" s="13">
        <v>463</v>
      </c>
      <c r="EK7" s="13">
        <v>395</v>
      </c>
      <c r="EL7" s="13">
        <v>330</v>
      </c>
      <c r="EM7" s="13">
        <v>264</v>
      </c>
      <c r="EN7" s="13">
        <v>186</v>
      </c>
      <c r="EO7" s="13">
        <v>155</v>
      </c>
      <c r="EP7" s="13">
        <v>103</v>
      </c>
      <c r="EQ7" s="13">
        <v>66</v>
      </c>
      <c r="ER7" s="13">
        <v>40</v>
      </c>
      <c r="ES7" s="13">
        <v>27</v>
      </c>
      <c r="ET7" s="13">
        <v>19</v>
      </c>
      <c r="EU7" s="13">
        <v>4</v>
      </c>
      <c r="EV7" s="13">
        <v>4</v>
      </c>
      <c r="EW7" s="13">
        <v>4</v>
      </c>
      <c r="EX7" s="13">
        <v>2</v>
      </c>
      <c r="EY7" s="13">
        <v>1</v>
      </c>
      <c r="EZ7" s="13">
        <v>1</v>
      </c>
      <c r="FA7" s="13">
        <v>23</v>
      </c>
      <c r="FB7" s="57">
        <v>238218</v>
      </c>
      <c r="FC7" s="13">
        <v>256</v>
      </c>
      <c r="FD7" s="13">
        <v>769</v>
      </c>
      <c r="FE7" s="13">
        <v>736</v>
      </c>
      <c r="FF7" s="13">
        <v>694</v>
      </c>
      <c r="FG7" s="13">
        <v>717</v>
      </c>
      <c r="FH7" s="13">
        <v>803</v>
      </c>
      <c r="FI7" s="13">
        <v>903</v>
      </c>
      <c r="FJ7" s="13">
        <v>1041</v>
      </c>
      <c r="FK7" s="13">
        <v>1105</v>
      </c>
      <c r="FL7" s="13">
        <v>1128</v>
      </c>
      <c r="FM7" s="13">
        <v>1261</v>
      </c>
      <c r="FN7" s="13">
        <v>1351</v>
      </c>
      <c r="FO7" s="13">
        <v>1448</v>
      </c>
      <c r="FP7" s="13">
        <v>1521</v>
      </c>
      <c r="FQ7" s="13">
        <v>1617</v>
      </c>
      <c r="FR7" s="13">
        <v>1888</v>
      </c>
      <c r="FS7" s="13">
        <v>2190</v>
      </c>
      <c r="FT7" s="13">
        <v>2353</v>
      </c>
      <c r="FU7" s="13">
        <v>2862</v>
      </c>
      <c r="FV7" s="13">
        <v>2842</v>
      </c>
      <c r="FW7" s="13">
        <v>3292</v>
      </c>
      <c r="FX7" s="13">
        <v>3613</v>
      </c>
      <c r="FY7" s="13">
        <v>3765</v>
      </c>
      <c r="FZ7" s="13">
        <v>4043</v>
      </c>
      <c r="GA7" s="13">
        <v>4278</v>
      </c>
      <c r="GB7" s="13">
        <v>4614</v>
      </c>
      <c r="GC7" s="13">
        <v>4822</v>
      </c>
      <c r="GD7" s="13">
        <v>4775</v>
      </c>
      <c r="GE7" s="13">
        <v>5002</v>
      </c>
      <c r="GF7" s="13">
        <v>5300</v>
      </c>
      <c r="GG7" s="13">
        <v>5378</v>
      </c>
      <c r="GH7" s="13">
        <v>5437</v>
      </c>
      <c r="GI7" s="13">
        <v>5400</v>
      </c>
      <c r="GJ7" s="13">
        <v>5264</v>
      </c>
      <c r="GK7" s="13">
        <v>5325</v>
      </c>
      <c r="GL7" s="13">
        <v>5137</v>
      </c>
      <c r="GM7" s="13">
        <v>5081</v>
      </c>
      <c r="GN7" s="13">
        <v>4722</v>
      </c>
      <c r="GO7" s="13">
        <v>4563</v>
      </c>
      <c r="GP7" s="13">
        <v>4559</v>
      </c>
      <c r="GQ7" s="13">
        <v>4622</v>
      </c>
      <c r="GR7" s="13">
        <v>4622</v>
      </c>
      <c r="GS7" s="13">
        <v>4539</v>
      </c>
      <c r="GT7" s="13">
        <v>4252</v>
      </c>
      <c r="GU7" s="13">
        <v>4430</v>
      </c>
      <c r="GV7" s="13">
        <v>4261</v>
      </c>
      <c r="GW7" s="13">
        <v>4057</v>
      </c>
      <c r="GX7" s="13">
        <v>3963</v>
      </c>
      <c r="GY7" s="13">
        <v>3966</v>
      </c>
      <c r="GZ7" s="13">
        <v>3905</v>
      </c>
      <c r="HA7" s="13">
        <v>3783</v>
      </c>
      <c r="HB7" s="13">
        <v>3576</v>
      </c>
      <c r="HC7" s="13">
        <v>3409</v>
      </c>
      <c r="HD7" s="13">
        <v>3409</v>
      </c>
      <c r="HE7" s="13">
        <v>3215</v>
      </c>
      <c r="HF7" s="13">
        <v>3076</v>
      </c>
      <c r="HG7" s="13">
        <v>2977</v>
      </c>
      <c r="HH7" s="13">
        <v>2880</v>
      </c>
      <c r="HI7" s="13">
        <v>2936</v>
      </c>
      <c r="HJ7" s="13">
        <v>2730</v>
      </c>
      <c r="HK7" s="13">
        <v>2624</v>
      </c>
      <c r="HL7" s="13">
        <v>2473</v>
      </c>
      <c r="HM7" s="13">
        <v>2446</v>
      </c>
      <c r="HN7" s="13">
        <v>2193</v>
      </c>
      <c r="HO7" s="13">
        <v>2243</v>
      </c>
      <c r="HP7" s="13">
        <v>1938</v>
      </c>
      <c r="HQ7" s="13">
        <v>1828</v>
      </c>
      <c r="HR7" s="13">
        <v>1839</v>
      </c>
      <c r="HS7" s="13">
        <v>1626</v>
      </c>
      <c r="HT7" s="13">
        <v>1604</v>
      </c>
      <c r="HU7" s="13">
        <v>1421</v>
      </c>
      <c r="HV7" s="13">
        <v>1319</v>
      </c>
      <c r="HW7" s="13">
        <v>1329</v>
      </c>
      <c r="HX7" s="13">
        <v>1253</v>
      </c>
      <c r="HY7" s="13">
        <v>1184</v>
      </c>
      <c r="HZ7" s="13">
        <v>1089</v>
      </c>
      <c r="IA7" s="13">
        <v>952</v>
      </c>
      <c r="IB7" s="13">
        <v>943</v>
      </c>
      <c r="IC7" s="13">
        <v>799</v>
      </c>
      <c r="ID7" s="13">
        <v>726</v>
      </c>
      <c r="IE7" s="13">
        <v>696</v>
      </c>
      <c r="IF7" s="13">
        <v>656</v>
      </c>
      <c r="IG7" s="13">
        <v>563</v>
      </c>
      <c r="IH7" s="13">
        <v>478</v>
      </c>
      <c r="II7" s="13">
        <v>494</v>
      </c>
      <c r="IJ7" s="13">
        <v>444</v>
      </c>
      <c r="IK7" s="13">
        <v>397</v>
      </c>
      <c r="IL7" s="13">
        <v>346</v>
      </c>
      <c r="IM7" s="13">
        <v>338</v>
      </c>
      <c r="IN7" s="13">
        <v>333</v>
      </c>
      <c r="IO7" s="13">
        <v>283</v>
      </c>
      <c r="IP7" s="13">
        <v>216</v>
      </c>
      <c r="IQ7" s="13">
        <v>222</v>
      </c>
      <c r="IR7" s="13">
        <v>147</v>
      </c>
      <c r="IS7" s="13">
        <v>103</v>
      </c>
      <c r="IT7" s="13">
        <v>85</v>
      </c>
      <c r="IU7" s="13">
        <v>57</v>
      </c>
      <c r="IV7" s="13">
        <v>59</v>
      </c>
      <c r="IW7" s="13">
        <v>30</v>
      </c>
      <c r="IX7" s="13">
        <v>19</v>
      </c>
      <c r="IY7" s="13">
        <v>13</v>
      </c>
      <c r="IZ7" s="13">
        <v>7</v>
      </c>
      <c r="JA7" s="13">
        <v>4</v>
      </c>
      <c r="JB7" s="13">
        <v>4</v>
      </c>
      <c r="JC7" s="13">
        <v>1</v>
      </c>
      <c r="JD7" s="13"/>
      <c r="JE7" s="13">
        <v>1</v>
      </c>
      <c r="JF7" s="13">
        <v>14</v>
      </c>
      <c r="JG7" s="57">
        <v>234302</v>
      </c>
      <c r="JH7" s="13">
        <v>81</v>
      </c>
      <c r="JI7" s="13">
        <v>251</v>
      </c>
      <c r="JJ7" s="13">
        <v>30</v>
      </c>
      <c r="JK7" s="13">
        <v>35</v>
      </c>
      <c r="JL7" s="13">
        <v>19</v>
      </c>
      <c r="JM7" s="13">
        <v>31</v>
      </c>
      <c r="JN7" s="13">
        <v>29</v>
      </c>
      <c r="JO7" s="13">
        <v>44</v>
      </c>
      <c r="JP7" s="13">
        <v>44</v>
      </c>
      <c r="JQ7" s="13">
        <v>32</v>
      </c>
      <c r="JR7" s="13">
        <v>47</v>
      </c>
      <c r="JS7" s="13">
        <v>53</v>
      </c>
      <c r="JT7" s="13">
        <v>43</v>
      </c>
      <c r="JU7" s="13">
        <v>61</v>
      </c>
      <c r="JV7" s="13">
        <v>46</v>
      </c>
      <c r="JW7" s="13">
        <v>60</v>
      </c>
      <c r="JX7" s="13">
        <v>56</v>
      </c>
      <c r="JY7" s="13">
        <v>78</v>
      </c>
      <c r="JZ7" s="13">
        <v>84</v>
      </c>
      <c r="KA7" s="13">
        <v>113</v>
      </c>
      <c r="KB7" s="13">
        <v>142</v>
      </c>
      <c r="KC7" s="13">
        <v>150</v>
      </c>
      <c r="KD7" s="13">
        <v>157</v>
      </c>
      <c r="KE7" s="13">
        <v>142</v>
      </c>
      <c r="KF7" s="13">
        <v>153</v>
      </c>
      <c r="KG7" s="13">
        <v>159</v>
      </c>
      <c r="KH7" s="13">
        <v>148</v>
      </c>
      <c r="KI7" s="13">
        <v>124</v>
      </c>
      <c r="KJ7" s="13">
        <v>150</v>
      </c>
      <c r="KK7" s="13">
        <v>133</v>
      </c>
      <c r="KL7" s="13">
        <v>178</v>
      </c>
      <c r="KM7" s="13">
        <v>156</v>
      </c>
      <c r="KN7" s="13">
        <v>177</v>
      </c>
      <c r="KO7" s="13">
        <v>132</v>
      </c>
      <c r="KP7" s="13">
        <v>138</v>
      </c>
      <c r="KQ7" s="13">
        <v>130</v>
      </c>
      <c r="KR7" s="13">
        <v>123</v>
      </c>
      <c r="KS7" s="13">
        <v>139</v>
      </c>
      <c r="KT7" s="13">
        <v>110</v>
      </c>
      <c r="KU7" s="13">
        <v>111</v>
      </c>
      <c r="KV7" s="13">
        <v>100</v>
      </c>
      <c r="KW7" s="13">
        <v>102</v>
      </c>
      <c r="KX7" s="13">
        <v>94</v>
      </c>
      <c r="KY7" s="13">
        <v>80</v>
      </c>
      <c r="KZ7" s="13">
        <v>84</v>
      </c>
      <c r="LA7" s="13">
        <v>89</v>
      </c>
      <c r="LB7" s="13">
        <v>80</v>
      </c>
      <c r="LC7" s="13">
        <v>66</v>
      </c>
      <c r="LD7" s="13">
        <v>78</v>
      </c>
      <c r="LE7" s="13">
        <v>85</v>
      </c>
      <c r="LF7" s="13">
        <v>68</v>
      </c>
      <c r="LG7" s="13">
        <v>65</v>
      </c>
      <c r="LH7" s="13">
        <v>65</v>
      </c>
      <c r="LI7" s="13">
        <v>70</v>
      </c>
      <c r="LJ7" s="13">
        <v>53</v>
      </c>
      <c r="LK7" s="13">
        <v>79</v>
      </c>
      <c r="LL7" s="13">
        <v>60</v>
      </c>
      <c r="LM7" s="13">
        <v>45</v>
      </c>
      <c r="LN7" s="13">
        <v>57</v>
      </c>
      <c r="LO7" s="13">
        <v>63</v>
      </c>
      <c r="LP7" s="13">
        <v>62</v>
      </c>
      <c r="LQ7" s="13">
        <v>45</v>
      </c>
      <c r="LR7" s="13">
        <v>47</v>
      </c>
      <c r="LS7" s="13">
        <v>43</v>
      </c>
      <c r="LT7" s="13">
        <v>43</v>
      </c>
      <c r="LU7" s="13">
        <v>29</v>
      </c>
      <c r="LV7" s="13">
        <v>39</v>
      </c>
      <c r="LW7" s="13">
        <v>42</v>
      </c>
      <c r="LX7" s="13">
        <v>30</v>
      </c>
      <c r="LY7" s="13">
        <v>30</v>
      </c>
      <c r="LZ7" s="13">
        <v>34</v>
      </c>
      <c r="MA7" s="13">
        <v>38</v>
      </c>
      <c r="MB7" s="13">
        <v>46</v>
      </c>
      <c r="MC7" s="13">
        <v>41</v>
      </c>
      <c r="MD7" s="13">
        <v>34</v>
      </c>
      <c r="ME7" s="13">
        <v>38</v>
      </c>
      <c r="MF7" s="13">
        <v>54</v>
      </c>
      <c r="MG7" s="13">
        <v>29</v>
      </c>
      <c r="MH7" s="13">
        <v>32</v>
      </c>
      <c r="MI7" s="13">
        <v>31</v>
      </c>
      <c r="MJ7" s="13">
        <v>29</v>
      </c>
      <c r="MK7" s="13">
        <v>42</v>
      </c>
      <c r="ML7" s="13">
        <v>51</v>
      </c>
      <c r="MM7" s="13">
        <v>52</v>
      </c>
      <c r="MN7" s="13">
        <v>73</v>
      </c>
      <c r="MO7" s="13">
        <v>76</v>
      </c>
      <c r="MP7" s="13">
        <v>82</v>
      </c>
      <c r="MQ7" s="13">
        <v>82</v>
      </c>
      <c r="MR7" s="13">
        <v>76</v>
      </c>
      <c r="MS7" s="13">
        <v>92</v>
      </c>
      <c r="MT7" s="13">
        <v>87</v>
      </c>
      <c r="MU7" s="13">
        <v>91</v>
      </c>
      <c r="MV7" s="13">
        <v>78</v>
      </c>
      <c r="MW7" s="13">
        <v>91</v>
      </c>
      <c r="MX7" s="13">
        <v>69</v>
      </c>
      <c r="MY7" s="13">
        <v>60</v>
      </c>
      <c r="MZ7" s="13">
        <v>67</v>
      </c>
      <c r="NA7" s="13">
        <v>39</v>
      </c>
      <c r="NB7" s="13">
        <v>44</v>
      </c>
      <c r="NC7" s="13">
        <v>28</v>
      </c>
      <c r="ND7" s="13">
        <v>23</v>
      </c>
      <c r="NE7" s="13">
        <v>19</v>
      </c>
      <c r="NF7" s="13">
        <v>7</v>
      </c>
      <c r="NG7" s="13">
        <v>5</v>
      </c>
      <c r="NH7" s="13">
        <v>3</v>
      </c>
      <c r="NI7" s="13">
        <v>6</v>
      </c>
      <c r="NJ7" s="13">
        <v>1</v>
      </c>
      <c r="NK7" s="13">
        <v>66</v>
      </c>
      <c r="NL7" s="57">
        <v>7798</v>
      </c>
      <c r="NM7" s="13">
        <v>480318</v>
      </c>
      <c r="NN7" s="331"/>
      <c r="NO7" s="331"/>
      <c r="NP7" s="331"/>
      <c r="NQ7" s="331"/>
    </row>
    <row r="8" spans="1:381" ht="14.4">
      <c r="A8" s="208" t="s">
        <v>21</v>
      </c>
      <c r="B8" s="209">
        <f>B39+B41+B48+B49+B52+B53+B54+B70+B71+B72+B73+B74+B75+B84+B89+B90+B95+B96+B97+B100+B101+B102+B109+B110+B113+B115+B117+B120+B121+B130+B132+B135+B148+B149+B150+B153+B158+B163+B165+B168</f>
        <v>15903</v>
      </c>
      <c r="C8" s="209">
        <f t="shared" ref="C8:U8" si="2">C39+C41+C48+C49+C52+C53+C54+C70+C71+C72+C73+C74+C75+C84+C89+C90+C95+C96+C97+C100+C101+C102+C109+C110+C113+C115+C117+C120+C121+C130+C132+C135+C148+C149+C150+C153+C158+C163+C165+C168</f>
        <v>14597</v>
      </c>
      <c r="D8" s="209">
        <f t="shared" si="2"/>
        <v>45360</v>
      </c>
      <c r="E8" s="209">
        <f t="shared" si="2"/>
        <v>49642</v>
      </c>
      <c r="F8" s="209">
        <f t="shared" si="2"/>
        <v>157692</v>
      </c>
      <c r="G8" s="209">
        <f t="shared" si="2"/>
        <v>154163</v>
      </c>
      <c r="H8" s="209">
        <f t="shared" si="2"/>
        <v>175848</v>
      </c>
      <c r="I8" s="209">
        <f t="shared" si="2"/>
        <v>163981</v>
      </c>
      <c r="J8" s="209">
        <f t="shared" si="2"/>
        <v>148049</v>
      </c>
      <c r="K8" s="209">
        <f t="shared" si="2"/>
        <v>141451</v>
      </c>
      <c r="L8" s="209">
        <f t="shared" si="2"/>
        <v>99836</v>
      </c>
      <c r="M8" s="209">
        <f t="shared" si="2"/>
        <v>97880</v>
      </c>
      <c r="N8" s="209">
        <f t="shared" si="2"/>
        <v>54177</v>
      </c>
      <c r="O8" s="209">
        <f t="shared" si="2"/>
        <v>50257</v>
      </c>
      <c r="P8" s="209">
        <f t="shared" si="2"/>
        <v>25167</v>
      </c>
      <c r="Q8" s="209">
        <f t="shared" si="2"/>
        <v>24375</v>
      </c>
      <c r="R8" s="209">
        <f t="shared" si="2"/>
        <v>8831</v>
      </c>
      <c r="S8" s="209">
        <f t="shared" si="2"/>
        <v>12398</v>
      </c>
      <c r="T8" s="209">
        <f t="shared" si="2"/>
        <v>1607</v>
      </c>
      <c r="U8" s="209">
        <f t="shared" si="2"/>
        <v>4423</v>
      </c>
      <c r="W8" s="12" t="s">
        <v>180</v>
      </c>
      <c r="X8" s="616">
        <f t="shared" ref="X8:X9" si="3">SUM(FC8:FL8)</f>
        <v>1577</v>
      </c>
      <c r="Y8" s="616">
        <f t="shared" ref="Y8:Y9" si="4">SUM(AU8:BD8)</f>
        <v>1552</v>
      </c>
      <c r="Z8" s="616">
        <f t="shared" ref="Z8:Z9" si="5">SUM(FM8:FV8)</f>
        <v>3841</v>
      </c>
      <c r="AA8" s="616">
        <f t="shared" ref="AA8:AA9" si="6">SUM(BE8:BN8)</f>
        <v>4833</v>
      </c>
      <c r="AB8" s="616">
        <f t="shared" ref="AB8:AB9" si="7">SUM(FW8:GF8)</f>
        <v>11724</v>
      </c>
      <c r="AC8" s="616">
        <f t="shared" ref="AC8:AC9" si="8">SUM(BO8:BX8)</f>
        <v>12659</v>
      </c>
      <c r="AD8" s="616">
        <f t="shared" ref="AD8:AD9" si="9">SUM(GG8:GP8)</f>
        <v>13875</v>
      </c>
      <c r="AE8" s="616">
        <f t="shared" ref="AE8:AE9" si="10">SUM(BY8:CH8)</f>
        <v>14488</v>
      </c>
      <c r="AF8" s="616">
        <f t="shared" ref="AF8:AF9" si="11">SUM(GQ8:GZ8)</f>
        <v>11825</v>
      </c>
      <c r="AG8" s="616">
        <f t="shared" ref="AG8:AG9" si="12">SUM(CI8:CR8)</f>
        <v>12561</v>
      </c>
      <c r="AH8" s="616">
        <f t="shared" ref="AH8:AH9" si="13">SUM(HA8:HJ8)</f>
        <v>7841</v>
      </c>
      <c r="AI8" s="616">
        <f t="shared" ref="AI8:AI9" si="14">SUM(CS8:DB8)</f>
        <v>8299</v>
      </c>
      <c r="AJ8" s="616">
        <f t="shared" ref="AJ8:AJ9" si="15">SUM(HK8:HT8)</f>
        <v>4464</v>
      </c>
      <c r="AK8" s="616">
        <f t="shared" ref="AK8:AK9" si="16">SUM(DC8:DL8)</f>
        <v>4574</v>
      </c>
      <c r="AL8" s="616">
        <f t="shared" ref="AL8:AL9" si="17">SUM(HU8:ID8)</f>
        <v>2296</v>
      </c>
      <c r="AM8" s="616">
        <f t="shared" ref="AM8:AM9" si="18">SUM(DM8:DV8)</f>
        <v>2423</v>
      </c>
      <c r="AN8" s="616">
        <f t="shared" ref="AN8:AN9" si="19">SUM(IE8:IN8)</f>
        <v>746</v>
      </c>
      <c r="AO8" s="616">
        <f t="shared" ref="AO8:AO9" si="20">SUM(DW8:EF8)</f>
        <v>1083</v>
      </c>
      <c r="AP8" s="616">
        <f t="shared" ref="AP8:AP9" si="21">SUM(IO8:JE8)</f>
        <v>119</v>
      </c>
      <c r="AQ8" s="616">
        <f t="shared" ref="AQ8:AQ9" si="22">SUM(EG8:EZ8)</f>
        <v>335</v>
      </c>
      <c r="AR8" s="616">
        <f t="shared" ref="AR8:AR9" si="23">NL8+FA8+JF8</f>
        <v>369</v>
      </c>
      <c r="AT8" s="12" t="s">
        <v>180</v>
      </c>
      <c r="AU8" s="13">
        <v>89</v>
      </c>
      <c r="AV8" s="13">
        <v>180</v>
      </c>
      <c r="AW8" s="13">
        <v>205</v>
      </c>
      <c r="AX8" s="13">
        <v>136</v>
      </c>
      <c r="AY8" s="13">
        <v>139</v>
      </c>
      <c r="AZ8" s="13">
        <v>155</v>
      </c>
      <c r="BA8" s="13">
        <v>171</v>
      </c>
      <c r="BB8" s="13">
        <v>153</v>
      </c>
      <c r="BC8" s="13">
        <v>152</v>
      </c>
      <c r="BD8" s="13">
        <v>172</v>
      </c>
      <c r="BE8" s="13">
        <v>184</v>
      </c>
      <c r="BF8" s="13">
        <v>208</v>
      </c>
      <c r="BG8" s="13">
        <v>242</v>
      </c>
      <c r="BH8" s="13">
        <v>328</v>
      </c>
      <c r="BI8" s="13">
        <v>431</v>
      </c>
      <c r="BJ8" s="13">
        <v>512</v>
      </c>
      <c r="BK8" s="13">
        <v>613</v>
      </c>
      <c r="BL8" s="13">
        <v>693</v>
      </c>
      <c r="BM8" s="13">
        <v>808</v>
      </c>
      <c r="BN8" s="13">
        <v>814</v>
      </c>
      <c r="BO8" s="13">
        <v>921</v>
      </c>
      <c r="BP8" s="13">
        <v>1049</v>
      </c>
      <c r="BQ8" s="13">
        <v>1096</v>
      </c>
      <c r="BR8" s="13">
        <v>1210</v>
      </c>
      <c r="BS8" s="13">
        <v>1240</v>
      </c>
      <c r="BT8" s="13">
        <v>1290</v>
      </c>
      <c r="BU8" s="13">
        <v>1370</v>
      </c>
      <c r="BV8" s="13">
        <v>1430</v>
      </c>
      <c r="BW8" s="13">
        <v>1422</v>
      </c>
      <c r="BX8" s="13">
        <v>1631</v>
      </c>
      <c r="BY8" s="13">
        <v>1609</v>
      </c>
      <c r="BZ8" s="13">
        <v>1547</v>
      </c>
      <c r="CA8" s="13">
        <v>1414</v>
      </c>
      <c r="CB8" s="13">
        <v>1457</v>
      </c>
      <c r="CC8" s="13">
        <v>1490</v>
      </c>
      <c r="CD8" s="13">
        <v>1471</v>
      </c>
      <c r="CE8" s="13">
        <v>1311</v>
      </c>
      <c r="CF8" s="13">
        <v>1360</v>
      </c>
      <c r="CG8" s="13">
        <v>1409</v>
      </c>
      <c r="CH8" s="13">
        <v>1420</v>
      </c>
      <c r="CI8" s="13">
        <v>1392</v>
      </c>
      <c r="CJ8" s="13">
        <v>1436</v>
      </c>
      <c r="CK8" s="13">
        <v>1440</v>
      </c>
      <c r="CL8" s="13">
        <v>1364</v>
      </c>
      <c r="CM8" s="13">
        <v>1275</v>
      </c>
      <c r="CN8" s="13">
        <v>1215</v>
      </c>
      <c r="CO8" s="13">
        <v>1192</v>
      </c>
      <c r="CP8" s="13">
        <v>1082</v>
      </c>
      <c r="CQ8" s="13">
        <v>1094</v>
      </c>
      <c r="CR8" s="13">
        <v>1071</v>
      </c>
      <c r="CS8" s="13">
        <v>1061</v>
      </c>
      <c r="CT8" s="13">
        <v>929</v>
      </c>
      <c r="CU8" s="13">
        <v>884</v>
      </c>
      <c r="CV8" s="13">
        <v>875</v>
      </c>
      <c r="CW8" s="13">
        <v>838</v>
      </c>
      <c r="CX8" s="13">
        <v>803</v>
      </c>
      <c r="CY8" s="13">
        <v>776</v>
      </c>
      <c r="CZ8" s="13">
        <v>733</v>
      </c>
      <c r="DA8" s="13">
        <v>769</v>
      </c>
      <c r="DB8" s="13">
        <v>631</v>
      </c>
      <c r="DC8" s="13">
        <v>535</v>
      </c>
      <c r="DD8" s="13">
        <v>549</v>
      </c>
      <c r="DE8" s="13">
        <v>512</v>
      </c>
      <c r="DF8" s="13">
        <v>469</v>
      </c>
      <c r="DG8" s="13">
        <v>495</v>
      </c>
      <c r="DH8" s="13">
        <v>498</v>
      </c>
      <c r="DI8" s="13">
        <v>424</v>
      </c>
      <c r="DJ8" s="13">
        <v>380</v>
      </c>
      <c r="DK8" s="13">
        <v>361</v>
      </c>
      <c r="DL8" s="13">
        <v>351</v>
      </c>
      <c r="DM8" s="13">
        <v>313</v>
      </c>
      <c r="DN8" s="13">
        <v>322</v>
      </c>
      <c r="DO8" s="13">
        <v>272</v>
      </c>
      <c r="DP8" s="13">
        <v>245</v>
      </c>
      <c r="DQ8" s="13">
        <v>251</v>
      </c>
      <c r="DR8" s="13">
        <v>234</v>
      </c>
      <c r="DS8" s="13">
        <v>250</v>
      </c>
      <c r="DT8" s="13">
        <v>200</v>
      </c>
      <c r="DU8" s="13">
        <v>192</v>
      </c>
      <c r="DV8" s="13">
        <v>144</v>
      </c>
      <c r="DW8" s="13">
        <v>173</v>
      </c>
      <c r="DX8" s="13">
        <v>139</v>
      </c>
      <c r="DY8" s="13">
        <v>132</v>
      </c>
      <c r="DZ8" s="13">
        <v>114</v>
      </c>
      <c r="EA8" s="13">
        <v>106</v>
      </c>
      <c r="EB8" s="13">
        <v>117</v>
      </c>
      <c r="EC8" s="13">
        <v>91</v>
      </c>
      <c r="ED8" s="13">
        <v>75</v>
      </c>
      <c r="EE8" s="13">
        <v>66</v>
      </c>
      <c r="EF8" s="13">
        <v>70</v>
      </c>
      <c r="EG8" s="13">
        <v>62</v>
      </c>
      <c r="EH8" s="13">
        <v>61</v>
      </c>
      <c r="EI8" s="13">
        <v>58</v>
      </c>
      <c r="EJ8" s="13">
        <v>42</v>
      </c>
      <c r="EK8" s="13">
        <v>37</v>
      </c>
      <c r="EL8" s="13">
        <v>31</v>
      </c>
      <c r="EM8" s="13">
        <v>10</v>
      </c>
      <c r="EN8" s="13">
        <v>8</v>
      </c>
      <c r="EO8" s="13">
        <v>8</v>
      </c>
      <c r="EP8" s="13">
        <v>8</v>
      </c>
      <c r="EQ8" s="13">
        <v>3</v>
      </c>
      <c r="ER8" s="13">
        <v>3</v>
      </c>
      <c r="ES8" s="13">
        <v>3</v>
      </c>
      <c r="ET8" s="13">
        <v>1</v>
      </c>
      <c r="EU8" s="13"/>
      <c r="EV8" s="13"/>
      <c r="EW8" s="13"/>
      <c r="EX8" s="13"/>
      <c r="EY8" s="13"/>
      <c r="EZ8" s="13"/>
      <c r="FA8" s="13"/>
      <c r="FB8" s="57">
        <v>62807</v>
      </c>
      <c r="FC8" s="13">
        <v>93</v>
      </c>
      <c r="FD8" s="13">
        <v>201</v>
      </c>
      <c r="FE8" s="13">
        <v>204</v>
      </c>
      <c r="FF8" s="13">
        <v>162</v>
      </c>
      <c r="FG8" s="13">
        <v>165</v>
      </c>
      <c r="FH8" s="13">
        <v>134</v>
      </c>
      <c r="FI8" s="13">
        <v>144</v>
      </c>
      <c r="FJ8" s="13">
        <v>180</v>
      </c>
      <c r="FK8" s="13">
        <v>169</v>
      </c>
      <c r="FL8" s="13">
        <v>125</v>
      </c>
      <c r="FM8" s="13">
        <v>177</v>
      </c>
      <c r="FN8" s="13">
        <v>177</v>
      </c>
      <c r="FO8" s="13">
        <v>214</v>
      </c>
      <c r="FP8" s="13">
        <v>241</v>
      </c>
      <c r="FQ8" s="13">
        <v>303</v>
      </c>
      <c r="FR8" s="13">
        <v>392</v>
      </c>
      <c r="FS8" s="13">
        <v>472</v>
      </c>
      <c r="FT8" s="13">
        <v>521</v>
      </c>
      <c r="FU8" s="13">
        <v>665</v>
      </c>
      <c r="FV8" s="13">
        <v>679</v>
      </c>
      <c r="FW8" s="13">
        <v>821</v>
      </c>
      <c r="FX8" s="13">
        <v>936</v>
      </c>
      <c r="FY8" s="13">
        <v>954</v>
      </c>
      <c r="FZ8" s="13">
        <v>1072</v>
      </c>
      <c r="GA8" s="13">
        <v>1238</v>
      </c>
      <c r="GB8" s="13">
        <v>1270</v>
      </c>
      <c r="GC8" s="13">
        <v>1278</v>
      </c>
      <c r="GD8" s="13">
        <v>1327</v>
      </c>
      <c r="GE8" s="13">
        <v>1305</v>
      </c>
      <c r="GF8" s="13">
        <v>1523</v>
      </c>
      <c r="GG8" s="13">
        <v>1543</v>
      </c>
      <c r="GH8" s="13">
        <v>1478</v>
      </c>
      <c r="GI8" s="13">
        <v>1406</v>
      </c>
      <c r="GJ8" s="13">
        <v>1374</v>
      </c>
      <c r="GK8" s="13">
        <v>1366</v>
      </c>
      <c r="GL8" s="13">
        <v>1386</v>
      </c>
      <c r="GM8" s="13">
        <v>1341</v>
      </c>
      <c r="GN8" s="13">
        <v>1298</v>
      </c>
      <c r="GO8" s="13">
        <v>1308</v>
      </c>
      <c r="GP8" s="13">
        <v>1375</v>
      </c>
      <c r="GQ8" s="13">
        <v>1320</v>
      </c>
      <c r="GR8" s="13">
        <v>1381</v>
      </c>
      <c r="GS8" s="13">
        <v>1362</v>
      </c>
      <c r="GT8" s="13">
        <v>1339</v>
      </c>
      <c r="GU8" s="13">
        <v>1177</v>
      </c>
      <c r="GV8" s="13">
        <v>1121</v>
      </c>
      <c r="GW8" s="13">
        <v>1070</v>
      </c>
      <c r="GX8" s="13">
        <v>987</v>
      </c>
      <c r="GY8" s="13">
        <v>1037</v>
      </c>
      <c r="GZ8" s="13">
        <v>1031</v>
      </c>
      <c r="HA8" s="13">
        <v>959</v>
      </c>
      <c r="HB8" s="13">
        <v>874</v>
      </c>
      <c r="HC8" s="13">
        <v>818</v>
      </c>
      <c r="HD8" s="13">
        <v>815</v>
      </c>
      <c r="HE8" s="13">
        <v>809</v>
      </c>
      <c r="HF8" s="13">
        <v>727</v>
      </c>
      <c r="HG8" s="13">
        <v>783</v>
      </c>
      <c r="HH8" s="13">
        <v>719</v>
      </c>
      <c r="HI8" s="13">
        <v>713</v>
      </c>
      <c r="HJ8" s="13">
        <v>624</v>
      </c>
      <c r="HK8" s="13">
        <v>526</v>
      </c>
      <c r="HL8" s="13">
        <v>525</v>
      </c>
      <c r="HM8" s="13">
        <v>489</v>
      </c>
      <c r="HN8" s="13">
        <v>477</v>
      </c>
      <c r="HO8" s="13">
        <v>472</v>
      </c>
      <c r="HP8" s="13">
        <v>438</v>
      </c>
      <c r="HQ8" s="13">
        <v>458</v>
      </c>
      <c r="HR8" s="13">
        <v>358</v>
      </c>
      <c r="HS8" s="13">
        <v>399</v>
      </c>
      <c r="HT8" s="13">
        <v>322</v>
      </c>
      <c r="HU8" s="13">
        <v>335</v>
      </c>
      <c r="HV8" s="13">
        <v>296</v>
      </c>
      <c r="HW8" s="13">
        <v>263</v>
      </c>
      <c r="HX8" s="13">
        <v>268</v>
      </c>
      <c r="HY8" s="13">
        <v>254</v>
      </c>
      <c r="HZ8" s="13">
        <v>216</v>
      </c>
      <c r="IA8" s="13">
        <v>201</v>
      </c>
      <c r="IB8" s="13">
        <v>169</v>
      </c>
      <c r="IC8" s="13">
        <v>154</v>
      </c>
      <c r="ID8" s="13">
        <v>140</v>
      </c>
      <c r="IE8" s="13">
        <v>126</v>
      </c>
      <c r="IF8" s="13">
        <v>103</v>
      </c>
      <c r="IG8" s="13">
        <v>92</v>
      </c>
      <c r="IH8" s="13">
        <v>80</v>
      </c>
      <c r="II8" s="13">
        <v>78</v>
      </c>
      <c r="IJ8" s="13">
        <v>75</v>
      </c>
      <c r="IK8" s="13">
        <v>65</v>
      </c>
      <c r="IL8" s="13">
        <v>46</v>
      </c>
      <c r="IM8" s="13">
        <v>38</v>
      </c>
      <c r="IN8" s="13">
        <v>43</v>
      </c>
      <c r="IO8" s="13">
        <v>34</v>
      </c>
      <c r="IP8" s="13">
        <v>23</v>
      </c>
      <c r="IQ8" s="13">
        <v>12</v>
      </c>
      <c r="IR8" s="13">
        <v>11</v>
      </c>
      <c r="IS8" s="13">
        <v>14</v>
      </c>
      <c r="IT8" s="13">
        <v>9</v>
      </c>
      <c r="IU8" s="13">
        <v>4</v>
      </c>
      <c r="IV8" s="13">
        <v>7</v>
      </c>
      <c r="IW8" s="13">
        <v>2</v>
      </c>
      <c r="IX8" s="13">
        <v>1</v>
      </c>
      <c r="IY8" s="13"/>
      <c r="IZ8" s="13">
        <v>1</v>
      </c>
      <c r="JA8" s="13">
        <v>1</v>
      </c>
      <c r="JB8" s="13"/>
      <c r="JC8" s="13"/>
      <c r="JD8" s="13"/>
      <c r="JE8" s="13"/>
      <c r="JF8" s="13"/>
      <c r="JG8" s="57">
        <v>58308</v>
      </c>
      <c r="JH8" s="13">
        <v>5</v>
      </c>
      <c r="JI8" s="13">
        <v>7</v>
      </c>
      <c r="JJ8" s="13">
        <v>1</v>
      </c>
      <c r="JK8" s="13">
        <v>1</v>
      </c>
      <c r="JL8" s="13"/>
      <c r="JM8" s="13">
        <v>3</v>
      </c>
      <c r="JN8" s="13"/>
      <c r="JO8" s="13">
        <v>1</v>
      </c>
      <c r="JP8" s="13">
        <v>2</v>
      </c>
      <c r="JQ8" s="13">
        <v>3</v>
      </c>
      <c r="JR8" s="13">
        <v>1</v>
      </c>
      <c r="JS8" s="13">
        <v>4</v>
      </c>
      <c r="JT8" s="13">
        <v>6</v>
      </c>
      <c r="JU8" s="13"/>
      <c r="JV8" s="13">
        <v>1</v>
      </c>
      <c r="JW8" s="13">
        <v>1</v>
      </c>
      <c r="JX8" s="13">
        <v>5</v>
      </c>
      <c r="JY8" s="13">
        <v>8</v>
      </c>
      <c r="JZ8" s="13">
        <v>8</v>
      </c>
      <c r="KA8" s="13">
        <v>6</v>
      </c>
      <c r="KB8" s="13">
        <v>6</v>
      </c>
      <c r="KC8" s="13">
        <v>7</v>
      </c>
      <c r="KD8" s="13">
        <v>8</v>
      </c>
      <c r="KE8" s="13">
        <v>8</v>
      </c>
      <c r="KF8" s="13">
        <v>10</v>
      </c>
      <c r="KG8" s="13">
        <v>9</v>
      </c>
      <c r="KH8" s="13">
        <v>7</v>
      </c>
      <c r="KI8" s="13">
        <v>3</v>
      </c>
      <c r="KJ8" s="13">
        <v>5</v>
      </c>
      <c r="KK8" s="13">
        <v>9</v>
      </c>
      <c r="KL8" s="13">
        <v>7</v>
      </c>
      <c r="KM8" s="13">
        <v>12</v>
      </c>
      <c r="KN8" s="13">
        <v>8</v>
      </c>
      <c r="KO8" s="13">
        <v>8</v>
      </c>
      <c r="KP8" s="13">
        <v>10</v>
      </c>
      <c r="KQ8" s="13">
        <v>2</v>
      </c>
      <c r="KR8" s="13">
        <v>2</v>
      </c>
      <c r="KS8" s="13">
        <v>7</v>
      </c>
      <c r="KT8" s="13">
        <v>6</v>
      </c>
      <c r="KU8" s="13">
        <v>9</v>
      </c>
      <c r="KV8" s="13">
        <v>5</v>
      </c>
      <c r="KW8" s="13">
        <v>19</v>
      </c>
      <c r="KX8" s="13">
        <v>10</v>
      </c>
      <c r="KY8" s="13">
        <v>4</v>
      </c>
      <c r="KZ8" s="13">
        <v>3</v>
      </c>
      <c r="LA8" s="13">
        <v>3</v>
      </c>
      <c r="LB8" s="13">
        <v>6</v>
      </c>
      <c r="LC8" s="13">
        <v>3</v>
      </c>
      <c r="LD8" s="13">
        <v>3</v>
      </c>
      <c r="LE8" s="13">
        <v>2</v>
      </c>
      <c r="LF8" s="13">
        <v>4</v>
      </c>
      <c r="LG8" s="13">
        <v>4</v>
      </c>
      <c r="LH8" s="13">
        <v>9</v>
      </c>
      <c r="LI8" s="13">
        <v>6</v>
      </c>
      <c r="LJ8" s="13">
        <v>2</v>
      </c>
      <c r="LK8" s="13">
        <v>5</v>
      </c>
      <c r="LL8" s="13">
        <v>2</v>
      </c>
      <c r="LM8" s="13">
        <v>3</v>
      </c>
      <c r="LN8" s="13">
        <v>1</v>
      </c>
      <c r="LO8" s="13">
        <v>2</v>
      </c>
      <c r="LP8" s="13">
        <v>4</v>
      </c>
      <c r="LQ8" s="13">
        <v>1</v>
      </c>
      <c r="LR8" s="13">
        <v>2</v>
      </c>
      <c r="LS8" s="13">
        <v>2</v>
      </c>
      <c r="LT8" s="13">
        <v>2</v>
      </c>
      <c r="LU8" s="13">
        <v>2</v>
      </c>
      <c r="LV8" s="13">
        <v>1</v>
      </c>
      <c r="LW8" s="13">
        <v>1</v>
      </c>
      <c r="LX8" s="13">
        <v>1</v>
      </c>
      <c r="LY8" s="13">
        <v>2</v>
      </c>
      <c r="LZ8" s="13">
        <v>3</v>
      </c>
      <c r="MA8" s="13">
        <v>5</v>
      </c>
      <c r="MB8" s="13">
        <v>3</v>
      </c>
      <c r="MC8" s="13">
        <v>1</v>
      </c>
      <c r="MD8" s="13">
        <v>3</v>
      </c>
      <c r="ME8" s="13"/>
      <c r="MF8" s="13"/>
      <c r="MG8" s="13">
        <v>2</v>
      </c>
      <c r="MH8" s="13">
        <v>4</v>
      </c>
      <c r="MI8" s="13">
        <v>3</v>
      </c>
      <c r="MJ8" s="13">
        <v>1</v>
      </c>
      <c r="MK8" s="13">
        <v>1</v>
      </c>
      <c r="ML8" s="13">
        <v>1</v>
      </c>
      <c r="MM8" s="13">
        <v>4</v>
      </c>
      <c r="MN8" s="13"/>
      <c r="MO8" s="13">
        <v>1</v>
      </c>
      <c r="MP8" s="13"/>
      <c r="MQ8" s="13">
        <v>2</v>
      </c>
      <c r="MR8" s="13">
        <v>2</v>
      </c>
      <c r="MS8" s="13">
        <v>1</v>
      </c>
      <c r="MT8" s="13"/>
      <c r="MU8" s="13">
        <v>1</v>
      </c>
      <c r="MV8" s="13">
        <v>2</v>
      </c>
      <c r="MW8" s="13">
        <v>2</v>
      </c>
      <c r="MX8" s="13">
        <v>2</v>
      </c>
      <c r="MY8" s="13">
        <v>2</v>
      </c>
      <c r="MZ8" s="13"/>
      <c r="NA8" s="13">
        <v>1</v>
      </c>
      <c r="NB8" s="13">
        <v>1</v>
      </c>
      <c r="NC8" s="13"/>
      <c r="ND8" s="13"/>
      <c r="NE8" s="13"/>
      <c r="NF8" s="13"/>
      <c r="NG8" s="13"/>
      <c r="NH8" s="13"/>
      <c r="NI8" s="13"/>
      <c r="NJ8" s="13"/>
      <c r="NK8" s="13">
        <v>1</v>
      </c>
      <c r="NL8" s="57">
        <v>369</v>
      </c>
      <c r="NM8" s="13">
        <v>121484</v>
      </c>
      <c r="NN8" s="331"/>
      <c r="NO8" s="331"/>
      <c r="NP8" s="331"/>
      <c r="NQ8" s="331"/>
    </row>
    <row r="9" spans="1:381" ht="14.4">
      <c r="A9" s="208" t="s">
        <v>22</v>
      </c>
      <c r="B9" s="209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5761</v>
      </c>
      <c r="C9" s="209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5477</v>
      </c>
      <c r="D9" s="209">
        <f t="shared" si="24"/>
        <v>15321</v>
      </c>
      <c r="E9" s="209">
        <f t="shared" si="24"/>
        <v>17929</v>
      </c>
      <c r="F9" s="209">
        <f t="shared" si="24"/>
        <v>41240</v>
      </c>
      <c r="G9" s="209">
        <f t="shared" si="24"/>
        <v>45471</v>
      </c>
      <c r="H9" s="209">
        <f t="shared" si="24"/>
        <v>46545</v>
      </c>
      <c r="I9" s="209">
        <f t="shared" si="24"/>
        <v>49811</v>
      </c>
      <c r="J9" s="209">
        <f t="shared" si="24"/>
        <v>41524</v>
      </c>
      <c r="K9" s="209">
        <f t="shared" si="24"/>
        <v>43674</v>
      </c>
      <c r="L9" s="209">
        <f t="shared" si="24"/>
        <v>30301</v>
      </c>
      <c r="M9" s="209">
        <f t="shared" si="24"/>
        <v>31267</v>
      </c>
      <c r="N9" s="209">
        <f t="shared" si="24"/>
        <v>19277</v>
      </c>
      <c r="O9" s="209">
        <f t="shared" si="24"/>
        <v>18569</v>
      </c>
      <c r="P9" s="209">
        <f t="shared" si="24"/>
        <v>10780</v>
      </c>
      <c r="Q9" s="209">
        <f t="shared" si="24"/>
        <v>10947</v>
      </c>
      <c r="R9" s="209">
        <f t="shared" si="24"/>
        <v>4516</v>
      </c>
      <c r="S9" s="209">
        <f t="shared" si="24"/>
        <v>6288</v>
      </c>
      <c r="T9" s="209">
        <f t="shared" si="24"/>
        <v>861</v>
      </c>
      <c r="U9" s="209">
        <f t="shared" si="24"/>
        <v>2353</v>
      </c>
      <c r="W9" s="12" t="s">
        <v>34</v>
      </c>
      <c r="X9" s="616">
        <f t="shared" si="3"/>
        <v>1152</v>
      </c>
      <c r="Y9" s="616">
        <f t="shared" si="4"/>
        <v>1156</v>
      </c>
      <c r="Z9" s="616">
        <f t="shared" si="5"/>
        <v>3724</v>
      </c>
      <c r="AA9" s="616">
        <f t="shared" si="6"/>
        <v>4425</v>
      </c>
      <c r="AB9" s="616">
        <f t="shared" si="7"/>
        <v>13687</v>
      </c>
      <c r="AC9" s="616">
        <f t="shared" si="8"/>
        <v>14921</v>
      </c>
      <c r="AD9" s="616">
        <f t="shared" si="9"/>
        <v>17386</v>
      </c>
      <c r="AE9" s="616">
        <f t="shared" si="10"/>
        <v>17900</v>
      </c>
      <c r="AF9" s="616">
        <f t="shared" si="11"/>
        <v>14464</v>
      </c>
      <c r="AG9" s="616">
        <f t="shared" si="12"/>
        <v>15079</v>
      </c>
      <c r="AH9" s="616">
        <f t="shared" si="13"/>
        <v>10004</v>
      </c>
      <c r="AI9" s="616">
        <f t="shared" si="14"/>
        <v>10467</v>
      </c>
      <c r="AJ9" s="616">
        <f t="shared" si="15"/>
        <v>6341</v>
      </c>
      <c r="AK9" s="616">
        <f t="shared" si="16"/>
        <v>6101</v>
      </c>
      <c r="AL9" s="616">
        <f t="shared" si="17"/>
        <v>3298</v>
      </c>
      <c r="AM9" s="616">
        <f t="shared" si="18"/>
        <v>3151</v>
      </c>
      <c r="AN9" s="616">
        <f t="shared" si="19"/>
        <v>1326</v>
      </c>
      <c r="AO9" s="616">
        <f t="shared" si="20"/>
        <v>1607</v>
      </c>
      <c r="AP9" s="616">
        <f t="shared" si="21"/>
        <v>238</v>
      </c>
      <c r="AQ9" s="616">
        <f t="shared" si="22"/>
        <v>443</v>
      </c>
      <c r="AR9" s="616">
        <f t="shared" si="23"/>
        <v>1105</v>
      </c>
      <c r="AT9" s="12" t="s">
        <v>34</v>
      </c>
      <c r="AU9" s="13">
        <v>76</v>
      </c>
      <c r="AV9" s="13">
        <v>147</v>
      </c>
      <c r="AW9" s="13">
        <v>140</v>
      </c>
      <c r="AX9" s="13">
        <v>116</v>
      </c>
      <c r="AY9" s="13">
        <v>109</v>
      </c>
      <c r="AZ9" s="13">
        <v>91</v>
      </c>
      <c r="BA9" s="13">
        <v>119</v>
      </c>
      <c r="BB9" s="13">
        <v>102</v>
      </c>
      <c r="BC9" s="13">
        <v>120</v>
      </c>
      <c r="BD9" s="13">
        <v>136</v>
      </c>
      <c r="BE9" s="13">
        <v>149</v>
      </c>
      <c r="BF9" s="13">
        <v>170</v>
      </c>
      <c r="BG9" s="13">
        <v>225</v>
      </c>
      <c r="BH9" s="13">
        <v>293</v>
      </c>
      <c r="BI9" s="13">
        <v>365</v>
      </c>
      <c r="BJ9" s="13">
        <v>458</v>
      </c>
      <c r="BK9" s="13">
        <v>593</v>
      </c>
      <c r="BL9" s="13">
        <v>654</v>
      </c>
      <c r="BM9" s="13">
        <v>714</v>
      </c>
      <c r="BN9" s="13">
        <v>804</v>
      </c>
      <c r="BO9" s="13">
        <v>921</v>
      </c>
      <c r="BP9" s="13">
        <v>1068</v>
      </c>
      <c r="BQ9" s="13">
        <v>1235</v>
      </c>
      <c r="BR9" s="13">
        <v>1336</v>
      </c>
      <c r="BS9" s="13">
        <v>1468</v>
      </c>
      <c r="BT9" s="13">
        <v>1616</v>
      </c>
      <c r="BU9" s="13">
        <v>1762</v>
      </c>
      <c r="BV9" s="13">
        <v>1722</v>
      </c>
      <c r="BW9" s="13">
        <v>1902</v>
      </c>
      <c r="BX9" s="13">
        <v>1891</v>
      </c>
      <c r="BY9" s="13">
        <v>1993</v>
      </c>
      <c r="BZ9" s="13">
        <v>1787</v>
      </c>
      <c r="CA9" s="13">
        <v>1785</v>
      </c>
      <c r="CB9" s="13">
        <v>1994</v>
      </c>
      <c r="CC9" s="13">
        <v>1781</v>
      </c>
      <c r="CD9" s="13">
        <v>1802</v>
      </c>
      <c r="CE9" s="13">
        <v>1727</v>
      </c>
      <c r="CF9" s="13">
        <v>1543</v>
      </c>
      <c r="CG9" s="13">
        <v>1661</v>
      </c>
      <c r="CH9" s="13">
        <v>1827</v>
      </c>
      <c r="CI9" s="13">
        <v>1664</v>
      </c>
      <c r="CJ9" s="13">
        <v>1683</v>
      </c>
      <c r="CK9" s="13">
        <v>1693</v>
      </c>
      <c r="CL9" s="13">
        <v>1567</v>
      </c>
      <c r="CM9" s="13">
        <v>1565</v>
      </c>
      <c r="CN9" s="13">
        <v>1476</v>
      </c>
      <c r="CO9" s="13">
        <v>1369</v>
      </c>
      <c r="CP9" s="13">
        <v>1431</v>
      </c>
      <c r="CQ9" s="13">
        <v>1375</v>
      </c>
      <c r="CR9" s="13">
        <v>1256</v>
      </c>
      <c r="CS9" s="13">
        <v>1268</v>
      </c>
      <c r="CT9" s="13">
        <v>1248</v>
      </c>
      <c r="CU9" s="13">
        <v>1105</v>
      </c>
      <c r="CV9" s="13">
        <v>1082</v>
      </c>
      <c r="CW9" s="13">
        <v>1122</v>
      </c>
      <c r="CX9" s="13">
        <v>964</v>
      </c>
      <c r="CY9" s="13">
        <v>955</v>
      </c>
      <c r="CZ9" s="13">
        <v>920</v>
      </c>
      <c r="DA9" s="13">
        <v>913</v>
      </c>
      <c r="DB9" s="13">
        <v>890</v>
      </c>
      <c r="DC9" s="13">
        <v>802</v>
      </c>
      <c r="DD9" s="13">
        <v>669</v>
      </c>
      <c r="DE9" s="13">
        <v>652</v>
      </c>
      <c r="DF9" s="13">
        <v>616</v>
      </c>
      <c r="DG9" s="13">
        <v>624</v>
      </c>
      <c r="DH9" s="13">
        <v>607</v>
      </c>
      <c r="DI9" s="13">
        <v>519</v>
      </c>
      <c r="DJ9" s="13">
        <v>558</v>
      </c>
      <c r="DK9" s="13">
        <v>569</v>
      </c>
      <c r="DL9" s="13">
        <v>485</v>
      </c>
      <c r="DM9" s="13">
        <v>457</v>
      </c>
      <c r="DN9" s="13">
        <v>396</v>
      </c>
      <c r="DO9" s="13">
        <v>356</v>
      </c>
      <c r="DP9" s="13">
        <v>334</v>
      </c>
      <c r="DQ9" s="13">
        <v>301</v>
      </c>
      <c r="DR9" s="13">
        <v>286</v>
      </c>
      <c r="DS9" s="13">
        <v>286</v>
      </c>
      <c r="DT9" s="13">
        <v>247</v>
      </c>
      <c r="DU9" s="13">
        <v>269</v>
      </c>
      <c r="DV9" s="13">
        <v>219</v>
      </c>
      <c r="DW9" s="13">
        <v>215</v>
      </c>
      <c r="DX9" s="13">
        <v>199</v>
      </c>
      <c r="DY9" s="13">
        <v>213</v>
      </c>
      <c r="DZ9" s="13">
        <v>184</v>
      </c>
      <c r="EA9" s="13">
        <v>156</v>
      </c>
      <c r="EB9" s="13">
        <v>153</v>
      </c>
      <c r="EC9" s="13">
        <v>143</v>
      </c>
      <c r="ED9" s="13">
        <v>129</v>
      </c>
      <c r="EE9" s="13">
        <v>116</v>
      </c>
      <c r="EF9" s="13">
        <v>99</v>
      </c>
      <c r="EG9" s="13">
        <v>106</v>
      </c>
      <c r="EH9" s="13">
        <v>92</v>
      </c>
      <c r="EI9" s="13">
        <v>61</v>
      </c>
      <c r="EJ9" s="13">
        <v>57</v>
      </c>
      <c r="EK9" s="13">
        <v>41</v>
      </c>
      <c r="EL9" s="13">
        <v>25</v>
      </c>
      <c r="EM9" s="13">
        <v>19</v>
      </c>
      <c r="EN9" s="13">
        <v>14</v>
      </c>
      <c r="EO9" s="13">
        <v>8</v>
      </c>
      <c r="EP9" s="13">
        <v>10</v>
      </c>
      <c r="EQ9" s="13">
        <v>4</v>
      </c>
      <c r="ER9" s="13">
        <v>3</v>
      </c>
      <c r="ES9" s="13">
        <v>1</v>
      </c>
      <c r="ET9" s="13">
        <v>2</v>
      </c>
      <c r="EU9" s="13"/>
      <c r="EV9" s="13"/>
      <c r="EW9" s="13"/>
      <c r="EX9" s="13"/>
      <c r="EY9" s="13"/>
      <c r="EZ9" s="13"/>
      <c r="FA9" s="13">
        <v>1</v>
      </c>
      <c r="FB9" s="57">
        <v>75251</v>
      </c>
      <c r="FC9" s="13">
        <v>80</v>
      </c>
      <c r="FD9" s="13">
        <v>146</v>
      </c>
      <c r="FE9" s="13">
        <v>142</v>
      </c>
      <c r="FF9" s="13">
        <v>116</v>
      </c>
      <c r="FG9" s="13">
        <v>99</v>
      </c>
      <c r="FH9" s="13">
        <v>106</v>
      </c>
      <c r="FI9" s="13">
        <v>109</v>
      </c>
      <c r="FJ9" s="13">
        <v>115</v>
      </c>
      <c r="FK9" s="13">
        <v>111</v>
      </c>
      <c r="FL9" s="13">
        <v>128</v>
      </c>
      <c r="FM9" s="13">
        <v>157</v>
      </c>
      <c r="FN9" s="13">
        <v>156</v>
      </c>
      <c r="FO9" s="13">
        <v>216</v>
      </c>
      <c r="FP9" s="13">
        <v>251</v>
      </c>
      <c r="FQ9" s="13">
        <v>318</v>
      </c>
      <c r="FR9" s="13">
        <v>378</v>
      </c>
      <c r="FS9" s="13">
        <v>457</v>
      </c>
      <c r="FT9" s="13">
        <v>508</v>
      </c>
      <c r="FU9" s="13">
        <v>562</v>
      </c>
      <c r="FV9" s="13">
        <v>721</v>
      </c>
      <c r="FW9" s="13">
        <v>843</v>
      </c>
      <c r="FX9" s="13">
        <v>999</v>
      </c>
      <c r="FY9" s="13">
        <v>1118</v>
      </c>
      <c r="FZ9" s="13">
        <v>1221</v>
      </c>
      <c r="GA9" s="13">
        <v>1361</v>
      </c>
      <c r="GB9" s="13">
        <v>1444</v>
      </c>
      <c r="GC9" s="13">
        <v>1600</v>
      </c>
      <c r="GD9" s="13">
        <v>1589</v>
      </c>
      <c r="GE9" s="13">
        <v>1725</v>
      </c>
      <c r="GF9" s="13">
        <v>1787</v>
      </c>
      <c r="GG9" s="13">
        <v>1761</v>
      </c>
      <c r="GH9" s="13">
        <v>1844</v>
      </c>
      <c r="GI9" s="13">
        <v>1788</v>
      </c>
      <c r="GJ9" s="13">
        <v>1806</v>
      </c>
      <c r="GK9" s="13">
        <v>1859</v>
      </c>
      <c r="GL9" s="13">
        <v>1762</v>
      </c>
      <c r="GM9" s="13">
        <v>1600</v>
      </c>
      <c r="GN9" s="13">
        <v>1613</v>
      </c>
      <c r="GO9" s="13">
        <v>1602</v>
      </c>
      <c r="GP9" s="13">
        <v>1751</v>
      </c>
      <c r="GQ9" s="13">
        <v>1658</v>
      </c>
      <c r="GR9" s="13">
        <v>1582</v>
      </c>
      <c r="GS9" s="13">
        <v>1624</v>
      </c>
      <c r="GT9" s="13">
        <v>1521</v>
      </c>
      <c r="GU9" s="13">
        <v>1449</v>
      </c>
      <c r="GV9" s="13">
        <v>1380</v>
      </c>
      <c r="GW9" s="13">
        <v>1389</v>
      </c>
      <c r="GX9" s="13">
        <v>1350</v>
      </c>
      <c r="GY9" s="13">
        <v>1217</v>
      </c>
      <c r="GZ9" s="13">
        <v>1294</v>
      </c>
      <c r="HA9" s="13">
        <v>1160</v>
      </c>
      <c r="HB9" s="13">
        <v>1173</v>
      </c>
      <c r="HC9" s="13">
        <v>1063</v>
      </c>
      <c r="HD9" s="13">
        <v>1057</v>
      </c>
      <c r="HE9" s="13">
        <v>1012</v>
      </c>
      <c r="HF9" s="13">
        <v>892</v>
      </c>
      <c r="HG9" s="13">
        <v>902</v>
      </c>
      <c r="HH9" s="13">
        <v>903</v>
      </c>
      <c r="HI9" s="13">
        <v>900</v>
      </c>
      <c r="HJ9" s="13">
        <v>942</v>
      </c>
      <c r="HK9" s="13">
        <v>723</v>
      </c>
      <c r="HL9" s="13">
        <v>713</v>
      </c>
      <c r="HM9" s="13">
        <v>746</v>
      </c>
      <c r="HN9" s="13">
        <v>638</v>
      </c>
      <c r="HO9" s="13">
        <v>678</v>
      </c>
      <c r="HP9" s="13">
        <v>631</v>
      </c>
      <c r="HQ9" s="13">
        <v>575</v>
      </c>
      <c r="HR9" s="13">
        <v>558</v>
      </c>
      <c r="HS9" s="13">
        <v>553</v>
      </c>
      <c r="HT9" s="13">
        <v>526</v>
      </c>
      <c r="HU9" s="13">
        <v>463</v>
      </c>
      <c r="HV9" s="13">
        <v>406</v>
      </c>
      <c r="HW9" s="13">
        <v>395</v>
      </c>
      <c r="HX9" s="13">
        <v>365</v>
      </c>
      <c r="HY9" s="13">
        <v>335</v>
      </c>
      <c r="HZ9" s="13">
        <v>332</v>
      </c>
      <c r="IA9" s="13">
        <v>276</v>
      </c>
      <c r="IB9" s="13">
        <v>280</v>
      </c>
      <c r="IC9" s="13">
        <v>232</v>
      </c>
      <c r="ID9" s="13">
        <v>214</v>
      </c>
      <c r="IE9" s="13">
        <v>199</v>
      </c>
      <c r="IF9" s="13">
        <v>171</v>
      </c>
      <c r="IG9" s="13">
        <v>184</v>
      </c>
      <c r="IH9" s="13">
        <v>135</v>
      </c>
      <c r="II9" s="13">
        <v>142</v>
      </c>
      <c r="IJ9" s="13">
        <v>124</v>
      </c>
      <c r="IK9" s="13">
        <v>111</v>
      </c>
      <c r="IL9" s="13">
        <v>103</v>
      </c>
      <c r="IM9" s="13">
        <v>83</v>
      </c>
      <c r="IN9" s="13">
        <v>74</v>
      </c>
      <c r="IO9" s="13">
        <v>69</v>
      </c>
      <c r="IP9" s="13">
        <v>47</v>
      </c>
      <c r="IQ9" s="13">
        <v>38</v>
      </c>
      <c r="IR9" s="13">
        <v>26</v>
      </c>
      <c r="IS9" s="13">
        <v>18</v>
      </c>
      <c r="IT9" s="13">
        <v>16</v>
      </c>
      <c r="IU9" s="13">
        <v>8</v>
      </c>
      <c r="IV9" s="13">
        <v>7</v>
      </c>
      <c r="IW9" s="13">
        <v>3</v>
      </c>
      <c r="IX9" s="13">
        <v>1</v>
      </c>
      <c r="IY9" s="13">
        <v>2</v>
      </c>
      <c r="IZ9" s="13"/>
      <c r="JA9" s="13">
        <v>1</v>
      </c>
      <c r="JB9" s="13"/>
      <c r="JC9" s="13">
        <v>1</v>
      </c>
      <c r="JD9" s="13">
        <v>1</v>
      </c>
      <c r="JE9" s="13"/>
      <c r="JF9" s="13">
        <v>1</v>
      </c>
      <c r="JG9" s="57">
        <v>71621</v>
      </c>
      <c r="JH9" s="13">
        <v>77</v>
      </c>
      <c r="JI9" s="13">
        <v>41</v>
      </c>
      <c r="JJ9" s="13">
        <v>1</v>
      </c>
      <c r="JK9" s="13">
        <v>1</v>
      </c>
      <c r="JL9" s="13">
        <v>5</v>
      </c>
      <c r="JM9" s="13">
        <v>5</v>
      </c>
      <c r="JN9" s="13">
        <v>4</v>
      </c>
      <c r="JO9" s="13"/>
      <c r="JP9" s="13">
        <v>1</v>
      </c>
      <c r="JQ9" s="13">
        <v>1</v>
      </c>
      <c r="JR9" s="13">
        <v>6</v>
      </c>
      <c r="JS9" s="13">
        <v>2</v>
      </c>
      <c r="JT9" s="13">
        <v>4</v>
      </c>
      <c r="JU9" s="13">
        <v>4</v>
      </c>
      <c r="JV9" s="13">
        <v>6</v>
      </c>
      <c r="JW9" s="13">
        <v>11</v>
      </c>
      <c r="JX9" s="13">
        <v>12</v>
      </c>
      <c r="JY9" s="13">
        <v>13</v>
      </c>
      <c r="JZ9" s="13">
        <v>11</v>
      </c>
      <c r="KA9" s="13">
        <v>17</v>
      </c>
      <c r="KB9" s="13">
        <v>17</v>
      </c>
      <c r="KC9" s="13">
        <v>14</v>
      </c>
      <c r="KD9" s="13">
        <v>16</v>
      </c>
      <c r="KE9" s="13">
        <v>14</v>
      </c>
      <c r="KF9" s="13">
        <v>15</v>
      </c>
      <c r="KG9" s="13">
        <v>10</v>
      </c>
      <c r="KH9" s="13">
        <v>14</v>
      </c>
      <c r="KI9" s="13">
        <v>14</v>
      </c>
      <c r="KJ9" s="13">
        <v>8</v>
      </c>
      <c r="KK9" s="13">
        <v>12</v>
      </c>
      <c r="KL9" s="13">
        <v>6</v>
      </c>
      <c r="KM9" s="13">
        <v>15</v>
      </c>
      <c r="KN9" s="13">
        <v>20</v>
      </c>
      <c r="KO9" s="13">
        <v>21</v>
      </c>
      <c r="KP9" s="13">
        <v>17</v>
      </c>
      <c r="KQ9" s="13">
        <v>17</v>
      </c>
      <c r="KR9" s="13">
        <v>14</v>
      </c>
      <c r="KS9" s="13">
        <v>16</v>
      </c>
      <c r="KT9" s="13">
        <v>23</v>
      </c>
      <c r="KU9" s="13">
        <v>18</v>
      </c>
      <c r="KV9" s="13">
        <v>19</v>
      </c>
      <c r="KW9" s="13">
        <v>19</v>
      </c>
      <c r="KX9" s="13">
        <v>23</v>
      </c>
      <c r="KY9" s="13">
        <v>17</v>
      </c>
      <c r="KZ9" s="13">
        <v>20</v>
      </c>
      <c r="LA9" s="13">
        <v>14</v>
      </c>
      <c r="LB9" s="13">
        <v>15</v>
      </c>
      <c r="LC9" s="13">
        <v>15</v>
      </c>
      <c r="LD9" s="13">
        <v>13</v>
      </c>
      <c r="LE9" s="13">
        <v>14</v>
      </c>
      <c r="LF9" s="13">
        <v>14</v>
      </c>
      <c r="LG9" s="13">
        <v>14</v>
      </c>
      <c r="LH9" s="13">
        <v>12</v>
      </c>
      <c r="LI9" s="13">
        <v>8</v>
      </c>
      <c r="LJ9" s="13">
        <v>11</v>
      </c>
      <c r="LK9" s="13">
        <v>5</v>
      </c>
      <c r="LL9" s="13">
        <v>6</v>
      </c>
      <c r="LM9" s="13">
        <v>5</v>
      </c>
      <c r="LN9" s="13">
        <v>9</v>
      </c>
      <c r="LO9" s="13">
        <v>11</v>
      </c>
      <c r="LP9" s="13">
        <v>5</v>
      </c>
      <c r="LQ9" s="13">
        <v>5</v>
      </c>
      <c r="LR9" s="13">
        <v>7</v>
      </c>
      <c r="LS9" s="13">
        <v>10</v>
      </c>
      <c r="LT9" s="13">
        <v>8</v>
      </c>
      <c r="LU9" s="13">
        <v>5</v>
      </c>
      <c r="LV9" s="13">
        <v>7</v>
      </c>
      <c r="LW9" s="13">
        <v>10</v>
      </c>
      <c r="LX9" s="13">
        <v>2</v>
      </c>
      <c r="LY9" s="13">
        <v>10</v>
      </c>
      <c r="LZ9" s="13">
        <v>8</v>
      </c>
      <c r="MA9" s="13">
        <v>11</v>
      </c>
      <c r="MB9" s="13">
        <v>11</v>
      </c>
      <c r="MC9" s="13">
        <v>10</v>
      </c>
      <c r="MD9" s="13">
        <v>9</v>
      </c>
      <c r="ME9" s="13">
        <v>11</v>
      </c>
      <c r="MF9" s="13">
        <v>4</v>
      </c>
      <c r="MG9" s="13">
        <v>6</v>
      </c>
      <c r="MH9" s="13">
        <v>6</v>
      </c>
      <c r="MI9" s="13">
        <v>6</v>
      </c>
      <c r="MJ9" s="13">
        <v>8</v>
      </c>
      <c r="MK9" s="13">
        <v>7</v>
      </c>
      <c r="ML9" s="13">
        <v>9</v>
      </c>
      <c r="MM9" s="13">
        <v>7</v>
      </c>
      <c r="MN9" s="13">
        <v>6</v>
      </c>
      <c r="MO9" s="13">
        <v>2</v>
      </c>
      <c r="MP9" s="13">
        <v>10</v>
      </c>
      <c r="MQ9" s="13">
        <v>8</v>
      </c>
      <c r="MR9" s="13">
        <v>7</v>
      </c>
      <c r="MS9" s="13">
        <v>6</v>
      </c>
      <c r="MT9" s="13">
        <v>10</v>
      </c>
      <c r="MU9" s="13">
        <v>8</v>
      </c>
      <c r="MV9" s="13">
        <v>7</v>
      </c>
      <c r="MW9" s="13">
        <v>7</v>
      </c>
      <c r="MX9" s="13">
        <v>5</v>
      </c>
      <c r="MY9" s="13">
        <v>2</v>
      </c>
      <c r="MZ9" s="13">
        <v>1</v>
      </c>
      <c r="NA9" s="13">
        <v>1</v>
      </c>
      <c r="NB9" s="13">
        <v>1</v>
      </c>
      <c r="NC9" s="13"/>
      <c r="ND9" s="13"/>
      <c r="NE9" s="13"/>
      <c r="NF9" s="13">
        <v>1</v>
      </c>
      <c r="NG9" s="13"/>
      <c r="NH9" s="13"/>
      <c r="NI9" s="13">
        <v>1</v>
      </c>
      <c r="NJ9" s="13"/>
      <c r="NK9" s="13">
        <v>51</v>
      </c>
      <c r="NL9" s="57">
        <v>1103</v>
      </c>
      <c r="NM9" s="13">
        <v>147975</v>
      </c>
    </row>
    <row r="10" spans="1:381">
      <c r="A10" s="4" t="s">
        <v>23</v>
      </c>
      <c r="B10" s="53">
        <f>SUM(B11:B32)</f>
        <v>26518</v>
      </c>
      <c r="C10" s="39">
        <f t="shared" ref="C10:U10" si="25">SUM(C11:C32)</f>
        <v>25136</v>
      </c>
      <c r="D10" s="39">
        <f t="shared" si="25"/>
        <v>88234</v>
      </c>
      <c r="E10" s="39">
        <f t="shared" si="25"/>
        <v>98313</v>
      </c>
      <c r="F10" s="39">
        <f t="shared" si="25"/>
        <v>235667</v>
      </c>
      <c r="G10" s="39">
        <f t="shared" si="25"/>
        <v>249452</v>
      </c>
      <c r="H10" s="39">
        <f t="shared" si="25"/>
        <v>265619</v>
      </c>
      <c r="I10" s="39">
        <f t="shared" si="25"/>
        <v>268513</v>
      </c>
      <c r="J10" s="39">
        <f t="shared" si="25"/>
        <v>220604</v>
      </c>
      <c r="K10" s="39">
        <f t="shared" si="25"/>
        <v>224049</v>
      </c>
      <c r="L10" s="39">
        <f t="shared" si="25"/>
        <v>148052</v>
      </c>
      <c r="M10" s="39">
        <f t="shared" si="25"/>
        <v>152767</v>
      </c>
      <c r="N10" s="39">
        <f t="shared" si="25"/>
        <v>91569</v>
      </c>
      <c r="O10" s="39">
        <f t="shared" si="25"/>
        <v>90996</v>
      </c>
      <c r="P10" s="39">
        <f t="shared" si="25"/>
        <v>45601</v>
      </c>
      <c r="Q10" s="39">
        <f t="shared" si="25"/>
        <v>45705</v>
      </c>
      <c r="R10" s="39">
        <f t="shared" si="25"/>
        <v>15942</v>
      </c>
      <c r="S10" s="39">
        <f t="shared" si="25"/>
        <v>21851</v>
      </c>
      <c r="T10" s="39">
        <f t="shared" si="25"/>
        <v>2581</v>
      </c>
      <c r="U10" s="39">
        <f t="shared" si="25"/>
        <v>6201</v>
      </c>
    </row>
    <row r="11" spans="1:381" ht="13.8">
      <c r="A11" s="5" t="s">
        <v>179</v>
      </c>
      <c r="B11" s="235">
        <f t="shared" ref="B11:B32" si="26">VLOOKUP($A11,$W:$AQ,2,FALSE)</f>
        <v>9318</v>
      </c>
      <c r="C11" s="235">
        <f t="shared" ref="C11:C32" si="27">VLOOKUP($A11,$W:$AQ,3,FALSE)</f>
        <v>8871</v>
      </c>
      <c r="D11" s="235">
        <f t="shared" ref="D11:D32" si="28">VLOOKUP($A11,$W:$AQ,4,FALSE)</f>
        <v>24586</v>
      </c>
      <c r="E11" s="235">
        <f t="shared" ref="E11:E32" si="29">VLOOKUP($A11,$W:$AQ,5,FALSE)</f>
        <v>25708</v>
      </c>
      <c r="F11" s="235">
        <f t="shared" ref="F11:F32" si="30">VLOOKUP($A11,$W:$AQ,6,FALSE)</f>
        <v>44460</v>
      </c>
      <c r="G11" s="235">
        <f t="shared" ref="G11:G32" si="31">VLOOKUP($A11,$W:$AQ,7,FALSE)</f>
        <v>48016</v>
      </c>
      <c r="H11" s="235">
        <f t="shared" ref="H11:H32" si="32">VLOOKUP($A11,$W:$AQ,8,FALSE)</f>
        <v>43566</v>
      </c>
      <c r="I11" s="235">
        <f t="shared" ref="I11:I32" si="33">VLOOKUP($A11,$W:$AQ,9,FALSE)</f>
        <v>45075</v>
      </c>
      <c r="J11" s="235">
        <f t="shared" ref="J11:J32" si="34">VLOOKUP($A11,$W:$AQ,10,FALSE)</f>
        <v>37158</v>
      </c>
      <c r="K11" s="235">
        <f t="shared" ref="K11:K32" si="35">VLOOKUP($A11,$W:$AQ,11,FALSE)</f>
        <v>39118</v>
      </c>
      <c r="L11" s="235">
        <f t="shared" ref="L11:L32" si="36">VLOOKUP($A11,$W:$AQ,12,FALSE)</f>
        <v>26785</v>
      </c>
      <c r="M11" s="235">
        <f t="shared" ref="M11:M32" si="37">VLOOKUP($A11,$W:$AQ,13,FALSE)</f>
        <v>27364</v>
      </c>
      <c r="N11" s="235">
        <f t="shared" ref="N11:N32" si="38">VLOOKUP($A11,$W:$AQ,14,FALSE)</f>
        <v>16673</v>
      </c>
      <c r="O11" s="235">
        <f t="shared" ref="O11:O32" si="39">VLOOKUP($A11,$W:$AQ,15,FALSE)</f>
        <v>16973</v>
      </c>
      <c r="P11" s="235">
        <f t="shared" ref="P11:P32" si="40">VLOOKUP($A11,$W:$AQ,16,FALSE)</f>
        <v>9014</v>
      </c>
      <c r="Q11" s="235">
        <f t="shared" ref="Q11:Q32" si="41">VLOOKUP($A11,$W:$AQ,17,FALSE)</f>
        <v>9549</v>
      </c>
      <c r="R11" s="235">
        <f t="shared" ref="R11:R32" si="42">VLOOKUP($A11,$W:$AQ,18,FALSE)</f>
        <v>3031</v>
      </c>
      <c r="S11" s="235">
        <f t="shared" ref="S11:S32" si="43">VLOOKUP($A11,$W:$AQ,19,FALSE)</f>
        <v>4897</v>
      </c>
      <c r="T11" s="235">
        <f t="shared" ref="T11:T32" si="44">VLOOKUP($A11,$W:$AQ,20,FALSE)</f>
        <v>448</v>
      </c>
      <c r="U11" s="235">
        <f t="shared" ref="U11:U32" si="45">VLOOKUP($A11,$W:$AQ,21,FALSE)</f>
        <v>1415</v>
      </c>
      <c r="W11" s="54"/>
      <c r="X11" s="43" t="s">
        <v>16</v>
      </c>
      <c r="Y11" s="40" t="s">
        <v>16</v>
      </c>
      <c r="Z11" s="41" t="s">
        <v>7</v>
      </c>
      <c r="AA11" s="41" t="s">
        <v>7</v>
      </c>
      <c r="AB11" s="40" t="s">
        <v>8</v>
      </c>
      <c r="AC11" s="40" t="s">
        <v>8</v>
      </c>
      <c r="AD11" s="40" t="s">
        <v>9</v>
      </c>
      <c r="AE11" s="40" t="s">
        <v>9</v>
      </c>
      <c r="AF11" s="40" t="s">
        <v>10</v>
      </c>
      <c r="AG11" s="40" t="s">
        <v>10</v>
      </c>
      <c r="AH11" s="40" t="s">
        <v>11</v>
      </c>
      <c r="AI11" s="40" t="s">
        <v>11</v>
      </c>
      <c r="AJ11" s="40" t="s">
        <v>12</v>
      </c>
      <c r="AK11" s="40" t="s">
        <v>12</v>
      </c>
      <c r="AL11" s="40" t="s">
        <v>13</v>
      </c>
      <c r="AM11" s="40" t="s">
        <v>13</v>
      </c>
      <c r="AN11" s="40" t="s">
        <v>14</v>
      </c>
      <c r="AO11" s="40" t="s">
        <v>14</v>
      </c>
      <c r="AP11" s="40" t="s">
        <v>15</v>
      </c>
      <c r="AQ11" s="44" t="s">
        <v>15</v>
      </c>
      <c r="AR11" s="36"/>
      <c r="AT11" s="54"/>
      <c r="AU11" s="54" t="s">
        <v>265</v>
      </c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5" t="s">
        <v>292</v>
      </c>
      <c r="EZ11" s="54" t="s">
        <v>264</v>
      </c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5" t="s">
        <v>293</v>
      </c>
      <c r="JD11" s="54" t="s">
        <v>268</v>
      </c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5" t="s">
        <v>294</v>
      </c>
      <c r="NG11" s="54" t="s">
        <v>273</v>
      </c>
      <c r="NH11" s="329"/>
      <c r="NI11" s="329"/>
      <c r="NJ11" s="329"/>
      <c r="NK11" s="329"/>
      <c r="NL11" s="329"/>
    </row>
    <row r="12" spans="1:381" ht="14.4" thickBot="1">
      <c r="A12" s="5" t="s">
        <v>25</v>
      </c>
      <c r="B12" s="235">
        <f t="shared" si="26"/>
        <v>281</v>
      </c>
      <c r="C12" s="235">
        <f t="shared" si="27"/>
        <v>251</v>
      </c>
      <c r="D12" s="235">
        <f t="shared" si="28"/>
        <v>1477</v>
      </c>
      <c r="E12" s="235">
        <f t="shared" si="29"/>
        <v>1644</v>
      </c>
      <c r="F12" s="235">
        <f t="shared" si="30"/>
        <v>4648</v>
      </c>
      <c r="G12" s="235">
        <f t="shared" si="31"/>
        <v>4657</v>
      </c>
      <c r="H12" s="235">
        <f t="shared" si="32"/>
        <v>4671</v>
      </c>
      <c r="I12" s="235">
        <f t="shared" si="33"/>
        <v>4372</v>
      </c>
      <c r="J12" s="235">
        <f t="shared" si="34"/>
        <v>3753</v>
      </c>
      <c r="K12" s="235">
        <f t="shared" si="35"/>
        <v>3504</v>
      </c>
      <c r="L12" s="235">
        <f t="shared" si="36"/>
        <v>2222</v>
      </c>
      <c r="M12" s="235">
        <f t="shared" si="37"/>
        <v>2331</v>
      </c>
      <c r="N12" s="235">
        <f t="shared" si="38"/>
        <v>1238</v>
      </c>
      <c r="O12" s="235">
        <f t="shared" si="39"/>
        <v>1388</v>
      </c>
      <c r="P12" s="235">
        <f t="shared" si="40"/>
        <v>639</v>
      </c>
      <c r="Q12" s="235">
        <f t="shared" si="41"/>
        <v>729</v>
      </c>
      <c r="R12" s="235">
        <f t="shared" si="42"/>
        <v>194</v>
      </c>
      <c r="S12" s="235">
        <f t="shared" si="43"/>
        <v>334</v>
      </c>
      <c r="T12" s="235">
        <f t="shared" si="44"/>
        <v>52</v>
      </c>
      <c r="U12" s="235">
        <f t="shared" si="45"/>
        <v>87</v>
      </c>
      <c r="W12" s="18" t="s">
        <v>184</v>
      </c>
      <c r="X12" s="70" t="s">
        <v>264</v>
      </c>
      <c r="Y12" s="50" t="s">
        <v>265</v>
      </c>
      <c r="Z12" s="50" t="s">
        <v>264</v>
      </c>
      <c r="AA12" s="50" t="s">
        <v>265</v>
      </c>
      <c r="AB12" s="50" t="s">
        <v>264</v>
      </c>
      <c r="AC12" s="50" t="s">
        <v>265</v>
      </c>
      <c r="AD12" s="50" t="s">
        <v>264</v>
      </c>
      <c r="AE12" s="50" t="s">
        <v>265</v>
      </c>
      <c r="AF12" s="50" t="s">
        <v>264</v>
      </c>
      <c r="AG12" s="50" t="s">
        <v>265</v>
      </c>
      <c r="AH12" s="50" t="s">
        <v>264</v>
      </c>
      <c r="AI12" s="50" t="s">
        <v>265</v>
      </c>
      <c r="AJ12" s="50" t="s">
        <v>264</v>
      </c>
      <c r="AK12" s="50" t="s">
        <v>265</v>
      </c>
      <c r="AL12" s="50" t="s">
        <v>264</v>
      </c>
      <c r="AM12" s="50" t="s">
        <v>265</v>
      </c>
      <c r="AN12" s="50" t="s">
        <v>264</v>
      </c>
      <c r="AO12" s="50" t="s">
        <v>265</v>
      </c>
      <c r="AP12" s="50" t="s">
        <v>264</v>
      </c>
      <c r="AQ12" s="51" t="s">
        <v>265</v>
      </c>
      <c r="AR12" s="36" t="s">
        <v>268</v>
      </c>
      <c r="AT12" s="18" t="s">
        <v>184</v>
      </c>
      <c r="AU12" s="18">
        <v>0</v>
      </c>
      <c r="AV12" s="18">
        <v>1</v>
      </c>
      <c r="AW12" s="18">
        <v>2</v>
      </c>
      <c r="AX12" s="18">
        <v>3</v>
      </c>
      <c r="AY12" s="18">
        <v>4</v>
      </c>
      <c r="AZ12" s="18">
        <v>5</v>
      </c>
      <c r="BA12" s="18">
        <v>6</v>
      </c>
      <c r="BB12" s="18">
        <v>7</v>
      </c>
      <c r="BC12" s="18">
        <v>8</v>
      </c>
      <c r="BD12" s="18">
        <v>9</v>
      </c>
      <c r="BE12" s="18">
        <v>10</v>
      </c>
      <c r="BF12" s="18">
        <v>11</v>
      </c>
      <c r="BG12" s="18">
        <v>12</v>
      </c>
      <c r="BH12" s="18">
        <v>13</v>
      </c>
      <c r="BI12" s="18">
        <v>14</v>
      </c>
      <c r="BJ12" s="18">
        <v>15</v>
      </c>
      <c r="BK12" s="18">
        <v>16</v>
      </c>
      <c r="BL12" s="18">
        <v>17</v>
      </c>
      <c r="BM12" s="18">
        <v>18</v>
      </c>
      <c r="BN12" s="18">
        <v>19</v>
      </c>
      <c r="BO12" s="18">
        <v>20</v>
      </c>
      <c r="BP12" s="18">
        <v>21</v>
      </c>
      <c r="BQ12" s="18">
        <v>22</v>
      </c>
      <c r="BR12" s="18">
        <v>23</v>
      </c>
      <c r="BS12" s="18">
        <v>24</v>
      </c>
      <c r="BT12" s="18">
        <v>25</v>
      </c>
      <c r="BU12" s="18">
        <v>26</v>
      </c>
      <c r="BV12" s="18">
        <v>27</v>
      </c>
      <c r="BW12" s="18">
        <v>28</v>
      </c>
      <c r="BX12" s="18">
        <v>29</v>
      </c>
      <c r="BY12" s="18">
        <v>30</v>
      </c>
      <c r="BZ12" s="18">
        <v>31</v>
      </c>
      <c r="CA12" s="18">
        <v>32</v>
      </c>
      <c r="CB12" s="18">
        <v>33</v>
      </c>
      <c r="CC12" s="18">
        <v>34</v>
      </c>
      <c r="CD12" s="18">
        <v>35</v>
      </c>
      <c r="CE12" s="18">
        <v>36</v>
      </c>
      <c r="CF12" s="18">
        <v>37</v>
      </c>
      <c r="CG12" s="18">
        <v>38</v>
      </c>
      <c r="CH12" s="18">
        <v>39</v>
      </c>
      <c r="CI12" s="18">
        <v>40</v>
      </c>
      <c r="CJ12" s="18">
        <v>41</v>
      </c>
      <c r="CK12" s="18">
        <v>42</v>
      </c>
      <c r="CL12" s="18">
        <v>43</v>
      </c>
      <c r="CM12" s="18">
        <v>44</v>
      </c>
      <c r="CN12" s="18">
        <v>45</v>
      </c>
      <c r="CO12" s="18">
        <v>46</v>
      </c>
      <c r="CP12" s="18">
        <v>47</v>
      </c>
      <c r="CQ12" s="18">
        <v>48</v>
      </c>
      <c r="CR12" s="18">
        <v>49</v>
      </c>
      <c r="CS12" s="18">
        <v>50</v>
      </c>
      <c r="CT12" s="18">
        <v>51</v>
      </c>
      <c r="CU12" s="18">
        <v>52</v>
      </c>
      <c r="CV12" s="18">
        <v>53</v>
      </c>
      <c r="CW12" s="18">
        <v>54</v>
      </c>
      <c r="CX12" s="18">
        <v>55</v>
      </c>
      <c r="CY12" s="18">
        <v>56</v>
      </c>
      <c r="CZ12" s="18">
        <v>57</v>
      </c>
      <c r="DA12" s="18">
        <v>58</v>
      </c>
      <c r="DB12" s="18">
        <v>59</v>
      </c>
      <c r="DC12" s="18">
        <v>60</v>
      </c>
      <c r="DD12" s="18">
        <v>61</v>
      </c>
      <c r="DE12" s="18">
        <v>62</v>
      </c>
      <c r="DF12" s="18">
        <v>63</v>
      </c>
      <c r="DG12" s="18">
        <v>64</v>
      </c>
      <c r="DH12" s="18">
        <v>65</v>
      </c>
      <c r="DI12" s="18">
        <v>66</v>
      </c>
      <c r="DJ12" s="18">
        <v>67</v>
      </c>
      <c r="DK12" s="18">
        <v>68</v>
      </c>
      <c r="DL12" s="18">
        <v>69</v>
      </c>
      <c r="DM12" s="18">
        <v>70</v>
      </c>
      <c r="DN12" s="18">
        <v>71</v>
      </c>
      <c r="DO12" s="18">
        <v>72</v>
      </c>
      <c r="DP12" s="18">
        <v>73</v>
      </c>
      <c r="DQ12" s="18">
        <v>74</v>
      </c>
      <c r="DR12" s="18">
        <v>75</v>
      </c>
      <c r="DS12" s="18">
        <v>76</v>
      </c>
      <c r="DT12" s="18">
        <v>77</v>
      </c>
      <c r="DU12" s="18">
        <v>78</v>
      </c>
      <c r="DV12" s="18">
        <v>79</v>
      </c>
      <c r="DW12" s="18">
        <v>80</v>
      </c>
      <c r="DX12" s="18">
        <v>81</v>
      </c>
      <c r="DY12" s="18">
        <v>82</v>
      </c>
      <c r="DZ12" s="18">
        <v>83</v>
      </c>
      <c r="EA12" s="18">
        <v>84</v>
      </c>
      <c r="EB12" s="18">
        <v>85</v>
      </c>
      <c r="EC12" s="18">
        <v>86</v>
      </c>
      <c r="ED12" s="18">
        <v>87</v>
      </c>
      <c r="EE12" s="18">
        <v>88</v>
      </c>
      <c r="EF12" s="18">
        <v>89</v>
      </c>
      <c r="EG12" s="18">
        <v>90</v>
      </c>
      <c r="EH12" s="18">
        <v>91</v>
      </c>
      <c r="EI12" s="18">
        <v>92</v>
      </c>
      <c r="EJ12" s="18">
        <v>93</v>
      </c>
      <c r="EK12" s="18">
        <v>94</v>
      </c>
      <c r="EL12" s="18">
        <v>95</v>
      </c>
      <c r="EM12" s="18">
        <v>96</v>
      </c>
      <c r="EN12" s="18">
        <v>97</v>
      </c>
      <c r="EO12" s="18">
        <v>98</v>
      </c>
      <c r="EP12" s="18">
        <v>99</v>
      </c>
      <c r="EQ12" s="18">
        <v>100</v>
      </c>
      <c r="ER12" s="18">
        <v>101</v>
      </c>
      <c r="ES12" s="18">
        <v>102</v>
      </c>
      <c r="ET12" s="18">
        <v>103</v>
      </c>
      <c r="EU12" s="18">
        <v>104</v>
      </c>
      <c r="EV12" s="18">
        <v>106</v>
      </c>
      <c r="EW12" s="18">
        <v>107</v>
      </c>
      <c r="EX12" s="18" t="s">
        <v>290</v>
      </c>
      <c r="EY12" s="56"/>
      <c r="EZ12" s="18">
        <v>0</v>
      </c>
      <c r="FA12" s="18">
        <v>1</v>
      </c>
      <c r="FB12" s="18">
        <v>2</v>
      </c>
      <c r="FC12" s="18">
        <v>3</v>
      </c>
      <c r="FD12" s="18">
        <v>4</v>
      </c>
      <c r="FE12" s="18">
        <v>5</v>
      </c>
      <c r="FF12" s="18">
        <v>6</v>
      </c>
      <c r="FG12" s="18">
        <v>7</v>
      </c>
      <c r="FH12" s="18">
        <v>8</v>
      </c>
      <c r="FI12" s="18">
        <v>9</v>
      </c>
      <c r="FJ12" s="18">
        <v>10</v>
      </c>
      <c r="FK12" s="18">
        <v>11</v>
      </c>
      <c r="FL12" s="18">
        <v>12</v>
      </c>
      <c r="FM12" s="18">
        <v>13</v>
      </c>
      <c r="FN12" s="18">
        <v>14</v>
      </c>
      <c r="FO12" s="18">
        <v>15</v>
      </c>
      <c r="FP12" s="18">
        <v>16</v>
      </c>
      <c r="FQ12" s="18">
        <v>17</v>
      </c>
      <c r="FR12" s="18">
        <v>18</v>
      </c>
      <c r="FS12" s="18">
        <v>19</v>
      </c>
      <c r="FT12" s="18">
        <v>20</v>
      </c>
      <c r="FU12" s="18">
        <v>21</v>
      </c>
      <c r="FV12" s="18">
        <v>22</v>
      </c>
      <c r="FW12" s="18">
        <v>23</v>
      </c>
      <c r="FX12" s="18">
        <v>24</v>
      </c>
      <c r="FY12" s="18">
        <v>25</v>
      </c>
      <c r="FZ12" s="18">
        <v>26</v>
      </c>
      <c r="GA12" s="18">
        <v>27</v>
      </c>
      <c r="GB12" s="18">
        <v>28</v>
      </c>
      <c r="GC12" s="18">
        <v>29</v>
      </c>
      <c r="GD12" s="18">
        <v>30</v>
      </c>
      <c r="GE12" s="18">
        <v>31</v>
      </c>
      <c r="GF12" s="18">
        <v>32</v>
      </c>
      <c r="GG12" s="18">
        <v>33</v>
      </c>
      <c r="GH12" s="18">
        <v>34</v>
      </c>
      <c r="GI12" s="18">
        <v>35</v>
      </c>
      <c r="GJ12" s="18">
        <v>36</v>
      </c>
      <c r="GK12" s="18">
        <v>37</v>
      </c>
      <c r="GL12" s="18">
        <v>38</v>
      </c>
      <c r="GM12" s="18">
        <v>39</v>
      </c>
      <c r="GN12" s="18">
        <v>40</v>
      </c>
      <c r="GO12" s="18">
        <v>41</v>
      </c>
      <c r="GP12" s="18">
        <v>42</v>
      </c>
      <c r="GQ12" s="18">
        <v>43</v>
      </c>
      <c r="GR12" s="18">
        <v>44</v>
      </c>
      <c r="GS12" s="18">
        <v>45</v>
      </c>
      <c r="GT12" s="18">
        <v>46</v>
      </c>
      <c r="GU12" s="18">
        <v>47</v>
      </c>
      <c r="GV12" s="18">
        <v>48</v>
      </c>
      <c r="GW12" s="18">
        <v>49</v>
      </c>
      <c r="GX12" s="18">
        <v>50</v>
      </c>
      <c r="GY12" s="18">
        <v>51</v>
      </c>
      <c r="GZ12" s="18">
        <v>52</v>
      </c>
      <c r="HA12" s="18">
        <v>53</v>
      </c>
      <c r="HB12" s="18">
        <v>54</v>
      </c>
      <c r="HC12" s="18">
        <v>55</v>
      </c>
      <c r="HD12" s="18">
        <v>56</v>
      </c>
      <c r="HE12" s="18">
        <v>57</v>
      </c>
      <c r="HF12" s="18">
        <v>58</v>
      </c>
      <c r="HG12" s="18">
        <v>59</v>
      </c>
      <c r="HH12" s="18">
        <v>60</v>
      </c>
      <c r="HI12" s="18">
        <v>61</v>
      </c>
      <c r="HJ12" s="18">
        <v>62</v>
      </c>
      <c r="HK12" s="18">
        <v>63</v>
      </c>
      <c r="HL12" s="18">
        <v>64</v>
      </c>
      <c r="HM12" s="18">
        <v>65</v>
      </c>
      <c r="HN12" s="18">
        <v>66</v>
      </c>
      <c r="HO12" s="18">
        <v>67</v>
      </c>
      <c r="HP12" s="18">
        <v>68</v>
      </c>
      <c r="HQ12" s="18">
        <v>69</v>
      </c>
      <c r="HR12" s="18">
        <v>70</v>
      </c>
      <c r="HS12" s="18">
        <v>71</v>
      </c>
      <c r="HT12" s="18">
        <v>72</v>
      </c>
      <c r="HU12" s="18">
        <v>73</v>
      </c>
      <c r="HV12" s="18">
        <v>74</v>
      </c>
      <c r="HW12" s="18">
        <v>75</v>
      </c>
      <c r="HX12" s="18">
        <v>76</v>
      </c>
      <c r="HY12" s="18">
        <v>77</v>
      </c>
      <c r="HZ12" s="18">
        <v>78</v>
      </c>
      <c r="IA12" s="18">
        <v>79</v>
      </c>
      <c r="IB12" s="18">
        <v>80</v>
      </c>
      <c r="IC12" s="18">
        <v>81</v>
      </c>
      <c r="ID12" s="18">
        <v>82</v>
      </c>
      <c r="IE12" s="18">
        <v>83</v>
      </c>
      <c r="IF12" s="18">
        <v>84</v>
      </c>
      <c r="IG12" s="18">
        <v>85</v>
      </c>
      <c r="IH12" s="18">
        <v>86</v>
      </c>
      <c r="II12" s="18">
        <v>87</v>
      </c>
      <c r="IJ12" s="18">
        <v>88</v>
      </c>
      <c r="IK12" s="18">
        <v>89</v>
      </c>
      <c r="IL12" s="18">
        <v>90</v>
      </c>
      <c r="IM12" s="18">
        <v>91</v>
      </c>
      <c r="IN12" s="18">
        <v>92</v>
      </c>
      <c r="IO12" s="18">
        <v>93</v>
      </c>
      <c r="IP12" s="18">
        <v>94</v>
      </c>
      <c r="IQ12" s="18">
        <v>95</v>
      </c>
      <c r="IR12" s="18">
        <v>96</v>
      </c>
      <c r="IS12" s="18">
        <v>97</v>
      </c>
      <c r="IT12" s="18">
        <v>98</v>
      </c>
      <c r="IU12" s="18">
        <v>99</v>
      </c>
      <c r="IV12" s="18">
        <v>100</v>
      </c>
      <c r="IW12" s="18">
        <v>101</v>
      </c>
      <c r="IX12" s="18">
        <v>102</v>
      </c>
      <c r="IY12" s="18">
        <v>104</v>
      </c>
      <c r="IZ12" s="18">
        <v>105</v>
      </c>
      <c r="JA12" s="18">
        <v>106</v>
      </c>
      <c r="JB12" s="18" t="s">
        <v>290</v>
      </c>
      <c r="JC12" s="56"/>
      <c r="JD12" s="18">
        <v>0</v>
      </c>
      <c r="JE12" s="18">
        <v>1</v>
      </c>
      <c r="JF12" s="18">
        <v>2</v>
      </c>
      <c r="JG12" s="18">
        <v>3</v>
      </c>
      <c r="JH12" s="18">
        <v>4</v>
      </c>
      <c r="JI12" s="18">
        <v>5</v>
      </c>
      <c r="JJ12" s="18">
        <v>6</v>
      </c>
      <c r="JK12" s="18">
        <v>7</v>
      </c>
      <c r="JL12" s="18">
        <v>8</v>
      </c>
      <c r="JM12" s="18">
        <v>9</v>
      </c>
      <c r="JN12" s="18">
        <v>10</v>
      </c>
      <c r="JO12" s="18">
        <v>11</v>
      </c>
      <c r="JP12" s="18">
        <v>12</v>
      </c>
      <c r="JQ12" s="18">
        <v>13</v>
      </c>
      <c r="JR12" s="18">
        <v>14</v>
      </c>
      <c r="JS12" s="18">
        <v>15</v>
      </c>
      <c r="JT12" s="18">
        <v>16</v>
      </c>
      <c r="JU12" s="18">
        <v>17</v>
      </c>
      <c r="JV12" s="18">
        <v>18</v>
      </c>
      <c r="JW12" s="18">
        <v>19</v>
      </c>
      <c r="JX12" s="18">
        <v>20</v>
      </c>
      <c r="JY12" s="18">
        <v>21</v>
      </c>
      <c r="JZ12" s="18">
        <v>22</v>
      </c>
      <c r="KA12" s="18">
        <v>23</v>
      </c>
      <c r="KB12" s="18">
        <v>24</v>
      </c>
      <c r="KC12" s="18">
        <v>25</v>
      </c>
      <c r="KD12" s="18">
        <v>26</v>
      </c>
      <c r="KE12" s="18">
        <v>27</v>
      </c>
      <c r="KF12" s="18">
        <v>28</v>
      </c>
      <c r="KG12" s="18">
        <v>29</v>
      </c>
      <c r="KH12" s="18">
        <v>30</v>
      </c>
      <c r="KI12" s="18">
        <v>31</v>
      </c>
      <c r="KJ12" s="18">
        <v>32</v>
      </c>
      <c r="KK12" s="18">
        <v>33</v>
      </c>
      <c r="KL12" s="18">
        <v>34</v>
      </c>
      <c r="KM12" s="18">
        <v>35</v>
      </c>
      <c r="KN12" s="18">
        <v>36</v>
      </c>
      <c r="KO12" s="18">
        <v>37</v>
      </c>
      <c r="KP12" s="18">
        <v>38</v>
      </c>
      <c r="KQ12" s="18">
        <v>39</v>
      </c>
      <c r="KR12" s="18">
        <v>40</v>
      </c>
      <c r="KS12" s="18">
        <v>41</v>
      </c>
      <c r="KT12" s="18">
        <v>42</v>
      </c>
      <c r="KU12" s="18">
        <v>43</v>
      </c>
      <c r="KV12" s="18">
        <v>44</v>
      </c>
      <c r="KW12" s="18">
        <v>45</v>
      </c>
      <c r="KX12" s="18">
        <v>46</v>
      </c>
      <c r="KY12" s="18">
        <v>47</v>
      </c>
      <c r="KZ12" s="18">
        <v>48</v>
      </c>
      <c r="LA12" s="18">
        <v>49</v>
      </c>
      <c r="LB12" s="18">
        <v>50</v>
      </c>
      <c r="LC12" s="18">
        <v>51</v>
      </c>
      <c r="LD12" s="18">
        <v>52</v>
      </c>
      <c r="LE12" s="18">
        <v>53</v>
      </c>
      <c r="LF12" s="18">
        <v>54</v>
      </c>
      <c r="LG12" s="18">
        <v>55</v>
      </c>
      <c r="LH12" s="18">
        <v>56</v>
      </c>
      <c r="LI12" s="18">
        <v>57</v>
      </c>
      <c r="LJ12" s="18">
        <v>58</v>
      </c>
      <c r="LK12" s="18">
        <v>59</v>
      </c>
      <c r="LL12" s="18">
        <v>60</v>
      </c>
      <c r="LM12" s="18">
        <v>61</v>
      </c>
      <c r="LN12" s="18">
        <v>62</v>
      </c>
      <c r="LO12" s="18">
        <v>63</v>
      </c>
      <c r="LP12" s="18">
        <v>64</v>
      </c>
      <c r="LQ12" s="18">
        <v>65</v>
      </c>
      <c r="LR12" s="18">
        <v>66</v>
      </c>
      <c r="LS12" s="18">
        <v>67</v>
      </c>
      <c r="LT12" s="18">
        <v>68</v>
      </c>
      <c r="LU12" s="18">
        <v>69</v>
      </c>
      <c r="LV12" s="18">
        <v>70</v>
      </c>
      <c r="LW12" s="18">
        <v>71</v>
      </c>
      <c r="LX12" s="18">
        <v>72</v>
      </c>
      <c r="LY12" s="18">
        <v>73</v>
      </c>
      <c r="LZ12" s="18">
        <v>74</v>
      </c>
      <c r="MA12" s="18">
        <v>75</v>
      </c>
      <c r="MB12" s="18">
        <v>76</v>
      </c>
      <c r="MC12" s="18">
        <v>77</v>
      </c>
      <c r="MD12" s="18">
        <v>78</v>
      </c>
      <c r="ME12" s="18">
        <v>79</v>
      </c>
      <c r="MF12" s="18">
        <v>80</v>
      </c>
      <c r="MG12" s="18">
        <v>81</v>
      </c>
      <c r="MH12" s="18">
        <v>82</v>
      </c>
      <c r="MI12" s="18">
        <v>83</v>
      </c>
      <c r="MJ12" s="18">
        <v>84</v>
      </c>
      <c r="MK12" s="18">
        <v>85</v>
      </c>
      <c r="ML12" s="18">
        <v>86</v>
      </c>
      <c r="MM12" s="18">
        <v>87</v>
      </c>
      <c r="MN12" s="18">
        <v>88</v>
      </c>
      <c r="MO12" s="18">
        <v>89</v>
      </c>
      <c r="MP12" s="18">
        <v>90</v>
      </c>
      <c r="MQ12" s="18">
        <v>91</v>
      </c>
      <c r="MR12" s="18">
        <v>92</v>
      </c>
      <c r="MS12" s="18">
        <v>93</v>
      </c>
      <c r="MT12" s="18">
        <v>94</v>
      </c>
      <c r="MU12" s="18">
        <v>95</v>
      </c>
      <c r="MV12" s="18">
        <v>96</v>
      </c>
      <c r="MW12" s="18">
        <v>97</v>
      </c>
      <c r="MX12" s="18">
        <v>98</v>
      </c>
      <c r="MY12" s="18">
        <v>99</v>
      </c>
      <c r="MZ12" s="18">
        <v>100</v>
      </c>
      <c r="NA12" s="18">
        <v>101</v>
      </c>
      <c r="NB12" s="18">
        <v>102</v>
      </c>
      <c r="NC12" s="18">
        <v>103</v>
      </c>
      <c r="ND12" s="18">
        <v>104</v>
      </c>
      <c r="NE12" s="18" t="s">
        <v>290</v>
      </c>
      <c r="NF12" s="56"/>
      <c r="NG12" s="18"/>
      <c r="NH12" s="330"/>
      <c r="NI12" s="330"/>
      <c r="NJ12" s="330"/>
      <c r="NK12" s="330"/>
      <c r="NL12" s="330"/>
      <c r="NN12" s="331"/>
      <c r="NO12" s="331"/>
      <c r="NP12" s="331"/>
      <c r="NQ12" s="331"/>
    </row>
    <row r="13" spans="1:381">
      <c r="A13" s="5" t="s">
        <v>26</v>
      </c>
      <c r="B13" s="235">
        <f t="shared" si="26"/>
        <v>389</v>
      </c>
      <c r="C13" s="235">
        <f t="shared" si="27"/>
        <v>355</v>
      </c>
      <c r="D13" s="235">
        <f t="shared" si="28"/>
        <v>2893</v>
      </c>
      <c r="E13" s="235">
        <f t="shared" si="29"/>
        <v>3292</v>
      </c>
      <c r="F13" s="235">
        <f t="shared" si="30"/>
        <v>9445</v>
      </c>
      <c r="G13" s="235">
        <f t="shared" si="31"/>
        <v>10354</v>
      </c>
      <c r="H13" s="235">
        <f t="shared" si="32"/>
        <v>9949</v>
      </c>
      <c r="I13" s="235">
        <f t="shared" si="33"/>
        <v>10369</v>
      </c>
      <c r="J13" s="235">
        <f t="shared" si="34"/>
        <v>7652</v>
      </c>
      <c r="K13" s="235">
        <f t="shared" si="35"/>
        <v>8267</v>
      </c>
      <c r="L13" s="235">
        <f t="shared" si="36"/>
        <v>5323</v>
      </c>
      <c r="M13" s="235">
        <f t="shared" si="37"/>
        <v>5852</v>
      </c>
      <c r="N13" s="235">
        <f t="shared" si="38"/>
        <v>3381</v>
      </c>
      <c r="O13" s="235">
        <f t="shared" si="39"/>
        <v>3431</v>
      </c>
      <c r="P13" s="235">
        <f t="shared" si="40"/>
        <v>1471</v>
      </c>
      <c r="Q13" s="235">
        <f t="shared" si="41"/>
        <v>1455</v>
      </c>
      <c r="R13" s="235">
        <f t="shared" si="42"/>
        <v>470</v>
      </c>
      <c r="S13" s="235">
        <f t="shared" si="43"/>
        <v>594</v>
      </c>
      <c r="T13" s="235">
        <f t="shared" si="44"/>
        <v>84</v>
      </c>
      <c r="U13" s="235">
        <f t="shared" si="45"/>
        <v>116</v>
      </c>
      <c r="W13" s="12" t="s">
        <v>179</v>
      </c>
      <c r="X13" s="612">
        <f>SUM(EZ13:FI13)</f>
        <v>9318</v>
      </c>
      <c r="Y13" s="612">
        <f>SUM(AU13:BD13)</f>
        <v>8871</v>
      </c>
      <c r="Z13" s="612">
        <f>SUM(FJ13:FS13)</f>
        <v>24586</v>
      </c>
      <c r="AA13" s="612">
        <f>SUM(BE13:BN13)</f>
        <v>25708</v>
      </c>
      <c r="AB13" s="612">
        <f>SUM(FT13:GC13)</f>
        <v>44460</v>
      </c>
      <c r="AC13" s="612">
        <f>SUM(BO13:BX13)</f>
        <v>48016</v>
      </c>
      <c r="AD13" s="612">
        <f>SUM(GD13:GM13)</f>
        <v>43566</v>
      </c>
      <c r="AE13" s="612">
        <f>SUM(BY13:CH13)</f>
        <v>45075</v>
      </c>
      <c r="AF13" s="612">
        <f>SUM(GN13:GW13)</f>
        <v>37158</v>
      </c>
      <c r="AG13" s="612">
        <f>SUM(CI13:CR13)</f>
        <v>39118</v>
      </c>
      <c r="AH13" s="612">
        <f>SUM(GX13:HG13)</f>
        <v>26785</v>
      </c>
      <c r="AI13" s="612">
        <f>SUM(CS13:DB13)</f>
        <v>27364</v>
      </c>
      <c r="AJ13" s="612">
        <f>SUM(HH13:HQ13)</f>
        <v>16673</v>
      </c>
      <c r="AK13" s="612">
        <f>SUM(DC13:DL13)</f>
        <v>16973</v>
      </c>
      <c r="AL13" s="612">
        <f>SUM(HR13:IA13)</f>
        <v>9014</v>
      </c>
      <c r="AM13" s="612">
        <f>SUM(DM13:DV13)</f>
        <v>9549</v>
      </c>
      <c r="AN13" s="612">
        <f>SUM(IB13:IK13)</f>
        <v>3031</v>
      </c>
      <c r="AO13" s="612">
        <f>SUM(DW13:EF13)</f>
        <v>4897</v>
      </c>
      <c r="AP13" s="612">
        <f>SUM(IL13:JA13)</f>
        <v>448</v>
      </c>
      <c r="AQ13" s="612">
        <f>SUM(EG13:EW13)</f>
        <v>1415</v>
      </c>
      <c r="AR13" s="612">
        <f>NF13+EX13+JB13</f>
        <v>1384</v>
      </c>
      <c r="AT13" s="12" t="s">
        <v>179</v>
      </c>
      <c r="AU13" s="13">
        <v>393</v>
      </c>
      <c r="AV13" s="13">
        <v>640</v>
      </c>
      <c r="AW13" s="13">
        <v>639</v>
      </c>
      <c r="AX13" s="13">
        <v>678</v>
      </c>
      <c r="AY13" s="13">
        <v>794</v>
      </c>
      <c r="AZ13" s="13">
        <v>924</v>
      </c>
      <c r="BA13" s="13">
        <v>1093</v>
      </c>
      <c r="BB13" s="13">
        <v>1144</v>
      </c>
      <c r="BC13" s="13">
        <v>1290</v>
      </c>
      <c r="BD13" s="13">
        <v>1276</v>
      </c>
      <c r="BE13" s="13">
        <v>1500</v>
      </c>
      <c r="BF13" s="13">
        <v>1632</v>
      </c>
      <c r="BG13" s="13">
        <v>1959</v>
      </c>
      <c r="BH13" s="13">
        <v>2072</v>
      </c>
      <c r="BI13" s="13">
        <v>2141</v>
      </c>
      <c r="BJ13" s="13">
        <v>2680</v>
      </c>
      <c r="BK13" s="13">
        <v>2929</v>
      </c>
      <c r="BL13" s="13">
        <v>3310</v>
      </c>
      <c r="BM13" s="13">
        <v>3774</v>
      </c>
      <c r="BN13" s="13">
        <v>3711</v>
      </c>
      <c r="BO13" s="13">
        <v>4091</v>
      </c>
      <c r="BP13" s="13">
        <v>4368</v>
      </c>
      <c r="BQ13" s="13">
        <v>4688</v>
      </c>
      <c r="BR13" s="13">
        <v>4764</v>
      </c>
      <c r="BS13" s="13">
        <v>5009</v>
      </c>
      <c r="BT13" s="13">
        <v>5123</v>
      </c>
      <c r="BU13" s="13">
        <v>5025</v>
      </c>
      <c r="BV13" s="13">
        <v>4866</v>
      </c>
      <c r="BW13" s="13">
        <v>4963</v>
      </c>
      <c r="BX13" s="13">
        <v>5119</v>
      </c>
      <c r="BY13" s="13">
        <v>5050</v>
      </c>
      <c r="BZ13" s="13">
        <v>4711</v>
      </c>
      <c r="CA13" s="13">
        <v>4543</v>
      </c>
      <c r="CB13" s="13">
        <v>4483</v>
      </c>
      <c r="CC13" s="13">
        <v>4569</v>
      </c>
      <c r="CD13" s="13">
        <v>4487</v>
      </c>
      <c r="CE13" s="13">
        <v>4149</v>
      </c>
      <c r="CF13" s="13">
        <v>4221</v>
      </c>
      <c r="CG13" s="13">
        <v>4376</v>
      </c>
      <c r="CH13" s="13">
        <v>4486</v>
      </c>
      <c r="CI13" s="13">
        <v>4412</v>
      </c>
      <c r="CJ13" s="13">
        <v>4393</v>
      </c>
      <c r="CK13" s="13">
        <v>4482</v>
      </c>
      <c r="CL13" s="13">
        <v>4154</v>
      </c>
      <c r="CM13" s="13">
        <v>4035</v>
      </c>
      <c r="CN13" s="13">
        <v>3724</v>
      </c>
      <c r="CO13" s="13">
        <v>3701</v>
      </c>
      <c r="CP13" s="13">
        <v>3440</v>
      </c>
      <c r="CQ13" s="13">
        <v>3456</v>
      </c>
      <c r="CR13" s="13">
        <v>3321</v>
      </c>
      <c r="CS13" s="13">
        <v>3147</v>
      </c>
      <c r="CT13" s="13">
        <v>3040</v>
      </c>
      <c r="CU13" s="13">
        <v>3001</v>
      </c>
      <c r="CV13" s="13">
        <v>2807</v>
      </c>
      <c r="CW13" s="13">
        <v>2742</v>
      </c>
      <c r="CX13" s="13">
        <v>2676</v>
      </c>
      <c r="CY13" s="13">
        <v>2618</v>
      </c>
      <c r="CZ13" s="13">
        <v>2541</v>
      </c>
      <c r="DA13" s="13">
        <v>2454</v>
      </c>
      <c r="DB13" s="13">
        <v>2338</v>
      </c>
      <c r="DC13" s="13">
        <v>2179</v>
      </c>
      <c r="DD13" s="13">
        <v>1997</v>
      </c>
      <c r="DE13" s="13">
        <v>1949</v>
      </c>
      <c r="DF13" s="13">
        <v>1753</v>
      </c>
      <c r="DG13" s="13">
        <v>1700</v>
      </c>
      <c r="DH13" s="13">
        <v>1609</v>
      </c>
      <c r="DI13" s="13">
        <v>1542</v>
      </c>
      <c r="DJ13" s="13">
        <v>1516</v>
      </c>
      <c r="DK13" s="13">
        <v>1427</v>
      </c>
      <c r="DL13" s="13">
        <v>1301</v>
      </c>
      <c r="DM13" s="13">
        <v>1286</v>
      </c>
      <c r="DN13" s="13">
        <v>1209</v>
      </c>
      <c r="DO13" s="13">
        <v>1156</v>
      </c>
      <c r="DP13" s="13">
        <v>989</v>
      </c>
      <c r="DQ13" s="13">
        <v>946</v>
      </c>
      <c r="DR13" s="13">
        <v>914</v>
      </c>
      <c r="DS13" s="13">
        <v>830</v>
      </c>
      <c r="DT13" s="13">
        <v>797</v>
      </c>
      <c r="DU13" s="13">
        <v>734</v>
      </c>
      <c r="DV13" s="13">
        <v>688</v>
      </c>
      <c r="DW13" s="13">
        <v>712</v>
      </c>
      <c r="DX13" s="13">
        <v>615</v>
      </c>
      <c r="DY13" s="13">
        <v>551</v>
      </c>
      <c r="DZ13" s="13">
        <v>517</v>
      </c>
      <c r="EA13" s="13">
        <v>469</v>
      </c>
      <c r="EB13" s="13">
        <v>486</v>
      </c>
      <c r="EC13" s="13">
        <v>458</v>
      </c>
      <c r="ED13" s="13">
        <v>400</v>
      </c>
      <c r="EE13" s="13">
        <v>368</v>
      </c>
      <c r="EF13" s="13">
        <v>321</v>
      </c>
      <c r="EG13" s="13">
        <v>332</v>
      </c>
      <c r="EH13" s="13">
        <v>256</v>
      </c>
      <c r="EI13" s="13">
        <v>207</v>
      </c>
      <c r="EJ13" s="13">
        <v>148</v>
      </c>
      <c r="EK13" s="13">
        <v>129</v>
      </c>
      <c r="EL13" s="13">
        <v>103</v>
      </c>
      <c r="EM13" s="13">
        <v>80</v>
      </c>
      <c r="EN13" s="13">
        <v>57</v>
      </c>
      <c r="EO13" s="13">
        <v>39</v>
      </c>
      <c r="EP13" s="13">
        <v>22</v>
      </c>
      <c r="EQ13" s="13">
        <v>21</v>
      </c>
      <c r="ER13" s="13">
        <v>11</v>
      </c>
      <c r="ES13" s="13">
        <v>6</v>
      </c>
      <c r="ET13" s="13">
        <v>2</v>
      </c>
      <c r="EU13" s="13"/>
      <c r="EV13" s="13">
        <v>1</v>
      </c>
      <c r="EW13" s="13">
        <v>1</v>
      </c>
      <c r="EX13" s="13">
        <v>2</v>
      </c>
      <c r="EY13" s="57">
        <v>226988</v>
      </c>
      <c r="EZ13" s="13">
        <v>421</v>
      </c>
      <c r="FA13" s="13">
        <v>672</v>
      </c>
      <c r="FB13" s="13">
        <v>642</v>
      </c>
      <c r="FC13" s="13">
        <v>742</v>
      </c>
      <c r="FD13" s="13">
        <v>894</v>
      </c>
      <c r="FE13" s="13">
        <v>939</v>
      </c>
      <c r="FF13" s="13">
        <v>1182</v>
      </c>
      <c r="FG13" s="13">
        <v>1252</v>
      </c>
      <c r="FH13" s="13">
        <v>1284</v>
      </c>
      <c r="FI13" s="13">
        <v>1290</v>
      </c>
      <c r="FJ13" s="13">
        <v>1448</v>
      </c>
      <c r="FK13" s="13">
        <v>1637</v>
      </c>
      <c r="FL13" s="13">
        <v>1860</v>
      </c>
      <c r="FM13" s="13">
        <v>2060</v>
      </c>
      <c r="FN13" s="13">
        <v>2244</v>
      </c>
      <c r="FO13" s="13">
        <v>2387</v>
      </c>
      <c r="FP13" s="13">
        <v>2764</v>
      </c>
      <c r="FQ13" s="13">
        <v>3106</v>
      </c>
      <c r="FR13" s="13">
        <v>3535</v>
      </c>
      <c r="FS13" s="13">
        <v>3545</v>
      </c>
      <c r="FT13" s="13">
        <v>3836</v>
      </c>
      <c r="FU13" s="13">
        <v>3898</v>
      </c>
      <c r="FV13" s="13">
        <v>4233</v>
      </c>
      <c r="FW13" s="13">
        <v>4355</v>
      </c>
      <c r="FX13" s="13">
        <v>4452</v>
      </c>
      <c r="FY13" s="13">
        <v>4654</v>
      </c>
      <c r="FZ13" s="13">
        <v>4604</v>
      </c>
      <c r="GA13" s="13">
        <v>4638</v>
      </c>
      <c r="GB13" s="13">
        <v>4834</v>
      </c>
      <c r="GC13" s="13">
        <v>4956</v>
      </c>
      <c r="GD13" s="13">
        <v>4796</v>
      </c>
      <c r="GE13" s="13">
        <v>4565</v>
      </c>
      <c r="GF13" s="13">
        <v>4451</v>
      </c>
      <c r="GG13" s="13">
        <v>4411</v>
      </c>
      <c r="GH13" s="13">
        <v>4494</v>
      </c>
      <c r="GI13" s="13">
        <v>4232</v>
      </c>
      <c r="GJ13" s="13">
        <v>4045</v>
      </c>
      <c r="GK13" s="13">
        <v>4049</v>
      </c>
      <c r="GL13" s="13">
        <v>4166</v>
      </c>
      <c r="GM13" s="13">
        <v>4357</v>
      </c>
      <c r="GN13" s="13">
        <v>4172</v>
      </c>
      <c r="GO13" s="13">
        <v>4237</v>
      </c>
      <c r="GP13" s="13">
        <v>4198</v>
      </c>
      <c r="GQ13" s="13">
        <v>3851</v>
      </c>
      <c r="GR13" s="13">
        <v>3836</v>
      </c>
      <c r="GS13" s="13">
        <v>3505</v>
      </c>
      <c r="GT13" s="13">
        <v>3493</v>
      </c>
      <c r="GU13" s="13">
        <v>3269</v>
      </c>
      <c r="GV13" s="13">
        <v>3233</v>
      </c>
      <c r="GW13" s="13">
        <v>3364</v>
      </c>
      <c r="GX13" s="13">
        <v>3237</v>
      </c>
      <c r="GY13" s="13">
        <v>2985</v>
      </c>
      <c r="GZ13" s="13">
        <v>2750</v>
      </c>
      <c r="HA13" s="13">
        <v>2782</v>
      </c>
      <c r="HB13" s="13">
        <v>2675</v>
      </c>
      <c r="HC13" s="13">
        <v>2571</v>
      </c>
      <c r="HD13" s="13">
        <v>2548</v>
      </c>
      <c r="HE13" s="13">
        <v>2551</v>
      </c>
      <c r="HF13" s="13">
        <v>2401</v>
      </c>
      <c r="HG13" s="13">
        <v>2285</v>
      </c>
      <c r="HH13" s="13">
        <v>2164</v>
      </c>
      <c r="HI13" s="13">
        <v>1992</v>
      </c>
      <c r="HJ13" s="13">
        <v>1859</v>
      </c>
      <c r="HK13" s="13">
        <v>1733</v>
      </c>
      <c r="HL13" s="13">
        <v>1701</v>
      </c>
      <c r="HM13" s="13">
        <v>1577</v>
      </c>
      <c r="HN13" s="13">
        <v>1512</v>
      </c>
      <c r="HO13" s="13">
        <v>1415</v>
      </c>
      <c r="HP13" s="13">
        <v>1453</v>
      </c>
      <c r="HQ13" s="13">
        <v>1267</v>
      </c>
      <c r="HR13" s="13">
        <v>1233</v>
      </c>
      <c r="HS13" s="13">
        <v>1183</v>
      </c>
      <c r="HT13" s="13">
        <v>1107</v>
      </c>
      <c r="HU13" s="13">
        <v>1072</v>
      </c>
      <c r="HV13" s="13">
        <v>976</v>
      </c>
      <c r="HW13" s="13">
        <v>862</v>
      </c>
      <c r="HX13" s="13">
        <v>738</v>
      </c>
      <c r="HY13" s="13">
        <v>653</v>
      </c>
      <c r="HZ13" s="13">
        <v>608</v>
      </c>
      <c r="IA13" s="13">
        <v>582</v>
      </c>
      <c r="IB13" s="13">
        <v>473</v>
      </c>
      <c r="IC13" s="13">
        <v>483</v>
      </c>
      <c r="ID13" s="13">
        <v>378</v>
      </c>
      <c r="IE13" s="13">
        <v>345</v>
      </c>
      <c r="IF13" s="13">
        <v>307</v>
      </c>
      <c r="IG13" s="13">
        <v>269</v>
      </c>
      <c r="IH13" s="13">
        <v>237</v>
      </c>
      <c r="II13" s="13">
        <v>212</v>
      </c>
      <c r="IJ13" s="13">
        <v>185</v>
      </c>
      <c r="IK13" s="13">
        <v>142</v>
      </c>
      <c r="IL13" s="13">
        <v>118</v>
      </c>
      <c r="IM13" s="13">
        <v>87</v>
      </c>
      <c r="IN13" s="13">
        <v>63</v>
      </c>
      <c r="IO13" s="13">
        <v>60</v>
      </c>
      <c r="IP13" s="13">
        <v>39</v>
      </c>
      <c r="IQ13" s="13">
        <v>31</v>
      </c>
      <c r="IR13" s="13">
        <v>16</v>
      </c>
      <c r="IS13" s="13">
        <v>14</v>
      </c>
      <c r="IT13" s="13">
        <v>9</v>
      </c>
      <c r="IU13" s="13">
        <v>4</v>
      </c>
      <c r="IV13" s="13">
        <v>3</v>
      </c>
      <c r="IW13" s="13">
        <v>2</v>
      </c>
      <c r="IX13" s="13">
        <v>1</v>
      </c>
      <c r="IY13" s="13">
        <v>1</v>
      </c>
      <c r="IZ13" s="13"/>
      <c r="JA13" s="13"/>
      <c r="JB13" s="13">
        <v>6</v>
      </c>
      <c r="JC13" s="57">
        <v>215045</v>
      </c>
      <c r="JD13" s="13">
        <v>15</v>
      </c>
      <c r="JE13" s="13">
        <v>16</v>
      </c>
      <c r="JF13" s="13">
        <v>1</v>
      </c>
      <c r="JG13" s="13">
        <v>7</v>
      </c>
      <c r="JH13" s="13">
        <v>10</v>
      </c>
      <c r="JI13" s="13">
        <v>9</v>
      </c>
      <c r="JJ13" s="13">
        <v>3</v>
      </c>
      <c r="JK13" s="13">
        <v>11</v>
      </c>
      <c r="JL13" s="13">
        <v>12</v>
      </c>
      <c r="JM13" s="13">
        <v>39</v>
      </c>
      <c r="JN13" s="13">
        <v>52</v>
      </c>
      <c r="JO13" s="13">
        <v>35</v>
      </c>
      <c r="JP13" s="13">
        <v>7</v>
      </c>
      <c r="JQ13" s="13">
        <v>9</v>
      </c>
      <c r="JR13" s="13">
        <v>18</v>
      </c>
      <c r="JS13" s="13">
        <v>18</v>
      </c>
      <c r="JT13" s="13">
        <v>17</v>
      </c>
      <c r="JU13" s="13">
        <v>18</v>
      </c>
      <c r="JV13" s="13">
        <v>17</v>
      </c>
      <c r="JW13" s="13">
        <v>21</v>
      </c>
      <c r="JX13" s="13">
        <v>16</v>
      </c>
      <c r="JY13" s="13">
        <v>20</v>
      </c>
      <c r="JZ13" s="13">
        <v>12</v>
      </c>
      <c r="KA13" s="13">
        <v>19</v>
      </c>
      <c r="KB13" s="13">
        <v>24</v>
      </c>
      <c r="KC13" s="13">
        <v>17</v>
      </c>
      <c r="KD13" s="13">
        <v>15</v>
      </c>
      <c r="KE13" s="13">
        <v>13</v>
      </c>
      <c r="KF13" s="13">
        <v>16</v>
      </c>
      <c r="KG13" s="13">
        <v>16</v>
      </c>
      <c r="KH13" s="13">
        <v>13</v>
      </c>
      <c r="KI13" s="13">
        <v>22</v>
      </c>
      <c r="KJ13" s="13">
        <v>19</v>
      </c>
      <c r="KK13" s="13">
        <v>21</v>
      </c>
      <c r="KL13" s="13">
        <v>18</v>
      </c>
      <c r="KM13" s="13">
        <v>20</v>
      </c>
      <c r="KN13" s="13">
        <v>16</v>
      </c>
      <c r="KO13" s="13">
        <v>12</v>
      </c>
      <c r="KP13" s="13">
        <v>23</v>
      </c>
      <c r="KQ13" s="13">
        <v>16</v>
      </c>
      <c r="KR13" s="13">
        <v>21</v>
      </c>
      <c r="KS13" s="13">
        <v>25</v>
      </c>
      <c r="KT13" s="13">
        <v>16</v>
      </c>
      <c r="KU13" s="13">
        <v>24</v>
      </c>
      <c r="KV13" s="13">
        <v>15</v>
      </c>
      <c r="KW13" s="13">
        <v>11</v>
      </c>
      <c r="KX13" s="13">
        <v>11</v>
      </c>
      <c r="KY13" s="13">
        <v>10</v>
      </c>
      <c r="KZ13" s="13">
        <v>22</v>
      </c>
      <c r="LA13" s="13">
        <v>9</v>
      </c>
      <c r="LB13" s="13">
        <v>12</v>
      </c>
      <c r="LC13" s="13">
        <v>10</v>
      </c>
      <c r="LD13" s="13">
        <v>15</v>
      </c>
      <c r="LE13" s="13">
        <v>16</v>
      </c>
      <c r="LF13" s="13">
        <v>18</v>
      </c>
      <c r="LG13" s="13">
        <v>14</v>
      </c>
      <c r="LH13" s="13">
        <v>10</v>
      </c>
      <c r="LI13" s="13">
        <v>11</v>
      </c>
      <c r="LJ13" s="13">
        <v>17</v>
      </c>
      <c r="LK13" s="13">
        <v>8</v>
      </c>
      <c r="LL13" s="13">
        <v>14</v>
      </c>
      <c r="LM13" s="13">
        <v>13</v>
      </c>
      <c r="LN13" s="13">
        <v>6</v>
      </c>
      <c r="LO13" s="13">
        <v>11</v>
      </c>
      <c r="LP13" s="13">
        <v>4</v>
      </c>
      <c r="LQ13" s="13">
        <v>10</v>
      </c>
      <c r="LR13" s="13">
        <v>10</v>
      </c>
      <c r="LS13" s="13">
        <v>4</v>
      </c>
      <c r="LT13" s="13">
        <v>9</v>
      </c>
      <c r="LU13" s="13">
        <v>8</v>
      </c>
      <c r="LV13" s="13">
        <v>16</v>
      </c>
      <c r="LW13" s="13">
        <v>4</v>
      </c>
      <c r="LX13" s="13">
        <v>8</v>
      </c>
      <c r="LY13" s="13">
        <v>5</v>
      </c>
      <c r="LZ13" s="13">
        <v>8</v>
      </c>
      <c r="MA13" s="13">
        <v>3</v>
      </c>
      <c r="MB13" s="13">
        <v>9</v>
      </c>
      <c r="MC13" s="13">
        <v>4</v>
      </c>
      <c r="MD13" s="13">
        <v>4</v>
      </c>
      <c r="ME13" s="13">
        <v>10</v>
      </c>
      <c r="MF13" s="13">
        <v>4</v>
      </c>
      <c r="MG13" s="13">
        <v>7</v>
      </c>
      <c r="MH13" s="13">
        <v>5</v>
      </c>
      <c r="MI13" s="13">
        <v>10</v>
      </c>
      <c r="MJ13" s="13">
        <v>18</v>
      </c>
      <c r="MK13" s="13">
        <v>14</v>
      </c>
      <c r="ML13" s="13">
        <v>14</v>
      </c>
      <c r="MM13" s="13">
        <v>5</v>
      </c>
      <c r="MN13" s="13">
        <v>12</v>
      </c>
      <c r="MO13" s="13">
        <v>12</v>
      </c>
      <c r="MP13" s="13">
        <v>15</v>
      </c>
      <c r="MQ13" s="13">
        <v>9</v>
      </c>
      <c r="MR13" s="13">
        <v>19</v>
      </c>
      <c r="MS13" s="13">
        <v>10</v>
      </c>
      <c r="MT13" s="13">
        <v>10</v>
      </c>
      <c r="MU13" s="13">
        <v>3</v>
      </c>
      <c r="MV13" s="13">
        <v>3</v>
      </c>
      <c r="MW13" s="13">
        <v>11</v>
      </c>
      <c r="MX13" s="13">
        <v>5</v>
      </c>
      <c r="MY13" s="13">
        <v>2</v>
      </c>
      <c r="MZ13" s="13"/>
      <c r="NA13" s="13">
        <v>3</v>
      </c>
      <c r="NB13" s="13"/>
      <c r="NC13" s="13"/>
      <c r="ND13" s="13"/>
      <c r="NE13" s="13">
        <v>47</v>
      </c>
      <c r="NF13" s="57">
        <v>1376</v>
      </c>
      <c r="NG13" s="13">
        <v>443409</v>
      </c>
      <c r="NH13" s="331"/>
      <c r="NI13" s="331"/>
      <c r="NJ13" s="331"/>
      <c r="NK13" s="331"/>
      <c r="NL13" s="331"/>
      <c r="NM13" s="331"/>
      <c r="NN13" s="331"/>
      <c r="NO13" s="331"/>
      <c r="NP13" s="331"/>
      <c r="NQ13" s="331"/>
    </row>
    <row r="14" spans="1:381">
      <c r="A14" s="5" t="s">
        <v>27</v>
      </c>
      <c r="B14" s="235">
        <f t="shared" si="26"/>
        <v>766</v>
      </c>
      <c r="C14" s="235">
        <f t="shared" si="27"/>
        <v>701</v>
      </c>
      <c r="D14" s="235">
        <f t="shared" si="28"/>
        <v>2114</v>
      </c>
      <c r="E14" s="235">
        <f t="shared" si="29"/>
        <v>2608</v>
      </c>
      <c r="F14" s="235">
        <f t="shared" si="30"/>
        <v>7245</v>
      </c>
      <c r="G14" s="235">
        <f t="shared" si="31"/>
        <v>7467</v>
      </c>
      <c r="H14" s="235">
        <f t="shared" si="32"/>
        <v>9766</v>
      </c>
      <c r="I14" s="235">
        <f t="shared" si="33"/>
        <v>9290</v>
      </c>
      <c r="J14" s="235">
        <f t="shared" si="34"/>
        <v>8070</v>
      </c>
      <c r="K14" s="235">
        <f t="shared" si="35"/>
        <v>7596</v>
      </c>
      <c r="L14" s="235">
        <f t="shared" si="36"/>
        <v>4495</v>
      </c>
      <c r="M14" s="235">
        <f t="shared" si="37"/>
        <v>4566</v>
      </c>
      <c r="N14" s="235">
        <f t="shared" si="38"/>
        <v>2445</v>
      </c>
      <c r="O14" s="235">
        <f t="shared" si="39"/>
        <v>2452</v>
      </c>
      <c r="P14" s="235">
        <f t="shared" si="40"/>
        <v>1157</v>
      </c>
      <c r="Q14" s="235">
        <f t="shared" si="41"/>
        <v>1113</v>
      </c>
      <c r="R14" s="235">
        <f t="shared" si="42"/>
        <v>454</v>
      </c>
      <c r="S14" s="235">
        <f t="shared" si="43"/>
        <v>522</v>
      </c>
      <c r="T14" s="235">
        <f t="shared" si="44"/>
        <v>79</v>
      </c>
      <c r="U14" s="235">
        <f t="shared" si="45"/>
        <v>152</v>
      </c>
      <c r="W14" s="12" t="s">
        <v>42</v>
      </c>
      <c r="X14" s="616">
        <f t="shared" ref="X14:X15" si="46">SUM(EZ14:FI14)</f>
        <v>3133</v>
      </c>
      <c r="Y14" s="616">
        <f t="shared" ref="Y14:Y15" si="47">SUM(AU14:BD14)</f>
        <v>3006</v>
      </c>
      <c r="Z14" s="616">
        <f t="shared" ref="Z14:Z15" si="48">SUM(FJ14:FS14)</f>
        <v>12869</v>
      </c>
      <c r="AA14" s="616">
        <f t="shared" ref="AA14:AA15" si="49">SUM(BE14:BN14)</f>
        <v>14866</v>
      </c>
      <c r="AB14" s="616">
        <f t="shared" ref="AB14:AB15" si="50">SUM(FT14:GC14)</f>
        <v>39486</v>
      </c>
      <c r="AC14" s="616">
        <f t="shared" ref="AC14:AC15" si="51">SUM(BO14:BX14)</f>
        <v>43122</v>
      </c>
      <c r="AD14" s="616">
        <f t="shared" ref="AD14:AD15" si="52">SUM(GD14:GM14)</f>
        <v>49199</v>
      </c>
      <c r="AE14" s="616">
        <f t="shared" ref="AE14:AE15" si="53">SUM(BY14:CH14)</f>
        <v>51238</v>
      </c>
      <c r="AF14" s="616">
        <f t="shared" ref="AF14:AF15" si="54">SUM(GN14:GW14)</f>
        <v>41339</v>
      </c>
      <c r="AG14" s="616">
        <f t="shared" ref="AG14:AG15" si="55">SUM(CI14:CR14)</f>
        <v>42672</v>
      </c>
      <c r="AH14" s="616">
        <f t="shared" ref="AH14:AH15" si="56">SUM(GX14:HG14)</f>
        <v>28837</v>
      </c>
      <c r="AI14" s="616">
        <f t="shared" ref="AI14:AI15" si="57">SUM(CS14:DB14)</f>
        <v>30178</v>
      </c>
      <c r="AJ14" s="616">
        <f t="shared" ref="AJ14:AJ15" si="58">SUM(HH14:HQ14)</f>
        <v>18835</v>
      </c>
      <c r="AK14" s="616">
        <f t="shared" ref="AK14:AK15" si="59">SUM(DC14:DL14)</f>
        <v>18559</v>
      </c>
      <c r="AL14" s="616">
        <f t="shared" ref="AL14:AL15" si="60">SUM(HR14:IA14)</f>
        <v>9553</v>
      </c>
      <c r="AM14" s="616">
        <f t="shared" ref="AM14:AM15" si="61">SUM(DM14:DV14)</f>
        <v>10079</v>
      </c>
      <c r="AN14" s="616">
        <f t="shared" ref="AN14:AN15" si="62">SUM(IB14:IK14)</f>
        <v>3568</v>
      </c>
      <c r="AO14" s="616">
        <f t="shared" ref="AO14:AO15" si="63">SUM(DW14:EF14)</f>
        <v>5164</v>
      </c>
      <c r="AP14" s="616">
        <f t="shared" ref="AP14:AP15" si="64">SUM(IL14:JA14)</f>
        <v>614</v>
      </c>
      <c r="AQ14" s="616">
        <f t="shared" ref="AQ14:AQ15" si="65">SUM(EG14:EW14)</f>
        <v>1801</v>
      </c>
      <c r="AR14" s="616">
        <f t="shared" ref="AR14:AR15" si="66">NF14+EX14+JB14</f>
        <v>1978</v>
      </c>
      <c r="AT14" s="12" t="s">
        <v>42</v>
      </c>
      <c r="AU14" s="13">
        <v>171</v>
      </c>
      <c r="AV14" s="13">
        <v>306</v>
      </c>
      <c r="AW14" s="13">
        <v>309</v>
      </c>
      <c r="AX14" s="13">
        <v>275</v>
      </c>
      <c r="AY14" s="13">
        <v>273</v>
      </c>
      <c r="AZ14" s="13">
        <v>262</v>
      </c>
      <c r="BA14" s="13">
        <v>304</v>
      </c>
      <c r="BB14" s="13">
        <v>332</v>
      </c>
      <c r="BC14" s="13">
        <v>374</v>
      </c>
      <c r="BD14" s="13">
        <v>400</v>
      </c>
      <c r="BE14" s="13">
        <v>454</v>
      </c>
      <c r="BF14" s="13">
        <v>630</v>
      </c>
      <c r="BG14" s="13">
        <v>733</v>
      </c>
      <c r="BH14" s="13">
        <v>1001</v>
      </c>
      <c r="BI14" s="13">
        <v>1130</v>
      </c>
      <c r="BJ14" s="13">
        <v>1493</v>
      </c>
      <c r="BK14" s="13">
        <v>1829</v>
      </c>
      <c r="BL14" s="13">
        <v>2206</v>
      </c>
      <c r="BM14" s="13">
        <v>2746</v>
      </c>
      <c r="BN14" s="13">
        <v>2644</v>
      </c>
      <c r="BO14" s="13">
        <v>2968</v>
      </c>
      <c r="BP14" s="13">
        <v>3322</v>
      </c>
      <c r="BQ14" s="13">
        <v>3607</v>
      </c>
      <c r="BR14" s="13">
        <v>3845</v>
      </c>
      <c r="BS14" s="13">
        <v>4240</v>
      </c>
      <c r="BT14" s="13">
        <v>4668</v>
      </c>
      <c r="BU14" s="13">
        <v>4812</v>
      </c>
      <c r="BV14" s="13">
        <v>5054</v>
      </c>
      <c r="BW14" s="13">
        <v>5168</v>
      </c>
      <c r="BX14" s="13">
        <v>5438</v>
      </c>
      <c r="BY14" s="13">
        <v>5590</v>
      </c>
      <c r="BZ14" s="13">
        <v>5225</v>
      </c>
      <c r="CA14" s="13">
        <v>5295</v>
      </c>
      <c r="CB14" s="13">
        <v>5121</v>
      </c>
      <c r="CC14" s="13">
        <v>5160</v>
      </c>
      <c r="CD14" s="13">
        <v>5075</v>
      </c>
      <c r="CE14" s="13">
        <v>4957</v>
      </c>
      <c r="CF14" s="13">
        <v>4866</v>
      </c>
      <c r="CG14" s="13">
        <v>4882</v>
      </c>
      <c r="CH14" s="13">
        <v>5067</v>
      </c>
      <c r="CI14" s="13">
        <v>4766</v>
      </c>
      <c r="CJ14" s="13">
        <v>5020</v>
      </c>
      <c r="CK14" s="13">
        <v>4986</v>
      </c>
      <c r="CL14" s="13">
        <v>4647</v>
      </c>
      <c r="CM14" s="13">
        <v>4487</v>
      </c>
      <c r="CN14" s="13">
        <v>4037</v>
      </c>
      <c r="CO14" s="13">
        <v>3887</v>
      </c>
      <c r="CP14" s="13">
        <v>3572</v>
      </c>
      <c r="CQ14" s="13">
        <v>3690</v>
      </c>
      <c r="CR14" s="13">
        <v>3580</v>
      </c>
      <c r="CS14" s="13">
        <v>3573</v>
      </c>
      <c r="CT14" s="13">
        <v>3287</v>
      </c>
      <c r="CU14" s="13">
        <v>3198</v>
      </c>
      <c r="CV14" s="13">
        <v>3092</v>
      </c>
      <c r="CW14" s="13">
        <v>2950</v>
      </c>
      <c r="CX14" s="13">
        <v>2934</v>
      </c>
      <c r="CY14" s="13">
        <v>2935</v>
      </c>
      <c r="CZ14" s="13">
        <v>2913</v>
      </c>
      <c r="DA14" s="13">
        <v>2658</v>
      </c>
      <c r="DB14" s="13">
        <v>2638</v>
      </c>
      <c r="DC14" s="13">
        <v>2371</v>
      </c>
      <c r="DD14" s="13">
        <v>2245</v>
      </c>
      <c r="DE14" s="13">
        <v>2099</v>
      </c>
      <c r="DF14" s="13">
        <v>1910</v>
      </c>
      <c r="DG14" s="13">
        <v>1877</v>
      </c>
      <c r="DH14" s="13">
        <v>1797</v>
      </c>
      <c r="DI14" s="13">
        <v>1651</v>
      </c>
      <c r="DJ14" s="13">
        <v>1627</v>
      </c>
      <c r="DK14" s="13">
        <v>1510</v>
      </c>
      <c r="DL14" s="13">
        <v>1472</v>
      </c>
      <c r="DM14" s="13">
        <v>1351</v>
      </c>
      <c r="DN14" s="13">
        <v>1251</v>
      </c>
      <c r="DO14" s="13">
        <v>1195</v>
      </c>
      <c r="DP14" s="13">
        <v>1078</v>
      </c>
      <c r="DQ14" s="13">
        <v>1017</v>
      </c>
      <c r="DR14" s="13">
        <v>1028</v>
      </c>
      <c r="DS14" s="13">
        <v>897</v>
      </c>
      <c r="DT14" s="13">
        <v>836</v>
      </c>
      <c r="DU14" s="13">
        <v>769</v>
      </c>
      <c r="DV14" s="13">
        <v>657</v>
      </c>
      <c r="DW14" s="13">
        <v>653</v>
      </c>
      <c r="DX14" s="13">
        <v>635</v>
      </c>
      <c r="DY14" s="13">
        <v>580</v>
      </c>
      <c r="DZ14" s="13">
        <v>564</v>
      </c>
      <c r="EA14" s="13">
        <v>578</v>
      </c>
      <c r="EB14" s="13">
        <v>481</v>
      </c>
      <c r="EC14" s="13">
        <v>466</v>
      </c>
      <c r="ED14" s="13">
        <v>392</v>
      </c>
      <c r="EE14" s="13">
        <v>389</v>
      </c>
      <c r="EF14" s="13">
        <v>426</v>
      </c>
      <c r="EG14" s="13">
        <v>363</v>
      </c>
      <c r="EH14" s="13">
        <v>291</v>
      </c>
      <c r="EI14" s="13">
        <v>275</v>
      </c>
      <c r="EJ14" s="13">
        <v>224</v>
      </c>
      <c r="EK14" s="13">
        <v>155</v>
      </c>
      <c r="EL14" s="13">
        <v>150</v>
      </c>
      <c r="EM14" s="13">
        <v>100</v>
      </c>
      <c r="EN14" s="13">
        <v>92</v>
      </c>
      <c r="EO14" s="13">
        <v>63</v>
      </c>
      <c r="EP14" s="13">
        <v>43</v>
      </c>
      <c r="EQ14" s="13">
        <v>20</v>
      </c>
      <c r="ER14" s="13">
        <v>14</v>
      </c>
      <c r="ES14" s="13">
        <v>6</v>
      </c>
      <c r="ET14" s="13">
        <v>2</v>
      </c>
      <c r="EU14" s="13">
        <v>2</v>
      </c>
      <c r="EV14" s="13">
        <v>1</v>
      </c>
      <c r="EW14" s="13"/>
      <c r="EX14" s="13">
        <v>5</v>
      </c>
      <c r="EY14" s="57">
        <v>220690</v>
      </c>
      <c r="EZ14" s="13">
        <v>214</v>
      </c>
      <c r="FA14" s="13">
        <v>312</v>
      </c>
      <c r="FB14" s="13">
        <v>358</v>
      </c>
      <c r="FC14" s="13">
        <v>281</v>
      </c>
      <c r="FD14" s="13">
        <v>291</v>
      </c>
      <c r="FE14" s="13">
        <v>258</v>
      </c>
      <c r="FF14" s="13">
        <v>321</v>
      </c>
      <c r="FG14" s="13">
        <v>323</v>
      </c>
      <c r="FH14" s="13">
        <v>357</v>
      </c>
      <c r="FI14" s="13">
        <v>418</v>
      </c>
      <c r="FJ14" s="13">
        <v>474</v>
      </c>
      <c r="FK14" s="13">
        <v>555</v>
      </c>
      <c r="FL14" s="13">
        <v>702</v>
      </c>
      <c r="FM14" s="13">
        <v>899</v>
      </c>
      <c r="FN14" s="13">
        <v>1000</v>
      </c>
      <c r="FO14" s="13">
        <v>1229</v>
      </c>
      <c r="FP14" s="13">
        <v>1552</v>
      </c>
      <c r="FQ14" s="13">
        <v>1781</v>
      </c>
      <c r="FR14" s="13">
        <v>2316</v>
      </c>
      <c r="FS14" s="13">
        <v>2361</v>
      </c>
      <c r="FT14" s="13">
        <v>2701</v>
      </c>
      <c r="FU14" s="13">
        <v>3046</v>
      </c>
      <c r="FV14" s="13">
        <v>3348</v>
      </c>
      <c r="FW14" s="13">
        <v>3578</v>
      </c>
      <c r="FX14" s="13">
        <v>3973</v>
      </c>
      <c r="FY14" s="13">
        <v>4264</v>
      </c>
      <c r="FZ14" s="13">
        <v>4354</v>
      </c>
      <c r="GA14" s="13">
        <v>4508</v>
      </c>
      <c r="GB14" s="13">
        <v>4675</v>
      </c>
      <c r="GC14" s="13">
        <v>5039</v>
      </c>
      <c r="GD14" s="13">
        <v>5302</v>
      </c>
      <c r="GE14" s="13">
        <v>4972</v>
      </c>
      <c r="GF14" s="13">
        <v>4878</v>
      </c>
      <c r="GG14" s="13">
        <v>4834</v>
      </c>
      <c r="GH14" s="13">
        <v>4945</v>
      </c>
      <c r="GI14" s="13">
        <v>5011</v>
      </c>
      <c r="GJ14" s="13">
        <v>4719</v>
      </c>
      <c r="GK14" s="13">
        <v>4861</v>
      </c>
      <c r="GL14" s="13">
        <v>4837</v>
      </c>
      <c r="GM14" s="13">
        <v>4840</v>
      </c>
      <c r="GN14" s="13">
        <v>4724</v>
      </c>
      <c r="GO14" s="13">
        <v>4855</v>
      </c>
      <c r="GP14" s="13">
        <v>4817</v>
      </c>
      <c r="GQ14" s="13">
        <v>4511</v>
      </c>
      <c r="GR14" s="13">
        <v>4284</v>
      </c>
      <c r="GS14" s="13">
        <v>3963</v>
      </c>
      <c r="GT14" s="13">
        <v>3767</v>
      </c>
      <c r="GU14" s="13">
        <v>3527</v>
      </c>
      <c r="GV14" s="13">
        <v>3442</v>
      </c>
      <c r="GW14" s="13">
        <v>3449</v>
      </c>
      <c r="GX14" s="13">
        <v>3356</v>
      </c>
      <c r="GY14" s="13">
        <v>3137</v>
      </c>
      <c r="GZ14" s="13">
        <v>3049</v>
      </c>
      <c r="HA14" s="13">
        <v>2834</v>
      </c>
      <c r="HB14" s="13">
        <v>2876</v>
      </c>
      <c r="HC14" s="13">
        <v>2931</v>
      </c>
      <c r="HD14" s="13">
        <v>2831</v>
      </c>
      <c r="HE14" s="13">
        <v>2750</v>
      </c>
      <c r="HF14" s="13">
        <v>2619</v>
      </c>
      <c r="HG14" s="13">
        <v>2454</v>
      </c>
      <c r="HH14" s="13">
        <v>2386</v>
      </c>
      <c r="HI14" s="13">
        <v>2229</v>
      </c>
      <c r="HJ14" s="13">
        <v>2088</v>
      </c>
      <c r="HK14" s="13">
        <v>1999</v>
      </c>
      <c r="HL14" s="13">
        <v>1937</v>
      </c>
      <c r="HM14" s="13">
        <v>1898</v>
      </c>
      <c r="HN14" s="13">
        <v>1659</v>
      </c>
      <c r="HO14" s="13">
        <v>1651</v>
      </c>
      <c r="HP14" s="13">
        <v>1487</v>
      </c>
      <c r="HQ14" s="13">
        <v>1501</v>
      </c>
      <c r="HR14" s="13">
        <v>1331</v>
      </c>
      <c r="HS14" s="13">
        <v>1234</v>
      </c>
      <c r="HT14" s="13">
        <v>1175</v>
      </c>
      <c r="HU14" s="13">
        <v>1035</v>
      </c>
      <c r="HV14" s="13">
        <v>986</v>
      </c>
      <c r="HW14" s="13">
        <v>921</v>
      </c>
      <c r="HX14" s="13">
        <v>877</v>
      </c>
      <c r="HY14" s="13">
        <v>772</v>
      </c>
      <c r="HZ14" s="13">
        <v>675</v>
      </c>
      <c r="IA14" s="13">
        <v>547</v>
      </c>
      <c r="IB14" s="13">
        <v>603</v>
      </c>
      <c r="IC14" s="13">
        <v>515</v>
      </c>
      <c r="ID14" s="13">
        <v>461</v>
      </c>
      <c r="IE14" s="13">
        <v>386</v>
      </c>
      <c r="IF14" s="13">
        <v>376</v>
      </c>
      <c r="IG14" s="13">
        <v>328</v>
      </c>
      <c r="IH14" s="13">
        <v>296</v>
      </c>
      <c r="II14" s="13">
        <v>243</v>
      </c>
      <c r="IJ14" s="13">
        <v>173</v>
      </c>
      <c r="IK14" s="13">
        <v>187</v>
      </c>
      <c r="IL14" s="13">
        <v>141</v>
      </c>
      <c r="IM14" s="13">
        <v>110</v>
      </c>
      <c r="IN14" s="13">
        <v>102</v>
      </c>
      <c r="IO14" s="13">
        <v>78</v>
      </c>
      <c r="IP14" s="13">
        <v>66</v>
      </c>
      <c r="IQ14" s="13">
        <v>44</v>
      </c>
      <c r="IR14" s="13">
        <v>22</v>
      </c>
      <c r="IS14" s="13">
        <v>20</v>
      </c>
      <c r="IT14" s="13">
        <v>15</v>
      </c>
      <c r="IU14" s="13">
        <v>4</v>
      </c>
      <c r="IV14" s="13">
        <v>3</v>
      </c>
      <c r="IW14" s="13">
        <v>5</v>
      </c>
      <c r="IX14" s="13">
        <v>1</v>
      </c>
      <c r="IY14" s="13"/>
      <c r="IZ14" s="13">
        <v>2</v>
      </c>
      <c r="JA14" s="13">
        <v>1</v>
      </c>
      <c r="JB14" s="13">
        <v>6</v>
      </c>
      <c r="JC14" s="57">
        <v>207439</v>
      </c>
      <c r="JD14" s="13">
        <v>75</v>
      </c>
      <c r="JE14" s="13">
        <v>85</v>
      </c>
      <c r="JF14" s="13">
        <v>8</v>
      </c>
      <c r="JG14" s="13">
        <v>3</v>
      </c>
      <c r="JH14" s="13">
        <v>3</v>
      </c>
      <c r="JI14" s="13">
        <v>1</v>
      </c>
      <c r="JJ14" s="13">
        <v>1</v>
      </c>
      <c r="JK14" s="13">
        <v>1</v>
      </c>
      <c r="JL14" s="13">
        <v>2</v>
      </c>
      <c r="JM14" s="13">
        <v>8</v>
      </c>
      <c r="JN14" s="13">
        <v>14</v>
      </c>
      <c r="JO14" s="13">
        <v>11</v>
      </c>
      <c r="JP14" s="13">
        <v>11</v>
      </c>
      <c r="JQ14" s="13">
        <v>6</v>
      </c>
      <c r="JR14" s="13"/>
      <c r="JS14" s="13">
        <v>10</v>
      </c>
      <c r="JT14" s="13">
        <v>8</v>
      </c>
      <c r="JU14" s="13">
        <v>20</v>
      </c>
      <c r="JV14" s="13">
        <v>34</v>
      </c>
      <c r="JW14" s="13">
        <v>24</v>
      </c>
      <c r="JX14" s="13">
        <v>16</v>
      </c>
      <c r="JY14" s="13">
        <v>26</v>
      </c>
      <c r="JZ14" s="13">
        <v>23</v>
      </c>
      <c r="KA14" s="13">
        <v>26</v>
      </c>
      <c r="KB14" s="13">
        <v>21</v>
      </c>
      <c r="KC14" s="13">
        <v>27</v>
      </c>
      <c r="KD14" s="13">
        <v>27</v>
      </c>
      <c r="KE14" s="13">
        <v>19</v>
      </c>
      <c r="KF14" s="13">
        <v>21</v>
      </c>
      <c r="KG14" s="13">
        <v>21</v>
      </c>
      <c r="KH14" s="13">
        <v>24</v>
      </c>
      <c r="KI14" s="13">
        <v>30</v>
      </c>
      <c r="KJ14" s="13">
        <v>41</v>
      </c>
      <c r="KK14" s="13">
        <v>27</v>
      </c>
      <c r="KL14" s="13">
        <v>26</v>
      </c>
      <c r="KM14" s="13">
        <v>31</v>
      </c>
      <c r="KN14" s="13">
        <v>36</v>
      </c>
      <c r="KO14" s="13">
        <v>35</v>
      </c>
      <c r="KP14" s="13">
        <v>22</v>
      </c>
      <c r="KQ14" s="13">
        <v>24</v>
      </c>
      <c r="KR14" s="13">
        <v>34</v>
      </c>
      <c r="KS14" s="13">
        <v>35</v>
      </c>
      <c r="KT14" s="13">
        <v>33</v>
      </c>
      <c r="KU14" s="13">
        <v>17</v>
      </c>
      <c r="KV14" s="13">
        <v>25</v>
      </c>
      <c r="KW14" s="13">
        <v>18</v>
      </c>
      <c r="KX14" s="13">
        <v>20</v>
      </c>
      <c r="KY14" s="13">
        <v>25</v>
      </c>
      <c r="KZ14" s="13">
        <v>26</v>
      </c>
      <c r="LA14" s="13">
        <v>22</v>
      </c>
      <c r="LB14" s="13">
        <v>26</v>
      </c>
      <c r="LC14" s="13">
        <v>26</v>
      </c>
      <c r="LD14" s="13">
        <v>24</v>
      </c>
      <c r="LE14" s="13">
        <v>20</v>
      </c>
      <c r="LF14" s="13">
        <v>13</v>
      </c>
      <c r="LG14" s="13">
        <v>21</v>
      </c>
      <c r="LH14" s="13">
        <v>21</v>
      </c>
      <c r="LI14" s="13">
        <v>25</v>
      </c>
      <c r="LJ14" s="13">
        <v>23</v>
      </c>
      <c r="LK14" s="13">
        <v>22</v>
      </c>
      <c r="LL14" s="13">
        <v>18</v>
      </c>
      <c r="LM14" s="13">
        <v>13</v>
      </c>
      <c r="LN14" s="13">
        <v>10</v>
      </c>
      <c r="LO14" s="13">
        <v>16</v>
      </c>
      <c r="LP14" s="13">
        <v>5</v>
      </c>
      <c r="LQ14" s="13">
        <v>16</v>
      </c>
      <c r="LR14" s="13">
        <v>14</v>
      </c>
      <c r="LS14" s="13">
        <v>7</v>
      </c>
      <c r="LT14" s="13">
        <v>11</v>
      </c>
      <c r="LU14" s="13">
        <v>11</v>
      </c>
      <c r="LV14" s="13">
        <v>10</v>
      </c>
      <c r="LW14" s="13">
        <v>17</v>
      </c>
      <c r="LX14" s="13">
        <v>14</v>
      </c>
      <c r="LY14" s="13">
        <v>12</v>
      </c>
      <c r="LZ14" s="13">
        <v>14</v>
      </c>
      <c r="MA14" s="13">
        <v>11</v>
      </c>
      <c r="MB14" s="13">
        <v>14</v>
      </c>
      <c r="MC14" s="13">
        <v>10</v>
      </c>
      <c r="MD14" s="13">
        <v>10</v>
      </c>
      <c r="ME14" s="13">
        <v>15</v>
      </c>
      <c r="MF14" s="13">
        <v>18</v>
      </c>
      <c r="MG14" s="13">
        <v>10</v>
      </c>
      <c r="MH14" s="13">
        <v>21</v>
      </c>
      <c r="MI14" s="13">
        <v>28</v>
      </c>
      <c r="MJ14" s="13">
        <v>30</v>
      </c>
      <c r="MK14" s="13">
        <v>20</v>
      </c>
      <c r="ML14" s="13">
        <v>22</v>
      </c>
      <c r="MM14" s="13">
        <v>28</v>
      </c>
      <c r="MN14" s="13">
        <v>20</v>
      </c>
      <c r="MO14" s="13">
        <v>21</v>
      </c>
      <c r="MP14" s="13">
        <v>17</v>
      </c>
      <c r="MQ14" s="13">
        <v>29</v>
      </c>
      <c r="MR14" s="13">
        <v>18</v>
      </c>
      <c r="MS14" s="13">
        <v>27</v>
      </c>
      <c r="MT14" s="13">
        <v>14</v>
      </c>
      <c r="MU14" s="13">
        <v>15</v>
      </c>
      <c r="MV14" s="13">
        <v>9</v>
      </c>
      <c r="MW14" s="13">
        <v>16</v>
      </c>
      <c r="MX14" s="13">
        <v>6</v>
      </c>
      <c r="MY14" s="13">
        <v>5</v>
      </c>
      <c r="MZ14" s="13">
        <v>3</v>
      </c>
      <c r="NA14" s="13">
        <v>3</v>
      </c>
      <c r="NB14" s="13">
        <v>1</v>
      </c>
      <c r="NC14" s="13">
        <v>2</v>
      </c>
      <c r="ND14" s="13">
        <v>1</v>
      </c>
      <c r="NE14" s="13">
        <v>11</v>
      </c>
      <c r="NF14" s="57">
        <v>1967</v>
      </c>
      <c r="NG14" s="13">
        <v>430096</v>
      </c>
      <c r="NH14" s="331"/>
      <c r="NI14" s="331"/>
      <c r="NJ14" s="331"/>
      <c r="NK14" s="331"/>
      <c r="NL14" s="331"/>
      <c r="NM14" s="331"/>
      <c r="NN14" s="331"/>
      <c r="NO14" s="331"/>
      <c r="NP14" s="331"/>
      <c r="NQ14" s="331"/>
    </row>
    <row r="15" spans="1:381">
      <c r="A15" s="5" t="s">
        <v>28</v>
      </c>
      <c r="B15" s="235">
        <f t="shared" si="26"/>
        <v>264</v>
      </c>
      <c r="C15" s="235">
        <f t="shared" si="27"/>
        <v>249</v>
      </c>
      <c r="D15" s="235">
        <f t="shared" si="28"/>
        <v>3620</v>
      </c>
      <c r="E15" s="235">
        <f t="shared" si="29"/>
        <v>4128</v>
      </c>
      <c r="F15" s="235">
        <f t="shared" si="30"/>
        <v>9361</v>
      </c>
      <c r="G15" s="235">
        <f t="shared" si="31"/>
        <v>9394</v>
      </c>
      <c r="H15" s="235">
        <f t="shared" si="32"/>
        <v>8438</v>
      </c>
      <c r="I15" s="235">
        <f t="shared" si="33"/>
        <v>8285</v>
      </c>
      <c r="J15" s="235">
        <f t="shared" si="34"/>
        <v>6348</v>
      </c>
      <c r="K15" s="235">
        <f t="shared" si="35"/>
        <v>6593</v>
      </c>
      <c r="L15" s="235">
        <f t="shared" si="36"/>
        <v>4418</v>
      </c>
      <c r="M15" s="235">
        <f t="shared" si="37"/>
        <v>4633</v>
      </c>
      <c r="N15" s="235">
        <f t="shared" si="38"/>
        <v>2689</v>
      </c>
      <c r="O15" s="235">
        <f t="shared" si="39"/>
        <v>2594</v>
      </c>
      <c r="P15" s="235">
        <f t="shared" si="40"/>
        <v>1185</v>
      </c>
      <c r="Q15" s="235">
        <f t="shared" si="41"/>
        <v>620</v>
      </c>
      <c r="R15" s="235">
        <f t="shared" si="42"/>
        <v>345</v>
      </c>
      <c r="S15" s="235">
        <f t="shared" si="43"/>
        <v>395</v>
      </c>
      <c r="T15" s="235">
        <f t="shared" si="44"/>
        <v>46</v>
      </c>
      <c r="U15" s="235">
        <f t="shared" si="45"/>
        <v>78</v>
      </c>
      <c r="W15" s="12" t="s">
        <v>183</v>
      </c>
      <c r="X15" s="616">
        <f t="shared" si="46"/>
        <v>1182</v>
      </c>
      <c r="Y15" s="616">
        <f t="shared" si="47"/>
        <v>1124</v>
      </c>
      <c r="Z15" s="616">
        <f t="shared" si="48"/>
        <v>5511</v>
      </c>
      <c r="AA15" s="616">
        <f t="shared" si="49"/>
        <v>6052</v>
      </c>
      <c r="AB15" s="616">
        <f t="shared" si="50"/>
        <v>18604</v>
      </c>
      <c r="AC15" s="616">
        <f t="shared" si="51"/>
        <v>19590</v>
      </c>
      <c r="AD15" s="616">
        <f t="shared" si="52"/>
        <v>19461</v>
      </c>
      <c r="AE15" s="616">
        <f t="shared" si="53"/>
        <v>19596</v>
      </c>
      <c r="AF15" s="616">
        <f t="shared" si="54"/>
        <v>16816</v>
      </c>
      <c r="AG15" s="616">
        <f t="shared" si="55"/>
        <v>16847</v>
      </c>
      <c r="AH15" s="616">
        <f t="shared" si="56"/>
        <v>10566</v>
      </c>
      <c r="AI15" s="616">
        <f t="shared" si="57"/>
        <v>11027</v>
      </c>
      <c r="AJ15" s="616">
        <f t="shared" si="58"/>
        <v>7228</v>
      </c>
      <c r="AK15" s="616">
        <f t="shared" si="59"/>
        <v>7364</v>
      </c>
      <c r="AL15" s="616">
        <f t="shared" si="60"/>
        <v>3318</v>
      </c>
      <c r="AM15" s="616">
        <f t="shared" si="61"/>
        <v>3284</v>
      </c>
      <c r="AN15" s="616">
        <f t="shared" si="62"/>
        <v>950</v>
      </c>
      <c r="AO15" s="616">
        <f t="shared" si="63"/>
        <v>1306</v>
      </c>
      <c r="AP15" s="616">
        <f t="shared" si="64"/>
        <v>114</v>
      </c>
      <c r="AQ15" s="616">
        <f t="shared" si="65"/>
        <v>266</v>
      </c>
      <c r="AR15" s="616">
        <f t="shared" si="66"/>
        <v>598</v>
      </c>
      <c r="AT15" s="12" t="s">
        <v>183</v>
      </c>
      <c r="AU15" s="13">
        <v>68</v>
      </c>
      <c r="AV15" s="13">
        <v>136</v>
      </c>
      <c r="AW15" s="13">
        <v>143</v>
      </c>
      <c r="AX15" s="13">
        <v>104</v>
      </c>
      <c r="AY15" s="13">
        <v>96</v>
      </c>
      <c r="AZ15" s="13">
        <v>105</v>
      </c>
      <c r="BA15" s="13">
        <v>103</v>
      </c>
      <c r="BB15" s="13">
        <v>116</v>
      </c>
      <c r="BC15" s="13">
        <v>118</v>
      </c>
      <c r="BD15" s="13">
        <v>135</v>
      </c>
      <c r="BE15" s="13">
        <v>139</v>
      </c>
      <c r="BF15" s="13">
        <v>177</v>
      </c>
      <c r="BG15" s="13">
        <v>255</v>
      </c>
      <c r="BH15" s="13">
        <v>325</v>
      </c>
      <c r="BI15" s="13">
        <v>479</v>
      </c>
      <c r="BJ15" s="13">
        <v>588</v>
      </c>
      <c r="BK15" s="13">
        <v>772</v>
      </c>
      <c r="BL15" s="13">
        <v>914</v>
      </c>
      <c r="BM15" s="13">
        <v>1170</v>
      </c>
      <c r="BN15" s="13">
        <v>1233</v>
      </c>
      <c r="BO15" s="13">
        <v>1470</v>
      </c>
      <c r="BP15" s="13">
        <v>1629</v>
      </c>
      <c r="BQ15" s="13">
        <v>1766</v>
      </c>
      <c r="BR15" s="13">
        <v>1843</v>
      </c>
      <c r="BS15" s="13">
        <v>2042</v>
      </c>
      <c r="BT15" s="13">
        <v>2053</v>
      </c>
      <c r="BU15" s="13">
        <v>2142</v>
      </c>
      <c r="BV15" s="13">
        <v>2142</v>
      </c>
      <c r="BW15" s="13">
        <v>2223</v>
      </c>
      <c r="BX15" s="13">
        <v>2280</v>
      </c>
      <c r="BY15" s="13">
        <v>2261</v>
      </c>
      <c r="BZ15" s="13">
        <v>1935</v>
      </c>
      <c r="CA15" s="13">
        <v>1925</v>
      </c>
      <c r="CB15" s="13">
        <v>2006</v>
      </c>
      <c r="CC15" s="13">
        <v>2102</v>
      </c>
      <c r="CD15" s="13">
        <v>2012</v>
      </c>
      <c r="CE15" s="13">
        <v>1808</v>
      </c>
      <c r="CF15" s="13">
        <v>1739</v>
      </c>
      <c r="CG15" s="13">
        <v>1864</v>
      </c>
      <c r="CH15" s="13">
        <v>1944</v>
      </c>
      <c r="CI15" s="13">
        <v>1798</v>
      </c>
      <c r="CJ15" s="13">
        <v>1939</v>
      </c>
      <c r="CK15" s="13">
        <v>2041</v>
      </c>
      <c r="CL15" s="13">
        <v>1950</v>
      </c>
      <c r="CM15" s="13">
        <v>1745</v>
      </c>
      <c r="CN15" s="13">
        <v>1612</v>
      </c>
      <c r="CO15" s="13">
        <v>1553</v>
      </c>
      <c r="CP15" s="13">
        <v>1483</v>
      </c>
      <c r="CQ15" s="13">
        <v>1437</v>
      </c>
      <c r="CR15" s="13">
        <v>1289</v>
      </c>
      <c r="CS15" s="13">
        <v>1372</v>
      </c>
      <c r="CT15" s="13">
        <v>1298</v>
      </c>
      <c r="CU15" s="13">
        <v>1209</v>
      </c>
      <c r="CV15" s="13">
        <v>1084</v>
      </c>
      <c r="CW15" s="13">
        <v>1015</v>
      </c>
      <c r="CX15" s="13">
        <v>1096</v>
      </c>
      <c r="CY15" s="13">
        <v>1057</v>
      </c>
      <c r="CZ15" s="13">
        <v>998</v>
      </c>
      <c r="DA15" s="13">
        <v>970</v>
      </c>
      <c r="DB15" s="13">
        <v>928</v>
      </c>
      <c r="DC15" s="13">
        <v>807</v>
      </c>
      <c r="DD15" s="13">
        <v>829</v>
      </c>
      <c r="DE15" s="13">
        <v>828</v>
      </c>
      <c r="DF15" s="13">
        <v>821</v>
      </c>
      <c r="DG15" s="13">
        <v>837</v>
      </c>
      <c r="DH15" s="13">
        <v>749</v>
      </c>
      <c r="DI15" s="13">
        <v>708</v>
      </c>
      <c r="DJ15" s="13">
        <v>636</v>
      </c>
      <c r="DK15" s="13">
        <v>615</v>
      </c>
      <c r="DL15" s="13">
        <v>534</v>
      </c>
      <c r="DM15" s="13">
        <v>515</v>
      </c>
      <c r="DN15" s="13">
        <v>445</v>
      </c>
      <c r="DO15" s="13">
        <v>392</v>
      </c>
      <c r="DP15" s="13">
        <v>371</v>
      </c>
      <c r="DQ15" s="13">
        <v>361</v>
      </c>
      <c r="DR15" s="13">
        <v>265</v>
      </c>
      <c r="DS15" s="13">
        <v>247</v>
      </c>
      <c r="DT15" s="13">
        <v>258</v>
      </c>
      <c r="DU15" s="13">
        <v>216</v>
      </c>
      <c r="DV15" s="13">
        <v>214</v>
      </c>
      <c r="DW15" s="13">
        <v>208</v>
      </c>
      <c r="DX15" s="13">
        <v>173</v>
      </c>
      <c r="DY15" s="13">
        <v>178</v>
      </c>
      <c r="DZ15" s="13">
        <v>122</v>
      </c>
      <c r="EA15" s="13">
        <v>148</v>
      </c>
      <c r="EB15" s="13">
        <v>114</v>
      </c>
      <c r="EC15" s="13">
        <v>107</v>
      </c>
      <c r="ED15" s="13">
        <v>101</v>
      </c>
      <c r="EE15" s="13">
        <v>82</v>
      </c>
      <c r="EF15" s="13">
        <v>73</v>
      </c>
      <c r="EG15" s="13">
        <v>60</v>
      </c>
      <c r="EH15" s="13">
        <v>35</v>
      </c>
      <c r="EI15" s="13">
        <v>34</v>
      </c>
      <c r="EJ15" s="13">
        <v>48</v>
      </c>
      <c r="EK15" s="13">
        <v>16</v>
      </c>
      <c r="EL15" s="13">
        <v>27</v>
      </c>
      <c r="EM15" s="13">
        <v>17</v>
      </c>
      <c r="EN15" s="13">
        <v>10</v>
      </c>
      <c r="EO15" s="13">
        <v>5</v>
      </c>
      <c r="EP15" s="13">
        <v>7</v>
      </c>
      <c r="EQ15" s="13">
        <v>3</v>
      </c>
      <c r="ER15" s="13">
        <v>2</v>
      </c>
      <c r="ES15" s="13">
        <v>1</v>
      </c>
      <c r="ET15" s="13">
        <v>1</v>
      </c>
      <c r="EU15" s="13"/>
      <c r="EV15" s="13"/>
      <c r="EW15" s="13"/>
      <c r="EX15" s="13">
        <v>3</v>
      </c>
      <c r="EY15" s="57">
        <v>86459</v>
      </c>
      <c r="EZ15" s="13">
        <v>75</v>
      </c>
      <c r="FA15" s="13">
        <v>153</v>
      </c>
      <c r="FB15" s="13">
        <v>137</v>
      </c>
      <c r="FC15" s="13">
        <v>125</v>
      </c>
      <c r="FD15" s="13">
        <v>104</v>
      </c>
      <c r="FE15" s="13">
        <v>105</v>
      </c>
      <c r="FF15" s="13">
        <v>123</v>
      </c>
      <c r="FG15" s="13">
        <v>121</v>
      </c>
      <c r="FH15" s="13">
        <v>117</v>
      </c>
      <c r="FI15" s="13">
        <v>122</v>
      </c>
      <c r="FJ15" s="13">
        <v>154</v>
      </c>
      <c r="FK15" s="13">
        <v>202</v>
      </c>
      <c r="FL15" s="13">
        <v>231</v>
      </c>
      <c r="FM15" s="13">
        <v>322</v>
      </c>
      <c r="FN15" s="13">
        <v>404</v>
      </c>
      <c r="FO15" s="13">
        <v>522</v>
      </c>
      <c r="FP15" s="13">
        <v>639</v>
      </c>
      <c r="FQ15" s="13">
        <v>793</v>
      </c>
      <c r="FR15" s="13">
        <v>1081</v>
      </c>
      <c r="FS15" s="13">
        <v>1163</v>
      </c>
      <c r="FT15" s="13">
        <v>1390</v>
      </c>
      <c r="FU15" s="13">
        <v>1488</v>
      </c>
      <c r="FV15" s="13">
        <v>1666</v>
      </c>
      <c r="FW15" s="13">
        <v>1709</v>
      </c>
      <c r="FX15" s="13">
        <v>1875</v>
      </c>
      <c r="FY15" s="13">
        <v>2024</v>
      </c>
      <c r="FZ15" s="13">
        <v>2013</v>
      </c>
      <c r="GA15" s="13">
        <v>2028</v>
      </c>
      <c r="GB15" s="13">
        <v>2207</v>
      </c>
      <c r="GC15" s="13">
        <v>2204</v>
      </c>
      <c r="GD15" s="13">
        <v>2283</v>
      </c>
      <c r="GE15" s="13">
        <v>1907</v>
      </c>
      <c r="GF15" s="13">
        <v>1974</v>
      </c>
      <c r="GG15" s="13">
        <v>2036</v>
      </c>
      <c r="GH15" s="13">
        <v>1957</v>
      </c>
      <c r="GI15" s="13">
        <v>1994</v>
      </c>
      <c r="GJ15" s="13">
        <v>1752</v>
      </c>
      <c r="GK15" s="13">
        <v>1747</v>
      </c>
      <c r="GL15" s="13">
        <v>1830</v>
      </c>
      <c r="GM15" s="13">
        <v>1981</v>
      </c>
      <c r="GN15" s="13">
        <v>1939</v>
      </c>
      <c r="GO15" s="13">
        <v>1958</v>
      </c>
      <c r="GP15" s="13">
        <v>2038</v>
      </c>
      <c r="GQ15" s="13">
        <v>1918</v>
      </c>
      <c r="GR15" s="13">
        <v>1750</v>
      </c>
      <c r="GS15" s="13">
        <v>1602</v>
      </c>
      <c r="GT15" s="13">
        <v>1571</v>
      </c>
      <c r="GU15" s="13">
        <v>1404</v>
      </c>
      <c r="GV15" s="13">
        <v>1361</v>
      </c>
      <c r="GW15" s="13">
        <v>1275</v>
      </c>
      <c r="GX15" s="13">
        <v>1339</v>
      </c>
      <c r="GY15" s="13">
        <v>1152</v>
      </c>
      <c r="GZ15" s="13">
        <v>1148</v>
      </c>
      <c r="HA15" s="13">
        <v>1044</v>
      </c>
      <c r="HB15" s="13">
        <v>1047</v>
      </c>
      <c r="HC15" s="13">
        <v>1021</v>
      </c>
      <c r="HD15" s="13">
        <v>1005</v>
      </c>
      <c r="HE15" s="13">
        <v>939</v>
      </c>
      <c r="HF15" s="13">
        <v>951</v>
      </c>
      <c r="HG15" s="13">
        <v>920</v>
      </c>
      <c r="HH15" s="13">
        <v>820</v>
      </c>
      <c r="HI15" s="13">
        <v>765</v>
      </c>
      <c r="HJ15" s="13">
        <v>808</v>
      </c>
      <c r="HK15" s="13">
        <v>767</v>
      </c>
      <c r="HL15" s="13">
        <v>739</v>
      </c>
      <c r="HM15" s="13">
        <v>762</v>
      </c>
      <c r="HN15" s="13">
        <v>723</v>
      </c>
      <c r="HO15" s="13">
        <v>667</v>
      </c>
      <c r="HP15" s="13">
        <v>613</v>
      </c>
      <c r="HQ15" s="13">
        <v>564</v>
      </c>
      <c r="HR15" s="13">
        <v>506</v>
      </c>
      <c r="HS15" s="13">
        <v>459</v>
      </c>
      <c r="HT15" s="13">
        <v>452</v>
      </c>
      <c r="HU15" s="13">
        <v>397</v>
      </c>
      <c r="HV15" s="13">
        <v>318</v>
      </c>
      <c r="HW15" s="13">
        <v>273</v>
      </c>
      <c r="HX15" s="13">
        <v>278</v>
      </c>
      <c r="HY15" s="13">
        <v>241</v>
      </c>
      <c r="HZ15" s="13">
        <v>207</v>
      </c>
      <c r="IA15" s="13">
        <v>187</v>
      </c>
      <c r="IB15" s="13">
        <v>168</v>
      </c>
      <c r="IC15" s="13">
        <v>147</v>
      </c>
      <c r="ID15" s="13">
        <v>124</v>
      </c>
      <c r="IE15" s="13">
        <v>102</v>
      </c>
      <c r="IF15" s="13">
        <v>112</v>
      </c>
      <c r="IG15" s="13">
        <v>65</v>
      </c>
      <c r="IH15" s="13">
        <v>73</v>
      </c>
      <c r="II15" s="13">
        <v>57</v>
      </c>
      <c r="IJ15" s="13">
        <v>61</v>
      </c>
      <c r="IK15" s="13">
        <v>41</v>
      </c>
      <c r="IL15" s="13">
        <v>31</v>
      </c>
      <c r="IM15" s="13">
        <v>21</v>
      </c>
      <c r="IN15" s="13">
        <v>21</v>
      </c>
      <c r="IO15" s="13">
        <v>18</v>
      </c>
      <c r="IP15" s="13">
        <v>8</v>
      </c>
      <c r="IQ15" s="13">
        <v>10</v>
      </c>
      <c r="IR15" s="13">
        <v>1</v>
      </c>
      <c r="IS15" s="13">
        <v>2</v>
      </c>
      <c r="IT15" s="13"/>
      <c r="IU15" s="13">
        <v>1</v>
      </c>
      <c r="IV15" s="13"/>
      <c r="IW15" s="13">
        <v>1</v>
      </c>
      <c r="IX15" s="13"/>
      <c r="IY15" s="13"/>
      <c r="IZ15" s="13"/>
      <c r="JA15" s="13"/>
      <c r="JB15" s="13">
        <v>2</v>
      </c>
      <c r="JC15" s="57">
        <v>83752</v>
      </c>
      <c r="JD15" s="13">
        <v>29</v>
      </c>
      <c r="JE15" s="13">
        <v>32</v>
      </c>
      <c r="JF15" s="13">
        <v>4</v>
      </c>
      <c r="JG15" s="13">
        <v>1</v>
      </c>
      <c r="JH15" s="13">
        <v>2</v>
      </c>
      <c r="JI15" s="13">
        <v>4</v>
      </c>
      <c r="JJ15" s="13">
        <v>4</v>
      </c>
      <c r="JK15" s="13">
        <v>1</v>
      </c>
      <c r="JL15" s="13">
        <v>7</v>
      </c>
      <c r="JM15" s="13">
        <v>16</v>
      </c>
      <c r="JN15" s="13">
        <v>29</v>
      </c>
      <c r="JO15" s="13">
        <v>18</v>
      </c>
      <c r="JP15" s="13">
        <v>6</v>
      </c>
      <c r="JQ15" s="13">
        <v>4</v>
      </c>
      <c r="JR15" s="13">
        <v>9</v>
      </c>
      <c r="JS15" s="13">
        <v>3</v>
      </c>
      <c r="JT15" s="13">
        <v>11</v>
      </c>
      <c r="JU15" s="13">
        <v>2</v>
      </c>
      <c r="JV15" s="13">
        <v>8</v>
      </c>
      <c r="JW15" s="13">
        <v>8</v>
      </c>
      <c r="JX15" s="13">
        <v>10</v>
      </c>
      <c r="JY15" s="13">
        <v>8</v>
      </c>
      <c r="JZ15" s="13">
        <v>14</v>
      </c>
      <c r="KA15" s="13">
        <v>5</v>
      </c>
      <c r="KB15" s="13">
        <v>3</v>
      </c>
      <c r="KC15" s="13">
        <v>11</v>
      </c>
      <c r="KD15" s="13">
        <v>11</v>
      </c>
      <c r="KE15" s="13">
        <v>13</v>
      </c>
      <c r="KF15" s="13">
        <v>5</v>
      </c>
      <c r="KG15" s="13">
        <v>6</v>
      </c>
      <c r="KH15" s="13">
        <v>3</v>
      </c>
      <c r="KI15" s="13">
        <v>6</v>
      </c>
      <c r="KJ15" s="13">
        <v>6</v>
      </c>
      <c r="KK15" s="13">
        <v>11</v>
      </c>
      <c r="KL15" s="13">
        <v>4</v>
      </c>
      <c r="KM15" s="13">
        <v>11</v>
      </c>
      <c r="KN15" s="13">
        <v>6</v>
      </c>
      <c r="KO15" s="13">
        <v>6</v>
      </c>
      <c r="KP15" s="13">
        <v>8</v>
      </c>
      <c r="KQ15" s="13">
        <v>10</v>
      </c>
      <c r="KR15" s="13">
        <v>7</v>
      </c>
      <c r="KS15" s="13">
        <v>11</v>
      </c>
      <c r="KT15" s="13">
        <v>6</v>
      </c>
      <c r="KU15" s="13">
        <v>10</v>
      </c>
      <c r="KV15" s="13">
        <v>9</v>
      </c>
      <c r="KW15" s="13">
        <v>9</v>
      </c>
      <c r="KX15" s="13">
        <v>5</v>
      </c>
      <c r="KY15" s="13">
        <v>9</v>
      </c>
      <c r="KZ15" s="13">
        <v>10</v>
      </c>
      <c r="LA15" s="13">
        <v>1</v>
      </c>
      <c r="LB15" s="13">
        <v>4</v>
      </c>
      <c r="LC15" s="13">
        <v>5</v>
      </c>
      <c r="LD15" s="13">
        <v>1</v>
      </c>
      <c r="LE15" s="13">
        <v>5</v>
      </c>
      <c r="LF15" s="13">
        <v>3</v>
      </c>
      <c r="LG15" s="13">
        <v>4</v>
      </c>
      <c r="LH15" s="13">
        <v>2</v>
      </c>
      <c r="LI15" s="13">
        <v>3</v>
      </c>
      <c r="LJ15" s="13">
        <v>4</v>
      </c>
      <c r="LK15" s="13">
        <v>2</v>
      </c>
      <c r="LL15" s="13">
        <v>5</v>
      </c>
      <c r="LM15" s="13">
        <v>4</v>
      </c>
      <c r="LN15" s="13">
        <v>3</v>
      </c>
      <c r="LO15" s="13">
        <v>3</v>
      </c>
      <c r="LP15" s="13">
        <v>1</v>
      </c>
      <c r="LQ15" s="13">
        <v>2</v>
      </c>
      <c r="LR15" s="13"/>
      <c r="LS15" s="13"/>
      <c r="LT15" s="13">
        <v>1</v>
      </c>
      <c r="LU15" s="13">
        <v>5</v>
      </c>
      <c r="LV15" s="13">
        <v>5</v>
      </c>
      <c r="LW15" s="13">
        <v>1</v>
      </c>
      <c r="LX15" s="13">
        <v>2</v>
      </c>
      <c r="LY15" s="13">
        <v>1</v>
      </c>
      <c r="LZ15" s="13">
        <v>1</v>
      </c>
      <c r="MA15" s="13">
        <v>2</v>
      </c>
      <c r="MB15" s="13">
        <v>1</v>
      </c>
      <c r="MC15" s="13"/>
      <c r="MD15" s="13">
        <v>3</v>
      </c>
      <c r="ME15" s="13">
        <v>1</v>
      </c>
      <c r="MF15" s="13">
        <v>2</v>
      </c>
      <c r="MG15" s="13">
        <v>3</v>
      </c>
      <c r="MH15" s="13">
        <v>4</v>
      </c>
      <c r="MI15" s="13">
        <v>4</v>
      </c>
      <c r="MJ15" s="13">
        <v>6</v>
      </c>
      <c r="MK15" s="13">
        <v>6</v>
      </c>
      <c r="ML15" s="13">
        <v>6</v>
      </c>
      <c r="MM15" s="13">
        <v>2</v>
      </c>
      <c r="MN15" s="13">
        <v>6</v>
      </c>
      <c r="MO15" s="13">
        <v>2</v>
      </c>
      <c r="MP15" s="13">
        <v>3</v>
      </c>
      <c r="MQ15" s="13">
        <v>5</v>
      </c>
      <c r="MR15" s="13">
        <v>5</v>
      </c>
      <c r="MS15" s="13">
        <v>2</v>
      </c>
      <c r="MT15" s="13">
        <v>4</v>
      </c>
      <c r="MU15" s="13">
        <v>2</v>
      </c>
      <c r="MV15" s="13">
        <v>2</v>
      </c>
      <c r="MW15" s="13"/>
      <c r="MX15" s="13">
        <v>1</v>
      </c>
      <c r="MY15" s="13"/>
      <c r="MZ15" s="13"/>
      <c r="NA15" s="13"/>
      <c r="NB15" s="13"/>
      <c r="NC15" s="13"/>
      <c r="ND15" s="13"/>
      <c r="NE15" s="13">
        <v>22</v>
      </c>
      <c r="NF15" s="57">
        <v>593</v>
      </c>
      <c r="NG15" s="13">
        <v>170804</v>
      </c>
      <c r="NH15" s="331"/>
      <c r="NI15" s="331"/>
      <c r="NJ15" s="331"/>
      <c r="NK15" s="331"/>
      <c r="NL15" s="331"/>
      <c r="NM15" s="331"/>
      <c r="NN15" s="331"/>
      <c r="NO15" s="331"/>
      <c r="NP15" s="331"/>
      <c r="NQ15" s="331"/>
    </row>
    <row r="16" spans="1:381" ht="13.8">
      <c r="A16" s="5" t="s">
        <v>180</v>
      </c>
      <c r="B16" s="235">
        <f t="shared" si="26"/>
        <v>1577</v>
      </c>
      <c r="C16" s="235">
        <f t="shared" si="27"/>
        <v>1552</v>
      </c>
      <c r="D16" s="235">
        <f t="shared" si="28"/>
        <v>3841</v>
      </c>
      <c r="E16" s="235">
        <f t="shared" si="29"/>
        <v>4833</v>
      </c>
      <c r="F16" s="235">
        <f t="shared" si="30"/>
        <v>11724</v>
      </c>
      <c r="G16" s="235">
        <f t="shared" si="31"/>
        <v>12659</v>
      </c>
      <c r="H16" s="235">
        <f t="shared" si="32"/>
        <v>13875</v>
      </c>
      <c r="I16" s="235">
        <f t="shared" si="33"/>
        <v>14488</v>
      </c>
      <c r="J16" s="235">
        <f t="shared" si="34"/>
        <v>11825</v>
      </c>
      <c r="K16" s="235">
        <f t="shared" si="35"/>
        <v>12561</v>
      </c>
      <c r="L16" s="235">
        <f t="shared" si="36"/>
        <v>7841</v>
      </c>
      <c r="M16" s="235">
        <f t="shared" si="37"/>
        <v>8299</v>
      </c>
      <c r="N16" s="235">
        <f t="shared" si="38"/>
        <v>4464</v>
      </c>
      <c r="O16" s="235">
        <f t="shared" si="39"/>
        <v>4574</v>
      </c>
      <c r="P16" s="235">
        <f t="shared" si="40"/>
        <v>2296</v>
      </c>
      <c r="Q16" s="235">
        <f t="shared" si="41"/>
        <v>2423</v>
      </c>
      <c r="R16" s="235">
        <f t="shared" si="42"/>
        <v>746</v>
      </c>
      <c r="S16" s="235">
        <f t="shared" si="43"/>
        <v>1083</v>
      </c>
      <c r="T16" s="235">
        <f t="shared" si="44"/>
        <v>119</v>
      </c>
      <c r="U16" s="235">
        <f t="shared" si="45"/>
        <v>335</v>
      </c>
      <c r="NG16" s="469"/>
      <c r="NH16" s="469"/>
      <c r="NI16" s="329"/>
      <c r="NJ16" s="329"/>
      <c r="NK16" s="93"/>
      <c r="NL16" s="93"/>
      <c r="NM16" s="331"/>
      <c r="NN16" s="331"/>
      <c r="NO16" s="331"/>
      <c r="NP16" s="331"/>
      <c r="NQ16" s="331"/>
    </row>
    <row r="17" spans="1:381" ht="13.8">
      <c r="A17" s="5" t="s">
        <v>30</v>
      </c>
      <c r="B17" s="235">
        <f t="shared" si="26"/>
        <v>1487</v>
      </c>
      <c r="C17" s="235">
        <f t="shared" si="27"/>
        <v>1381</v>
      </c>
      <c r="D17" s="235">
        <f t="shared" si="28"/>
        <v>3401</v>
      </c>
      <c r="E17" s="235">
        <f t="shared" si="29"/>
        <v>3691</v>
      </c>
      <c r="F17" s="235">
        <f t="shared" si="30"/>
        <v>6308</v>
      </c>
      <c r="G17" s="235">
        <f t="shared" si="31"/>
        <v>6344</v>
      </c>
      <c r="H17" s="235">
        <f t="shared" si="32"/>
        <v>5205</v>
      </c>
      <c r="I17" s="235">
        <f t="shared" si="33"/>
        <v>5232</v>
      </c>
      <c r="J17" s="235">
        <f t="shared" si="34"/>
        <v>4059</v>
      </c>
      <c r="K17" s="235">
        <f t="shared" si="35"/>
        <v>4109</v>
      </c>
      <c r="L17" s="235">
        <f t="shared" si="36"/>
        <v>2863</v>
      </c>
      <c r="M17" s="235">
        <f t="shared" si="37"/>
        <v>2870</v>
      </c>
      <c r="N17" s="235">
        <f t="shared" si="38"/>
        <v>1624</v>
      </c>
      <c r="O17" s="235">
        <f t="shared" si="39"/>
        <v>1619</v>
      </c>
      <c r="P17" s="235">
        <f t="shared" si="40"/>
        <v>687</v>
      </c>
      <c r="Q17" s="235">
        <f t="shared" si="41"/>
        <v>663</v>
      </c>
      <c r="R17" s="235">
        <f t="shared" si="42"/>
        <v>204</v>
      </c>
      <c r="S17" s="235">
        <f t="shared" si="43"/>
        <v>322</v>
      </c>
      <c r="T17" s="235">
        <f t="shared" si="44"/>
        <v>33</v>
      </c>
      <c r="U17" s="235">
        <f t="shared" si="45"/>
        <v>58</v>
      </c>
      <c r="W17" s="54"/>
      <c r="X17" s="43" t="s">
        <v>16</v>
      </c>
      <c r="Y17" s="40" t="s">
        <v>16</v>
      </c>
      <c r="Z17" s="41" t="s">
        <v>7</v>
      </c>
      <c r="AA17" s="41" t="s">
        <v>7</v>
      </c>
      <c r="AB17" s="40" t="s">
        <v>8</v>
      </c>
      <c r="AC17" s="40" t="s">
        <v>8</v>
      </c>
      <c r="AD17" s="40" t="s">
        <v>9</v>
      </c>
      <c r="AE17" s="40" t="s">
        <v>9</v>
      </c>
      <c r="AF17" s="40" t="s">
        <v>10</v>
      </c>
      <c r="AG17" s="40" t="s">
        <v>10</v>
      </c>
      <c r="AH17" s="40" t="s">
        <v>11</v>
      </c>
      <c r="AI17" s="40" t="s">
        <v>11</v>
      </c>
      <c r="AJ17" s="40" t="s">
        <v>12</v>
      </c>
      <c r="AK17" s="40" t="s">
        <v>12</v>
      </c>
      <c r="AL17" s="40" t="s">
        <v>13</v>
      </c>
      <c r="AM17" s="40" t="s">
        <v>13</v>
      </c>
      <c r="AN17" s="40" t="s">
        <v>14</v>
      </c>
      <c r="AO17" s="40" t="s">
        <v>14</v>
      </c>
      <c r="AP17" s="40" t="s">
        <v>15</v>
      </c>
      <c r="AQ17" s="44" t="s">
        <v>15</v>
      </c>
      <c r="AR17" s="36"/>
      <c r="AT17" s="54"/>
      <c r="AU17" s="54" t="s">
        <v>265</v>
      </c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5" t="s">
        <v>292</v>
      </c>
      <c r="EZ17" s="54" t="s">
        <v>264</v>
      </c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5" t="s">
        <v>293</v>
      </c>
      <c r="JC17" s="54" t="s">
        <v>268</v>
      </c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5" t="s">
        <v>294</v>
      </c>
      <c r="NF17" s="54" t="s">
        <v>273</v>
      </c>
      <c r="NG17" s="329"/>
      <c r="NH17" s="329"/>
      <c r="NI17" s="330"/>
      <c r="NJ17" s="330"/>
      <c r="NM17" s="331"/>
      <c r="NN17" s="331"/>
      <c r="NO17" s="331"/>
      <c r="NP17" s="331"/>
      <c r="NQ17" s="331"/>
    </row>
    <row r="18" spans="1:381" ht="14.4" thickBot="1">
      <c r="A18" s="5" t="s">
        <v>31</v>
      </c>
      <c r="B18" s="235">
        <f t="shared" si="26"/>
        <v>173</v>
      </c>
      <c r="C18" s="235">
        <f t="shared" si="27"/>
        <v>144</v>
      </c>
      <c r="D18" s="235">
        <f t="shared" si="28"/>
        <v>874</v>
      </c>
      <c r="E18" s="235">
        <f t="shared" si="29"/>
        <v>836</v>
      </c>
      <c r="F18" s="235">
        <f t="shared" si="30"/>
        <v>3323</v>
      </c>
      <c r="G18" s="235">
        <f t="shared" si="31"/>
        <v>3317</v>
      </c>
      <c r="H18" s="235">
        <f t="shared" si="32"/>
        <v>5288</v>
      </c>
      <c r="I18" s="235">
        <f t="shared" si="33"/>
        <v>4710</v>
      </c>
      <c r="J18" s="235">
        <f t="shared" si="34"/>
        <v>4575</v>
      </c>
      <c r="K18" s="235">
        <f t="shared" si="35"/>
        <v>4027</v>
      </c>
      <c r="L18" s="235">
        <f t="shared" si="36"/>
        <v>3079</v>
      </c>
      <c r="M18" s="235">
        <f t="shared" si="37"/>
        <v>2910</v>
      </c>
      <c r="N18" s="235">
        <f t="shared" si="38"/>
        <v>1963</v>
      </c>
      <c r="O18" s="235">
        <f t="shared" si="39"/>
        <v>1828</v>
      </c>
      <c r="P18" s="235">
        <f t="shared" si="40"/>
        <v>1041</v>
      </c>
      <c r="Q18" s="235">
        <f t="shared" si="41"/>
        <v>932</v>
      </c>
      <c r="R18" s="235">
        <f t="shared" si="42"/>
        <v>434</v>
      </c>
      <c r="S18" s="235">
        <f t="shared" si="43"/>
        <v>419</v>
      </c>
      <c r="T18" s="235">
        <f t="shared" si="44"/>
        <v>69</v>
      </c>
      <c r="U18" s="235">
        <f t="shared" si="45"/>
        <v>87</v>
      </c>
      <c r="W18" s="18" t="s">
        <v>184</v>
      </c>
      <c r="X18" s="70" t="s">
        <v>264</v>
      </c>
      <c r="Y18" s="50" t="s">
        <v>265</v>
      </c>
      <c r="Z18" s="50" t="s">
        <v>264</v>
      </c>
      <c r="AA18" s="50" t="s">
        <v>265</v>
      </c>
      <c r="AB18" s="50" t="s">
        <v>264</v>
      </c>
      <c r="AC18" s="50" t="s">
        <v>265</v>
      </c>
      <c r="AD18" s="50" t="s">
        <v>264</v>
      </c>
      <c r="AE18" s="50" t="s">
        <v>265</v>
      </c>
      <c r="AF18" s="50" t="s">
        <v>264</v>
      </c>
      <c r="AG18" s="50" t="s">
        <v>265</v>
      </c>
      <c r="AH18" s="50" t="s">
        <v>264</v>
      </c>
      <c r="AI18" s="50" t="s">
        <v>265</v>
      </c>
      <c r="AJ18" s="50" t="s">
        <v>264</v>
      </c>
      <c r="AK18" s="50" t="s">
        <v>265</v>
      </c>
      <c r="AL18" s="50" t="s">
        <v>264</v>
      </c>
      <c r="AM18" s="50" t="s">
        <v>265</v>
      </c>
      <c r="AN18" s="50" t="s">
        <v>264</v>
      </c>
      <c r="AO18" s="50" t="s">
        <v>265</v>
      </c>
      <c r="AP18" s="50" t="s">
        <v>264</v>
      </c>
      <c r="AQ18" s="51" t="s">
        <v>265</v>
      </c>
      <c r="AR18" s="36" t="s">
        <v>268</v>
      </c>
      <c r="AT18" s="18" t="s">
        <v>184</v>
      </c>
      <c r="AU18" s="18">
        <v>0</v>
      </c>
      <c r="AV18" s="18">
        <v>1</v>
      </c>
      <c r="AW18" s="18">
        <v>2</v>
      </c>
      <c r="AX18" s="18">
        <v>3</v>
      </c>
      <c r="AY18" s="18">
        <v>4</v>
      </c>
      <c r="AZ18" s="18">
        <v>5</v>
      </c>
      <c r="BA18" s="18">
        <v>6</v>
      </c>
      <c r="BB18" s="18">
        <v>7</v>
      </c>
      <c r="BC18" s="18">
        <v>8</v>
      </c>
      <c r="BD18" s="18">
        <v>9</v>
      </c>
      <c r="BE18" s="18">
        <v>10</v>
      </c>
      <c r="BF18" s="18">
        <v>11</v>
      </c>
      <c r="BG18" s="18">
        <v>12</v>
      </c>
      <c r="BH18" s="18">
        <v>13</v>
      </c>
      <c r="BI18" s="18">
        <v>14</v>
      </c>
      <c r="BJ18" s="18">
        <v>15</v>
      </c>
      <c r="BK18" s="18">
        <v>16</v>
      </c>
      <c r="BL18" s="18">
        <v>17</v>
      </c>
      <c r="BM18" s="18">
        <v>18</v>
      </c>
      <c r="BN18" s="18">
        <v>19</v>
      </c>
      <c r="BO18" s="18">
        <v>20</v>
      </c>
      <c r="BP18" s="18">
        <v>21</v>
      </c>
      <c r="BQ18" s="18">
        <v>22</v>
      </c>
      <c r="BR18" s="18">
        <v>23</v>
      </c>
      <c r="BS18" s="18">
        <v>24</v>
      </c>
      <c r="BT18" s="18">
        <v>25</v>
      </c>
      <c r="BU18" s="18">
        <v>26</v>
      </c>
      <c r="BV18" s="18">
        <v>27</v>
      </c>
      <c r="BW18" s="18">
        <v>28</v>
      </c>
      <c r="BX18" s="18">
        <v>29</v>
      </c>
      <c r="BY18" s="18">
        <v>30</v>
      </c>
      <c r="BZ18" s="18">
        <v>31</v>
      </c>
      <c r="CA18" s="18">
        <v>32</v>
      </c>
      <c r="CB18" s="18">
        <v>33</v>
      </c>
      <c r="CC18" s="18">
        <v>34</v>
      </c>
      <c r="CD18" s="18">
        <v>35</v>
      </c>
      <c r="CE18" s="18">
        <v>36</v>
      </c>
      <c r="CF18" s="18">
        <v>37</v>
      </c>
      <c r="CG18" s="18">
        <v>38</v>
      </c>
      <c r="CH18" s="18">
        <v>39</v>
      </c>
      <c r="CI18" s="18">
        <v>40</v>
      </c>
      <c r="CJ18" s="18">
        <v>41</v>
      </c>
      <c r="CK18" s="18">
        <v>42</v>
      </c>
      <c r="CL18" s="18">
        <v>43</v>
      </c>
      <c r="CM18" s="18">
        <v>44</v>
      </c>
      <c r="CN18" s="18">
        <v>45</v>
      </c>
      <c r="CO18" s="18">
        <v>46</v>
      </c>
      <c r="CP18" s="18">
        <v>47</v>
      </c>
      <c r="CQ18" s="18">
        <v>48</v>
      </c>
      <c r="CR18" s="18">
        <v>49</v>
      </c>
      <c r="CS18" s="18">
        <v>50</v>
      </c>
      <c r="CT18" s="18">
        <v>51</v>
      </c>
      <c r="CU18" s="18">
        <v>52</v>
      </c>
      <c r="CV18" s="18">
        <v>53</v>
      </c>
      <c r="CW18" s="18">
        <v>54</v>
      </c>
      <c r="CX18" s="18">
        <v>55</v>
      </c>
      <c r="CY18" s="18">
        <v>56</v>
      </c>
      <c r="CZ18" s="18">
        <v>57</v>
      </c>
      <c r="DA18" s="18">
        <v>58</v>
      </c>
      <c r="DB18" s="18">
        <v>59</v>
      </c>
      <c r="DC18" s="18">
        <v>60</v>
      </c>
      <c r="DD18" s="18">
        <v>61</v>
      </c>
      <c r="DE18" s="18">
        <v>62</v>
      </c>
      <c r="DF18" s="18">
        <v>63</v>
      </c>
      <c r="DG18" s="18">
        <v>64</v>
      </c>
      <c r="DH18" s="18">
        <v>65</v>
      </c>
      <c r="DI18" s="18">
        <v>66</v>
      </c>
      <c r="DJ18" s="18">
        <v>67</v>
      </c>
      <c r="DK18" s="18">
        <v>68</v>
      </c>
      <c r="DL18" s="18">
        <v>69</v>
      </c>
      <c r="DM18" s="18">
        <v>70</v>
      </c>
      <c r="DN18" s="18">
        <v>71</v>
      </c>
      <c r="DO18" s="18">
        <v>72</v>
      </c>
      <c r="DP18" s="18">
        <v>73</v>
      </c>
      <c r="DQ18" s="18">
        <v>74</v>
      </c>
      <c r="DR18" s="18">
        <v>75</v>
      </c>
      <c r="DS18" s="18">
        <v>76</v>
      </c>
      <c r="DT18" s="18">
        <v>77</v>
      </c>
      <c r="DU18" s="18">
        <v>78</v>
      </c>
      <c r="DV18" s="18">
        <v>79</v>
      </c>
      <c r="DW18" s="18">
        <v>80</v>
      </c>
      <c r="DX18" s="18">
        <v>81</v>
      </c>
      <c r="DY18" s="18">
        <v>82</v>
      </c>
      <c r="DZ18" s="18">
        <v>83</v>
      </c>
      <c r="EA18" s="18">
        <v>84</v>
      </c>
      <c r="EB18" s="18">
        <v>85</v>
      </c>
      <c r="EC18" s="18">
        <v>86</v>
      </c>
      <c r="ED18" s="18">
        <v>87</v>
      </c>
      <c r="EE18" s="18">
        <v>88</v>
      </c>
      <c r="EF18" s="18">
        <v>89</v>
      </c>
      <c r="EG18" s="18">
        <v>90</v>
      </c>
      <c r="EH18" s="18">
        <v>91</v>
      </c>
      <c r="EI18" s="18">
        <v>92</v>
      </c>
      <c r="EJ18" s="18">
        <v>93</v>
      </c>
      <c r="EK18" s="18">
        <v>94</v>
      </c>
      <c r="EL18" s="18">
        <v>95</v>
      </c>
      <c r="EM18" s="18">
        <v>96</v>
      </c>
      <c r="EN18" s="18">
        <v>97</v>
      </c>
      <c r="EO18" s="18">
        <v>98</v>
      </c>
      <c r="EP18" s="18">
        <v>99</v>
      </c>
      <c r="EQ18" s="18">
        <v>100</v>
      </c>
      <c r="ER18" s="18">
        <v>101</v>
      </c>
      <c r="ES18" s="18">
        <v>102</v>
      </c>
      <c r="ET18" s="18">
        <v>103</v>
      </c>
      <c r="EU18" s="18">
        <v>105</v>
      </c>
      <c r="EV18" s="18">
        <v>106</v>
      </c>
      <c r="EW18" s="18">
        <v>108</v>
      </c>
      <c r="EX18" s="18" t="s">
        <v>290</v>
      </c>
      <c r="EY18" s="56"/>
      <c r="EZ18" s="18">
        <v>0</v>
      </c>
      <c r="FA18" s="18">
        <v>1</v>
      </c>
      <c r="FB18" s="18">
        <v>2</v>
      </c>
      <c r="FC18" s="18">
        <v>3</v>
      </c>
      <c r="FD18" s="18">
        <v>4</v>
      </c>
      <c r="FE18" s="18">
        <v>5</v>
      </c>
      <c r="FF18" s="18">
        <v>6</v>
      </c>
      <c r="FG18" s="18">
        <v>7</v>
      </c>
      <c r="FH18" s="18">
        <v>8</v>
      </c>
      <c r="FI18" s="18">
        <v>9</v>
      </c>
      <c r="FJ18" s="18">
        <v>10</v>
      </c>
      <c r="FK18" s="18">
        <v>11</v>
      </c>
      <c r="FL18" s="18">
        <v>12</v>
      </c>
      <c r="FM18" s="18">
        <v>13</v>
      </c>
      <c r="FN18" s="18">
        <v>14</v>
      </c>
      <c r="FO18" s="18">
        <v>15</v>
      </c>
      <c r="FP18" s="18">
        <v>16</v>
      </c>
      <c r="FQ18" s="18">
        <v>17</v>
      </c>
      <c r="FR18" s="18">
        <v>18</v>
      </c>
      <c r="FS18" s="18">
        <v>19</v>
      </c>
      <c r="FT18" s="18">
        <v>20</v>
      </c>
      <c r="FU18" s="18">
        <v>21</v>
      </c>
      <c r="FV18" s="18">
        <v>22</v>
      </c>
      <c r="FW18" s="18">
        <v>23</v>
      </c>
      <c r="FX18" s="18">
        <v>24</v>
      </c>
      <c r="FY18" s="18">
        <v>25</v>
      </c>
      <c r="FZ18" s="18">
        <v>26</v>
      </c>
      <c r="GA18" s="18">
        <v>27</v>
      </c>
      <c r="GB18" s="18">
        <v>28</v>
      </c>
      <c r="GC18" s="18">
        <v>29</v>
      </c>
      <c r="GD18" s="18">
        <v>30</v>
      </c>
      <c r="GE18" s="18">
        <v>31</v>
      </c>
      <c r="GF18" s="18">
        <v>32</v>
      </c>
      <c r="GG18" s="18">
        <v>33</v>
      </c>
      <c r="GH18" s="18">
        <v>34</v>
      </c>
      <c r="GI18" s="18">
        <v>35</v>
      </c>
      <c r="GJ18" s="18">
        <v>36</v>
      </c>
      <c r="GK18" s="18">
        <v>37</v>
      </c>
      <c r="GL18" s="18">
        <v>38</v>
      </c>
      <c r="GM18" s="18">
        <v>39</v>
      </c>
      <c r="GN18" s="18">
        <v>40</v>
      </c>
      <c r="GO18" s="18">
        <v>41</v>
      </c>
      <c r="GP18" s="18">
        <v>42</v>
      </c>
      <c r="GQ18" s="18">
        <v>43</v>
      </c>
      <c r="GR18" s="18">
        <v>44</v>
      </c>
      <c r="GS18" s="18">
        <v>45</v>
      </c>
      <c r="GT18" s="18">
        <v>46</v>
      </c>
      <c r="GU18" s="18">
        <v>47</v>
      </c>
      <c r="GV18" s="18">
        <v>48</v>
      </c>
      <c r="GW18" s="18">
        <v>49</v>
      </c>
      <c r="GX18" s="18">
        <v>50</v>
      </c>
      <c r="GY18" s="18">
        <v>51</v>
      </c>
      <c r="GZ18" s="18">
        <v>52</v>
      </c>
      <c r="HA18" s="18">
        <v>53</v>
      </c>
      <c r="HB18" s="18">
        <v>54</v>
      </c>
      <c r="HC18" s="18">
        <v>55</v>
      </c>
      <c r="HD18" s="18">
        <v>56</v>
      </c>
      <c r="HE18" s="18">
        <v>57</v>
      </c>
      <c r="HF18" s="18">
        <v>58</v>
      </c>
      <c r="HG18" s="18">
        <v>59</v>
      </c>
      <c r="HH18" s="18">
        <v>60</v>
      </c>
      <c r="HI18" s="18">
        <v>61</v>
      </c>
      <c r="HJ18" s="18">
        <v>62</v>
      </c>
      <c r="HK18" s="18">
        <v>63</v>
      </c>
      <c r="HL18" s="18">
        <v>64</v>
      </c>
      <c r="HM18" s="18">
        <v>65</v>
      </c>
      <c r="HN18" s="18">
        <v>66</v>
      </c>
      <c r="HO18" s="18">
        <v>67</v>
      </c>
      <c r="HP18" s="18">
        <v>68</v>
      </c>
      <c r="HQ18" s="18">
        <v>69</v>
      </c>
      <c r="HR18" s="18">
        <v>70</v>
      </c>
      <c r="HS18" s="18">
        <v>71</v>
      </c>
      <c r="HT18" s="18">
        <v>72</v>
      </c>
      <c r="HU18" s="18">
        <v>73</v>
      </c>
      <c r="HV18" s="18">
        <v>74</v>
      </c>
      <c r="HW18" s="18">
        <v>75</v>
      </c>
      <c r="HX18" s="18">
        <v>76</v>
      </c>
      <c r="HY18" s="18">
        <v>77</v>
      </c>
      <c r="HZ18" s="18">
        <v>78</v>
      </c>
      <c r="IA18" s="18">
        <v>79</v>
      </c>
      <c r="IB18" s="18">
        <v>80</v>
      </c>
      <c r="IC18" s="18">
        <v>81</v>
      </c>
      <c r="ID18" s="18">
        <v>82</v>
      </c>
      <c r="IE18" s="18">
        <v>83</v>
      </c>
      <c r="IF18" s="18">
        <v>84</v>
      </c>
      <c r="IG18" s="18">
        <v>85</v>
      </c>
      <c r="IH18" s="18">
        <v>86</v>
      </c>
      <c r="II18" s="18">
        <v>87</v>
      </c>
      <c r="IJ18" s="18">
        <v>88</v>
      </c>
      <c r="IK18" s="18">
        <v>89</v>
      </c>
      <c r="IL18" s="18">
        <v>90</v>
      </c>
      <c r="IM18" s="18">
        <v>91</v>
      </c>
      <c r="IN18" s="18">
        <v>92</v>
      </c>
      <c r="IO18" s="18">
        <v>93</v>
      </c>
      <c r="IP18" s="18">
        <v>94</v>
      </c>
      <c r="IQ18" s="18">
        <v>95</v>
      </c>
      <c r="IR18" s="18">
        <v>96</v>
      </c>
      <c r="IS18" s="18">
        <v>97</v>
      </c>
      <c r="IT18" s="18">
        <v>98</v>
      </c>
      <c r="IU18" s="18">
        <v>99</v>
      </c>
      <c r="IV18" s="18">
        <v>100</v>
      </c>
      <c r="IW18" s="18">
        <v>101</v>
      </c>
      <c r="IX18" s="18">
        <v>102</v>
      </c>
      <c r="IY18" s="18">
        <v>103</v>
      </c>
      <c r="IZ18" s="18">
        <v>104</v>
      </c>
      <c r="JA18" s="18" t="s">
        <v>290</v>
      </c>
      <c r="JB18" s="56"/>
      <c r="JC18" s="18">
        <v>0</v>
      </c>
      <c r="JD18" s="18">
        <v>1</v>
      </c>
      <c r="JE18" s="18">
        <v>2</v>
      </c>
      <c r="JF18" s="18">
        <v>3</v>
      </c>
      <c r="JG18" s="18">
        <v>4</v>
      </c>
      <c r="JH18" s="18">
        <v>5</v>
      </c>
      <c r="JI18" s="18">
        <v>6</v>
      </c>
      <c r="JJ18" s="18">
        <v>7</v>
      </c>
      <c r="JK18" s="18">
        <v>8</v>
      </c>
      <c r="JL18" s="18">
        <v>9</v>
      </c>
      <c r="JM18" s="18">
        <v>10</v>
      </c>
      <c r="JN18" s="18">
        <v>11</v>
      </c>
      <c r="JO18" s="18">
        <v>12</v>
      </c>
      <c r="JP18" s="18">
        <v>13</v>
      </c>
      <c r="JQ18" s="18">
        <v>14</v>
      </c>
      <c r="JR18" s="18">
        <v>15</v>
      </c>
      <c r="JS18" s="18">
        <v>16</v>
      </c>
      <c r="JT18" s="18">
        <v>17</v>
      </c>
      <c r="JU18" s="18">
        <v>18</v>
      </c>
      <c r="JV18" s="18">
        <v>19</v>
      </c>
      <c r="JW18" s="18">
        <v>20</v>
      </c>
      <c r="JX18" s="18">
        <v>21</v>
      </c>
      <c r="JY18" s="18">
        <v>22</v>
      </c>
      <c r="JZ18" s="18">
        <v>23</v>
      </c>
      <c r="KA18" s="18">
        <v>24</v>
      </c>
      <c r="KB18" s="18">
        <v>25</v>
      </c>
      <c r="KC18" s="18">
        <v>26</v>
      </c>
      <c r="KD18" s="18">
        <v>27</v>
      </c>
      <c r="KE18" s="18">
        <v>28</v>
      </c>
      <c r="KF18" s="18">
        <v>29</v>
      </c>
      <c r="KG18" s="18">
        <v>30</v>
      </c>
      <c r="KH18" s="18">
        <v>31</v>
      </c>
      <c r="KI18" s="18">
        <v>32</v>
      </c>
      <c r="KJ18" s="18">
        <v>33</v>
      </c>
      <c r="KK18" s="18">
        <v>34</v>
      </c>
      <c r="KL18" s="18">
        <v>35</v>
      </c>
      <c r="KM18" s="18">
        <v>36</v>
      </c>
      <c r="KN18" s="18">
        <v>37</v>
      </c>
      <c r="KO18" s="18">
        <v>38</v>
      </c>
      <c r="KP18" s="18">
        <v>39</v>
      </c>
      <c r="KQ18" s="18">
        <v>40</v>
      </c>
      <c r="KR18" s="18">
        <v>41</v>
      </c>
      <c r="KS18" s="18">
        <v>42</v>
      </c>
      <c r="KT18" s="18">
        <v>43</v>
      </c>
      <c r="KU18" s="18">
        <v>44</v>
      </c>
      <c r="KV18" s="18">
        <v>45</v>
      </c>
      <c r="KW18" s="18">
        <v>46</v>
      </c>
      <c r="KX18" s="18">
        <v>47</v>
      </c>
      <c r="KY18" s="18">
        <v>48</v>
      </c>
      <c r="KZ18" s="18">
        <v>49</v>
      </c>
      <c r="LA18" s="18">
        <v>50</v>
      </c>
      <c r="LB18" s="18">
        <v>51</v>
      </c>
      <c r="LC18" s="18">
        <v>52</v>
      </c>
      <c r="LD18" s="18">
        <v>53</v>
      </c>
      <c r="LE18" s="18">
        <v>54</v>
      </c>
      <c r="LF18" s="18">
        <v>55</v>
      </c>
      <c r="LG18" s="18">
        <v>56</v>
      </c>
      <c r="LH18" s="18">
        <v>57</v>
      </c>
      <c r="LI18" s="18">
        <v>58</v>
      </c>
      <c r="LJ18" s="18">
        <v>59</v>
      </c>
      <c r="LK18" s="18">
        <v>60</v>
      </c>
      <c r="LL18" s="18">
        <v>61</v>
      </c>
      <c r="LM18" s="18">
        <v>62</v>
      </c>
      <c r="LN18" s="18">
        <v>63</v>
      </c>
      <c r="LO18" s="18">
        <v>64</v>
      </c>
      <c r="LP18" s="18">
        <v>65</v>
      </c>
      <c r="LQ18" s="18">
        <v>66</v>
      </c>
      <c r="LR18" s="18">
        <v>67</v>
      </c>
      <c r="LS18" s="18">
        <v>68</v>
      </c>
      <c r="LT18" s="18">
        <v>69</v>
      </c>
      <c r="LU18" s="18">
        <v>70</v>
      </c>
      <c r="LV18" s="18">
        <v>71</v>
      </c>
      <c r="LW18" s="18">
        <v>72</v>
      </c>
      <c r="LX18" s="18">
        <v>73</v>
      </c>
      <c r="LY18" s="18">
        <v>74</v>
      </c>
      <c r="LZ18" s="18">
        <v>75</v>
      </c>
      <c r="MA18" s="18">
        <v>76</v>
      </c>
      <c r="MB18" s="18">
        <v>77</v>
      </c>
      <c r="MC18" s="18">
        <v>78</v>
      </c>
      <c r="MD18" s="18">
        <v>79</v>
      </c>
      <c r="ME18" s="18">
        <v>80</v>
      </c>
      <c r="MF18" s="18">
        <v>81</v>
      </c>
      <c r="MG18" s="18">
        <v>82</v>
      </c>
      <c r="MH18" s="18">
        <v>83</v>
      </c>
      <c r="MI18" s="18">
        <v>84</v>
      </c>
      <c r="MJ18" s="18">
        <v>85</v>
      </c>
      <c r="MK18" s="18">
        <v>86</v>
      </c>
      <c r="ML18" s="18">
        <v>87</v>
      </c>
      <c r="MM18" s="18">
        <v>88</v>
      </c>
      <c r="MN18" s="18">
        <v>89</v>
      </c>
      <c r="MO18" s="18">
        <v>90</v>
      </c>
      <c r="MP18" s="18">
        <v>91</v>
      </c>
      <c r="MQ18" s="18">
        <v>92</v>
      </c>
      <c r="MR18" s="18">
        <v>93</v>
      </c>
      <c r="MS18" s="18">
        <v>94</v>
      </c>
      <c r="MT18" s="18">
        <v>95</v>
      </c>
      <c r="MU18" s="18">
        <v>96</v>
      </c>
      <c r="MV18" s="18">
        <v>97</v>
      </c>
      <c r="MW18" s="18">
        <v>98</v>
      </c>
      <c r="MX18" s="18">
        <v>99</v>
      </c>
      <c r="MY18" s="18">
        <v>100</v>
      </c>
      <c r="MZ18" s="18">
        <v>101</v>
      </c>
      <c r="NA18" s="18">
        <v>102</v>
      </c>
      <c r="NB18" s="18">
        <v>103</v>
      </c>
      <c r="NC18" s="18">
        <v>111</v>
      </c>
      <c r="ND18" s="18" t="s">
        <v>290</v>
      </c>
      <c r="NE18" s="56"/>
      <c r="NF18" s="18"/>
      <c r="NG18" s="330"/>
      <c r="NH18" s="330"/>
      <c r="NI18" s="331"/>
      <c r="NJ18" s="331"/>
      <c r="NK18" s="331"/>
      <c r="NL18" s="331"/>
      <c r="NM18" s="331"/>
      <c r="NN18" s="331"/>
      <c r="NO18" s="331"/>
      <c r="NP18" s="331"/>
      <c r="NQ18" s="331"/>
    </row>
    <row r="19" spans="1:381">
      <c r="A19" s="5" t="s">
        <v>32</v>
      </c>
      <c r="B19" s="235">
        <f t="shared" si="26"/>
        <v>1199</v>
      </c>
      <c r="C19" s="235">
        <f t="shared" si="27"/>
        <v>1166</v>
      </c>
      <c r="D19" s="235">
        <f t="shared" si="28"/>
        <v>3194</v>
      </c>
      <c r="E19" s="235">
        <f t="shared" si="29"/>
        <v>3481</v>
      </c>
      <c r="F19" s="235">
        <f t="shared" si="30"/>
        <v>5317</v>
      </c>
      <c r="G19" s="235">
        <f t="shared" si="31"/>
        <v>6085</v>
      </c>
      <c r="H19" s="235">
        <f t="shared" si="32"/>
        <v>5458</v>
      </c>
      <c r="I19" s="235">
        <f t="shared" si="33"/>
        <v>6117</v>
      </c>
      <c r="J19" s="235">
        <f t="shared" si="34"/>
        <v>4498</v>
      </c>
      <c r="K19" s="235">
        <f t="shared" si="35"/>
        <v>5102</v>
      </c>
      <c r="L19" s="235">
        <f t="shared" si="36"/>
        <v>3304</v>
      </c>
      <c r="M19" s="235">
        <f t="shared" si="37"/>
        <v>3656</v>
      </c>
      <c r="N19" s="235">
        <f t="shared" si="38"/>
        <v>2196</v>
      </c>
      <c r="O19" s="235">
        <f t="shared" si="39"/>
        <v>2189</v>
      </c>
      <c r="P19" s="235">
        <f t="shared" si="40"/>
        <v>1216</v>
      </c>
      <c r="Q19" s="235">
        <f t="shared" si="41"/>
        <v>1282</v>
      </c>
      <c r="R19" s="235">
        <f t="shared" si="42"/>
        <v>416</v>
      </c>
      <c r="S19" s="235">
        <f t="shared" si="43"/>
        <v>615</v>
      </c>
      <c r="T19" s="235">
        <f t="shared" si="44"/>
        <v>74</v>
      </c>
      <c r="U19" s="235">
        <f t="shared" si="45"/>
        <v>190</v>
      </c>
      <c r="W19" s="12" t="s">
        <v>25</v>
      </c>
      <c r="X19" s="611">
        <f>SUM(EZ19:FI19)</f>
        <v>281</v>
      </c>
      <c r="Y19" s="611">
        <f>SUM(AU19:BD19)</f>
        <v>251</v>
      </c>
      <c r="Z19" s="611">
        <f>SUM(FJ19:FS19)</f>
        <v>1477</v>
      </c>
      <c r="AA19" s="611">
        <f>SUM(BE19:BN19)</f>
        <v>1644</v>
      </c>
      <c r="AB19" s="611">
        <f>SUM(FT19:GC19)</f>
        <v>4648</v>
      </c>
      <c r="AC19" s="611">
        <f>SUM(BO19:BX19)</f>
        <v>4657</v>
      </c>
      <c r="AD19" s="611">
        <f>SUM(GD19:GM19)</f>
        <v>4671</v>
      </c>
      <c r="AE19" s="611">
        <f>SUM(BY19:CH19)</f>
        <v>4372</v>
      </c>
      <c r="AF19" s="611">
        <f>SUM(GN19:GW19)</f>
        <v>3753</v>
      </c>
      <c r="AG19" s="611">
        <f>SUM(CI19:CR19)</f>
        <v>3504</v>
      </c>
      <c r="AH19" s="611">
        <f>SUM(GX19:HG19)</f>
        <v>2222</v>
      </c>
      <c r="AI19" s="611">
        <f>SUM(CS19:DB19)</f>
        <v>2331</v>
      </c>
      <c r="AJ19" s="611">
        <f>SUM(HH19:HQ19)</f>
        <v>1238</v>
      </c>
      <c r="AK19" s="611">
        <f>SUM(DC19:DL19)</f>
        <v>1388</v>
      </c>
      <c r="AL19" s="611">
        <f>SUM(HR19:IA19)</f>
        <v>639</v>
      </c>
      <c r="AM19" s="611">
        <f>SUM(DM19:DV19)</f>
        <v>729</v>
      </c>
      <c r="AN19" s="611">
        <f>SUM(IB19:IK19)</f>
        <v>194</v>
      </c>
      <c r="AO19" s="611">
        <f>SUM(DW19:EF19)</f>
        <v>334</v>
      </c>
      <c r="AP19" s="611">
        <f>SUM(IL19:IZ19)</f>
        <v>52</v>
      </c>
      <c r="AQ19" s="611">
        <f>SUM(EG19:EW19)</f>
        <v>87</v>
      </c>
      <c r="AR19" s="611">
        <f>+EX19+JA19+NE19</f>
        <v>171</v>
      </c>
      <c r="AT19" s="12" t="s">
        <v>25</v>
      </c>
      <c r="AU19" s="13">
        <v>27</v>
      </c>
      <c r="AV19" s="13">
        <v>26</v>
      </c>
      <c r="AW19" s="13">
        <v>24</v>
      </c>
      <c r="AX19" s="13">
        <v>26</v>
      </c>
      <c r="AY19" s="13">
        <v>24</v>
      </c>
      <c r="AZ19" s="13">
        <v>19</v>
      </c>
      <c r="BA19" s="13">
        <v>22</v>
      </c>
      <c r="BB19" s="13">
        <v>28</v>
      </c>
      <c r="BC19" s="13">
        <v>26</v>
      </c>
      <c r="BD19" s="13">
        <v>29</v>
      </c>
      <c r="BE19" s="13">
        <v>47</v>
      </c>
      <c r="BF19" s="13">
        <v>57</v>
      </c>
      <c r="BG19" s="13">
        <v>80</v>
      </c>
      <c r="BH19" s="13">
        <v>78</v>
      </c>
      <c r="BI19" s="13">
        <v>129</v>
      </c>
      <c r="BJ19" s="13">
        <v>157</v>
      </c>
      <c r="BK19" s="13">
        <v>203</v>
      </c>
      <c r="BL19" s="13">
        <v>209</v>
      </c>
      <c r="BM19" s="13">
        <v>324</v>
      </c>
      <c r="BN19" s="13">
        <v>360</v>
      </c>
      <c r="BO19" s="13">
        <v>354</v>
      </c>
      <c r="BP19" s="13">
        <v>412</v>
      </c>
      <c r="BQ19" s="13">
        <v>426</v>
      </c>
      <c r="BR19" s="13">
        <v>474</v>
      </c>
      <c r="BS19" s="13">
        <v>476</v>
      </c>
      <c r="BT19" s="13">
        <v>450</v>
      </c>
      <c r="BU19" s="13">
        <v>519</v>
      </c>
      <c r="BV19" s="13">
        <v>507</v>
      </c>
      <c r="BW19" s="13">
        <v>498</v>
      </c>
      <c r="BX19" s="13">
        <v>541</v>
      </c>
      <c r="BY19" s="13">
        <v>534</v>
      </c>
      <c r="BZ19" s="13">
        <v>445</v>
      </c>
      <c r="CA19" s="13">
        <v>433</v>
      </c>
      <c r="CB19" s="13">
        <v>441</v>
      </c>
      <c r="CC19" s="13">
        <v>520</v>
      </c>
      <c r="CD19" s="13">
        <v>432</v>
      </c>
      <c r="CE19" s="13">
        <v>381</v>
      </c>
      <c r="CF19" s="13">
        <v>380</v>
      </c>
      <c r="CG19" s="13">
        <v>388</v>
      </c>
      <c r="CH19" s="13">
        <v>418</v>
      </c>
      <c r="CI19" s="13">
        <v>375</v>
      </c>
      <c r="CJ19" s="13">
        <v>425</v>
      </c>
      <c r="CK19" s="13">
        <v>384</v>
      </c>
      <c r="CL19" s="13">
        <v>417</v>
      </c>
      <c r="CM19" s="13">
        <v>385</v>
      </c>
      <c r="CN19" s="13">
        <v>331</v>
      </c>
      <c r="CO19" s="13">
        <v>332</v>
      </c>
      <c r="CP19" s="13">
        <v>302</v>
      </c>
      <c r="CQ19" s="13">
        <v>265</v>
      </c>
      <c r="CR19" s="13">
        <v>288</v>
      </c>
      <c r="CS19" s="13">
        <v>283</v>
      </c>
      <c r="CT19" s="13">
        <v>285</v>
      </c>
      <c r="CU19" s="13">
        <v>291</v>
      </c>
      <c r="CV19" s="13">
        <v>230</v>
      </c>
      <c r="CW19" s="13">
        <v>218</v>
      </c>
      <c r="CX19" s="13">
        <v>224</v>
      </c>
      <c r="CY19" s="13">
        <v>220</v>
      </c>
      <c r="CZ19" s="13">
        <v>208</v>
      </c>
      <c r="DA19" s="13">
        <v>182</v>
      </c>
      <c r="DB19" s="13">
        <v>190</v>
      </c>
      <c r="DC19" s="13">
        <v>155</v>
      </c>
      <c r="DD19" s="13">
        <v>151</v>
      </c>
      <c r="DE19" s="13">
        <v>159</v>
      </c>
      <c r="DF19" s="13">
        <v>150</v>
      </c>
      <c r="DG19" s="13">
        <v>164</v>
      </c>
      <c r="DH19" s="13">
        <v>124</v>
      </c>
      <c r="DI19" s="13">
        <v>131</v>
      </c>
      <c r="DJ19" s="13">
        <v>125</v>
      </c>
      <c r="DK19" s="13">
        <v>104</v>
      </c>
      <c r="DL19" s="13">
        <v>125</v>
      </c>
      <c r="DM19" s="13">
        <v>91</v>
      </c>
      <c r="DN19" s="13">
        <v>109</v>
      </c>
      <c r="DO19" s="13">
        <v>107</v>
      </c>
      <c r="DP19" s="13">
        <v>82</v>
      </c>
      <c r="DQ19" s="13">
        <v>77</v>
      </c>
      <c r="DR19" s="13">
        <v>60</v>
      </c>
      <c r="DS19" s="13">
        <v>62</v>
      </c>
      <c r="DT19" s="13">
        <v>53</v>
      </c>
      <c r="DU19" s="13">
        <v>44</v>
      </c>
      <c r="DV19" s="13">
        <v>44</v>
      </c>
      <c r="DW19" s="13">
        <v>49</v>
      </c>
      <c r="DX19" s="13">
        <v>53</v>
      </c>
      <c r="DY19" s="13">
        <v>29</v>
      </c>
      <c r="DZ19" s="13">
        <v>28</v>
      </c>
      <c r="EA19" s="13">
        <v>24</v>
      </c>
      <c r="EB19" s="13">
        <v>33</v>
      </c>
      <c r="EC19" s="13">
        <v>36</v>
      </c>
      <c r="ED19" s="13">
        <v>34</v>
      </c>
      <c r="EE19" s="13">
        <v>24</v>
      </c>
      <c r="EF19" s="13">
        <v>24</v>
      </c>
      <c r="EG19" s="13">
        <v>17</v>
      </c>
      <c r="EH19" s="13">
        <v>17</v>
      </c>
      <c r="EI19" s="13">
        <v>13</v>
      </c>
      <c r="EJ19" s="13">
        <v>12</v>
      </c>
      <c r="EK19" s="13">
        <v>10</v>
      </c>
      <c r="EL19" s="13">
        <v>3</v>
      </c>
      <c r="EM19" s="13">
        <v>10</v>
      </c>
      <c r="EN19" s="13">
        <v>5</v>
      </c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57">
        <v>19297</v>
      </c>
      <c r="EZ19" s="13">
        <v>37</v>
      </c>
      <c r="FA19" s="13">
        <v>39</v>
      </c>
      <c r="FB19" s="13">
        <v>28</v>
      </c>
      <c r="FC19" s="13">
        <v>22</v>
      </c>
      <c r="FD19" s="13">
        <v>18</v>
      </c>
      <c r="FE19" s="13">
        <v>24</v>
      </c>
      <c r="FF19" s="13">
        <v>18</v>
      </c>
      <c r="FG19" s="13">
        <v>29</v>
      </c>
      <c r="FH19" s="13">
        <v>22</v>
      </c>
      <c r="FI19" s="13">
        <v>44</v>
      </c>
      <c r="FJ19" s="13">
        <v>44</v>
      </c>
      <c r="FK19" s="13">
        <v>54</v>
      </c>
      <c r="FL19" s="13">
        <v>64</v>
      </c>
      <c r="FM19" s="13">
        <v>88</v>
      </c>
      <c r="FN19" s="13">
        <v>107</v>
      </c>
      <c r="FO19" s="13">
        <v>115</v>
      </c>
      <c r="FP19" s="13">
        <v>186</v>
      </c>
      <c r="FQ19" s="13">
        <v>230</v>
      </c>
      <c r="FR19" s="13">
        <v>274</v>
      </c>
      <c r="FS19" s="13">
        <v>315</v>
      </c>
      <c r="FT19" s="13">
        <v>354</v>
      </c>
      <c r="FU19" s="13">
        <v>370</v>
      </c>
      <c r="FV19" s="13">
        <v>406</v>
      </c>
      <c r="FW19" s="13">
        <v>468</v>
      </c>
      <c r="FX19" s="13">
        <v>442</v>
      </c>
      <c r="FY19" s="13">
        <v>483</v>
      </c>
      <c r="FZ19" s="13">
        <v>523</v>
      </c>
      <c r="GA19" s="13">
        <v>525</v>
      </c>
      <c r="GB19" s="13">
        <v>564</v>
      </c>
      <c r="GC19" s="13">
        <v>513</v>
      </c>
      <c r="GD19" s="13">
        <v>543</v>
      </c>
      <c r="GE19" s="13">
        <v>482</v>
      </c>
      <c r="GF19" s="13">
        <v>474</v>
      </c>
      <c r="GG19" s="13">
        <v>472</v>
      </c>
      <c r="GH19" s="13">
        <v>446</v>
      </c>
      <c r="GI19" s="13">
        <v>471</v>
      </c>
      <c r="GJ19" s="13">
        <v>471</v>
      </c>
      <c r="GK19" s="13">
        <v>445</v>
      </c>
      <c r="GL19" s="13">
        <v>446</v>
      </c>
      <c r="GM19" s="13">
        <v>421</v>
      </c>
      <c r="GN19" s="13">
        <v>447</v>
      </c>
      <c r="GO19" s="13">
        <v>459</v>
      </c>
      <c r="GP19" s="13">
        <v>403</v>
      </c>
      <c r="GQ19" s="13">
        <v>444</v>
      </c>
      <c r="GR19" s="13">
        <v>389</v>
      </c>
      <c r="GS19" s="13">
        <v>350</v>
      </c>
      <c r="GT19" s="13">
        <v>388</v>
      </c>
      <c r="GU19" s="13">
        <v>280</v>
      </c>
      <c r="GV19" s="13">
        <v>310</v>
      </c>
      <c r="GW19" s="13">
        <v>283</v>
      </c>
      <c r="GX19" s="13">
        <v>276</v>
      </c>
      <c r="GY19" s="13">
        <v>263</v>
      </c>
      <c r="GZ19" s="13">
        <v>253</v>
      </c>
      <c r="HA19" s="13">
        <v>229</v>
      </c>
      <c r="HB19" s="13">
        <v>207</v>
      </c>
      <c r="HC19" s="13">
        <v>216</v>
      </c>
      <c r="HD19" s="13">
        <v>213</v>
      </c>
      <c r="HE19" s="13">
        <v>199</v>
      </c>
      <c r="HF19" s="13">
        <v>194</v>
      </c>
      <c r="HG19" s="13">
        <v>172</v>
      </c>
      <c r="HH19" s="13">
        <v>149</v>
      </c>
      <c r="HI19" s="13">
        <v>156</v>
      </c>
      <c r="HJ19" s="13">
        <v>143</v>
      </c>
      <c r="HK19" s="13">
        <v>125</v>
      </c>
      <c r="HL19" s="13">
        <v>127</v>
      </c>
      <c r="HM19" s="13">
        <v>108</v>
      </c>
      <c r="HN19" s="13">
        <v>106</v>
      </c>
      <c r="HO19" s="13">
        <v>112</v>
      </c>
      <c r="HP19" s="13">
        <v>103</v>
      </c>
      <c r="HQ19" s="13">
        <v>109</v>
      </c>
      <c r="HR19" s="13">
        <v>95</v>
      </c>
      <c r="HS19" s="13">
        <v>101</v>
      </c>
      <c r="HT19" s="13">
        <v>81</v>
      </c>
      <c r="HU19" s="13">
        <v>64</v>
      </c>
      <c r="HV19" s="13">
        <v>61</v>
      </c>
      <c r="HW19" s="13">
        <v>63</v>
      </c>
      <c r="HX19" s="13">
        <v>64</v>
      </c>
      <c r="HY19" s="13">
        <v>44</v>
      </c>
      <c r="HZ19" s="13">
        <v>36</v>
      </c>
      <c r="IA19" s="13">
        <v>30</v>
      </c>
      <c r="IB19" s="13">
        <v>33</v>
      </c>
      <c r="IC19" s="13">
        <v>30</v>
      </c>
      <c r="ID19" s="13">
        <v>20</v>
      </c>
      <c r="IE19" s="13">
        <v>26</v>
      </c>
      <c r="IF19" s="13">
        <v>15</v>
      </c>
      <c r="IG19" s="13">
        <v>21</v>
      </c>
      <c r="IH19" s="13">
        <v>19</v>
      </c>
      <c r="II19" s="13">
        <v>10</v>
      </c>
      <c r="IJ19" s="13">
        <v>11</v>
      </c>
      <c r="IK19" s="13">
        <v>9</v>
      </c>
      <c r="IL19" s="13">
        <v>20</v>
      </c>
      <c r="IM19" s="13">
        <v>11</v>
      </c>
      <c r="IN19" s="13">
        <v>9</v>
      </c>
      <c r="IO19" s="13">
        <v>2</v>
      </c>
      <c r="IP19" s="13">
        <v>2</v>
      </c>
      <c r="IQ19" s="13">
        <v>3</v>
      </c>
      <c r="IR19" s="13">
        <v>1</v>
      </c>
      <c r="IS19" s="13">
        <v>1</v>
      </c>
      <c r="IT19" s="13">
        <v>1</v>
      </c>
      <c r="IU19" s="13"/>
      <c r="IV19" s="13"/>
      <c r="IW19" s="13">
        <v>1</v>
      </c>
      <c r="IX19" s="13"/>
      <c r="IY19" s="13">
        <v>1</v>
      </c>
      <c r="IZ19" s="13"/>
      <c r="JA19" s="13">
        <v>1</v>
      </c>
      <c r="JB19" s="57">
        <v>19176</v>
      </c>
      <c r="JC19" s="13">
        <v>1</v>
      </c>
      <c r="JD19" s="13">
        <v>2</v>
      </c>
      <c r="JE19" s="13"/>
      <c r="JF19" s="13"/>
      <c r="JG19" s="13"/>
      <c r="JH19" s="13"/>
      <c r="JI19" s="13"/>
      <c r="JJ19" s="13"/>
      <c r="JK19" s="13">
        <v>1</v>
      </c>
      <c r="JL19" s="13">
        <v>3</v>
      </c>
      <c r="JM19" s="13">
        <v>5</v>
      </c>
      <c r="JN19" s="13"/>
      <c r="JO19" s="13">
        <v>5</v>
      </c>
      <c r="JP19" s="13"/>
      <c r="JQ19" s="13">
        <v>2</v>
      </c>
      <c r="JR19" s="13">
        <v>5</v>
      </c>
      <c r="JS19" s="13">
        <v>2</v>
      </c>
      <c r="JT19" s="13">
        <v>5</v>
      </c>
      <c r="JU19" s="13">
        <v>4</v>
      </c>
      <c r="JV19" s="13">
        <v>13</v>
      </c>
      <c r="JW19" s="13">
        <v>4</v>
      </c>
      <c r="JX19" s="13">
        <v>3</v>
      </c>
      <c r="JY19" s="13">
        <v>3</v>
      </c>
      <c r="JZ19" s="13">
        <v>1</v>
      </c>
      <c r="KA19" s="13">
        <v>1</v>
      </c>
      <c r="KB19" s="13">
        <v>1</v>
      </c>
      <c r="KC19" s="13"/>
      <c r="KD19" s="13">
        <v>1</v>
      </c>
      <c r="KE19" s="13">
        <v>3</v>
      </c>
      <c r="KF19" s="13"/>
      <c r="KG19" s="13">
        <v>1</v>
      </c>
      <c r="KH19" s="13">
        <v>3</v>
      </c>
      <c r="KI19" s="13">
        <v>3</v>
      </c>
      <c r="KJ19" s="13">
        <v>4</v>
      </c>
      <c r="KK19" s="13">
        <v>4</v>
      </c>
      <c r="KL19" s="13">
        <v>5</v>
      </c>
      <c r="KM19" s="13">
        <v>3</v>
      </c>
      <c r="KN19" s="13">
        <v>2</v>
      </c>
      <c r="KO19" s="13">
        <v>3</v>
      </c>
      <c r="KP19" s="13">
        <v>2</v>
      </c>
      <c r="KQ19" s="13">
        <v>5</v>
      </c>
      <c r="KR19" s="13">
        <v>4</v>
      </c>
      <c r="KS19" s="13">
        <v>4</v>
      </c>
      <c r="KT19" s="13">
        <v>2</v>
      </c>
      <c r="KU19" s="13">
        <v>4</v>
      </c>
      <c r="KV19" s="13">
        <v>3</v>
      </c>
      <c r="KW19" s="13">
        <v>3</v>
      </c>
      <c r="KX19" s="13">
        <v>3</v>
      </c>
      <c r="KY19" s="13">
        <v>1</v>
      </c>
      <c r="KZ19" s="13"/>
      <c r="LA19" s="13">
        <v>3</v>
      </c>
      <c r="LB19" s="13">
        <v>4</v>
      </c>
      <c r="LC19" s="13">
        <v>1</v>
      </c>
      <c r="LD19" s="13"/>
      <c r="LE19" s="13">
        <v>2</v>
      </c>
      <c r="LF19" s="13">
        <v>4</v>
      </c>
      <c r="LG19" s="13">
        <v>3</v>
      </c>
      <c r="LH19" s="13"/>
      <c r="LI19" s="13">
        <v>1</v>
      </c>
      <c r="LJ19" s="13">
        <v>1</v>
      </c>
      <c r="LK19" s="13"/>
      <c r="LL19" s="13"/>
      <c r="LM19" s="13">
        <v>1</v>
      </c>
      <c r="LN19" s="13">
        <v>2</v>
      </c>
      <c r="LO19" s="13"/>
      <c r="LP19" s="13">
        <v>1</v>
      </c>
      <c r="LQ19" s="13">
        <v>1</v>
      </c>
      <c r="LR19" s="13">
        <v>1</v>
      </c>
      <c r="LS19" s="13"/>
      <c r="LT19" s="13">
        <v>2</v>
      </c>
      <c r="LU19" s="13"/>
      <c r="LV19" s="13">
        <v>4</v>
      </c>
      <c r="LW19" s="13">
        <v>3</v>
      </c>
      <c r="LX19" s="13"/>
      <c r="LY19" s="13"/>
      <c r="LZ19" s="13">
        <v>1</v>
      </c>
      <c r="MA19" s="13">
        <v>1</v>
      </c>
      <c r="MB19" s="13"/>
      <c r="MC19" s="13">
        <v>1</v>
      </c>
      <c r="MD19" s="13">
        <v>2</v>
      </c>
      <c r="ME19" s="13">
        <v>1</v>
      </c>
      <c r="MF19" s="13"/>
      <c r="MG19" s="13"/>
      <c r="MH19" s="13">
        <v>1</v>
      </c>
      <c r="MI19" s="13"/>
      <c r="MJ19" s="13"/>
      <c r="MK19" s="13"/>
      <c r="ML19" s="13">
        <v>1</v>
      </c>
      <c r="MM19" s="13">
        <v>1</v>
      </c>
      <c r="MN19" s="13"/>
      <c r="MO19" s="13"/>
      <c r="MP19" s="13">
        <v>2</v>
      </c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>
        <v>1</v>
      </c>
      <c r="NE19" s="57">
        <v>170</v>
      </c>
      <c r="NF19" s="13">
        <v>38643</v>
      </c>
      <c r="NG19" s="331"/>
      <c r="NH19" s="331"/>
      <c r="NI19" s="331"/>
      <c r="NJ19" s="331"/>
      <c r="NK19" s="331"/>
      <c r="NL19" s="331"/>
      <c r="NM19" s="331"/>
      <c r="NN19" s="331"/>
      <c r="NO19" s="331"/>
      <c r="NP19" s="331"/>
      <c r="NQ19" s="331"/>
    </row>
    <row r="20" spans="1:381">
      <c r="A20" s="5" t="s">
        <v>33</v>
      </c>
      <c r="B20" s="235">
        <f t="shared" si="26"/>
        <v>86</v>
      </c>
      <c r="C20" s="235">
        <f t="shared" si="27"/>
        <v>100</v>
      </c>
      <c r="D20" s="235">
        <f t="shared" si="28"/>
        <v>726</v>
      </c>
      <c r="E20" s="235">
        <f t="shared" si="29"/>
        <v>814</v>
      </c>
      <c r="F20" s="235">
        <f t="shared" si="30"/>
        <v>2929</v>
      </c>
      <c r="G20" s="235">
        <f t="shared" si="31"/>
        <v>2869</v>
      </c>
      <c r="H20" s="235">
        <f t="shared" si="32"/>
        <v>3093</v>
      </c>
      <c r="I20" s="235">
        <f t="shared" si="33"/>
        <v>2997</v>
      </c>
      <c r="J20" s="235">
        <f t="shared" si="34"/>
        <v>2643</v>
      </c>
      <c r="K20" s="235">
        <f t="shared" si="35"/>
        <v>2417</v>
      </c>
      <c r="L20" s="235">
        <f t="shared" si="36"/>
        <v>1595</v>
      </c>
      <c r="M20" s="235">
        <f t="shared" si="37"/>
        <v>1532</v>
      </c>
      <c r="N20" s="235">
        <f t="shared" si="38"/>
        <v>964</v>
      </c>
      <c r="O20" s="235">
        <f t="shared" si="39"/>
        <v>923</v>
      </c>
      <c r="P20" s="235">
        <f t="shared" si="40"/>
        <v>488</v>
      </c>
      <c r="Q20" s="235">
        <f t="shared" si="41"/>
        <v>465</v>
      </c>
      <c r="R20" s="235">
        <f t="shared" si="42"/>
        <v>164</v>
      </c>
      <c r="S20" s="235">
        <f t="shared" si="43"/>
        <v>219</v>
      </c>
      <c r="T20" s="235">
        <f t="shared" si="44"/>
        <v>31</v>
      </c>
      <c r="U20" s="235">
        <f t="shared" si="45"/>
        <v>48</v>
      </c>
      <c r="W20" s="12" t="s">
        <v>26</v>
      </c>
      <c r="X20" s="613">
        <f t="shared" ref="X20:X35" si="67">SUM(EZ20:FI20)</f>
        <v>389</v>
      </c>
      <c r="Y20" s="613">
        <f t="shared" ref="Y20:Y35" si="68">SUM(AU20:BD20)</f>
        <v>355</v>
      </c>
      <c r="Z20" s="613">
        <f t="shared" ref="Z20:Z35" si="69">SUM(FJ20:FS20)</f>
        <v>2893</v>
      </c>
      <c r="AA20" s="613">
        <f t="shared" ref="AA20:AA35" si="70">SUM(BE20:BN20)</f>
        <v>3292</v>
      </c>
      <c r="AB20" s="613">
        <f t="shared" ref="AB20:AB35" si="71">SUM(FT20:GC20)</f>
        <v>9445</v>
      </c>
      <c r="AC20" s="613">
        <f t="shared" ref="AC20:AC35" si="72">SUM(BO20:BX20)</f>
        <v>10354</v>
      </c>
      <c r="AD20" s="613">
        <f t="shared" ref="AD20:AD35" si="73">SUM(GD20:GM20)</f>
        <v>9949</v>
      </c>
      <c r="AE20" s="613">
        <f t="shared" ref="AE20:AE35" si="74">SUM(BY20:CH20)</f>
        <v>10369</v>
      </c>
      <c r="AF20" s="613">
        <f t="shared" ref="AF20:AF35" si="75">SUM(GN20:GW20)</f>
        <v>7652</v>
      </c>
      <c r="AG20" s="613">
        <f t="shared" ref="AG20:AG35" si="76">SUM(CI20:CR20)</f>
        <v>8267</v>
      </c>
      <c r="AH20" s="613">
        <f t="shared" ref="AH20:AH35" si="77">SUM(GX20:HG20)</f>
        <v>5323</v>
      </c>
      <c r="AI20" s="613">
        <f t="shared" ref="AI20:AI35" si="78">SUM(CS20:DB20)</f>
        <v>5852</v>
      </c>
      <c r="AJ20" s="613">
        <f t="shared" ref="AJ20:AJ35" si="79">SUM(HH20:HQ20)</f>
        <v>3381</v>
      </c>
      <c r="AK20" s="613">
        <f t="shared" ref="AK20:AK35" si="80">SUM(DC20:DL20)</f>
        <v>3431</v>
      </c>
      <c r="AL20" s="613">
        <f t="shared" ref="AL20:AL35" si="81">SUM(HR20:IA20)</f>
        <v>1471</v>
      </c>
      <c r="AM20" s="613">
        <f t="shared" ref="AM20:AM35" si="82">SUM(DM20:DV20)</f>
        <v>1455</v>
      </c>
      <c r="AN20" s="613">
        <f t="shared" ref="AN20:AN35" si="83">SUM(IB20:IK20)</f>
        <v>470</v>
      </c>
      <c r="AO20" s="613">
        <f t="shared" ref="AO20:AO35" si="84">SUM(DW20:EF20)</f>
        <v>594</v>
      </c>
      <c r="AP20" s="613">
        <f t="shared" ref="AP20:AP35" si="85">SUM(IL20:IZ20)</f>
        <v>84</v>
      </c>
      <c r="AQ20" s="613">
        <f t="shared" ref="AQ20:AQ35" si="86">SUM(EG20:EW20)</f>
        <v>116</v>
      </c>
      <c r="AR20" s="613">
        <f t="shared" ref="AR20:AR35" si="87">+EX20+JA20+NE20</f>
        <v>360</v>
      </c>
      <c r="AT20" s="12" t="s">
        <v>26</v>
      </c>
      <c r="AU20" s="13">
        <v>24</v>
      </c>
      <c r="AV20" s="13">
        <v>31</v>
      </c>
      <c r="AW20" s="13">
        <v>31</v>
      </c>
      <c r="AX20" s="13">
        <v>17</v>
      </c>
      <c r="AY20" s="13">
        <v>28</v>
      </c>
      <c r="AZ20" s="13">
        <v>26</v>
      </c>
      <c r="BA20" s="13">
        <v>39</v>
      </c>
      <c r="BB20" s="13">
        <v>51</v>
      </c>
      <c r="BC20" s="13">
        <v>47</v>
      </c>
      <c r="BD20" s="13">
        <v>61</v>
      </c>
      <c r="BE20" s="13">
        <v>64</v>
      </c>
      <c r="BF20" s="13">
        <v>96</v>
      </c>
      <c r="BG20" s="13">
        <v>134</v>
      </c>
      <c r="BH20" s="13">
        <v>166</v>
      </c>
      <c r="BI20" s="13">
        <v>233</v>
      </c>
      <c r="BJ20" s="13">
        <v>302</v>
      </c>
      <c r="BK20" s="13">
        <v>455</v>
      </c>
      <c r="BL20" s="13">
        <v>528</v>
      </c>
      <c r="BM20" s="13">
        <v>604</v>
      </c>
      <c r="BN20" s="13">
        <v>710</v>
      </c>
      <c r="BO20" s="13">
        <v>710</v>
      </c>
      <c r="BP20" s="13">
        <v>830</v>
      </c>
      <c r="BQ20" s="13">
        <v>950</v>
      </c>
      <c r="BR20" s="13">
        <v>1032</v>
      </c>
      <c r="BS20" s="13">
        <v>1086</v>
      </c>
      <c r="BT20" s="13">
        <v>1095</v>
      </c>
      <c r="BU20" s="13">
        <v>1156</v>
      </c>
      <c r="BV20" s="13">
        <v>1135</v>
      </c>
      <c r="BW20" s="13">
        <v>1119</v>
      </c>
      <c r="BX20" s="13">
        <v>1241</v>
      </c>
      <c r="BY20" s="13">
        <v>1223</v>
      </c>
      <c r="BZ20" s="13">
        <v>1172</v>
      </c>
      <c r="CA20" s="13">
        <v>1031</v>
      </c>
      <c r="CB20" s="13">
        <v>1010</v>
      </c>
      <c r="CC20" s="13">
        <v>977</v>
      </c>
      <c r="CD20" s="13">
        <v>1028</v>
      </c>
      <c r="CE20" s="13">
        <v>964</v>
      </c>
      <c r="CF20" s="13">
        <v>981</v>
      </c>
      <c r="CG20" s="13">
        <v>976</v>
      </c>
      <c r="CH20" s="13">
        <v>1007</v>
      </c>
      <c r="CI20" s="13">
        <v>1006</v>
      </c>
      <c r="CJ20" s="13">
        <v>968</v>
      </c>
      <c r="CK20" s="13">
        <v>948</v>
      </c>
      <c r="CL20" s="13">
        <v>835</v>
      </c>
      <c r="CM20" s="13">
        <v>789</v>
      </c>
      <c r="CN20" s="13">
        <v>836</v>
      </c>
      <c r="CO20" s="13">
        <v>808</v>
      </c>
      <c r="CP20" s="13">
        <v>704</v>
      </c>
      <c r="CQ20" s="13">
        <v>681</v>
      </c>
      <c r="CR20" s="13">
        <v>692</v>
      </c>
      <c r="CS20" s="13">
        <v>702</v>
      </c>
      <c r="CT20" s="13">
        <v>646</v>
      </c>
      <c r="CU20" s="13">
        <v>610</v>
      </c>
      <c r="CV20" s="13">
        <v>604</v>
      </c>
      <c r="CW20" s="13">
        <v>574</v>
      </c>
      <c r="CX20" s="13">
        <v>586</v>
      </c>
      <c r="CY20" s="13">
        <v>569</v>
      </c>
      <c r="CZ20" s="13">
        <v>527</v>
      </c>
      <c r="DA20" s="13">
        <v>563</v>
      </c>
      <c r="DB20" s="13">
        <v>471</v>
      </c>
      <c r="DC20" s="13">
        <v>443</v>
      </c>
      <c r="DD20" s="13">
        <v>435</v>
      </c>
      <c r="DE20" s="13">
        <v>384</v>
      </c>
      <c r="DF20" s="13">
        <v>386</v>
      </c>
      <c r="DG20" s="13">
        <v>363</v>
      </c>
      <c r="DH20" s="13">
        <v>308</v>
      </c>
      <c r="DI20" s="13">
        <v>308</v>
      </c>
      <c r="DJ20" s="13">
        <v>295</v>
      </c>
      <c r="DK20" s="13">
        <v>264</v>
      </c>
      <c r="DL20" s="13">
        <v>245</v>
      </c>
      <c r="DM20" s="13">
        <v>215</v>
      </c>
      <c r="DN20" s="13">
        <v>185</v>
      </c>
      <c r="DO20" s="13">
        <v>166</v>
      </c>
      <c r="DP20" s="13">
        <v>155</v>
      </c>
      <c r="DQ20" s="13">
        <v>160</v>
      </c>
      <c r="DR20" s="13">
        <v>130</v>
      </c>
      <c r="DS20" s="13">
        <v>137</v>
      </c>
      <c r="DT20" s="13">
        <v>114</v>
      </c>
      <c r="DU20" s="13">
        <v>112</v>
      </c>
      <c r="DV20" s="13">
        <v>81</v>
      </c>
      <c r="DW20" s="13">
        <v>93</v>
      </c>
      <c r="DX20" s="13">
        <v>83</v>
      </c>
      <c r="DY20" s="13">
        <v>69</v>
      </c>
      <c r="DZ20" s="13">
        <v>69</v>
      </c>
      <c r="EA20" s="13">
        <v>69</v>
      </c>
      <c r="EB20" s="13">
        <v>46</v>
      </c>
      <c r="EC20" s="13">
        <v>63</v>
      </c>
      <c r="ED20" s="13">
        <v>28</v>
      </c>
      <c r="EE20" s="13">
        <v>43</v>
      </c>
      <c r="EF20" s="13">
        <v>31</v>
      </c>
      <c r="EG20" s="13">
        <v>24</v>
      </c>
      <c r="EH20" s="13">
        <v>23</v>
      </c>
      <c r="EI20" s="13">
        <v>16</v>
      </c>
      <c r="EJ20" s="13">
        <v>9</v>
      </c>
      <c r="EK20" s="13">
        <v>17</v>
      </c>
      <c r="EL20" s="13">
        <v>4</v>
      </c>
      <c r="EM20" s="13">
        <v>6</v>
      </c>
      <c r="EN20" s="13">
        <v>5</v>
      </c>
      <c r="EO20" s="13">
        <v>5</v>
      </c>
      <c r="EP20" s="13">
        <v>3</v>
      </c>
      <c r="EQ20" s="13">
        <v>2</v>
      </c>
      <c r="ER20" s="13">
        <v>1</v>
      </c>
      <c r="ES20" s="13"/>
      <c r="ET20" s="13">
        <v>1</v>
      </c>
      <c r="EU20" s="13"/>
      <c r="EV20" s="13"/>
      <c r="EW20" s="13"/>
      <c r="EX20" s="13"/>
      <c r="EY20" s="57">
        <v>44085</v>
      </c>
      <c r="EZ20" s="13">
        <v>28</v>
      </c>
      <c r="FA20" s="13">
        <v>51</v>
      </c>
      <c r="FB20" s="13">
        <v>36</v>
      </c>
      <c r="FC20" s="13">
        <v>32</v>
      </c>
      <c r="FD20" s="13">
        <v>22</v>
      </c>
      <c r="FE20" s="13">
        <v>28</v>
      </c>
      <c r="FF20" s="13">
        <v>40</v>
      </c>
      <c r="FG20" s="13">
        <v>51</v>
      </c>
      <c r="FH20" s="13">
        <v>54</v>
      </c>
      <c r="FI20" s="13">
        <v>47</v>
      </c>
      <c r="FJ20" s="13">
        <v>74</v>
      </c>
      <c r="FK20" s="13">
        <v>82</v>
      </c>
      <c r="FL20" s="13">
        <v>84</v>
      </c>
      <c r="FM20" s="13">
        <v>164</v>
      </c>
      <c r="FN20" s="13">
        <v>200</v>
      </c>
      <c r="FO20" s="13">
        <v>292</v>
      </c>
      <c r="FP20" s="13">
        <v>346</v>
      </c>
      <c r="FQ20" s="13">
        <v>413</v>
      </c>
      <c r="FR20" s="13">
        <v>598</v>
      </c>
      <c r="FS20" s="13">
        <v>640</v>
      </c>
      <c r="FT20" s="13">
        <v>672</v>
      </c>
      <c r="FU20" s="13">
        <v>739</v>
      </c>
      <c r="FV20" s="13">
        <v>852</v>
      </c>
      <c r="FW20" s="13">
        <v>914</v>
      </c>
      <c r="FX20" s="13">
        <v>974</v>
      </c>
      <c r="FY20" s="13">
        <v>973</v>
      </c>
      <c r="FZ20" s="13">
        <v>1045</v>
      </c>
      <c r="GA20" s="13">
        <v>1061</v>
      </c>
      <c r="GB20" s="13">
        <v>1099</v>
      </c>
      <c r="GC20" s="13">
        <v>1116</v>
      </c>
      <c r="GD20" s="13">
        <v>1207</v>
      </c>
      <c r="GE20" s="13">
        <v>1067</v>
      </c>
      <c r="GF20" s="13">
        <v>1008</v>
      </c>
      <c r="GG20" s="13">
        <v>1005</v>
      </c>
      <c r="GH20" s="13">
        <v>1022</v>
      </c>
      <c r="GI20" s="13">
        <v>999</v>
      </c>
      <c r="GJ20" s="13">
        <v>918</v>
      </c>
      <c r="GK20" s="13">
        <v>910</v>
      </c>
      <c r="GL20" s="13">
        <v>887</v>
      </c>
      <c r="GM20" s="13">
        <v>926</v>
      </c>
      <c r="GN20" s="13">
        <v>898</v>
      </c>
      <c r="GO20" s="13">
        <v>936</v>
      </c>
      <c r="GP20" s="13">
        <v>910</v>
      </c>
      <c r="GQ20" s="13">
        <v>798</v>
      </c>
      <c r="GR20" s="13">
        <v>782</v>
      </c>
      <c r="GS20" s="13">
        <v>730</v>
      </c>
      <c r="GT20" s="13">
        <v>697</v>
      </c>
      <c r="GU20" s="13">
        <v>627</v>
      </c>
      <c r="GV20" s="13">
        <v>637</v>
      </c>
      <c r="GW20" s="13">
        <v>637</v>
      </c>
      <c r="GX20" s="13">
        <v>590</v>
      </c>
      <c r="GY20" s="13">
        <v>574</v>
      </c>
      <c r="GZ20" s="13">
        <v>543</v>
      </c>
      <c r="HA20" s="13">
        <v>570</v>
      </c>
      <c r="HB20" s="13">
        <v>513</v>
      </c>
      <c r="HC20" s="13">
        <v>536</v>
      </c>
      <c r="HD20" s="13">
        <v>513</v>
      </c>
      <c r="HE20" s="13">
        <v>513</v>
      </c>
      <c r="HF20" s="13">
        <v>487</v>
      </c>
      <c r="HG20" s="13">
        <v>484</v>
      </c>
      <c r="HH20" s="13">
        <v>425</v>
      </c>
      <c r="HI20" s="13">
        <v>377</v>
      </c>
      <c r="HJ20" s="13">
        <v>402</v>
      </c>
      <c r="HK20" s="13">
        <v>357</v>
      </c>
      <c r="HL20" s="13">
        <v>341</v>
      </c>
      <c r="HM20" s="13">
        <v>329</v>
      </c>
      <c r="HN20" s="13">
        <v>288</v>
      </c>
      <c r="HO20" s="13">
        <v>326</v>
      </c>
      <c r="HP20" s="13">
        <v>288</v>
      </c>
      <c r="HQ20" s="13">
        <v>248</v>
      </c>
      <c r="HR20" s="13">
        <v>243</v>
      </c>
      <c r="HS20" s="13">
        <v>198</v>
      </c>
      <c r="HT20" s="13">
        <v>188</v>
      </c>
      <c r="HU20" s="13">
        <v>154</v>
      </c>
      <c r="HV20" s="13">
        <v>142</v>
      </c>
      <c r="HW20" s="13">
        <v>139</v>
      </c>
      <c r="HX20" s="13">
        <v>123</v>
      </c>
      <c r="HY20" s="13">
        <v>119</v>
      </c>
      <c r="HZ20" s="13">
        <v>82</v>
      </c>
      <c r="IA20" s="13">
        <v>83</v>
      </c>
      <c r="IB20" s="13">
        <v>72</v>
      </c>
      <c r="IC20" s="13">
        <v>74</v>
      </c>
      <c r="ID20" s="13">
        <v>54</v>
      </c>
      <c r="IE20" s="13">
        <v>49</v>
      </c>
      <c r="IF20" s="13">
        <v>68</v>
      </c>
      <c r="IG20" s="13">
        <v>48</v>
      </c>
      <c r="IH20" s="13">
        <v>32</v>
      </c>
      <c r="II20" s="13">
        <v>21</v>
      </c>
      <c r="IJ20" s="13">
        <v>26</v>
      </c>
      <c r="IK20" s="13">
        <v>26</v>
      </c>
      <c r="IL20" s="13">
        <v>21</v>
      </c>
      <c r="IM20" s="13">
        <v>25</v>
      </c>
      <c r="IN20" s="13">
        <v>9</v>
      </c>
      <c r="IO20" s="13">
        <v>9</v>
      </c>
      <c r="IP20" s="13">
        <v>7</v>
      </c>
      <c r="IQ20" s="13">
        <v>4</v>
      </c>
      <c r="IR20" s="13">
        <v>5</v>
      </c>
      <c r="IS20" s="13">
        <v>1</v>
      </c>
      <c r="IT20" s="13">
        <v>1</v>
      </c>
      <c r="IU20" s="13"/>
      <c r="IV20" s="13"/>
      <c r="IW20" s="13">
        <v>1</v>
      </c>
      <c r="IX20" s="13"/>
      <c r="IY20" s="13">
        <v>1</v>
      </c>
      <c r="IZ20" s="13"/>
      <c r="JA20" s="13">
        <v>3</v>
      </c>
      <c r="JB20" s="57">
        <v>41060</v>
      </c>
      <c r="JC20" s="13">
        <v>15</v>
      </c>
      <c r="JD20" s="13">
        <v>16</v>
      </c>
      <c r="JE20" s="13">
        <v>3</v>
      </c>
      <c r="JF20" s="13"/>
      <c r="JG20" s="13">
        <v>1</v>
      </c>
      <c r="JH20" s="13"/>
      <c r="JI20" s="13"/>
      <c r="JJ20" s="13"/>
      <c r="JK20" s="13"/>
      <c r="JL20" s="13"/>
      <c r="JM20" s="13">
        <v>3</v>
      </c>
      <c r="JN20" s="13">
        <v>2</v>
      </c>
      <c r="JO20" s="13"/>
      <c r="JP20" s="13">
        <v>2</v>
      </c>
      <c r="JQ20" s="13">
        <v>3</v>
      </c>
      <c r="JR20" s="13">
        <v>1</v>
      </c>
      <c r="JS20" s="13">
        <v>5</v>
      </c>
      <c r="JT20" s="13">
        <v>5</v>
      </c>
      <c r="JU20" s="13">
        <v>8</v>
      </c>
      <c r="JV20" s="13">
        <v>8</v>
      </c>
      <c r="JW20" s="13">
        <v>5</v>
      </c>
      <c r="JX20" s="13">
        <v>7</v>
      </c>
      <c r="JY20" s="13">
        <v>11</v>
      </c>
      <c r="JZ20" s="13">
        <v>6</v>
      </c>
      <c r="KA20" s="13">
        <v>10</v>
      </c>
      <c r="KB20" s="13">
        <v>4</v>
      </c>
      <c r="KC20" s="13">
        <v>2</v>
      </c>
      <c r="KD20" s="13">
        <v>5</v>
      </c>
      <c r="KE20" s="13">
        <v>3</v>
      </c>
      <c r="KF20" s="13">
        <v>2</v>
      </c>
      <c r="KG20" s="13">
        <v>13</v>
      </c>
      <c r="KH20" s="13">
        <v>6</v>
      </c>
      <c r="KI20" s="13">
        <v>5</v>
      </c>
      <c r="KJ20" s="13">
        <v>7</v>
      </c>
      <c r="KK20" s="13">
        <v>5</v>
      </c>
      <c r="KL20" s="13">
        <v>8</v>
      </c>
      <c r="KM20" s="13">
        <v>14</v>
      </c>
      <c r="KN20" s="13">
        <v>7</v>
      </c>
      <c r="KO20" s="13">
        <v>9</v>
      </c>
      <c r="KP20" s="13">
        <v>6</v>
      </c>
      <c r="KQ20" s="13">
        <v>7</v>
      </c>
      <c r="KR20" s="13">
        <v>12</v>
      </c>
      <c r="KS20" s="13">
        <v>4</v>
      </c>
      <c r="KT20" s="13">
        <v>6</v>
      </c>
      <c r="KU20" s="13">
        <v>3</v>
      </c>
      <c r="KV20" s="13">
        <v>7</v>
      </c>
      <c r="KW20" s="13">
        <v>5</v>
      </c>
      <c r="KX20" s="13">
        <v>2</v>
      </c>
      <c r="KY20" s="13">
        <v>5</v>
      </c>
      <c r="KZ20" s="13">
        <v>2</v>
      </c>
      <c r="LA20" s="13">
        <v>3</v>
      </c>
      <c r="LB20" s="13">
        <v>1</v>
      </c>
      <c r="LC20" s="13">
        <v>3</v>
      </c>
      <c r="LD20" s="13">
        <v>4</v>
      </c>
      <c r="LE20" s="13">
        <v>4</v>
      </c>
      <c r="LF20" s="13">
        <v>2</v>
      </c>
      <c r="LG20" s="13">
        <v>4</v>
      </c>
      <c r="LH20" s="13">
        <v>3</v>
      </c>
      <c r="LI20" s="13">
        <v>5</v>
      </c>
      <c r="LJ20" s="13">
        <v>2</v>
      </c>
      <c r="LK20" s="13">
        <v>2</v>
      </c>
      <c r="LL20" s="13">
        <v>1</v>
      </c>
      <c r="LM20" s="13"/>
      <c r="LN20" s="13">
        <v>1</v>
      </c>
      <c r="LO20" s="13"/>
      <c r="LP20" s="13">
        <v>2</v>
      </c>
      <c r="LQ20" s="13">
        <v>2</v>
      </c>
      <c r="LR20" s="13">
        <v>1</v>
      </c>
      <c r="LS20" s="13">
        <v>1</v>
      </c>
      <c r="LT20" s="13">
        <v>1</v>
      </c>
      <c r="LU20" s="13">
        <v>4</v>
      </c>
      <c r="LV20" s="13">
        <v>6</v>
      </c>
      <c r="LW20" s="13">
        <v>1</v>
      </c>
      <c r="LX20" s="13"/>
      <c r="LY20" s="13"/>
      <c r="LZ20" s="13">
        <v>1</v>
      </c>
      <c r="MA20" s="13">
        <v>3</v>
      </c>
      <c r="MB20" s="13">
        <v>2</v>
      </c>
      <c r="MC20" s="13">
        <v>3</v>
      </c>
      <c r="MD20" s="13">
        <v>3</v>
      </c>
      <c r="ME20" s="13">
        <v>1</v>
      </c>
      <c r="MF20" s="13">
        <v>1</v>
      </c>
      <c r="MG20" s="13"/>
      <c r="MH20" s="13"/>
      <c r="MI20" s="13">
        <v>1</v>
      </c>
      <c r="MJ20" s="13">
        <v>2</v>
      </c>
      <c r="MK20" s="13">
        <v>7</v>
      </c>
      <c r="ML20" s="13">
        <v>2</v>
      </c>
      <c r="MM20" s="13">
        <v>4</v>
      </c>
      <c r="MN20" s="13">
        <v>1</v>
      </c>
      <c r="MO20" s="13">
        <v>1</v>
      </c>
      <c r="MP20" s="13">
        <v>3</v>
      </c>
      <c r="MQ20" s="13"/>
      <c r="MR20" s="13"/>
      <c r="MS20" s="13">
        <v>1</v>
      </c>
      <c r="MT20" s="13">
        <v>1</v>
      </c>
      <c r="MU20" s="13">
        <v>1</v>
      </c>
      <c r="MV20" s="13"/>
      <c r="MW20" s="13"/>
      <c r="MX20" s="13">
        <v>2</v>
      </c>
      <c r="MY20" s="13"/>
      <c r="MZ20" s="13"/>
      <c r="NA20" s="13"/>
      <c r="NB20" s="13"/>
      <c r="NC20" s="13"/>
      <c r="ND20" s="13">
        <v>4</v>
      </c>
      <c r="NE20" s="57">
        <v>357</v>
      </c>
      <c r="NF20" s="13">
        <v>85502</v>
      </c>
      <c r="NG20" s="331"/>
      <c r="NH20" s="331"/>
      <c r="NI20" s="331"/>
      <c r="NJ20" s="331"/>
      <c r="NK20" s="331"/>
      <c r="NL20" s="331"/>
      <c r="NM20" s="331"/>
      <c r="NN20" s="331"/>
      <c r="NO20" s="331"/>
      <c r="NP20" s="331"/>
      <c r="NQ20" s="331"/>
    </row>
    <row r="21" spans="1:381">
      <c r="A21" s="5" t="s">
        <v>34</v>
      </c>
      <c r="B21" s="235">
        <f t="shared" si="26"/>
        <v>1152</v>
      </c>
      <c r="C21" s="235">
        <f t="shared" si="27"/>
        <v>1156</v>
      </c>
      <c r="D21" s="235">
        <f t="shared" si="28"/>
        <v>3724</v>
      </c>
      <c r="E21" s="235">
        <f t="shared" si="29"/>
        <v>4425</v>
      </c>
      <c r="F21" s="235">
        <f t="shared" si="30"/>
        <v>13687</v>
      </c>
      <c r="G21" s="235">
        <f t="shared" si="31"/>
        <v>14921</v>
      </c>
      <c r="H21" s="235">
        <f t="shared" si="32"/>
        <v>17386</v>
      </c>
      <c r="I21" s="235">
        <f t="shared" si="33"/>
        <v>17900</v>
      </c>
      <c r="J21" s="235">
        <f t="shared" si="34"/>
        <v>14464</v>
      </c>
      <c r="K21" s="235">
        <f t="shared" si="35"/>
        <v>15079</v>
      </c>
      <c r="L21" s="235">
        <f t="shared" si="36"/>
        <v>10004</v>
      </c>
      <c r="M21" s="235">
        <f t="shared" si="37"/>
        <v>10467</v>
      </c>
      <c r="N21" s="235">
        <f t="shared" si="38"/>
        <v>6341</v>
      </c>
      <c r="O21" s="235">
        <f t="shared" si="39"/>
        <v>6101</v>
      </c>
      <c r="P21" s="235">
        <f t="shared" si="40"/>
        <v>3298</v>
      </c>
      <c r="Q21" s="235">
        <f t="shared" si="41"/>
        <v>3151</v>
      </c>
      <c r="R21" s="235">
        <f t="shared" si="42"/>
        <v>1326</v>
      </c>
      <c r="S21" s="235">
        <f t="shared" si="43"/>
        <v>1607</v>
      </c>
      <c r="T21" s="235">
        <f t="shared" si="44"/>
        <v>238</v>
      </c>
      <c r="U21" s="235">
        <f t="shared" si="45"/>
        <v>443</v>
      </c>
      <c r="W21" s="12" t="s">
        <v>27</v>
      </c>
      <c r="X21" s="613">
        <f t="shared" si="67"/>
        <v>766</v>
      </c>
      <c r="Y21" s="613">
        <f t="shared" si="68"/>
        <v>701</v>
      </c>
      <c r="Z21" s="613">
        <f t="shared" si="69"/>
        <v>2114</v>
      </c>
      <c r="AA21" s="613">
        <f t="shared" si="70"/>
        <v>2608</v>
      </c>
      <c r="AB21" s="613">
        <f t="shared" si="71"/>
        <v>7245</v>
      </c>
      <c r="AC21" s="613">
        <f t="shared" si="72"/>
        <v>7467</v>
      </c>
      <c r="AD21" s="613">
        <f t="shared" si="73"/>
        <v>9766</v>
      </c>
      <c r="AE21" s="613">
        <f t="shared" si="74"/>
        <v>9290</v>
      </c>
      <c r="AF21" s="613">
        <f t="shared" si="75"/>
        <v>8070</v>
      </c>
      <c r="AG21" s="613">
        <f t="shared" si="76"/>
        <v>7596</v>
      </c>
      <c r="AH21" s="613">
        <f t="shared" si="77"/>
        <v>4495</v>
      </c>
      <c r="AI21" s="613">
        <f t="shared" si="78"/>
        <v>4566</v>
      </c>
      <c r="AJ21" s="613">
        <f t="shared" si="79"/>
        <v>2445</v>
      </c>
      <c r="AK21" s="613">
        <f t="shared" si="80"/>
        <v>2452</v>
      </c>
      <c r="AL21" s="613">
        <f t="shared" si="81"/>
        <v>1157</v>
      </c>
      <c r="AM21" s="613">
        <f t="shared" si="82"/>
        <v>1113</v>
      </c>
      <c r="AN21" s="613">
        <f t="shared" si="83"/>
        <v>454</v>
      </c>
      <c r="AO21" s="613">
        <f t="shared" si="84"/>
        <v>522</v>
      </c>
      <c r="AP21" s="613">
        <f t="shared" si="85"/>
        <v>79</v>
      </c>
      <c r="AQ21" s="613">
        <f t="shared" si="86"/>
        <v>152</v>
      </c>
      <c r="AR21" s="613">
        <f t="shared" si="87"/>
        <v>617</v>
      </c>
      <c r="AT21" s="12" t="s">
        <v>27</v>
      </c>
      <c r="AU21" s="13">
        <v>14</v>
      </c>
      <c r="AV21" s="13">
        <v>69</v>
      </c>
      <c r="AW21" s="13">
        <v>65</v>
      </c>
      <c r="AX21" s="13">
        <v>62</v>
      </c>
      <c r="AY21" s="13">
        <v>74</v>
      </c>
      <c r="AZ21" s="13">
        <v>64</v>
      </c>
      <c r="BA21" s="13">
        <v>69</v>
      </c>
      <c r="BB21" s="13">
        <v>93</v>
      </c>
      <c r="BC21" s="13">
        <v>95</v>
      </c>
      <c r="BD21" s="13">
        <v>96</v>
      </c>
      <c r="BE21" s="13">
        <v>100</v>
      </c>
      <c r="BF21" s="13">
        <v>145</v>
      </c>
      <c r="BG21" s="13">
        <v>135</v>
      </c>
      <c r="BH21" s="13">
        <v>193</v>
      </c>
      <c r="BI21" s="13">
        <v>202</v>
      </c>
      <c r="BJ21" s="13">
        <v>265</v>
      </c>
      <c r="BK21" s="13">
        <v>314</v>
      </c>
      <c r="BL21" s="13">
        <v>367</v>
      </c>
      <c r="BM21" s="13">
        <v>431</v>
      </c>
      <c r="BN21" s="13">
        <v>456</v>
      </c>
      <c r="BO21" s="13">
        <v>494</v>
      </c>
      <c r="BP21" s="13">
        <v>588</v>
      </c>
      <c r="BQ21" s="13">
        <v>581</v>
      </c>
      <c r="BR21" s="13">
        <v>705</v>
      </c>
      <c r="BS21" s="13">
        <v>746</v>
      </c>
      <c r="BT21" s="13">
        <v>795</v>
      </c>
      <c r="BU21" s="13">
        <v>887</v>
      </c>
      <c r="BV21" s="13">
        <v>851</v>
      </c>
      <c r="BW21" s="13">
        <v>855</v>
      </c>
      <c r="BX21" s="13">
        <v>965</v>
      </c>
      <c r="BY21" s="13">
        <v>953</v>
      </c>
      <c r="BZ21" s="13">
        <v>928</v>
      </c>
      <c r="CA21" s="13">
        <v>942</v>
      </c>
      <c r="CB21" s="13">
        <v>911</v>
      </c>
      <c r="CC21" s="13">
        <v>990</v>
      </c>
      <c r="CD21" s="13">
        <v>999</v>
      </c>
      <c r="CE21" s="13">
        <v>875</v>
      </c>
      <c r="CF21" s="13">
        <v>847</v>
      </c>
      <c r="CG21" s="13">
        <v>931</v>
      </c>
      <c r="CH21" s="13">
        <v>914</v>
      </c>
      <c r="CI21" s="13">
        <v>879</v>
      </c>
      <c r="CJ21" s="13">
        <v>878</v>
      </c>
      <c r="CK21" s="13">
        <v>889</v>
      </c>
      <c r="CL21" s="13">
        <v>858</v>
      </c>
      <c r="CM21" s="13">
        <v>775</v>
      </c>
      <c r="CN21" s="13">
        <v>730</v>
      </c>
      <c r="CO21" s="13">
        <v>670</v>
      </c>
      <c r="CP21" s="13">
        <v>660</v>
      </c>
      <c r="CQ21" s="13">
        <v>640</v>
      </c>
      <c r="CR21" s="13">
        <v>617</v>
      </c>
      <c r="CS21" s="13">
        <v>591</v>
      </c>
      <c r="CT21" s="13">
        <v>492</v>
      </c>
      <c r="CU21" s="13">
        <v>484</v>
      </c>
      <c r="CV21" s="13">
        <v>519</v>
      </c>
      <c r="CW21" s="13">
        <v>457</v>
      </c>
      <c r="CX21" s="13">
        <v>437</v>
      </c>
      <c r="CY21" s="13">
        <v>413</v>
      </c>
      <c r="CZ21" s="13">
        <v>414</v>
      </c>
      <c r="DA21" s="13">
        <v>392</v>
      </c>
      <c r="DB21" s="13">
        <v>367</v>
      </c>
      <c r="DC21" s="13">
        <v>312</v>
      </c>
      <c r="DD21" s="13">
        <v>299</v>
      </c>
      <c r="DE21" s="13">
        <v>272</v>
      </c>
      <c r="DF21" s="13">
        <v>255</v>
      </c>
      <c r="DG21" s="13">
        <v>251</v>
      </c>
      <c r="DH21" s="13">
        <v>254</v>
      </c>
      <c r="DI21" s="13">
        <v>209</v>
      </c>
      <c r="DJ21" s="13">
        <v>222</v>
      </c>
      <c r="DK21" s="13">
        <v>190</v>
      </c>
      <c r="DL21" s="13">
        <v>188</v>
      </c>
      <c r="DM21" s="13">
        <v>157</v>
      </c>
      <c r="DN21" s="13">
        <v>151</v>
      </c>
      <c r="DO21" s="13">
        <v>132</v>
      </c>
      <c r="DP21" s="13">
        <v>114</v>
      </c>
      <c r="DQ21" s="13">
        <v>123</v>
      </c>
      <c r="DR21" s="13">
        <v>89</v>
      </c>
      <c r="DS21" s="13">
        <v>98</v>
      </c>
      <c r="DT21" s="13">
        <v>97</v>
      </c>
      <c r="DU21" s="13">
        <v>83</v>
      </c>
      <c r="DV21" s="13">
        <v>69</v>
      </c>
      <c r="DW21" s="13">
        <v>96</v>
      </c>
      <c r="DX21" s="13">
        <v>76</v>
      </c>
      <c r="DY21" s="13">
        <v>53</v>
      </c>
      <c r="DZ21" s="13">
        <v>53</v>
      </c>
      <c r="EA21" s="13">
        <v>53</v>
      </c>
      <c r="EB21" s="13">
        <v>49</v>
      </c>
      <c r="EC21" s="13">
        <v>33</v>
      </c>
      <c r="ED21" s="13">
        <v>47</v>
      </c>
      <c r="EE21" s="13">
        <v>35</v>
      </c>
      <c r="EF21" s="13">
        <v>27</v>
      </c>
      <c r="EG21" s="13">
        <v>31</v>
      </c>
      <c r="EH21" s="13">
        <v>23</v>
      </c>
      <c r="EI21" s="13">
        <v>19</v>
      </c>
      <c r="EJ21" s="13">
        <v>17</v>
      </c>
      <c r="EK21" s="13">
        <v>15</v>
      </c>
      <c r="EL21" s="13">
        <v>9</v>
      </c>
      <c r="EM21" s="13">
        <v>12</v>
      </c>
      <c r="EN21" s="13">
        <v>11</v>
      </c>
      <c r="EO21" s="13">
        <v>5</v>
      </c>
      <c r="EP21" s="13">
        <v>1</v>
      </c>
      <c r="EQ21" s="13">
        <v>5</v>
      </c>
      <c r="ER21" s="13">
        <v>3</v>
      </c>
      <c r="ES21" s="13"/>
      <c r="ET21" s="13"/>
      <c r="EU21" s="13">
        <v>1</v>
      </c>
      <c r="EV21" s="13"/>
      <c r="EW21" s="13"/>
      <c r="EX21" s="13">
        <v>5</v>
      </c>
      <c r="EY21" s="57">
        <v>36472</v>
      </c>
      <c r="EZ21" s="13">
        <v>20</v>
      </c>
      <c r="FA21" s="13">
        <v>70</v>
      </c>
      <c r="FB21" s="13">
        <v>96</v>
      </c>
      <c r="FC21" s="13">
        <v>68</v>
      </c>
      <c r="FD21" s="13">
        <v>76</v>
      </c>
      <c r="FE21" s="13">
        <v>78</v>
      </c>
      <c r="FF21" s="13">
        <v>87</v>
      </c>
      <c r="FG21" s="13">
        <v>94</v>
      </c>
      <c r="FH21" s="13">
        <v>80</v>
      </c>
      <c r="FI21" s="13">
        <v>97</v>
      </c>
      <c r="FJ21" s="13">
        <v>106</v>
      </c>
      <c r="FK21" s="13">
        <v>107</v>
      </c>
      <c r="FL21" s="13">
        <v>143</v>
      </c>
      <c r="FM21" s="13">
        <v>151</v>
      </c>
      <c r="FN21" s="13">
        <v>186</v>
      </c>
      <c r="FO21" s="13">
        <v>219</v>
      </c>
      <c r="FP21" s="13">
        <v>237</v>
      </c>
      <c r="FQ21" s="13">
        <v>280</v>
      </c>
      <c r="FR21" s="13">
        <v>321</v>
      </c>
      <c r="FS21" s="13">
        <v>364</v>
      </c>
      <c r="FT21" s="13">
        <v>477</v>
      </c>
      <c r="FU21" s="13">
        <v>536</v>
      </c>
      <c r="FV21" s="13">
        <v>579</v>
      </c>
      <c r="FW21" s="13">
        <v>603</v>
      </c>
      <c r="FX21" s="13">
        <v>703</v>
      </c>
      <c r="FY21" s="13">
        <v>773</v>
      </c>
      <c r="FZ21" s="13">
        <v>840</v>
      </c>
      <c r="GA21" s="13">
        <v>873</v>
      </c>
      <c r="GB21" s="13">
        <v>877</v>
      </c>
      <c r="GC21" s="13">
        <v>984</v>
      </c>
      <c r="GD21" s="13">
        <v>979</v>
      </c>
      <c r="GE21" s="13">
        <v>947</v>
      </c>
      <c r="GF21" s="13">
        <v>932</v>
      </c>
      <c r="GG21" s="13">
        <v>1016</v>
      </c>
      <c r="GH21" s="13">
        <v>1033</v>
      </c>
      <c r="GI21" s="13">
        <v>1000</v>
      </c>
      <c r="GJ21" s="13">
        <v>963</v>
      </c>
      <c r="GK21" s="13">
        <v>908</v>
      </c>
      <c r="GL21" s="13">
        <v>1027</v>
      </c>
      <c r="GM21" s="13">
        <v>961</v>
      </c>
      <c r="GN21" s="13">
        <v>940</v>
      </c>
      <c r="GO21" s="13">
        <v>924</v>
      </c>
      <c r="GP21" s="13">
        <v>947</v>
      </c>
      <c r="GQ21" s="13">
        <v>924</v>
      </c>
      <c r="GR21" s="13">
        <v>839</v>
      </c>
      <c r="GS21" s="13">
        <v>748</v>
      </c>
      <c r="GT21" s="13">
        <v>729</v>
      </c>
      <c r="GU21" s="13">
        <v>703</v>
      </c>
      <c r="GV21" s="13">
        <v>676</v>
      </c>
      <c r="GW21" s="13">
        <v>640</v>
      </c>
      <c r="GX21" s="13">
        <v>557</v>
      </c>
      <c r="GY21" s="13">
        <v>550</v>
      </c>
      <c r="GZ21" s="13">
        <v>450</v>
      </c>
      <c r="HA21" s="13">
        <v>470</v>
      </c>
      <c r="HB21" s="13">
        <v>419</v>
      </c>
      <c r="HC21" s="13">
        <v>435</v>
      </c>
      <c r="HD21" s="13">
        <v>445</v>
      </c>
      <c r="HE21" s="13">
        <v>413</v>
      </c>
      <c r="HF21" s="13">
        <v>400</v>
      </c>
      <c r="HG21" s="13">
        <v>356</v>
      </c>
      <c r="HH21" s="13">
        <v>318</v>
      </c>
      <c r="HI21" s="13">
        <v>287</v>
      </c>
      <c r="HJ21" s="13">
        <v>271</v>
      </c>
      <c r="HK21" s="13">
        <v>283</v>
      </c>
      <c r="HL21" s="13">
        <v>255</v>
      </c>
      <c r="HM21" s="13">
        <v>227</v>
      </c>
      <c r="HN21" s="13">
        <v>221</v>
      </c>
      <c r="HO21" s="13">
        <v>192</v>
      </c>
      <c r="HP21" s="13">
        <v>213</v>
      </c>
      <c r="HQ21" s="13">
        <v>178</v>
      </c>
      <c r="HR21" s="13">
        <v>178</v>
      </c>
      <c r="HS21" s="13">
        <v>162</v>
      </c>
      <c r="HT21" s="13">
        <v>124</v>
      </c>
      <c r="HU21" s="13">
        <v>136</v>
      </c>
      <c r="HV21" s="13">
        <v>119</v>
      </c>
      <c r="HW21" s="13">
        <v>94</v>
      </c>
      <c r="HX21" s="13">
        <v>90</v>
      </c>
      <c r="HY21" s="13">
        <v>88</v>
      </c>
      <c r="HZ21" s="13">
        <v>91</v>
      </c>
      <c r="IA21" s="13">
        <v>75</v>
      </c>
      <c r="IB21" s="13">
        <v>88</v>
      </c>
      <c r="IC21" s="13">
        <v>71</v>
      </c>
      <c r="ID21" s="13">
        <v>62</v>
      </c>
      <c r="IE21" s="13">
        <v>46</v>
      </c>
      <c r="IF21" s="13">
        <v>57</v>
      </c>
      <c r="IG21" s="13">
        <v>28</v>
      </c>
      <c r="IH21" s="13">
        <v>35</v>
      </c>
      <c r="II21" s="13">
        <v>28</v>
      </c>
      <c r="IJ21" s="13">
        <v>20</v>
      </c>
      <c r="IK21" s="13">
        <v>19</v>
      </c>
      <c r="IL21" s="13">
        <v>17</v>
      </c>
      <c r="IM21" s="13">
        <v>12</v>
      </c>
      <c r="IN21" s="13">
        <v>13</v>
      </c>
      <c r="IO21" s="13">
        <v>11</v>
      </c>
      <c r="IP21" s="13">
        <v>8</v>
      </c>
      <c r="IQ21" s="13">
        <v>8</v>
      </c>
      <c r="IR21" s="13">
        <v>3</v>
      </c>
      <c r="IS21" s="13">
        <v>3</v>
      </c>
      <c r="IT21" s="13">
        <v>3</v>
      </c>
      <c r="IU21" s="13"/>
      <c r="IV21" s="13"/>
      <c r="IW21" s="13"/>
      <c r="IX21" s="13">
        <v>1</v>
      </c>
      <c r="IY21" s="13"/>
      <c r="IZ21" s="13"/>
      <c r="JA21" s="13"/>
      <c r="JB21" s="57">
        <v>36591</v>
      </c>
      <c r="JC21" s="13">
        <v>4</v>
      </c>
      <c r="JD21" s="13">
        <v>24</v>
      </c>
      <c r="JE21" s="13"/>
      <c r="JF21" s="13"/>
      <c r="JG21" s="13">
        <v>4</v>
      </c>
      <c r="JH21" s="13">
        <v>2</v>
      </c>
      <c r="JI21" s="13">
        <v>4</v>
      </c>
      <c r="JJ21" s="13"/>
      <c r="JK21" s="13">
        <v>3</v>
      </c>
      <c r="JL21" s="13">
        <v>7</v>
      </c>
      <c r="JM21" s="13">
        <v>5</v>
      </c>
      <c r="JN21" s="13">
        <v>5</v>
      </c>
      <c r="JO21" s="13">
        <v>4</v>
      </c>
      <c r="JP21" s="13">
        <v>2</v>
      </c>
      <c r="JQ21" s="13">
        <v>2</v>
      </c>
      <c r="JR21" s="13">
        <v>7</v>
      </c>
      <c r="JS21" s="13">
        <v>6</v>
      </c>
      <c r="JT21" s="13">
        <v>4</v>
      </c>
      <c r="JU21" s="13">
        <v>3</v>
      </c>
      <c r="JV21" s="13">
        <v>9</v>
      </c>
      <c r="JW21" s="13">
        <v>6</v>
      </c>
      <c r="JX21" s="13">
        <v>8</v>
      </c>
      <c r="JY21" s="13">
        <v>8</v>
      </c>
      <c r="JZ21" s="13">
        <v>9</v>
      </c>
      <c r="KA21" s="13">
        <v>14</v>
      </c>
      <c r="KB21" s="13">
        <v>12</v>
      </c>
      <c r="KC21" s="13">
        <v>15</v>
      </c>
      <c r="KD21" s="13">
        <v>12</v>
      </c>
      <c r="KE21" s="13">
        <v>13</v>
      </c>
      <c r="KF21" s="13">
        <v>7</v>
      </c>
      <c r="KG21" s="13">
        <v>8</v>
      </c>
      <c r="KH21" s="13">
        <v>12</v>
      </c>
      <c r="KI21" s="13">
        <v>5</v>
      </c>
      <c r="KJ21" s="13">
        <v>8</v>
      </c>
      <c r="KK21" s="13">
        <v>19</v>
      </c>
      <c r="KL21" s="13">
        <v>15</v>
      </c>
      <c r="KM21" s="13">
        <v>18</v>
      </c>
      <c r="KN21" s="13">
        <v>13</v>
      </c>
      <c r="KO21" s="13">
        <v>10</v>
      </c>
      <c r="KP21" s="13">
        <v>19</v>
      </c>
      <c r="KQ21" s="13">
        <v>17</v>
      </c>
      <c r="KR21" s="13">
        <v>17</v>
      </c>
      <c r="KS21" s="13">
        <v>16</v>
      </c>
      <c r="KT21" s="13">
        <v>11</v>
      </c>
      <c r="KU21" s="13">
        <v>12</v>
      </c>
      <c r="KV21" s="13">
        <v>10</v>
      </c>
      <c r="KW21" s="13">
        <v>10</v>
      </c>
      <c r="KX21" s="13">
        <v>4</v>
      </c>
      <c r="KY21" s="13">
        <v>11</v>
      </c>
      <c r="KZ21" s="13">
        <v>8</v>
      </c>
      <c r="LA21" s="13">
        <v>8</v>
      </c>
      <c r="LB21" s="13">
        <v>7</v>
      </c>
      <c r="LC21" s="13">
        <v>10</v>
      </c>
      <c r="LD21" s="13">
        <v>8</v>
      </c>
      <c r="LE21" s="13">
        <v>6</v>
      </c>
      <c r="LF21" s="13">
        <v>6</v>
      </c>
      <c r="LG21" s="13">
        <v>3</v>
      </c>
      <c r="LH21" s="13">
        <v>4</v>
      </c>
      <c r="LI21" s="13">
        <v>4</v>
      </c>
      <c r="LJ21" s="13">
        <v>4</v>
      </c>
      <c r="LK21" s="13">
        <v>4</v>
      </c>
      <c r="LL21" s="13">
        <v>7</v>
      </c>
      <c r="LM21" s="13">
        <v>2</v>
      </c>
      <c r="LN21" s="13">
        <v>3</v>
      </c>
      <c r="LO21" s="13">
        <v>4</v>
      </c>
      <c r="LP21" s="13">
        <v>3</v>
      </c>
      <c r="LQ21" s="13">
        <v>9</v>
      </c>
      <c r="LR21" s="13"/>
      <c r="LS21" s="13">
        <v>2</v>
      </c>
      <c r="LT21" s="13"/>
      <c r="LU21" s="13">
        <v>2</v>
      </c>
      <c r="LV21" s="13">
        <v>5</v>
      </c>
      <c r="LW21" s="13">
        <v>2</v>
      </c>
      <c r="LX21" s="13">
        <v>1</v>
      </c>
      <c r="LY21" s="13">
        <v>2</v>
      </c>
      <c r="LZ21" s="13">
        <v>1</v>
      </c>
      <c r="MA21" s="13">
        <v>2</v>
      </c>
      <c r="MB21" s="13">
        <v>1</v>
      </c>
      <c r="MC21" s="13"/>
      <c r="MD21" s="13">
        <v>1</v>
      </c>
      <c r="ME21" s="13">
        <v>5</v>
      </c>
      <c r="MF21" s="13">
        <v>1</v>
      </c>
      <c r="MG21" s="13">
        <v>3</v>
      </c>
      <c r="MH21" s="13"/>
      <c r="MI21" s="13">
        <v>1</v>
      </c>
      <c r="MJ21" s="13">
        <v>2</v>
      </c>
      <c r="MK21" s="13">
        <v>2</v>
      </c>
      <c r="ML21" s="13">
        <v>1</v>
      </c>
      <c r="MM21" s="13">
        <v>2</v>
      </c>
      <c r="MN21" s="13">
        <v>3</v>
      </c>
      <c r="MO21" s="13">
        <v>2</v>
      </c>
      <c r="MP21" s="13">
        <v>4</v>
      </c>
      <c r="MQ21" s="13"/>
      <c r="MR21" s="13"/>
      <c r="MS21" s="13">
        <v>1</v>
      </c>
      <c r="MT21" s="13"/>
      <c r="MU21" s="13">
        <v>2</v>
      </c>
      <c r="MV21" s="13"/>
      <c r="MW21" s="13">
        <v>2</v>
      </c>
      <c r="MX21" s="13"/>
      <c r="MY21" s="13"/>
      <c r="MZ21" s="13">
        <v>1</v>
      </c>
      <c r="NA21" s="13"/>
      <c r="NB21" s="13"/>
      <c r="NC21" s="13"/>
      <c r="ND21" s="13">
        <v>27</v>
      </c>
      <c r="NE21" s="57">
        <v>612</v>
      </c>
      <c r="NF21" s="13">
        <v>73675</v>
      </c>
      <c r="NG21" s="331"/>
      <c r="NH21" s="331"/>
      <c r="NI21" s="331"/>
      <c r="NJ21" s="331"/>
      <c r="NK21" s="331"/>
      <c r="NL21" s="331"/>
      <c r="NM21" s="331"/>
      <c r="NN21" s="331"/>
      <c r="NO21" s="331"/>
      <c r="NP21" s="331"/>
      <c r="NQ21" s="331"/>
    </row>
    <row r="22" spans="1:381">
      <c r="A22" s="5" t="s">
        <v>35</v>
      </c>
      <c r="B22" s="235">
        <f t="shared" si="26"/>
        <v>36</v>
      </c>
      <c r="C22" s="235">
        <f t="shared" si="27"/>
        <v>42</v>
      </c>
      <c r="D22" s="235">
        <f t="shared" si="28"/>
        <v>809</v>
      </c>
      <c r="E22" s="235">
        <f t="shared" si="29"/>
        <v>1038</v>
      </c>
      <c r="F22" s="235">
        <f t="shared" si="30"/>
        <v>3170</v>
      </c>
      <c r="G22" s="235">
        <f t="shared" si="31"/>
        <v>3502</v>
      </c>
      <c r="H22" s="235">
        <f t="shared" si="32"/>
        <v>3222</v>
      </c>
      <c r="I22" s="235">
        <f t="shared" si="33"/>
        <v>3150</v>
      </c>
      <c r="J22" s="235">
        <f t="shared" si="34"/>
        <v>2553</v>
      </c>
      <c r="K22" s="235">
        <f t="shared" si="35"/>
        <v>2503</v>
      </c>
      <c r="L22" s="235">
        <f t="shared" si="36"/>
        <v>1969</v>
      </c>
      <c r="M22" s="235">
        <f t="shared" si="37"/>
        <v>1932</v>
      </c>
      <c r="N22" s="235">
        <f t="shared" si="38"/>
        <v>1391</v>
      </c>
      <c r="O22" s="235">
        <f t="shared" si="39"/>
        <v>1235</v>
      </c>
      <c r="P22" s="235">
        <f t="shared" si="40"/>
        <v>592</v>
      </c>
      <c r="Q22" s="235">
        <f t="shared" si="41"/>
        <v>535</v>
      </c>
      <c r="R22" s="235">
        <f t="shared" si="42"/>
        <v>218</v>
      </c>
      <c r="S22" s="235">
        <f t="shared" si="43"/>
        <v>227</v>
      </c>
      <c r="T22" s="235">
        <f t="shared" si="44"/>
        <v>37</v>
      </c>
      <c r="U22" s="235">
        <f t="shared" si="45"/>
        <v>44</v>
      </c>
      <c r="W22" s="12" t="s">
        <v>28</v>
      </c>
      <c r="X22" s="613">
        <f t="shared" si="67"/>
        <v>264</v>
      </c>
      <c r="Y22" s="613">
        <f t="shared" si="68"/>
        <v>249</v>
      </c>
      <c r="Z22" s="613">
        <f t="shared" si="69"/>
        <v>3620</v>
      </c>
      <c r="AA22" s="613">
        <f t="shared" si="70"/>
        <v>4128</v>
      </c>
      <c r="AB22" s="613">
        <f t="shared" si="71"/>
        <v>9361</v>
      </c>
      <c r="AC22" s="613">
        <f t="shared" si="72"/>
        <v>9394</v>
      </c>
      <c r="AD22" s="613">
        <f t="shared" si="73"/>
        <v>8438</v>
      </c>
      <c r="AE22" s="613">
        <f t="shared" si="74"/>
        <v>8285</v>
      </c>
      <c r="AF22" s="613">
        <f t="shared" si="75"/>
        <v>6348</v>
      </c>
      <c r="AG22" s="613">
        <f t="shared" si="76"/>
        <v>6593</v>
      </c>
      <c r="AH22" s="613">
        <f t="shared" si="77"/>
        <v>4418</v>
      </c>
      <c r="AI22" s="613">
        <f t="shared" si="78"/>
        <v>4633</v>
      </c>
      <c r="AJ22" s="613">
        <f t="shared" si="79"/>
        <v>2689</v>
      </c>
      <c r="AK22" s="613">
        <f t="shared" si="80"/>
        <v>2594</v>
      </c>
      <c r="AL22" s="613">
        <f t="shared" si="81"/>
        <v>1185</v>
      </c>
      <c r="AM22" s="613">
        <f t="shared" si="82"/>
        <v>620</v>
      </c>
      <c r="AN22" s="613">
        <f t="shared" si="83"/>
        <v>345</v>
      </c>
      <c r="AO22" s="613">
        <f t="shared" si="84"/>
        <v>395</v>
      </c>
      <c r="AP22" s="613">
        <f t="shared" si="85"/>
        <v>46</v>
      </c>
      <c r="AQ22" s="613">
        <f t="shared" si="86"/>
        <v>78</v>
      </c>
      <c r="AR22" s="613">
        <f t="shared" si="87"/>
        <v>157</v>
      </c>
      <c r="AT22" s="12" t="s">
        <v>28</v>
      </c>
      <c r="AU22" s="13">
        <v>8</v>
      </c>
      <c r="AV22" s="13">
        <v>5</v>
      </c>
      <c r="AW22" s="13">
        <v>14</v>
      </c>
      <c r="AX22" s="13">
        <v>11</v>
      </c>
      <c r="AY22" s="13">
        <v>26</v>
      </c>
      <c r="AZ22" s="13">
        <v>23</v>
      </c>
      <c r="BA22" s="13">
        <v>27</v>
      </c>
      <c r="BB22" s="13">
        <v>46</v>
      </c>
      <c r="BC22" s="13">
        <v>44</v>
      </c>
      <c r="BD22" s="13">
        <v>45</v>
      </c>
      <c r="BE22" s="13">
        <v>76</v>
      </c>
      <c r="BF22" s="13">
        <v>111</v>
      </c>
      <c r="BG22" s="13">
        <v>171</v>
      </c>
      <c r="BH22" s="13">
        <v>244</v>
      </c>
      <c r="BI22" s="13">
        <v>352</v>
      </c>
      <c r="BJ22" s="13">
        <v>432</v>
      </c>
      <c r="BK22" s="13">
        <v>578</v>
      </c>
      <c r="BL22" s="13">
        <v>710</v>
      </c>
      <c r="BM22" s="13">
        <v>688</v>
      </c>
      <c r="BN22" s="13">
        <v>766</v>
      </c>
      <c r="BO22" s="13">
        <v>794</v>
      </c>
      <c r="BP22" s="13">
        <v>873</v>
      </c>
      <c r="BQ22" s="13">
        <v>930</v>
      </c>
      <c r="BR22" s="13">
        <v>922</v>
      </c>
      <c r="BS22" s="13">
        <v>956</v>
      </c>
      <c r="BT22" s="13">
        <v>980</v>
      </c>
      <c r="BU22" s="13">
        <v>979</v>
      </c>
      <c r="BV22" s="13">
        <v>988</v>
      </c>
      <c r="BW22" s="13">
        <v>962</v>
      </c>
      <c r="BX22" s="13">
        <v>1010</v>
      </c>
      <c r="BY22" s="13">
        <v>956</v>
      </c>
      <c r="BZ22" s="13">
        <v>916</v>
      </c>
      <c r="CA22" s="13">
        <v>831</v>
      </c>
      <c r="CB22" s="13">
        <v>869</v>
      </c>
      <c r="CC22" s="13">
        <v>863</v>
      </c>
      <c r="CD22" s="13">
        <v>851</v>
      </c>
      <c r="CE22" s="13">
        <v>740</v>
      </c>
      <c r="CF22" s="13">
        <v>770</v>
      </c>
      <c r="CG22" s="13">
        <v>735</v>
      </c>
      <c r="CH22" s="13">
        <v>754</v>
      </c>
      <c r="CI22" s="13">
        <v>788</v>
      </c>
      <c r="CJ22" s="13">
        <v>807</v>
      </c>
      <c r="CK22" s="13">
        <v>734</v>
      </c>
      <c r="CL22" s="13">
        <v>706</v>
      </c>
      <c r="CM22" s="13">
        <v>645</v>
      </c>
      <c r="CN22" s="13">
        <v>622</v>
      </c>
      <c r="CO22" s="13">
        <v>583</v>
      </c>
      <c r="CP22" s="13">
        <v>562</v>
      </c>
      <c r="CQ22" s="13">
        <v>582</v>
      </c>
      <c r="CR22" s="13">
        <v>564</v>
      </c>
      <c r="CS22" s="13">
        <v>547</v>
      </c>
      <c r="CT22" s="13">
        <v>465</v>
      </c>
      <c r="CU22" s="13">
        <v>498</v>
      </c>
      <c r="CV22" s="13">
        <v>496</v>
      </c>
      <c r="CW22" s="13">
        <v>460</v>
      </c>
      <c r="CX22" s="13">
        <v>449</v>
      </c>
      <c r="CY22" s="13">
        <v>433</v>
      </c>
      <c r="CZ22" s="13">
        <v>444</v>
      </c>
      <c r="DA22" s="13">
        <v>419</v>
      </c>
      <c r="DB22" s="13">
        <v>422</v>
      </c>
      <c r="DC22" s="13">
        <v>348</v>
      </c>
      <c r="DD22" s="13">
        <v>307</v>
      </c>
      <c r="DE22" s="13">
        <v>296</v>
      </c>
      <c r="DF22" s="13">
        <v>296</v>
      </c>
      <c r="DG22" s="13">
        <v>265</v>
      </c>
      <c r="DH22" s="13">
        <v>255</v>
      </c>
      <c r="DI22" s="13">
        <v>247</v>
      </c>
      <c r="DJ22" s="13">
        <v>233</v>
      </c>
      <c r="DK22" s="13">
        <v>189</v>
      </c>
      <c r="DL22" s="13">
        <v>158</v>
      </c>
      <c r="DM22" s="13">
        <v>92</v>
      </c>
      <c r="DN22" s="13">
        <v>80</v>
      </c>
      <c r="DO22" s="13">
        <v>83</v>
      </c>
      <c r="DP22" s="13">
        <v>66</v>
      </c>
      <c r="DQ22" s="13">
        <v>52</v>
      </c>
      <c r="DR22" s="13">
        <v>41</v>
      </c>
      <c r="DS22" s="13">
        <v>48</v>
      </c>
      <c r="DT22" s="13">
        <v>50</v>
      </c>
      <c r="DU22" s="13">
        <v>50</v>
      </c>
      <c r="DV22" s="13">
        <v>58</v>
      </c>
      <c r="DW22" s="13">
        <v>61</v>
      </c>
      <c r="DX22" s="13">
        <v>51</v>
      </c>
      <c r="DY22" s="13">
        <v>47</v>
      </c>
      <c r="DZ22" s="13">
        <v>47</v>
      </c>
      <c r="EA22" s="13">
        <v>39</v>
      </c>
      <c r="EB22" s="13">
        <v>37</v>
      </c>
      <c r="EC22" s="13">
        <v>36</v>
      </c>
      <c r="ED22" s="13">
        <v>28</v>
      </c>
      <c r="EE22" s="13">
        <v>37</v>
      </c>
      <c r="EF22" s="13">
        <v>12</v>
      </c>
      <c r="EG22" s="13">
        <v>14</v>
      </c>
      <c r="EH22" s="13">
        <v>17</v>
      </c>
      <c r="EI22" s="13">
        <v>16</v>
      </c>
      <c r="EJ22" s="13">
        <v>14</v>
      </c>
      <c r="EK22" s="13">
        <v>6</v>
      </c>
      <c r="EL22" s="13">
        <v>3</v>
      </c>
      <c r="EM22" s="13">
        <v>3</v>
      </c>
      <c r="EN22" s="13">
        <v>2</v>
      </c>
      <c r="EO22" s="13">
        <v>3</v>
      </c>
      <c r="EP22" s="13"/>
      <c r="EQ22" s="13"/>
      <c r="ER22" s="13"/>
      <c r="ES22" s="13"/>
      <c r="ET22" s="13"/>
      <c r="EU22" s="13"/>
      <c r="EV22" s="13"/>
      <c r="EW22" s="13"/>
      <c r="EX22" s="13">
        <v>8</v>
      </c>
      <c r="EY22" s="57">
        <v>36977</v>
      </c>
      <c r="EZ22" s="13">
        <v>12</v>
      </c>
      <c r="FA22" s="13">
        <v>11</v>
      </c>
      <c r="FB22" s="13">
        <v>9</v>
      </c>
      <c r="FC22" s="13">
        <v>11</v>
      </c>
      <c r="FD22" s="13">
        <v>20</v>
      </c>
      <c r="FE22" s="13">
        <v>26</v>
      </c>
      <c r="FF22" s="13">
        <v>30</v>
      </c>
      <c r="FG22" s="13">
        <v>40</v>
      </c>
      <c r="FH22" s="13">
        <v>42</v>
      </c>
      <c r="FI22" s="13">
        <v>63</v>
      </c>
      <c r="FJ22" s="13">
        <v>76</v>
      </c>
      <c r="FK22" s="13">
        <v>111</v>
      </c>
      <c r="FL22" s="13">
        <v>165</v>
      </c>
      <c r="FM22" s="13">
        <v>208</v>
      </c>
      <c r="FN22" s="13">
        <v>262</v>
      </c>
      <c r="FO22" s="13">
        <v>378</v>
      </c>
      <c r="FP22" s="13">
        <v>560</v>
      </c>
      <c r="FQ22" s="13">
        <v>527</v>
      </c>
      <c r="FR22" s="13">
        <v>627</v>
      </c>
      <c r="FS22" s="13">
        <v>706</v>
      </c>
      <c r="FT22" s="13">
        <v>811</v>
      </c>
      <c r="FU22" s="13">
        <v>822</v>
      </c>
      <c r="FV22" s="13">
        <v>913</v>
      </c>
      <c r="FW22" s="13">
        <v>921</v>
      </c>
      <c r="FX22" s="13">
        <v>986</v>
      </c>
      <c r="FY22" s="13">
        <v>960</v>
      </c>
      <c r="FZ22" s="13">
        <v>967</v>
      </c>
      <c r="GA22" s="13">
        <v>958</v>
      </c>
      <c r="GB22" s="13">
        <v>968</v>
      </c>
      <c r="GC22" s="13">
        <v>1055</v>
      </c>
      <c r="GD22" s="13">
        <v>1003</v>
      </c>
      <c r="GE22" s="13">
        <v>919</v>
      </c>
      <c r="GF22" s="13">
        <v>887</v>
      </c>
      <c r="GG22" s="13">
        <v>897</v>
      </c>
      <c r="GH22" s="13">
        <v>840</v>
      </c>
      <c r="GI22" s="13">
        <v>826</v>
      </c>
      <c r="GJ22" s="13">
        <v>781</v>
      </c>
      <c r="GK22" s="13">
        <v>705</v>
      </c>
      <c r="GL22" s="13">
        <v>763</v>
      </c>
      <c r="GM22" s="13">
        <v>817</v>
      </c>
      <c r="GN22" s="13">
        <v>756</v>
      </c>
      <c r="GO22" s="13">
        <v>769</v>
      </c>
      <c r="GP22" s="13">
        <v>697</v>
      </c>
      <c r="GQ22" s="13">
        <v>654</v>
      </c>
      <c r="GR22" s="13">
        <v>670</v>
      </c>
      <c r="GS22" s="13">
        <v>568</v>
      </c>
      <c r="GT22" s="13">
        <v>590</v>
      </c>
      <c r="GU22" s="13">
        <v>529</v>
      </c>
      <c r="GV22" s="13">
        <v>569</v>
      </c>
      <c r="GW22" s="13">
        <v>546</v>
      </c>
      <c r="GX22" s="13">
        <v>488</v>
      </c>
      <c r="GY22" s="13">
        <v>504</v>
      </c>
      <c r="GZ22" s="13">
        <v>456</v>
      </c>
      <c r="HA22" s="13">
        <v>502</v>
      </c>
      <c r="HB22" s="13">
        <v>407</v>
      </c>
      <c r="HC22" s="13">
        <v>454</v>
      </c>
      <c r="HD22" s="13">
        <v>415</v>
      </c>
      <c r="HE22" s="13">
        <v>409</v>
      </c>
      <c r="HF22" s="13">
        <v>389</v>
      </c>
      <c r="HG22" s="13">
        <v>394</v>
      </c>
      <c r="HH22" s="13">
        <v>335</v>
      </c>
      <c r="HI22" s="13">
        <v>329</v>
      </c>
      <c r="HJ22" s="13">
        <v>332</v>
      </c>
      <c r="HK22" s="13">
        <v>287</v>
      </c>
      <c r="HL22" s="13">
        <v>297</v>
      </c>
      <c r="HM22" s="13">
        <v>257</v>
      </c>
      <c r="HN22" s="13">
        <v>226</v>
      </c>
      <c r="HO22" s="13">
        <v>221</v>
      </c>
      <c r="HP22" s="13">
        <v>213</v>
      </c>
      <c r="HQ22" s="13">
        <v>192</v>
      </c>
      <c r="HR22" s="13">
        <v>182</v>
      </c>
      <c r="HS22" s="13">
        <v>170</v>
      </c>
      <c r="HT22" s="13">
        <v>144</v>
      </c>
      <c r="HU22" s="13">
        <v>118</v>
      </c>
      <c r="HV22" s="13">
        <v>127</v>
      </c>
      <c r="HW22" s="13">
        <v>116</v>
      </c>
      <c r="HX22" s="13">
        <v>98</v>
      </c>
      <c r="HY22" s="13">
        <v>75</v>
      </c>
      <c r="HZ22" s="13">
        <v>72</v>
      </c>
      <c r="IA22" s="13">
        <v>83</v>
      </c>
      <c r="IB22" s="13">
        <v>59</v>
      </c>
      <c r="IC22" s="13">
        <v>50</v>
      </c>
      <c r="ID22" s="13">
        <v>47</v>
      </c>
      <c r="IE22" s="13">
        <v>45</v>
      </c>
      <c r="IF22" s="13">
        <v>40</v>
      </c>
      <c r="IG22" s="13">
        <v>32</v>
      </c>
      <c r="IH22" s="13">
        <v>27</v>
      </c>
      <c r="II22" s="13">
        <v>17</v>
      </c>
      <c r="IJ22" s="13">
        <v>10</v>
      </c>
      <c r="IK22" s="13">
        <v>18</v>
      </c>
      <c r="IL22" s="13">
        <v>14</v>
      </c>
      <c r="IM22" s="13">
        <v>11</v>
      </c>
      <c r="IN22" s="13">
        <v>6</v>
      </c>
      <c r="IO22" s="13">
        <v>5</v>
      </c>
      <c r="IP22" s="13">
        <v>2</v>
      </c>
      <c r="IQ22" s="13">
        <v>3</v>
      </c>
      <c r="IR22" s="13">
        <v>3</v>
      </c>
      <c r="IS22" s="13">
        <v>1</v>
      </c>
      <c r="IT22" s="13">
        <v>1</v>
      </c>
      <c r="IU22" s="13"/>
      <c r="IV22" s="13"/>
      <c r="IW22" s="13"/>
      <c r="IX22" s="13"/>
      <c r="IY22" s="13"/>
      <c r="IZ22" s="13"/>
      <c r="JA22" s="13">
        <v>7</v>
      </c>
      <c r="JB22" s="57">
        <v>36721</v>
      </c>
      <c r="JC22" s="13"/>
      <c r="JD22" s="13">
        <v>2</v>
      </c>
      <c r="JE22" s="13"/>
      <c r="JF22" s="13"/>
      <c r="JG22" s="13"/>
      <c r="JH22" s="13"/>
      <c r="JI22" s="13"/>
      <c r="JJ22" s="13"/>
      <c r="JK22" s="13"/>
      <c r="JL22" s="13"/>
      <c r="JM22" s="13">
        <v>1</v>
      </c>
      <c r="JN22" s="13">
        <v>2</v>
      </c>
      <c r="JO22" s="13">
        <v>3</v>
      </c>
      <c r="JP22" s="13"/>
      <c r="JQ22" s="13">
        <v>2</v>
      </c>
      <c r="JR22" s="13">
        <v>1</v>
      </c>
      <c r="JS22" s="13">
        <v>1</v>
      </c>
      <c r="JT22" s="13">
        <v>3</v>
      </c>
      <c r="JU22" s="13">
        <v>2</v>
      </c>
      <c r="JV22" s="13">
        <v>4</v>
      </c>
      <c r="JW22" s="13">
        <v>3</v>
      </c>
      <c r="JX22" s="13">
        <v>2</v>
      </c>
      <c r="JY22" s="13">
        <v>1</v>
      </c>
      <c r="JZ22" s="13">
        <v>4</v>
      </c>
      <c r="KA22" s="13">
        <v>3</v>
      </c>
      <c r="KB22" s="13">
        <v>2</v>
      </c>
      <c r="KC22" s="13">
        <v>1</v>
      </c>
      <c r="KD22" s="13">
        <v>2</v>
      </c>
      <c r="KE22" s="13">
        <v>2</v>
      </c>
      <c r="KF22" s="13">
        <v>3</v>
      </c>
      <c r="KG22" s="13">
        <v>5</v>
      </c>
      <c r="KH22" s="13">
        <v>3</v>
      </c>
      <c r="KI22" s="13">
        <v>2</v>
      </c>
      <c r="KJ22" s="13">
        <v>2</v>
      </c>
      <c r="KK22" s="13">
        <v>3</v>
      </c>
      <c r="KL22" s="13">
        <v>6</v>
      </c>
      <c r="KM22" s="13">
        <v>4</v>
      </c>
      <c r="KN22" s="13"/>
      <c r="KO22" s="13">
        <v>3</v>
      </c>
      <c r="KP22" s="13">
        <v>1</v>
      </c>
      <c r="KQ22" s="13">
        <v>4</v>
      </c>
      <c r="KR22" s="13">
        <v>4</v>
      </c>
      <c r="KS22" s="13">
        <v>1</v>
      </c>
      <c r="KT22" s="13">
        <v>2</v>
      </c>
      <c r="KU22" s="13">
        <v>1</v>
      </c>
      <c r="KV22" s="13">
        <v>1</v>
      </c>
      <c r="KW22" s="13"/>
      <c r="KX22" s="13">
        <v>1</v>
      </c>
      <c r="KY22" s="13">
        <v>3</v>
      </c>
      <c r="KZ22" s="13">
        <v>2</v>
      </c>
      <c r="LA22" s="13">
        <v>1</v>
      </c>
      <c r="LB22" s="13">
        <v>4</v>
      </c>
      <c r="LC22" s="13">
        <v>1</v>
      </c>
      <c r="LD22" s="13">
        <v>1</v>
      </c>
      <c r="LE22" s="13">
        <v>1</v>
      </c>
      <c r="LF22" s="13"/>
      <c r="LG22" s="13">
        <v>1</v>
      </c>
      <c r="LH22" s="13">
        <v>1</v>
      </c>
      <c r="LI22" s="13">
        <v>1</v>
      </c>
      <c r="LJ22" s="13"/>
      <c r="LK22" s="13"/>
      <c r="LL22" s="13">
        <v>1</v>
      </c>
      <c r="LM22" s="13">
        <v>1</v>
      </c>
      <c r="LN22" s="13">
        <v>2</v>
      </c>
      <c r="LO22" s="13">
        <v>1</v>
      </c>
      <c r="LP22" s="13"/>
      <c r="LQ22" s="13"/>
      <c r="LR22" s="13"/>
      <c r="LS22" s="13">
        <v>1</v>
      </c>
      <c r="LT22" s="13">
        <v>1</v>
      </c>
      <c r="LU22" s="13"/>
      <c r="LV22" s="13">
        <v>2</v>
      </c>
      <c r="LW22" s="13">
        <v>1</v>
      </c>
      <c r="LX22" s="13">
        <v>1</v>
      </c>
      <c r="LY22" s="13"/>
      <c r="LZ22" s="13">
        <v>2</v>
      </c>
      <c r="MA22" s="13"/>
      <c r="MB22" s="13"/>
      <c r="MC22" s="13">
        <v>2</v>
      </c>
      <c r="MD22" s="13"/>
      <c r="ME22" s="13">
        <v>1</v>
      </c>
      <c r="MF22" s="13">
        <v>1</v>
      </c>
      <c r="MG22" s="13">
        <v>1</v>
      </c>
      <c r="MH22" s="13">
        <v>1</v>
      </c>
      <c r="MI22" s="13"/>
      <c r="MJ22" s="13">
        <v>2</v>
      </c>
      <c r="MK22" s="13">
        <v>3</v>
      </c>
      <c r="ML22" s="13"/>
      <c r="MM22" s="13"/>
      <c r="MN22" s="13"/>
      <c r="MO22" s="13"/>
      <c r="MP22" s="13">
        <v>2</v>
      </c>
      <c r="MQ22" s="13"/>
      <c r="MR22" s="13">
        <v>1</v>
      </c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>
        <v>12</v>
      </c>
      <c r="NE22" s="57">
        <v>142</v>
      </c>
      <c r="NF22" s="13">
        <v>73840</v>
      </c>
      <c r="NG22" s="331"/>
      <c r="NH22" s="331"/>
      <c r="NI22" s="331"/>
      <c r="NJ22" s="331"/>
      <c r="NK22" s="331"/>
      <c r="NL22" s="331"/>
      <c r="NM22" s="331"/>
      <c r="NN22" s="331"/>
      <c r="NO22" s="331"/>
      <c r="NP22" s="331"/>
      <c r="NQ22" s="331"/>
    </row>
    <row r="23" spans="1:381">
      <c r="A23" s="5" t="s">
        <v>181</v>
      </c>
      <c r="B23" s="235">
        <f t="shared" si="26"/>
        <v>1737</v>
      </c>
      <c r="C23" s="235">
        <f t="shared" si="27"/>
        <v>1656</v>
      </c>
      <c r="D23" s="235">
        <f t="shared" si="28"/>
        <v>3730</v>
      </c>
      <c r="E23" s="235">
        <f t="shared" si="29"/>
        <v>4161</v>
      </c>
      <c r="F23" s="235">
        <f t="shared" si="30"/>
        <v>10172</v>
      </c>
      <c r="G23" s="235">
        <f t="shared" si="31"/>
        <v>10658</v>
      </c>
      <c r="H23" s="235">
        <f t="shared" si="32"/>
        <v>12532</v>
      </c>
      <c r="I23" s="235">
        <f t="shared" si="33"/>
        <v>12866</v>
      </c>
      <c r="J23" s="235">
        <f t="shared" si="34"/>
        <v>10140</v>
      </c>
      <c r="K23" s="235">
        <f t="shared" si="35"/>
        <v>10319</v>
      </c>
      <c r="L23" s="235">
        <f t="shared" si="36"/>
        <v>6479</v>
      </c>
      <c r="M23" s="235">
        <f t="shared" si="37"/>
        <v>6838</v>
      </c>
      <c r="N23" s="235">
        <f t="shared" si="38"/>
        <v>3786</v>
      </c>
      <c r="O23" s="235">
        <f t="shared" si="39"/>
        <v>3811</v>
      </c>
      <c r="P23" s="235">
        <f t="shared" si="40"/>
        <v>1765</v>
      </c>
      <c r="Q23" s="235">
        <f t="shared" si="41"/>
        <v>1750</v>
      </c>
      <c r="R23" s="235">
        <f t="shared" si="42"/>
        <v>580</v>
      </c>
      <c r="S23" s="235">
        <f t="shared" si="43"/>
        <v>772</v>
      </c>
      <c r="T23" s="235">
        <f t="shared" si="44"/>
        <v>111</v>
      </c>
      <c r="U23" s="235">
        <f t="shared" si="45"/>
        <v>223</v>
      </c>
      <c r="W23" s="12" t="s">
        <v>30</v>
      </c>
      <c r="X23" s="613">
        <f t="shared" si="67"/>
        <v>1487</v>
      </c>
      <c r="Y23" s="613">
        <f t="shared" si="68"/>
        <v>1381</v>
      </c>
      <c r="Z23" s="613">
        <f t="shared" si="69"/>
        <v>3401</v>
      </c>
      <c r="AA23" s="613">
        <f t="shared" si="70"/>
        <v>3691</v>
      </c>
      <c r="AB23" s="613">
        <f t="shared" si="71"/>
        <v>6308</v>
      </c>
      <c r="AC23" s="613">
        <f t="shared" si="72"/>
        <v>6344</v>
      </c>
      <c r="AD23" s="613">
        <f t="shared" si="73"/>
        <v>5205</v>
      </c>
      <c r="AE23" s="613">
        <f t="shared" si="74"/>
        <v>5232</v>
      </c>
      <c r="AF23" s="613">
        <f t="shared" si="75"/>
        <v>4059</v>
      </c>
      <c r="AG23" s="613">
        <f t="shared" si="76"/>
        <v>4109</v>
      </c>
      <c r="AH23" s="613">
        <f t="shared" si="77"/>
        <v>2863</v>
      </c>
      <c r="AI23" s="613">
        <f t="shared" si="78"/>
        <v>2870</v>
      </c>
      <c r="AJ23" s="613">
        <f t="shared" si="79"/>
        <v>1624</v>
      </c>
      <c r="AK23" s="613">
        <f t="shared" si="80"/>
        <v>1619</v>
      </c>
      <c r="AL23" s="613">
        <f t="shared" si="81"/>
        <v>687</v>
      </c>
      <c r="AM23" s="613">
        <f t="shared" si="82"/>
        <v>663</v>
      </c>
      <c r="AN23" s="613">
        <f t="shared" si="83"/>
        <v>204</v>
      </c>
      <c r="AO23" s="613">
        <f t="shared" si="84"/>
        <v>322</v>
      </c>
      <c r="AP23" s="613">
        <f t="shared" si="85"/>
        <v>33</v>
      </c>
      <c r="AQ23" s="613">
        <f t="shared" si="86"/>
        <v>58</v>
      </c>
      <c r="AR23" s="613">
        <f t="shared" si="87"/>
        <v>48</v>
      </c>
      <c r="AT23" s="12" t="s">
        <v>30</v>
      </c>
      <c r="AU23" s="13">
        <v>55</v>
      </c>
      <c r="AV23" s="13">
        <v>88</v>
      </c>
      <c r="AW23" s="13">
        <v>127</v>
      </c>
      <c r="AX23" s="13">
        <v>125</v>
      </c>
      <c r="AY23" s="13">
        <v>126</v>
      </c>
      <c r="AZ23" s="13">
        <v>142</v>
      </c>
      <c r="BA23" s="13">
        <v>166</v>
      </c>
      <c r="BB23" s="13">
        <v>185</v>
      </c>
      <c r="BC23" s="13">
        <v>184</v>
      </c>
      <c r="BD23" s="13">
        <v>183</v>
      </c>
      <c r="BE23" s="13">
        <v>200</v>
      </c>
      <c r="BF23" s="13">
        <v>242</v>
      </c>
      <c r="BG23" s="13">
        <v>290</v>
      </c>
      <c r="BH23" s="13">
        <v>299</v>
      </c>
      <c r="BI23" s="13">
        <v>323</v>
      </c>
      <c r="BJ23" s="13">
        <v>366</v>
      </c>
      <c r="BK23" s="13">
        <v>397</v>
      </c>
      <c r="BL23" s="13">
        <v>485</v>
      </c>
      <c r="BM23" s="13">
        <v>539</v>
      </c>
      <c r="BN23" s="13">
        <v>550</v>
      </c>
      <c r="BO23" s="13">
        <v>577</v>
      </c>
      <c r="BP23" s="13">
        <v>656</v>
      </c>
      <c r="BQ23" s="13">
        <v>648</v>
      </c>
      <c r="BR23" s="13">
        <v>652</v>
      </c>
      <c r="BS23" s="13">
        <v>652</v>
      </c>
      <c r="BT23" s="13">
        <v>606</v>
      </c>
      <c r="BU23" s="13">
        <v>653</v>
      </c>
      <c r="BV23" s="13">
        <v>647</v>
      </c>
      <c r="BW23" s="13">
        <v>638</v>
      </c>
      <c r="BX23" s="13">
        <v>615</v>
      </c>
      <c r="BY23" s="13">
        <v>602</v>
      </c>
      <c r="BZ23" s="13">
        <v>584</v>
      </c>
      <c r="CA23" s="13">
        <v>536</v>
      </c>
      <c r="CB23" s="13">
        <v>560</v>
      </c>
      <c r="CC23" s="13">
        <v>525</v>
      </c>
      <c r="CD23" s="13">
        <v>541</v>
      </c>
      <c r="CE23" s="13">
        <v>490</v>
      </c>
      <c r="CF23" s="13">
        <v>424</v>
      </c>
      <c r="CG23" s="13">
        <v>501</v>
      </c>
      <c r="CH23" s="13">
        <v>469</v>
      </c>
      <c r="CI23" s="13">
        <v>457</v>
      </c>
      <c r="CJ23" s="13">
        <v>505</v>
      </c>
      <c r="CK23" s="13">
        <v>430</v>
      </c>
      <c r="CL23" s="13">
        <v>447</v>
      </c>
      <c r="CM23" s="13">
        <v>435</v>
      </c>
      <c r="CN23" s="13">
        <v>385</v>
      </c>
      <c r="CO23" s="13">
        <v>410</v>
      </c>
      <c r="CP23" s="13">
        <v>353</v>
      </c>
      <c r="CQ23" s="13">
        <v>362</v>
      </c>
      <c r="CR23" s="13">
        <v>325</v>
      </c>
      <c r="CS23" s="13">
        <v>311</v>
      </c>
      <c r="CT23" s="13">
        <v>325</v>
      </c>
      <c r="CU23" s="13">
        <v>334</v>
      </c>
      <c r="CV23" s="13">
        <v>304</v>
      </c>
      <c r="CW23" s="13">
        <v>299</v>
      </c>
      <c r="CX23" s="13">
        <v>288</v>
      </c>
      <c r="CY23" s="13">
        <v>285</v>
      </c>
      <c r="CZ23" s="13">
        <v>240</v>
      </c>
      <c r="DA23" s="13">
        <v>270</v>
      </c>
      <c r="DB23" s="13">
        <v>214</v>
      </c>
      <c r="DC23" s="13">
        <v>207</v>
      </c>
      <c r="DD23" s="13">
        <v>218</v>
      </c>
      <c r="DE23" s="13">
        <v>199</v>
      </c>
      <c r="DF23" s="13">
        <v>181</v>
      </c>
      <c r="DG23" s="13">
        <v>181</v>
      </c>
      <c r="DH23" s="13">
        <v>148</v>
      </c>
      <c r="DI23" s="13">
        <v>139</v>
      </c>
      <c r="DJ23" s="13">
        <v>125</v>
      </c>
      <c r="DK23" s="13">
        <v>108</v>
      </c>
      <c r="DL23" s="13">
        <v>113</v>
      </c>
      <c r="DM23" s="13">
        <v>84</v>
      </c>
      <c r="DN23" s="13">
        <v>82</v>
      </c>
      <c r="DO23" s="13">
        <v>85</v>
      </c>
      <c r="DP23" s="13">
        <v>83</v>
      </c>
      <c r="DQ23" s="13">
        <v>52</v>
      </c>
      <c r="DR23" s="13">
        <v>60</v>
      </c>
      <c r="DS23" s="13">
        <v>55</v>
      </c>
      <c r="DT23" s="13">
        <v>51</v>
      </c>
      <c r="DU23" s="13">
        <v>57</v>
      </c>
      <c r="DV23" s="13">
        <v>54</v>
      </c>
      <c r="DW23" s="13">
        <v>61</v>
      </c>
      <c r="DX23" s="13">
        <v>41</v>
      </c>
      <c r="DY23" s="13">
        <v>37</v>
      </c>
      <c r="DZ23" s="13">
        <v>41</v>
      </c>
      <c r="EA23" s="13">
        <v>38</v>
      </c>
      <c r="EB23" s="13">
        <v>27</v>
      </c>
      <c r="EC23" s="13">
        <v>26</v>
      </c>
      <c r="ED23" s="13">
        <v>17</v>
      </c>
      <c r="EE23" s="13">
        <v>18</v>
      </c>
      <c r="EF23" s="13">
        <v>16</v>
      </c>
      <c r="EG23" s="13">
        <v>13</v>
      </c>
      <c r="EH23" s="13">
        <v>11</v>
      </c>
      <c r="EI23" s="13">
        <v>7</v>
      </c>
      <c r="EJ23" s="13">
        <v>8</v>
      </c>
      <c r="EK23" s="13">
        <v>5</v>
      </c>
      <c r="EL23" s="13">
        <v>5</v>
      </c>
      <c r="EM23" s="13">
        <v>4</v>
      </c>
      <c r="EN23" s="13">
        <v>2</v>
      </c>
      <c r="EO23" s="13"/>
      <c r="EP23" s="13">
        <v>1</v>
      </c>
      <c r="EQ23" s="13">
        <v>1</v>
      </c>
      <c r="ER23" s="13">
        <v>1</v>
      </c>
      <c r="ES23" s="13"/>
      <c r="ET23" s="13"/>
      <c r="EU23" s="13"/>
      <c r="EV23" s="13"/>
      <c r="EW23" s="13"/>
      <c r="EX23" s="13"/>
      <c r="EY23" s="57">
        <v>26289</v>
      </c>
      <c r="EZ23" s="13">
        <v>54</v>
      </c>
      <c r="FA23" s="13">
        <v>105</v>
      </c>
      <c r="FB23" s="13">
        <v>130</v>
      </c>
      <c r="FC23" s="13">
        <v>127</v>
      </c>
      <c r="FD23" s="13">
        <v>121</v>
      </c>
      <c r="FE23" s="13">
        <v>170</v>
      </c>
      <c r="FF23" s="13">
        <v>174</v>
      </c>
      <c r="FG23" s="13">
        <v>197</v>
      </c>
      <c r="FH23" s="13">
        <v>200</v>
      </c>
      <c r="FI23" s="13">
        <v>209</v>
      </c>
      <c r="FJ23" s="13">
        <v>223</v>
      </c>
      <c r="FK23" s="13">
        <v>259</v>
      </c>
      <c r="FL23" s="13">
        <v>259</v>
      </c>
      <c r="FM23" s="13">
        <v>274</v>
      </c>
      <c r="FN23" s="13">
        <v>303</v>
      </c>
      <c r="FO23" s="13">
        <v>338</v>
      </c>
      <c r="FP23" s="13">
        <v>353</v>
      </c>
      <c r="FQ23" s="13">
        <v>422</v>
      </c>
      <c r="FR23" s="13">
        <v>488</v>
      </c>
      <c r="FS23" s="13">
        <v>482</v>
      </c>
      <c r="FT23" s="13">
        <v>557</v>
      </c>
      <c r="FU23" s="13">
        <v>579</v>
      </c>
      <c r="FV23" s="13">
        <v>614</v>
      </c>
      <c r="FW23" s="13">
        <v>651</v>
      </c>
      <c r="FX23" s="13">
        <v>656</v>
      </c>
      <c r="FY23" s="13">
        <v>647</v>
      </c>
      <c r="FZ23" s="13">
        <v>658</v>
      </c>
      <c r="GA23" s="13">
        <v>657</v>
      </c>
      <c r="GB23" s="13">
        <v>647</v>
      </c>
      <c r="GC23" s="13">
        <v>642</v>
      </c>
      <c r="GD23" s="13">
        <v>601</v>
      </c>
      <c r="GE23" s="13">
        <v>535</v>
      </c>
      <c r="GF23" s="13">
        <v>552</v>
      </c>
      <c r="GG23" s="13">
        <v>566</v>
      </c>
      <c r="GH23" s="13">
        <v>530</v>
      </c>
      <c r="GI23" s="13">
        <v>473</v>
      </c>
      <c r="GJ23" s="13">
        <v>510</v>
      </c>
      <c r="GK23" s="13">
        <v>465</v>
      </c>
      <c r="GL23" s="13">
        <v>490</v>
      </c>
      <c r="GM23" s="13">
        <v>483</v>
      </c>
      <c r="GN23" s="13">
        <v>462</v>
      </c>
      <c r="GO23" s="13">
        <v>484</v>
      </c>
      <c r="GP23" s="13">
        <v>461</v>
      </c>
      <c r="GQ23" s="13">
        <v>428</v>
      </c>
      <c r="GR23" s="13">
        <v>421</v>
      </c>
      <c r="GS23" s="13">
        <v>417</v>
      </c>
      <c r="GT23" s="13">
        <v>370</v>
      </c>
      <c r="GU23" s="13">
        <v>345</v>
      </c>
      <c r="GV23" s="13">
        <v>328</v>
      </c>
      <c r="GW23" s="13">
        <v>343</v>
      </c>
      <c r="GX23" s="13">
        <v>341</v>
      </c>
      <c r="GY23" s="13">
        <v>309</v>
      </c>
      <c r="GZ23" s="13">
        <v>304</v>
      </c>
      <c r="HA23" s="13">
        <v>307</v>
      </c>
      <c r="HB23" s="13">
        <v>309</v>
      </c>
      <c r="HC23" s="13">
        <v>266</v>
      </c>
      <c r="HD23" s="13">
        <v>256</v>
      </c>
      <c r="HE23" s="13">
        <v>273</v>
      </c>
      <c r="HF23" s="13">
        <v>251</v>
      </c>
      <c r="HG23" s="13">
        <v>247</v>
      </c>
      <c r="HH23" s="13">
        <v>189</v>
      </c>
      <c r="HI23" s="13">
        <v>162</v>
      </c>
      <c r="HJ23" s="13">
        <v>169</v>
      </c>
      <c r="HK23" s="13">
        <v>193</v>
      </c>
      <c r="HL23" s="13">
        <v>172</v>
      </c>
      <c r="HM23" s="13">
        <v>165</v>
      </c>
      <c r="HN23" s="13">
        <v>161</v>
      </c>
      <c r="HO23" s="13">
        <v>151</v>
      </c>
      <c r="HP23" s="13">
        <v>131</v>
      </c>
      <c r="HQ23" s="13">
        <v>131</v>
      </c>
      <c r="HR23" s="13">
        <v>98</v>
      </c>
      <c r="HS23" s="13">
        <v>88</v>
      </c>
      <c r="HT23" s="13">
        <v>90</v>
      </c>
      <c r="HU23" s="13">
        <v>88</v>
      </c>
      <c r="HV23" s="13">
        <v>73</v>
      </c>
      <c r="HW23" s="13">
        <v>64</v>
      </c>
      <c r="HX23" s="13">
        <v>50</v>
      </c>
      <c r="HY23" s="13">
        <v>59</v>
      </c>
      <c r="HZ23" s="13">
        <v>36</v>
      </c>
      <c r="IA23" s="13">
        <v>41</v>
      </c>
      <c r="IB23" s="13">
        <v>33</v>
      </c>
      <c r="IC23" s="13">
        <v>32</v>
      </c>
      <c r="ID23" s="13">
        <v>31</v>
      </c>
      <c r="IE23" s="13">
        <v>18</v>
      </c>
      <c r="IF23" s="13">
        <v>30</v>
      </c>
      <c r="IG23" s="13">
        <v>19</v>
      </c>
      <c r="IH23" s="13">
        <v>15</v>
      </c>
      <c r="II23" s="13">
        <v>8</v>
      </c>
      <c r="IJ23" s="13">
        <v>6</v>
      </c>
      <c r="IK23" s="13">
        <v>12</v>
      </c>
      <c r="IL23" s="13">
        <v>8</v>
      </c>
      <c r="IM23" s="13">
        <v>10</v>
      </c>
      <c r="IN23" s="13">
        <v>3</v>
      </c>
      <c r="IO23" s="13">
        <v>3</v>
      </c>
      <c r="IP23" s="13">
        <v>5</v>
      </c>
      <c r="IQ23" s="13">
        <v>1</v>
      </c>
      <c r="IR23" s="13">
        <v>1</v>
      </c>
      <c r="IS23" s="13">
        <v>1</v>
      </c>
      <c r="IT23" s="13">
        <v>1</v>
      </c>
      <c r="IU23" s="13"/>
      <c r="IV23" s="13"/>
      <c r="IW23" s="13"/>
      <c r="IX23" s="13"/>
      <c r="IY23" s="13"/>
      <c r="IZ23" s="13"/>
      <c r="JA23" s="13"/>
      <c r="JB23" s="57">
        <v>25871</v>
      </c>
      <c r="JC23" s="13"/>
      <c r="JD23" s="13"/>
      <c r="JE23" s="13"/>
      <c r="JF23" s="13"/>
      <c r="JG23" s="13"/>
      <c r="JH23" s="13">
        <v>1</v>
      </c>
      <c r="JI23" s="13">
        <v>1</v>
      </c>
      <c r="JJ23" s="13">
        <v>1</v>
      </c>
      <c r="JK23" s="13">
        <v>1</v>
      </c>
      <c r="JL23" s="13">
        <v>1</v>
      </c>
      <c r="JM23" s="13">
        <v>1</v>
      </c>
      <c r="JN23" s="13"/>
      <c r="JO23" s="13"/>
      <c r="JP23" s="13"/>
      <c r="JQ23" s="13"/>
      <c r="JR23" s="13"/>
      <c r="JS23" s="13"/>
      <c r="JT23" s="13">
        <v>1</v>
      </c>
      <c r="JU23" s="13">
        <v>2</v>
      </c>
      <c r="JV23" s="13">
        <v>1</v>
      </c>
      <c r="JW23" s="13">
        <v>2</v>
      </c>
      <c r="JX23" s="13">
        <v>3</v>
      </c>
      <c r="JY23" s="13"/>
      <c r="JZ23" s="13"/>
      <c r="KA23" s="13"/>
      <c r="KB23" s="13"/>
      <c r="KC23" s="13"/>
      <c r="KD23" s="13"/>
      <c r="KE23" s="13">
        <v>1</v>
      </c>
      <c r="KF23" s="13"/>
      <c r="KG23" s="13"/>
      <c r="KH23" s="13"/>
      <c r="KI23" s="13"/>
      <c r="KJ23" s="13">
        <v>2</v>
      </c>
      <c r="KK23" s="13"/>
      <c r="KL23" s="13">
        <v>1</v>
      </c>
      <c r="KM23" s="13">
        <v>2</v>
      </c>
      <c r="KN23" s="13"/>
      <c r="KO23" s="13">
        <v>1</v>
      </c>
      <c r="KP23" s="13">
        <v>1</v>
      </c>
      <c r="KQ23" s="13">
        <v>1</v>
      </c>
      <c r="KR23" s="13">
        <v>3</v>
      </c>
      <c r="KS23" s="13">
        <v>2</v>
      </c>
      <c r="KT23" s="13"/>
      <c r="KU23" s="13"/>
      <c r="KV23" s="13"/>
      <c r="KW23" s="13"/>
      <c r="KX23" s="13"/>
      <c r="KY23" s="13"/>
      <c r="KZ23" s="13">
        <v>1</v>
      </c>
      <c r="LA23" s="13">
        <v>1</v>
      </c>
      <c r="LB23" s="13"/>
      <c r="LC23" s="13">
        <v>1</v>
      </c>
      <c r="LD23" s="13"/>
      <c r="LE23" s="13">
        <v>1</v>
      </c>
      <c r="LF23" s="13"/>
      <c r="LG23" s="13">
        <v>1</v>
      </c>
      <c r="LH23" s="13"/>
      <c r="LI23" s="13"/>
      <c r="LJ23" s="13"/>
      <c r="LK23" s="13"/>
      <c r="LL23" s="13">
        <v>1</v>
      </c>
      <c r="LM23" s="13">
        <v>1</v>
      </c>
      <c r="LN23" s="13">
        <v>2</v>
      </c>
      <c r="LO23" s="13"/>
      <c r="LP23" s="13"/>
      <c r="LQ23" s="13"/>
      <c r="LR23" s="13"/>
      <c r="LS23" s="13">
        <v>1</v>
      </c>
      <c r="LT23" s="13"/>
      <c r="LU23" s="13">
        <v>2</v>
      </c>
      <c r="LV23" s="13"/>
      <c r="LW23" s="13"/>
      <c r="LX23" s="13">
        <v>1</v>
      </c>
      <c r="LY23" s="13"/>
      <c r="LZ23" s="13">
        <v>2</v>
      </c>
      <c r="MA23" s="13"/>
      <c r="MB23" s="13"/>
      <c r="MC23" s="13"/>
      <c r="MD23" s="13"/>
      <c r="ME23" s="13"/>
      <c r="MF23" s="13">
        <v>1</v>
      </c>
      <c r="MG23" s="13"/>
      <c r="MH23" s="13"/>
      <c r="MI23" s="13"/>
      <c r="MJ23" s="13"/>
      <c r="MK23" s="13">
        <v>1</v>
      </c>
      <c r="ML23" s="13">
        <v>1</v>
      </c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>
        <v>1</v>
      </c>
      <c r="NE23" s="57">
        <v>48</v>
      </c>
      <c r="NF23" s="13">
        <v>52208</v>
      </c>
      <c r="NG23" s="331"/>
      <c r="NH23" s="331"/>
      <c r="NI23" s="331"/>
      <c r="NJ23" s="331"/>
      <c r="NK23" s="331"/>
      <c r="NL23" s="331"/>
      <c r="NM23" s="331"/>
      <c r="NN23" s="331"/>
      <c r="NO23" s="331"/>
      <c r="NP23" s="331"/>
      <c r="NQ23" s="331"/>
    </row>
    <row r="24" spans="1:381">
      <c r="A24" s="5" t="s">
        <v>182</v>
      </c>
      <c r="B24" s="235">
        <f t="shared" si="26"/>
        <v>1366</v>
      </c>
      <c r="C24" s="235">
        <f t="shared" si="27"/>
        <v>1231</v>
      </c>
      <c r="D24" s="235">
        <f t="shared" si="28"/>
        <v>2768</v>
      </c>
      <c r="E24" s="235">
        <f t="shared" si="29"/>
        <v>3101</v>
      </c>
      <c r="F24" s="235">
        <f t="shared" si="30"/>
        <v>7743</v>
      </c>
      <c r="G24" s="235">
        <f t="shared" si="31"/>
        <v>8634</v>
      </c>
      <c r="H24" s="235">
        <f t="shared" si="32"/>
        <v>9939</v>
      </c>
      <c r="I24" s="235">
        <f t="shared" si="33"/>
        <v>10907</v>
      </c>
      <c r="J24" s="235">
        <f t="shared" si="34"/>
        <v>8247</v>
      </c>
      <c r="K24" s="235">
        <f t="shared" si="35"/>
        <v>8940</v>
      </c>
      <c r="L24" s="235">
        <f t="shared" si="36"/>
        <v>5532</v>
      </c>
      <c r="M24" s="235">
        <f t="shared" si="37"/>
        <v>5963</v>
      </c>
      <c r="N24" s="235">
        <f t="shared" si="38"/>
        <v>3541</v>
      </c>
      <c r="O24" s="235">
        <f t="shared" si="39"/>
        <v>3415</v>
      </c>
      <c r="P24" s="235">
        <f t="shared" si="40"/>
        <v>2015</v>
      </c>
      <c r="Q24" s="235">
        <f t="shared" si="41"/>
        <v>1846</v>
      </c>
      <c r="R24" s="235">
        <f t="shared" si="42"/>
        <v>765</v>
      </c>
      <c r="S24" s="235">
        <f t="shared" si="43"/>
        <v>903</v>
      </c>
      <c r="T24" s="235">
        <f t="shared" si="44"/>
        <v>112</v>
      </c>
      <c r="U24" s="235">
        <f t="shared" si="45"/>
        <v>273</v>
      </c>
      <c r="W24" s="12" t="s">
        <v>31</v>
      </c>
      <c r="X24" s="613">
        <f t="shared" si="67"/>
        <v>173</v>
      </c>
      <c r="Y24" s="613">
        <f t="shared" si="68"/>
        <v>144</v>
      </c>
      <c r="Z24" s="613">
        <f t="shared" si="69"/>
        <v>874</v>
      </c>
      <c r="AA24" s="613">
        <f t="shared" si="70"/>
        <v>836</v>
      </c>
      <c r="AB24" s="613">
        <f t="shared" si="71"/>
        <v>3323</v>
      </c>
      <c r="AC24" s="613">
        <f t="shared" si="72"/>
        <v>3317</v>
      </c>
      <c r="AD24" s="613">
        <f t="shared" si="73"/>
        <v>5288</v>
      </c>
      <c r="AE24" s="613">
        <f t="shared" si="74"/>
        <v>4710</v>
      </c>
      <c r="AF24" s="613">
        <f t="shared" si="75"/>
        <v>4575</v>
      </c>
      <c r="AG24" s="613">
        <f t="shared" si="76"/>
        <v>4027</v>
      </c>
      <c r="AH24" s="613">
        <f t="shared" si="77"/>
        <v>3079</v>
      </c>
      <c r="AI24" s="613">
        <f t="shared" si="78"/>
        <v>2910</v>
      </c>
      <c r="AJ24" s="613">
        <f t="shared" si="79"/>
        <v>1963</v>
      </c>
      <c r="AK24" s="613">
        <f t="shared" si="80"/>
        <v>1828</v>
      </c>
      <c r="AL24" s="613">
        <f t="shared" si="81"/>
        <v>1041</v>
      </c>
      <c r="AM24" s="613">
        <f t="shared" si="82"/>
        <v>932</v>
      </c>
      <c r="AN24" s="613">
        <f t="shared" si="83"/>
        <v>434</v>
      </c>
      <c r="AO24" s="613">
        <f t="shared" si="84"/>
        <v>419</v>
      </c>
      <c r="AP24" s="613">
        <f t="shared" si="85"/>
        <v>69</v>
      </c>
      <c r="AQ24" s="613">
        <f t="shared" si="86"/>
        <v>87</v>
      </c>
      <c r="AR24" s="613">
        <f t="shared" si="87"/>
        <v>302</v>
      </c>
      <c r="AT24" s="12" t="s">
        <v>31</v>
      </c>
      <c r="AU24" s="13">
        <v>5</v>
      </c>
      <c r="AV24" s="13">
        <v>10</v>
      </c>
      <c r="AW24" s="13">
        <v>15</v>
      </c>
      <c r="AX24" s="13">
        <v>17</v>
      </c>
      <c r="AY24" s="13">
        <v>16</v>
      </c>
      <c r="AZ24" s="13">
        <v>12</v>
      </c>
      <c r="BA24" s="13">
        <v>12</v>
      </c>
      <c r="BB24" s="13">
        <v>17</v>
      </c>
      <c r="BC24" s="13">
        <v>16</v>
      </c>
      <c r="BD24" s="13">
        <v>24</v>
      </c>
      <c r="BE24" s="13">
        <v>9</v>
      </c>
      <c r="BF24" s="13">
        <v>34</v>
      </c>
      <c r="BG24" s="13">
        <v>30</v>
      </c>
      <c r="BH24" s="13">
        <v>53</v>
      </c>
      <c r="BI24" s="13">
        <v>72</v>
      </c>
      <c r="BJ24" s="13">
        <v>100</v>
      </c>
      <c r="BK24" s="13">
        <v>104</v>
      </c>
      <c r="BL24" s="13">
        <v>144</v>
      </c>
      <c r="BM24" s="13">
        <v>131</v>
      </c>
      <c r="BN24" s="13">
        <v>159</v>
      </c>
      <c r="BO24" s="13">
        <v>172</v>
      </c>
      <c r="BP24" s="13">
        <v>223</v>
      </c>
      <c r="BQ24" s="13">
        <v>261</v>
      </c>
      <c r="BR24" s="13">
        <v>261</v>
      </c>
      <c r="BS24" s="13">
        <v>307</v>
      </c>
      <c r="BT24" s="13">
        <v>347</v>
      </c>
      <c r="BU24" s="13">
        <v>379</v>
      </c>
      <c r="BV24" s="13">
        <v>422</v>
      </c>
      <c r="BW24" s="13">
        <v>440</v>
      </c>
      <c r="BX24" s="13">
        <v>505</v>
      </c>
      <c r="BY24" s="13">
        <v>504</v>
      </c>
      <c r="BZ24" s="13">
        <v>415</v>
      </c>
      <c r="CA24" s="13">
        <v>452</v>
      </c>
      <c r="CB24" s="13">
        <v>503</v>
      </c>
      <c r="CC24" s="13">
        <v>475</v>
      </c>
      <c r="CD24" s="13">
        <v>488</v>
      </c>
      <c r="CE24" s="13">
        <v>443</v>
      </c>
      <c r="CF24" s="13">
        <v>450</v>
      </c>
      <c r="CG24" s="13">
        <v>481</v>
      </c>
      <c r="CH24" s="13">
        <v>499</v>
      </c>
      <c r="CI24" s="13">
        <v>452</v>
      </c>
      <c r="CJ24" s="13">
        <v>459</v>
      </c>
      <c r="CK24" s="13">
        <v>439</v>
      </c>
      <c r="CL24" s="13">
        <v>433</v>
      </c>
      <c r="CM24" s="13">
        <v>382</v>
      </c>
      <c r="CN24" s="13">
        <v>439</v>
      </c>
      <c r="CO24" s="13">
        <v>379</v>
      </c>
      <c r="CP24" s="13">
        <v>369</v>
      </c>
      <c r="CQ24" s="13">
        <v>357</v>
      </c>
      <c r="CR24" s="13">
        <v>318</v>
      </c>
      <c r="CS24" s="13">
        <v>348</v>
      </c>
      <c r="CT24" s="13">
        <v>308</v>
      </c>
      <c r="CU24" s="13">
        <v>300</v>
      </c>
      <c r="CV24" s="13">
        <v>297</v>
      </c>
      <c r="CW24" s="13">
        <v>295</v>
      </c>
      <c r="CX24" s="13">
        <v>296</v>
      </c>
      <c r="CY24" s="13">
        <v>288</v>
      </c>
      <c r="CZ24" s="13">
        <v>259</v>
      </c>
      <c r="DA24" s="13">
        <v>260</v>
      </c>
      <c r="DB24" s="13">
        <v>259</v>
      </c>
      <c r="DC24" s="13">
        <v>226</v>
      </c>
      <c r="DD24" s="13">
        <v>205</v>
      </c>
      <c r="DE24" s="13">
        <v>217</v>
      </c>
      <c r="DF24" s="13">
        <v>186</v>
      </c>
      <c r="DG24" s="13">
        <v>172</v>
      </c>
      <c r="DH24" s="13">
        <v>175</v>
      </c>
      <c r="DI24" s="13">
        <v>174</v>
      </c>
      <c r="DJ24" s="13">
        <v>150</v>
      </c>
      <c r="DK24" s="13">
        <v>173</v>
      </c>
      <c r="DL24" s="13">
        <v>150</v>
      </c>
      <c r="DM24" s="13">
        <v>130</v>
      </c>
      <c r="DN24" s="13">
        <v>137</v>
      </c>
      <c r="DO24" s="13">
        <v>96</v>
      </c>
      <c r="DP24" s="13">
        <v>89</v>
      </c>
      <c r="DQ24" s="13">
        <v>91</v>
      </c>
      <c r="DR24" s="13">
        <v>82</v>
      </c>
      <c r="DS24" s="13">
        <v>90</v>
      </c>
      <c r="DT24" s="13">
        <v>75</v>
      </c>
      <c r="DU24" s="13">
        <v>73</v>
      </c>
      <c r="DV24" s="13">
        <v>69</v>
      </c>
      <c r="DW24" s="13">
        <v>77</v>
      </c>
      <c r="DX24" s="13">
        <v>56</v>
      </c>
      <c r="DY24" s="13">
        <v>52</v>
      </c>
      <c r="DZ24" s="13">
        <v>49</v>
      </c>
      <c r="EA24" s="13">
        <v>43</v>
      </c>
      <c r="EB24" s="13">
        <v>26</v>
      </c>
      <c r="EC24" s="13">
        <v>38</v>
      </c>
      <c r="ED24" s="13">
        <v>28</v>
      </c>
      <c r="EE24" s="13">
        <v>29</v>
      </c>
      <c r="EF24" s="13">
        <v>21</v>
      </c>
      <c r="EG24" s="13">
        <v>26</v>
      </c>
      <c r="EH24" s="13">
        <v>11</v>
      </c>
      <c r="EI24" s="13">
        <v>14</v>
      </c>
      <c r="EJ24" s="13">
        <v>8</v>
      </c>
      <c r="EK24" s="13">
        <v>8</v>
      </c>
      <c r="EL24" s="13">
        <v>3</v>
      </c>
      <c r="EM24" s="13">
        <v>5</v>
      </c>
      <c r="EN24" s="13">
        <v>2</v>
      </c>
      <c r="EO24" s="13">
        <v>3</v>
      </c>
      <c r="EP24" s="13">
        <v>2</v>
      </c>
      <c r="EQ24" s="13">
        <v>2</v>
      </c>
      <c r="ER24" s="13">
        <v>1</v>
      </c>
      <c r="ES24" s="13">
        <v>1</v>
      </c>
      <c r="ET24" s="13">
        <v>1</v>
      </c>
      <c r="EU24" s="13"/>
      <c r="EV24" s="13"/>
      <c r="EW24" s="13"/>
      <c r="EX24" s="13">
        <v>4</v>
      </c>
      <c r="EY24" s="57">
        <v>19214</v>
      </c>
      <c r="EZ24" s="13">
        <v>6</v>
      </c>
      <c r="FA24" s="13">
        <v>21</v>
      </c>
      <c r="FB24" s="13">
        <v>28</v>
      </c>
      <c r="FC24" s="13">
        <v>16</v>
      </c>
      <c r="FD24" s="13">
        <v>16</v>
      </c>
      <c r="FE24" s="13">
        <v>17</v>
      </c>
      <c r="FF24" s="13">
        <v>10</v>
      </c>
      <c r="FG24" s="13">
        <v>22</v>
      </c>
      <c r="FH24" s="13">
        <v>19</v>
      </c>
      <c r="FI24" s="13">
        <v>18</v>
      </c>
      <c r="FJ24" s="13">
        <v>27</v>
      </c>
      <c r="FK24" s="13">
        <v>41</v>
      </c>
      <c r="FL24" s="13">
        <v>56</v>
      </c>
      <c r="FM24" s="13">
        <v>60</v>
      </c>
      <c r="FN24" s="13">
        <v>88</v>
      </c>
      <c r="FO24" s="13">
        <v>96</v>
      </c>
      <c r="FP24" s="13">
        <v>105</v>
      </c>
      <c r="FQ24" s="13">
        <v>131</v>
      </c>
      <c r="FR24" s="13">
        <v>130</v>
      </c>
      <c r="FS24" s="13">
        <v>140</v>
      </c>
      <c r="FT24" s="13">
        <v>171</v>
      </c>
      <c r="FU24" s="13">
        <v>234</v>
      </c>
      <c r="FV24" s="13">
        <v>225</v>
      </c>
      <c r="FW24" s="13">
        <v>266</v>
      </c>
      <c r="FX24" s="13">
        <v>280</v>
      </c>
      <c r="FY24" s="13">
        <v>332</v>
      </c>
      <c r="FZ24" s="13">
        <v>412</v>
      </c>
      <c r="GA24" s="13">
        <v>421</v>
      </c>
      <c r="GB24" s="13">
        <v>471</v>
      </c>
      <c r="GC24" s="13">
        <v>511</v>
      </c>
      <c r="GD24" s="13">
        <v>450</v>
      </c>
      <c r="GE24" s="13">
        <v>477</v>
      </c>
      <c r="GF24" s="13">
        <v>505</v>
      </c>
      <c r="GG24" s="13">
        <v>517</v>
      </c>
      <c r="GH24" s="13">
        <v>543</v>
      </c>
      <c r="GI24" s="13">
        <v>533</v>
      </c>
      <c r="GJ24" s="13">
        <v>560</v>
      </c>
      <c r="GK24" s="13">
        <v>567</v>
      </c>
      <c r="GL24" s="13">
        <v>567</v>
      </c>
      <c r="GM24" s="13">
        <v>569</v>
      </c>
      <c r="GN24" s="13">
        <v>509</v>
      </c>
      <c r="GO24" s="13">
        <v>559</v>
      </c>
      <c r="GP24" s="13">
        <v>533</v>
      </c>
      <c r="GQ24" s="13">
        <v>482</v>
      </c>
      <c r="GR24" s="13">
        <v>482</v>
      </c>
      <c r="GS24" s="13">
        <v>425</v>
      </c>
      <c r="GT24" s="13">
        <v>446</v>
      </c>
      <c r="GU24" s="13">
        <v>407</v>
      </c>
      <c r="GV24" s="13">
        <v>359</v>
      </c>
      <c r="GW24" s="13">
        <v>373</v>
      </c>
      <c r="GX24" s="13">
        <v>391</v>
      </c>
      <c r="GY24" s="13">
        <v>387</v>
      </c>
      <c r="GZ24" s="13">
        <v>292</v>
      </c>
      <c r="HA24" s="13">
        <v>313</v>
      </c>
      <c r="HB24" s="13">
        <v>282</v>
      </c>
      <c r="HC24" s="13">
        <v>287</v>
      </c>
      <c r="HD24" s="13">
        <v>285</v>
      </c>
      <c r="HE24" s="13">
        <v>287</v>
      </c>
      <c r="HF24" s="13">
        <v>277</v>
      </c>
      <c r="HG24" s="13">
        <v>278</v>
      </c>
      <c r="HH24" s="13">
        <v>231</v>
      </c>
      <c r="HI24" s="13">
        <v>208</v>
      </c>
      <c r="HJ24" s="13">
        <v>216</v>
      </c>
      <c r="HK24" s="13">
        <v>199</v>
      </c>
      <c r="HL24" s="13">
        <v>241</v>
      </c>
      <c r="HM24" s="13">
        <v>209</v>
      </c>
      <c r="HN24" s="13">
        <v>172</v>
      </c>
      <c r="HO24" s="13">
        <v>150</v>
      </c>
      <c r="HP24" s="13">
        <v>191</v>
      </c>
      <c r="HQ24" s="13">
        <v>146</v>
      </c>
      <c r="HR24" s="13">
        <v>137</v>
      </c>
      <c r="HS24" s="13">
        <v>131</v>
      </c>
      <c r="HT24" s="13">
        <v>129</v>
      </c>
      <c r="HU24" s="13">
        <v>113</v>
      </c>
      <c r="HV24" s="13">
        <v>105</v>
      </c>
      <c r="HW24" s="13">
        <v>97</v>
      </c>
      <c r="HX24" s="13">
        <v>96</v>
      </c>
      <c r="HY24" s="13">
        <v>85</v>
      </c>
      <c r="HZ24" s="13">
        <v>64</v>
      </c>
      <c r="IA24" s="13">
        <v>84</v>
      </c>
      <c r="IB24" s="13">
        <v>59</v>
      </c>
      <c r="IC24" s="13">
        <v>75</v>
      </c>
      <c r="ID24" s="13">
        <v>57</v>
      </c>
      <c r="IE24" s="13">
        <v>59</v>
      </c>
      <c r="IF24" s="13">
        <v>50</v>
      </c>
      <c r="IG24" s="13">
        <v>39</v>
      </c>
      <c r="IH24" s="13">
        <v>23</v>
      </c>
      <c r="II24" s="13">
        <v>18</v>
      </c>
      <c r="IJ24" s="13">
        <v>27</v>
      </c>
      <c r="IK24" s="13">
        <v>27</v>
      </c>
      <c r="IL24" s="13">
        <v>18</v>
      </c>
      <c r="IM24" s="13">
        <v>15</v>
      </c>
      <c r="IN24" s="13">
        <v>13</v>
      </c>
      <c r="IO24" s="13">
        <v>13</v>
      </c>
      <c r="IP24" s="13">
        <v>4</v>
      </c>
      <c r="IQ24" s="13">
        <v>2</v>
      </c>
      <c r="IR24" s="13">
        <v>2</v>
      </c>
      <c r="IS24" s="13"/>
      <c r="IT24" s="13">
        <v>1</v>
      </c>
      <c r="IU24" s="13">
        <v>1</v>
      </c>
      <c r="IV24" s="13"/>
      <c r="IW24" s="13"/>
      <c r="IX24" s="13"/>
      <c r="IY24" s="13"/>
      <c r="IZ24" s="13"/>
      <c r="JA24" s="13">
        <v>7</v>
      </c>
      <c r="JB24" s="57">
        <v>20826</v>
      </c>
      <c r="JC24" s="13">
        <v>2</v>
      </c>
      <c r="JD24" s="13">
        <v>16</v>
      </c>
      <c r="JE24" s="13"/>
      <c r="JF24" s="13"/>
      <c r="JG24" s="13"/>
      <c r="JH24" s="13"/>
      <c r="JI24" s="13">
        <v>2</v>
      </c>
      <c r="JJ24" s="13">
        <v>3</v>
      </c>
      <c r="JK24" s="13"/>
      <c r="JL24" s="13"/>
      <c r="JM24" s="13">
        <v>2</v>
      </c>
      <c r="JN24" s="13">
        <v>2</v>
      </c>
      <c r="JO24" s="13">
        <v>2</v>
      </c>
      <c r="JP24" s="13"/>
      <c r="JQ24" s="13">
        <v>3</v>
      </c>
      <c r="JR24" s="13"/>
      <c r="JS24" s="13">
        <v>1</v>
      </c>
      <c r="JT24" s="13">
        <v>6</v>
      </c>
      <c r="JU24" s="13">
        <v>1</v>
      </c>
      <c r="JV24" s="13">
        <v>2</v>
      </c>
      <c r="JW24" s="13">
        <v>5</v>
      </c>
      <c r="JX24" s="13">
        <v>3</v>
      </c>
      <c r="JY24" s="13">
        <v>3</v>
      </c>
      <c r="JZ24" s="13">
        <v>2</v>
      </c>
      <c r="KA24" s="13">
        <v>2</v>
      </c>
      <c r="KB24" s="13">
        <v>3</v>
      </c>
      <c r="KC24" s="13">
        <v>4</v>
      </c>
      <c r="KD24" s="13">
        <v>3</v>
      </c>
      <c r="KE24" s="13">
        <v>1</v>
      </c>
      <c r="KF24" s="13">
        <v>1</v>
      </c>
      <c r="KG24" s="13">
        <v>4</v>
      </c>
      <c r="KH24" s="13">
        <v>2</v>
      </c>
      <c r="KI24" s="13">
        <v>4</v>
      </c>
      <c r="KJ24" s="13">
        <v>2</v>
      </c>
      <c r="KK24" s="13">
        <v>5</v>
      </c>
      <c r="KL24" s="13">
        <v>4</v>
      </c>
      <c r="KM24" s="13">
        <v>5</v>
      </c>
      <c r="KN24" s="13">
        <v>3</v>
      </c>
      <c r="KO24" s="13">
        <v>8</v>
      </c>
      <c r="KP24" s="13">
        <v>3</v>
      </c>
      <c r="KQ24" s="13">
        <v>4</v>
      </c>
      <c r="KR24" s="13">
        <v>3</v>
      </c>
      <c r="KS24" s="13">
        <v>4</v>
      </c>
      <c r="KT24" s="13">
        <v>7</v>
      </c>
      <c r="KU24" s="13">
        <v>6</v>
      </c>
      <c r="KV24" s="13">
        <v>8</v>
      </c>
      <c r="KW24" s="13">
        <v>4</v>
      </c>
      <c r="KX24" s="13">
        <v>2</v>
      </c>
      <c r="KY24" s="13">
        <v>8</v>
      </c>
      <c r="KZ24" s="13">
        <v>5</v>
      </c>
      <c r="LA24" s="13">
        <v>2</v>
      </c>
      <c r="LB24" s="13">
        <v>5</v>
      </c>
      <c r="LC24" s="13">
        <v>1</v>
      </c>
      <c r="LD24" s="13">
        <v>2</v>
      </c>
      <c r="LE24" s="13">
        <v>3</v>
      </c>
      <c r="LF24" s="13">
        <v>7</v>
      </c>
      <c r="LG24" s="13">
        <v>4</v>
      </c>
      <c r="LH24" s="13">
        <v>4</v>
      </c>
      <c r="LI24" s="13">
        <v>3</v>
      </c>
      <c r="LJ24" s="13">
        <v>3</v>
      </c>
      <c r="LK24" s="13">
        <v>3</v>
      </c>
      <c r="LL24" s="13">
        <v>1</v>
      </c>
      <c r="LM24" s="13">
        <v>5</v>
      </c>
      <c r="LN24" s="13">
        <v>1</v>
      </c>
      <c r="LO24" s="13">
        <v>2</v>
      </c>
      <c r="LP24" s="13">
        <v>7</v>
      </c>
      <c r="LQ24" s="13">
        <v>2</v>
      </c>
      <c r="LR24" s="13">
        <v>2</v>
      </c>
      <c r="LS24" s="13">
        <v>2</v>
      </c>
      <c r="LT24" s="13">
        <v>1</v>
      </c>
      <c r="LU24" s="13">
        <v>3</v>
      </c>
      <c r="LV24" s="13">
        <v>2</v>
      </c>
      <c r="LW24" s="13">
        <v>1</v>
      </c>
      <c r="LX24" s="13">
        <v>1</v>
      </c>
      <c r="LY24" s="13">
        <v>1</v>
      </c>
      <c r="LZ24" s="13"/>
      <c r="MA24" s="13">
        <v>1</v>
      </c>
      <c r="MB24" s="13">
        <v>6</v>
      </c>
      <c r="MC24" s="13">
        <v>2</v>
      </c>
      <c r="MD24" s="13"/>
      <c r="ME24" s="13">
        <v>3</v>
      </c>
      <c r="MF24" s="13"/>
      <c r="MG24" s="13">
        <v>2</v>
      </c>
      <c r="MH24" s="13">
        <v>2</v>
      </c>
      <c r="MI24" s="13">
        <v>2</v>
      </c>
      <c r="MJ24" s="13">
        <v>1</v>
      </c>
      <c r="MK24" s="13"/>
      <c r="ML24" s="13">
        <v>1</v>
      </c>
      <c r="MM24" s="13">
        <v>1</v>
      </c>
      <c r="MN24" s="13">
        <v>2</v>
      </c>
      <c r="MO24" s="13">
        <v>1</v>
      </c>
      <c r="MP24" s="13">
        <v>3</v>
      </c>
      <c r="MQ24" s="13">
        <v>1</v>
      </c>
      <c r="MR24" s="13">
        <v>2</v>
      </c>
      <c r="MS24" s="13"/>
      <c r="MT24" s="13"/>
      <c r="MU24" s="13"/>
      <c r="MV24" s="13"/>
      <c r="MW24" s="13"/>
      <c r="MX24" s="13"/>
      <c r="MY24" s="13">
        <v>1</v>
      </c>
      <c r="MZ24" s="13"/>
      <c r="NA24" s="13"/>
      <c r="NB24" s="13"/>
      <c r="NC24" s="13"/>
      <c r="ND24" s="13">
        <v>32</v>
      </c>
      <c r="NE24" s="57">
        <v>291</v>
      </c>
      <c r="NF24" s="13">
        <v>40331</v>
      </c>
      <c r="NG24" s="331"/>
      <c r="NH24" s="331"/>
      <c r="NI24" s="331"/>
      <c r="NJ24" s="331"/>
      <c r="NK24" s="331"/>
      <c r="NL24" s="331"/>
      <c r="NM24" s="331"/>
      <c r="NN24" s="331"/>
      <c r="NO24" s="331"/>
      <c r="NP24" s="331"/>
      <c r="NQ24" s="331"/>
    </row>
    <row r="25" spans="1:381">
      <c r="A25" s="5" t="s">
        <v>38</v>
      </c>
      <c r="B25" s="235">
        <f t="shared" si="26"/>
        <v>429</v>
      </c>
      <c r="C25" s="235">
        <f t="shared" si="27"/>
        <v>383</v>
      </c>
      <c r="D25" s="235">
        <f t="shared" si="28"/>
        <v>1902</v>
      </c>
      <c r="E25" s="235">
        <f t="shared" si="29"/>
        <v>2263</v>
      </c>
      <c r="F25" s="235">
        <f t="shared" si="30"/>
        <v>6406</v>
      </c>
      <c r="G25" s="235">
        <f t="shared" si="31"/>
        <v>6624</v>
      </c>
      <c r="H25" s="235">
        <f t="shared" si="32"/>
        <v>8755</v>
      </c>
      <c r="I25" s="235">
        <f t="shared" si="33"/>
        <v>8321</v>
      </c>
      <c r="J25" s="235">
        <f t="shared" si="34"/>
        <v>7715</v>
      </c>
      <c r="K25" s="235">
        <f t="shared" si="35"/>
        <v>7191</v>
      </c>
      <c r="L25" s="235">
        <f t="shared" si="36"/>
        <v>4777</v>
      </c>
      <c r="M25" s="235">
        <f t="shared" si="37"/>
        <v>4807</v>
      </c>
      <c r="N25" s="235">
        <f t="shared" si="38"/>
        <v>2880</v>
      </c>
      <c r="O25" s="235">
        <f t="shared" si="39"/>
        <v>2650</v>
      </c>
      <c r="P25" s="235">
        <f t="shared" si="40"/>
        <v>1422</v>
      </c>
      <c r="Q25" s="235">
        <f t="shared" si="41"/>
        <v>1231</v>
      </c>
      <c r="R25" s="235">
        <f t="shared" si="42"/>
        <v>596</v>
      </c>
      <c r="S25" s="235">
        <f t="shared" si="43"/>
        <v>611</v>
      </c>
      <c r="T25" s="235">
        <f t="shared" si="44"/>
        <v>97</v>
      </c>
      <c r="U25" s="235">
        <f t="shared" si="45"/>
        <v>129</v>
      </c>
      <c r="W25" s="12" t="s">
        <v>32</v>
      </c>
      <c r="X25" s="613">
        <f t="shared" si="67"/>
        <v>1199</v>
      </c>
      <c r="Y25" s="613">
        <f t="shared" si="68"/>
        <v>1166</v>
      </c>
      <c r="Z25" s="613">
        <f t="shared" si="69"/>
        <v>3194</v>
      </c>
      <c r="AA25" s="613">
        <f t="shared" si="70"/>
        <v>3481</v>
      </c>
      <c r="AB25" s="613">
        <f t="shared" si="71"/>
        <v>5317</v>
      </c>
      <c r="AC25" s="613">
        <f t="shared" si="72"/>
        <v>6085</v>
      </c>
      <c r="AD25" s="613">
        <f t="shared" si="73"/>
        <v>5458</v>
      </c>
      <c r="AE25" s="613">
        <f t="shared" si="74"/>
        <v>6117</v>
      </c>
      <c r="AF25" s="613">
        <f t="shared" si="75"/>
        <v>4498</v>
      </c>
      <c r="AG25" s="613">
        <f t="shared" si="76"/>
        <v>5102</v>
      </c>
      <c r="AH25" s="613">
        <f t="shared" si="77"/>
        <v>3304</v>
      </c>
      <c r="AI25" s="613">
        <f t="shared" si="78"/>
        <v>3656</v>
      </c>
      <c r="AJ25" s="613">
        <f t="shared" si="79"/>
        <v>2196</v>
      </c>
      <c r="AK25" s="613">
        <f t="shared" si="80"/>
        <v>2189</v>
      </c>
      <c r="AL25" s="613">
        <f t="shared" si="81"/>
        <v>1216</v>
      </c>
      <c r="AM25" s="613">
        <f t="shared" si="82"/>
        <v>1282</v>
      </c>
      <c r="AN25" s="613">
        <f t="shared" si="83"/>
        <v>416</v>
      </c>
      <c r="AO25" s="613">
        <f t="shared" si="84"/>
        <v>615</v>
      </c>
      <c r="AP25" s="613">
        <f t="shared" si="85"/>
        <v>74</v>
      </c>
      <c r="AQ25" s="613">
        <f t="shared" si="86"/>
        <v>190</v>
      </c>
      <c r="AR25" s="613">
        <f t="shared" si="87"/>
        <v>642</v>
      </c>
      <c r="AT25" s="12" t="s">
        <v>32</v>
      </c>
      <c r="AU25" s="13">
        <v>50</v>
      </c>
      <c r="AV25" s="13">
        <v>87</v>
      </c>
      <c r="AW25" s="13">
        <v>90</v>
      </c>
      <c r="AX25" s="13">
        <v>91</v>
      </c>
      <c r="AY25" s="13">
        <v>121</v>
      </c>
      <c r="AZ25" s="13">
        <v>119</v>
      </c>
      <c r="BA25" s="13">
        <v>131</v>
      </c>
      <c r="BB25" s="13">
        <v>154</v>
      </c>
      <c r="BC25" s="13">
        <v>136</v>
      </c>
      <c r="BD25" s="13">
        <v>187</v>
      </c>
      <c r="BE25" s="13">
        <v>165</v>
      </c>
      <c r="BF25" s="13">
        <v>187</v>
      </c>
      <c r="BG25" s="13">
        <v>235</v>
      </c>
      <c r="BH25" s="13">
        <v>295</v>
      </c>
      <c r="BI25" s="13">
        <v>328</v>
      </c>
      <c r="BJ25" s="13">
        <v>381</v>
      </c>
      <c r="BK25" s="13">
        <v>404</v>
      </c>
      <c r="BL25" s="13">
        <v>471</v>
      </c>
      <c r="BM25" s="13">
        <v>531</v>
      </c>
      <c r="BN25" s="13">
        <v>484</v>
      </c>
      <c r="BO25" s="13">
        <v>526</v>
      </c>
      <c r="BP25" s="13">
        <v>555</v>
      </c>
      <c r="BQ25" s="13">
        <v>545</v>
      </c>
      <c r="BR25" s="13">
        <v>579</v>
      </c>
      <c r="BS25" s="13">
        <v>625</v>
      </c>
      <c r="BT25" s="13">
        <v>619</v>
      </c>
      <c r="BU25" s="13">
        <v>608</v>
      </c>
      <c r="BV25" s="13">
        <v>668</v>
      </c>
      <c r="BW25" s="13">
        <v>678</v>
      </c>
      <c r="BX25" s="13">
        <v>682</v>
      </c>
      <c r="BY25" s="13">
        <v>708</v>
      </c>
      <c r="BZ25" s="13">
        <v>634</v>
      </c>
      <c r="CA25" s="13">
        <v>638</v>
      </c>
      <c r="CB25" s="13">
        <v>598</v>
      </c>
      <c r="CC25" s="13">
        <v>645</v>
      </c>
      <c r="CD25" s="13">
        <v>595</v>
      </c>
      <c r="CE25" s="13">
        <v>572</v>
      </c>
      <c r="CF25" s="13">
        <v>563</v>
      </c>
      <c r="CG25" s="13">
        <v>598</v>
      </c>
      <c r="CH25" s="13">
        <v>566</v>
      </c>
      <c r="CI25" s="13">
        <v>574</v>
      </c>
      <c r="CJ25" s="13">
        <v>556</v>
      </c>
      <c r="CK25" s="13">
        <v>550</v>
      </c>
      <c r="CL25" s="13">
        <v>538</v>
      </c>
      <c r="CM25" s="13">
        <v>567</v>
      </c>
      <c r="CN25" s="13">
        <v>488</v>
      </c>
      <c r="CO25" s="13">
        <v>488</v>
      </c>
      <c r="CP25" s="13">
        <v>442</v>
      </c>
      <c r="CQ25" s="13">
        <v>454</v>
      </c>
      <c r="CR25" s="13">
        <v>445</v>
      </c>
      <c r="CS25" s="13">
        <v>412</v>
      </c>
      <c r="CT25" s="13">
        <v>401</v>
      </c>
      <c r="CU25" s="13">
        <v>385</v>
      </c>
      <c r="CV25" s="13">
        <v>408</v>
      </c>
      <c r="CW25" s="13">
        <v>343</v>
      </c>
      <c r="CX25" s="13">
        <v>342</v>
      </c>
      <c r="CY25" s="13">
        <v>373</v>
      </c>
      <c r="CZ25" s="13">
        <v>315</v>
      </c>
      <c r="DA25" s="13">
        <v>358</v>
      </c>
      <c r="DB25" s="13">
        <v>319</v>
      </c>
      <c r="DC25" s="13">
        <v>283</v>
      </c>
      <c r="DD25" s="13">
        <v>262</v>
      </c>
      <c r="DE25" s="13">
        <v>243</v>
      </c>
      <c r="DF25" s="13">
        <v>211</v>
      </c>
      <c r="DG25" s="13">
        <v>232</v>
      </c>
      <c r="DH25" s="13">
        <v>231</v>
      </c>
      <c r="DI25" s="13">
        <v>193</v>
      </c>
      <c r="DJ25" s="13">
        <v>172</v>
      </c>
      <c r="DK25" s="13">
        <v>179</v>
      </c>
      <c r="DL25" s="13">
        <v>183</v>
      </c>
      <c r="DM25" s="13">
        <v>172</v>
      </c>
      <c r="DN25" s="13">
        <v>159</v>
      </c>
      <c r="DO25" s="13">
        <v>171</v>
      </c>
      <c r="DP25" s="13">
        <v>131</v>
      </c>
      <c r="DQ25" s="13">
        <v>128</v>
      </c>
      <c r="DR25" s="13">
        <v>138</v>
      </c>
      <c r="DS25" s="13">
        <v>107</v>
      </c>
      <c r="DT25" s="13">
        <v>101</v>
      </c>
      <c r="DU25" s="13">
        <v>87</v>
      </c>
      <c r="DV25" s="13">
        <v>88</v>
      </c>
      <c r="DW25" s="13">
        <v>81</v>
      </c>
      <c r="DX25" s="13">
        <v>77</v>
      </c>
      <c r="DY25" s="13">
        <v>69</v>
      </c>
      <c r="DZ25" s="13">
        <v>77</v>
      </c>
      <c r="EA25" s="13">
        <v>62</v>
      </c>
      <c r="EB25" s="13">
        <v>55</v>
      </c>
      <c r="EC25" s="13">
        <v>44</v>
      </c>
      <c r="ED25" s="13">
        <v>58</v>
      </c>
      <c r="EE25" s="13">
        <v>45</v>
      </c>
      <c r="EF25" s="13">
        <v>47</v>
      </c>
      <c r="EG25" s="13">
        <v>36</v>
      </c>
      <c r="EH25" s="13">
        <v>34</v>
      </c>
      <c r="EI25" s="13">
        <v>25</v>
      </c>
      <c r="EJ25" s="13">
        <v>18</v>
      </c>
      <c r="EK25" s="13">
        <v>28</v>
      </c>
      <c r="EL25" s="13">
        <v>15</v>
      </c>
      <c r="EM25" s="13">
        <v>9</v>
      </c>
      <c r="EN25" s="13">
        <v>11</v>
      </c>
      <c r="EO25" s="13">
        <v>3</v>
      </c>
      <c r="EP25" s="13">
        <v>2</v>
      </c>
      <c r="EQ25" s="13">
        <v>3</v>
      </c>
      <c r="ER25" s="13">
        <v>5</v>
      </c>
      <c r="ES25" s="13">
        <v>1</v>
      </c>
      <c r="ET25" s="13"/>
      <c r="EU25" s="13"/>
      <c r="EV25" s="13"/>
      <c r="EW25" s="13"/>
      <c r="EX25" s="13">
        <v>6</v>
      </c>
      <c r="EY25" s="57">
        <v>29889</v>
      </c>
      <c r="EZ25" s="13">
        <v>59</v>
      </c>
      <c r="FA25" s="13">
        <v>91</v>
      </c>
      <c r="FB25" s="13">
        <v>115</v>
      </c>
      <c r="FC25" s="13">
        <v>92</v>
      </c>
      <c r="FD25" s="13">
        <v>105</v>
      </c>
      <c r="FE25" s="13">
        <v>110</v>
      </c>
      <c r="FF25" s="13">
        <v>148</v>
      </c>
      <c r="FG25" s="13">
        <v>162</v>
      </c>
      <c r="FH25" s="13">
        <v>154</v>
      </c>
      <c r="FI25" s="13">
        <v>163</v>
      </c>
      <c r="FJ25" s="13">
        <v>178</v>
      </c>
      <c r="FK25" s="13">
        <v>178</v>
      </c>
      <c r="FL25" s="13">
        <v>254</v>
      </c>
      <c r="FM25" s="13">
        <v>257</v>
      </c>
      <c r="FN25" s="13">
        <v>269</v>
      </c>
      <c r="FO25" s="13">
        <v>394</v>
      </c>
      <c r="FP25" s="13">
        <v>393</v>
      </c>
      <c r="FQ25" s="13">
        <v>408</v>
      </c>
      <c r="FR25" s="13">
        <v>432</v>
      </c>
      <c r="FS25" s="13">
        <v>431</v>
      </c>
      <c r="FT25" s="13">
        <v>437</v>
      </c>
      <c r="FU25" s="13">
        <v>450</v>
      </c>
      <c r="FV25" s="13">
        <v>465</v>
      </c>
      <c r="FW25" s="13">
        <v>512</v>
      </c>
      <c r="FX25" s="13">
        <v>568</v>
      </c>
      <c r="FY25" s="13">
        <v>544</v>
      </c>
      <c r="FZ25" s="13">
        <v>596</v>
      </c>
      <c r="GA25" s="13">
        <v>571</v>
      </c>
      <c r="GB25" s="13">
        <v>571</v>
      </c>
      <c r="GC25" s="13">
        <v>603</v>
      </c>
      <c r="GD25" s="13">
        <v>611</v>
      </c>
      <c r="GE25" s="13">
        <v>551</v>
      </c>
      <c r="GF25" s="13">
        <v>560</v>
      </c>
      <c r="GG25" s="13">
        <v>551</v>
      </c>
      <c r="GH25" s="13">
        <v>562</v>
      </c>
      <c r="GI25" s="13">
        <v>510</v>
      </c>
      <c r="GJ25" s="13">
        <v>507</v>
      </c>
      <c r="GK25" s="13">
        <v>523</v>
      </c>
      <c r="GL25" s="13">
        <v>535</v>
      </c>
      <c r="GM25" s="13">
        <v>548</v>
      </c>
      <c r="GN25" s="13">
        <v>489</v>
      </c>
      <c r="GO25" s="13">
        <v>508</v>
      </c>
      <c r="GP25" s="13">
        <v>533</v>
      </c>
      <c r="GQ25" s="13">
        <v>451</v>
      </c>
      <c r="GR25" s="13">
        <v>419</v>
      </c>
      <c r="GS25" s="13">
        <v>465</v>
      </c>
      <c r="GT25" s="13">
        <v>393</v>
      </c>
      <c r="GU25" s="13">
        <v>437</v>
      </c>
      <c r="GV25" s="13">
        <v>418</v>
      </c>
      <c r="GW25" s="13">
        <v>385</v>
      </c>
      <c r="GX25" s="13">
        <v>380</v>
      </c>
      <c r="GY25" s="13">
        <v>363</v>
      </c>
      <c r="GZ25" s="13">
        <v>362</v>
      </c>
      <c r="HA25" s="13">
        <v>321</v>
      </c>
      <c r="HB25" s="13">
        <v>314</v>
      </c>
      <c r="HC25" s="13">
        <v>332</v>
      </c>
      <c r="HD25" s="13">
        <v>326</v>
      </c>
      <c r="HE25" s="13">
        <v>309</v>
      </c>
      <c r="HF25" s="13">
        <v>291</v>
      </c>
      <c r="HG25" s="13">
        <v>306</v>
      </c>
      <c r="HH25" s="13">
        <v>265</v>
      </c>
      <c r="HI25" s="13">
        <v>211</v>
      </c>
      <c r="HJ25" s="13">
        <v>246</v>
      </c>
      <c r="HK25" s="13">
        <v>241</v>
      </c>
      <c r="HL25" s="13">
        <v>221</v>
      </c>
      <c r="HM25" s="13">
        <v>205</v>
      </c>
      <c r="HN25" s="13">
        <v>197</v>
      </c>
      <c r="HO25" s="13">
        <v>224</v>
      </c>
      <c r="HP25" s="13">
        <v>189</v>
      </c>
      <c r="HQ25" s="13">
        <v>197</v>
      </c>
      <c r="HR25" s="13">
        <v>174</v>
      </c>
      <c r="HS25" s="13">
        <v>139</v>
      </c>
      <c r="HT25" s="13">
        <v>126</v>
      </c>
      <c r="HU25" s="13">
        <v>163</v>
      </c>
      <c r="HV25" s="13">
        <v>132</v>
      </c>
      <c r="HW25" s="13">
        <v>112</v>
      </c>
      <c r="HX25" s="13">
        <v>103</v>
      </c>
      <c r="HY25" s="13">
        <v>90</v>
      </c>
      <c r="HZ25" s="13">
        <v>95</v>
      </c>
      <c r="IA25" s="13">
        <v>82</v>
      </c>
      <c r="IB25" s="13">
        <v>64</v>
      </c>
      <c r="IC25" s="13">
        <v>54</v>
      </c>
      <c r="ID25" s="13">
        <v>59</v>
      </c>
      <c r="IE25" s="13">
        <v>47</v>
      </c>
      <c r="IF25" s="13">
        <v>55</v>
      </c>
      <c r="IG25" s="13">
        <v>40</v>
      </c>
      <c r="IH25" s="13">
        <v>36</v>
      </c>
      <c r="II25" s="13">
        <v>18</v>
      </c>
      <c r="IJ25" s="13">
        <v>16</v>
      </c>
      <c r="IK25" s="13">
        <v>27</v>
      </c>
      <c r="IL25" s="13">
        <v>17</v>
      </c>
      <c r="IM25" s="13">
        <v>15</v>
      </c>
      <c r="IN25" s="13">
        <v>12</v>
      </c>
      <c r="IO25" s="13">
        <v>10</v>
      </c>
      <c r="IP25" s="13">
        <v>4</v>
      </c>
      <c r="IQ25" s="13">
        <v>5</v>
      </c>
      <c r="IR25" s="13">
        <v>3</v>
      </c>
      <c r="IS25" s="13">
        <v>6</v>
      </c>
      <c r="IT25" s="13"/>
      <c r="IU25" s="13">
        <v>1</v>
      </c>
      <c r="IV25" s="13">
        <v>1</v>
      </c>
      <c r="IW25" s="13"/>
      <c r="IX25" s="13"/>
      <c r="IY25" s="13"/>
      <c r="IZ25" s="13"/>
      <c r="JA25" s="13">
        <v>2</v>
      </c>
      <c r="JB25" s="57">
        <v>26874</v>
      </c>
      <c r="JC25" s="13">
        <v>9</v>
      </c>
      <c r="JD25" s="13">
        <v>3</v>
      </c>
      <c r="JE25" s="13"/>
      <c r="JF25" s="13">
        <v>1</v>
      </c>
      <c r="JG25" s="13">
        <v>7</v>
      </c>
      <c r="JH25" s="13">
        <v>3</v>
      </c>
      <c r="JI25" s="13">
        <v>1</v>
      </c>
      <c r="JJ25" s="13">
        <v>5</v>
      </c>
      <c r="JK25" s="13">
        <v>6</v>
      </c>
      <c r="JL25" s="13">
        <v>10</v>
      </c>
      <c r="JM25" s="13">
        <v>30</v>
      </c>
      <c r="JN25" s="13">
        <v>15</v>
      </c>
      <c r="JO25" s="13">
        <v>14</v>
      </c>
      <c r="JP25" s="13">
        <v>10</v>
      </c>
      <c r="JQ25" s="13">
        <v>6</v>
      </c>
      <c r="JR25" s="13">
        <v>8</v>
      </c>
      <c r="JS25" s="13">
        <v>15</v>
      </c>
      <c r="JT25" s="13">
        <v>11</v>
      </c>
      <c r="JU25" s="13">
        <v>9</v>
      </c>
      <c r="JV25" s="13">
        <v>12</v>
      </c>
      <c r="JW25" s="13">
        <v>9</v>
      </c>
      <c r="JX25" s="13">
        <v>6</v>
      </c>
      <c r="JY25" s="13">
        <v>8</v>
      </c>
      <c r="JZ25" s="13">
        <v>15</v>
      </c>
      <c r="KA25" s="13">
        <v>14</v>
      </c>
      <c r="KB25" s="13">
        <v>10</v>
      </c>
      <c r="KC25" s="13">
        <v>11</v>
      </c>
      <c r="KD25" s="13">
        <v>10</v>
      </c>
      <c r="KE25" s="13">
        <v>4</v>
      </c>
      <c r="KF25" s="13">
        <v>4</v>
      </c>
      <c r="KG25" s="13">
        <v>8</v>
      </c>
      <c r="KH25" s="13">
        <v>10</v>
      </c>
      <c r="KI25" s="13">
        <v>9</v>
      </c>
      <c r="KJ25" s="13">
        <v>12</v>
      </c>
      <c r="KK25" s="13">
        <v>12</v>
      </c>
      <c r="KL25" s="13">
        <v>14</v>
      </c>
      <c r="KM25" s="13">
        <v>12</v>
      </c>
      <c r="KN25" s="13">
        <v>24</v>
      </c>
      <c r="KO25" s="13">
        <v>13</v>
      </c>
      <c r="KP25" s="13">
        <v>12</v>
      </c>
      <c r="KQ25" s="13">
        <v>9</v>
      </c>
      <c r="KR25" s="13">
        <v>37</v>
      </c>
      <c r="KS25" s="13">
        <v>7</v>
      </c>
      <c r="KT25" s="13">
        <v>8</v>
      </c>
      <c r="KU25" s="13">
        <v>5</v>
      </c>
      <c r="KV25" s="13">
        <v>10</v>
      </c>
      <c r="KW25" s="13">
        <v>9</v>
      </c>
      <c r="KX25" s="13">
        <v>7</v>
      </c>
      <c r="KY25" s="13">
        <v>10</v>
      </c>
      <c r="KZ25" s="13">
        <v>5</v>
      </c>
      <c r="LA25" s="13">
        <v>4</v>
      </c>
      <c r="LB25" s="13">
        <v>6</v>
      </c>
      <c r="LC25" s="13">
        <v>2</v>
      </c>
      <c r="LD25" s="13">
        <v>5</v>
      </c>
      <c r="LE25" s="13">
        <v>3</v>
      </c>
      <c r="LF25" s="13">
        <v>2</v>
      </c>
      <c r="LG25" s="13">
        <v>5</v>
      </c>
      <c r="LH25" s="13">
        <v>2</v>
      </c>
      <c r="LI25" s="13">
        <v>4</v>
      </c>
      <c r="LJ25" s="13">
        <v>2</v>
      </c>
      <c r="LK25" s="13">
        <v>4</v>
      </c>
      <c r="LL25" s="13">
        <v>3</v>
      </c>
      <c r="LM25" s="13">
        <v>5</v>
      </c>
      <c r="LN25" s="13">
        <v>1</v>
      </c>
      <c r="LO25" s="13">
        <v>2</v>
      </c>
      <c r="LP25" s="13">
        <v>4</v>
      </c>
      <c r="LQ25" s="13">
        <v>4</v>
      </c>
      <c r="LR25" s="13">
        <v>2</v>
      </c>
      <c r="LS25" s="13"/>
      <c r="LT25" s="13">
        <v>2</v>
      </c>
      <c r="LU25" s="13"/>
      <c r="LV25" s="13">
        <v>5</v>
      </c>
      <c r="LW25" s="13">
        <v>2</v>
      </c>
      <c r="LX25" s="13">
        <v>2</v>
      </c>
      <c r="LY25" s="13">
        <v>4</v>
      </c>
      <c r="LZ25" s="13">
        <v>5</v>
      </c>
      <c r="MA25" s="13">
        <v>2</v>
      </c>
      <c r="MB25" s="13">
        <v>4</v>
      </c>
      <c r="MC25" s="13">
        <v>1</v>
      </c>
      <c r="MD25" s="13">
        <v>1</v>
      </c>
      <c r="ME25" s="13">
        <v>3</v>
      </c>
      <c r="MF25" s="13">
        <v>3</v>
      </c>
      <c r="MG25" s="13">
        <v>4</v>
      </c>
      <c r="MH25" s="13">
        <v>2</v>
      </c>
      <c r="MI25" s="13">
        <v>3</v>
      </c>
      <c r="MJ25" s="13">
        <v>1</v>
      </c>
      <c r="MK25" s="13">
        <v>2</v>
      </c>
      <c r="ML25" s="13">
        <v>1</v>
      </c>
      <c r="MM25" s="13">
        <v>3</v>
      </c>
      <c r="MN25" s="13">
        <v>2</v>
      </c>
      <c r="MO25" s="13">
        <v>2</v>
      </c>
      <c r="MP25" s="13">
        <v>1</v>
      </c>
      <c r="MQ25" s="13">
        <v>5</v>
      </c>
      <c r="MR25" s="13"/>
      <c r="MS25" s="13">
        <v>1</v>
      </c>
      <c r="MT25" s="13">
        <v>1</v>
      </c>
      <c r="MU25" s="13">
        <v>1</v>
      </c>
      <c r="MV25" s="13"/>
      <c r="MW25" s="13">
        <v>1</v>
      </c>
      <c r="MX25" s="13"/>
      <c r="MY25" s="13"/>
      <c r="MZ25" s="13"/>
      <c r="NA25" s="13"/>
      <c r="NB25" s="13"/>
      <c r="NC25" s="13">
        <v>1</v>
      </c>
      <c r="ND25" s="13">
        <v>10</v>
      </c>
      <c r="NE25" s="57">
        <v>634</v>
      </c>
      <c r="NF25" s="13">
        <v>57397</v>
      </c>
      <c r="NG25" s="331"/>
      <c r="NH25" s="331"/>
      <c r="NI25" s="331"/>
      <c r="NJ25" s="331"/>
      <c r="NK25" s="331"/>
      <c r="NL25" s="331"/>
      <c r="NM25" s="331"/>
      <c r="NN25" s="331"/>
      <c r="NO25" s="331"/>
      <c r="NP25" s="331"/>
      <c r="NQ25" s="331"/>
    </row>
    <row r="26" spans="1:381">
      <c r="A26" s="5" t="s">
        <v>39</v>
      </c>
      <c r="B26" s="235">
        <f t="shared" si="26"/>
        <v>86</v>
      </c>
      <c r="C26" s="235">
        <f t="shared" si="27"/>
        <v>83</v>
      </c>
      <c r="D26" s="235">
        <f t="shared" si="28"/>
        <v>1698</v>
      </c>
      <c r="E26" s="235">
        <f t="shared" si="29"/>
        <v>1882</v>
      </c>
      <c r="F26" s="235">
        <f t="shared" si="30"/>
        <v>6973</v>
      </c>
      <c r="G26" s="235">
        <f t="shared" si="31"/>
        <v>6604</v>
      </c>
      <c r="H26" s="235">
        <f t="shared" si="32"/>
        <v>7160</v>
      </c>
      <c r="I26" s="235">
        <f t="shared" si="33"/>
        <v>6297</v>
      </c>
      <c r="J26" s="235">
        <f t="shared" si="34"/>
        <v>5892</v>
      </c>
      <c r="K26" s="235">
        <f t="shared" si="35"/>
        <v>5366</v>
      </c>
      <c r="L26" s="235">
        <f t="shared" si="36"/>
        <v>3676</v>
      </c>
      <c r="M26" s="235">
        <f t="shared" si="37"/>
        <v>3665</v>
      </c>
      <c r="N26" s="235">
        <f t="shared" si="38"/>
        <v>1891</v>
      </c>
      <c r="O26" s="235">
        <f t="shared" si="39"/>
        <v>2050</v>
      </c>
      <c r="P26" s="235">
        <f t="shared" si="40"/>
        <v>901</v>
      </c>
      <c r="Q26" s="235">
        <f t="shared" si="41"/>
        <v>979</v>
      </c>
      <c r="R26" s="235">
        <f t="shared" si="42"/>
        <v>269</v>
      </c>
      <c r="S26" s="235">
        <f t="shared" si="43"/>
        <v>361</v>
      </c>
      <c r="T26" s="235">
        <f t="shared" si="44"/>
        <v>37</v>
      </c>
      <c r="U26" s="235">
        <f t="shared" si="45"/>
        <v>76</v>
      </c>
      <c r="W26" s="12" t="s">
        <v>33</v>
      </c>
      <c r="X26" s="613">
        <f t="shared" si="67"/>
        <v>86</v>
      </c>
      <c r="Y26" s="613">
        <f t="shared" si="68"/>
        <v>100</v>
      </c>
      <c r="Z26" s="613">
        <f t="shared" si="69"/>
        <v>726</v>
      </c>
      <c r="AA26" s="613">
        <f t="shared" si="70"/>
        <v>814</v>
      </c>
      <c r="AB26" s="613">
        <f t="shared" si="71"/>
        <v>2929</v>
      </c>
      <c r="AC26" s="613">
        <f t="shared" si="72"/>
        <v>2869</v>
      </c>
      <c r="AD26" s="613">
        <f t="shared" si="73"/>
        <v>3093</v>
      </c>
      <c r="AE26" s="613">
        <f t="shared" si="74"/>
        <v>2997</v>
      </c>
      <c r="AF26" s="613">
        <f t="shared" si="75"/>
        <v>2643</v>
      </c>
      <c r="AG26" s="613">
        <f t="shared" si="76"/>
        <v>2417</v>
      </c>
      <c r="AH26" s="613">
        <f t="shared" si="77"/>
        <v>1595</v>
      </c>
      <c r="AI26" s="613">
        <f t="shared" si="78"/>
        <v>1532</v>
      </c>
      <c r="AJ26" s="613">
        <f t="shared" si="79"/>
        <v>964</v>
      </c>
      <c r="AK26" s="613">
        <f t="shared" si="80"/>
        <v>923</v>
      </c>
      <c r="AL26" s="613">
        <f t="shared" si="81"/>
        <v>488</v>
      </c>
      <c r="AM26" s="613">
        <f t="shared" si="82"/>
        <v>465</v>
      </c>
      <c r="AN26" s="613">
        <f t="shared" si="83"/>
        <v>164</v>
      </c>
      <c r="AO26" s="613">
        <f t="shared" si="84"/>
        <v>219</v>
      </c>
      <c r="AP26" s="613">
        <f t="shared" si="85"/>
        <v>31</v>
      </c>
      <c r="AQ26" s="613">
        <f t="shared" si="86"/>
        <v>48</v>
      </c>
      <c r="AR26" s="613">
        <f t="shared" si="87"/>
        <v>237</v>
      </c>
      <c r="AT26" s="12" t="s">
        <v>33</v>
      </c>
      <c r="AU26" s="13">
        <v>5</v>
      </c>
      <c r="AV26" s="13">
        <v>15</v>
      </c>
      <c r="AW26" s="13">
        <v>7</v>
      </c>
      <c r="AX26" s="13">
        <v>8</v>
      </c>
      <c r="AY26" s="13">
        <v>9</v>
      </c>
      <c r="AZ26" s="13">
        <v>11</v>
      </c>
      <c r="BA26" s="13">
        <v>11</v>
      </c>
      <c r="BB26" s="13">
        <v>14</v>
      </c>
      <c r="BC26" s="13">
        <v>8</v>
      </c>
      <c r="BD26" s="13">
        <v>12</v>
      </c>
      <c r="BE26" s="13">
        <v>10</v>
      </c>
      <c r="BF26" s="13">
        <v>27</v>
      </c>
      <c r="BG26" s="13">
        <v>23</v>
      </c>
      <c r="BH26" s="13">
        <v>33</v>
      </c>
      <c r="BI26" s="13">
        <v>59</v>
      </c>
      <c r="BJ26" s="13">
        <v>69</v>
      </c>
      <c r="BK26" s="13">
        <v>122</v>
      </c>
      <c r="BL26" s="13">
        <v>150</v>
      </c>
      <c r="BM26" s="13">
        <v>168</v>
      </c>
      <c r="BN26" s="13">
        <v>153</v>
      </c>
      <c r="BO26" s="13">
        <v>184</v>
      </c>
      <c r="BP26" s="13">
        <v>224</v>
      </c>
      <c r="BQ26" s="13">
        <v>224</v>
      </c>
      <c r="BR26" s="13">
        <v>256</v>
      </c>
      <c r="BS26" s="13">
        <v>292</v>
      </c>
      <c r="BT26" s="13">
        <v>337</v>
      </c>
      <c r="BU26" s="13">
        <v>327</v>
      </c>
      <c r="BV26" s="13">
        <v>333</v>
      </c>
      <c r="BW26" s="13">
        <v>328</v>
      </c>
      <c r="BX26" s="13">
        <v>364</v>
      </c>
      <c r="BY26" s="13">
        <v>348</v>
      </c>
      <c r="BZ26" s="13">
        <v>346</v>
      </c>
      <c r="CA26" s="13">
        <v>301</v>
      </c>
      <c r="CB26" s="13">
        <v>303</v>
      </c>
      <c r="CC26" s="13">
        <v>294</v>
      </c>
      <c r="CD26" s="13">
        <v>296</v>
      </c>
      <c r="CE26" s="13">
        <v>282</v>
      </c>
      <c r="CF26" s="13">
        <v>259</v>
      </c>
      <c r="CG26" s="13">
        <v>277</v>
      </c>
      <c r="CH26" s="13">
        <v>291</v>
      </c>
      <c r="CI26" s="13">
        <v>257</v>
      </c>
      <c r="CJ26" s="13">
        <v>290</v>
      </c>
      <c r="CK26" s="13">
        <v>312</v>
      </c>
      <c r="CL26" s="13">
        <v>270</v>
      </c>
      <c r="CM26" s="13">
        <v>255</v>
      </c>
      <c r="CN26" s="13">
        <v>236</v>
      </c>
      <c r="CO26" s="13">
        <v>247</v>
      </c>
      <c r="CP26" s="13">
        <v>218</v>
      </c>
      <c r="CQ26" s="13">
        <v>154</v>
      </c>
      <c r="CR26" s="13">
        <v>178</v>
      </c>
      <c r="CS26" s="13">
        <v>193</v>
      </c>
      <c r="CT26" s="13">
        <v>187</v>
      </c>
      <c r="CU26" s="13">
        <v>164</v>
      </c>
      <c r="CV26" s="13">
        <v>163</v>
      </c>
      <c r="CW26" s="13">
        <v>167</v>
      </c>
      <c r="CX26" s="13">
        <v>136</v>
      </c>
      <c r="CY26" s="13">
        <v>137</v>
      </c>
      <c r="CZ26" s="13">
        <v>120</v>
      </c>
      <c r="DA26" s="13">
        <v>141</v>
      </c>
      <c r="DB26" s="13">
        <v>124</v>
      </c>
      <c r="DC26" s="13">
        <v>133</v>
      </c>
      <c r="DD26" s="13">
        <v>104</v>
      </c>
      <c r="DE26" s="13">
        <v>104</v>
      </c>
      <c r="DF26" s="13">
        <v>111</v>
      </c>
      <c r="DG26" s="13">
        <v>89</v>
      </c>
      <c r="DH26" s="13">
        <v>70</v>
      </c>
      <c r="DI26" s="13">
        <v>86</v>
      </c>
      <c r="DJ26" s="13">
        <v>75</v>
      </c>
      <c r="DK26" s="13">
        <v>72</v>
      </c>
      <c r="DL26" s="13">
        <v>79</v>
      </c>
      <c r="DM26" s="13">
        <v>59</v>
      </c>
      <c r="DN26" s="13">
        <v>54</v>
      </c>
      <c r="DO26" s="13">
        <v>57</v>
      </c>
      <c r="DP26" s="13">
        <v>68</v>
      </c>
      <c r="DQ26" s="13">
        <v>43</v>
      </c>
      <c r="DR26" s="13">
        <v>44</v>
      </c>
      <c r="DS26" s="13">
        <v>37</v>
      </c>
      <c r="DT26" s="13">
        <v>42</v>
      </c>
      <c r="DU26" s="13">
        <v>41</v>
      </c>
      <c r="DV26" s="13">
        <v>20</v>
      </c>
      <c r="DW26" s="13">
        <v>27</v>
      </c>
      <c r="DX26" s="13">
        <v>41</v>
      </c>
      <c r="DY26" s="13">
        <v>20</v>
      </c>
      <c r="DZ26" s="13">
        <v>30</v>
      </c>
      <c r="EA26" s="13">
        <v>24</v>
      </c>
      <c r="EB26" s="13">
        <v>17</v>
      </c>
      <c r="EC26" s="13">
        <v>15</v>
      </c>
      <c r="ED26" s="13">
        <v>19</v>
      </c>
      <c r="EE26" s="13">
        <v>13</v>
      </c>
      <c r="EF26" s="13">
        <v>13</v>
      </c>
      <c r="EG26" s="13">
        <v>13</v>
      </c>
      <c r="EH26" s="13">
        <v>11</v>
      </c>
      <c r="EI26" s="13">
        <v>8</v>
      </c>
      <c r="EJ26" s="13">
        <v>9</v>
      </c>
      <c r="EK26" s="13">
        <v>2</v>
      </c>
      <c r="EL26" s="13"/>
      <c r="EM26" s="13">
        <v>1</v>
      </c>
      <c r="EN26" s="13">
        <v>1</v>
      </c>
      <c r="EO26" s="13">
        <v>1</v>
      </c>
      <c r="EP26" s="13">
        <v>2</v>
      </c>
      <c r="EQ26" s="13"/>
      <c r="ER26" s="13"/>
      <c r="ES26" s="13"/>
      <c r="ET26" s="13"/>
      <c r="EU26" s="13"/>
      <c r="EV26" s="13"/>
      <c r="EW26" s="13"/>
      <c r="EX26" s="13"/>
      <c r="EY26" s="57">
        <v>12384</v>
      </c>
      <c r="EZ26" s="13">
        <v>2</v>
      </c>
      <c r="FA26" s="13">
        <v>17</v>
      </c>
      <c r="FB26" s="13">
        <v>12</v>
      </c>
      <c r="FC26" s="13">
        <v>6</v>
      </c>
      <c r="FD26" s="13">
        <v>4</v>
      </c>
      <c r="FE26" s="13">
        <v>5</v>
      </c>
      <c r="FF26" s="13">
        <v>7</v>
      </c>
      <c r="FG26" s="13">
        <v>10</v>
      </c>
      <c r="FH26" s="13">
        <v>10</v>
      </c>
      <c r="FI26" s="13">
        <v>13</v>
      </c>
      <c r="FJ26" s="13">
        <v>14</v>
      </c>
      <c r="FK26" s="13">
        <v>20</v>
      </c>
      <c r="FL26" s="13">
        <v>20</v>
      </c>
      <c r="FM26" s="13">
        <v>43</v>
      </c>
      <c r="FN26" s="13">
        <v>54</v>
      </c>
      <c r="FO26" s="13">
        <v>66</v>
      </c>
      <c r="FP26" s="13">
        <v>92</v>
      </c>
      <c r="FQ26" s="13">
        <v>115</v>
      </c>
      <c r="FR26" s="13">
        <v>129</v>
      </c>
      <c r="FS26" s="13">
        <v>173</v>
      </c>
      <c r="FT26" s="13">
        <v>197</v>
      </c>
      <c r="FU26" s="13">
        <v>202</v>
      </c>
      <c r="FV26" s="13">
        <v>228</v>
      </c>
      <c r="FW26" s="13">
        <v>261</v>
      </c>
      <c r="FX26" s="13">
        <v>294</v>
      </c>
      <c r="FY26" s="13">
        <v>335</v>
      </c>
      <c r="FZ26" s="13">
        <v>336</v>
      </c>
      <c r="GA26" s="13">
        <v>337</v>
      </c>
      <c r="GB26" s="13">
        <v>363</v>
      </c>
      <c r="GC26" s="13">
        <v>376</v>
      </c>
      <c r="GD26" s="13">
        <v>338</v>
      </c>
      <c r="GE26" s="13">
        <v>286</v>
      </c>
      <c r="GF26" s="13">
        <v>312</v>
      </c>
      <c r="GG26" s="13">
        <v>338</v>
      </c>
      <c r="GH26" s="13">
        <v>302</v>
      </c>
      <c r="GI26" s="13">
        <v>317</v>
      </c>
      <c r="GJ26" s="13">
        <v>292</v>
      </c>
      <c r="GK26" s="13">
        <v>303</v>
      </c>
      <c r="GL26" s="13">
        <v>281</v>
      </c>
      <c r="GM26" s="13">
        <v>324</v>
      </c>
      <c r="GN26" s="13">
        <v>337</v>
      </c>
      <c r="GO26" s="13">
        <v>313</v>
      </c>
      <c r="GP26" s="13">
        <v>324</v>
      </c>
      <c r="GQ26" s="13">
        <v>277</v>
      </c>
      <c r="GR26" s="13">
        <v>283</v>
      </c>
      <c r="GS26" s="13">
        <v>279</v>
      </c>
      <c r="GT26" s="13">
        <v>242</v>
      </c>
      <c r="GU26" s="13">
        <v>185</v>
      </c>
      <c r="GV26" s="13">
        <v>204</v>
      </c>
      <c r="GW26" s="13">
        <v>199</v>
      </c>
      <c r="GX26" s="13">
        <v>205</v>
      </c>
      <c r="GY26" s="13">
        <v>204</v>
      </c>
      <c r="GZ26" s="13">
        <v>161</v>
      </c>
      <c r="HA26" s="13">
        <v>157</v>
      </c>
      <c r="HB26" s="13">
        <v>153</v>
      </c>
      <c r="HC26" s="13">
        <v>159</v>
      </c>
      <c r="HD26" s="13">
        <v>149</v>
      </c>
      <c r="HE26" s="13">
        <v>123</v>
      </c>
      <c r="HF26" s="13">
        <v>135</v>
      </c>
      <c r="HG26" s="13">
        <v>149</v>
      </c>
      <c r="HH26" s="13">
        <v>127</v>
      </c>
      <c r="HI26" s="13">
        <v>103</v>
      </c>
      <c r="HJ26" s="13">
        <v>110</v>
      </c>
      <c r="HK26" s="13">
        <v>105</v>
      </c>
      <c r="HL26" s="13">
        <v>80</v>
      </c>
      <c r="HM26" s="13">
        <v>87</v>
      </c>
      <c r="HN26" s="13">
        <v>86</v>
      </c>
      <c r="HO26" s="13">
        <v>83</v>
      </c>
      <c r="HP26" s="13">
        <v>88</v>
      </c>
      <c r="HQ26" s="13">
        <v>95</v>
      </c>
      <c r="HR26" s="13">
        <v>67</v>
      </c>
      <c r="HS26" s="13">
        <v>57</v>
      </c>
      <c r="HT26" s="13">
        <v>77</v>
      </c>
      <c r="HU26" s="13">
        <v>68</v>
      </c>
      <c r="HV26" s="13">
        <v>36</v>
      </c>
      <c r="HW26" s="13">
        <v>52</v>
      </c>
      <c r="HX26" s="13">
        <v>36</v>
      </c>
      <c r="HY26" s="13">
        <v>37</v>
      </c>
      <c r="HZ26" s="13">
        <v>31</v>
      </c>
      <c r="IA26" s="13">
        <v>27</v>
      </c>
      <c r="IB26" s="13">
        <v>21</v>
      </c>
      <c r="IC26" s="13">
        <v>25</v>
      </c>
      <c r="ID26" s="13">
        <v>17</v>
      </c>
      <c r="IE26" s="13">
        <v>19</v>
      </c>
      <c r="IF26" s="13">
        <v>18</v>
      </c>
      <c r="IG26" s="13">
        <v>22</v>
      </c>
      <c r="IH26" s="13">
        <v>15</v>
      </c>
      <c r="II26" s="13">
        <v>14</v>
      </c>
      <c r="IJ26" s="13">
        <v>6</v>
      </c>
      <c r="IK26" s="13">
        <v>7</v>
      </c>
      <c r="IL26" s="13">
        <v>9</v>
      </c>
      <c r="IM26" s="13">
        <v>5</v>
      </c>
      <c r="IN26" s="13">
        <v>2</v>
      </c>
      <c r="IO26" s="13">
        <v>3</v>
      </c>
      <c r="IP26" s="13">
        <v>4</v>
      </c>
      <c r="IQ26" s="13">
        <v>2</v>
      </c>
      <c r="IR26" s="13">
        <v>4</v>
      </c>
      <c r="IS26" s="13">
        <v>1</v>
      </c>
      <c r="IT26" s="13">
        <v>1</v>
      </c>
      <c r="IU26" s="13"/>
      <c r="IV26" s="13"/>
      <c r="IW26" s="13"/>
      <c r="IX26" s="13"/>
      <c r="IY26" s="13"/>
      <c r="IZ26" s="13"/>
      <c r="JA26" s="13"/>
      <c r="JB26" s="57">
        <v>12719</v>
      </c>
      <c r="JC26" s="13">
        <v>1</v>
      </c>
      <c r="JD26" s="13"/>
      <c r="JE26" s="13">
        <v>1</v>
      </c>
      <c r="JF26" s="13"/>
      <c r="JG26" s="13">
        <v>2</v>
      </c>
      <c r="JH26" s="13">
        <v>1</v>
      </c>
      <c r="JI26" s="13">
        <v>1</v>
      </c>
      <c r="JJ26" s="13">
        <v>1</v>
      </c>
      <c r="JK26" s="13"/>
      <c r="JL26" s="13">
        <v>2</v>
      </c>
      <c r="JM26" s="13">
        <v>2</v>
      </c>
      <c r="JN26" s="13">
        <v>2</v>
      </c>
      <c r="JO26" s="13">
        <v>2</v>
      </c>
      <c r="JP26" s="13">
        <v>1</v>
      </c>
      <c r="JQ26" s="13">
        <v>1</v>
      </c>
      <c r="JR26" s="13">
        <v>3</v>
      </c>
      <c r="JS26" s="13">
        <v>2</v>
      </c>
      <c r="JT26" s="13">
        <v>5</v>
      </c>
      <c r="JU26" s="13">
        <v>7</v>
      </c>
      <c r="JV26" s="13">
        <v>6</v>
      </c>
      <c r="JW26" s="13">
        <v>10</v>
      </c>
      <c r="JX26" s="13">
        <v>7</v>
      </c>
      <c r="JY26" s="13">
        <v>8</v>
      </c>
      <c r="JZ26" s="13">
        <v>8</v>
      </c>
      <c r="KA26" s="13">
        <v>7</v>
      </c>
      <c r="KB26" s="13">
        <v>7</v>
      </c>
      <c r="KC26" s="13">
        <v>6</v>
      </c>
      <c r="KD26" s="13">
        <v>4</v>
      </c>
      <c r="KE26" s="13">
        <v>2</v>
      </c>
      <c r="KF26" s="13">
        <v>2</v>
      </c>
      <c r="KG26" s="13">
        <v>9</v>
      </c>
      <c r="KH26" s="13">
        <v>9</v>
      </c>
      <c r="KI26" s="13">
        <v>5</v>
      </c>
      <c r="KJ26" s="13">
        <v>6</v>
      </c>
      <c r="KK26" s="13">
        <v>7</v>
      </c>
      <c r="KL26" s="13">
        <v>6</v>
      </c>
      <c r="KM26" s="13">
        <v>2</v>
      </c>
      <c r="KN26" s="13">
        <v>6</v>
      </c>
      <c r="KO26" s="13">
        <v>5</v>
      </c>
      <c r="KP26" s="13"/>
      <c r="KQ26" s="13">
        <v>3</v>
      </c>
      <c r="KR26" s="13">
        <v>3</v>
      </c>
      <c r="KS26" s="13">
        <v>3</v>
      </c>
      <c r="KT26" s="13">
        <v>2</v>
      </c>
      <c r="KU26" s="13">
        <v>1</v>
      </c>
      <c r="KV26" s="13">
        <v>1</v>
      </c>
      <c r="KW26" s="13">
        <v>1</v>
      </c>
      <c r="KX26" s="13"/>
      <c r="KY26" s="13"/>
      <c r="KZ26" s="13"/>
      <c r="LA26" s="13">
        <v>1</v>
      </c>
      <c r="LB26" s="13"/>
      <c r="LC26" s="13">
        <v>1</v>
      </c>
      <c r="LD26" s="13">
        <v>2</v>
      </c>
      <c r="LE26" s="13">
        <v>1</v>
      </c>
      <c r="LF26" s="13">
        <v>1</v>
      </c>
      <c r="LG26" s="13"/>
      <c r="LH26" s="13">
        <v>3</v>
      </c>
      <c r="LI26" s="13"/>
      <c r="LJ26" s="13"/>
      <c r="LK26" s="13">
        <v>1</v>
      </c>
      <c r="LL26" s="13">
        <v>1</v>
      </c>
      <c r="LM26" s="13">
        <v>1</v>
      </c>
      <c r="LN26" s="13">
        <v>2</v>
      </c>
      <c r="LO26" s="13">
        <v>1</v>
      </c>
      <c r="LP26" s="13">
        <v>1</v>
      </c>
      <c r="LQ26" s="13">
        <v>1</v>
      </c>
      <c r="LR26" s="13">
        <v>1</v>
      </c>
      <c r="LS26" s="13"/>
      <c r="LT26" s="13">
        <v>1</v>
      </c>
      <c r="LU26" s="13">
        <v>2</v>
      </c>
      <c r="LV26" s="13">
        <v>6</v>
      </c>
      <c r="LW26" s="13">
        <v>3</v>
      </c>
      <c r="LX26" s="13">
        <v>1</v>
      </c>
      <c r="LY26" s="13"/>
      <c r="LZ26" s="13"/>
      <c r="MA26" s="13"/>
      <c r="MB26" s="13">
        <v>2</v>
      </c>
      <c r="MC26" s="13">
        <v>1</v>
      </c>
      <c r="MD26" s="13">
        <v>3</v>
      </c>
      <c r="ME26" s="13">
        <v>1</v>
      </c>
      <c r="MF26" s="13">
        <v>1</v>
      </c>
      <c r="MG26" s="13">
        <v>3</v>
      </c>
      <c r="MH26" s="13">
        <v>1</v>
      </c>
      <c r="MI26" s="13"/>
      <c r="MJ26" s="13">
        <v>2</v>
      </c>
      <c r="MK26" s="13">
        <v>2</v>
      </c>
      <c r="ML26" s="13">
        <v>1</v>
      </c>
      <c r="MM26" s="13">
        <v>3</v>
      </c>
      <c r="MN26" s="13">
        <v>2</v>
      </c>
      <c r="MO26" s="13">
        <v>1</v>
      </c>
      <c r="MP26" s="13">
        <v>2</v>
      </c>
      <c r="MQ26" s="13">
        <v>2</v>
      </c>
      <c r="MR26" s="13">
        <v>2</v>
      </c>
      <c r="MS26" s="13">
        <v>1</v>
      </c>
      <c r="MT26" s="13">
        <v>1</v>
      </c>
      <c r="MU26" s="13">
        <v>1</v>
      </c>
      <c r="MV26" s="13"/>
      <c r="MW26" s="13">
        <v>1</v>
      </c>
      <c r="MX26" s="13">
        <v>1</v>
      </c>
      <c r="MY26" s="13">
        <v>1</v>
      </c>
      <c r="MZ26" s="13"/>
      <c r="NA26" s="13"/>
      <c r="NB26" s="13">
        <v>1</v>
      </c>
      <c r="NC26" s="13"/>
      <c r="ND26" s="13"/>
      <c r="NE26" s="57">
        <v>237</v>
      </c>
      <c r="NF26" s="13">
        <v>25340</v>
      </c>
      <c r="NG26" s="331"/>
      <c r="NH26" s="331"/>
      <c r="NI26" s="331"/>
      <c r="NJ26" s="331"/>
      <c r="NK26" s="331"/>
      <c r="NL26" s="331"/>
      <c r="NM26" s="331"/>
      <c r="NN26" s="331"/>
      <c r="NO26" s="331"/>
      <c r="NP26" s="331"/>
      <c r="NQ26" s="331"/>
    </row>
    <row r="27" spans="1:381">
      <c r="A27" s="5" t="s">
        <v>40</v>
      </c>
      <c r="B27" s="235">
        <f t="shared" si="26"/>
        <v>516</v>
      </c>
      <c r="C27" s="235">
        <f t="shared" si="27"/>
        <v>499</v>
      </c>
      <c r="D27" s="235">
        <f t="shared" si="28"/>
        <v>3811</v>
      </c>
      <c r="E27" s="235">
        <f t="shared" si="29"/>
        <v>4302</v>
      </c>
      <c r="F27" s="235">
        <f t="shared" si="30"/>
        <v>7653</v>
      </c>
      <c r="G27" s="235">
        <f t="shared" si="31"/>
        <v>8176</v>
      </c>
      <c r="H27" s="235">
        <f t="shared" si="32"/>
        <v>7642</v>
      </c>
      <c r="I27" s="235">
        <f t="shared" si="33"/>
        <v>8004</v>
      </c>
      <c r="J27" s="235">
        <f t="shared" si="34"/>
        <v>6498</v>
      </c>
      <c r="K27" s="235">
        <f t="shared" si="35"/>
        <v>6890</v>
      </c>
      <c r="L27" s="235">
        <f t="shared" si="36"/>
        <v>4356</v>
      </c>
      <c r="M27" s="235">
        <f t="shared" si="37"/>
        <v>4357</v>
      </c>
      <c r="N27" s="235">
        <f t="shared" si="38"/>
        <v>2453</v>
      </c>
      <c r="O27" s="235">
        <f t="shared" si="39"/>
        <v>2471</v>
      </c>
      <c r="P27" s="235">
        <f t="shared" si="40"/>
        <v>1165</v>
      </c>
      <c r="Q27" s="235">
        <f t="shared" si="41"/>
        <v>1193</v>
      </c>
      <c r="R27" s="235">
        <f t="shared" si="42"/>
        <v>356</v>
      </c>
      <c r="S27" s="235">
        <f t="shared" si="43"/>
        <v>492</v>
      </c>
      <c r="T27" s="235">
        <f t="shared" si="44"/>
        <v>56</v>
      </c>
      <c r="U27" s="235">
        <f t="shared" si="45"/>
        <v>117</v>
      </c>
      <c r="W27" s="12" t="s">
        <v>35</v>
      </c>
      <c r="X27" s="613">
        <f t="shared" si="67"/>
        <v>36</v>
      </c>
      <c r="Y27" s="613">
        <f t="shared" si="68"/>
        <v>42</v>
      </c>
      <c r="Z27" s="613">
        <f t="shared" si="69"/>
        <v>809</v>
      </c>
      <c r="AA27" s="613">
        <f t="shared" si="70"/>
        <v>1038</v>
      </c>
      <c r="AB27" s="613">
        <f t="shared" si="71"/>
        <v>3170</v>
      </c>
      <c r="AC27" s="613">
        <f t="shared" si="72"/>
        <v>3502</v>
      </c>
      <c r="AD27" s="613">
        <f t="shared" si="73"/>
        <v>3222</v>
      </c>
      <c r="AE27" s="613">
        <f t="shared" si="74"/>
        <v>3150</v>
      </c>
      <c r="AF27" s="613">
        <f t="shared" si="75"/>
        <v>2553</v>
      </c>
      <c r="AG27" s="613">
        <f t="shared" si="76"/>
        <v>2503</v>
      </c>
      <c r="AH27" s="613">
        <f t="shared" si="77"/>
        <v>1969</v>
      </c>
      <c r="AI27" s="613">
        <f t="shared" si="78"/>
        <v>1932</v>
      </c>
      <c r="AJ27" s="613">
        <f t="shared" si="79"/>
        <v>1391</v>
      </c>
      <c r="AK27" s="613">
        <f t="shared" si="80"/>
        <v>1235</v>
      </c>
      <c r="AL27" s="613">
        <f t="shared" si="81"/>
        <v>592</v>
      </c>
      <c r="AM27" s="613">
        <f t="shared" si="82"/>
        <v>535</v>
      </c>
      <c r="AN27" s="613">
        <f t="shared" si="83"/>
        <v>218</v>
      </c>
      <c r="AO27" s="613">
        <f t="shared" si="84"/>
        <v>227</v>
      </c>
      <c r="AP27" s="613">
        <f t="shared" si="85"/>
        <v>37</v>
      </c>
      <c r="AQ27" s="613">
        <f t="shared" si="86"/>
        <v>44</v>
      </c>
      <c r="AR27" s="613">
        <f t="shared" si="87"/>
        <v>68</v>
      </c>
      <c r="AT27" s="12" t="s">
        <v>35</v>
      </c>
      <c r="AU27" s="13"/>
      <c r="AV27" s="13">
        <v>4</v>
      </c>
      <c r="AW27" s="13">
        <v>10</v>
      </c>
      <c r="AX27" s="13">
        <v>4</v>
      </c>
      <c r="AY27" s="13"/>
      <c r="AZ27" s="13">
        <v>5</v>
      </c>
      <c r="BA27" s="13">
        <v>5</v>
      </c>
      <c r="BB27" s="13">
        <v>5</v>
      </c>
      <c r="BC27" s="13">
        <v>7</v>
      </c>
      <c r="BD27" s="13">
        <v>2</v>
      </c>
      <c r="BE27" s="13">
        <v>5</v>
      </c>
      <c r="BF27" s="13">
        <v>10</v>
      </c>
      <c r="BG27" s="13">
        <v>20</v>
      </c>
      <c r="BH27" s="13">
        <v>25</v>
      </c>
      <c r="BI27" s="13">
        <v>60</v>
      </c>
      <c r="BJ27" s="13">
        <v>85</v>
      </c>
      <c r="BK27" s="13">
        <v>140</v>
      </c>
      <c r="BL27" s="13">
        <v>209</v>
      </c>
      <c r="BM27" s="13">
        <v>257</v>
      </c>
      <c r="BN27" s="13">
        <v>227</v>
      </c>
      <c r="BO27" s="13">
        <v>274</v>
      </c>
      <c r="BP27" s="13">
        <v>308</v>
      </c>
      <c r="BQ27" s="13">
        <v>327</v>
      </c>
      <c r="BR27" s="13">
        <v>347</v>
      </c>
      <c r="BS27" s="13">
        <v>348</v>
      </c>
      <c r="BT27" s="13">
        <v>365</v>
      </c>
      <c r="BU27" s="13">
        <v>397</v>
      </c>
      <c r="BV27" s="13">
        <v>374</v>
      </c>
      <c r="BW27" s="13">
        <v>349</v>
      </c>
      <c r="BX27" s="13">
        <v>413</v>
      </c>
      <c r="BY27" s="13">
        <v>333</v>
      </c>
      <c r="BZ27" s="13">
        <v>347</v>
      </c>
      <c r="CA27" s="13">
        <v>313</v>
      </c>
      <c r="CB27" s="13">
        <v>325</v>
      </c>
      <c r="CC27" s="13">
        <v>338</v>
      </c>
      <c r="CD27" s="13">
        <v>310</v>
      </c>
      <c r="CE27" s="13">
        <v>285</v>
      </c>
      <c r="CF27" s="13">
        <v>290</v>
      </c>
      <c r="CG27" s="13">
        <v>330</v>
      </c>
      <c r="CH27" s="13">
        <v>279</v>
      </c>
      <c r="CI27" s="13">
        <v>299</v>
      </c>
      <c r="CJ27" s="13">
        <v>280</v>
      </c>
      <c r="CK27" s="13">
        <v>267</v>
      </c>
      <c r="CL27" s="13">
        <v>256</v>
      </c>
      <c r="CM27" s="13">
        <v>260</v>
      </c>
      <c r="CN27" s="13">
        <v>258</v>
      </c>
      <c r="CO27" s="13">
        <v>259</v>
      </c>
      <c r="CP27" s="13">
        <v>200</v>
      </c>
      <c r="CQ27" s="13">
        <v>224</v>
      </c>
      <c r="CR27" s="13">
        <v>200</v>
      </c>
      <c r="CS27" s="13">
        <v>217</v>
      </c>
      <c r="CT27" s="13">
        <v>199</v>
      </c>
      <c r="CU27" s="13">
        <v>196</v>
      </c>
      <c r="CV27" s="13">
        <v>195</v>
      </c>
      <c r="CW27" s="13">
        <v>215</v>
      </c>
      <c r="CX27" s="13">
        <v>186</v>
      </c>
      <c r="CY27" s="13">
        <v>174</v>
      </c>
      <c r="CZ27" s="13">
        <v>203</v>
      </c>
      <c r="DA27" s="13">
        <v>191</v>
      </c>
      <c r="DB27" s="13">
        <v>156</v>
      </c>
      <c r="DC27" s="13">
        <v>151</v>
      </c>
      <c r="DD27" s="13">
        <v>144</v>
      </c>
      <c r="DE27" s="13">
        <v>154</v>
      </c>
      <c r="DF27" s="13">
        <v>148</v>
      </c>
      <c r="DG27" s="13">
        <v>133</v>
      </c>
      <c r="DH27" s="13">
        <v>109</v>
      </c>
      <c r="DI27" s="13">
        <v>107</v>
      </c>
      <c r="DJ27" s="13">
        <v>93</v>
      </c>
      <c r="DK27" s="13">
        <v>107</v>
      </c>
      <c r="DL27" s="13">
        <v>89</v>
      </c>
      <c r="DM27" s="13">
        <v>91</v>
      </c>
      <c r="DN27" s="13">
        <v>57</v>
      </c>
      <c r="DO27" s="13">
        <v>67</v>
      </c>
      <c r="DP27" s="13">
        <v>57</v>
      </c>
      <c r="DQ27" s="13">
        <v>60</v>
      </c>
      <c r="DR27" s="13">
        <v>39</v>
      </c>
      <c r="DS27" s="13">
        <v>39</v>
      </c>
      <c r="DT27" s="13">
        <v>46</v>
      </c>
      <c r="DU27" s="13">
        <v>45</v>
      </c>
      <c r="DV27" s="13">
        <v>34</v>
      </c>
      <c r="DW27" s="13">
        <v>29</v>
      </c>
      <c r="DX27" s="13">
        <v>29</v>
      </c>
      <c r="DY27" s="13">
        <v>34</v>
      </c>
      <c r="DZ27" s="13">
        <v>21</v>
      </c>
      <c r="EA27" s="13">
        <v>23</v>
      </c>
      <c r="EB27" s="13">
        <v>23</v>
      </c>
      <c r="EC27" s="13">
        <v>22</v>
      </c>
      <c r="ED27" s="13">
        <v>12</v>
      </c>
      <c r="EE27" s="13">
        <v>18</v>
      </c>
      <c r="EF27" s="13">
        <v>16</v>
      </c>
      <c r="EG27" s="13">
        <v>9</v>
      </c>
      <c r="EH27" s="13">
        <v>12</v>
      </c>
      <c r="EI27" s="13">
        <v>3</v>
      </c>
      <c r="EJ27" s="13">
        <v>9</v>
      </c>
      <c r="EK27" s="13">
        <v>5</v>
      </c>
      <c r="EL27" s="13">
        <v>2</v>
      </c>
      <c r="EM27" s="13">
        <v>2</v>
      </c>
      <c r="EN27" s="13"/>
      <c r="EO27" s="13"/>
      <c r="EP27" s="13">
        <v>1</v>
      </c>
      <c r="EQ27" s="13"/>
      <c r="ER27" s="13"/>
      <c r="ES27" s="13"/>
      <c r="ET27" s="13">
        <v>1</v>
      </c>
      <c r="EU27" s="13"/>
      <c r="EV27" s="13"/>
      <c r="EW27" s="13"/>
      <c r="EX27" s="13"/>
      <c r="EY27" s="57">
        <v>14208</v>
      </c>
      <c r="EZ27" s="13">
        <v>3</v>
      </c>
      <c r="FA27" s="13">
        <v>6</v>
      </c>
      <c r="FB27" s="13">
        <v>2</v>
      </c>
      <c r="FC27" s="13"/>
      <c r="FD27" s="13">
        <v>4</v>
      </c>
      <c r="FE27" s="13">
        <v>3</v>
      </c>
      <c r="FF27" s="13">
        <v>5</v>
      </c>
      <c r="FG27" s="13">
        <v>2</v>
      </c>
      <c r="FH27" s="13">
        <v>8</v>
      </c>
      <c r="FI27" s="13">
        <v>3</v>
      </c>
      <c r="FJ27" s="13">
        <v>9</v>
      </c>
      <c r="FK27" s="13">
        <v>12</v>
      </c>
      <c r="FL27" s="13">
        <v>23</v>
      </c>
      <c r="FM27" s="13">
        <v>29</v>
      </c>
      <c r="FN27" s="13">
        <v>37</v>
      </c>
      <c r="FO27" s="13">
        <v>74</v>
      </c>
      <c r="FP27" s="13">
        <v>118</v>
      </c>
      <c r="FQ27" s="13">
        <v>145</v>
      </c>
      <c r="FR27" s="13">
        <v>144</v>
      </c>
      <c r="FS27" s="13">
        <v>218</v>
      </c>
      <c r="FT27" s="13">
        <v>220</v>
      </c>
      <c r="FU27" s="13">
        <v>244</v>
      </c>
      <c r="FV27" s="13">
        <v>264</v>
      </c>
      <c r="FW27" s="13">
        <v>296</v>
      </c>
      <c r="FX27" s="13">
        <v>327</v>
      </c>
      <c r="FY27" s="13">
        <v>332</v>
      </c>
      <c r="FZ27" s="13">
        <v>366</v>
      </c>
      <c r="GA27" s="13">
        <v>364</v>
      </c>
      <c r="GB27" s="13">
        <v>372</v>
      </c>
      <c r="GC27" s="13">
        <v>385</v>
      </c>
      <c r="GD27" s="13">
        <v>344</v>
      </c>
      <c r="GE27" s="13">
        <v>323</v>
      </c>
      <c r="GF27" s="13">
        <v>324</v>
      </c>
      <c r="GG27" s="13">
        <v>323</v>
      </c>
      <c r="GH27" s="13">
        <v>315</v>
      </c>
      <c r="GI27" s="13">
        <v>319</v>
      </c>
      <c r="GJ27" s="13">
        <v>314</v>
      </c>
      <c r="GK27" s="13">
        <v>319</v>
      </c>
      <c r="GL27" s="13">
        <v>321</v>
      </c>
      <c r="GM27" s="13">
        <v>320</v>
      </c>
      <c r="GN27" s="13">
        <v>274</v>
      </c>
      <c r="GO27" s="13">
        <v>298</v>
      </c>
      <c r="GP27" s="13">
        <v>315</v>
      </c>
      <c r="GQ27" s="13">
        <v>269</v>
      </c>
      <c r="GR27" s="13">
        <v>265</v>
      </c>
      <c r="GS27" s="13">
        <v>246</v>
      </c>
      <c r="GT27" s="13">
        <v>221</v>
      </c>
      <c r="GU27" s="13">
        <v>216</v>
      </c>
      <c r="GV27" s="13">
        <v>233</v>
      </c>
      <c r="GW27" s="13">
        <v>216</v>
      </c>
      <c r="GX27" s="13">
        <v>240</v>
      </c>
      <c r="GY27" s="13">
        <v>200</v>
      </c>
      <c r="GZ27" s="13">
        <v>215</v>
      </c>
      <c r="HA27" s="13">
        <v>182</v>
      </c>
      <c r="HB27" s="13">
        <v>196</v>
      </c>
      <c r="HC27" s="13">
        <v>195</v>
      </c>
      <c r="HD27" s="13">
        <v>203</v>
      </c>
      <c r="HE27" s="13">
        <v>181</v>
      </c>
      <c r="HF27" s="13">
        <v>186</v>
      </c>
      <c r="HG27" s="13">
        <v>171</v>
      </c>
      <c r="HH27" s="13">
        <v>189</v>
      </c>
      <c r="HI27" s="13">
        <v>146</v>
      </c>
      <c r="HJ27" s="13">
        <v>174</v>
      </c>
      <c r="HK27" s="13">
        <v>160</v>
      </c>
      <c r="HL27" s="13">
        <v>164</v>
      </c>
      <c r="HM27" s="13">
        <v>119</v>
      </c>
      <c r="HN27" s="13">
        <v>114</v>
      </c>
      <c r="HO27" s="13">
        <v>114</v>
      </c>
      <c r="HP27" s="13">
        <v>102</v>
      </c>
      <c r="HQ27" s="13">
        <v>109</v>
      </c>
      <c r="HR27" s="13">
        <v>85</v>
      </c>
      <c r="HS27" s="13">
        <v>87</v>
      </c>
      <c r="HT27" s="13">
        <v>72</v>
      </c>
      <c r="HU27" s="13">
        <v>59</v>
      </c>
      <c r="HV27" s="13">
        <v>65</v>
      </c>
      <c r="HW27" s="13">
        <v>43</v>
      </c>
      <c r="HX27" s="13">
        <v>49</v>
      </c>
      <c r="HY27" s="13">
        <v>41</v>
      </c>
      <c r="HZ27" s="13">
        <v>50</v>
      </c>
      <c r="IA27" s="13">
        <v>41</v>
      </c>
      <c r="IB27" s="13">
        <v>33</v>
      </c>
      <c r="IC27" s="13">
        <v>28</v>
      </c>
      <c r="ID27" s="13">
        <v>30</v>
      </c>
      <c r="IE27" s="13">
        <v>30</v>
      </c>
      <c r="IF27" s="13">
        <v>28</v>
      </c>
      <c r="IG27" s="13">
        <v>25</v>
      </c>
      <c r="IH27" s="13">
        <v>12</v>
      </c>
      <c r="II27" s="13">
        <v>11</v>
      </c>
      <c r="IJ27" s="13">
        <v>16</v>
      </c>
      <c r="IK27" s="13">
        <v>5</v>
      </c>
      <c r="IL27" s="13">
        <v>8</v>
      </c>
      <c r="IM27" s="13">
        <v>8</v>
      </c>
      <c r="IN27" s="13">
        <v>1</v>
      </c>
      <c r="IO27" s="13">
        <v>4</v>
      </c>
      <c r="IP27" s="13">
        <v>5</v>
      </c>
      <c r="IQ27" s="13">
        <v>2</v>
      </c>
      <c r="IR27" s="13">
        <v>4</v>
      </c>
      <c r="IS27" s="13">
        <v>1</v>
      </c>
      <c r="IT27" s="13">
        <v>1</v>
      </c>
      <c r="IU27" s="13">
        <v>1</v>
      </c>
      <c r="IV27" s="13">
        <v>2</v>
      </c>
      <c r="IW27" s="13"/>
      <c r="IX27" s="13"/>
      <c r="IY27" s="13"/>
      <c r="IZ27" s="13"/>
      <c r="JA27" s="13"/>
      <c r="JB27" s="57">
        <v>13997</v>
      </c>
      <c r="JC27" s="13"/>
      <c r="JD27" s="13"/>
      <c r="JE27" s="13"/>
      <c r="JF27" s="13"/>
      <c r="JG27" s="13"/>
      <c r="JH27" s="13"/>
      <c r="JI27" s="13"/>
      <c r="JJ27" s="13">
        <v>1</v>
      </c>
      <c r="JK27" s="13">
        <v>1</v>
      </c>
      <c r="JL27" s="13"/>
      <c r="JM27" s="13">
        <v>2</v>
      </c>
      <c r="JN27" s="13"/>
      <c r="JO27" s="13"/>
      <c r="JP27" s="13">
        <v>1</v>
      </c>
      <c r="JQ27" s="13"/>
      <c r="JR27" s="13"/>
      <c r="JS27" s="13">
        <v>1</v>
      </c>
      <c r="JT27" s="13"/>
      <c r="JU27" s="13"/>
      <c r="JV27" s="13">
        <v>1</v>
      </c>
      <c r="JW27" s="13">
        <v>1</v>
      </c>
      <c r="JX27" s="13">
        <v>2</v>
      </c>
      <c r="JY27" s="13"/>
      <c r="JZ27" s="13"/>
      <c r="KA27" s="13"/>
      <c r="KB27" s="13"/>
      <c r="KC27" s="13">
        <v>2</v>
      </c>
      <c r="KD27" s="13">
        <v>3</v>
      </c>
      <c r="KE27" s="13"/>
      <c r="KF27" s="13">
        <v>2</v>
      </c>
      <c r="KG27" s="13"/>
      <c r="KH27" s="13">
        <v>1</v>
      </c>
      <c r="KI27" s="13">
        <v>1</v>
      </c>
      <c r="KJ27" s="13">
        <v>1</v>
      </c>
      <c r="KK27" s="13"/>
      <c r="KL27" s="13"/>
      <c r="KM27" s="13">
        <v>2</v>
      </c>
      <c r="KN27" s="13">
        <v>8</v>
      </c>
      <c r="KO27" s="13">
        <v>1</v>
      </c>
      <c r="KP27" s="13">
        <v>2</v>
      </c>
      <c r="KQ27" s="13"/>
      <c r="KR27" s="13">
        <v>1</v>
      </c>
      <c r="KS27" s="13">
        <v>2</v>
      </c>
      <c r="KT27" s="13">
        <v>1</v>
      </c>
      <c r="KU27" s="13"/>
      <c r="KV27" s="13">
        <v>1</v>
      </c>
      <c r="KW27" s="13">
        <v>1</v>
      </c>
      <c r="KX27" s="13">
        <v>1</v>
      </c>
      <c r="KY27" s="13"/>
      <c r="KZ27" s="13">
        <v>1</v>
      </c>
      <c r="LA27" s="13">
        <v>2</v>
      </c>
      <c r="LB27" s="13"/>
      <c r="LC27" s="13"/>
      <c r="LD27" s="13">
        <v>2</v>
      </c>
      <c r="LE27" s="13"/>
      <c r="LF27" s="13"/>
      <c r="LG27" s="13"/>
      <c r="LH27" s="13"/>
      <c r="LI27" s="13">
        <v>2</v>
      </c>
      <c r="LJ27" s="13">
        <v>1</v>
      </c>
      <c r="LK27" s="13"/>
      <c r="LL27" s="13">
        <v>1</v>
      </c>
      <c r="LM27" s="13">
        <v>2</v>
      </c>
      <c r="LN27" s="13"/>
      <c r="LO27" s="13"/>
      <c r="LP27" s="13"/>
      <c r="LQ27" s="13">
        <v>2</v>
      </c>
      <c r="LR27" s="13"/>
      <c r="LS27" s="13">
        <v>1</v>
      </c>
      <c r="LT27" s="13"/>
      <c r="LU27" s="13">
        <v>1</v>
      </c>
      <c r="LV27" s="13"/>
      <c r="LW27" s="13">
        <v>2</v>
      </c>
      <c r="LX27" s="13">
        <v>2</v>
      </c>
      <c r="LY27" s="13"/>
      <c r="LZ27" s="13"/>
      <c r="MA27" s="13"/>
      <c r="MB27" s="13"/>
      <c r="MC27" s="13"/>
      <c r="MD27" s="13"/>
      <c r="ME27" s="13"/>
      <c r="MF27" s="13">
        <v>1</v>
      </c>
      <c r="MG27" s="13">
        <v>2</v>
      </c>
      <c r="MH27" s="13"/>
      <c r="MI27" s="13">
        <v>1</v>
      </c>
      <c r="MJ27" s="13"/>
      <c r="MK27" s="13">
        <v>1</v>
      </c>
      <c r="ML27" s="13"/>
      <c r="MM27" s="13"/>
      <c r="MN27" s="13"/>
      <c r="MO27" s="13">
        <v>1</v>
      </c>
      <c r="MP27" s="13"/>
      <c r="MQ27" s="13">
        <v>1</v>
      </c>
      <c r="MR27" s="13"/>
      <c r="MS27" s="13"/>
      <c r="MT27" s="13"/>
      <c r="MU27" s="13"/>
      <c r="MV27" s="13"/>
      <c r="MW27" s="13"/>
      <c r="MX27" s="13">
        <v>1</v>
      </c>
      <c r="MY27" s="13"/>
      <c r="MZ27" s="13"/>
      <c r="NA27" s="13"/>
      <c r="NB27" s="13"/>
      <c r="NC27" s="13"/>
      <c r="ND27" s="13">
        <v>1</v>
      </c>
      <c r="NE27" s="57">
        <v>68</v>
      </c>
      <c r="NF27" s="13">
        <v>28273</v>
      </c>
      <c r="NG27" s="331"/>
      <c r="NH27" s="331"/>
      <c r="NI27" s="331"/>
      <c r="NJ27" s="331"/>
      <c r="NK27" s="331"/>
      <c r="NL27" s="331"/>
      <c r="NM27" s="331"/>
      <c r="NN27" s="331"/>
      <c r="NO27" s="331"/>
      <c r="NP27" s="331"/>
      <c r="NQ27" s="331"/>
    </row>
    <row r="28" spans="1:381">
      <c r="A28" s="5" t="s">
        <v>41</v>
      </c>
      <c r="B28" s="235">
        <f t="shared" si="26"/>
        <v>504</v>
      </c>
      <c r="C28" s="235">
        <f t="shared" si="27"/>
        <v>448</v>
      </c>
      <c r="D28" s="235">
        <f t="shared" si="28"/>
        <v>1853</v>
      </c>
      <c r="E28" s="235">
        <f t="shared" si="29"/>
        <v>2149</v>
      </c>
      <c r="F28" s="235">
        <f t="shared" si="30"/>
        <v>6223</v>
      </c>
      <c r="G28" s="235">
        <f t="shared" si="31"/>
        <v>5962</v>
      </c>
      <c r="H28" s="235">
        <f t="shared" si="32"/>
        <v>8126</v>
      </c>
      <c r="I28" s="235">
        <f t="shared" si="33"/>
        <v>7156</v>
      </c>
      <c r="J28" s="235">
        <f t="shared" si="34"/>
        <v>6273</v>
      </c>
      <c r="K28" s="235">
        <f t="shared" si="35"/>
        <v>5370</v>
      </c>
      <c r="L28" s="235">
        <f t="shared" si="36"/>
        <v>3531</v>
      </c>
      <c r="M28" s="235">
        <f t="shared" si="37"/>
        <v>3274</v>
      </c>
      <c r="N28" s="235">
        <f t="shared" si="38"/>
        <v>1860</v>
      </c>
      <c r="O28" s="235">
        <f t="shared" si="39"/>
        <v>1753</v>
      </c>
      <c r="P28" s="235">
        <f t="shared" si="40"/>
        <v>725</v>
      </c>
      <c r="Q28" s="235">
        <f t="shared" si="41"/>
        <v>774</v>
      </c>
      <c r="R28" s="235">
        <f t="shared" si="42"/>
        <v>276</v>
      </c>
      <c r="S28" s="235">
        <f t="shared" si="43"/>
        <v>301</v>
      </c>
      <c r="T28" s="235">
        <f t="shared" si="44"/>
        <v>41</v>
      </c>
      <c r="U28" s="235">
        <f t="shared" si="45"/>
        <v>58</v>
      </c>
      <c r="W28" s="12" t="s">
        <v>181</v>
      </c>
      <c r="X28" s="613">
        <f t="shared" si="67"/>
        <v>1737</v>
      </c>
      <c r="Y28" s="613">
        <f t="shared" si="68"/>
        <v>1656</v>
      </c>
      <c r="Z28" s="613">
        <f t="shared" si="69"/>
        <v>3730</v>
      </c>
      <c r="AA28" s="613">
        <f t="shared" si="70"/>
        <v>4161</v>
      </c>
      <c r="AB28" s="613">
        <f t="shared" si="71"/>
        <v>10172</v>
      </c>
      <c r="AC28" s="613">
        <f t="shared" si="72"/>
        <v>10658</v>
      </c>
      <c r="AD28" s="613">
        <f t="shared" si="73"/>
        <v>12532</v>
      </c>
      <c r="AE28" s="613">
        <f t="shared" si="74"/>
        <v>12866</v>
      </c>
      <c r="AF28" s="613">
        <f t="shared" si="75"/>
        <v>10140</v>
      </c>
      <c r="AG28" s="613">
        <f t="shared" si="76"/>
        <v>10319</v>
      </c>
      <c r="AH28" s="613">
        <f t="shared" si="77"/>
        <v>6479</v>
      </c>
      <c r="AI28" s="613">
        <f t="shared" si="78"/>
        <v>6838</v>
      </c>
      <c r="AJ28" s="613">
        <f t="shared" si="79"/>
        <v>3786</v>
      </c>
      <c r="AK28" s="613">
        <f t="shared" si="80"/>
        <v>3811</v>
      </c>
      <c r="AL28" s="613">
        <f t="shared" si="81"/>
        <v>1765</v>
      </c>
      <c r="AM28" s="613">
        <f t="shared" si="82"/>
        <v>1750</v>
      </c>
      <c r="AN28" s="613">
        <f t="shared" si="83"/>
        <v>580</v>
      </c>
      <c r="AO28" s="613">
        <f t="shared" si="84"/>
        <v>772</v>
      </c>
      <c r="AP28" s="613">
        <f t="shared" si="85"/>
        <v>111</v>
      </c>
      <c r="AQ28" s="613">
        <f t="shared" si="86"/>
        <v>223</v>
      </c>
      <c r="AR28" s="613">
        <f t="shared" si="87"/>
        <v>512</v>
      </c>
      <c r="AT28" s="12" t="s">
        <v>181</v>
      </c>
      <c r="AU28" s="13">
        <v>52</v>
      </c>
      <c r="AV28" s="13">
        <v>183</v>
      </c>
      <c r="AW28" s="13">
        <v>182</v>
      </c>
      <c r="AX28" s="13">
        <v>146</v>
      </c>
      <c r="AY28" s="13">
        <v>154</v>
      </c>
      <c r="AZ28" s="13">
        <v>158</v>
      </c>
      <c r="BA28" s="13">
        <v>203</v>
      </c>
      <c r="BB28" s="13">
        <v>194</v>
      </c>
      <c r="BC28" s="13">
        <v>186</v>
      </c>
      <c r="BD28" s="13">
        <v>198</v>
      </c>
      <c r="BE28" s="13">
        <v>213</v>
      </c>
      <c r="BF28" s="13">
        <v>265</v>
      </c>
      <c r="BG28" s="13">
        <v>286</v>
      </c>
      <c r="BH28" s="13">
        <v>330</v>
      </c>
      <c r="BI28" s="13">
        <v>374</v>
      </c>
      <c r="BJ28" s="13">
        <v>421</v>
      </c>
      <c r="BK28" s="13">
        <v>469</v>
      </c>
      <c r="BL28" s="13">
        <v>512</v>
      </c>
      <c r="BM28" s="13">
        <v>600</v>
      </c>
      <c r="BN28" s="13">
        <v>691</v>
      </c>
      <c r="BO28" s="13">
        <v>766</v>
      </c>
      <c r="BP28" s="13">
        <v>858</v>
      </c>
      <c r="BQ28" s="13">
        <v>896</v>
      </c>
      <c r="BR28" s="13">
        <v>1021</v>
      </c>
      <c r="BS28" s="13">
        <v>1054</v>
      </c>
      <c r="BT28" s="13">
        <v>1068</v>
      </c>
      <c r="BU28" s="13">
        <v>1176</v>
      </c>
      <c r="BV28" s="13">
        <v>1197</v>
      </c>
      <c r="BW28" s="13">
        <v>1245</v>
      </c>
      <c r="BX28" s="13">
        <v>1377</v>
      </c>
      <c r="BY28" s="13">
        <v>1468</v>
      </c>
      <c r="BZ28" s="13">
        <v>1350</v>
      </c>
      <c r="CA28" s="13">
        <v>1337</v>
      </c>
      <c r="CB28" s="13">
        <v>1376</v>
      </c>
      <c r="CC28" s="13">
        <v>1279</v>
      </c>
      <c r="CD28" s="13">
        <v>1272</v>
      </c>
      <c r="CE28" s="13">
        <v>1233</v>
      </c>
      <c r="CF28" s="13">
        <v>1191</v>
      </c>
      <c r="CG28" s="13">
        <v>1134</v>
      </c>
      <c r="CH28" s="13">
        <v>1226</v>
      </c>
      <c r="CI28" s="13">
        <v>1203</v>
      </c>
      <c r="CJ28" s="13">
        <v>1237</v>
      </c>
      <c r="CK28" s="13">
        <v>1196</v>
      </c>
      <c r="CL28" s="13">
        <v>1047</v>
      </c>
      <c r="CM28" s="13">
        <v>1040</v>
      </c>
      <c r="CN28" s="13">
        <v>982</v>
      </c>
      <c r="CO28" s="13">
        <v>922</v>
      </c>
      <c r="CP28" s="13">
        <v>937</v>
      </c>
      <c r="CQ28" s="13">
        <v>896</v>
      </c>
      <c r="CR28" s="13">
        <v>859</v>
      </c>
      <c r="CS28" s="13">
        <v>860</v>
      </c>
      <c r="CT28" s="13">
        <v>776</v>
      </c>
      <c r="CU28" s="13">
        <v>703</v>
      </c>
      <c r="CV28" s="13">
        <v>710</v>
      </c>
      <c r="CW28" s="13">
        <v>687</v>
      </c>
      <c r="CX28" s="13">
        <v>672</v>
      </c>
      <c r="CY28" s="13">
        <v>703</v>
      </c>
      <c r="CZ28" s="13">
        <v>617</v>
      </c>
      <c r="DA28" s="13">
        <v>569</v>
      </c>
      <c r="DB28" s="13">
        <v>541</v>
      </c>
      <c r="DC28" s="13">
        <v>525</v>
      </c>
      <c r="DD28" s="13">
        <v>436</v>
      </c>
      <c r="DE28" s="13">
        <v>465</v>
      </c>
      <c r="DF28" s="13">
        <v>426</v>
      </c>
      <c r="DG28" s="13">
        <v>368</v>
      </c>
      <c r="DH28" s="13">
        <v>354</v>
      </c>
      <c r="DI28" s="13">
        <v>351</v>
      </c>
      <c r="DJ28" s="13">
        <v>321</v>
      </c>
      <c r="DK28" s="13">
        <v>314</v>
      </c>
      <c r="DL28" s="13">
        <v>251</v>
      </c>
      <c r="DM28" s="13">
        <v>227</v>
      </c>
      <c r="DN28" s="13">
        <v>232</v>
      </c>
      <c r="DO28" s="13">
        <v>231</v>
      </c>
      <c r="DP28" s="13">
        <v>197</v>
      </c>
      <c r="DQ28" s="13">
        <v>186</v>
      </c>
      <c r="DR28" s="13">
        <v>170</v>
      </c>
      <c r="DS28" s="13">
        <v>137</v>
      </c>
      <c r="DT28" s="13">
        <v>157</v>
      </c>
      <c r="DU28" s="13">
        <v>112</v>
      </c>
      <c r="DV28" s="13">
        <v>101</v>
      </c>
      <c r="DW28" s="13">
        <v>121</v>
      </c>
      <c r="DX28" s="13">
        <v>88</v>
      </c>
      <c r="DY28" s="13">
        <v>72</v>
      </c>
      <c r="DZ28" s="13">
        <v>92</v>
      </c>
      <c r="EA28" s="13">
        <v>94</v>
      </c>
      <c r="EB28" s="13">
        <v>66</v>
      </c>
      <c r="EC28" s="13">
        <v>64</v>
      </c>
      <c r="ED28" s="13">
        <v>60</v>
      </c>
      <c r="EE28" s="13">
        <v>60</v>
      </c>
      <c r="EF28" s="13">
        <v>55</v>
      </c>
      <c r="EG28" s="13">
        <v>52</v>
      </c>
      <c r="EH28" s="13">
        <v>43</v>
      </c>
      <c r="EI28" s="13">
        <v>29</v>
      </c>
      <c r="EJ28" s="13">
        <v>24</v>
      </c>
      <c r="EK28" s="13">
        <v>13</v>
      </c>
      <c r="EL28" s="13">
        <v>16</v>
      </c>
      <c r="EM28" s="13">
        <v>13</v>
      </c>
      <c r="EN28" s="13">
        <v>11</v>
      </c>
      <c r="EO28" s="13">
        <v>7</v>
      </c>
      <c r="EP28" s="13">
        <v>3</v>
      </c>
      <c r="EQ28" s="13">
        <v>4</v>
      </c>
      <c r="ER28" s="13">
        <v>2</v>
      </c>
      <c r="ES28" s="13">
        <v>3</v>
      </c>
      <c r="ET28" s="13">
        <v>3</v>
      </c>
      <c r="EU28" s="13"/>
      <c r="EV28" s="13"/>
      <c r="EW28" s="13"/>
      <c r="EX28" s="13">
        <v>5</v>
      </c>
      <c r="EY28" s="57">
        <v>53059</v>
      </c>
      <c r="EZ28" s="13">
        <v>85</v>
      </c>
      <c r="FA28" s="13">
        <v>212</v>
      </c>
      <c r="FB28" s="13">
        <v>195</v>
      </c>
      <c r="FC28" s="13">
        <v>175</v>
      </c>
      <c r="FD28" s="13">
        <v>170</v>
      </c>
      <c r="FE28" s="13">
        <v>159</v>
      </c>
      <c r="FF28" s="13">
        <v>202</v>
      </c>
      <c r="FG28" s="13">
        <v>176</v>
      </c>
      <c r="FH28" s="13">
        <v>171</v>
      </c>
      <c r="FI28" s="13">
        <v>192</v>
      </c>
      <c r="FJ28" s="13">
        <v>172</v>
      </c>
      <c r="FK28" s="13">
        <v>275</v>
      </c>
      <c r="FL28" s="13">
        <v>273</v>
      </c>
      <c r="FM28" s="13">
        <v>309</v>
      </c>
      <c r="FN28" s="13">
        <v>327</v>
      </c>
      <c r="FO28" s="13">
        <v>366</v>
      </c>
      <c r="FP28" s="13">
        <v>435</v>
      </c>
      <c r="FQ28" s="13">
        <v>457</v>
      </c>
      <c r="FR28" s="13">
        <v>528</v>
      </c>
      <c r="FS28" s="13">
        <v>588</v>
      </c>
      <c r="FT28" s="13">
        <v>696</v>
      </c>
      <c r="FU28" s="13">
        <v>769</v>
      </c>
      <c r="FV28" s="13">
        <v>871</v>
      </c>
      <c r="FW28" s="13">
        <v>941</v>
      </c>
      <c r="FX28" s="13">
        <v>1000</v>
      </c>
      <c r="FY28" s="13">
        <v>1108</v>
      </c>
      <c r="FZ28" s="13">
        <v>1133</v>
      </c>
      <c r="GA28" s="13">
        <v>1112</v>
      </c>
      <c r="GB28" s="13">
        <v>1256</v>
      </c>
      <c r="GC28" s="13">
        <v>1286</v>
      </c>
      <c r="GD28" s="13">
        <v>1324</v>
      </c>
      <c r="GE28" s="13">
        <v>1293</v>
      </c>
      <c r="GF28" s="13">
        <v>1338</v>
      </c>
      <c r="GG28" s="13">
        <v>1257</v>
      </c>
      <c r="GH28" s="13">
        <v>1263</v>
      </c>
      <c r="GI28" s="13">
        <v>1255</v>
      </c>
      <c r="GJ28" s="13">
        <v>1187</v>
      </c>
      <c r="GK28" s="13">
        <v>1215</v>
      </c>
      <c r="GL28" s="13">
        <v>1173</v>
      </c>
      <c r="GM28" s="13">
        <v>1227</v>
      </c>
      <c r="GN28" s="13">
        <v>1145</v>
      </c>
      <c r="GO28" s="13">
        <v>1150</v>
      </c>
      <c r="GP28" s="13">
        <v>1164</v>
      </c>
      <c r="GQ28" s="13">
        <v>1124</v>
      </c>
      <c r="GR28" s="13">
        <v>1037</v>
      </c>
      <c r="GS28" s="13">
        <v>945</v>
      </c>
      <c r="GT28" s="13">
        <v>988</v>
      </c>
      <c r="GU28" s="13">
        <v>874</v>
      </c>
      <c r="GV28" s="13">
        <v>825</v>
      </c>
      <c r="GW28" s="13">
        <v>888</v>
      </c>
      <c r="GX28" s="13">
        <v>794</v>
      </c>
      <c r="GY28" s="13">
        <v>722</v>
      </c>
      <c r="GZ28" s="13">
        <v>675</v>
      </c>
      <c r="HA28" s="13">
        <v>663</v>
      </c>
      <c r="HB28" s="13">
        <v>669</v>
      </c>
      <c r="HC28" s="13">
        <v>639</v>
      </c>
      <c r="HD28" s="13">
        <v>604</v>
      </c>
      <c r="HE28" s="13">
        <v>604</v>
      </c>
      <c r="HF28" s="13">
        <v>570</v>
      </c>
      <c r="HG28" s="13">
        <v>539</v>
      </c>
      <c r="HH28" s="13">
        <v>514</v>
      </c>
      <c r="HI28" s="13">
        <v>415</v>
      </c>
      <c r="HJ28" s="13">
        <v>406</v>
      </c>
      <c r="HK28" s="13">
        <v>420</v>
      </c>
      <c r="HL28" s="13">
        <v>405</v>
      </c>
      <c r="HM28" s="13">
        <v>370</v>
      </c>
      <c r="HN28" s="13">
        <v>358</v>
      </c>
      <c r="HO28" s="13">
        <v>317</v>
      </c>
      <c r="HP28" s="13">
        <v>279</v>
      </c>
      <c r="HQ28" s="13">
        <v>302</v>
      </c>
      <c r="HR28" s="13">
        <v>251</v>
      </c>
      <c r="HS28" s="13">
        <v>232</v>
      </c>
      <c r="HT28" s="13">
        <v>234</v>
      </c>
      <c r="HU28" s="13">
        <v>192</v>
      </c>
      <c r="HV28" s="13">
        <v>196</v>
      </c>
      <c r="HW28" s="13">
        <v>170</v>
      </c>
      <c r="HX28" s="13">
        <v>139</v>
      </c>
      <c r="HY28" s="13">
        <v>123</v>
      </c>
      <c r="HZ28" s="13">
        <v>120</v>
      </c>
      <c r="IA28" s="13">
        <v>108</v>
      </c>
      <c r="IB28" s="13">
        <v>113</v>
      </c>
      <c r="IC28" s="13">
        <v>75</v>
      </c>
      <c r="ID28" s="13">
        <v>76</v>
      </c>
      <c r="IE28" s="13">
        <v>47</v>
      </c>
      <c r="IF28" s="13">
        <v>65</v>
      </c>
      <c r="IG28" s="13">
        <v>47</v>
      </c>
      <c r="IH28" s="13">
        <v>52</v>
      </c>
      <c r="II28" s="13">
        <v>38</v>
      </c>
      <c r="IJ28" s="13">
        <v>40</v>
      </c>
      <c r="IK28" s="13">
        <v>27</v>
      </c>
      <c r="IL28" s="13">
        <v>29</v>
      </c>
      <c r="IM28" s="13">
        <v>28</v>
      </c>
      <c r="IN28" s="13">
        <v>7</v>
      </c>
      <c r="IO28" s="13">
        <v>16</v>
      </c>
      <c r="IP28" s="13">
        <v>9</v>
      </c>
      <c r="IQ28" s="13">
        <v>6</v>
      </c>
      <c r="IR28" s="13">
        <v>9</v>
      </c>
      <c r="IS28" s="13">
        <v>2</v>
      </c>
      <c r="IT28" s="13"/>
      <c r="IU28" s="13">
        <v>2</v>
      </c>
      <c r="IV28" s="13">
        <v>1</v>
      </c>
      <c r="IW28" s="13">
        <v>1</v>
      </c>
      <c r="IX28" s="13">
        <v>1</v>
      </c>
      <c r="IY28" s="13"/>
      <c r="IZ28" s="13"/>
      <c r="JA28" s="13">
        <v>2</v>
      </c>
      <c r="JB28" s="57">
        <v>51034</v>
      </c>
      <c r="JC28" s="13">
        <v>5</v>
      </c>
      <c r="JD28" s="13">
        <v>3</v>
      </c>
      <c r="JE28" s="13"/>
      <c r="JF28" s="13">
        <v>2</v>
      </c>
      <c r="JG28" s="13">
        <v>5</v>
      </c>
      <c r="JH28" s="13">
        <v>2</v>
      </c>
      <c r="JI28" s="13"/>
      <c r="JJ28" s="13">
        <v>1</v>
      </c>
      <c r="JK28" s="13">
        <v>2</v>
      </c>
      <c r="JL28" s="13">
        <v>6</v>
      </c>
      <c r="JM28" s="13">
        <v>6</v>
      </c>
      <c r="JN28" s="13">
        <v>5</v>
      </c>
      <c r="JO28" s="13">
        <v>2</v>
      </c>
      <c r="JP28" s="13">
        <v>1</v>
      </c>
      <c r="JQ28" s="13">
        <v>6</v>
      </c>
      <c r="JR28" s="13">
        <v>11</v>
      </c>
      <c r="JS28" s="13">
        <v>6</v>
      </c>
      <c r="JT28" s="13">
        <v>7</v>
      </c>
      <c r="JU28" s="13">
        <v>6</v>
      </c>
      <c r="JV28" s="13">
        <v>7</v>
      </c>
      <c r="JW28" s="13">
        <v>9</v>
      </c>
      <c r="JX28" s="13">
        <v>9</v>
      </c>
      <c r="JY28" s="13">
        <v>8</v>
      </c>
      <c r="JZ28" s="13">
        <v>11</v>
      </c>
      <c r="KA28" s="13">
        <v>5</v>
      </c>
      <c r="KB28" s="13">
        <v>12</v>
      </c>
      <c r="KC28" s="13">
        <v>9</v>
      </c>
      <c r="KD28" s="13">
        <v>6</v>
      </c>
      <c r="KE28" s="13">
        <v>9</v>
      </c>
      <c r="KF28" s="13">
        <v>8</v>
      </c>
      <c r="KG28" s="13">
        <v>15</v>
      </c>
      <c r="KH28" s="13">
        <v>13</v>
      </c>
      <c r="KI28" s="13">
        <v>16</v>
      </c>
      <c r="KJ28" s="13">
        <v>13</v>
      </c>
      <c r="KK28" s="13">
        <v>13</v>
      </c>
      <c r="KL28" s="13">
        <v>2</v>
      </c>
      <c r="KM28" s="13">
        <v>9</v>
      </c>
      <c r="KN28" s="13">
        <v>10</v>
      </c>
      <c r="KO28" s="13">
        <v>8</v>
      </c>
      <c r="KP28" s="13">
        <v>11</v>
      </c>
      <c r="KQ28" s="13">
        <v>11</v>
      </c>
      <c r="KR28" s="13">
        <v>12</v>
      </c>
      <c r="KS28" s="13">
        <v>11</v>
      </c>
      <c r="KT28" s="13">
        <v>16</v>
      </c>
      <c r="KU28" s="13">
        <v>15</v>
      </c>
      <c r="KV28" s="13">
        <v>5</v>
      </c>
      <c r="KW28" s="13">
        <v>7</v>
      </c>
      <c r="KX28" s="13">
        <v>9</v>
      </c>
      <c r="KY28" s="13">
        <v>9</v>
      </c>
      <c r="KZ28" s="13">
        <v>8</v>
      </c>
      <c r="LA28" s="13">
        <v>8</v>
      </c>
      <c r="LB28" s="13">
        <v>4</v>
      </c>
      <c r="LC28" s="13">
        <v>10</v>
      </c>
      <c r="LD28" s="13">
        <v>6</v>
      </c>
      <c r="LE28" s="13">
        <v>5</v>
      </c>
      <c r="LF28" s="13">
        <v>4</v>
      </c>
      <c r="LG28" s="13">
        <v>4</v>
      </c>
      <c r="LH28" s="13">
        <v>8</v>
      </c>
      <c r="LI28" s="13">
        <v>2</v>
      </c>
      <c r="LJ28" s="13">
        <v>2</v>
      </c>
      <c r="LK28" s="13">
        <v>4</v>
      </c>
      <c r="LL28" s="13">
        <v>4</v>
      </c>
      <c r="LM28" s="13">
        <v>3</v>
      </c>
      <c r="LN28" s="13">
        <v>5</v>
      </c>
      <c r="LO28" s="13">
        <v>3</v>
      </c>
      <c r="LP28" s="13">
        <v>5</v>
      </c>
      <c r="LQ28" s="13">
        <v>3</v>
      </c>
      <c r="LR28" s="13">
        <v>1</v>
      </c>
      <c r="LS28" s="13"/>
      <c r="LT28" s="13">
        <v>2</v>
      </c>
      <c r="LU28" s="13">
        <v>3</v>
      </c>
      <c r="LV28" s="13">
        <v>3</v>
      </c>
      <c r="LW28" s="13">
        <v>4</v>
      </c>
      <c r="LX28" s="13">
        <v>1</v>
      </c>
      <c r="LY28" s="13"/>
      <c r="LZ28" s="13"/>
      <c r="MA28" s="13">
        <v>3</v>
      </c>
      <c r="MB28" s="13">
        <v>2</v>
      </c>
      <c r="MC28" s="13"/>
      <c r="MD28" s="13"/>
      <c r="ME28" s="13">
        <v>2</v>
      </c>
      <c r="MF28" s="13">
        <v>2</v>
      </c>
      <c r="MG28" s="13">
        <v>1</v>
      </c>
      <c r="MH28" s="13">
        <v>1</v>
      </c>
      <c r="MI28" s="13"/>
      <c r="MJ28" s="13">
        <v>2</v>
      </c>
      <c r="MK28" s="13">
        <v>1</v>
      </c>
      <c r="ML28" s="13">
        <v>1</v>
      </c>
      <c r="MM28" s="13"/>
      <c r="MN28" s="13">
        <v>1</v>
      </c>
      <c r="MO28" s="13">
        <v>2</v>
      </c>
      <c r="MP28" s="13"/>
      <c r="MQ28" s="13">
        <v>1</v>
      </c>
      <c r="MR28" s="13"/>
      <c r="MS28" s="13">
        <v>2</v>
      </c>
      <c r="MT28" s="13">
        <v>2</v>
      </c>
      <c r="MU28" s="13"/>
      <c r="MV28" s="13">
        <v>1</v>
      </c>
      <c r="MW28" s="13"/>
      <c r="MX28" s="13"/>
      <c r="MY28" s="13"/>
      <c r="MZ28" s="13">
        <v>1</v>
      </c>
      <c r="NA28" s="13"/>
      <c r="NB28" s="13"/>
      <c r="NC28" s="13"/>
      <c r="ND28" s="13">
        <v>4</v>
      </c>
      <c r="NE28" s="57">
        <v>505</v>
      </c>
      <c r="NF28" s="13">
        <v>104598</v>
      </c>
      <c r="NG28" s="331"/>
      <c r="NH28" s="331"/>
      <c r="NI28" s="331"/>
      <c r="NJ28" s="331"/>
      <c r="NK28" s="331"/>
      <c r="NL28" s="331"/>
      <c r="NM28" s="331"/>
      <c r="NN28" s="331"/>
      <c r="NO28" s="331"/>
      <c r="NP28" s="331"/>
      <c r="NQ28" s="331"/>
    </row>
    <row r="29" spans="1:381">
      <c r="A29" s="5" t="s">
        <v>42</v>
      </c>
      <c r="B29" s="235">
        <f t="shared" si="26"/>
        <v>3133</v>
      </c>
      <c r="C29" s="235">
        <f t="shared" si="27"/>
        <v>3006</v>
      </c>
      <c r="D29" s="235">
        <f t="shared" si="28"/>
        <v>12869</v>
      </c>
      <c r="E29" s="235">
        <f t="shared" si="29"/>
        <v>14866</v>
      </c>
      <c r="F29" s="235">
        <f t="shared" si="30"/>
        <v>39486</v>
      </c>
      <c r="G29" s="235">
        <f t="shared" si="31"/>
        <v>43122</v>
      </c>
      <c r="H29" s="235">
        <f t="shared" si="32"/>
        <v>49199</v>
      </c>
      <c r="I29" s="235">
        <f t="shared" si="33"/>
        <v>51238</v>
      </c>
      <c r="J29" s="235">
        <f t="shared" si="34"/>
        <v>41339</v>
      </c>
      <c r="K29" s="235">
        <f t="shared" si="35"/>
        <v>42672</v>
      </c>
      <c r="L29" s="235">
        <f t="shared" si="36"/>
        <v>28837</v>
      </c>
      <c r="M29" s="235">
        <f t="shared" si="37"/>
        <v>30178</v>
      </c>
      <c r="N29" s="235">
        <f t="shared" si="38"/>
        <v>18835</v>
      </c>
      <c r="O29" s="235">
        <f t="shared" si="39"/>
        <v>18559</v>
      </c>
      <c r="P29" s="235">
        <f t="shared" si="40"/>
        <v>9553</v>
      </c>
      <c r="Q29" s="235">
        <f t="shared" si="41"/>
        <v>10079</v>
      </c>
      <c r="R29" s="235">
        <f t="shared" si="42"/>
        <v>3568</v>
      </c>
      <c r="S29" s="235">
        <f t="shared" si="43"/>
        <v>5164</v>
      </c>
      <c r="T29" s="235">
        <f t="shared" si="44"/>
        <v>614</v>
      </c>
      <c r="U29" s="235">
        <f t="shared" si="45"/>
        <v>1801</v>
      </c>
      <c r="W29" s="12" t="s">
        <v>182</v>
      </c>
      <c r="X29" s="613">
        <f t="shared" si="67"/>
        <v>1366</v>
      </c>
      <c r="Y29" s="613">
        <f t="shared" si="68"/>
        <v>1231</v>
      </c>
      <c r="Z29" s="613">
        <f t="shared" si="69"/>
        <v>2768</v>
      </c>
      <c r="AA29" s="613">
        <f t="shared" si="70"/>
        <v>3101</v>
      </c>
      <c r="AB29" s="613">
        <f t="shared" si="71"/>
        <v>7743</v>
      </c>
      <c r="AC29" s="613">
        <f t="shared" si="72"/>
        <v>8634</v>
      </c>
      <c r="AD29" s="613">
        <f t="shared" si="73"/>
        <v>9939</v>
      </c>
      <c r="AE29" s="613">
        <f t="shared" si="74"/>
        <v>10907</v>
      </c>
      <c r="AF29" s="613">
        <f t="shared" si="75"/>
        <v>8247</v>
      </c>
      <c r="AG29" s="613">
        <f t="shared" si="76"/>
        <v>8940</v>
      </c>
      <c r="AH29" s="613">
        <f t="shared" si="77"/>
        <v>5532</v>
      </c>
      <c r="AI29" s="613">
        <f t="shared" si="78"/>
        <v>5963</v>
      </c>
      <c r="AJ29" s="613">
        <f t="shared" si="79"/>
        <v>3541</v>
      </c>
      <c r="AK29" s="613">
        <f t="shared" si="80"/>
        <v>3415</v>
      </c>
      <c r="AL29" s="613">
        <f t="shared" si="81"/>
        <v>2015</v>
      </c>
      <c r="AM29" s="613">
        <f t="shared" si="82"/>
        <v>1846</v>
      </c>
      <c r="AN29" s="613">
        <f t="shared" si="83"/>
        <v>765</v>
      </c>
      <c r="AO29" s="613">
        <f t="shared" si="84"/>
        <v>903</v>
      </c>
      <c r="AP29" s="613">
        <f t="shared" si="85"/>
        <v>112</v>
      </c>
      <c r="AQ29" s="613">
        <f t="shared" si="86"/>
        <v>273</v>
      </c>
      <c r="AR29" s="613">
        <f t="shared" si="87"/>
        <v>688</v>
      </c>
      <c r="AT29" s="12" t="s">
        <v>182</v>
      </c>
      <c r="AU29" s="13">
        <v>62</v>
      </c>
      <c r="AV29" s="13">
        <v>173</v>
      </c>
      <c r="AW29" s="13">
        <v>148</v>
      </c>
      <c r="AX29" s="13">
        <v>116</v>
      </c>
      <c r="AY29" s="13">
        <v>125</v>
      </c>
      <c r="AZ29" s="13">
        <v>107</v>
      </c>
      <c r="BA29" s="13">
        <v>107</v>
      </c>
      <c r="BB29" s="13">
        <v>135</v>
      </c>
      <c r="BC29" s="13">
        <v>119</v>
      </c>
      <c r="BD29" s="13">
        <v>139</v>
      </c>
      <c r="BE29" s="13">
        <v>138</v>
      </c>
      <c r="BF29" s="13">
        <v>160</v>
      </c>
      <c r="BG29" s="13">
        <v>200</v>
      </c>
      <c r="BH29" s="13">
        <v>198</v>
      </c>
      <c r="BI29" s="13">
        <v>230</v>
      </c>
      <c r="BJ29" s="13">
        <v>317</v>
      </c>
      <c r="BK29" s="13">
        <v>359</v>
      </c>
      <c r="BL29" s="13">
        <v>440</v>
      </c>
      <c r="BM29" s="13">
        <v>502</v>
      </c>
      <c r="BN29" s="13">
        <v>557</v>
      </c>
      <c r="BO29" s="13">
        <v>602</v>
      </c>
      <c r="BP29" s="13">
        <v>670</v>
      </c>
      <c r="BQ29" s="13">
        <v>709</v>
      </c>
      <c r="BR29" s="13">
        <v>742</v>
      </c>
      <c r="BS29" s="13">
        <v>895</v>
      </c>
      <c r="BT29" s="13">
        <v>927</v>
      </c>
      <c r="BU29" s="13">
        <v>950</v>
      </c>
      <c r="BV29" s="13">
        <v>990</v>
      </c>
      <c r="BW29" s="13">
        <v>1040</v>
      </c>
      <c r="BX29" s="13">
        <v>1109</v>
      </c>
      <c r="BY29" s="13">
        <v>1133</v>
      </c>
      <c r="BZ29" s="13">
        <v>1089</v>
      </c>
      <c r="CA29" s="13">
        <v>1139</v>
      </c>
      <c r="CB29" s="13">
        <v>1092</v>
      </c>
      <c r="CC29" s="13">
        <v>1110</v>
      </c>
      <c r="CD29" s="13">
        <v>1106</v>
      </c>
      <c r="CE29" s="13">
        <v>1074</v>
      </c>
      <c r="CF29" s="13">
        <v>1053</v>
      </c>
      <c r="CG29" s="13">
        <v>1071</v>
      </c>
      <c r="CH29" s="13">
        <v>1040</v>
      </c>
      <c r="CI29" s="13">
        <v>1028</v>
      </c>
      <c r="CJ29" s="13">
        <v>1013</v>
      </c>
      <c r="CK29" s="13">
        <v>962</v>
      </c>
      <c r="CL29" s="13">
        <v>991</v>
      </c>
      <c r="CM29" s="13">
        <v>944</v>
      </c>
      <c r="CN29" s="13">
        <v>850</v>
      </c>
      <c r="CO29" s="13">
        <v>826</v>
      </c>
      <c r="CP29" s="13">
        <v>829</v>
      </c>
      <c r="CQ29" s="13">
        <v>779</v>
      </c>
      <c r="CR29" s="13">
        <v>718</v>
      </c>
      <c r="CS29" s="13">
        <v>697</v>
      </c>
      <c r="CT29" s="13">
        <v>664</v>
      </c>
      <c r="CU29" s="13">
        <v>589</v>
      </c>
      <c r="CV29" s="13">
        <v>603</v>
      </c>
      <c r="CW29" s="13">
        <v>596</v>
      </c>
      <c r="CX29" s="13">
        <v>626</v>
      </c>
      <c r="CY29" s="13">
        <v>602</v>
      </c>
      <c r="CZ29" s="13">
        <v>551</v>
      </c>
      <c r="DA29" s="13">
        <v>530</v>
      </c>
      <c r="DB29" s="13">
        <v>505</v>
      </c>
      <c r="DC29" s="13">
        <v>437</v>
      </c>
      <c r="DD29" s="13">
        <v>392</v>
      </c>
      <c r="DE29" s="13">
        <v>398</v>
      </c>
      <c r="DF29" s="13">
        <v>381</v>
      </c>
      <c r="DG29" s="13">
        <v>340</v>
      </c>
      <c r="DH29" s="13">
        <v>341</v>
      </c>
      <c r="DI29" s="13">
        <v>273</v>
      </c>
      <c r="DJ29" s="13">
        <v>302</v>
      </c>
      <c r="DK29" s="13">
        <v>268</v>
      </c>
      <c r="DL29" s="13">
        <v>283</v>
      </c>
      <c r="DM29" s="13">
        <v>244</v>
      </c>
      <c r="DN29" s="13">
        <v>235</v>
      </c>
      <c r="DO29" s="13">
        <v>218</v>
      </c>
      <c r="DP29" s="13">
        <v>195</v>
      </c>
      <c r="DQ29" s="13">
        <v>184</v>
      </c>
      <c r="DR29" s="13">
        <v>160</v>
      </c>
      <c r="DS29" s="13">
        <v>179</v>
      </c>
      <c r="DT29" s="13">
        <v>153</v>
      </c>
      <c r="DU29" s="13">
        <v>142</v>
      </c>
      <c r="DV29" s="13">
        <v>136</v>
      </c>
      <c r="DW29" s="13">
        <v>127</v>
      </c>
      <c r="DX29" s="13">
        <v>133</v>
      </c>
      <c r="DY29" s="13">
        <v>96</v>
      </c>
      <c r="DZ29" s="13">
        <v>93</v>
      </c>
      <c r="EA29" s="13">
        <v>100</v>
      </c>
      <c r="EB29" s="13">
        <v>91</v>
      </c>
      <c r="EC29" s="13">
        <v>70</v>
      </c>
      <c r="ED29" s="13">
        <v>73</v>
      </c>
      <c r="EE29" s="13">
        <v>71</v>
      </c>
      <c r="EF29" s="13">
        <v>49</v>
      </c>
      <c r="EG29" s="13">
        <v>55</v>
      </c>
      <c r="EH29" s="13">
        <v>43</v>
      </c>
      <c r="EI29" s="13">
        <v>45</v>
      </c>
      <c r="EJ29" s="13">
        <v>32</v>
      </c>
      <c r="EK29" s="13">
        <v>26</v>
      </c>
      <c r="EL29" s="13">
        <v>23</v>
      </c>
      <c r="EM29" s="13">
        <v>18</v>
      </c>
      <c r="EN29" s="13">
        <v>10</v>
      </c>
      <c r="EO29" s="13">
        <v>10</v>
      </c>
      <c r="EP29" s="13">
        <v>6</v>
      </c>
      <c r="EQ29" s="13">
        <v>2</v>
      </c>
      <c r="ER29" s="13">
        <v>2</v>
      </c>
      <c r="ES29" s="13">
        <v>1</v>
      </c>
      <c r="ET29" s="13"/>
      <c r="EU29" s="13"/>
      <c r="EV29" s="13"/>
      <c r="EW29" s="13"/>
      <c r="EX29" s="13">
        <v>2</v>
      </c>
      <c r="EY29" s="57">
        <v>45215</v>
      </c>
      <c r="EZ29" s="13">
        <v>57</v>
      </c>
      <c r="FA29" s="13">
        <v>205</v>
      </c>
      <c r="FB29" s="13">
        <v>157</v>
      </c>
      <c r="FC29" s="13">
        <v>131</v>
      </c>
      <c r="FD29" s="13">
        <v>114</v>
      </c>
      <c r="FE29" s="13">
        <v>128</v>
      </c>
      <c r="FF29" s="13">
        <v>144</v>
      </c>
      <c r="FG29" s="13">
        <v>133</v>
      </c>
      <c r="FH29" s="13">
        <v>146</v>
      </c>
      <c r="FI29" s="13">
        <v>151</v>
      </c>
      <c r="FJ29" s="13">
        <v>143</v>
      </c>
      <c r="FK29" s="13">
        <v>141</v>
      </c>
      <c r="FL29" s="13">
        <v>202</v>
      </c>
      <c r="FM29" s="13">
        <v>224</v>
      </c>
      <c r="FN29" s="13">
        <v>237</v>
      </c>
      <c r="FO29" s="13">
        <v>296</v>
      </c>
      <c r="FP29" s="13">
        <v>279</v>
      </c>
      <c r="FQ29" s="13">
        <v>339</v>
      </c>
      <c r="FR29" s="13">
        <v>465</v>
      </c>
      <c r="FS29" s="13">
        <v>442</v>
      </c>
      <c r="FT29" s="13">
        <v>503</v>
      </c>
      <c r="FU29" s="13">
        <v>591</v>
      </c>
      <c r="FV29" s="13">
        <v>628</v>
      </c>
      <c r="FW29" s="13">
        <v>702</v>
      </c>
      <c r="FX29" s="13">
        <v>810</v>
      </c>
      <c r="FY29" s="13">
        <v>822</v>
      </c>
      <c r="FZ29" s="13">
        <v>836</v>
      </c>
      <c r="GA29" s="13">
        <v>915</v>
      </c>
      <c r="GB29" s="13">
        <v>900</v>
      </c>
      <c r="GC29" s="13">
        <v>1036</v>
      </c>
      <c r="GD29" s="13">
        <v>1008</v>
      </c>
      <c r="GE29" s="13">
        <v>1079</v>
      </c>
      <c r="GF29" s="13">
        <v>996</v>
      </c>
      <c r="GG29" s="13">
        <v>1026</v>
      </c>
      <c r="GH29" s="13">
        <v>979</v>
      </c>
      <c r="GI29" s="13">
        <v>1018</v>
      </c>
      <c r="GJ29" s="13">
        <v>962</v>
      </c>
      <c r="GK29" s="13">
        <v>934</v>
      </c>
      <c r="GL29" s="13">
        <v>977</v>
      </c>
      <c r="GM29" s="13">
        <v>960</v>
      </c>
      <c r="GN29" s="13">
        <v>940</v>
      </c>
      <c r="GO29" s="13">
        <v>952</v>
      </c>
      <c r="GP29" s="13">
        <v>856</v>
      </c>
      <c r="GQ29" s="13">
        <v>905</v>
      </c>
      <c r="GR29" s="13">
        <v>818</v>
      </c>
      <c r="GS29" s="13">
        <v>819</v>
      </c>
      <c r="GT29" s="13">
        <v>806</v>
      </c>
      <c r="GU29" s="13">
        <v>715</v>
      </c>
      <c r="GV29" s="13">
        <v>729</v>
      </c>
      <c r="GW29" s="13">
        <v>707</v>
      </c>
      <c r="GX29" s="13">
        <v>641</v>
      </c>
      <c r="GY29" s="13">
        <v>622</v>
      </c>
      <c r="GZ29" s="13">
        <v>539</v>
      </c>
      <c r="HA29" s="13">
        <v>580</v>
      </c>
      <c r="HB29" s="13">
        <v>540</v>
      </c>
      <c r="HC29" s="13">
        <v>543</v>
      </c>
      <c r="HD29" s="13">
        <v>565</v>
      </c>
      <c r="HE29" s="13">
        <v>500</v>
      </c>
      <c r="HF29" s="13">
        <v>504</v>
      </c>
      <c r="HG29" s="13">
        <v>498</v>
      </c>
      <c r="HH29" s="13">
        <v>462</v>
      </c>
      <c r="HI29" s="13">
        <v>402</v>
      </c>
      <c r="HJ29" s="13">
        <v>391</v>
      </c>
      <c r="HK29" s="13">
        <v>372</v>
      </c>
      <c r="HL29" s="13">
        <v>338</v>
      </c>
      <c r="HM29" s="13">
        <v>342</v>
      </c>
      <c r="HN29" s="13">
        <v>323</v>
      </c>
      <c r="HO29" s="13">
        <v>300</v>
      </c>
      <c r="HP29" s="13">
        <v>306</v>
      </c>
      <c r="HQ29" s="13">
        <v>305</v>
      </c>
      <c r="HR29" s="13">
        <v>258</v>
      </c>
      <c r="HS29" s="13">
        <v>250</v>
      </c>
      <c r="HT29" s="13">
        <v>237</v>
      </c>
      <c r="HU29" s="13">
        <v>203</v>
      </c>
      <c r="HV29" s="13">
        <v>223</v>
      </c>
      <c r="HW29" s="13">
        <v>197</v>
      </c>
      <c r="HX29" s="13">
        <v>178</v>
      </c>
      <c r="HY29" s="13">
        <v>157</v>
      </c>
      <c r="HZ29" s="13">
        <v>151</v>
      </c>
      <c r="IA29" s="13">
        <v>161</v>
      </c>
      <c r="IB29" s="13">
        <v>106</v>
      </c>
      <c r="IC29" s="13">
        <v>119</v>
      </c>
      <c r="ID29" s="13">
        <v>100</v>
      </c>
      <c r="IE29" s="13">
        <v>88</v>
      </c>
      <c r="IF29" s="13">
        <v>77</v>
      </c>
      <c r="IG29" s="13">
        <v>71</v>
      </c>
      <c r="IH29" s="13">
        <v>66</v>
      </c>
      <c r="II29" s="13">
        <v>51</v>
      </c>
      <c r="IJ29" s="13">
        <v>51</v>
      </c>
      <c r="IK29" s="13">
        <v>36</v>
      </c>
      <c r="IL29" s="13">
        <v>22</v>
      </c>
      <c r="IM29" s="13">
        <v>23</v>
      </c>
      <c r="IN29" s="13">
        <v>25</v>
      </c>
      <c r="IO29" s="13">
        <v>15</v>
      </c>
      <c r="IP29" s="13">
        <v>9</v>
      </c>
      <c r="IQ29" s="13">
        <v>10</v>
      </c>
      <c r="IR29" s="13">
        <v>2</v>
      </c>
      <c r="IS29" s="13">
        <v>3</v>
      </c>
      <c r="IT29" s="13"/>
      <c r="IU29" s="13">
        <v>2</v>
      </c>
      <c r="IV29" s="13"/>
      <c r="IW29" s="13"/>
      <c r="IX29" s="13">
        <v>1</v>
      </c>
      <c r="IY29" s="13"/>
      <c r="IZ29" s="13"/>
      <c r="JA29" s="13">
        <v>1</v>
      </c>
      <c r="JB29" s="57">
        <v>42029</v>
      </c>
      <c r="JC29" s="13">
        <v>14</v>
      </c>
      <c r="JD29" s="13">
        <v>24</v>
      </c>
      <c r="JE29" s="13">
        <v>4</v>
      </c>
      <c r="JF29" s="13"/>
      <c r="JG29" s="13">
        <v>1</v>
      </c>
      <c r="JH29" s="13">
        <v>2</v>
      </c>
      <c r="JI29" s="13">
        <v>1</v>
      </c>
      <c r="JJ29" s="13">
        <v>2</v>
      </c>
      <c r="JK29" s="13">
        <v>2</v>
      </c>
      <c r="JL29" s="13">
        <v>4</v>
      </c>
      <c r="JM29" s="13">
        <v>13</v>
      </c>
      <c r="JN29" s="13">
        <v>11</v>
      </c>
      <c r="JO29" s="13">
        <v>5</v>
      </c>
      <c r="JP29" s="13">
        <v>2</v>
      </c>
      <c r="JQ29" s="13">
        <v>3</v>
      </c>
      <c r="JR29" s="13">
        <v>4</v>
      </c>
      <c r="JS29" s="13">
        <v>6</v>
      </c>
      <c r="JT29" s="13">
        <v>5</v>
      </c>
      <c r="JU29" s="13">
        <v>10</v>
      </c>
      <c r="JV29" s="13">
        <v>12</v>
      </c>
      <c r="JW29" s="13">
        <v>6</v>
      </c>
      <c r="JX29" s="13">
        <v>10</v>
      </c>
      <c r="JY29" s="13">
        <v>5</v>
      </c>
      <c r="JZ29" s="13">
        <v>4</v>
      </c>
      <c r="KA29" s="13">
        <v>11</v>
      </c>
      <c r="KB29" s="13">
        <v>12</v>
      </c>
      <c r="KC29" s="13">
        <v>5</v>
      </c>
      <c r="KD29" s="13">
        <v>10</v>
      </c>
      <c r="KE29" s="13">
        <v>8</v>
      </c>
      <c r="KF29" s="13">
        <v>7</v>
      </c>
      <c r="KG29" s="13">
        <v>12</v>
      </c>
      <c r="KH29" s="13">
        <v>11</v>
      </c>
      <c r="KI29" s="13">
        <v>15</v>
      </c>
      <c r="KJ29" s="13">
        <v>18</v>
      </c>
      <c r="KK29" s="13">
        <v>17</v>
      </c>
      <c r="KL29" s="13">
        <v>8</v>
      </c>
      <c r="KM29" s="13">
        <v>16</v>
      </c>
      <c r="KN29" s="13">
        <v>9</v>
      </c>
      <c r="KO29" s="13">
        <v>13</v>
      </c>
      <c r="KP29" s="13">
        <v>12</v>
      </c>
      <c r="KQ29" s="13">
        <v>14</v>
      </c>
      <c r="KR29" s="13">
        <v>13</v>
      </c>
      <c r="KS29" s="13">
        <v>16</v>
      </c>
      <c r="KT29" s="13">
        <v>17</v>
      </c>
      <c r="KU29" s="13">
        <v>13</v>
      </c>
      <c r="KV29" s="13">
        <v>14</v>
      </c>
      <c r="KW29" s="13">
        <v>21</v>
      </c>
      <c r="KX29" s="13">
        <v>4</v>
      </c>
      <c r="KY29" s="13">
        <v>12</v>
      </c>
      <c r="KZ29" s="13">
        <v>7</v>
      </c>
      <c r="LA29" s="13">
        <v>17</v>
      </c>
      <c r="LB29" s="13">
        <v>4</v>
      </c>
      <c r="LC29" s="13">
        <v>12</v>
      </c>
      <c r="LD29" s="13">
        <v>6</v>
      </c>
      <c r="LE29" s="13">
        <v>10</v>
      </c>
      <c r="LF29" s="13">
        <v>8</v>
      </c>
      <c r="LG29" s="13">
        <v>8</v>
      </c>
      <c r="LH29" s="13">
        <v>7</v>
      </c>
      <c r="LI29" s="13">
        <v>9</v>
      </c>
      <c r="LJ29" s="13">
        <v>6</v>
      </c>
      <c r="LK29" s="13">
        <v>7</v>
      </c>
      <c r="LL29" s="13">
        <v>4</v>
      </c>
      <c r="LM29" s="13">
        <v>5</v>
      </c>
      <c r="LN29" s="13">
        <v>6</v>
      </c>
      <c r="LO29" s="13">
        <v>2</v>
      </c>
      <c r="LP29" s="13">
        <v>5</v>
      </c>
      <c r="LQ29" s="13">
        <v>4</v>
      </c>
      <c r="LR29" s="13">
        <v>6</v>
      </c>
      <c r="LS29" s="13">
        <v>6</v>
      </c>
      <c r="LT29" s="13">
        <v>3</v>
      </c>
      <c r="LU29" s="13">
        <v>7</v>
      </c>
      <c r="LV29" s="13">
        <v>1</v>
      </c>
      <c r="LW29" s="13">
        <v>3</v>
      </c>
      <c r="LX29" s="13">
        <v>4</v>
      </c>
      <c r="LY29" s="13">
        <v>6</v>
      </c>
      <c r="LZ29" s="13">
        <v>8</v>
      </c>
      <c r="MA29" s="13">
        <v>3</v>
      </c>
      <c r="MB29" s="13">
        <v>2</v>
      </c>
      <c r="MC29" s="13">
        <v>5</v>
      </c>
      <c r="MD29" s="13"/>
      <c r="ME29" s="13">
        <v>4</v>
      </c>
      <c r="MF29" s="13">
        <v>2</v>
      </c>
      <c r="MG29" s="13">
        <v>2</v>
      </c>
      <c r="MH29" s="13">
        <v>5</v>
      </c>
      <c r="MI29" s="13">
        <v>3</v>
      </c>
      <c r="MJ29" s="13">
        <v>1</v>
      </c>
      <c r="MK29" s="13"/>
      <c r="ML29" s="13">
        <v>1</v>
      </c>
      <c r="MM29" s="13">
        <v>1</v>
      </c>
      <c r="MN29" s="13">
        <v>2</v>
      </c>
      <c r="MO29" s="13">
        <v>4</v>
      </c>
      <c r="MP29" s="13">
        <v>1</v>
      </c>
      <c r="MQ29" s="13"/>
      <c r="MR29" s="13">
        <v>1</v>
      </c>
      <c r="MS29" s="13">
        <v>2</v>
      </c>
      <c r="MT29" s="13">
        <v>1</v>
      </c>
      <c r="MU29" s="13">
        <v>1</v>
      </c>
      <c r="MV29" s="13"/>
      <c r="MW29" s="13">
        <v>1</v>
      </c>
      <c r="MX29" s="13"/>
      <c r="MY29" s="13"/>
      <c r="MZ29" s="13"/>
      <c r="NA29" s="13"/>
      <c r="NB29" s="13"/>
      <c r="NC29" s="13"/>
      <c r="ND29" s="13">
        <v>14</v>
      </c>
      <c r="NE29" s="57">
        <v>685</v>
      </c>
      <c r="NF29" s="13">
        <v>87929</v>
      </c>
      <c r="NG29" s="331"/>
      <c r="NH29" s="331"/>
      <c r="NI29" s="331"/>
      <c r="NJ29" s="331"/>
      <c r="NK29" s="331"/>
      <c r="NL29" s="331"/>
      <c r="NM29" s="331"/>
      <c r="NN29" s="331"/>
      <c r="NO29" s="331"/>
      <c r="NP29" s="331"/>
      <c r="NQ29" s="331"/>
    </row>
    <row r="30" spans="1:381">
      <c r="A30" s="5" t="s">
        <v>43</v>
      </c>
      <c r="B30" s="235">
        <f t="shared" si="26"/>
        <v>372</v>
      </c>
      <c r="C30" s="235">
        <f t="shared" si="27"/>
        <v>303</v>
      </c>
      <c r="D30" s="235">
        <f t="shared" si="28"/>
        <v>1782</v>
      </c>
      <c r="E30" s="235">
        <f t="shared" si="29"/>
        <v>2039</v>
      </c>
      <c r="F30" s="235">
        <f t="shared" si="30"/>
        <v>7995</v>
      </c>
      <c r="G30" s="235">
        <f t="shared" si="31"/>
        <v>7519</v>
      </c>
      <c r="H30" s="235">
        <f t="shared" si="32"/>
        <v>8565</v>
      </c>
      <c r="I30" s="235">
        <f t="shared" si="33"/>
        <v>7977</v>
      </c>
      <c r="J30" s="235">
        <f t="shared" si="34"/>
        <v>6992</v>
      </c>
      <c r="K30" s="235">
        <f t="shared" si="35"/>
        <v>6670</v>
      </c>
      <c r="L30" s="235">
        <f t="shared" si="36"/>
        <v>4383</v>
      </c>
      <c r="M30" s="235">
        <f t="shared" si="37"/>
        <v>4275</v>
      </c>
      <c r="N30" s="235">
        <f t="shared" si="38"/>
        <v>2608</v>
      </c>
      <c r="O30" s="235">
        <f t="shared" si="39"/>
        <v>2604</v>
      </c>
      <c r="P30" s="235">
        <f t="shared" si="40"/>
        <v>1285</v>
      </c>
      <c r="Q30" s="235">
        <f t="shared" si="41"/>
        <v>1309</v>
      </c>
      <c r="R30" s="235">
        <f t="shared" si="42"/>
        <v>467</v>
      </c>
      <c r="S30" s="235">
        <f t="shared" si="43"/>
        <v>569</v>
      </c>
      <c r="T30" s="235">
        <f t="shared" si="44"/>
        <v>71</v>
      </c>
      <c r="U30" s="235">
        <f t="shared" si="45"/>
        <v>171</v>
      </c>
      <c r="W30" s="12" t="s">
        <v>38</v>
      </c>
      <c r="X30" s="613">
        <f t="shared" si="67"/>
        <v>429</v>
      </c>
      <c r="Y30" s="613">
        <f t="shared" si="68"/>
        <v>383</v>
      </c>
      <c r="Z30" s="613">
        <f t="shared" si="69"/>
        <v>1902</v>
      </c>
      <c r="AA30" s="613">
        <f t="shared" si="70"/>
        <v>2263</v>
      </c>
      <c r="AB30" s="613">
        <f t="shared" si="71"/>
        <v>6406</v>
      </c>
      <c r="AC30" s="613">
        <f t="shared" si="72"/>
        <v>6624</v>
      </c>
      <c r="AD30" s="613">
        <f t="shared" si="73"/>
        <v>8755</v>
      </c>
      <c r="AE30" s="613">
        <f t="shared" si="74"/>
        <v>8321</v>
      </c>
      <c r="AF30" s="613">
        <f t="shared" si="75"/>
        <v>7715</v>
      </c>
      <c r="AG30" s="613">
        <f t="shared" si="76"/>
        <v>7191</v>
      </c>
      <c r="AH30" s="613">
        <f t="shared" si="77"/>
        <v>4777</v>
      </c>
      <c r="AI30" s="613">
        <f t="shared" si="78"/>
        <v>4807</v>
      </c>
      <c r="AJ30" s="613">
        <f t="shared" si="79"/>
        <v>2880</v>
      </c>
      <c r="AK30" s="613">
        <f t="shared" si="80"/>
        <v>2650</v>
      </c>
      <c r="AL30" s="613">
        <f t="shared" si="81"/>
        <v>1422</v>
      </c>
      <c r="AM30" s="613">
        <f t="shared" si="82"/>
        <v>1231</v>
      </c>
      <c r="AN30" s="613">
        <f t="shared" si="83"/>
        <v>596</v>
      </c>
      <c r="AO30" s="613">
        <f t="shared" si="84"/>
        <v>611</v>
      </c>
      <c r="AP30" s="613">
        <f t="shared" si="85"/>
        <v>97</v>
      </c>
      <c r="AQ30" s="613">
        <f t="shared" si="86"/>
        <v>129</v>
      </c>
      <c r="AR30" s="613">
        <f t="shared" si="87"/>
        <v>661</v>
      </c>
      <c r="AT30" s="12" t="s">
        <v>38</v>
      </c>
      <c r="AU30" s="13">
        <v>32</v>
      </c>
      <c r="AV30" s="13">
        <v>61</v>
      </c>
      <c r="AW30" s="13">
        <v>31</v>
      </c>
      <c r="AX30" s="13">
        <v>34</v>
      </c>
      <c r="AY30" s="13">
        <v>34</v>
      </c>
      <c r="AZ30" s="13">
        <v>30</v>
      </c>
      <c r="BA30" s="13">
        <v>41</v>
      </c>
      <c r="BB30" s="13">
        <v>46</v>
      </c>
      <c r="BC30" s="13">
        <v>39</v>
      </c>
      <c r="BD30" s="13">
        <v>35</v>
      </c>
      <c r="BE30" s="13">
        <v>54</v>
      </c>
      <c r="BF30" s="13">
        <v>85</v>
      </c>
      <c r="BG30" s="13">
        <v>99</v>
      </c>
      <c r="BH30" s="13">
        <v>153</v>
      </c>
      <c r="BI30" s="13">
        <v>158</v>
      </c>
      <c r="BJ30" s="13">
        <v>260</v>
      </c>
      <c r="BK30" s="13">
        <v>315</v>
      </c>
      <c r="BL30" s="13">
        <v>343</v>
      </c>
      <c r="BM30" s="13">
        <v>380</v>
      </c>
      <c r="BN30" s="13">
        <v>416</v>
      </c>
      <c r="BO30" s="13">
        <v>476</v>
      </c>
      <c r="BP30" s="13">
        <v>479</v>
      </c>
      <c r="BQ30" s="13">
        <v>500</v>
      </c>
      <c r="BR30" s="13">
        <v>622</v>
      </c>
      <c r="BS30" s="13">
        <v>603</v>
      </c>
      <c r="BT30" s="13">
        <v>717</v>
      </c>
      <c r="BU30" s="13">
        <v>754</v>
      </c>
      <c r="BV30" s="13">
        <v>779</v>
      </c>
      <c r="BW30" s="13">
        <v>831</v>
      </c>
      <c r="BX30" s="13">
        <v>863</v>
      </c>
      <c r="BY30" s="13">
        <v>823</v>
      </c>
      <c r="BZ30" s="13">
        <v>816</v>
      </c>
      <c r="CA30" s="13">
        <v>835</v>
      </c>
      <c r="CB30" s="13">
        <v>822</v>
      </c>
      <c r="CC30" s="13">
        <v>891</v>
      </c>
      <c r="CD30" s="13">
        <v>881</v>
      </c>
      <c r="CE30" s="13">
        <v>847</v>
      </c>
      <c r="CF30" s="13">
        <v>768</v>
      </c>
      <c r="CG30" s="13">
        <v>803</v>
      </c>
      <c r="CH30" s="13">
        <v>835</v>
      </c>
      <c r="CI30" s="13">
        <v>810</v>
      </c>
      <c r="CJ30" s="13">
        <v>830</v>
      </c>
      <c r="CK30" s="13">
        <v>792</v>
      </c>
      <c r="CL30" s="13">
        <v>800</v>
      </c>
      <c r="CM30" s="13">
        <v>725</v>
      </c>
      <c r="CN30" s="13">
        <v>727</v>
      </c>
      <c r="CO30" s="13">
        <v>682</v>
      </c>
      <c r="CP30" s="13">
        <v>622</v>
      </c>
      <c r="CQ30" s="13">
        <v>599</v>
      </c>
      <c r="CR30" s="13">
        <v>604</v>
      </c>
      <c r="CS30" s="13">
        <v>551</v>
      </c>
      <c r="CT30" s="13">
        <v>519</v>
      </c>
      <c r="CU30" s="13">
        <v>538</v>
      </c>
      <c r="CV30" s="13">
        <v>443</v>
      </c>
      <c r="CW30" s="13">
        <v>505</v>
      </c>
      <c r="CX30" s="13">
        <v>503</v>
      </c>
      <c r="CY30" s="13">
        <v>475</v>
      </c>
      <c r="CZ30" s="13">
        <v>459</v>
      </c>
      <c r="DA30" s="13">
        <v>381</v>
      </c>
      <c r="DB30" s="13">
        <v>433</v>
      </c>
      <c r="DC30" s="13">
        <v>371</v>
      </c>
      <c r="DD30" s="13">
        <v>300</v>
      </c>
      <c r="DE30" s="13">
        <v>312</v>
      </c>
      <c r="DF30" s="13">
        <v>294</v>
      </c>
      <c r="DG30" s="13">
        <v>270</v>
      </c>
      <c r="DH30" s="13">
        <v>262</v>
      </c>
      <c r="DI30" s="13">
        <v>248</v>
      </c>
      <c r="DJ30" s="13">
        <v>214</v>
      </c>
      <c r="DK30" s="13">
        <v>190</v>
      </c>
      <c r="DL30" s="13">
        <v>189</v>
      </c>
      <c r="DM30" s="13">
        <v>181</v>
      </c>
      <c r="DN30" s="13">
        <v>148</v>
      </c>
      <c r="DO30" s="13">
        <v>142</v>
      </c>
      <c r="DP30" s="13">
        <v>141</v>
      </c>
      <c r="DQ30" s="13">
        <v>119</v>
      </c>
      <c r="DR30" s="13">
        <v>100</v>
      </c>
      <c r="DS30" s="13">
        <v>112</v>
      </c>
      <c r="DT30" s="13">
        <v>112</v>
      </c>
      <c r="DU30" s="13">
        <v>93</v>
      </c>
      <c r="DV30" s="13">
        <v>83</v>
      </c>
      <c r="DW30" s="13">
        <v>97</v>
      </c>
      <c r="DX30" s="13">
        <v>89</v>
      </c>
      <c r="DY30" s="13">
        <v>73</v>
      </c>
      <c r="DZ30" s="13">
        <v>69</v>
      </c>
      <c r="EA30" s="13">
        <v>69</v>
      </c>
      <c r="EB30" s="13">
        <v>55</v>
      </c>
      <c r="EC30" s="13">
        <v>46</v>
      </c>
      <c r="ED30" s="13">
        <v>46</v>
      </c>
      <c r="EE30" s="13">
        <v>34</v>
      </c>
      <c r="EF30" s="13">
        <v>33</v>
      </c>
      <c r="EG30" s="13">
        <v>29</v>
      </c>
      <c r="EH30" s="13">
        <v>28</v>
      </c>
      <c r="EI30" s="13">
        <v>12</v>
      </c>
      <c r="EJ30" s="13">
        <v>15</v>
      </c>
      <c r="EK30" s="13">
        <v>15</v>
      </c>
      <c r="EL30" s="13">
        <v>10</v>
      </c>
      <c r="EM30" s="13">
        <v>7</v>
      </c>
      <c r="EN30" s="13">
        <v>5</v>
      </c>
      <c r="EO30" s="13">
        <v>5</v>
      </c>
      <c r="EP30" s="13"/>
      <c r="EQ30" s="13"/>
      <c r="ER30" s="13">
        <v>2</v>
      </c>
      <c r="ES30" s="13"/>
      <c r="ET30" s="13"/>
      <c r="EU30" s="13"/>
      <c r="EV30" s="13"/>
      <c r="EW30" s="13">
        <v>1</v>
      </c>
      <c r="EX30" s="13">
        <v>13</v>
      </c>
      <c r="EY30" s="57">
        <v>34223</v>
      </c>
      <c r="EZ30" s="13">
        <v>41</v>
      </c>
      <c r="FA30" s="13">
        <v>41</v>
      </c>
      <c r="FB30" s="13">
        <v>43</v>
      </c>
      <c r="FC30" s="13">
        <v>42</v>
      </c>
      <c r="FD30" s="13">
        <v>23</v>
      </c>
      <c r="FE30" s="13">
        <v>41</v>
      </c>
      <c r="FF30" s="13">
        <v>54</v>
      </c>
      <c r="FG30" s="13">
        <v>41</v>
      </c>
      <c r="FH30" s="13">
        <v>49</v>
      </c>
      <c r="FI30" s="13">
        <v>54</v>
      </c>
      <c r="FJ30" s="13">
        <v>45</v>
      </c>
      <c r="FK30" s="13">
        <v>75</v>
      </c>
      <c r="FL30" s="13">
        <v>81</v>
      </c>
      <c r="FM30" s="13">
        <v>103</v>
      </c>
      <c r="FN30" s="13">
        <v>151</v>
      </c>
      <c r="FO30" s="13">
        <v>191</v>
      </c>
      <c r="FP30" s="13">
        <v>266</v>
      </c>
      <c r="FQ30" s="13">
        <v>299</v>
      </c>
      <c r="FR30" s="13">
        <v>343</v>
      </c>
      <c r="FS30" s="13">
        <v>348</v>
      </c>
      <c r="FT30" s="13">
        <v>392</v>
      </c>
      <c r="FU30" s="13">
        <v>463</v>
      </c>
      <c r="FV30" s="13">
        <v>477</v>
      </c>
      <c r="FW30" s="13">
        <v>534</v>
      </c>
      <c r="FX30" s="13">
        <v>626</v>
      </c>
      <c r="FY30" s="13">
        <v>687</v>
      </c>
      <c r="FZ30" s="13">
        <v>746</v>
      </c>
      <c r="GA30" s="13">
        <v>750</v>
      </c>
      <c r="GB30" s="13">
        <v>838</v>
      </c>
      <c r="GC30" s="13">
        <v>893</v>
      </c>
      <c r="GD30" s="13">
        <v>886</v>
      </c>
      <c r="GE30" s="13">
        <v>832</v>
      </c>
      <c r="GF30" s="13">
        <v>855</v>
      </c>
      <c r="GG30" s="13">
        <v>920</v>
      </c>
      <c r="GH30" s="13">
        <v>929</v>
      </c>
      <c r="GI30" s="13">
        <v>864</v>
      </c>
      <c r="GJ30" s="13">
        <v>867</v>
      </c>
      <c r="GK30" s="13">
        <v>856</v>
      </c>
      <c r="GL30" s="13">
        <v>862</v>
      </c>
      <c r="GM30" s="13">
        <v>884</v>
      </c>
      <c r="GN30" s="13">
        <v>906</v>
      </c>
      <c r="GO30" s="13">
        <v>869</v>
      </c>
      <c r="GP30" s="13">
        <v>811</v>
      </c>
      <c r="GQ30" s="13">
        <v>874</v>
      </c>
      <c r="GR30" s="13">
        <v>773</v>
      </c>
      <c r="GS30" s="13">
        <v>767</v>
      </c>
      <c r="GT30" s="13">
        <v>748</v>
      </c>
      <c r="GU30" s="13">
        <v>674</v>
      </c>
      <c r="GV30" s="13">
        <v>660</v>
      </c>
      <c r="GW30" s="13">
        <v>633</v>
      </c>
      <c r="GX30" s="13">
        <v>572</v>
      </c>
      <c r="GY30" s="13">
        <v>556</v>
      </c>
      <c r="GZ30" s="13">
        <v>541</v>
      </c>
      <c r="HA30" s="13">
        <v>484</v>
      </c>
      <c r="HB30" s="13">
        <v>511</v>
      </c>
      <c r="HC30" s="13">
        <v>439</v>
      </c>
      <c r="HD30" s="13">
        <v>438</v>
      </c>
      <c r="HE30" s="13">
        <v>425</v>
      </c>
      <c r="HF30" s="13">
        <v>422</v>
      </c>
      <c r="HG30" s="13">
        <v>389</v>
      </c>
      <c r="HH30" s="13">
        <v>364</v>
      </c>
      <c r="HI30" s="13">
        <v>313</v>
      </c>
      <c r="HJ30" s="13">
        <v>299</v>
      </c>
      <c r="HK30" s="13">
        <v>300</v>
      </c>
      <c r="HL30" s="13">
        <v>332</v>
      </c>
      <c r="HM30" s="13">
        <v>300</v>
      </c>
      <c r="HN30" s="13">
        <v>259</v>
      </c>
      <c r="HO30" s="13">
        <v>257</v>
      </c>
      <c r="HP30" s="13">
        <v>243</v>
      </c>
      <c r="HQ30" s="13">
        <v>213</v>
      </c>
      <c r="HR30" s="13">
        <v>169</v>
      </c>
      <c r="HS30" s="13">
        <v>195</v>
      </c>
      <c r="HT30" s="13">
        <v>176</v>
      </c>
      <c r="HU30" s="13">
        <v>173</v>
      </c>
      <c r="HV30" s="13">
        <v>175</v>
      </c>
      <c r="HW30" s="13">
        <v>131</v>
      </c>
      <c r="HX30" s="13">
        <v>118</v>
      </c>
      <c r="HY30" s="13">
        <v>97</v>
      </c>
      <c r="HZ30" s="13">
        <v>97</v>
      </c>
      <c r="IA30" s="13">
        <v>91</v>
      </c>
      <c r="IB30" s="13">
        <v>95</v>
      </c>
      <c r="IC30" s="13">
        <v>96</v>
      </c>
      <c r="ID30" s="13">
        <v>78</v>
      </c>
      <c r="IE30" s="13">
        <v>72</v>
      </c>
      <c r="IF30" s="13">
        <v>46</v>
      </c>
      <c r="IG30" s="13">
        <v>58</v>
      </c>
      <c r="IH30" s="13">
        <v>59</v>
      </c>
      <c r="II30" s="13">
        <v>38</v>
      </c>
      <c r="IJ30" s="13">
        <v>27</v>
      </c>
      <c r="IK30" s="13">
        <v>27</v>
      </c>
      <c r="IL30" s="13">
        <v>23</v>
      </c>
      <c r="IM30" s="13">
        <v>22</v>
      </c>
      <c r="IN30" s="13">
        <v>13</v>
      </c>
      <c r="IO30" s="13">
        <v>12</v>
      </c>
      <c r="IP30" s="13">
        <v>9</v>
      </c>
      <c r="IQ30" s="13">
        <v>7</v>
      </c>
      <c r="IR30" s="13">
        <v>2</v>
      </c>
      <c r="IS30" s="13">
        <v>5</v>
      </c>
      <c r="IT30" s="13">
        <v>2</v>
      </c>
      <c r="IU30" s="13">
        <v>1</v>
      </c>
      <c r="IV30" s="13">
        <v>1</v>
      </c>
      <c r="IW30" s="13"/>
      <c r="IX30" s="13"/>
      <c r="IY30" s="13"/>
      <c r="IZ30" s="13"/>
      <c r="JA30" s="13">
        <v>10</v>
      </c>
      <c r="JB30" s="57">
        <v>34989</v>
      </c>
      <c r="JC30" s="13">
        <v>12</v>
      </c>
      <c r="JD30" s="13">
        <v>15</v>
      </c>
      <c r="JE30" s="13">
        <v>1</v>
      </c>
      <c r="JF30" s="13">
        <v>1</v>
      </c>
      <c r="JG30" s="13">
        <v>2</v>
      </c>
      <c r="JH30" s="13">
        <v>4</v>
      </c>
      <c r="JI30" s="13">
        <v>3</v>
      </c>
      <c r="JJ30" s="13"/>
      <c r="JK30" s="13">
        <v>2</v>
      </c>
      <c r="JL30" s="13"/>
      <c r="JM30" s="13">
        <v>1</v>
      </c>
      <c r="JN30" s="13">
        <v>2</v>
      </c>
      <c r="JO30" s="13">
        <v>2</v>
      </c>
      <c r="JP30" s="13">
        <v>2</v>
      </c>
      <c r="JQ30" s="13">
        <v>2</v>
      </c>
      <c r="JR30" s="13">
        <v>5</v>
      </c>
      <c r="JS30" s="13">
        <v>8</v>
      </c>
      <c r="JT30" s="13">
        <v>1</v>
      </c>
      <c r="JU30" s="13">
        <v>1</v>
      </c>
      <c r="JV30" s="13">
        <v>4</v>
      </c>
      <c r="JW30" s="13">
        <v>6</v>
      </c>
      <c r="JX30" s="13">
        <v>16</v>
      </c>
      <c r="JY30" s="13">
        <v>4</v>
      </c>
      <c r="JZ30" s="13">
        <v>10</v>
      </c>
      <c r="KA30" s="13">
        <v>3</v>
      </c>
      <c r="KB30" s="13">
        <v>14</v>
      </c>
      <c r="KC30" s="13">
        <v>6</v>
      </c>
      <c r="KD30" s="13">
        <v>7</v>
      </c>
      <c r="KE30" s="13">
        <v>9</v>
      </c>
      <c r="KF30" s="13">
        <v>5</v>
      </c>
      <c r="KG30" s="13">
        <v>6</v>
      </c>
      <c r="KH30" s="13">
        <v>6</v>
      </c>
      <c r="KI30" s="13">
        <v>18</v>
      </c>
      <c r="KJ30" s="13">
        <v>7</v>
      </c>
      <c r="KK30" s="13">
        <v>15</v>
      </c>
      <c r="KL30" s="13">
        <v>10</v>
      </c>
      <c r="KM30" s="13">
        <v>18</v>
      </c>
      <c r="KN30" s="13">
        <v>7</v>
      </c>
      <c r="KO30" s="13">
        <v>6</v>
      </c>
      <c r="KP30" s="13">
        <v>3</v>
      </c>
      <c r="KQ30" s="13">
        <v>5</v>
      </c>
      <c r="KR30" s="13">
        <v>24</v>
      </c>
      <c r="KS30" s="13">
        <v>18</v>
      </c>
      <c r="KT30" s="13">
        <v>10</v>
      </c>
      <c r="KU30" s="13">
        <v>12</v>
      </c>
      <c r="KV30" s="13">
        <v>12</v>
      </c>
      <c r="KW30" s="13">
        <v>16</v>
      </c>
      <c r="KX30" s="13">
        <v>8</v>
      </c>
      <c r="KY30" s="13">
        <v>10</v>
      </c>
      <c r="KZ30" s="13">
        <v>3</v>
      </c>
      <c r="LA30" s="13">
        <v>8</v>
      </c>
      <c r="LB30" s="13">
        <v>11</v>
      </c>
      <c r="LC30" s="13">
        <v>11</v>
      </c>
      <c r="LD30" s="13">
        <v>14</v>
      </c>
      <c r="LE30" s="13">
        <v>6</v>
      </c>
      <c r="LF30" s="13">
        <v>7</v>
      </c>
      <c r="LG30" s="13">
        <v>6</v>
      </c>
      <c r="LH30" s="13">
        <v>8</v>
      </c>
      <c r="LI30" s="13">
        <v>10</v>
      </c>
      <c r="LJ30" s="13">
        <v>5</v>
      </c>
      <c r="LK30" s="13">
        <v>10</v>
      </c>
      <c r="LL30" s="13">
        <v>6</v>
      </c>
      <c r="LM30" s="13">
        <v>10</v>
      </c>
      <c r="LN30" s="13">
        <v>7</v>
      </c>
      <c r="LO30" s="13">
        <v>8</v>
      </c>
      <c r="LP30" s="13">
        <v>3</v>
      </c>
      <c r="LQ30" s="13">
        <v>2</v>
      </c>
      <c r="LR30" s="13">
        <v>5</v>
      </c>
      <c r="LS30" s="13">
        <v>1</v>
      </c>
      <c r="LT30" s="13">
        <v>3</v>
      </c>
      <c r="LU30" s="13">
        <v>3</v>
      </c>
      <c r="LV30" s="13">
        <v>1</v>
      </c>
      <c r="LW30" s="13">
        <v>8</v>
      </c>
      <c r="LX30" s="13">
        <v>5</v>
      </c>
      <c r="LY30" s="13">
        <v>2</v>
      </c>
      <c r="LZ30" s="13">
        <v>2</v>
      </c>
      <c r="MA30" s="13">
        <v>2</v>
      </c>
      <c r="MB30" s="13">
        <v>1</v>
      </c>
      <c r="MC30" s="13">
        <v>2</v>
      </c>
      <c r="MD30" s="13">
        <v>1</v>
      </c>
      <c r="ME30" s="13">
        <v>1</v>
      </c>
      <c r="MF30" s="13">
        <v>3</v>
      </c>
      <c r="MG30" s="13">
        <v>1</v>
      </c>
      <c r="MH30" s="13">
        <v>1</v>
      </c>
      <c r="MI30" s="13">
        <v>2</v>
      </c>
      <c r="MJ30" s="13">
        <v>1</v>
      </c>
      <c r="MK30" s="13">
        <v>1</v>
      </c>
      <c r="ML30" s="13">
        <v>1</v>
      </c>
      <c r="MM30" s="13">
        <v>1</v>
      </c>
      <c r="MN30" s="13">
        <v>1</v>
      </c>
      <c r="MO30" s="13">
        <v>2</v>
      </c>
      <c r="MP30" s="13">
        <v>3</v>
      </c>
      <c r="MQ30" s="13">
        <v>3</v>
      </c>
      <c r="MR30" s="13"/>
      <c r="MS30" s="13"/>
      <c r="MT30" s="13">
        <v>2</v>
      </c>
      <c r="MU30" s="13">
        <v>3</v>
      </c>
      <c r="MV30" s="13"/>
      <c r="MW30" s="13"/>
      <c r="MX30" s="13">
        <v>1</v>
      </c>
      <c r="MY30" s="13">
        <v>1</v>
      </c>
      <c r="MZ30" s="13"/>
      <c r="NA30" s="13"/>
      <c r="NB30" s="13"/>
      <c r="NC30" s="13"/>
      <c r="ND30" s="13">
        <v>80</v>
      </c>
      <c r="NE30" s="57">
        <v>638</v>
      </c>
      <c r="NF30" s="13">
        <v>69850</v>
      </c>
      <c r="NG30" s="331"/>
      <c r="NH30" s="331"/>
      <c r="NI30" s="331"/>
      <c r="NJ30" s="331"/>
      <c r="NK30" s="331"/>
      <c r="NL30" s="331"/>
      <c r="NM30" s="331"/>
      <c r="NN30" s="331"/>
      <c r="NO30" s="331"/>
      <c r="NP30" s="331"/>
      <c r="NQ30" s="331"/>
    </row>
    <row r="31" spans="1:381">
      <c r="A31" s="5" t="s">
        <v>44</v>
      </c>
      <c r="B31" s="235">
        <f t="shared" si="26"/>
        <v>465</v>
      </c>
      <c r="C31" s="235">
        <f t="shared" si="27"/>
        <v>435</v>
      </c>
      <c r="D31" s="235">
        <f t="shared" si="28"/>
        <v>1051</v>
      </c>
      <c r="E31" s="235">
        <f t="shared" si="29"/>
        <v>1000</v>
      </c>
      <c r="F31" s="235">
        <f t="shared" si="30"/>
        <v>2795</v>
      </c>
      <c r="G31" s="235">
        <f t="shared" si="31"/>
        <v>2978</v>
      </c>
      <c r="H31" s="235">
        <f t="shared" si="32"/>
        <v>4323</v>
      </c>
      <c r="I31" s="235">
        <f t="shared" si="33"/>
        <v>4166</v>
      </c>
      <c r="J31" s="235">
        <f t="shared" si="34"/>
        <v>3094</v>
      </c>
      <c r="K31" s="235">
        <f t="shared" si="35"/>
        <v>2908</v>
      </c>
      <c r="L31" s="235">
        <f t="shared" si="36"/>
        <v>2017</v>
      </c>
      <c r="M31" s="235">
        <f t="shared" si="37"/>
        <v>1971</v>
      </c>
      <c r="N31" s="235">
        <f t="shared" si="38"/>
        <v>1118</v>
      </c>
      <c r="O31" s="235">
        <f t="shared" si="39"/>
        <v>1012</v>
      </c>
      <c r="P31" s="235">
        <f t="shared" si="40"/>
        <v>368</v>
      </c>
      <c r="Q31" s="235">
        <f t="shared" si="41"/>
        <v>343</v>
      </c>
      <c r="R31" s="235">
        <f t="shared" si="42"/>
        <v>113</v>
      </c>
      <c r="S31" s="235">
        <f t="shared" si="43"/>
        <v>138</v>
      </c>
      <c r="T31" s="235">
        <f t="shared" si="44"/>
        <v>18</v>
      </c>
      <c r="U31" s="235">
        <f t="shared" si="45"/>
        <v>34</v>
      </c>
      <c r="W31" s="12" t="s">
        <v>39</v>
      </c>
      <c r="X31" s="613">
        <f t="shared" si="67"/>
        <v>86</v>
      </c>
      <c r="Y31" s="613">
        <f t="shared" si="68"/>
        <v>83</v>
      </c>
      <c r="Z31" s="613">
        <f t="shared" si="69"/>
        <v>1698</v>
      </c>
      <c r="AA31" s="613">
        <f t="shared" si="70"/>
        <v>1882</v>
      </c>
      <c r="AB31" s="613">
        <f t="shared" si="71"/>
        <v>6973</v>
      </c>
      <c r="AC31" s="613">
        <f t="shared" si="72"/>
        <v>6604</v>
      </c>
      <c r="AD31" s="613">
        <f t="shared" si="73"/>
        <v>7160</v>
      </c>
      <c r="AE31" s="613">
        <f t="shared" si="74"/>
        <v>6297</v>
      </c>
      <c r="AF31" s="613">
        <f t="shared" si="75"/>
        <v>5892</v>
      </c>
      <c r="AG31" s="613">
        <f t="shared" si="76"/>
        <v>5366</v>
      </c>
      <c r="AH31" s="613">
        <f t="shared" si="77"/>
        <v>3676</v>
      </c>
      <c r="AI31" s="613">
        <f t="shared" si="78"/>
        <v>3665</v>
      </c>
      <c r="AJ31" s="613">
        <f t="shared" si="79"/>
        <v>1891</v>
      </c>
      <c r="AK31" s="613">
        <f t="shared" si="80"/>
        <v>2050</v>
      </c>
      <c r="AL31" s="613">
        <f t="shared" si="81"/>
        <v>901</v>
      </c>
      <c r="AM31" s="613">
        <f t="shared" si="82"/>
        <v>979</v>
      </c>
      <c r="AN31" s="613">
        <f t="shared" si="83"/>
        <v>269</v>
      </c>
      <c r="AO31" s="613">
        <f t="shared" si="84"/>
        <v>361</v>
      </c>
      <c r="AP31" s="613">
        <f t="shared" si="85"/>
        <v>37</v>
      </c>
      <c r="AQ31" s="613">
        <f t="shared" si="86"/>
        <v>76</v>
      </c>
      <c r="AR31" s="613">
        <f t="shared" si="87"/>
        <v>338</v>
      </c>
      <c r="AT31" s="12" t="s">
        <v>39</v>
      </c>
      <c r="AU31" s="13">
        <v>7</v>
      </c>
      <c r="AV31" s="13">
        <v>5</v>
      </c>
      <c r="AW31" s="13">
        <v>8</v>
      </c>
      <c r="AX31" s="13">
        <v>5</v>
      </c>
      <c r="AY31" s="13">
        <v>6</v>
      </c>
      <c r="AZ31" s="13">
        <v>5</v>
      </c>
      <c r="BA31" s="13">
        <v>5</v>
      </c>
      <c r="BB31" s="13">
        <v>13</v>
      </c>
      <c r="BC31" s="13">
        <v>10</v>
      </c>
      <c r="BD31" s="13">
        <v>19</v>
      </c>
      <c r="BE31" s="13">
        <v>28</v>
      </c>
      <c r="BF31" s="13">
        <v>31</v>
      </c>
      <c r="BG31" s="13">
        <v>39</v>
      </c>
      <c r="BH31" s="13">
        <v>88</v>
      </c>
      <c r="BI31" s="13">
        <v>121</v>
      </c>
      <c r="BJ31" s="13">
        <v>182</v>
      </c>
      <c r="BK31" s="13">
        <v>269</v>
      </c>
      <c r="BL31" s="13">
        <v>330</v>
      </c>
      <c r="BM31" s="13">
        <v>349</v>
      </c>
      <c r="BN31" s="13">
        <v>445</v>
      </c>
      <c r="BO31" s="13">
        <v>488</v>
      </c>
      <c r="BP31" s="13">
        <v>616</v>
      </c>
      <c r="BQ31" s="13">
        <v>599</v>
      </c>
      <c r="BR31" s="13">
        <v>612</v>
      </c>
      <c r="BS31" s="13">
        <v>650</v>
      </c>
      <c r="BT31" s="13">
        <v>729</v>
      </c>
      <c r="BU31" s="13">
        <v>672</v>
      </c>
      <c r="BV31" s="13">
        <v>742</v>
      </c>
      <c r="BW31" s="13">
        <v>761</v>
      </c>
      <c r="BX31" s="13">
        <v>735</v>
      </c>
      <c r="BY31" s="13">
        <v>757</v>
      </c>
      <c r="BZ31" s="13">
        <v>666</v>
      </c>
      <c r="CA31" s="13">
        <v>626</v>
      </c>
      <c r="CB31" s="13">
        <v>677</v>
      </c>
      <c r="CC31" s="13">
        <v>615</v>
      </c>
      <c r="CD31" s="13">
        <v>576</v>
      </c>
      <c r="CE31" s="13">
        <v>536</v>
      </c>
      <c r="CF31" s="13">
        <v>625</v>
      </c>
      <c r="CG31" s="13">
        <v>588</v>
      </c>
      <c r="CH31" s="13">
        <v>631</v>
      </c>
      <c r="CI31" s="13">
        <v>567</v>
      </c>
      <c r="CJ31" s="13">
        <v>576</v>
      </c>
      <c r="CK31" s="13">
        <v>605</v>
      </c>
      <c r="CL31" s="13">
        <v>607</v>
      </c>
      <c r="CM31" s="13">
        <v>524</v>
      </c>
      <c r="CN31" s="13">
        <v>497</v>
      </c>
      <c r="CO31" s="13">
        <v>535</v>
      </c>
      <c r="CP31" s="13">
        <v>495</v>
      </c>
      <c r="CQ31" s="13">
        <v>468</v>
      </c>
      <c r="CR31" s="13">
        <v>492</v>
      </c>
      <c r="CS31" s="13">
        <v>448</v>
      </c>
      <c r="CT31" s="13">
        <v>423</v>
      </c>
      <c r="CU31" s="13">
        <v>392</v>
      </c>
      <c r="CV31" s="13">
        <v>397</v>
      </c>
      <c r="CW31" s="13">
        <v>372</v>
      </c>
      <c r="CX31" s="13">
        <v>335</v>
      </c>
      <c r="CY31" s="13">
        <v>338</v>
      </c>
      <c r="CZ31" s="13">
        <v>334</v>
      </c>
      <c r="DA31" s="13">
        <v>317</v>
      </c>
      <c r="DB31" s="13">
        <v>309</v>
      </c>
      <c r="DC31" s="13">
        <v>284</v>
      </c>
      <c r="DD31" s="13">
        <v>227</v>
      </c>
      <c r="DE31" s="13">
        <v>218</v>
      </c>
      <c r="DF31" s="13">
        <v>189</v>
      </c>
      <c r="DG31" s="13">
        <v>200</v>
      </c>
      <c r="DH31" s="13">
        <v>191</v>
      </c>
      <c r="DI31" s="13">
        <v>206</v>
      </c>
      <c r="DJ31" s="13">
        <v>180</v>
      </c>
      <c r="DK31" s="13">
        <v>168</v>
      </c>
      <c r="DL31" s="13">
        <v>187</v>
      </c>
      <c r="DM31" s="13">
        <v>124</v>
      </c>
      <c r="DN31" s="13">
        <v>129</v>
      </c>
      <c r="DO31" s="13">
        <v>132</v>
      </c>
      <c r="DP31" s="13">
        <v>97</v>
      </c>
      <c r="DQ31" s="13">
        <v>113</v>
      </c>
      <c r="DR31" s="13">
        <v>88</v>
      </c>
      <c r="DS31" s="13">
        <v>79</v>
      </c>
      <c r="DT31" s="13">
        <v>90</v>
      </c>
      <c r="DU31" s="13">
        <v>64</v>
      </c>
      <c r="DV31" s="13">
        <v>63</v>
      </c>
      <c r="DW31" s="13">
        <v>56</v>
      </c>
      <c r="DX31" s="13">
        <v>53</v>
      </c>
      <c r="DY31" s="13">
        <v>44</v>
      </c>
      <c r="DZ31" s="13">
        <v>38</v>
      </c>
      <c r="EA31" s="13">
        <v>24</v>
      </c>
      <c r="EB31" s="13">
        <v>44</v>
      </c>
      <c r="EC31" s="13">
        <v>31</v>
      </c>
      <c r="ED31" s="13">
        <v>35</v>
      </c>
      <c r="EE31" s="13">
        <v>19</v>
      </c>
      <c r="EF31" s="13">
        <v>17</v>
      </c>
      <c r="EG31" s="13">
        <v>22</v>
      </c>
      <c r="EH31" s="13">
        <v>15</v>
      </c>
      <c r="EI31" s="13">
        <v>16</v>
      </c>
      <c r="EJ31" s="13">
        <v>9</v>
      </c>
      <c r="EK31" s="13">
        <v>3</v>
      </c>
      <c r="EL31" s="13">
        <v>2</v>
      </c>
      <c r="EM31" s="13">
        <v>4</v>
      </c>
      <c r="EN31" s="13">
        <v>3</v>
      </c>
      <c r="EO31" s="13">
        <v>1</v>
      </c>
      <c r="EP31" s="13">
        <v>1</v>
      </c>
      <c r="EQ31" s="13"/>
      <c r="ER31" s="13"/>
      <c r="ES31" s="13"/>
      <c r="ET31" s="13"/>
      <c r="EU31" s="13"/>
      <c r="EV31" s="13"/>
      <c r="EW31" s="13"/>
      <c r="EX31" s="13">
        <v>1</v>
      </c>
      <c r="EY31" s="57">
        <v>27364</v>
      </c>
      <c r="EZ31" s="13">
        <v>5</v>
      </c>
      <c r="FA31" s="13">
        <v>5</v>
      </c>
      <c r="FB31" s="13">
        <v>4</v>
      </c>
      <c r="FC31" s="13">
        <v>5</v>
      </c>
      <c r="FD31" s="13">
        <v>6</v>
      </c>
      <c r="FE31" s="13">
        <v>6</v>
      </c>
      <c r="FF31" s="13">
        <v>8</v>
      </c>
      <c r="FG31" s="13">
        <v>11</v>
      </c>
      <c r="FH31" s="13">
        <v>16</v>
      </c>
      <c r="FI31" s="13">
        <v>20</v>
      </c>
      <c r="FJ31" s="13">
        <v>24</v>
      </c>
      <c r="FK31" s="13">
        <v>24</v>
      </c>
      <c r="FL31" s="13">
        <v>43</v>
      </c>
      <c r="FM31" s="13">
        <v>58</v>
      </c>
      <c r="FN31" s="13">
        <v>103</v>
      </c>
      <c r="FO31" s="13">
        <v>160</v>
      </c>
      <c r="FP31" s="13">
        <v>216</v>
      </c>
      <c r="FQ31" s="13">
        <v>276</v>
      </c>
      <c r="FR31" s="13">
        <v>352</v>
      </c>
      <c r="FS31" s="13">
        <v>442</v>
      </c>
      <c r="FT31" s="13">
        <v>491</v>
      </c>
      <c r="FU31" s="13">
        <v>537</v>
      </c>
      <c r="FV31" s="13">
        <v>576</v>
      </c>
      <c r="FW31" s="13">
        <v>713</v>
      </c>
      <c r="FX31" s="13">
        <v>687</v>
      </c>
      <c r="FY31" s="13">
        <v>742</v>
      </c>
      <c r="FZ31" s="13">
        <v>755</v>
      </c>
      <c r="GA31" s="13">
        <v>791</v>
      </c>
      <c r="GB31" s="13">
        <v>842</v>
      </c>
      <c r="GC31" s="13">
        <v>839</v>
      </c>
      <c r="GD31" s="13">
        <v>824</v>
      </c>
      <c r="GE31" s="13">
        <v>696</v>
      </c>
      <c r="GF31" s="13">
        <v>718</v>
      </c>
      <c r="GG31" s="13">
        <v>743</v>
      </c>
      <c r="GH31" s="13">
        <v>767</v>
      </c>
      <c r="GI31" s="13">
        <v>705</v>
      </c>
      <c r="GJ31" s="13">
        <v>638</v>
      </c>
      <c r="GK31" s="13">
        <v>660</v>
      </c>
      <c r="GL31" s="13">
        <v>701</v>
      </c>
      <c r="GM31" s="13">
        <v>708</v>
      </c>
      <c r="GN31" s="13">
        <v>674</v>
      </c>
      <c r="GO31" s="13">
        <v>683</v>
      </c>
      <c r="GP31" s="13">
        <v>693</v>
      </c>
      <c r="GQ31" s="13">
        <v>633</v>
      </c>
      <c r="GR31" s="13">
        <v>554</v>
      </c>
      <c r="GS31" s="13">
        <v>567</v>
      </c>
      <c r="GT31" s="13">
        <v>571</v>
      </c>
      <c r="GU31" s="13">
        <v>563</v>
      </c>
      <c r="GV31" s="13">
        <v>511</v>
      </c>
      <c r="GW31" s="13">
        <v>443</v>
      </c>
      <c r="GX31" s="13">
        <v>435</v>
      </c>
      <c r="GY31" s="13">
        <v>406</v>
      </c>
      <c r="GZ31" s="13">
        <v>411</v>
      </c>
      <c r="HA31" s="13">
        <v>421</v>
      </c>
      <c r="HB31" s="13">
        <v>371</v>
      </c>
      <c r="HC31" s="13">
        <v>311</v>
      </c>
      <c r="HD31" s="13">
        <v>340</v>
      </c>
      <c r="HE31" s="13">
        <v>338</v>
      </c>
      <c r="HF31" s="13">
        <v>350</v>
      </c>
      <c r="HG31" s="13">
        <v>293</v>
      </c>
      <c r="HH31" s="13">
        <v>256</v>
      </c>
      <c r="HI31" s="13">
        <v>215</v>
      </c>
      <c r="HJ31" s="13">
        <v>210</v>
      </c>
      <c r="HK31" s="13">
        <v>197</v>
      </c>
      <c r="HL31" s="13">
        <v>214</v>
      </c>
      <c r="HM31" s="13">
        <v>163</v>
      </c>
      <c r="HN31" s="13">
        <v>174</v>
      </c>
      <c r="HO31" s="13">
        <v>161</v>
      </c>
      <c r="HP31" s="13">
        <v>159</v>
      </c>
      <c r="HQ31" s="13">
        <v>142</v>
      </c>
      <c r="HR31" s="13">
        <v>145</v>
      </c>
      <c r="HS31" s="13">
        <v>135</v>
      </c>
      <c r="HT31" s="13">
        <v>103</v>
      </c>
      <c r="HU31" s="13">
        <v>90</v>
      </c>
      <c r="HV31" s="13">
        <v>91</v>
      </c>
      <c r="HW31" s="13">
        <v>87</v>
      </c>
      <c r="HX31" s="13">
        <v>67</v>
      </c>
      <c r="HY31" s="13">
        <v>67</v>
      </c>
      <c r="HZ31" s="13">
        <v>51</v>
      </c>
      <c r="IA31" s="13">
        <v>65</v>
      </c>
      <c r="IB31" s="13">
        <v>52</v>
      </c>
      <c r="IC31" s="13">
        <v>30</v>
      </c>
      <c r="ID31" s="13">
        <v>45</v>
      </c>
      <c r="IE31" s="13">
        <v>27</v>
      </c>
      <c r="IF31" s="13">
        <v>26</v>
      </c>
      <c r="IG31" s="13">
        <v>18</v>
      </c>
      <c r="IH31" s="13">
        <v>26</v>
      </c>
      <c r="II31" s="13">
        <v>20</v>
      </c>
      <c r="IJ31" s="13">
        <v>10</v>
      </c>
      <c r="IK31" s="13">
        <v>15</v>
      </c>
      <c r="IL31" s="13">
        <v>8</v>
      </c>
      <c r="IM31" s="13">
        <v>8</v>
      </c>
      <c r="IN31" s="13">
        <v>7</v>
      </c>
      <c r="IO31" s="13">
        <v>6</v>
      </c>
      <c r="IP31" s="13">
        <v>3</v>
      </c>
      <c r="IQ31" s="13">
        <v>1</v>
      </c>
      <c r="IR31" s="13">
        <v>1</v>
      </c>
      <c r="IS31" s="13">
        <v>3</v>
      </c>
      <c r="IT31" s="13"/>
      <c r="IU31" s="13"/>
      <c r="IV31" s="13"/>
      <c r="IW31" s="13"/>
      <c r="IX31" s="13"/>
      <c r="IY31" s="13"/>
      <c r="IZ31" s="13"/>
      <c r="JA31" s="13">
        <v>1</v>
      </c>
      <c r="JB31" s="57">
        <v>28584</v>
      </c>
      <c r="JC31" s="13"/>
      <c r="JD31" s="13">
        <v>1</v>
      </c>
      <c r="JE31" s="13"/>
      <c r="JF31" s="13"/>
      <c r="JG31" s="13"/>
      <c r="JH31" s="13"/>
      <c r="JI31" s="13"/>
      <c r="JJ31" s="13">
        <v>3</v>
      </c>
      <c r="JK31" s="13">
        <v>1</v>
      </c>
      <c r="JL31" s="13">
        <v>2</v>
      </c>
      <c r="JM31" s="13">
        <v>2</v>
      </c>
      <c r="JN31" s="13">
        <v>2</v>
      </c>
      <c r="JO31" s="13">
        <v>3</v>
      </c>
      <c r="JP31" s="13">
        <v>1</v>
      </c>
      <c r="JQ31" s="13">
        <v>2</v>
      </c>
      <c r="JR31" s="13">
        <v>1</v>
      </c>
      <c r="JS31" s="13">
        <v>6</v>
      </c>
      <c r="JT31" s="13">
        <v>6</v>
      </c>
      <c r="JU31" s="13">
        <v>5</v>
      </c>
      <c r="JV31" s="13">
        <v>9</v>
      </c>
      <c r="JW31" s="13">
        <v>7</v>
      </c>
      <c r="JX31" s="13">
        <v>9</v>
      </c>
      <c r="JY31" s="13">
        <v>7</v>
      </c>
      <c r="JZ31" s="13">
        <v>6</v>
      </c>
      <c r="KA31" s="13">
        <v>7</v>
      </c>
      <c r="KB31" s="13">
        <v>9</v>
      </c>
      <c r="KC31" s="13">
        <v>11</v>
      </c>
      <c r="KD31" s="13">
        <v>4</v>
      </c>
      <c r="KE31" s="13">
        <v>3</v>
      </c>
      <c r="KF31" s="13">
        <v>1</v>
      </c>
      <c r="KG31" s="13">
        <v>3</v>
      </c>
      <c r="KH31" s="13">
        <v>7</v>
      </c>
      <c r="KI31" s="13">
        <v>5</v>
      </c>
      <c r="KJ31" s="13">
        <v>9</v>
      </c>
      <c r="KK31" s="13">
        <v>6</v>
      </c>
      <c r="KL31" s="13">
        <v>9</v>
      </c>
      <c r="KM31" s="13">
        <v>6</v>
      </c>
      <c r="KN31" s="13">
        <v>7</v>
      </c>
      <c r="KO31" s="13">
        <v>8</v>
      </c>
      <c r="KP31" s="13">
        <v>7</v>
      </c>
      <c r="KQ31" s="13">
        <v>8</v>
      </c>
      <c r="KR31" s="13">
        <v>8</v>
      </c>
      <c r="KS31" s="13">
        <v>7</v>
      </c>
      <c r="KT31" s="13">
        <v>3</v>
      </c>
      <c r="KU31" s="13">
        <v>5</v>
      </c>
      <c r="KV31" s="13">
        <v>3</v>
      </c>
      <c r="KW31" s="13">
        <v>6</v>
      </c>
      <c r="KX31" s="13">
        <v>5</v>
      </c>
      <c r="KY31" s="13">
        <v>8</v>
      </c>
      <c r="KZ31" s="13">
        <v>6</v>
      </c>
      <c r="LA31" s="13">
        <v>3</v>
      </c>
      <c r="LB31" s="13">
        <v>2</v>
      </c>
      <c r="LC31" s="13">
        <v>6</v>
      </c>
      <c r="LD31" s="13">
        <v>3</v>
      </c>
      <c r="LE31" s="13">
        <v>4</v>
      </c>
      <c r="LF31" s="13">
        <v>4</v>
      </c>
      <c r="LG31" s="13">
        <v>3</v>
      </c>
      <c r="LH31" s="13">
        <v>3</v>
      </c>
      <c r="LI31" s="13">
        <v>5</v>
      </c>
      <c r="LJ31" s="13">
        <v>4</v>
      </c>
      <c r="LK31" s="13">
        <v>6</v>
      </c>
      <c r="LL31" s="13">
        <v>2</v>
      </c>
      <c r="LM31" s="13">
        <v>5</v>
      </c>
      <c r="LN31" s="13">
        <v>4</v>
      </c>
      <c r="LO31" s="13">
        <v>1</v>
      </c>
      <c r="LP31" s="13">
        <v>1</v>
      </c>
      <c r="LQ31" s="13">
        <v>1</v>
      </c>
      <c r="LR31" s="13">
        <v>4</v>
      </c>
      <c r="LS31" s="13">
        <v>1</v>
      </c>
      <c r="LT31" s="13">
        <v>4</v>
      </c>
      <c r="LU31" s="13">
        <v>2</v>
      </c>
      <c r="LV31" s="13">
        <v>1</v>
      </c>
      <c r="LW31" s="13">
        <v>3</v>
      </c>
      <c r="LX31" s="13">
        <v>3</v>
      </c>
      <c r="LY31" s="13">
        <v>5</v>
      </c>
      <c r="LZ31" s="13">
        <v>2</v>
      </c>
      <c r="MA31" s="13">
        <v>2</v>
      </c>
      <c r="MB31" s="13">
        <v>3</v>
      </c>
      <c r="MC31" s="13"/>
      <c r="MD31" s="13">
        <v>2</v>
      </c>
      <c r="ME31" s="13">
        <v>1</v>
      </c>
      <c r="MF31" s="13">
        <v>1</v>
      </c>
      <c r="MG31" s="13"/>
      <c r="MH31" s="13"/>
      <c r="MI31" s="13">
        <v>2</v>
      </c>
      <c r="MJ31" s="13">
        <v>1</v>
      </c>
      <c r="MK31" s="13">
        <v>4</v>
      </c>
      <c r="ML31" s="13">
        <v>1</v>
      </c>
      <c r="MM31" s="13">
        <v>2</v>
      </c>
      <c r="MN31" s="13"/>
      <c r="MO31" s="13"/>
      <c r="MP31" s="13">
        <v>1</v>
      </c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57">
        <v>336</v>
      </c>
      <c r="NF31" s="13">
        <v>56284</v>
      </c>
      <c r="NG31" s="331"/>
      <c r="NH31" s="331"/>
      <c r="NI31" s="331"/>
      <c r="NJ31" s="331"/>
      <c r="NK31" s="331"/>
      <c r="NL31" s="331"/>
      <c r="NM31" s="331"/>
      <c r="NN31" s="331"/>
      <c r="NO31" s="331"/>
      <c r="NP31" s="331"/>
      <c r="NQ31" s="331"/>
    </row>
    <row r="32" spans="1:381">
      <c r="A32" s="5" t="s">
        <v>183</v>
      </c>
      <c r="B32" s="235">
        <f t="shared" si="26"/>
        <v>1182</v>
      </c>
      <c r="C32" s="235">
        <f t="shared" si="27"/>
        <v>1124</v>
      </c>
      <c r="D32" s="235">
        <f t="shared" si="28"/>
        <v>5511</v>
      </c>
      <c r="E32" s="235">
        <f t="shared" si="29"/>
        <v>6052</v>
      </c>
      <c r="F32" s="235">
        <f t="shared" si="30"/>
        <v>18604</v>
      </c>
      <c r="G32" s="235">
        <f t="shared" si="31"/>
        <v>19590</v>
      </c>
      <c r="H32" s="235">
        <f t="shared" si="32"/>
        <v>19461</v>
      </c>
      <c r="I32" s="235">
        <f t="shared" si="33"/>
        <v>19596</v>
      </c>
      <c r="J32" s="235">
        <f t="shared" si="34"/>
        <v>16816</v>
      </c>
      <c r="K32" s="235">
        <f t="shared" si="35"/>
        <v>16847</v>
      </c>
      <c r="L32" s="235">
        <f t="shared" si="36"/>
        <v>10566</v>
      </c>
      <c r="M32" s="235">
        <f t="shared" si="37"/>
        <v>11027</v>
      </c>
      <c r="N32" s="235">
        <f t="shared" si="38"/>
        <v>7228</v>
      </c>
      <c r="O32" s="235">
        <f t="shared" si="39"/>
        <v>7364</v>
      </c>
      <c r="P32" s="235">
        <f t="shared" si="40"/>
        <v>3318</v>
      </c>
      <c r="Q32" s="235">
        <f t="shared" si="41"/>
        <v>3284</v>
      </c>
      <c r="R32" s="235">
        <f t="shared" si="42"/>
        <v>950</v>
      </c>
      <c r="S32" s="235">
        <f t="shared" si="43"/>
        <v>1306</v>
      </c>
      <c r="T32" s="235">
        <f t="shared" si="44"/>
        <v>114</v>
      </c>
      <c r="U32" s="235">
        <f t="shared" si="45"/>
        <v>266</v>
      </c>
      <c r="W32" s="12" t="s">
        <v>40</v>
      </c>
      <c r="X32" s="613">
        <f t="shared" si="67"/>
        <v>516</v>
      </c>
      <c r="Y32" s="613">
        <f t="shared" si="68"/>
        <v>499</v>
      </c>
      <c r="Z32" s="613">
        <f t="shared" si="69"/>
        <v>3811</v>
      </c>
      <c r="AA32" s="613">
        <f t="shared" si="70"/>
        <v>4302</v>
      </c>
      <c r="AB32" s="613">
        <f t="shared" si="71"/>
        <v>7653</v>
      </c>
      <c r="AC32" s="613">
        <f t="shared" si="72"/>
        <v>8176</v>
      </c>
      <c r="AD32" s="613">
        <f t="shared" si="73"/>
        <v>7642</v>
      </c>
      <c r="AE32" s="613">
        <f t="shared" si="74"/>
        <v>8004</v>
      </c>
      <c r="AF32" s="613">
        <f t="shared" si="75"/>
        <v>6498</v>
      </c>
      <c r="AG32" s="613">
        <f t="shared" si="76"/>
        <v>6890</v>
      </c>
      <c r="AH32" s="613">
        <f t="shared" si="77"/>
        <v>4356</v>
      </c>
      <c r="AI32" s="613">
        <f t="shared" si="78"/>
        <v>4357</v>
      </c>
      <c r="AJ32" s="613">
        <f t="shared" si="79"/>
        <v>2453</v>
      </c>
      <c r="AK32" s="613">
        <f t="shared" si="80"/>
        <v>2471</v>
      </c>
      <c r="AL32" s="613">
        <f t="shared" si="81"/>
        <v>1165</v>
      </c>
      <c r="AM32" s="613">
        <f t="shared" si="82"/>
        <v>1193</v>
      </c>
      <c r="AN32" s="613">
        <f t="shared" si="83"/>
        <v>356</v>
      </c>
      <c r="AO32" s="613">
        <f t="shared" si="84"/>
        <v>492</v>
      </c>
      <c r="AP32" s="613">
        <f t="shared" si="85"/>
        <v>56</v>
      </c>
      <c r="AQ32" s="613">
        <f t="shared" si="86"/>
        <v>117</v>
      </c>
      <c r="AR32" s="613">
        <f t="shared" si="87"/>
        <v>126</v>
      </c>
      <c r="AT32" s="12" t="s">
        <v>40</v>
      </c>
      <c r="AU32" s="13">
        <v>17</v>
      </c>
      <c r="AV32" s="13">
        <v>31</v>
      </c>
      <c r="AW32" s="13">
        <v>32</v>
      </c>
      <c r="AX32" s="13">
        <v>32</v>
      </c>
      <c r="AY32" s="13">
        <v>25</v>
      </c>
      <c r="AZ32" s="13">
        <v>34</v>
      </c>
      <c r="BA32" s="13">
        <v>61</v>
      </c>
      <c r="BB32" s="13">
        <v>71</v>
      </c>
      <c r="BC32" s="13">
        <v>98</v>
      </c>
      <c r="BD32" s="13">
        <v>98</v>
      </c>
      <c r="BE32" s="13">
        <v>143</v>
      </c>
      <c r="BF32" s="13">
        <v>198</v>
      </c>
      <c r="BG32" s="13">
        <v>233</v>
      </c>
      <c r="BH32" s="13">
        <v>309</v>
      </c>
      <c r="BI32" s="13">
        <v>426</v>
      </c>
      <c r="BJ32" s="13">
        <v>475</v>
      </c>
      <c r="BK32" s="13">
        <v>510</v>
      </c>
      <c r="BL32" s="13">
        <v>652</v>
      </c>
      <c r="BM32" s="13">
        <v>675</v>
      </c>
      <c r="BN32" s="13">
        <v>681</v>
      </c>
      <c r="BO32" s="13">
        <v>683</v>
      </c>
      <c r="BP32" s="13">
        <v>735</v>
      </c>
      <c r="BQ32" s="13">
        <v>803</v>
      </c>
      <c r="BR32" s="13">
        <v>828</v>
      </c>
      <c r="BS32" s="13">
        <v>809</v>
      </c>
      <c r="BT32" s="13">
        <v>867</v>
      </c>
      <c r="BU32" s="13">
        <v>878</v>
      </c>
      <c r="BV32" s="13">
        <v>867</v>
      </c>
      <c r="BW32" s="13">
        <v>835</v>
      </c>
      <c r="BX32" s="13">
        <v>871</v>
      </c>
      <c r="BY32" s="13">
        <v>881</v>
      </c>
      <c r="BZ32" s="13">
        <v>862</v>
      </c>
      <c r="CA32" s="13">
        <v>794</v>
      </c>
      <c r="CB32" s="13">
        <v>777</v>
      </c>
      <c r="CC32" s="13">
        <v>770</v>
      </c>
      <c r="CD32" s="13">
        <v>815</v>
      </c>
      <c r="CE32" s="13">
        <v>749</v>
      </c>
      <c r="CF32" s="13">
        <v>744</v>
      </c>
      <c r="CG32" s="13">
        <v>791</v>
      </c>
      <c r="CH32" s="13">
        <v>821</v>
      </c>
      <c r="CI32" s="13">
        <v>811</v>
      </c>
      <c r="CJ32" s="13">
        <v>755</v>
      </c>
      <c r="CK32" s="13">
        <v>829</v>
      </c>
      <c r="CL32" s="13">
        <v>750</v>
      </c>
      <c r="CM32" s="13">
        <v>701</v>
      </c>
      <c r="CN32" s="13">
        <v>626</v>
      </c>
      <c r="CO32" s="13">
        <v>634</v>
      </c>
      <c r="CP32" s="13">
        <v>615</v>
      </c>
      <c r="CQ32" s="13">
        <v>592</v>
      </c>
      <c r="CR32" s="13">
        <v>577</v>
      </c>
      <c r="CS32" s="13">
        <v>535</v>
      </c>
      <c r="CT32" s="13">
        <v>509</v>
      </c>
      <c r="CU32" s="13">
        <v>463</v>
      </c>
      <c r="CV32" s="13">
        <v>447</v>
      </c>
      <c r="CW32" s="13">
        <v>461</v>
      </c>
      <c r="CX32" s="13">
        <v>405</v>
      </c>
      <c r="CY32" s="13">
        <v>420</v>
      </c>
      <c r="CZ32" s="13">
        <v>400</v>
      </c>
      <c r="DA32" s="13">
        <v>369</v>
      </c>
      <c r="DB32" s="13">
        <v>348</v>
      </c>
      <c r="DC32" s="13">
        <v>330</v>
      </c>
      <c r="DD32" s="13">
        <v>268</v>
      </c>
      <c r="DE32" s="13">
        <v>287</v>
      </c>
      <c r="DF32" s="13">
        <v>259</v>
      </c>
      <c r="DG32" s="13">
        <v>286</v>
      </c>
      <c r="DH32" s="13">
        <v>232</v>
      </c>
      <c r="DI32" s="13">
        <v>216</v>
      </c>
      <c r="DJ32" s="13">
        <v>221</v>
      </c>
      <c r="DK32" s="13">
        <v>186</v>
      </c>
      <c r="DL32" s="13">
        <v>186</v>
      </c>
      <c r="DM32" s="13">
        <v>168</v>
      </c>
      <c r="DN32" s="13">
        <v>138</v>
      </c>
      <c r="DO32" s="13">
        <v>145</v>
      </c>
      <c r="DP32" s="13">
        <v>138</v>
      </c>
      <c r="DQ32" s="13">
        <v>124</v>
      </c>
      <c r="DR32" s="13">
        <v>97</v>
      </c>
      <c r="DS32" s="13">
        <v>102</v>
      </c>
      <c r="DT32" s="13">
        <v>110</v>
      </c>
      <c r="DU32" s="13">
        <v>91</v>
      </c>
      <c r="DV32" s="13">
        <v>80</v>
      </c>
      <c r="DW32" s="13">
        <v>91</v>
      </c>
      <c r="DX32" s="13">
        <v>56</v>
      </c>
      <c r="DY32" s="13">
        <v>74</v>
      </c>
      <c r="DZ32" s="13">
        <v>56</v>
      </c>
      <c r="EA32" s="13">
        <v>53</v>
      </c>
      <c r="EB32" s="13">
        <v>37</v>
      </c>
      <c r="EC32" s="13">
        <v>31</v>
      </c>
      <c r="ED32" s="13">
        <v>38</v>
      </c>
      <c r="EE32" s="13">
        <v>29</v>
      </c>
      <c r="EF32" s="13">
        <v>27</v>
      </c>
      <c r="EG32" s="13">
        <v>33</v>
      </c>
      <c r="EH32" s="13">
        <v>15</v>
      </c>
      <c r="EI32" s="13">
        <v>19</v>
      </c>
      <c r="EJ32" s="13">
        <v>11</v>
      </c>
      <c r="EK32" s="13">
        <v>6</v>
      </c>
      <c r="EL32" s="13">
        <v>13</v>
      </c>
      <c r="EM32" s="13">
        <v>8</v>
      </c>
      <c r="EN32" s="13">
        <v>5</v>
      </c>
      <c r="EO32" s="13">
        <v>3</v>
      </c>
      <c r="EP32" s="13">
        <v>1</v>
      </c>
      <c r="EQ32" s="13">
        <v>2</v>
      </c>
      <c r="ER32" s="13"/>
      <c r="ES32" s="13"/>
      <c r="ET32" s="13">
        <v>1</v>
      </c>
      <c r="EU32" s="13"/>
      <c r="EV32" s="13"/>
      <c r="EW32" s="13"/>
      <c r="EX32" s="13">
        <v>1</v>
      </c>
      <c r="EY32" s="57">
        <v>36502</v>
      </c>
      <c r="EZ32" s="13">
        <v>17</v>
      </c>
      <c r="FA32" s="13">
        <v>26</v>
      </c>
      <c r="FB32" s="13">
        <v>35</v>
      </c>
      <c r="FC32" s="13">
        <v>26</v>
      </c>
      <c r="FD32" s="13">
        <v>41</v>
      </c>
      <c r="FE32" s="13">
        <v>46</v>
      </c>
      <c r="FF32" s="13">
        <v>48</v>
      </c>
      <c r="FG32" s="13">
        <v>64</v>
      </c>
      <c r="FH32" s="13">
        <v>87</v>
      </c>
      <c r="FI32" s="13">
        <v>126</v>
      </c>
      <c r="FJ32" s="13">
        <v>149</v>
      </c>
      <c r="FK32" s="13">
        <v>173</v>
      </c>
      <c r="FL32" s="13">
        <v>238</v>
      </c>
      <c r="FM32" s="13">
        <v>305</v>
      </c>
      <c r="FN32" s="13">
        <v>343</v>
      </c>
      <c r="FO32" s="13">
        <v>383</v>
      </c>
      <c r="FP32" s="13">
        <v>479</v>
      </c>
      <c r="FQ32" s="13">
        <v>554</v>
      </c>
      <c r="FR32" s="13">
        <v>590</v>
      </c>
      <c r="FS32" s="13">
        <v>597</v>
      </c>
      <c r="FT32" s="13">
        <v>679</v>
      </c>
      <c r="FU32" s="13">
        <v>685</v>
      </c>
      <c r="FV32" s="13">
        <v>696</v>
      </c>
      <c r="FW32" s="13">
        <v>715</v>
      </c>
      <c r="FX32" s="13">
        <v>797</v>
      </c>
      <c r="FY32" s="13">
        <v>805</v>
      </c>
      <c r="FZ32" s="13">
        <v>844</v>
      </c>
      <c r="GA32" s="13">
        <v>795</v>
      </c>
      <c r="GB32" s="13">
        <v>788</v>
      </c>
      <c r="GC32" s="13">
        <v>849</v>
      </c>
      <c r="GD32" s="13">
        <v>842</v>
      </c>
      <c r="GE32" s="13">
        <v>787</v>
      </c>
      <c r="GF32" s="13">
        <v>772</v>
      </c>
      <c r="GG32" s="13">
        <v>778</v>
      </c>
      <c r="GH32" s="13">
        <v>758</v>
      </c>
      <c r="GI32" s="13">
        <v>765</v>
      </c>
      <c r="GJ32" s="13">
        <v>672</v>
      </c>
      <c r="GK32" s="13">
        <v>737</v>
      </c>
      <c r="GL32" s="13">
        <v>813</v>
      </c>
      <c r="GM32" s="13">
        <v>718</v>
      </c>
      <c r="GN32" s="13">
        <v>734</v>
      </c>
      <c r="GO32" s="13">
        <v>720</v>
      </c>
      <c r="GP32" s="13">
        <v>768</v>
      </c>
      <c r="GQ32" s="13">
        <v>740</v>
      </c>
      <c r="GR32" s="13">
        <v>669</v>
      </c>
      <c r="GS32" s="13">
        <v>603</v>
      </c>
      <c r="GT32" s="13">
        <v>587</v>
      </c>
      <c r="GU32" s="13">
        <v>562</v>
      </c>
      <c r="GV32" s="13">
        <v>565</v>
      </c>
      <c r="GW32" s="13">
        <v>550</v>
      </c>
      <c r="GX32" s="13">
        <v>517</v>
      </c>
      <c r="GY32" s="13">
        <v>483</v>
      </c>
      <c r="GZ32" s="13">
        <v>486</v>
      </c>
      <c r="HA32" s="13">
        <v>465</v>
      </c>
      <c r="HB32" s="13">
        <v>447</v>
      </c>
      <c r="HC32" s="13">
        <v>413</v>
      </c>
      <c r="HD32" s="13">
        <v>402</v>
      </c>
      <c r="HE32" s="13">
        <v>427</v>
      </c>
      <c r="HF32" s="13">
        <v>382</v>
      </c>
      <c r="HG32" s="13">
        <v>334</v>
      </c>
      <c r="HH32" s="13">
        <v>287</v>
      </c>
      <c r="HI32" s="13">
        <v>266</v>
      </c>
      <c r="HJ32" s="13">
        <v>282</v>
      </c>
      <c r="HK32" s="13">
        <v>259</v>
      </c>
      <c r="HL32" s="13">
        <v>254</v>
      </c>
      <c r="HM32" s="13">
        <v>263</v>
      </c>
      <c r="HN32" s="13">
        <v>237</v>
      </c>
      <c r="HO32" s="13">
        <v>226</v>
      </c>
      <c r="HP32" s="13">
        <v>198</v>
      </c>
      <c r="HQ32" s="13">
        <v>181</v>
      </c>
      <c r="HR32" s="13">
        <v>185</v>
      </c>
      <c r="HS32" s="13">
        <v>157</v>
      </c>
      <c r="HT32" s="13">
        <v>132</v>
      </c>
      <c r="HU32" s="13">
        <v>135</v>
      </c>
      <c r="HV32" s="13">
        <v>110</v>
      </c>
      <c r="HW32" s="13">
        <v>98</v>
      </c>
      <c r="HX32" s="13">
        <v>101</v>
      </c>
      <c r="HY32" s="13">
        <v>91</v>
      </c>
      <c r="HZ32" s="13">
        <v>71</v>
      </c>
      <c r="IA32" s="13">
        <v>85</v>
      </c>
      <c r="IB32" s="13">
        <v>48</v>
      </c>
      <c r="IC32" s="13">
        <v>47</v>
      </c>
      <c r="ID32" s="13">
        <v>52</v>
      </c>
      <c r="IE32" s="13">
        <v>37</v>
      </c>
      <c r="IF32" s="13">
        <v>32</v>
      </c>
      <c r="IG32" s="13">
        <v>30</v>
      </c>
      <c r="IH32" s="13">
        <v>50</v>
      </c>
      <c r="II32" s="13">
        <v>18</v>
      </c>
      <c r="IJ32" s="13">
        <v>22</v>
      </c>
      <c r="IK32" s="13">
        <v>20</v>
      </c>
      <c r="IL32" s="13">
        <v>15</v>
      </c>
      <c r="IM32" s="13">
        <v>12</v>
      </c>
      <c r="IN32" s="13">
        <v>11</v>
      </c>
      <c r="IO32" s="13">
        <v>6</v>
      </c>
      <c r="IP32" s="13">
        <v>6</v>
      </c>
      <c r="IQ32" s="13">
        <v>2</v>
      </c>
      <c r="IR32" s="13">
        <v>1</v>
      </c>
      <c r="IS32" s="13"/>
      <c r="IT32" s="13">
        <v>2</v>
      </c>
      <c r="IU32" s="13"/>
      <c r="IV32" s="13">
        <v>1</v>
      </c>
      <c r="IW32" s="13"/>
      <c r="IX32" s="13"/>
      <c r="IY32" s="13"/>
      <c r="IZ32" s="13"/>
      <c r="JA32" s="13"/>
      <c r="JB32" s="57">
        <v>34506</v>
      </c>
      <c r="JC32" s="13">
        <v>5</v>
      </c>
      <c r="JD32" s="13">
        <v>1</v>
      </c>
      <c r="JE32" s="13">
        <v>2</v>
      </c>
      <c r="JF32" s="13">
        <v>1</v>
      </c>
      <c r="JG32" s="13"/>
      <c r="JH32" s="13">
        <v>2</v>
      </c>
      <c r="JI32" s="13"/>
      <c r="JJ32" s="13">
        <v>1</v>
      </c>
      <c r="JK32" s="13"/>
      <c r="JL32" s="13">
        <v>1</v>
      </c>
      <c r="JM32" s="13"/>
      <c r="JN32" s="13"/>
      <c r="JO32" s="13"/>
      <c r="JP32" s="13"/>
      <c r="JQ32" s="13">
        <v>3</v>
      </c>
      <c r="JR32" s="13">
        <v>2</v>
      </c>
      <c r="JS32" s="13"/>
      <c r="JT32" s="13">
        <v>1</v>
      </c>
      <c r="JU32" s="13">
        <v>2</v>
      </c>
      <c r="JV32" s="13">
        <v>2</v>
      </c>
      <c r="JW32" s="13"/>
      <c r="JX32" s="13">
        <v>2</v>
      </c>
      <c r="JY32" s="13">
        <v>1</v>
      </c>
      <c r="JZ32" s="13">
        <v>1</v>
      </c>
      <c r="KA32" s="13"/>
      <c r="KB32" s="13"/>
      <c r="KC32" s="13">
        <v>1</v>
      </c>
      <c r="KD32" s="13">
        <v>5</v>
      </c>
      <c r="KE32" s="13">
        <v>4</v>
      </c>
      <c r="KF32" s="13">
        <v>5</v>
      </c>
      <c r="KG32" s="13">
        <v>3</v>
      </c>
      <c r="KH32" s="13">
        <v>4</v>
      </c>
      <c r="KI32" s="13">
        <v>3</v>
      </c>
      <c r="KJ32" s="13">
        <v>2</v>
      </c>
      <c r="KK32" s="13">
        <v>3</v>
      </c>
      <c r="KL32" s="13">
        <v>2</v>
      </c>
      <c r="KM32" s="13">
        <v>3</v>
      </c>
      <c r="KN32" s="13"/>
      <c r="KO32" s="13"/>
      <c r="KP32" s="13">
        <v>1</v>
      </c>
      <c r="KQ32" s="13">
        <v>2</v>
      </c>
      <c r="KR32" s="13">
        <v>2</v>
      </c>
      <c r="KS32" s="13">
        <v>3</v>
      </c>
      <c r="KT32" s="13"/>
      <c r="KU32" s="13">
        <v>1</v>
      </c>
      <c r="KV32" s="13">
        <v>3</v>
      </c>
      <c r="KW32" s="13">
        <v>1</v>
      </c>
      <c r="KX32" s="13"/>
      <c r="KY32" s="13">
        <v>2</v>
      </c>
      <c r="KZ32" s="13">
        <v>1</v>
      </c>
      <c r="LA32" s="13">
        <v>2</v>
      </c>
      <c r="LB32" s="13">
        <v>1</v>
      </c>
      <c r="LC32" s="13">
        <v>1</v>
      </c>
      <c r="LD32" s="13">
        <v>2</v>
      </c>
      <c r="LE32" s="13">
        <v>4</v>
      </c>
      <c r="LF32" s="13">
        <v>3</v>
      </c>
      <c r="LG32" s="13">
        <v>2</v>
      </c>
      <c r="LH32" s="13">
        <v>1</v>
      </c>
      <c r="LI32" s="13">
        <v>1</v>
      </c>
      <c r="LJ32" s="13"/>
      <c r="LK32" s="13"/>
      <c r="LL32" s="13">
        <v>2</v>
      </c>
      <c r="LM32" s="13">
        <v>2</v>
      </c>
      <c r="LN32" s="13">
        <v>2</v>
      </c>
      <c r="LO32" s="13">
        <v>1</v>
      </c>
      <c r="LP32" s="13">
        <v>1</v>
      </c>
      <c r="LQ32" s="13">
        <v>1</v>
      </c>
      <c r="LR32" s="13">
        <v>1</v>
      </c>
      <c r="LS32" s="13">
        <v>1</v>
      </c>
      <c r="LT32" s="13"/>
      <c r="LU32" s="13"/>
      <c r="LV32" s="13"/>
      <c r="LW32" s="13"/>
      <c r="LX32" s="13"/>
      <c r="LY32" s="13"/>
      <c r="LZ32" s="13">
        <v>1</v>
      </c>
      <c r="MA32" s="13">
        <v>1</v>
      </c>
      <c r="MB32" s="13">
        <v>1</v>
      </c>
      <c r="MC32" s="13"/>
      <c r="MD32" s="13"/>
      <c r="ME32" s="13"/>
      <c r="MF32" s="13">
        <v>1</v>
      </c>
      <c r="MG32" s="13"/>
      <c r="MH32" s="13"/>
      <c r="MI32" s="13"/>
      <c r="MJ32" s="13">
        <v>1</v>
      </c>
      <c r="MK32" s="13">
        <v>1</v>
      </c>
      <c r="ML32" s="13"/>
      <c r="MM32" s="13">
        <v>2</v>
      </c>
      <c r="MN32" s="13"/>
      <c r="MO32" s="13">
        <v>3</v>
      </c>
      <c r="MP32" s="13"/>
      <c r="MQ32" s="13"/>
      <c r="MR32" s="13"/>
      <c r="MS32" s="13">
        <v>1</v>
      </c>
      <c r="MT32" s="13"/>
      <c r="MU32" s="13"/>
      <c r="MV32" s="13"/>
      <c r="MW32" s="13"/>
      <c r="MX32" s="13"/>
      <c r="MY32" s="13">
        <v>1</v>
      </c>
      <c r="MZ32" s="13"/>
      <c r="NA32" s="13">
        <v>1</v>
      </c>
      <c r="NB32" s="13"/>
      <c r="NC32" s="13"/>
      <c r="ND32" s="13">
        <v>5</v>
      </c>
      <c r="NE32" s="57">
        <v>125</v>
      </c>
      <c r="NF32" s="13">
        <v>71133</v>
      </c>
      <c r="NG32" s="331"/>
      <c r="NH32" s="331"/>
      <c r="NI32" s="331"/>
      <c r="NJ32" s="331"/>
      <c r="NK32" s="331"/>
      <c r="NL32" s="331"/>
      <c r="NM32" s="331"/>
      <c r="NN32" s="331"/>
      <c r="NO32" s="331"/>
      <c r="NP32" s="331"/>
      <c r="NQ32" s="331"/>
    </row>
    <row r="33" spans="1:379" ht="13.8">
      <c r="A33" s="14" t="s">
        <v>269</v>
      </c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W33" s="12" t="s">
        <v>41</v>
      </c>
      <c r="X33" s="613">
        <f t="shared" si="67"/>
        <v>504</v>
      </c>
      <c r="Y33" s="613">
        <f t="shared" si="68"/>
        <v>448</v>
      </c>
      <c r="Z33" s="613">
        <f t="shared" si="69"/>
        <v>1853</v>
      </c>
      <c r="AA33" s="613">
        <f t="shared" si="70"/>
        <v>2149</v>
      </c>
      <c r="AB33" s="613">
        <f t="shared" si="71"/>
        <v>6223</v>
      </c>
      <c r="AC33" s="613">
        <f t="shared" si="72"/>
        <v>5962</v>
      </c>
      <c r="AD33" s="613">
        <f t="shared" si="73"/>
        <v>8126</v>
      </c>
      <c r="AE33" s="613">
        <f t="shared" si="74"/>
        <v>7156</v>
      </c>
      <c r="AF33" s="613">
        <f t="shared" si="75"/>
        <v>6273</v>
      </c>
      <c r="AG33" s="613">
        <f t="shared" si="76"/>
        <v>5370</v>
      </c>
      <c r="AH33" s="613">
        <f t="shared" si="77"/>
        <v>3531</v>
      </c>
      <c r="AI33" s="613">
        <f t="shared" si="78"/>
        <v>3274</v>
      </c>
      <c r="AJ33" s="613">
        <f t="shared" si="79"/>
        <v>1860</v>
      </c>
      <c r="AK33" s="613">
        <f t="shared" si="80"/>
        <v>1753</v>
      </c>
      <c r="AL33" s="613">
        <f t="shared" si="81"/>
        <v>725</v>
      </c>
      <c r="AM33" s="613">
        <f t="shared" si="82"/>
        <v>774</v>
      </c>
      <c r="AN33" s="613">
        <f t="shared" si="83"/>
        <v>276</v>
      </c>
      <c r="AO33" s="613">
        <f t="shared" si="84"/>
        <v>301</v>
      </c>
      <c r="AP33" s="613">
        <f t="shared" si="85"/>
        <v>41</v>
      </c>
      <c r="AQ33" s="613">
        <f t="shared" si="86"/>
        <v>58</v>
      </c>
      <c r="AR33" s="613">
        <f t="shared" si="87"/>
        <v>314</v>
      </c>
      <c r="AT33" s="12" t="s">
        <v>41</v>
      </c>
      <c r="AU33" s="13">
        <v>6</v>
      </c>
      <c r="AV33" s="13">
        <v>58</v>
      </c>
      <c r="AW33" s="13">
        <v>46</v>
      </c>
      <c r="AX33" s="13">
        <v>32</v>
      </c>
      <c r="AY33" s="13">
        <v>46</v>
      </c>
      <c r="AZ33" s="13">
        <v>37</v>
      </c>
      <c r="BA33" s="13">
        <v>56</v>
      </c>
      <c r="BB33" s="13">
        <v>38</v>
      </c>
      <c r="BC33" s="13">
        <v>50</v>
      </c>
      <c r="BD33" s="13">
        <v>79</v>
      </c>
      <c r="BE33" s="13">
        <v>91</v>
      </c>
      <c r="BF33" s="13">
        <v>91</v>
      </c>
      <c r="BG33" s="13">
        <v>94</v>
      </c>
      <c r="BH33" s="13">
        <v>129</v>
      </c>
      <c r="BI33" s="13">
        <v>173</v>
      </c>
      <c r="BJ33" s="13">
        <v>232</v>
      </c>
      <c r="BK33" s="13">
        <v>270</v>
      </c>
      <c r="BL33" s="13">
        <v>319</v>
      </c>
      <c r="BM33" s="13">
        <v>370</v>
      </c>
      <c r="BN33" s="13">
        <v>380</v>
      </c>
      <c r="BO33" s="13">
        <v>408</v>
      </c>
      <c r="BP33" s="13">
        <v>461</v>
      </c>
      <c r="BQ33" s="13">
        <v>490</v>
      </c>
      <c r="BR33" s="13">
        <v>545</v>
      </c>
      <c r="BS33" s="13">
        <v>602</v>
      </c>
      <c r="BT33" s="13">
        <v>642</v>
      </c>
      <c r="BU33" s="13">
        <v>698</v>
      </c>
      <c r="BV33" s="13">
        <v>702</v>
      </c>
      <c r="BW33" s="13">
        <v>668</v>
      </c>
      <c r="BX33" s="13">
        <v>746</v>
      </c>
      <c r="BY33" s="13">
        <v>776</v>
      </c>
      <c r="BZ33" s="13">
        <v>738</v>
      </c>
      <c r="CA33" s="13">
        <v>755</v>
      </c>
      <c r="CB33" s="13">
        <v>743</v>
      </c>
      <c r="CC33" s="13">
        <v>739</v>
      </c>
      <c r="CD33" s="13">
        <v>720</v>
      </c>
      <c r="CE33" s="13">
        <v>644</v>
      </c>
      <c r="CF33" s="13">
        <v>655</v>
      </c>
      <c r="CG33" s="13">
        <v>696</v>
      </c>
      <c r="CH33" s="13">
        <v>690</v>
      </c>
      <c r="CI33" s="13">
        <v>672</v>
      </c>
      <c r="CJ33" s="13">
        <v>666</v>
      </c>
      <c r="CK33" s="13">
        <v>612</v>
      </c>
      <c r="CL33" s="13">
        <v>575</v>
      </c>
      <c r="CM33" s="13">
        <v>541</v>
      </c>
      <c r="CN33" s="13">
        <v>532</v>
      </c>
      <c r="CO33" s="13">
        <v>500</v>
      </c>
      <c r="CP33" s="13">
        <v>436</v>
      </c>
      <c r="CQ33" s="13">
        <v>421</v>
      </c>
      <c r="CR33" s="13">
        <v>415</v>
      </c>
      <c r="CS33" s="13">
        <v>432</v>
      </c>
      <c r="CT33" s="13">
        <v>374</v>
      </c>
      <c r="CU33" s="13">
        <v>359</v>
      </c>
      <c r="CV33" s="13">
        <v>348</v>
      </c>
      <c r="CW33" s="13">
        <v>320</v>
      </c>
      <c r="CX33" s="13">
        <v>297</v>
      </c>
      <c r="CY33" s="13">
        <v>290</v>
      </c>
      <c r="CZ33" s="13">
        <v>316</v>
      </c>
      <c r="DA33" s="13">
        <v>278</v>
      </c>
      <c r="DB33" s="13">
        <v>260</v>
      </c>
      <c r="DC33" s="13">
        <v>228</v>
      </c>
      <c r="DD33" s="13">
        <v>230</v>
      </c>
      <c r="DE33" s="13">
        <v>179</v>
      </c>
      <c r="DF33" s="13">
        <v>194</v>
      </c>
      <c r="DG33" s="13">
        <v>193</v>
      </c>
      <c r="DH33" s="13">
        <v>154</v>
      </c>
      <c r="DI33" s="13">
        <v>147</v>
      </c>
      <c r="DJ33" s="13">
        <v>156</v>
      </c>
      <c r="DK33" s="13">
        <v>139</v>
      </c>
      <c r="DL33" s="13">
        <v>133</v>
      </c>
      <c r="DM33" s="13">
        <v>100</v>
      </c>
      <c r="DN33" s="13">
        <v>95</v>
      </c>
      <c r="DO33" s="13">
        <v>81</v>
      </c>
      <c r="DP33" s="13">
        <v>92</v>
      </c>
      <c r="DQ33" s="13">
        <v>82</v>
      </c>
      <c r="DR33" s="13">
        <v>75</v>
      </c>
      <c r="DS33" s="13">
        <v>74</v>
      </c>
      <c r="DT33" s="13">
        <v>59</v>
      </c>
      <c r="DU33" s="13">
        <v>54</v>
      </c>
      <c r="DV33" s="13">
        <v>62</v>
      </c>
      <c r="DW33" s="13">
        <v>44</v>
      </c>
      <c r="DX33" s="13">
        <v>43</v>
      </c>
      <c r="DY33" s="13">
        <v>46</v>
      </c>
      <c r="DZ33" s="13">
        <v>22</v>
      </c>
      <c r="EA33" s="13">
        <v>28</v>
      </c>
      <c r="EB33" s="13">
        <v>28</v>
      </c>
      <c r="EC33" s="13">
        <v>21</v>
      </c>
      <c r="ED33" s="13">
        <v>23</v>
      </c>
      <c r="EE33" s="13">
        <v>21</v>
      </c>
      <c r="EF33" s="13">
        <v>25</v>
      </c>
      <c r="EG33" s="13">
        <v>18</v>
      </c>
      <c r="EH33" s="13">
        <v>12</v>
      </c>
      <c r="EI33" s="13">
        <v>5</v>
      </c>
      <c r="EJ33" s="13">
        <v>11</v>
      </c>
      <c r="EK33" s="13"/>
      <c r="EL33" s="13"/>
      <c r="EM33" s="13">
        <v>3</v>
      </c>
      <c r="EN33" s="13">
        <v>3</v>
      </c>
      <c r="EO33" s="13">
        <v>2</v>
      </c>
      <c r="EP33" s="13">
        <v>1</v>
      </c>
      <c r="EQ33" s="13">
        <v>3</v>
      </c>
      <c r="ER33" s="13"/>
      <c r="ES33" s="13"/>
      <c r="ET33" s="13"/>
      <c r="EU33" s="13"/>
      <c r="EV33" s="13"/>
      <c r="EW33" s="13"/>
      <c r="EX33" s="13">
        <v>2</v>
      </c>
      <c r="EY33" s="57">
        <v>27247</v>
      </c>
      <c r="EZ33" s="13">
        <v>16</v>
      </c>
      <c r="FA33" s="13">
        <v>44</v>
      </c>
      <c r="FB33" s="13">
        <v>49</v>
      </c>
      <c r="FC33" s="13">
        <v>50</v>
      </c>
      <c r="FD33" s="13">
        <v>51</v>
      </c>
      <c r="FE33" s="13">
        <v>47</v>
      </c>
      <c r="FF33" s="13">
        <v>50</v>
      </c>
      <c r="FG33" s="13">
        <v>62</v>
      </c>
      <c r="FH33" s="13">
        <v>72</v>
      </c>
      <c r="FI33" s="13">
        <v>63</v>
      </c>
      <c r="FJ33" s="13">
        <v>68</v>
      </c>
      <c r="FK33" s="13">
        <v>86</v>
      </c>
      <c r="FL33" s="13">
        <v>103</v>
      </c>
      <c r="FM33" s="13">
        <v>117</v>
      </c>
      <c r="FN33" s="13">
        <v>137</v>
      </c>
      <c r="FO33" s="13">
        <v>201</v>
      </c>
      <c r="FP33" s="13">
        <v>219</v>
      </c>
      <c r="FQ33" s="13">
        <v>277</v>
      </c>
      <c r="FR33" s="13">
        <v>303</v>
      </c>
      <c r="FS33" s="13">
        <v>342</v>
      </c>
      <c r="FT33" s="13">
        <v>441</v>
      </c>
      <c r="FU33" s="13">
        <v>477</v>
      </c>
      <c r="FV33" s="13">
        <v>455</v>
      </c>
      <c r="FW33" s="13">
        <v>562</v>
      </c>
      <c r="FX33" s="13">
        <v>600</v>
      </c>
      <c r="FY33" s="13">
        <v>658</v>
      </c>
      <c r="FZ33" s="13">
        <v>722</v>
      </c>
      <c r="GA33" s="13">
        <v>752</v>
      </c>
      <c r="GB33" s="13">
        <v>790</v>
      </c>
      <c r="GC33" s="13">
        <v>766</v>
      </c>
      <c r="GD33" s="13">
        <v>820</v>
      </c>
      <c r="GE33" s="13">
        <v>813</v>
      </c>
      <c r="GF33" s="13">
        <v>804</v>
      </c>
      <c r="GG33" s="13">
        <v>787</v>
      </c>
      <c r="GH33" s="13">
        <v>833</v>
      </c>
      <c r="GI33" s="13">
        <v>855</v>
      </c>
      <c r="GJ33" s="13">
        <v>829</v>
      </c>
      <c r="GK33" s="13">
        <v>846</v>
      </c>
      <c r="GL33" s="13">
        <v>758</v>
      </c>
      <c r="GM33" s="13">
        <v>781</v>
      </c>
      <c r="GN33" s="13">
        <v>764</v>
      </c>
      <c r="GO33" s="13">
        <v>750</v>
      </c>
      <c r="GP33" s="13">
        <v>774</v>
      </c>
      <c r="GQ33" s="13">
        <v>730</v>
      </c>
      <c r="GR33" s="13">
        <v>652</v>
      </c>
      <c r="GS33" s="13">
        <v>606</v>
      </c>
      <c r="GT33" s="13">
        <v>537</v>
      </c>
      <c r="GU33" s="13">
        <v>506</v>
      </c>
      <c r="GV33" s="13">
        <v>474</v>
      </c>
      <c r="GW33" s="13">
        <v>480</v>
      </c>
      <c r="GX33" s="13">
        <v>467</v>
      </c>
      <c r="GY33" s="13">
        <v>380</v>
      </c>
      <c r="GZ33" s="13">
        <v>468</v>
      </c>
      <c r="HA33" s="13">
        <v>337</v>
      </c>
      <c r="HB33" s="13">
        <v>328</v>
      </c>
      <c r="HC33" s="13">
        <v>338</v>
      </c>
      <c r="HD33" s="13">
        <v>322</v>
      </c>
      <c r="HE33" s="13">
        <v>310</v>
      </c>
      <c r="HF33" s="13">
        <v>312</v>
      </c>
      <c r="HG33" s="13">
        <v>269</v>
      </c>
      <c r="HH33" s="13">
        <v>251</v>
      </c>
      <c r="HI33" s="13">
        <v>247</v>
      </c>
      <c r="HJ33" s="13">
        <v>224</v>
      </c>
      <c r="HK33" s="13">
        <v>195</v>
      </c>
      <c r="HL33" s="13">
        <v>183</v>
      </c>
      <c r="HM33" s="13">
        <v>200</v>
      </c>
      <c r="HN33" s="13">
        <v>159</v>
      </c>
      <c r="HO33" s="13">
        <v>131</v>
      </c>
      <c r="HP33" s="13">
        <v>146</v>
      </c>
      <c r="HQ33" s="13">
        <v>124</v>
      </c>
      <c r="HR33" s="13">
        <v>91</v>
      </c>
      <c r="HS33" s="13">
        <v>108</v>
      </c>
      <c r="HT33" s="13">
        <v>90</v>
      </c>
      <c r="HU33" s="13">
        <v>75</v>
      </c>
      <c r="HV33" s="13">
        <v>73</v>
      </c>
      <c r="HW33" s="13">
        <v>57</v>
      </c>
      <c r="HX33" s="13">
        <v>73</v>
      </c>
      <c r="HY33" s="13">
        <v>58</v>
      </c>
      <c r="HZ33" s="13">
        <v>54</v>
      </c>
      <c r="IA33" s="13">
        <v>46</v>
      </c>
      <c r="IB33" s="13">
        <v>42</v>
      </c>
      <c r="IC33" s="13">
        <v>45</v>
      </c>
      <c r="ID33" s="13">
        <v>38</v>
      </c>
      <c r="IE33" s="13">
        <v>37</v>
      </c>
      <c r="IF33" s="13">
        <v>24</v>
      </c>
      <c r="IG33" s="13">
        <v>20</v>
      </c>
      <c r="IH33" s="13">
        <v>23</v>
      </c>
      <c r="II33" s="13">
        <v>20</v>
      </c>
      <c r="IJ33" s="13">
        <v>13</v>
      </c>
      <c r="IK33" s="13">
        <v>14</v>
      </c>
      <c r="IL33" s="13">
        <v>9</v>
      </c>
      <c r="IM33" s="13">
        <v>11</v>
      </c>
      <c r="IN33" s="13">
        <v>6</v>
      </c>
      <c r="IO33" s="13">
        <v>5</v>
      </c>
      <c r="IP33" s="13">
        <v>2</v>
      </c>
      <c r="IQ33" s="13">
        <v>3</v>
      </c>
      <c r="IR33" s="13">
        <v>4</v>
      </c>
      <c r="IS33" s="13">
        <v>1</v>
      </c>
      <c r="IT33" s="13"/>
      <c r="IU33" s="13"/>
      <c r="IV33" s="13"/>
      <c r="IW33" s="13"/>
      <c r="IX33" s="13"/>
      <c r="IY33" s="13"/>
      <c r="IZ33" s="13"/>
      <c r="JA33" s="13">
        <v>2</v>
      </c>
      <c r="JB33" s="57">
        <v>29414</v>
      </c>
      <c r="JC33" s="13">
        <v>10</v>
      </c>
      <c r="JD33" s="13">
        <v>7</v>
      </c>
      <c r="JE33" s="13"/>
      <c r="JF33" s="13"/>
      <c r="JG33" s="13"/>
      <c r="JH33" s="13">
        <v>2</v>
      </c>
      <c r="JI33" s="13"/>
      <c r="JJ33" s="13"/>
      <c r="JK33" s="13">
        <v>2</v>
      </c>
      <c r="JL33" s="13">
        <v>2</v>
      </c>
      <c r="JM33" s="13">
        <v>7</v>
      </c>
      <c r="JN33" s="13">
        <v>1</v>
      </c>
      <c r="JO33" s="13">
        <v>1</v>
      </c>
      <c r="JP33" s="13">
        <v>1</v>
      </c>
      <c r="JQ33" s="13">
        <v>1</v>
      </c>
      <c r="JR33" s="13">
        <v>1</v>
      </c>
      <c r="JS33" s="13">
        <v>2</v>
      </c>
      <c r="JT33" s="13">
        <v>5</v>
      </c>
      <c r="JU33" s="13">
        <v>6</v>
      </c>
      <c r="JV33" s="13">
        <v>5</v>
      </c>
      <c r="JW33" s="13">
        <v>3</v>
      </c>
      <c r="JX33" s="13">
        <v>6</v>
      </c>
      <c r="JY33" s="13">
        <v>2</v>
      </c>
      <c r="JZ33" s="13">
        <v>6</v>
      </c>
      <c r="KA33" s="13">
        <v>6</v>
      </c>
      <c r="KB33" s="13">
        <v>6</v>
      </c>
      <c r="KC33" s="13">
        <v>6</v>
      </c>
      <c r="KD33" s="13">
        <v>4</v>
      </c>
      <c r="KE33" s="13">
        <v>3</v>
      </c>
      <c r="KF33" s="13">
        <v>3</v>
      </c>
      <c r="KG33" s="13">
        <v>6</v>
      </c>
      <c r="KH33" s="13">
        <v>9</v>
      </c>
      <c r="KI33" s="13">
        <v>8</v>
      </c>
      <c r="KJ33" s="13">
        <v>8</v>
      </c>
      <c r="KK33" s="13">
        <v>11</v>
      </c>
      <c r="KL33" s="13">
        <v>12</v>
      </c>
      <c r="KM33" s="13">
        <v>3</v>
      </c>
      <c r="KN33" s="13">
        <v>4</v>
      </c>
      <c r="KO33" s="13">
        <v>6</v>
      </c>
      <c r="KP33" s="13">
        <v>3</v>
      </c>
      <c r="KQ33" s="13">
        <v>1</v>
      </c>
      <c r="KR33" s="13">
        <v>7</v>
      </c>
      <c r="KS33" s="13">
        <v>3</v>
      </c>
      <c r="KT33" s="13">
        <v>8</v>
      </c>
      <c r="KU33" s="13">
        <v>5</v>
      </c>
      <c r="KV33" s="13">
        <v>6</v>
      </c>
      <c r="KW33" s="13">
        <v>5</v>
      </c>
      <c r="KX33" s="13">
        <v>5</v>
      </c>
      <c r="KY33" s="13">
        <v>4</v>
      </c>
      <c r="KZ33" s="13">
        <v>1</v>
      </c>
      <c r="LA33" s="13">
        <v>5</v>
      </c>
      <c r="LB33" s="13">
        <v>1</v>
      </c>
      <c r="LC33" s="13">
        <v>3</v>
      </c>
      <c r="LD33" s="13">
        <v>6</v>
      </c>
      <c r="LE33" s="13">
        <v>4</v>
      </c>
      <c r="LF33" s="13">
        <v>5</v>
      </c>
      <c r="LG33" s="13">
        <v>4</v>
      </c>
      <c r="LH33" s="13">
        <v>3</v>
      </c>
      <c r="LI33" s="13">
        <v>3</v>
      </c>
      <c r="LJ33" s="13"/>
      <c r="LK33" s="13">
        <v>3</v>
      </c>
      <c r="LL33" s="13">
        <v>2</v>
      </c>
      <c r="LM33" s="13">
        <v>1</v>
      </c>
      <c r="LN33" s="13">
        <v>2</v>
      </c>
      <c r="LO33" s="13">
        <v>2</v>
      </c>
      <c r="LP33" s="13">
        <v>2</v>
      </c>
      <c r="LQ33" s="13">
        <v>4</v>
      </c>
      <c r="LR33" s="13">
        <v>2</v>
      </c>
      <c r="LS33" s="13">
        <v>1</v>
      </c>
      <c r="LT33" s="13"/>
      <c r="LU33" s="13"/>
      <c r="LV33" s="13">
        <v>1</v>
      </c>
      <c r="LW33" s="13">
        <v>2</v>
      </c>
      <c r="LX33" s="13">
        <v>1</v>
      </c>
      <c r="LY33" s="13">
        <v>1</v>
      </c>
      <c r="LZ33" s="13">
        <v>4</v>
      </c>
      <c r="MA33" s="13">
        <v>1</v>
      </c>
      <c r="MB33" s="13">
        <v>2</v>
      </c>
      <c r="MC33" s="13">
        <v>3</v>
      </c>
      <c r="MD33" s="13">
        <v>1</v>
      </c>
      <c r="ME33" s="13">
        <v>2</v>
      </c>
      <c r="MF33" s="13">
        <v>3</v>
      </c>
      <c r="MG33" s="13">
        <v>1</v>
      </c>
      <c r="MH33" s="13">
        <v>3</v>
      </c>
      <c r="MI33" s="13">
        <v>1</v>
      </c>
      <c r="MJ33" s="13">
        <v>1</v>
      </c>
      <c r="MK33" s="13">
        <v>1</v>
      </c>
      <c r="ML33" s="13"/>
      <c r="MM33" s="13">
        <v>3</v>
      </c>
      <c r="MN33" s="13"/>
      <c r="MO33" s="13"/>
      <c r="MP33" s="13">
        <v>1</v>
      </c>
      <c r="MQ33" s="13">
        <v>3</v>
      </c>
      <c r="MR33" s="13"/>
      <c r="MS33" s="13"/>
      <c r="MT33" s="13"/>
      <c r="MU33" s="13"/>
      <c r="MV33" s="13"/>
      <c r="MW33" s="13">
        <v>1</v>
      </c>
      <c r="MX33" s="13"/>
      <c r="MY33" s="13"/>
      <c r="MZ33" s="13"/>
      <c r="NA33" s="13"/>
      <c r="NB33" s="13"/>
      <c r="NC33" s="13"/>
      <c r="ND33" s="13">
        <v>8</v>
      </c>
      <c r="NE33" s="57">
        <v>310</v>
      </c>
      <c r="NF33" s="13">
        <v>56971</v>
      </c>
      <c r="NG33" s="331"/>
      <c r="NH33" s="331"/>
      <c r="NI33" s="331"/>
      <c r="NJ33" s="331"/>
      <c r="NK33" s="331"/>
      <c r="NL33" s="331"/>
      <c r="NM33" s="329"/>
      <c r="NN33" s="329"/>
    </row>
    <row r="34" spans="1:379" ht="13.8">
      <c r="A34" s="6" t="s">
        <v>185</v>
      </c>
      <c r="B34" s="235">
        <f t="shared" ref="B34:B65" si="88">VLOOKUP($A34,$W:$AQ,2,FALSE)</f>
        <v>63</v>
      </c>
      <c r="C34" s="235">
        <f t="shared" ref="C34:C65" si="89">VLOOKUP($A34,$W:$AQ,3,FALSE)</f>
        <v>59</v>
      </c>
      <c r="D34" s="235">
        <f t="shared" ref="D34:D65" si="90">VLOOKUP($A34,$W:$AQ,4,FALSE)</f>
        <v>116</v>
      </c>
      <c r="E34" s="235">
        <f t="shared" ref="E34:E65" si="91">VLOOKUP($A34,$W:$AQ,5,FALSE)</f>
        <v>125</v>
      </c>
      <c r="F34" s="235">
        <f t="shared" ref="F34:F65" si="92">VLOOKUP($A34,$W:$AQ,6,FALSE)</f>
        <v>338</v>
      </c>
      <c r="G34" s="235">
        <f t="shared" ref="G34:G65" si="93">VLOOKUP($A34,$W:$AQ,7,FALSE)</f>
        <v>371</v>
      </c>
      <c r="H34" s="235">
        <f t="shared" ref="H34:H65" si="94">VLOOKUP($A34,$W:$AQ,8,FALSE)</f>
        <v>372</v>
      </c>
      <c r="I34" s="235">
        <f t="shared" ref="I34:I65" si="95">VLOOKUP($A34,$W:$AQ,9,FALSE)</f>
        <v>400</v>
      </c>
      <c r="J34" s="235">
        <f t="shared" ref="J34:J65" si="96">VLOOKUP($A34,$W:$AQ,10,FALSE)</f>
        <v>345</v>
      </c>
      <c r="K34" s="235">
        <f t="shared" ref="K34:K65" si="97">VLOOKUP($A34,$W:$AQ,11,FALSE)</f>
        <v>347</v>
      </c>
      <c r="L34" s="235">
        <f t="shared" ref="L34:L65" si="98">VLOOKUP($A34,$W:$AQ,12,FALSE)</f>
        <v>242</v>
      </c>
      <c r="M34" s="235">
        <f t="shared" ref="M34:M65" si="99">VLOOKUP($A34,$W:$AQ,13,FALSE)</f>
        <v>234</v>
      </c>
      <c r="N34" s="235">
        <f t="shared" ref="N34:N65" si="100">VLOOKUP($A34,$W:$AQ,14,FALSE)</f>
        <v>157</v>
      </c>
      <c r="O34" s="235">
        <f t="shared" ref="O34:O65" si="101">VLOOKUP($A34,$W:$AQ,15,FALSE)</f>
        <v>179</v>
      </c>
      <c r="P34" s="235">
        <f t="shared" ref="P34:P65" si="102">VLOOKUP($A34,$W:$AQ,16,FALSE)</f>
        <v>92</v>
      </c>
      <c r="Q34" s="235">
        <f t="shared" ref="Q34:Q65" si="103">VLOOKUP($A34,$W:$AQ,17,FALSE)</f>
        <v>104</v>
      </c>
      <c r="R34" s="235">
        <f t="shared" ref="R34:R65" si="104">VLOOKUP($A34,$W:$AQ,18,FALSE)</f>
        <v>59</v>
      </c>
      <c r="S34" s="235">
        <f t="shared" ref="S34:S65" si="105">VLOOKUP($A34,$W:$AQ,19,FALSE)</f>
        <v>68</v>
      </c>
      <c r="T34" s="235">
        <f t="shared" ref="T34:T65" si="106">VLOOKUP($A34,$W:$AQ,20,FALSE)</f>
        <v>10</v>
      </c>
      <c r="U34" s="235">
        <f t="shared" ref="U34:U65" si="107">VLOOKUP($A34,$W:$AQ,21,FALSE)</f>
        <v>24</v>
      </c>
      <c r="W34" s="12" t="s">
        <v>43</v>
      </c>
      <c r="X34" s="613">
        <f t="shared" si="67"/>
        <v>372</v>
      </c>
      <c r="Y34" s="613">
        <f t="shared" si="68"/>
        <v>303</v>
      </c>
      <c r="Z34" s="613">
        <f t="shared" si="69"/>
        <v>1782</v>
      </c>
      <c r="AA34" s="613">
        <f t="shared" si="70"/>
        <v>2039</v>
      </c>
      <c r="AB34" s="613">
        <f t="shared" si="71"/>
        <v>7995</v>
      </c>
      <c r="AC34" s="613">
        <f t="shared" si="72"/>
        <v>7519</v>
      </c>
      <c r="AD34" s="613">
        <f t="shared" si="73"/>
        <v>8565</v>
      </c>
      <c r="AE34" s="613">
        <f t="shared" si="74"/>
        <v>7977</v>
      </c>
      <c r="AF34" s="613">
        <f t="shared" si="75"/>
        <v>6992</v>
      </c>
      <c r="AG34" s="613">
        <f t="shared" si="76"/>
        <v>6670</v>
      </c>
      <c r="AH34" s="613">
        <f t="shared" si="77"/>
        <v>4383</v>
      </c>
      <c r="AI34" s="613">
        <f t="shared" si="78"/>
        <v>4275</v>
      </c>
      <c r="AJ34" s="613">
        <f t="shared" si="79"/>
        <v>2608</v>
      </c>
      <c r="AK34" s="613">
        <f t="shared" si="80"/>
        <v>2604</v>
      </c>
      <c r="AL34" s="613">
        <f t="shared" si="81"/>
        <v>1285</v>
      </c>
      <c r="AM34" s="613">
        <f t="shared" si="82"/>
        <v>1309</v>
      </c>
      <c r="AN34" s="613">
        <f t="shared" si="83"/>
        <v>467</v>
      </c>
      <c r="AO34" s="613">
        <f t="shared" si="84"/>
        <v>569</v>
      </c>
      <c r="AP34" s="613">
        <f t="shared" si="85"/>
        <v>71</v>
      </c>
      <c r="AQ34" s="613">
        <f t="shared" si="86"/>
        <v>171</v>
      </c>
      <c r="AR34" s="613">
        <f t="shared" si="87"/>
        <v>392</v>
      </c>
      <c r="AT34" s="12" t="s">
        <v>43</v>
      </c>
      <c r="AU34" s="13">
        <v>23</v>
      </c>
      <c r="AV34" s="13">
        <v>32</v>
      </c>
      <c r="AW34" s="13">
        <v>36</v>
      </c>
      <c r="AX34" s="13">
        <v>31</v>
      </c>
      <c r="AY34" s="13">
        <v>27</v>
      </c>
      <c r="AZ34" s="13">
        <v>21</v>
      </c>
      <c r="BA34" s="13">
        <v>31</v>
      </c>
      <c r="BB34" s="13">
        <v>26</v>
      </c>
      <c r="BC34" s="13">
        <v>32</v>
      </c>
      <c r="BD34" s="13">
        <v>44</v>
      </c>
      <c r="BE34" s="13">
        <v>57</v>
      </c>
      <c r="BF34" s="13">
        <v>50</v>
      </c>
      <c r="BG34" s="13">
        <v>74</v>
      </c>
      <c r="BH34" s="13">
        <v>108</v>
      </c>
      <c r="BI34" s="13">
        <v>137</v>
      </c>
      <c r="BJ34" s="13">
        <v>183</v>
      </c>
      <c r="BK34" s="13">
        <v>247</v>
      </c>
      <c r="BL34" s="13">
        <v>334</v>
      </c>
      <c r="BM34" s="13">
        <v>400</v>
      </c>
      <c r="BN34" s="13">
        <v>449</v>
      </c>
      <c r="BO34" s="13">
        <v>555</v>
      </c>
      <c r="BP34" s="13">
        <v>618</v>
      </c>
      <c r="BQ34" s="13">
        <v>686</v>
      </c>
      <c r="BR34" s="13">
        <v>700</v>
      </c>
      <c r="BS34" s="13">
        <v>774</v>
      </c>
      <c r="BT34" s="13">
        <v>826</v>
      </c>
      <c r="BU34" s="13">
        <v>845</v>
      </c>
      <c r="BV34" s="13">
        <v>813</v>
      </c>
      <c r="BW34" s="13">
        <v>831</v>
      </c>
      <c r="BX34" s="13">
        <v>871</v>
      </c>
      <c r="BY34" s="13">
        <v>865</v>
      </c>
      <c r="BZ34" s="13">
        <v>757</v>
      </c>
      <c r="CA34" s="13">
        <v>815</v>
      </c>
      <c r="CB34" s="13">
        <v>810</v>
      </c>
      <c r="CC34" s="13">
        <v>825</v>
      </c>
      <c r="CD34" s="13">
        <v>788</v>
      </c>
      <c r="CE34" s="13">
        <v>723</v>
      </c>
      <c r="CF34" s="13">
        <v>771</v>
      </c>
      <c r="CG34" s="13">
        <v>793</v>
      </c>
      <c r="CH34" s="13">
        <v>830</v>
      </c>
      <c r="CI34" s="13">
        <v>756</v>
      </c>
      <c r="CJ34" s="13">
        <v>756</v>
      </c>
      <c r="CK34" s="13">
        <v>728</v>
      </c>
      <c r="CL34" s="13">
        <v>697</v>
      </c>
      <c r="CM34" s="13">
        <v>715</v>
      </c>
      <c r="CN34" s="13">
        <v>642</v>
      </c>
      <c r="CO34" s="13">
        <v>673</v>
      </c>
      <c r="CP34" s="13">
        <v>570</v>
      </c>
      <c r="CQ34" s="13">
        <v>576</v>
      </c>
      <c r="CR34" s="13">
        <v>557</v>
      </c>
      <c r="CS34" s="13">
        <v>500</v>
      </c>
      <c r="CT34" s="13">
        <v>454</v>
      </c>
      <c r="CU34" s="13">
        <v>467</v>
      </c>
      <c r="CV34" s="13">
        <v>469</v>
      </c>
      <c r="CW34" s="13">
        <v>424</v>
      </c>
      <c r="CX34" s="13">
        <v>392</v>
      </c>
      <c r="CY34" s="13">
        <v>384</v>
      </c>
      <c r="CZ34" s="13">
        <v>397</v>
      </c>
      <c r="DA34" s="13">
        <v>414</v>
      </c>
      <c r="DB34" s="13">
        <v>374</v>
      </c>
      <c r="DC34" s="13">
        <v>300</v>
      </c>
      <c r="DD34" s="13">
        <v>299</v>
      </c>
      <c r="DE34" s="13">
        <v>272</v>
      </c>
      <c r="DF34" s="13">
        <v>267</v>
      </c>
      <c r="DG34" s="13">
        <v>277</v>
      </c>
      <c r="DH34" s="13">
        <v>269</v>
      </c>
      <c r="DI34" s="13">
        <v>236</v>
      </c>
      <c r="DJ34" s="13">
        <v>233</v>
      </c>
      <c r="DK34" s="13">
        <v>221</v>
      </c>
      <c r="DL34" s="13">
        <v>230</v>
      </c>
      <c r="DM34" s="13">
        <v>180</v>
      </c>
      <c r="DN34" s="13">
        <v>170</v>
      </c>
      <c r="DO34" s="13">
        <v>130</v>
      </c>
      <c r="DP34" s="13">
        <v>150</v>
      </c>
      <c r="DQ34" s="13">
        <v>130</v>
      </c>
      <c r="DR34" s="13">
        <v>136</v>
      </c>
      <c r="DS34" s="13">
        <v>139</v>
      </c>
      <c r="DT34" s="13">
        <v>113</v>
      </c>
      <c r="DU34" s="13">
        <v>92</v>
      </c>
      <c r="DV34" s="13">
        <v>69</v>
      </c>
      <c r="DW34" s="13">
        <v>80</v>
      </c>
      <c r="DX34" s="13">
        <v>89</v>
      </c>
      <c r="DY34" s="13">
        <v>74</v>
      </c>
      <c r="DZ34" s="13">
        <v>57</v>
      </c>
      <c r="EA34" s="13">
        <v>65</v>
      </c>
      <c r="EB34" s="13">
        <v>44</v>
      </c>
      <c r="EC34" s="13">
        <v>42</v>
      </c>
      <c r="ED34" s="13">
        <v>46</v>
      </c>
      <c r="EE34" s="13">
        <v>38</v>
      </c>
      <c r="EF34" s="13">
        <v>34</v>
      </c>
      <c r="EG34" s="13">
        <v>44</v>
      </c>
      <c r="EH34" s="13">
        <v>27</v>
      </c>
      <c r="EI34" s="13">
        <v>33</v>
      </c>
      <c r="EJ34" s="13">
        <v>23</v>
      </c>
      <c r="EK34" s="13">
        <v>11</v>
      </c>
      <c r="EL34" s="13">
        <v>10</v>
      </c>
      <c r="EM34" s="13">
        <v>10</v>
      </c>
      <c r="EN34" s="13">
        <v>3</v>
      </c>
      <c r="EO34" s="13">
        <v>5</v>
      </c>
      <c r="EP34" s="13">
        <v>1</v>
      </c>
      <c r="EQ34" s="13">
        <v>1</v>
      </c>
      <c r="ER34" s="13"/>
      <c r="ES34" s="13">
        <v>1</v>
      </c>
      <c r="ET34" s="13">
        <v>1</v>
      </c>
      <c r="EU34" s="13"/>
      <c r="EV34" s="13">
        <v>1</v>
      </c>
      <c r="EW34" s="13"/>
      <c r="EX34" s="13">
        <v>1</v>
      </c>
      <c r="EY34" s="57">
        <v>33437</v>
      </c>
      <c r="EZ34" s="13">
        <v>19</v>
      </c>
      <c r="FA34" s="13">
        <v>46</v>
      </c>
      <c r="FB34" s="13">
        <v>57</v>
      </c>
      <c r="FC34" s="13">
        <v>28</v>
      </c>
      <c r="FD34" s="13">
        <v>38</v>
      </c>
      <c r="FE34" s="13">
        <v>38</v>
      </c>
      <c r="FF34" s="13">
        <v>31</v>
      </c>
      <c r="FG34" s="13">
        <v>42</v>
      </c>
      <c r="FH34" s="13">
        <v>34</v>
      </c>
      <c r="FI34" s="13">
        <v>39</v>
      </c>
      <c r="FJ34" s="13">
        <v>74</v>
      </c>
      <c r="FK34" s="13">
        <v>57</v>
      </c>
      <c r="FL34" s="13">
        <v>78</v>
      </c>
      <c r="FM34" s="13">
        <v>90</v>
      </c>
      <c r="FN34" s="13">
        <v>124</v>
      </c>
      <c r="FO34" s="13">
        <v>184</v>
      </c>
      <c r="FP34" s="13">
        <v>218</v>
      </c>
      <c r="FQ34" s="13">
        <v>269</v>
      </c>
      <c r="FR34" s="13">
        <v>329</v>
      </c>
      <c r="FS34" s="13">
        <v>359</v>
      </c>
      <c r="FT34" s="13">
        <v>501</v>
      </c>
      <c r="FU34" s="13">
        <v>617</v>
      </c>
      <c r="FV34" s="13">
        <v>682</v>
      </c>
      <c r="FW34" s="13">
        <v>791</v>
      </c>
      <c r="FX34" s="13">
        <v>810</v>
      </c>
      <c r="FY34" s="13">
        <v>879</v>
      </c>
      <c r="FZ34" s="13">
        <v>927</v>
      </c>
      <c r="GA34" s="13">
        <v>907</v>
      </c>
      <c r="GB34" s="13">
        <v>931</v>
      </c>
      <c r="GC34" s="13">
        <v>950</v>
      </c>
      <c r="GD34" s="13">
        <v>947</v>
      </c>
      <c r="GE34" s="13">
        <v>886</v>
      </c>
      <c r="GF34" s="13">
        <v>918</v>
      </c>
      <c r="GG34" s="13">
        <v>808</v>
      </c>
      <c r="GH34" s="13">
        <v>874</v>
      </c>
      <c r="GI34" s="13">
        <v>881</v>
      </c>
      <c r="GJ34" s="13">
        <v>825</v>
      </c>
      <c r="GK34" s="13">
        <v>772</v>
      </c>
      <c r="GL34" s="13">
        <v>785</v>
      </c>
      <c r="GM34" s="13">
        <v>869</v>
      </c>
      <c r="GN34" s="13">
        <v>823</v>
      </c>
      <c r="GO34" s="13">
        <v>857</v>
      </c>
      <c r="GP34" s="13">
        <v>808</v>
      </c>
      <c r="GQ34" s="13">
        <v>764</v>
      </c>
      <c r="GR34" s="13">
        <v>705</v>
      </c>
      <c r="GS34" s="13">
        <v>699</v>
      </c>
      <c r="GT34" s="13">
        <v>642</v>
      </c>
      <c r="GU34" s="13">
        <v>612</v>
      </c>
      <c r="GV34" s="13">
        <v>532</v>
      </c>
      <c r="GW34" s="13">
        <v>550</v>
      </c>
      <c r="GX34" s="13">
        <v>558</v>
      </c>
      <c r="GY34" s="13">
        <v>485</v>
      </c>
      <c r="GZ34" s="13">
        <v>448</v>
      </c>
      <c r="HA34" s="13">
        <v>481</v>
      </c>
      <c r="HB34" s="13">
        <v>409</v>
      </c>
      <c r="HC34" s="13">
        <v>398</v>
      </c>
      <c r="HD34" s="13">
        <v>388</v>
      </c>
      <c r="HE34" s="13">
        <v>390</v>
      </c>
      <c r="HF34" s="13">
        <v>429</v>
      </c>
      <c r="HG34" s="13">
        <v>397</v>
      </c>
      <c r="HH34" s="13">
        <v>324</v>
      </c>
      <c r="HI34" s="13">
        <v>266</v>
      </c>
      <c r="HJ34" s="13">
        <v>258</v>
      </c>
      <c r="HK34" s="13">
        <v>286</v>
      </c>
      <c r="HL34" s="13">
        <v>272</v>
      </c>
      <c r="HM34" s="13">
        <v>259</v>
      </c>
      <c r="HN34" s="13">
        <v>236</v>
      </c>
      <c r="HO34" s="13">
        <v>227</v>
      </c>
      <c r="HP34" s="13">
        <v>254</v>
      </c>
      <c r="HQ34" s="13">
        <v>226</v>
      </c>
      <c r="HR34" s="13">
        <v>169</v>
      </c>
      <c r="HS34" s="13">
        <v>181</v>
      </c>
      <c r="HT34" s="13">
        <v>155</v>
      </c>
      <c r="HU34" s="13">
        <v>132</v>
      </c>
      <c r="HV34" s="13">
        <v>138</v>
      </c>
      <c r="HW34" s="13">
        <v>113</v>
      </c>
      <c r="HX34" s="13">
        <v>109</v>
      </c>
      <c r="HY34" s="13">
        <v>112</v>
      </c>
      <c r="HZ34" s="13">
        <v>83</v>
      </c>
      <c r="IA34" s="13">
        <v>93</v>
      </c>
      <c r="IB34" s="13">
        <v>76</v>
      </c>
      <c r="IC34" s="13">
        <v>72</v>
      </c>
      <c r="ID34" s="13">
        <v>45</v>
      </c>
      <c r="IE34" s="13">
        <v>51</v>
      </c>
      <c r="IF34" s="13">
        <v>64</v>
      </c>
      <c r="IG34" s="13">
        <v>46</v>
      </c>
      <c r="IH34" s="13">
        <v>42</v>
      </c>
      <c r="II34" s="13">
        <v>35</v>
      </c>
      <c r="IJ34" s="13">
        <v>17</v>
      </c>
      <c r="IK34" s="13">
        <v>19</v>
      </c>
      <c r="IL34" s="13">
        <v>23</v>
      </c>
      <c r="IM34" s="13">
        <v>7</v>
      </c>
      <c r="IN34" s="13">
        <v>16</v>
      </c>
      <c r="IO34" s="13">
        <v>10</v>
      </c>
      <c r="IP34" s="13">
        <v>5</v>
      </c>
      <c r="IQ34" s="13">
        <v>2</v>
      </c>
      <c r="IR34" s="13">
        <v>3</v>
      </c>
      <c r="IS34" s="13">
        <v>2</v>
      </c>
      <c r="IT34" s="13">
        <v>1</v>
      </c>
      <c r="IU34" s="13"/>
      <c r="IV34" s="13">
        <v>1</v>
      </c>
      <c r="IW34" s="13"/>
      <c r="IX34" s="13"/>
      <c r="IY34" s="13"/>
      <c r="IZ34" s="13">
        <v>1</v>
      </c>
      <c r="JA34" s="13">
        <v>2</v>
      </c>
      <c r="JB34" s="57">
        <v>34522</v>
      </c>
      <c r="JC34" s="13">
        <v>4</v>
      </c>
      <c r="JD34" s="13">
        <v>4</v>
      </c>
      <c r="JE34" s="13">
        <v>2</v>
      </c>
      <c r="JF34" s="13">
        <v>2</v>
      </c>
      <c r="JG34" s="13"/>
      <c r="JH34" s="13"/>
      <c r="JI34" s="13">
        <v>1</v>
      </c>
      <c r="JJ34" s="13"/>
      <c r="JK34" s="13">
        <v>3</v>
      </c>
      <c r="JL34" s="13">
        <v>1</v>
      </c>
      <c r="JM34" s="13">
        <v>3</v>
      </c>
      <c r="JN34" s="13">
        <v>3</v>
      </c>
      <c r="JO34" s="13">
        <v>2</v>
      </c>
      <c r="JP34" s="13">
        <v>4</v>
      </c>
      <c r="JQ34" s="13">
        <v>2</v>
      </c>
      <c r="JR34" s="13">
        <v>1</v>
      </c>
      <c r="JS34" s="13">
        <v>3</v>
      </c>
      <c r="JT34" s="13">
        <v>6</v>
      </c>
      <c r="JU34" s="13">
        <v>4</v>
      </c>
      <c r="JV34" s="13">
        <v>6</v>
      </c>
      <c r="JW34" s="13">
        <v>4</v>
      </c>
      <c r="JX34" s="13">
        <v>4</v>
      </c>
      <c r="JY34" s="13">
        <v>3</v>
      </c>
      <c r="JZ34" s="13">
        <v>3</v>
      </c>
      <c r="KA34" s="13">
        <v>3</v>
      </c>
      <c r="KB34" s="13">
        <v>5</v>
      </c>
      <c r="KC34" s="13">
        <v>3</v>
      </c>
      <c r="KD34" s="13">
        <v>5</v>
      </c>
      <c r="KE34" s="13">
        <v>5</v>
      </c>
      <c r="KF34" s="13">
        <v>5</v>
      </c>
      <c r="KG34" s="13">
        <v>7</v>
      </c>
      <c r="KH34" s="13">
        <v>4</v>
      </c>
      <c r="KI34" s="13">
        <v>15</v>
      </c>
      <c r="KJ34" s="13">
        <v>14</v>
      </c>
      <c r="KK34" s="13">
        <v>12</v>
      </c>
      <c r="KL34" s="13">
        <v>9</v>
      </c>
      <c r="KM34" s="13">
        <v>11</v>
      </c>
      <c r="KN34" s="13">
        <v>6</v>
      </c>
      <c r="KO34" s="13">
        <v>4</v>
      </c>
      <c r="KP34" s="13">
        <v>14</v>
      </c>
      <c r="KQ34" s="13">
        <v>5</v>
      </c>
      <c r="KR34" s="13">
        <v>13</v>
      </c>
      <c r="KS34" s="13">
        <v>11</v>
      </c>
      <c r="KT34" s="13">
        <v>7</v>
      </c>
      <c r="KU34" s="13">
        <v>1</v>
      </c>
      <c r="KV34" s="13">
        <v>6</v>
      </c>
      <c r="KW34" s="13">
        <v>11</v>
      </c>
      <c r="KX34" s="13">
        <v>4</v>
      </c>
      <c r="KY34" s="13">
        <v>5</v>
      </c>
      <c r="KZ34" s="13">
        <v>4</v>
      </c>
      <c r="LA34" s="13">
        <v>3</v>
      </c>
      <c r="LB34" s="13">
        <v>5</v>
      </c>
      <c r="LC34" s="13">
        <v>2</v>
      </c>
      <c r="LD34" s="13">
        <v>6</v>
      </c>
      <c r="LE34" s="13">
        <v>2</v>
      </c>
      <c r="LF34" s="13">
        <v>2</v>
      </c>
      <c r="LG34" s="13">
        <v>4</v>
      </c>
      <c r="LH34" s="13">
        <v>2</v>
      </c>
      <c r="LI34" s="13">
        <v>2</v>
      </c>
      <c r="LJ34" s="13">
        <v>1</v>
      </c>
      <c r="LK34" s="13">
        <v>5</v>
      </c>
      <c r="LL34" s="13">
        <v>2</v>
      </c>
      <c r="LM34" s="13"/>
      <c r="LN34" s="13">
        <v>5</v>
      </c>
      <c r="LO34" s="13">
        <v>1</v>
      </c>
      <c r="LP34" s="13">
        <v>1</v>
      </c>
      <c r="LQ34" s="13"/>
      <c r="LR34" s="13">
        <v>3</v>
      </c>
      <c r="LS34" s="13"/>
      <c r="LT34" s="13">
        <v>1</v>
      </c>
      <c r="LU34" s="13">
        <v>4</v>
      </c>
      <c r="LV34" s="13">
        <v>2</v>
      </c>
      <c r="LW34" s="13">
        <v>2</v>
      </c>
      <c r="LX34" s="13"/>
      <c r="LY34" s="13">
        <v>2</v>
      </c>
      <c r="LZ34" s="13">
        <v>1</v>
      </c>
      <c r="MA34" s="13">
        <v>3</v>
      </c>
      <c r="MB34" s="13">
        <v>2</v>
      </c>
      <c r="MC34" s="13">
        <v>2</v>
      </c>
      <c r="MD34" s="13">
        <v>2</v>
      </c>
      <c r="ME34" s="13">
        <v>3</v>
      </c>
      <c r="MF34" s="13">
        <v>3</v>
      </c>
      <c r="MG34" s="13">
        <v>2</v>
      </c>
      <c r="MH34" s="13">
        <v>7</v>
      </c>
      <c r="MI34" s="13">
        <v>7</v>
      </c>
      <c r="MJ34" s="13">
        <v>1</v>
      </c>
      <c r="MK34" s="13">
        <v>2</v>
      </c>
      <c r="ML34" s="13">
        <v>4</v>
      </c>
      <c r="MM34" s="13">
        <v>5</v>
      </c>
      <c r="MN34" s="13"/>
      <c r="MO34" s="13">
        <v>2</v>
      </c>
      <c r="MP34" s="13">
        <v>1</v>
      </c>
      <c r="MQ34" s="13">
        <v>2</v>
      </c>
      <c r="MR34" s="13">
        <v>1</v>
      </c>
      <c r="MS34" s="13"/>
      <c r="MT34" s="13"/>
      <c r="MU34" s="13">
        <v>1</v>
      </c>
      <c r="MV34" s="13"/>
      <c r="MW34" s="13">
        <v>1</v>
      </c>
      <c r="MX34" s="13">
        <v>1</v>
      </c>
      <c r="MY34" s="13"/>
      <c r="MZ34" s="13">
        <v>2</v>
      </c>
      <c r="NA34" s="13"/>
      <c r="NB34" s="13"/>
      <c r="NC34" s="13"/>
      <c r="ND34" s="13">
        <v>23</v>
      </c>
      <c r="NE34" s="57">
        <v>389</v>
      </c>
      <c r="NF34" s="13">
        <v>68348</v>
      </c>
      <c r="NG34" s="331"/>
      <c r="NH34" s="331"/>
      <c r="NI34" s="331"/>
      <c r="NJ34" s="331"/>
      <c r="NK34" s="331"/>
      <c r="NL34" s="331"/>
      <c r="NM34" s="330"/>
      <c r="NN34" s="330"/>
    </row>
    <row r="35" spans="1:379" ht="13.8">
      <c r="A35" s="7" t="s">
        <v>186</v>
      </c>
      <c r="B35" s="235">
        <f t="shared" si="88"/>
        <v>123</v>
      </c>
      <c r="C35" s="235">
        <f t="shared" si="89"/>
        <v>113</v>
      </c>
      <c r="D35" s="235">
        <f t="shared" si="90"/>
        <v>251</v>
      </c>
      <c r="E35" s="235">
        <f t="shared" si="91"/>
        <v>308</v>
      </c>
      <c r="F35" s="235">
        <f t="shared" si="92"/>
        <v>468</v>
      </c>
      <c r="G35" s="235">
        <f t="shared" si="93"/>
        <v>588</v>
      </c>
      <c r="H35" s="235">
        <f t="shared" si="94"/>
        <v>500</v>
      </c>
      <c r="I35" s="235">
        <f t="shared" si="95"/>
        <v>575</v>
      </c>
      <c r="J35" s="235">
        <f t="shared" si="96"/>
        <v>484</v>
      </c>
      <c r="K35" s="235">
        <f t="shared" si="97"/>
        <v>583</v>
      </c>
      <c r="L35" s="235">
        <f t="shared" si="98"/>
        <v>379</v>
      </c>
      <c r="M35" s="235">
        <f t="shared" si="99"/>
        <v>440</v>
      </c>
      <c r="N35" s="235">
        <f t="shared" si="100"/>
        <v>287</v>
      </c>
      <c r="O35" s="235">
        <f t="shared" si="101"/>
        <v>236</v>
      </c>
      <c r="P35" s="235">
        <f t="shared" si="102"/>
        <v>170</v>
      </c>
      <c r="Q35" s="235">
        <f t="shared" si="103"/>
        <v>165</v>
      </c>
      <c r="R35" s="235">
        <f t="shared" si="104"/>
        <v>82</v>
      </c>
      <c r="S35" s="235">
        <f t="shared" si="105"/>
        <v>95</v>
      </c>
      <c r="T35" s="235">
        <f t="shared" si="106"/>
        <v>12</v>
      </c>
      <c r="U35" s="235">
        <f t="shared" si="107"/>
        <v>29</v>
      </c>
      <c r="W35" s="12" t="s">
        <v>44</v>
      </c>
      <c r="X35" s="613">
        <f t="shared" si="67"/>
        <v>465</v>
      </c>
      <c r="Y35" s="613">
        <f t="shared" si="68"/>
        <v>435</v>
      </c>
      <c r="Z35" s="613">
        <f t="shared" si="69"/>
        <v>1051</v>
      </c>
      <c r="AA35" s="613">
        <f t="shared" si="70"/>
        <v>1000</v>
      </c>
      <c r="AB35" s="613">
        <f t="shared" si="71"/>
        <v>2795</v>
      </c>
      <c r="AC35" s="613">
        <f t="shared" si="72"/>
        <v>2978</v>
      </c>
      <c r="AD35" s="613">
        <f t="shared" si="73"/>
        <v>4323</v>
      </c>
      <c r="AE35" s="613">
        <f t="shared" si="74"/>
        <v>4166</v>
      </c>
      <c r="AF35" s="613">
        <f t="shared" si="75"/>
        <v>3094</v>
      </c>
      <c r="AG35" s="613">
        <f t="shared" si="76"/>
        <v>2908</v>
      </c>
      <c r="AH35" s="613">
        <f t="shared" si="77"/>
        <v>2017</v>
      </c>
      <c r="AI35" s="613">
        <f t="shared" si="78"/>
        <v>1971</v>
      </c>
      <c r="AJ35" s="613">
        <f t="shared" si="79"/>
        <v>1118</v>
      </c>
      <c r="AK35" s="613">
        <f t="shared" si="80"/>
        <v>1012</v>
      </c>
      <c r="AL35" s="613">
        <f t="shared" si="81"/>
        <v>368</v>
      </c>
      <c r="AM35" s="613">
        <f t="shared" si="82"/>
        <v>343</v>
      </c>
      <c r="AN35" s="613">
        <f t="shared" si="83"/>
        <v>113</v>
      </c>
      <c r="AO35" s="613">
        <f t="shared" si="84"/>
        <v>138</v>
      </c>
      <c r="AP35" s="613">
        <f t="shared" si="85"/>
        <v>18</v>
      </c>
      <c r="AQ35" s="613">
        <f t="shared" si="86"/>
        <v>34</v>
      </c>
      <c r="AR35" s="613">
        <f t="shared" si="87"/>
        <v>142</v>
      </c>
      <c r="AT35" s="12" t="s">
        <v>44</v>
      </c>
      <c r="AU35" s="13">
        <v>10</v>
      </c>
      <c r="AV35" s="13">
        <v>61</v>
      </c>
      <c r="AW35" s="13">
        <v>57</v>
      </c>
      <c r="AX35" s="13">
        <v>45</v>
      </c>
      <c r="AY35" s="13">
        <v>36</v>
      </c>
      <c r="AZ35" s="13">
        <v>32</v>
      </c>
      <c r="BA35" s="13">
        <v>40</v>
      </c>
      <c r="BB35" s="13">
        <v>48</v>
      </c>
      <c r="BC35" s="13">
        <v>50</v>
      </c>
      <c r="BD35" s="13">
        <v>56</v>
      </c>
      <c r="BE35" s="13">
        <v>61</v>
      </c>
      <c r="BF35" s="13">
        <v>54</v>
      </c>
      <c r="BG35" s="13">
        <v>56</v>
      </c>
      <c r="BH35" s="13">
        <v>62</v>
      </c>
      <c r="BI35" s="13">
        <v>87</v>
      </c>
      <c r="BJ35" s="13">
        <v>128</v>
      </c>
      <c r="BK35" s="13">
        <v>110</v>
      </c>
      <c r="BL35" s="13">
        <v>145</v>
      </c>
      <c r="BM35" s="13">
        <v>144</v>
      </c>
      <c r="BN35" s="13">
        <v>153</v>
      </c>
      <c r="BO35" s="13">
        <v>167</v>
      </c>
      <c r="BP35" s="13">
        <v>208</v>
      </c>
      <c r="BQ35" s="13">
        <v>185</v>
      </c>
      <c r="BR35" s="13">
        <v>253</v>
      </c>
      <c r="BS35" s="13">
        <v>263</v>
      </c>
      <c r="BT35" s="13">
        <v>315</v>
      </c>
      <c r="BU35" s="13">
        <v>366</v>
      </c>
      <c r="BV35" s="13">
        <v>409</v>
      </c>
      <c r="BW35" s="13">
        <v>387</v>
      </c>
      <c r="BX35" s="13">
        <v>425</v>
      </c>
      <c r="BY35" s="13">
        <v>443</v>
      </c>
      <c r="BZ35" s="13">
        <v>410</v>
      </c>
      <c r="CA35" s="13">
        <v>411</v>
      </c>
      <c r="CB35" s="13">
        <v>419</v>
      </c>
      <c r="CC35" s="13">
        <v>455</v>
      </c>
      <c r="CD35" s="13">
        <v>403</v>
      </c>
      <c r="CE35" s="13">
        <v>422</v>
      </c>
      <c r="CF35" s="13">
        <v>380</v>
      </c>
      <c r="CG35" s="13">
        <v>437</v>
      </c>
      <c r="CH35" s="13">
        <v>386</v>
      </c>
      <c r="CI35" s="13">
        <v>337</v>
      </c>
      <c r="CJ35" s="13">
        <v>351</v>
      </c>
      <c r="CK35" s="13">
        <v>300</v>
      </c>
      <c r="CL35" s="13">
        <v>344</v>
      </c>
      <c r="CM35" s="13">
        <v>288</v>
      </c>
      <c r="CN35" s="13">
        <v>248</v>
      </c>
      <c r="CO35" s="13">
        <v>288</v>
      </c>
      <c r="CP35" s="13">
        <v>238</v>
      </c>
      <c r="CQ35" s="13">
        <v>259</v>
      </c>
      <c r="CR35" s="13">
        <v>255</v>
      </c>
      <c r="CS35" s="13">
        <v>224</v>
      </c>
      <c r="CT35" s="13">
        <v>221</v>
      </c>
      <c r="CU35" s="13">
        <v>213</v>
      </c>
      <c r="CV35" s="13">
        <v>214</v>
      </c>
      <c r="CW35" s="13">
        <v>197</v>
      </c>
      <c r="CX35" s="13">
        <v>193</v>
      </c>
      <c r="CY35" s="13">
        <v>187</v>
      </c>
      <c r="CZ35" s="13">
        <v>186</v>
      </c>
      <c r="DA35" s="13">
        <v>169</v>
      </c>
      <c r="DB35" s="13">
        <v>167</v>
      </c>
      <c r="DC35" s="13">
        <v>168</v>
      </c>
      <c r="DD35" s="13">
        <v>142</v>
      </c>
      <c r="DE35" s="13">
        <v>122</v>
      </c>
      <c r="DF35" s="13">
        <v>94</v>
      </c>
      <c r="DG35" s="13">
        <v>119</v>
      </c>
      <c r="DH35" s="13">
        <v>93</v>
      </c>
      <c r="DI35" s="13">
        <v>87</v>
      </c>
      <c r="DJ35" s="13">
        <v>65</v>
      </c>
      <c r="DK35" s="13">
        <v>65</v>
      </c>
      <c r="DL35" s="13">
        <v>57</v>
      </c>
      <c r="DM35" s="13">
        <v>51</v>
      </c>
      <c r="DN35" s="13">
        <v>48</v>
      </c>
      <c r="DO35" s="13">
        <v>35</v>
      </c>
      <c r="DP35" s="13">
        <v>42</v>
      </c>
      <c r="DQ35" s="13">
        <v>41</v>
      </c>
      <c r="DR35" s="13">
        <v>32</v>
      </c>
      <c r="DS35" s="13">
        <v>32</v>
      </c>
      <c r="DT35" s="13">
        <v>21</v>
      </c>
      <c r="DU35" s="13">
        <v>21</v>
      </c>
      <c r="DV35" s="13">
        <v>20</v>
      </c>
      <c r="DW35" s="13">
        <v>12</v>
      </c>
      <c r="DX35" s="13">
        <v>22</v>
      </c>
      <c r="DY35" s="13">
        <v>14</v>
      </c>
      <c r="DZ35" s="13">
        <v>16</v>
      </c>
      <c r="EA35" s="13">
        <v>17</v>
      </c>
      <c r="EB35" s="13">
        <v>10</v>
      </c>
      <c r="EC35" s="13">
        <v>16</v>
      </c>
      <c r="ED35" s="13">
        <v>8</v>
      </c>
      <c r="EE35" s="13">
        <v>13</v>
      </c>
      <c r="EF35" s="13">
        <v>10</v>
      </c>
      <c r="EG35" s="13">
        <v>7</v>
      </c>
      <c r="EH35" s="13">
        <v>8</v>
      </c>
      <c r="EI35" s="13">
        <v>4</v>
      </c>
      <c r="EJ35" s="13">
        <v>3</v>
      </c>
      <c r="EK35" s="13">
        <v>1</v>
      </c>
      <c r="EL35" s="13">
        <v>6</v>
      </c>
      <c r="EM35" s="13">
        <v>1</v>
      </c>
      <c r="EN35" s="13">
        <v>3</v>
      </c>
      <c r="EO35" s="13">
        <v>1</v>
      </c>
      <c r="EP35" s="13"/>
      <c r="EQ35" s="13"/>
      <c r="ER35" s="13"/>
      <c r="ES35" s="13"/>
      <c r="ET35" s="13"/>
      <c r="EU35" s="13"/>
      <c r="EV35" s="13"/>
      <c r="EW35" s="13"/>
      <c r="EX35" s="13"/>
      <c r="EY35" s="57">
        <v>14985</v>
      </c>
      <c r="EZ35" s="13">
        <v>12</v>
      </c>
      <c r="FA35" s="13">
        <v>63</v>
      </c>
      <c r="FB35" s="13">
        <v>63</v>
      </c>
      <c r="FC35" s="13">
        <v>41</v>
      </c>
      <c r="FD35" s="13">
        <v>35</v>
      </c>
      <c r="FE35" s="13">
        <v>35</v>
      </c>
      <c r="FF35" s="13">
        <v>48</v>
      </c>
      <c r="FG35" s="13">
        <v>50</v>
      </c>
      <c r="FH35" s="13">
        <v>58</v>
      </c>
      <c r="FI35" s="13">
        <v>60</v>
      </c>
      <c r="FJ35" s="13">
        <v>42</v>
      </c>
      <c r="FK35" s="13">
        <v>76</v>
      </c>
      <c r="FL35" s="13">
        <v>73</v>
      </c>
      <c r="FM35" s="13">
        <v>73</v>
      </c>
      <c r="FN35" s="13">
        <v>114</v>
      </c>
      <c r="FO35" s="13">
        <v>110</v>
      </c>
      <c r="FP35" s="13">
        <v>124</v>
      </c>
      <c r="FQ35" s="13">
        <v>134</v>
      </c>
      <c r="FR35" s="13">
        <v>157</v>
      </c>
      <c r="FS35" s="13">
        <v>148</v>
      </c>
      <c r="FT35" s="13">
        <v>170</v>
      </c>
      <c r="FU35" s="13">
        <v>175</v>
      </c>
      <c r="FV35" s="13">
        <v>213</v>
      </c>
      <c r="FW35" s="13">
        <v>217</v>
      </c>
      <c r="FX35" s="13">
        <v>263</v>
      </c>
      <c r="FY35" s="13">
        <v>318</v>
      </c>
      <c r="FZ35" s="13">
        <v>318</v>
      </c>
      <c r="GA35" s="13">
        <v>374</v>
      </c>
      <c r="GB35" s="13">
        <v>347</v>
      </c>
      <c r="GC35" s="13">
        <v>400</v>
      </c>
      <c r="GD35" s="13">
        <v>434</v>
      </c>
      <c r="GE35" s="13">
        <v>420</v>
      </c>
      <c r="GF35" s="13">
        <v>443</v>
      </c>
      <c r="GG35" s="13">
        <v>455</v>
      </c>
      <c r="GH35" s="13">
        <v>476</v>
      </c>
      <c r="GI35" s="13">
        <v>446</v>
      </c>
      <c r="GJ35" s="13">
        <v>403</v>
      </c>
      <c r="GK35" s="13">
        <v>419</v>
      </c>
      <c r="GL35" s="13">
        <v>400</v>
      </c>
      <c r="GM35" s="13">
        <v>427</v>
      </c>
      <c r="GN35" s="13">
        <v>374</v>
      </c>
      <c r="GO35" s="13">
        <v>365</v>
      </c>
      <c r="GP35" s="13">
        <v>368</v>
      </c>
      <c r="GQ35" s="13">
        <v>341</v>
      </c>
      <c r="GR35" s="13">
        <v>321</v>
      </c>
      <c r="GS35" s="13">
        <v>314</v>
      </c>
      <c r="GT35" s="13">
        <v>269</v>
      </c>
      <c r="GU35" s="13">
        <v>234</v>
      </c>
      <c r="GV35" s="13">
        <v>257</v>
      </c>
      <c r="GW35" s="13">
        <v>251</v>
      </c>
      <c r="GX35" s="13">
        <v>247</v>
      </c>
      <c r="GY35" s="13">
        <v>205</v>
      </c>
      <c r="GZ35" s="13">
        <v>191</v>
      </c>
      <c r="HA35" s="13">
        <v>186</v>
      </c>
      <c r="HB35" s="13">
        <v>188</v>
      </c>
      <c r="HC35" s="13">
        <v>217</v>
      </c>
      <c r="HD35" s="13">
        <v>185</v>
      </c>
      <c r="HE35" s="13">
        <v>224</v>
      </c>
      <c r="HF35" s="13">
        <v>200</v>
      </c>
      <c r="HG35" s="13">
        <v>174</v>
      </c>
      <c r="HH35" s="13">
        <v>151</v>
      </c>
      <c r="HI35" s="13">
        <v>152</v>
      </c>
      <c r="HJ35" s="13">
        <v>151</v>
      </c>
      <c r="HK35" s="13">
        <v>118</v>
      </c>
      <c r="HL35" s="13">
        <v>116</v>
      </c>
      <c r="HM35" s="13">
        <v>99</v>
      </c>
      <c r="HN35" s="13">
        <v>95</v>
      </c>
      <c r="HO35" s="13">
        <v>82</v>
      </c>
      <c r="HP35" s="13">
        <v>80</v>
      </c>
      <c r="HQ35" s="13">
        <v>74</v>
      </c>
      <c r="HR35" s="13">
        <v>63</v>
      </c>
      <c r="HS35" s="13">
        <v>47</v>
      </c>
      <c r="HT35" s="13">
        <v>43</v>
      </c>
      <c r="HU35" s="13">
        <v>39</v>
      </c>
      <c r="HV35" s="13">
        <v>42</v>
      </c>
      <c r="HW35" s="13">
        <v>39</v>
      </c>
      <c r="HX35" s="13">
        <v>23</v>
      </c>
      <c r="HY35" s="13">
        <v>22</v>
      </c>
      <c r="HZ35" s="13">
        <v>23</v>
      </c>
      <c r="IA35" s="13">
        <v>27</v>
      </c>
      <c r="IB35" s="13">
        <v>15</v>
      </c>
      <c r="IC35" s="13">
        <v>16</v>
      </c>
      <c r="ID35" s="13">
        <v>14</v>
      </c>
      <c r="IE35" s="13">
        <v>10</v>
      </c>
      <c r="IF35" s="13">
        <v>14</v>
      </c>
      <c r="IG35" s="13">
        <v>15</v>
      </c>
      <c r="IH35" s="13">
        <v>10</v>
      </c>
      <c r="II35" s="13">
        <v>7</v>
      </c>
      <c r="IJ35" s="13">
        <v>3</v>
      </c>
      <c r="IK35" s="13">
        <v>9</v>
      </c>
      <c r="IL35" s="13">
        <v>4</v>
      </c>
      <c r="IM35" s="13">
        <v>5</v>
      </c>
      <c r="IN35" s="13">
        <v>3</v>
      </c>
      <c r="IO35" s="13">
        <v>2</v>
      </c>
      <c r="IP35" s="13"/>
      <c r="IQ35" s="13">
        <v>3</v>
      </c>
      <c r="IR35" s="13">
        <v>1</v>
      </c>
      <c r="IS35" s="13"/>
      <c r="IT35" s="13"/>
      <c r="IU35" s="13"/>
      <c r="IV35" s="13"/>
      <c r="IW35" s="13"/>
      <c r="IX35" s="13"/>
      <c r="IY35" s="13"/>
      <c r="IZ35" s="13"/>
      <c r="JA35" s="13"/>
      <c r="JB35" s="57">
        <v>15362</v>
      </c>
      <c r="JC35" s="13"/>
      <c r="JD35" s="13">
        <v>1</v>
      </c>
      <c r="JE35" s="13"/>
      <c r="JF35" s="13"/>
      <c r="JG35" s="13">
        <v>3</v>
      </c>
      <c r="JH35" s="13">
        <v>1</v>
      </c>
      <c r="JI35" s="13"/>
      <c r="JJ35" s="13"/>
      <c r="JK35" s="13"/>
      <c r="JL35" s="13"/>
      <c r="JM35" s="13"/>
      <c r="JN35" s="13">
        <v>1</v>
      </c>
      <c r="JO35" s="13">
        <v>1</v>
      </c>
      <c r="JP35" s="13"/>
      <c r="JQ35" s="13"/>
      <c r="JR35" s="13">
        <v>2</v>
      </c>
      <c r="JS35" s="13"/>
      <c r="JT35" s="13"/>
      <c r="JU35" s="13">
        <v>1</v>
      </c>
      <c r="JV35" s="13">
        <v>3</v>
      </c>
      <c r="JW35" s="13">
        <v>1</v>
      </c>
      <c r="JX35" s="13"/>
      <c r="JY35" s="13"/>
      <c r="JZ35" s="13"/>
      <c r="KA35" s="13">
        <v>1</v>
      </c>
      <c r="KB35" s="13">
        <v>1</v>
      </c>
      <c r="KC35" s="13">
        <v>2</v>
      </c>
      <c r="KD35" s="13">
        <v>2</v>
      </c>
      <c r="KE35" s="13">
        <v>2</v>
      </c>
      <c r="KF35" s="13">
        <v>1</v>
      </c>
      <c r="KG35" s="13"/>
      <c r="KH35" s="13">
        <v>1</v>
      </c>
      <c r="KI35" s="13">
        <v>1</v>
      </c>
      <c r="KJ35" s="13">
        <v>2</v>
      </c>
      <c r="KK35" s="13">
        <v>4</v>
      </c>
      <c r="KL35" s="13">
        <v>1</v>
      </c>
      <c r="KM35" s="13">
        <v>2</v>
      </c>
      <c r="KN35" s="13">
        <v>2</v>
      </c>
      <c r="KO35" s="13">
        <v>2</v>
      </c>
      <c r="KP35" s="13">
        <v>1</v>
      </c>
      <c r="KQ35" s="13">
        <v>4</v>
      </c>
      <c r="KR35" s="13">
        <v>1</v>
      </c>
      <c r="KS35" s="13">
        <v>2</v>
      </c>
      <c r="KT35" s="13">
        <v>4</v>
      </c>
      <c r="KU35" s="13">
        <v>1</v>
      </c>
      <c r="KV35" s="13">
        <v>1</v>
      </c>
      <c r="KW35" s="13">
        <v>2</v>
      </c>
      <c r="KX35" s="13">
        <v>1</v>
      </c>
      <c r="KY35" s="13"/>
      <c r="KZ35" s="13">
        <v>2</v>
      </c>
      <c r="LA35" s="13">
        <v>1</v>
      </c>
      <c r="LB35" s="13">
        <v>4</v>
      </c>
      <c r="LC35" s="13">
        <v>2</v>
      </c>
      <c r="LD35" s="13">
        <v>1</v>
      </c>
      <c r="LE35" s="13">
        <v>1</v>
      </c>
      <c r="LF35" s="13">
        <v>1</v>
      </c>
      <c r="LG35" s="13"/>
      <c r="LH35" s="13">
        <v>1</v>
      </c>
      <c r="LI35" s="13"/>
      <c r="LJ35" s="13">
        <v>1</v>
      </c>
      <c r="LK35" s="13"/>
      <c r="LL35" s="13">
        <v>1</v>
      </c>
      <c r="LM35" s="13">
        <v>1</v>
      </c>
      <c r="LN35" s="13"/>
      <c r="LO35" s="13"/>
      <c r="LP35" s="13"/>
      <c r="LQ35" s="13">
        <v>1</v>
      </c>
      <c r="LR35" s="13"/>
      <c r="LS35" s="13">
        <v>2</v>
      </c>
      <c r="LT35" s="13">
        <v>1</v>
      </c>
      <c r="LU35" s="13"/>
      <c r="LV35" s="13"/>
      <c r="LW35" s="13">
        <v>1</v>
      </c>
      <c r="LX35" s="13"/>
      <c r="LY35" s="13">
        <v>1</v>
      </c>
      <c r="LZ35" s="13">
        <v>1</v>
      </c>
      <c r="MA35" s="13">
        <v>1</v>
      </c>
      <c r="MB35" s="13"/>
      <c r="MC35" s="13"/>
      <c r="MD35" s="13">
        <v>2</v>
      </c>
      <c r="ME35" s="13"/>
      <c r="MF35" s="13">
        <v>1</v>
      </c>
      <c r="MG35" s="13"/>
      <c r="MH35" s="13"/>
      <c r="MI35" s="13"/>
      <c r="MJ35" s="13"/>
      <c r="MK35" s="13"/>
      <c r="ML35" s="13">
        <v>2</v>
      </c>
      <c r="MM35" s="13"/>
      <c r="MN35" s="13"/>
      <c r="MO35" s="13">
        <v>1</v>
      </c>
      <c r="MP35" s="13"/>
      <c r="MQ35" s="13"/>
      <c r="MR35" s="13">
        <v>1</v>
      </c>
      <c r="MS35" s="13"/>
      <c r="MT35" s="13">
        <v>2</v>
      </c>
      <c r="MU35" s="13"/>
      <c r="MV35" s="13"/>
      <c r="MW35" s="13"/>
      <c r="MX35" s="13"/>
      <c r="MY35" s="13"/>
      <c r="MZ35" s="13"/>
      <c r="NA35" s="13"/>
      <c r="NB35" s="13"/>
      <c r="NC35" s="13"/>
      <c r="ND35" s="13">
        <v>54</v>
      </c>
      <c r="NE35" s="57">
        <v>142</v>
      </c>
      <c r="NF35" s="13">
        <v>30489</v>
      </c>
      <c r="NG35" s="331"/>
      <c r="NH35" s="331"/>
      <c r="NI35" s="331"/>
      <c r="NJ35" s="331"/>
      <c r="NK35" s="331"/>
      <c r="NL35" s="331"/>
      <c r="NM35" s="530"/>
      <c r="NN35" s="530"/>
    </row>
    <row r="36" spans="1:379" ht="13.8">
      <c r="A36" s="8" t="s">
        <v>47</v>
      </c>
      <c r="B36" s="235">
        <f t="shared" si="88"/>
        <v>9</v>
      </c>
      <c r="C36" s="235">
        <f t="shared" si="89"/>
        <v>7</v>
      </c>
      <c r="D36" s="235">
        <f t="shared" si="90"/>
        <v>76</v>
      </c>
      <c r="E36" s="235">
        <f t="shared" si="91"/>
        <v>59</v>
      </c>
      <c r="F36" s="235">
        <f t="shared" si="92"/>
        <v>102</v>
      </c>
      <c r="G36" s="235">
        <f t="shared" si="93"/>
        <v>97</v>
      </c>
      <c r="H36" s="235">
        <f t="shared" si="94"/>
        <v>119</v>
      </c>
      <c r="I36" s="235">
        <f t="shared" si="95"/>
        <v>117</v>
      </c>
      <c r="J36" s="235">
        <f t="shared" si="96"/>
        <v>101</v>
      </c>
      <c r="K36" s="235">
        <f t="shared" si="97"/>
        <v>114</v>
      </c>
      <c r="L36" s="235">
        <f t="shared" si="98"/>
        <v>76</v>
      </c>
      <c r="M36" s="235">
        <f t="shared" si="99"/>
        <v>93</v>
      </c>
      <c r="N36" s="235">
        <f t="shared" si="100"/>
        <v>55</v>
      </c>
      <c r="O36" s="235">
        <f t="shared" si="101"/>
        <v>27</v>
      </c>
      <c r="P36" s="235">
        <f t="shared" si="102"/>
        <v>23</v>
      </c>
      <c r="Q36" s="235">
        <f t="shared" si="103"/>
        <v>37</v>
      </c>
      <c r="R36" s="235">
        <f t="shared" si="104"/>
        <v>7</v>
      </c>
      <c r="S36" s="235">
        <f t="shared" si="105"/>
        <v>25</v>
      </c>
      <c r="T36" s="235">
        <f t="shared" si="106"/>
        <v>3</v>
      </c>
      <c r="U36" s="235">
        <f t="shared" si="107"/>
        <v>5</v>
      </c>
      <c r="W36" s="54"/>
      <c r="X36" s="43" t="s">
        <v>16</v>
      </c>
      <c r="Y36" s="40" t="s">
        <v>16</v>
      </c>
      <c r="Z36" s="41" t="s">
        <v>7</v>
      </c>
      <c r="AA36" s="41" t="s">
        <v>7</v>
      </c>
      <c r="AB36" s="40" t="s">
        <v>8</v>
      </c>
      <c r="AC36" s="40" t="s">
        <v>8</v>
      </c>
      <c r="AD36" s="40" t="s">
        <v>9</v>
      </c>
      <c r="AE36" s="40" t="s">
        <v>9</v>
      </c>
      <c r="AF36" s="40" t="s">
        <v>10</v>
      </c>
      <c r="AG36" s="40" t="s">
        <v>10</v>
      </c>
      <c r="AH36" s="40" t="s">
        <v>11</v>
      </c>
      <c r="AI36" s="40" t="s">
        <v>11</v>
      </c>
      <c r="AJ36" s="40" t="s">
        <v>12</v>
      </c>
      <c r="AK36" s="40" t="s">
        <v>12</v>
      </c>
      <c r="AL36" s="40" t="s">
        <v>13</v>
      </c>
      <c r="AM36" s="40" t="s">
        <v>13</v>
      </c>
      <c r="AN36" s="40" t="s">
        <v>14</v>
      </c>
      <c r="AO36" s="40" t="s">
        <v>14</v>
      </c>
      <c r="AP36" s="40" t="s">
        <v>15</v>
      </c>
      <c r="AQ36" s="44" t="s">
        <v>15</v>
      </c>
      <c r="AR36" s="36"/>
      <c r="AT36" s="54"/>
      <c r="AU36" s="54" t="s">
        <v>265</v>
      </c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5" t="s">
        <v>292</v>
      </c>
      <c r="FD36" s="54" t="s">
        <v>273</v>
      </c>
      <c r="FE36" s="54"/>
      <c r="FF36" s="54" t="s">
        <v>264</v>
      </c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5" t="s">
        <v>293</v>
      </c>
      <c r="JJ36" s="54" t="s">
        <v>268</v>
      </c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5" t="s">
        <v>294</v>
      </c>
      <c r="NO36" s="54" t="s">
        <v>273</v>
      </c>
    </row>
    <row r="37" spans="1:379" ht="14.4" thickBot="1">
      <c r="A37" s="8" t="s">
        <v>187</v>
      </c>
      <c r="B37" s="235">
        <f t="shared" si="88"/>
        <v>2</v>
      </c>
      <c r="C37" s="235">
        <f t="shared" si="89"/>
        <v>0</v>
      </c>
      <c r="D37" s="235">
        <f t="shared" si="90"/>
        <v>21</v>
      </c>
      <c r="E37" s="235">
        <f t="shared" si="91"/>
        <v>34</v>
      </c>
      <c r="F37" s="235">
        <f t="shared" si="92"/>
        <v>77</v>
      </c>
      <c r="G37" s="235">
        <f t="shared" si="93"/>
        <v>78</v>
      </c>
      <c r="H37" s="235">
        <f t="shared" si="94"/>
        <v>88</v>
      </c>
      <c r="I37" s="235">
        <f t="shared" si="95"/>
        <v>77</v>
      </c>
      <c r="J37" s="235">
        <f t="shared" si="96"/>
        <v>79</v>
      </c>
      <c r="K37" s="235">
        <f t="shared" si="97"/>
        <v>65</v>
      </c>
      <c r="L37" s="235">
        <f t="shared" si="98"/>
        <v>51</v>
      </c>
      <c r="M37" s="235">
        <f t="shared" si="99"/>
        <v>54</v>
      </c>
      <c r="N37" s="235">
        <f t="shared" si="100"/>
        <v>36</v>
      </c>
      <c r="O37" s="235">
        <f t="shared" si="101"/>
        <v>40</v>
      </c>
      <c r="P37" s="235">
        <f t="shared" si="102"/>
        <v>21</v>
      </c>
      <c r="Q37" s="235">
        <f t="shared" si="103"/>
        <v>31</v>
      </c>
      <c r="R37" s="235">
        <f t="shared" si="104"/>
        <v>7</v>
      </c>
      <c r="S37" s="235">
        <f t="shared" si="105"/>
        <v>17</v>
      </c>
      <c r="T37" s="235">
        <f t="shared" si="106"/>
        <v>1</v>
      </c>
      <c r="U37" s="235">
        <f t="shared" si="107"/>
        <v>8</v>
      </c>
      <c r="W37" s="18" t="s">
        <v>184</v>
      </c>
      <c r="X37" s="70" t="s">
        <v>264</v>
      </c>
      <c r="Y37" s="50" t="s">
        <v>265</v>
      </c>
      <c r="Z37" s="50" t="s">
        <v>264</v>
      </c>
      <c r="AA37" s="50" t="s">
        <v>265</v>
      </c>
      <c r="AB37" s="50" t="s">
        <v>264</v>
      </c>
      <c r="AC37" s="50" t="s">
        <v>265</v>
      </c>
      <c r="AD37" s="50" t="s">
        <v>264</v>
      </c>
      <c r="AE37" s="50" t="s">
        <v>265</v>
      </c>
      <c r="AF37" s="50" t="s">
        <v>264</v>
      </c>
      <c r="AG37" s="50" t="s">
        <v>265</v>
      </c>
      <c r="AH37" s="50" t="s">
        <v>264</v>
      </c>
      <c r="AI37" s="50" t="s">
        <v>265</v>
      </c>
      <c r="AJ37" s="50" t="s">
        <v>264</v>
      </c>
      <c r="AK37" s="50" t="s">
        <v>265</v>
      </c>
      <c r="AL37" s="50" t="s">
        <v>264</v>
      </c>
      <c r="AM37" s="50" t="s">
        <v>265</v>
      </c>
      <c r="AN37" s="50" t="s">
        <v>264</v>
      </c>
      <c r="AO37" s="50" t="s">
        <v>265</v>
      </c>
      <c r="AP37" s="50" t="s">
        <v>264</v>
      </c>
      <c r="AQ37" s="51" t="s">
        <v>265</v>
      </c>
      <c r="AR37" s="36" t="s">
        <v>268</v>
      </c>
      <c r="AT37" s="18" t="s">
        <v>184</v>
      </c>
      <c r="AU37" s="18">
        <v>0</v>
      </c>
      <c r="AV37" s="18">
        <v>1</v>
      </c>
      <c r="AW37" s="18">
        <v>2</v>
      </c>
      <c r="AX37" s="18">
        <v>3</v>
      </c>
      <c r="AY37" s="18">
        <v>4</v>
      </c>
      <c r="AZ37" s="18">
        <v>5</v>
      </c>
      <c r="BA37" s="18">
        <v>6</v>
      </c>
      <c r="BB37" s="18">
        <v>7</v>
      </c>
      <c r="BC37" s="18">
        <v>8</v>
      </c>
      <c r="BD37" s="18">
        <v>9</v>
      </c>
      <c r="BE37" s="18">
        <v>10</v>
      </c>
      <c r="BF37" s="18">
        <v>11</v>
      </c>
      <c r="BG37" s="18">
        <v>12</v>
      </c>
      <c r="BH37" s="18">
        <v>13</v>
      </c>
      <c r="BI37" s="18">
        <v>14</v>
      </c>
      <c r="BJ37" s="18">
        <v>15</v>
      </c>
      <c r="BK37" s="18">
        <v>16</v>
      </c>
      <c r="BL37" s="18">
        <v>17</v>
      </c>
      <c r="BM37" s="18">
        <v>18</v>
      </c>
      <c r="BN37" s="18">
        <v>19</v>
      </c>
      <c r="BO37" s="18">
        <v>20</v>
      </c>
      <c r="BP37" s="18">
        <v>21</v>
      </c>
      <c r="BQ37" s="18">
        <v>22</v>
      </c>
      <c r="BR37" s="18">
        <v>23</v>
      </c>
      <c r="BS37" s="18">
        <v>24</v>
      </c>
      <c r="BT37" s="18">
        <v>25</v>
      </c>
      <c r="BU37" s="18">
        <v>26</v>
      </c>
      <c r="BV37" s="18">
        <v>27</v>
      </c>
      <c r="BW37" s="18">
        <v>28</v>
      </c>
      <c r="BX37" s="18">
        <v>29</v>
      </c>
      <c r="BY37" s="18">
        <v>30</v>
      </c>
      <c r="BZ37" s="18">
        <v>31</v>
      </c>
      <c r="CA37" s="18">
        <v>32</v>
      </c>
      <c r="CB37" s="18">
        <v>33</v>
      </c>
      <c r="CC37" s="18">
        <v>34</v>
      </c>
      <c r="CD37" s="18">
        <v>35</v>
      </c>
      <c r="CE37" s="18">
        <v>36</v>
      </c>
      <c r="CF37" s="18">
        <v>37</v>
      </c>
      <c r="CG37" s="18">
        <v>38</v>
      </c>
      <c r="CH37" s="18">
        <v>39</v>
      </c>
      <c r="CI37" s="18">
        <v>40</v>
      </c>
      <c r="CJ37" s="18">
        <v>41</v>
      </c>
      <c r="CK37" s="18">
        <v>42</v>
      </c>
      <c r="CL37" s="18">
        <v>43</v>
      </c>
      <c r="CM37" s="18">
        <v>44</v>
      </c>
      <c r="CN37" s="18">
        <v>45</v>
      </c>
      <c r="CO37" s="18">
        <v>46</v>
      </c>
      <c r="CP37" s="18">
        <v>47</v>
      </c>
      <c r="CQ37" s="18">
        <v>48</v>
      </c>
      <c r="CR37" s="18">
        <v>49</v>
      </c>
      <c r="CS37" s="18">
        <v>50</v>
      </c>
      <c r="CT37" s="18">
        <v>51</v>
      </c>
      <c r="CU37" s="18">
        <v>52</v>
      </c>
      <c r="CV37" s="18">
        <v>53</v>
      </c>
      <c r="CW37" s="18">
        <v>54</v>
      </c>
      <c r="CX37" s="18">
        <v>55</v>
      </c>
      <c r="CY37" s="18">
        <v>56</v>
      </c>
      <c r="CZ37" s="18">
        <v>57</v>
      </c>
      <c r="DA37" s="18">
        <v>58</v>
      </c>
      <c r="DB37" s="18">
        <v>59</v>
      </c>
      <c r="DC37" s="18">
        <v>60</v>
      </c>
      <c r="DD37" s="18">
        <v>61</v>
      </c>
      <c r="DE37" s="18">
        <v>62</v>
      </c>
      <c r="DF37" s="18">
        <v>63</v>
      </c>
      <c r="DG37" s="18">
        <v>64</v>
      </c>
      <c r="DH37" s="18">
        <v>65</v>
      </c>
      <c r="DI37" s="18">
        <v>66</v>
      </c>
      <c r="DJ37" s="18">
        <v>67</v>
      </c>
      <c r="DK37" s="18">
        <v>68</v>
      </c>
      <c r="DL37" s="18">
        <v>69</v>
      </c>
      <c r="DM37" s="18">
        <v>70</v>
      </c>
      <c r="DN37" s="18">
        <v>71</v>
      </c>
      <c r="DO37" s="18">
        <v>72</v>
      </c>
      <c r="DP37" s="18">
        <v>73</v>
      </c>
      <c r="DQ37" s="18">
        <v>74</v>
      </c>
      <c r="DR37" s="18">
        <v>75</v>
      </c>
      <c r="DS37" s="18">
        <v>76</v>
      </c>
      <c r="DT37" s="18">
        <v>77</v>
      </c>
      <c r="DU37" s="18">
        <v>78</v>
      </c>
      <c r="DV37" s="18">
        <v>79</v>
      </c>
      <c r="DW37" s="18">
        <v>80</v>
      </c>
      <c r="DX37" s="18">
        <v>81</v>
      </c>
      <c r="DY37" s="18">
        <v>82</v>
      </c>
      <c r="DZ37" s="18">
        <v>83</v>
      </c>
      <c r="EA37" s="18">
        <v>84</v>
      </c>
      <c r="EB37" s="18">
        <v>85</v>
      </c>
      <c r="EC37" s="18">
        <v>86</v>
      </c>
      <c r="ED37" s="18">
        <v>87</v>
      </c>
      <c r="EE37" s="18">
        <v>88</v>
      </c>
      <c r="EF37" s="18">
        <v>89</v>
      </c>
      <c r="EG37" s="18">
        <v>90</v>
      </c>
      <c r="EH37" s="18">
        <v>91</v>
      </c>
      <c r="EI37" s="18">
        <v>92</v>
      </c>
      <c r="EJ37" s="18">
        <v>93</v>
      </c>
      <c r="EK37" s="18">
        <v>94</v>
      </c>
      <c r="EL37" s="18">
        <v>95</v>
      </c>
      <c r="EM37" s="18">
        <v>96</v>
      </c>
      <c r="EN37" s="18">
        <v>97</v>
      </c>
      <c r="EO37" s="18">
        <v>98</v>
      </c>
      <c r="EP37" s="18">
        <v>99</v>
      </c>
      <c r="EQ37" s="18">
        <v>100</v>
      </c>
      <c r="ER37" s="18">
        <v>101</v>
      </c>
      <c r="ES37" s="18">
        <v>102</v>
      </c>
      <c r="ET37" s="18">
        <v>103</v>
      </c>
      <c r="EU37" s="18">
        <v>104</v>
      </c>
      <c r="EV37" s="18">
        <v>105</v>
      </c>
      <c r="EW37" s="18">
        <v>106</v>
      </c>
      <c r="EX37" s="18">
        <v>107</v>
      </c>
      <c r="EY37" s="18">
        <v>108</v>
      </c>
      <c r="EZ37" s="18">
        <v>109</v>
      </c>
      <c r="FA37" s="18">
        <v>114</v>
      </c>
      <c r="FB37" s="18" t="s">
        <v>290</v>
      </c>
      <c r="FC37" s="56"/>
      <c r="FD37" s="18"/>
      <c r="FE37" s="18" t="s">
        <v>184</v>
      </c>
      <c r="FF37" s="18">
        <v>0</v>
      </c>
      <c r="FG37" s="18">
        <v>1</v>
      </c>
      <c r="FH37" s="18">
        <v>2</v>
      </c>
      <c r="FI37" s="18">
        <v>3</v>
      </c>
      <c r="FJ37" s="18">
        <v>4</v>
      </c>
      <c r="FK37" s="18">
        <v>5</v>
      </c>
      <c r="FL37" s="18">
        <v>6</v>
      </c>
      <c r="FM37" s="18">
        <v>7</v>
      </c>
      <c r="FN37" s="18">
        <v>8</v>
      </c>
      <c r="FO37" s="18">
        <v>9</v>
      </c>
      <c r="FP37" s="18">
        <v>10</v>
      </c>
      <c r="FQ37" s="18">
        <v>11</v>
      </c>
      <c r="FR37" s="18">
        <v>12</v>
      </c>
      <c r="FS37" s="18">
        <v>13</v>
      </c>
      <c r="FT37" s="18">
        <v>14</v>
      </c>
      <c r="FU37" s="18">
        <v>15</v>
      </c>
      <c r="FV37" s="18">
        <v>16</v>
      </c>
      <c r="FW37" s="18">
        <v>17</v>
      </c>
      <c r="FX37" s="18">
        <v>18</v>
      </c>
      <c r="FY37" s="18">
        <v>19</v>
      </c>
      <c r="FZ37" s="18">
        <v>20</v>
      </c>
      <c r="GA37" s="18">
        <v>21</v>
      </c>
      <c r="GB37" s="18">
        <v>22</v>
      </c>
      <c r="GC37" s="18">
        <v>23</v>
      </c>
      <c r="GD37" s="18">
        <v>24</v>
      </c>
      <c r="GE37" s="18">
        <v>25</v>
      </c>
      <c r="GF37" s="18">
        <v>26</v>
      </c>
      <c r="GG37" s="18">
        <v>27</v>
      </c>
      <c r="GH37" s="18">
        <v>28</v>
      </c>
      <c r="GI37" s="18">
        <v>29</v>
      </c>
      <c r="GJ37" s="18">
        <v>30</v>
      </c>
      <c r="GK37" s="18">
        <v>31</v>
      </c>
      <c r="GL37" s="18">
        <v>32</v>
      </c>
      <c r="GM37" s="18">
        <v>33</v>
      </c>
      <c r="GN37" s="18">
        <v>34</v>
      </c>
      <c r="GO37" s="18">
        <v>35</v>
      </c>
      <c r="GP37" s="18">
        <v>36</v>
      </c>
      <c r="GQ37" s="18">
        <v>37</v>
      </c>
      <c r="GR37" s="18">
        <v>38</v>
      </c>
      <c r="GS37" s="18">
        <v>39</v>
      </c>
      <c r="GT37" s="18">
        <v>40</v>
      </c>
      <c r="GU37" s="18">
        <v>41</v>
      </c>
      <c r="GV37" s="18">
        <v>42</v>
      </c>
      <c r="GW37" s="18">
        <v>43</v>
      </c>
      <c r="GX37" s="18">
        <v>44</v>
      </c>
      <c r="GY37" s="18">
        <v>45</v>
      </c>
      <c r="GZ37" s="18">
        <v>46</v>
      </c>
      <c r="HA37" s="18">
        <v>47</v>
      </c>
      <c r="HB37" s="18">
        <v>48</v>
      </c>
      <c r="HC37" s="18">
        <v>49</v>
      </c>
      <c r="HD37" s="18">
        <v>50</v>
      </c>
      <c r="HE37" s="18">
        <v>51</v>
      </c>
      <c r="HF37" s="18">
        <v>52</v>
      </c>
      <c r="HG37" s="18">
        <v>53</v>
      </c>
      <c r="HH37" s="18">
        <v>54</v>
      </c>
      <c r="HI37" s="18">
        <v>55</v>
      </c>
      <c r="HJ37" s="18">
        <v>56</v>
      </c>
      <c r="HK37" s="18">
        <v>57</v>
      </c>
      <c r="HL37" s="18">
        <v>58</v>
      </c>
      <c r="HM37" s="18">
        <v>59</v>
      </c>
      <c r="HN37" s="18">
        <v>60</v>
      </c>
      <c r="HO37" s="18">
        <v>61</v>
      </c>
      <c r="HP37" s="18">
        <v>62</v>
      </c>
      <c r="HQ37" s="18">
        <v>63</v>
      </c>
      <c r="HR37" s="18">
        <v>64</v>
      </c>
      <c r="HS37" s="18">
        <v>65</v>
      </c>
      <c r="HT37" s="18">
        <v>66</v>
      </c>
      <c r="HU37" s="18">
        <v>67</v>
      </c>
      <c r="HV37" s="18">
        <v>68</v>
      </c>
      <c r="HW37" s="18">
        <v>69</v>
      </c>
      <c r="HX37" s="18">
        <v>70</v>
      </c>
      <c r="HY37" s="18">
        <v>71</v>
      </c>
      <c r="HZ37" s="18">
        <v>72</v>
      </c>
      <c r="IA37" s="18">
        <v>73</v>
      </c>
      <c r="IB37" s="18">
        <v>74</v>
      </c>
      <c r="IC37" s="18">
        <v>75</v>
      </c>
      <c r="ID37" s="18">
        <v>76</v>
      </c>
      <c r="IE37" s="18">
        <v>77</v>
      </c>
      <c r="IF37" s="18">
        <v>78</v>
      </c>
      <c r="IG37" s="18">
        <v>79</v>
      </c>
      <c r="IH37" s="18">
        <v>80</v>
      </c>
      <c r="II37" s="18">
        <v>81</v>
      </c>
      <c r="IJ37" s="18">
        <v>82</v>
      </c>
      <c r="IK37" s="18">
        <v>83</v>
      </c>
      <c r="IL37" s="18">
        <v>84</v>
      </c>
      <c r="IM37" s="18">
        <v>85</v>
      </c>
      <c r="IN37" s="18">
        <v>86</v>
      </c>
      <c r="IO37" s="18">
        <v>87</v>
      </c>
      <c r="IP37" s="18">
        <v>88</v>
      </c>
      <c r="IQ37" s="18">
        <v>89</v>
      </c>
      <c r="IR37" s="18">
        <v>90</v>
      </c>
      <c r="IS37" s="18">
        <v>91</v>
      </c>
      <c r="IT37" s="18">
        <v>92</v>
      </c>
      <c r="IU37" s="18">
        <v>93</v>
      </c>
      <c r="IV37" s="18">
        <v>94</v>
      </c>
      <c r="IW37" s="18">
        <v>95</v>
      </c>
      <c r="IX37" s="18">
        <v>96</v>
      </c>
      <c r="IY37" s="18">
        <v>97</v>
      </c>
      <c r="IZ37" s="18">
        <v>98</v>
      </c>
      <c r="JA37" s="18">
        <v>99</v>
      </c>
      <c r="JB37" s="18">
        <v>100</v>
      </c>
      <c r="JC37" s="18">
        <v>101</v>
      </c>
      <c r="JD37" s="18">
        <v>102</v>
      </c>
      <c r="JE37" s="18">
        <v>103</v>
      </c>
      <c r="JF37" s="18">
        <v>104</v>
      </c>
      <c r="JG37" s="18">
        <v>105</v>
      </c>
      <c r="JH37" s="18" t="s">
        <v>290</v>
      </c>
      <c r="JI37" s="56"/>
      <c r="JJ37" s="18">
        <v>0</v>
      </c>
      <c r="JK37" s="18">
        <v>1</v>
      </c>
      <c r="JL37" s="18">
        <v>2</v>
      </c>
      <c r="JM37" s="18">
        <v>3</v>
      </c>
      <c r="JN37" s="18">
        <v>4</v>
      </c>
      <c r="JO37" s="18">
        <v>5</v>
      </c>
      <c r="JP37" s="18">
        <v>6</v>
      </c>
      <c r="JQ37" s="18">
        <v>7</v>
      </c>
      <c r="JR37" s="18">
        <v>8</v>
      </c>
      <c r="JS37" s="18">
        <v>9</v>
      </c>
      <c r="JT37" s="18">
        <v>10</v>
      </c>
      <c r="JU37" s="18">
        <v>11</v>
      </c>
      <c r="JV37" s="18">
        <v>12</v>
      </c>
      <c r="JW37" s="18">
        <v>13</v>
      </c>
      <c r="JX37" s="18">
        <v>14</v>
      </c>
      <c r="JY37" s="18">
        <v>15</v>
      </c>
      <c r="JZ37" s="18">
        <v>16</v>
      </c>
      <c r="KA37" s="18">
        <v>17</v>
      </c>
      <c r="KB37" s="18">
        <v>18</v>
      </c>
      <c r="KC37" s="18">
        <v>19</v>
      </c>
      <c r="KD37" s="18">
        <v>20</v>
      </c>
      <c r="KE37" s="18">
        <v>21</v>
      </c>
      <c r="KF37" s="18">
        <v>22</v>
      </c>
      <c r="KG37" s="18">
        <v>23</v>
      </c>
      <c r="KH37" s="18">
        <v>24</v>
      </c>
      <c r="KI37" s="18">
        <v>25</v>
      </c>
      <c r="KJ37" s="18">
        <v>26</v>
      </c>
      <c r="KK37" s="18">
        <v>27</v>
      </c>
      <c r="KL37" s="18">
        <v>28</v>
      </c>
      <c r="KM37" s="18">
        <v>29</v>
      </c>
      <c r="KN37" s="18">
        <v>30</v>
      </c>
      <c r="KO37" s="18">
        <v>31</v>
      </c>
      <c r="KP37" s="18">
        <v>32</v>
      </c>
      <c r="KQ37" s="18">
        <v>33</v>
      </c>
      <c r="KR37" s="18">
        <v>34</v>
      </c>
      <c r="KS37" s="18">
        <v>35</v>
      </c>
      <c r="KT37" s="18">
        <v>36</v>
      </c>
      <c r="KU37" s="18">
        <v>37</v>
      </c>
      <c r="KV37" s="18">
        <v>38</v>
      </c>
      <c r="KW37" s="18">
        <v>39</v>
      </c>
      <c r="KX37" s="18">
        <v>40</v>
      </c>
      <c r="KY37" s="18">
        <v>41</v>
      </c>
      <c r="KZ37" s="18">
        <v>42</v>
      </c>
      <c r="LA37" s="18">
        <v>43</v>
      </c>
      <c r="LB37" s="18">
        <v>44</v>
      </c>
      <c r="LC37" s="18">
        <v>45</v>
      </c>
      <c r="LD37" s="18">
        <v>46</v>
      </c>
      <c r="LE37" s="18">
        <v>47</v>
      </c>
      <c r="LF37" s="18">
        <v>48</v>
      </c>
      <c r="LG37" s="18">
        <v>49</v>
      </c>
      <c r="LH37" s="18">
        <v>50</v>
      </c>
      <c r="LI37" s="18">
        <v>51</v>
      </c>
      <c r="LJ37" s="18">
        <v>52</v>
      </c>
      <c r="LK37" s="18">
        <v>53</v>
      </c>
      <c r="LL37" s="18">
        <v>54</v>
      </c>
      <c r="LM37" s="18">
        <v>55</v>
      </c>
      <c r="LN37" s="18">
        <v>56</v>
      </c>
      <c r="LO37" s="18">
        <v>57</v>
      </c>
      <c r="LP37" s="18">
        <v>58</v>
      </c>
      <c r="LQ37" s="18">
        <v>59</v>
      </c>
      <c r="LR37" s="18">
        <v>60</v>
      </c>
      <c r="LS37" s="18">
        <v>61</v>
      </c>
      <c r="LT37" s="18">
        <v>62</v>
      </c>
      <c r="LU37" s="18">
        <v>63</v>
      </c>
      <c r="LV37" s="18">
        <v>64</v>
      </c>
      <c r="LW37" s="18">
        <v>65</v>
      </c>
      <c r="LX37" s="18">
        <v>66</v>
      </c>
      <c r="LY37" s="18">
        <v>67</v>
      </c>
      <c r="LZ37" s="18">
        <v>68</v>
      </c>
      <c r="MA37" s="18">
        <v>69</v>
      </c>
      <c r="MB37" s="18">
        <v>70</v>
      </c>
      <c r="MC37" s="18">
        <v>71</v>
      </c>
      <c r="MD37" s="18">
        <v>72</v>
      </c>
      <c r="ME37" s="18">
        <v>73</v>
      </c>
      <c r="MF37" s="18">
        <v>74</v>
      </c>
      <c r="MG37" s="18">
        <v>75</v>
      </c>
      <c r="MH37" s="18">
        <v>76</v>
      </c>
      <c r="MI37" s="18">
        <v>77</v>
      </c>
      <c r="MJ37" s="18">
        <v>78</v>
      </c>
      <c r="MK37" s="18">
        <v>79</v>
      </c>
      <c r="ML37" s="18">
        <v>80</v>
      </c>
      <c r="MM37" s="18">
        <v>81</v>
      </c>
      <c r="MN37" s="18">
        <v>82</v>
      </c>
      <c r="MO37" s="18">
        <v>83</v>
      </c>
      <c r="MP37" s="18">
        <v>84</v>
      </c>
      <c r="MQ37" s="18">
        <v>85</v>
      </c>
      <c r="MR37" s="18">
        <v>86</v>
      </c>
      <c r="MS37" s="18">
        <v>87</v>
      </c>
      <c r="MT37" s="18">
        <v>88</v>
      </c>
      <c r="MU37" s="18">
        <v>89</v>
      </c>
      <c r="MV37" s="18">
        <v>90</v>
      </c>
      <c r="MW37" s="18">
        <v>91</v>
      </c>
      <c r="MX37" s="18">
        <v>92</v>
      </c>
      <c r="MY37" s="18">
        <v>93</v>
      </c>
      <c r="MZ37" s="18">
        <v>94</v>
      </c>
      <c r="NA37" s="18">
        <v>95</v>
      </c>
      <c r="NB37" s="18">
        <v>96</v>
      </c>
      <c r="NC37" s="18">
        <v>97</v>
      </c>
      <c r="ND37" s="18">
        <v>98</v>
      </c>
      <c r="NE37" s="18">
        <v>99</v>
      </c>
      <c r="NF37" s="18">
        <v>100</v>
      </c>
      <c r="NG37" s="18">
        <v>101</v>
      </c>
      <c r="NH37" s="18">
        <v>102</v>
      </c>
      <c r="NI37" s="18">
        <v>103</v>
      </c>
      <c r="NJ37" s="18">
        <v>106</v>
      </c>
      <c r="NK37" s="18">
        <v>107</v>
      </c>
      <c r="NL37" s="18">
        <v>110</v>
      </c>
      <c r="NM37" s="18" t="s">
        <v>290</v>
      </c>
      <c r="NN37" s="56"/>
      <c r="NO37" s="18"/>
    </row>
    <row r="38" spans="1:379" ht="13.8">
      <c r="A38" s="8" t="s">
        <v>49</v>
      </c>
      <c r="B38" s="235">
        <f t="shared" si="88"/>
        <v>15</v>
      </c>
      <c r="C38" s="235">
        <f t="shared" si="89"/>
        <v>7</v>
      </c>
      <c r="D38" s="235">
        <f t="shared" si="90"/>
        <v>57</v>
      </c>
      <c r="E38" s="235">
        <f t="shared" si="91"/>
        <v>75</v>
      </c>
      <c r="F38" s="235">
        <f t="shared" si="92"/>
        <v>137</v>
      </c>
      <c r="G38" s="235">
        <f t="shared" si="93"/>
        <v>120</v>
      </c>
      <c r="H38" s="235">
        <f t="shared" si="94"/>
        <v>132</v>
      </c>
      <c r="I38" s="235">
        <f t="shared" si="95"/>
        <v>144</v>
      </c>
      <c r="J38" s="235">
        <f t="shared" si="96"/>
        <v>129</v>
      </c>
      <c r="K38" s="235">
        <f t="shared" si="97"/>
        <v>126</v>
      </c>
      <c r="L38" s="235">
        <f t="shared" si="98"/>
        <v>91</v>
      </c>
      <c r="M38" s="235">
        <f t="shared" si="99"/>
        <v>80</v>
      </c>
      <c r="N38" s="235">
        <f t="shared" si="100"/>
        <v>66</v>
      </c>
      <c r="O38" s="235">
        <f t="shared" si="101"/>
        <v>55</v>
      </c>
      <c r="P38" s="235">
        <f t="shared" si="102"/>
        <v>32</v>
      </c>
      <c r="Q38" s="235">
        <f t="shared" si="103"/>
        <v>27</v>
      </c>
      <c r="R38" s="235">
        <f t="shared" si="104"/>
        <v>13</v>
      </c>
      <c r="S38" s="235">
        <f t="shared" si="105"/>
        <v>21</v>
      </c>
      <c r="T38" s="235">
        <f t="shared" si="106"/>
        <v>6</v>
      </c>
      <c r="U38" s="235">
        <f t="shared" si="107"/>
        <v>9</v>
      </c>
      <c r="W38" s="320" t="s">
        <v>18</v>
      </c>
      <c r="X38" s="616">
        <f>SUM(FF38:FO38)</f>
        <v>21766</v>
      </c>
      <c r="Y38" s="616">
        <f>SUM(AU38:BD38)</f>
        <v>20189</v>
      </c>
      <c r="Z38" s="616">
        <f>SUM(FP38:FY38)</f>
        <v>60797</v>
      </c>
      <c r="AA38" s="616">
        <f>SUM(BE38:BN38)</f>
        <v>67708</v>
      </c>
      <c r="AB38" s="616">
        <f>SUM(FZ38:GI38)</f>
        <v>199507</v>
      </c>
      <c r="AC38" s="616">
        <f>SUM(BO38:BX38)</f>
        <v>200462</v>
      </c>
      <c r="AD38" s="616">
        <f>SUM(GJ38:GS38)</f>
        <v>223226</v>
      </c>
      <c r="AE38" s="616">
        <f>SUM(BY38:CH38)</f>
        <v>214920</v>
      </c>
      <c r="AF38" s="616">
        <f>SUM(GT38:HC38)</f>
        <v>190077</v>
      </c>
      <c r="AG38" s="616">
        <f>SUM(CI38:CR38)</f>
        <v>185807</v>
      </c>
      <c r="AH38" s="616">
        <f>SUM(HD38:HM38)</f>
        <v>130431</v>
      </c>
      <c r="AI38" s="616">
        <f>SUM(CS38:DB38)</f>
        <v>129515</v>
      </c>
      <c r="AJ38" s="616">
        <f>SUM(HN38:HW38)</f>
        <v>73646</v>
      </c>
      <c r="AK38" s="616">
        <f>SUM(DC38:DL38)</f>
        <v>69004</v>
      </c>
      <c r="AL38" s="616">
        <f>SUM(HX38:IG38)</f>
        <v>36049</v>
      </c>
      <c r="AM38" s="616">
        <f>SUM(DM38:DV38)</f>
        <v>35392</v>
      </c>
      <c r="AN38" s="616">
        <f>SUM(IH38:IQ38)</f>
        <v>13375</v>
      </c>
      <c r="AO38" s="616">
        <f>SUM(DW38:EF38)</f>
        <v>18747</v>
      </c>
      <c r="AP38" s="616">
        <f>SUM(IR38:JG38)</f>
        <v>2479</v>
      </c>
      <c r="AQ38" s="616">
        <f>SUM(EG38:FA38)</f>
        <v>6801</v>
      </c>
      <c r="AR38" s="616">
        <f>+FB38+JH38+NN38</f>
        <v>22415</v>
      </c>
      <c r="AT38" s="320" t="s">
        <v>18</v>
      </c>
      <c r="AU38" s="321">
        <v>967</v>
      </c>
      <c r="AV38" s="321">
        <v>2436</v>
      </c>
      <c r="AW38" s="321">
        <v>2438</v>
      </c>
      <c r="AX38" s="321">
        <v>2019</v>
      </c>
      <c r="AY38" s="321">
        <v>1839</v>
      </c>
      <c r="AZ38" s="321">
        <v>1821</v>
      </c>
      <c r="BA38" s="321">
        <v>2000</v>
      </c>
      <c r="BB38" s="321">
        <v>2137</v>
      </c>
      <c r="BC38" s="321">
        <v>2183</v>
      </c>
      <c r="BD38" s="321">
        <v>2349</v>
      </c>
      <c r="BE38" s="321">
        <v>2563</v>
      </c>
      <c r="BF38" s="321">
        <v>2960</v>
      </c>
      <c r="BG38" s="321">
        <v>3393</v>
      </c>
      <c r="BH38" s="321">
        <v>4227</v>
      </c>
      <c r="BI38" s="321">
        <v>5027</v>
      </c>
      <c r="BJ38" s="321">
        <v>6504</v>
      </c>
      <c r="BK38" s="321">
        <v>8185</v>
      </c>
      <c r="BL38" s="321">
        <v>9702</v>
      </c>
      <c r="BM38" s="321">
        <v>12297</v>
      </c>
      <c r="BN38" s="321">
        <v>12850</v>
      </c>
      <c r="BO38" s="321">
        <v>15012</v>
      </c>
      <c r="BP38" s="321">
        <v>16666</v>
      </c>
      <c r="BQ38" s="321">
        <v>17499</v>
      </c>
      <c r="BR38" s="321">
        <v>19066</v>
      </c>
      <c r="BS38" s="321">
        <v>20267</v>
      </c>
      <c r="BT38" s="321">
        <v>21618</v>
      </c>
      <c r="BU38" s="321">
        <v>22231</v>
      </c>
      <c r="BV38" s="321">
        <v>21917</v>
      </c>
      <c r="BW38" s="321">
        <v>22422</v>
      </c>
      <c r="BX38" s="321">
        <v>23764</v>
      </c>
      <c r="BY38" s="321">
        <v>24057</v>
      </c>
      <c r="BZ38" s="321">
        <v>22393</v>
      </c>
      <c r="CA38" s="321">
        <v>22161</v>
      </c>
      <c r="CB38" s="321">
        <v>21787</v>
      </c>
      <c r="CC38" s="321">
        <v>21576</v>
      </c>
      <c r="CD38" s="321">
        <v>21246</v>
      </c>
      <c r="CE38" s="321">
        <v>19813</v>
      </c>
      <c r="CF38" s="321">
        <v>20259</v>
      </c>
      <c r="CG38" s="321">
        <v>20201</v>
      </c>
      <c r="CH38" s="321">
        <v>21427</v>
      </c>
      <c r="CI38" s="321">
        <v>20455</v>
      </c>
      <c r="CJ38" s="321">
        <v>20692</v>
      </c>
      <c r="CK38" s="321">
        <v>20185</v>
      </c>
      <c r="CL38" s="321">
        <v>19929</v>
      </c>
      <c r="CM38" s="321">
        <v>19396</v>
      </c>
      <c r="CN38" s="321">
        <v>18046</v>
      </c>
      <c r="CO38" s="321">
        <v>17354</v>
      </c>
      <c r="CP38" s="321">
        <v>16401</v>
      </c>
      <c r="CQ38" s="321">
        <v>16616</v>
      </c>
      <c r="CR38" s="321">
        <v>16733</v>
      </c>
      <c r="CS38" s="321">
        <v>16140</v>
      </c>
      <c r="CT38" s="321">
        <v>15089</v>
      </c>
      <c r="CU38" s="321">
        <v>14047</v>
      </c>
      <c r="CV38" s="321">
        <v>13621</v>
      </c>
      <c r="CW38" s="321">
        <v>12821</v>
      </c>
      <c r="CX38" s="321">
        <v>12436</v>
      </c>
      <c r="CY38" s="321">
        <v>12212</v>
      </c>
      <c r="CZ38" s="321">
        <v>11534</v>
      </c>
      <c r="DA38" s="321">
        <v>11186</v>
      </c>
      <c r="DB38" s="321">
        <v>10429</v>
      </c>
      <c r="DC38" s="321">
        <v>9255</v>
      </c>
      <c r="DD38" s="321">
        <v>8466</v>
      </c>
      <c r="DE38" s="321">
        <v>7744</v>
      </c>
      <c r="DF38" s="321">
        <v>7333</v>
      </c>
      <c r="DG38" s="321">
        <v>6780</v>
      </c>
      <c r="DH38" s="321">
        <v>6423</v>
      </c>
      <c r="DI38" s="321">
        <v>6219</v>
      </c>
      <c r="DJ38" s="321">
        <v>5888</v>
      </c>
      <c r="DK38" s="321">
        <v>5527</v>
      </c>
      <c r="DL38" s="321">
        <v>5369</v>
      </c>
      <c r="DM38" s="321">
        <v>4576</v>
      </c>
      <c r="DN38" s="321">
        <v>4304</v>
      </c>
      <c r="DO38" s="321">
        <v>4014</v>
      </c>
      <c r="DP38" s="321">
        <v>3904</v>
      </c>
      <c r="DQ38" s="321">
        <v>3571</v>
      </c>
      <c r="DR38" s="321">
        <v>3379</v>
      </c>
      <c r="DS38" s="321">
        <v>3237</v>
      </c>
      <c r="DT38" s="321">
        <v>3055</v>
      </c>
      <c r="DU38" s="321">
        <v>2778</v>
      </c>
      <c r="DV38" s="321">
        <v>2574</v>
      </c>
      <c r="DW38" s="321">
        <v>2419</v>
      </c>
      <c r="DX38" s="321">
        <v>2339</v>
      </c>
      <c r="DY38" s="321">
        <v>2054</v>
      </c>
      <c r="DZ38" s="321">
        <v>1950</v>
      </c>
      <c r="EA38" s="321">
        <v>1831</v>
      </c>
      <c r="EB38" s="321">
        <v>1747</v>
      </c>
      <c r="EC38" s="321">
        <v>1815</v>
      </c>
      <c r="ED38" s="321">
        <v>1669</v>
      </c>
      <c r="EE38" s="321">
        <v>1506</v>
      </c>
      <c r="EF38" s="321">
        <v>1417</v>
      </c>
      <c r="EG38" s="321">
        <v>1323</v>
      </c>
      <c r="EH38" s="321">
        <v>1183</v>
      </c>
      <c r="EI38" s="321">
        <v>1011</v>
      </c>
      <c r="EJ38" s="321">
        <v>809</v>
      </c>
      <c r="EK38" s="321">
        <v>677</v>
      </c>
      <c r="EL38" s="321">
        <v>507</v>
      </c>
      <c r="EM38" s="321">
        <v>418</v>
      </c>
      <c r="EN38" s="321">
        <v>292</v>
      </c>
      <c r="EO38" s="321">
        <v>210</v>
      </c>
      <c r="EP38" s="321">
        <v>140</v>
      </c>
      <c r="EQ38" s="321">
        <v>92</v>
      </c>
      <c r="ER38" s="321">
        <v>66</v>
      </c>
      <c r="ES38" s="321">
        <v>27</v>
      </c>
      <c r="ET38" s="321">
        <v>18</v>
      </c>
      <c r="EU38" s="321">
        <v>11</v>
      </c>
      <c r="EV38" s="321">
        <v>6</v>
      </c>
      <c r="EW38" s="321">
        <v>5</v>
      </c>
      <c r="EX38" s="321">
        <v>3</v>
      </c>
      <c r="EY38" s="321">
        <v>1</v>
      </c>
      <c r="EZ38" s="321">
        <v>1</v>
      </c>
      <c r="FA38" s="321">
        <v>1</v>
      </c>
      <c r="FB38" s="321">
        <v>80</v>
      </c>
      <c r="FC38" s="322">
        <v>948625</v>
      </c>
      <c r="FD38" s="321">
        <v>948625</v>
      </c>
      <c r="FE38" s="320" t="s">
        <v>18</v>
      </c>
      <c r="FF38" s="321">
        <v>1122</v>
      </c>
      <c r="FG38" s="321">
        <v>2769</v>
      </c>
      <c r="FH38" s="321">
        <v>2772</v>
      </c>
      <c r="FI38" s="321">
        <v>2113</v>
      </c>
      <c r="FJ38" s="321">
        <v>1995</v>
      </c>
      <c r="FK38" s="321">
        <v>1953</v>
      </c>
      <c r="FL38" s="321">
        <v>2108</v>
      </c>
      <c r="FM38" s="321">
        <v>2318</v>
      </c>
      <c r="FN38" s="321">
        <v>2285</v>
      </c>
      <c r="FO38" s="321">
        <v>2331</v>
      </c>
      <c r="FP38" s="321">
        <v>2606</v>
      </c>
      <c r="FQ38" s="321">
        <v>2898</v>
      </c>
      <c r="FR38" s="321">
        <v>3229</v>
      </c>
      <c r="FS38" s="321">
        <v>3896</v>
      </c>
      <c r="FT38" s="321">
        <v>4325</v>
      </c>
      <c r="FU38" s="321">
        <v>5536</v>
      </c>
      <c r="FV38" s="321">
        <v>6864</v>
      </c>
      <c r="FW38" s="321">
        <v>8432</v>
      </c>
      <c r="FX38" s="321">
        <v>11089</v>
      </c>
      <c r="FY38" s="321">
        <v>11922</v>
      </c>
      <c r="FZ38" s="321">
        <v>14179</v>
      </c>
      <c r="GA38" s="321">
        <v>16313</v>
      </c>
      <c r="GB38" s="321">
        <v>17331</v>
      </c>
      <c r="GC38" s="321">
        <v>18526</v>
      </c>
      <c r="GD38" s="321">
        <v>20333</v>
      </c>
      <c r="GE38" s="321">
        <v>21432</v>
      </c>
      <c r="GF38" s="321">
        <v>22231</v>
      </c>
      <c r="GG38" s="321">
        <v>22235</v>
      </c>
      <c r="GH38" s="321">
        <v>22847</v>
      </c>
      <c r="GI38" s="321">
        <v>24080</v>
      </c>
      <c r="GJ38" s="321">
        <v>24080</v>
      </c>
      <c r="GK38" s="321">
        <v>23271</v>
      </c>
      <c r="GL38" s="321">
        <v>23031</v>
      </c>
      <c r="GM38" s="321">
        <v>22888</v>
      </c>
      <c r="GN38" s="321">
        <v>22624</v>
      </c>
      <c r="GO38" s="321">
        <v>21958</v>
      </c>
      <c r="GP38" s="321">
        <v>21170</v>
      </c>
      <c r="GQ38" s="321">
        <v>21230</v>
      </c>
      <c r="GR38" s="321">
        <v>21059</v>
      </c>
      <c r="GS38" s="321">
        <v>21915</v>
      </c>
      <c r="GT38" s="321">
        <v>21513</v>
      </c>
      <c r="GU38" s="321">
        <v>21815</v>
      </c>
      <c r="GV38" s="321">
        <v>20830</v>
      </c>
      <c r="GW38" s="321">
        <v>20231</v>
      </c>
      <c r="GX38" s="321">
        <v>19523</v>
      </c>
      <c r="GY38" s="321">
        <v>18259</v>
      </c>
      <c r="GZ38" s="321">
        <v>17813</v>
      </c>
      <c r="HA38" s="321">
        <v>16742</v>
      </c>
      <c r="HB38" s="321">
        <v>16826</v>
      </c>
      <c r="HC38" s="321">
        <v>16525</v>
      </c>
      <c r="HD38" s="321">
        <v>16163</v>
      </c>
      <c r="HE38" s="321">
        <v>15182</v>
      </c>
      <c r="HF38" s="321">
        <v>13993</v>
      </c>
      <c r="HG38" s="321">
        <v>13772</v>
      </c>
      <c r="HH38" s="321">
        <v>12907</v>
      </c>
      <c r="HI38" s="321">
        <v>12473</v>
      </c>
      <c r="HJ38" s="321">
        <v>12334</v>
      </c>
      <c r="HK38" s="321">
        <v>11514</v>
      </c>
      <c r="HL38" s="321">
        <v>11267</v>
      </c>
      <c r="HM38" s="321">
        <v>10826</v>
      </c>
      <c r="HN38" s="321">
        <v>9622</v>
      </c>
      <c r="HO38" s="321">
        <v>8726</v>
      </c>
      <c r="HP38" s="321">
        <v>8321</v>
      </c>
      <c r="HQ38" s="321">
        <v>8018</v>
      </c>
      <c r="HR38" s="321">
        <v>7946</v>
      </c>
      <c r="HS38" s="321">
        <v>7139</v>
      </c>
      <c r="HT38" s="321">
        <v>6502</v>
      </c>
      <c r="HU38" s="321">
        <v>6128</v>
      </c>
      <c r="HV38" s="321">
        <v>5771</v>
      </c>
      <c r="HW38" s="321">
        <v>5473</v>
      </c>
      <c r="HX38" s="321">
        <v>5144</v>
      </c>
      <c r="HY38" s="321">
        <v>4613</v>
      </c>
      <c r="HZ38" s="321">
        <v>4184</v>
      </c>
      <c r="IA38" s="321">
        <v>3998</v>
      </c>
      <c r="IB38" s="321">
        <v>3752</v>
      </c>
      <c r="IC38" s="321">
        <v>3312</v>
      </c>
      <c r="ID38" s="321">
        <v>3216</v>
      </c>
      <c r="IE38" s="321">
        <v>2945</v>
      </c>
      <c r="IF38" s="321">
        <v>2563</v>
      </c>
      <c r="IG38" s="321">
        <v>2322</v>
      </c>
      <c r="IH38" s="321">
        <v>2091</v>
      </c>
      <c r="II38" s="321">
        <v>1956</v>
      </c>
      <c r="IJ38" s="321">
        <v>1657</v>
      </c>
      <c r="IK38" s="321">
        <v>1512</v>
      </c>
      <c r="IL38" s="321">
        <v>1425</v>
      </c>
      <c r="IM38" s="321">
        <v>1186</v>
      </c>
      <c r="IN38" s="321">
        <v>1104</v>
      </c>
      <c r="IO38" s="321">
        <v>913</v>
      </c>
      <c r="IP38" s="321">
        <v>757</v>
      </c>
      <c r="IQ38" s="321">
        <v>774</v>
      </c>
      <c r="IR38" s="321">
        <v>602</v>
      </c>
      <c r="IS38" s="321">
        <v>476</v>
      </c>
      <c r="IT38" s="321">
        <v>390</v>
      </c>
      <c r="IU38" s="321">
        <v>298</v>
      </c>
      <c r="IV38" s="321">
        <v>214</v>
      </c>
      <c r="IW38" s="321">
        <v>183</v>
      </c>
      <c r="IX38" s="321">
        <v>104</v>
      </c>
      <c r="IY38" s="321">
        <v>82</v>
      </c>
      <c r="IZ38" s="321">
        <v>53</v>
      </c>
      <c r="JA38" s="321">
        <v>27</v>
      </c>
      <c r="JB38" s="321">
        <v>29</v>
      </c>
      <c r="JC38" s="321">
        <v>9</v>
      </c>
      <c r="JD38" s="321">
        <v>5</v>
      </c>
      <c r="JE38" s="321">
        <v>3</v>
      </c>
      <c r="JF38" s="321">
        <v>1</v>
      </c>
      <c r="JG38" s="321">
        <v>3</v>
      </c>
      <c r="JH38" s="321">
        <v>80</v>
      </c>
      <c r="JI38" s="322">
        <v>951433</v>
      </c>
      <c r="JJ38" s="321">
        <v>455</v>
      </c>
      <c r="JK38" s="321">
        <v>1044</v>
      </c>
      <c r="JL38" s="321">
        <v>47</v>
      </c>
      <c r="JM38" s="321">
        <v>43</v>
      </c>
      <c r="JN38" s="321">
        <v>64</v>
      </c>
      <c r="JO38" s="321">
        <v>78</v>
      </c>
      <c r="JP38" s="321">
        <v>73</v>
      </c>
      <c r="JQ38" s="321">
        <v>93</v>
      </c>
      <c r="JR38" s="321">
        <v>64</v>
      </c>
      <c r="JS38" s="321">
        <v>120</v>
      </c>
      <c r="JT38" s="321">
        <v>187</v>
      </c>
      <c r="JU38" s="321">
        <v>213</v>
      </c>
      <c r="JV38" s="321">
        <v>172</v>
      </c>
      <c r="JW38" s="321">
        <v>129</v>
      </c>
      <c r="JX38" s="321">
        <v>111</v>
      </c>
      <c r="JY38" s="321">
        <v>200</v>
      </c>
      <c r="JZ38" s="321">
        <v>207</v>
      </c>
      <c r="KA38" s="321">
        <v>304</v>
      </c>
      <c r="KB38" s="321">
        <v>304</v>
      </c>
      <c r="KC38" s="321">
        <v>383</v>
      </c>
      <c r="KD38" s="321">
        <v>409</v>
      </c>
      <c r="KE38" s="321">
        <v>444</v>
      </c>
      <c r="KF38" s="321">
        <v>406</v>
      </c>
      <c r="KG38" s="321">
        <v>404</v>
      </c>
      <c r="KH38" s="321">
        <v>387</v>
      </c>
      <c r="KI38" s="321">
        <v>334</v>
      </c>
      <c r="KJ38" s="321">
        <v>338</v>
      </c>
      <c r="KK38" s="321">
        <v>331</v>
      </c>
      <c r="KL38" s="321">
        <v>297</v>
      </c>
      <c r="KM38" s="321">
        <v>312</v>
      </c>
      <c r="KN38" s="321">
        <v>372</v>
      </c>
      <c r="KO38" s="321">
        <v>422</v>
      </c>
      <c r="KP38" s="321">
        <v>567</v>
      </c>
      <c r="KQ38" s="321">
        <v>587</v>
      </c>
      <c r="KR38" s="321">
        <v>561</v>
      </c>
      <c r="KS38" s="321">
        <v>525</v>
      </c>
      <c r="KT38" s="321">
        <v>392</v>
      </c>
      <c r="KU38" s="321">
        <v>330</v>
      </c>
      <c r="KV38" s="321">
        <v>311</v>
      </c>
      <c r="KW38" s="321">
        <v>321</v>
      </c>
      <c r="KX38" s="321">
        <v>267</v>
      </c>
      <c r="KY38" s="321">
        <v>636</v>
      </c>
      <c r="KZ38" s="321">
        <v>286</v>
      </c>
      <c r="LA38" s="321">
        <v>303</v>
      </c>
      <c r="LB38" s="321">
        <v>315</v>
      </c>
      <c r="LC38" s="321">
        <v>277</v>
      </c>
      <c r="LD38" s="321">
        <v>292</v>
      </c>
      <c r="LE38" s="321">
        <v>258</v>
      </c>
      <c r="LF38" s="321">
        <v>271</v>
      </c>
      <c r="LG38" s="321">
        <v>247</v>
      </c>
      <c r="LH38" s="321">
        <v>216</v>
      </c>
      <c r="LI38" s="321">
        <v>247</v>
      </c>
      <c r="LJ38" s="321">
        <v>204</v>
      </c>
      <c r="LK38" s="321">
        <v>202</v>
      </c>
      <c r="LL38" s="321">
        <v>206</v>
      </c>
      <c r="LM38" s="321">
        <v>172</v>
      </c>
      <c r="LN38" s="321">
        <v>166</v>
      </c>
      <c r="LO38" s="321">
        <v>158</v>
      </c>
      <c r="LP38" s="321">
        <v>167</v>
      </c>
      <c r="LQ38" s="321">
        <v>148</v>
      </c>
      <c r="LR38" s="321">
        <v>122</v>
      </c>
      <c r="LS38" s="321">
        <v>140</v>
      </c>
      <c r="LT38" s="321">
        <v>119</v>
      </c>
      <c r="LU38" s="321">
        <v>100</v>
      </c>
      <c r="LV38" s="321">
        <v>107</v>
      </c>
      <c r="LW38" s="321">
        <v>93</v>
      </c>
      <c r="LX38" s="321">
        <v>94</v>
      </c>
      <c r="LY38" s="321">
        <v>102</v>
      </c>
      <c r="LZ38" s="321">
        <v>77</v>
      </c>
      <c r="MA38" s="321">
        <v>75</v>
      </c>
      <c r="MB38" s="321">
        <v>103</v>
      </c>
      <c r="MC38" s="321">
        <v>102</v>
      </c>
      <c r="MD38" s="321">
        <v>101</v>
      </c>
      <c r="ME38" s="321">
        <v>93</v>
      </c>
      <c r="MF38" s="321">
        <v>94</v>
      </c>
      <c r="MG38" s="321">
        <v>77</v>
      </c>
      <c r="MH38" s="321">
        <v>106</v>
      </c>
      <c r="MI38" s="321">
        <v>76</v>
      </c>
      <c r="MJ38" s="321">
        <v>82</v>
      </c>
      <c r="MK38" s="321">
        <v>67</v>
      </c>
      <c r="ML38" s="321">
        <v>91</v>
      </c>
      <c r="MM38" s="321">
        <v>96</v>
      </c>
      <c r="MN38" s="321">
        <v>128</v>
      </c>
      <c r="MO38" s="321">
        <v>139</v>
      </c>
      <c r="MP38" s="321">
        <v>140</v>
      </c>
      <c r="MQ38" s="321">
        <v>126</v>
      </c>
      <c r="MR38" s="321">
        <v>158</v>
      </c>
      <c r="MS38" s="321">
        <v>134</v>
      </c>
      <c r="MT38" s="321">
        <v>153</v>
      </c>
      <c r="MU38" s="321">
        <v>171</v>
      </c>
      <c r="MV38" s="321">
        <v>167</v>
      </c>
      <c r="MW38" s="321">
        <v>145</v>
      </c>
      <c r="MX38" s="321">
        <v>135</v>
      </c>
      <c r="MY38" s="321">
        <v>116</v>
      </c>
      <c r="MZ38" s="321">
        <v>102</v>
      </c>
      <c r="NA38" s="321">
        <v>88</v>
      </c>
      <c r="NB38" s="321">
        <v>65</v>
      </c>
      <c r="NC38" s="321">
        <v>61</v>
      </c>
      <c r="ND38" s="321">
        <v>51</v>
      </c>
      <c r="NE38" s="321">
        <v>30</v>
      </c>
      <c r="NF38" s="321">
        <v>14</v>
      </c>
      <c r="NG38" s="321">
        <v>14</v>
      </c>
      <c r="NH38" s="321">
        <v>9</v>
      </c>
      <c r="NI38" s="321">
        <v>1</v>
      </c>
      <c r="NJ38" s="321">
        <v>2</v>
      </c>
      <c r="NK38" s="321">
        <v>2</v>
      </c>
      <c r="NL38" s="321">
        <v>1</v>
      </c>
      <c r="NM38" s="321">
        <v>607</v>
      </c>
      <c r="NN38" s="322">
        <v>22255</v>
      </c>
      <c r="NO38" s="321">
        <v>973688</v>
      </c>
    </row>
    <row r="39" spans="1:379">
      <c r="A39" s="9" t="s">
        <v>50</v>
      </c>
      <c r="B39" s="235">
        <f t="shared" si="88"/>
        <v>709</v>
      </c>
      <c r="C39" s="235">
        <f t="shared" si="89"/>
        <v>679</v>
      </c>
      <c r="D39" s="235">
        <f t="shared" si="90"/>
        <v>1804</v>
      </c>
      <c r="E39" s="235">
        <f t="shared" si="91"/>
        <v>1971</v>
      </c>
      <c r="F39" s="235">
        <f t="shared" si="92"/>
        <v>7208</v>
      </c>
      <c r="G39" s="235">
        <f t="shared" si="93"/>
        <v>6687</v>
      </c>
      <c r="H39" s="235">
        <f t="shared" si="94"/>
        <v>8226</v>
      </c>
      <c r="I39" s="235">
        <f t="shared" si="95"/>
        <v>7407</v>
      </c>
      <c r="J39" s="235">
        <f t="shared" si="96"/>
        <v>6826</v>
      </c>
      <c r="K39" s="235">
        <f t="shared" si="97"/>
        <v>6378</v>
      </c>
      <c r="L39" s="235">
        <f t="shared" si="98"/>
        <v>4800</v>
      </c>
      <c r="M39" s="235">
        <f t="shared" si="99"/>
        <v>4614</v>
      </c>
      <c r="N39" s="235">
        <f t="shared" si="100"/>
        <v>2575</v>
      </c>
      <c r="O39" s="235">
        <f t="shared" si="101"/>
        <v>2262</v>
      </c>
      <c r="P39" s="235">
        <f t="shared" si="102"/>
        <v>1015</v>
      </c>
      <c r="Q39" s="235">
        <f t="shared" si="103"/>
        <v>1051</v>
      </c>
      <c r="R39" s="235">
        <f t="shared" si="104"/>
        <v>368</v>
      </c>
      <c r="S39" s="235">
        <f t="shared" si="105"/>
        <v>499</v>
      </c>
      <c r="T39" s="235">
        <f t="shared" si="106"/>
        <v>57</v>
      </c>
      <c r="U39" s="235">
        <f t="shared" si="107"/>
        <v>162</v>
      </c>
      <c r="W39" s="16" t="s">
        <v>185</v>
      </c>
      <c r="X39" s="616">
        <f t="shared" ref="X39:X102" si="108">SUM(FF39:FO39)</f>
        <v>63</v>
      </c>
      <c r="Y39" s="616">
        <f t="shared" ref="Y39:Y102" si="109">SUM(AU39:BD39)</f>
        <v>59</v>
      </c>
      <c r="Z39" s="616">
        <f t="shared" ref="Z39:Z102" si="110">SUM(FP39:FY39)</f>
        <v>116</v>
      </c>
      <c r="AA39" s="616">
        <f t="shared" ref="AA39:AA102" si="111">SUM(BE39:BN39)</f>
        <v>125</v>
      </c>
      <c r="AB39" s="616">
        <f t="shared" ref="AB39:AB102" si="112">SUM(FZ39:GI39)</f>
        <v>338</v>
      </c>
      <c r="AC39" s="616">
        <f t="shared" ref="AC39:AC102" si="113">SUM(BO39:BX39)</f>
        <v>371</v>
      </c>
      <c r="AD39" s="616">
        <f t="shared" ref="AD39:AD102" si="114">SUM(GJ39:GS39)</f>
        <v>372</v>
      </c>
      <c r="AE39" s="616">
        <f t="shared" ref="AE39:AE102" si="115">SUM(BY39:CH39)</f>
        <v>400</v>
      </c>
      <c r="AF39" s="616">
        <f t="shared" ref="AF39:AF102" si="116">SUM(GT39:HC39)</f>
        <v>345</v>
      </c>
      <c r="AG39" s="616">
        <f t="shared" ref="AG39:AG102" si="117">SUM(CI39:CR39)</f>
        <v>347</v>
      </c>
      <c r="AH39" s="616">
        <f t="shared" ref="AH39:AH102" si="118">SUM(HD39:HM39)</f>
        <v>242</v>
      </c>
      <c r="AI39" s="616">
        <f t="shared" ref="AI39:AI102" si="119">SUM(CS39:DB39)</f>
        <v>234</v>
      </c>
      <c r="AJ39" s="616">
        <f t="shared" ref="AJ39:AJ102" si="120">SUM(HN39:HW39)</f>
        <v>157</v>
      </c>
      <c r="AK39" s="616">
        <f t="shared" ref="AK39:AK102" si="121">SUM(DC39:DL39)</f>
        <v>179</v>
      </c>
      <c r="AL39" s="616">
        <f t="shared" ref="AL39:AL102" si="122">SUM(HX39:IG39)</f>
        <v>92</v>
      </c>
      <c r="AM39" s="616">
        <f t="shared" ref="AM39:AM102" si="123">SUM(DM39:DV39)</f>
        <v>104</v>
      </c>
      <c r="AN39" s="616">
        <f t="shared" ref="AN39:AN102" si="124">SUM(IH39:IQ39)</f>
        <v>59</v>
      </c>
      <c r="AO39" s="616">
        <f t="shared" ref="AO39:AO102" si="125">SUM(DW39:EF39)</f>
        <v>68</v>
      </c>
      <c r="AP39" s="616">
        <f t="shared" ref="AP39:AP102" si="126">SUM(IR39:JG39)</f>
        <v>10</v>
      </c>
      <c r="AQ39" s="616">
        <f t="shared" ref="AQ39:AQ102" si="127">SUM(EG39:FA39)</f>
        <v>24</v>
      </c>
      <c r="AR39" s="616">
        <f t="shared" ref="AR39:AR102" si="128">+FB39+JH39+NN39</f>
        <v>77</v>
      </c>
      <c r="AT39" s="16" t="s">
        <v>185</v>
      </c>
      <c r="AU39" s="13">
        <v>5</v>
      </c>
      <c r="AV39" s="13">
        <v>4</v>
      </c>
      <c r="AW39" s="13">
        <v>4</v>
      </c>
      <c r="AX39" s="13">
        <v>7</v>
      </c>
      <c r="AY39" s="13">
        <v>5</v>
      </c>
      <c r="AZ39" s="13">
        <v>8</v>
      </c>
      <c r="BA39" s="13">
        <v>7</v>
      </c>
      <c r="BB39" s="13">
        <v>6</v>
      </c>
      <c r="BC39" s="13">
        <v>7</v>
      </c>
      <c r="BD39" s="13">
        <v>6</v>
      </c>
      <c r="BE39" s="13">
        <v>10</v>
      </c>
      <c r="BF39" s="13">
        <v>4</v>
      </c>
      <c r="BG39" s="13">
        <v>5</v>
      </c>
      <c r="BH39" s="13">
        <v>14</v>
      </c>
      <c r="BI39" s="13">
        <v>10</v>
      </c>
      <c r="BJ39" s="13">
        <v>13</v>
      </c>
      <c r="BK39" s="13">
        <v>15</v>
      </c>
      <c r="BL39" s="13">
        <v>15</v>
      </c>
      <c r="BM39" s="13">
        <v>18</v>
      </c>
      <c r="BN39" s="13">
        <v>21</v>
      </c>
      <c r="BO39" s="13">
        <v>26</v>
      </c>
      <c r="BP39" s="13">
        <v>37</v>
      </c>
      <c r="BQ39" s="13">
        <v>31</v>
      </c>
      <c r="BR39" s="13">
        <v>34</v>
      </c>
      <c r="BS39" s="13">
        <v>37</v>
      </c>
      <c r="BT39" s="13">
        <v>46</v>
      </c>
      <c r="BU39" s="13">
        <v>39</v>
      </c>
      <c r="BV39" s="13">
        <v>40</v>
      </c>
      <c r="BW39" s="13">
        <v>40</v>
      </c>
      <c r="BX39" s="13">
        <v>41</v>
      </c>
      <c r="BY39" s="13">
        <v>39</v>
      </c>
      <c r="BZ39" s="13">
        <v>50</v>
      </c>
      <c r="CA39" s="13">
        <v>44</v>
      </c>
      <c r="CB39" s="13">
        <v>41</v>
      </c>
      <c r="CC39" s="13">
        <v>46</v>
      </c>
      <c r="CD39" s="13">
        <v>29</v>
      </c>
      <c r="CE39" s="13">
        <v>40</v>
      </c>
      <c r="CF39" s="13">
        <v>33</v>
      </c>
      <c r="CG39" s="13">
        <v>39</v>
      </c>
      <c r="CH39" s="13">
        <v>39</v>
      </c>
      <c r="CI39" s="13">
        <v>40</v>
      </c>
      <c r="CJ39" s="13">
        <v>36</v>
      </c>
      <c r="CK39" s="13">
        <v>36</v>
      </c>
      <c r="CL39" s="13">
        <v>38</v>
      </c>
      <c r="CM39" s="13">
        <v>34</v>
      </c>
      <c r="CN39" s="13">
        <v>38</v>
      </c>
      <c r="CO39" s="13">
        <v>36</v>
      </c>
      <c r="CP39" s="13">
        <v>29</v>
      </c>
      <c r="CQ39" s="13">
        <v>33</v>
      </c>
      <c r="CR39" s="13">
        <v>27</v>
      </c>
      <c r="CS39" s="13">
        <v>27</v>
      </c>
      <c r="CT39" s="13">
        <v>30</v>
      </c>
      <c r="CU39" s="13">
        <v>24</v>
      </c>
      <c r="CV39" s="13">
        <v>19</v>
      </c>
      <c r="CW39" s="13">
        <v>30</v>
      </c>
      <c r="CX39" s="13">
        <v>20</v>
      </c>
      <c r="CY39" s="13">
        <v>27</v>
      </c>
      <c r="CZ39" s="13">
        <v>23</v>
      </c>
      <c r="DA39" s="13">
        <v>19</v>
      </c>
      <c r="DB39" s="13">
        <v>15</v>
      </c>
      <c r="DC39" s="13">
        <v>23</v>
      </c>
      <c r="DD39" s="13">
        <v>24</v>
      </c>
      <c r="DE39" s="13">
        <v>23</v>
      </c>
      <c r="DF39" s="13">
        <v>21</v>
      </c>
      <c r="DG39" s="13">
        <v>16</v>
      </c>
      <c r="DH39" s="13">
        <v>17</v>
      </c>
      <c r="DI39" s="13">
        <v>13</v>
      </c>
      <c r="DJ39" s="13">
        <v>15</v>
      </c>
      <c r="DK39" s="13">
        <v>17</v>
      </c>
      <c r="DL39" s="13">
        <v>10</v>
      </c>
      <c r="DM39" s="13">
        <v>16</v>
      </c>
      <c r="DN39" s="13">
        <v>13</v>
      </c>
      <c r="DO39" s="13">
        <v>14</v>
      </c>
      <c r="DP39" s="13">
        <v>8</v>
      </c>
      <c r="DQ39" s="13">
        <v>5</v>
      </c>
      <c r="DR39" s="13">
        <v>8</v>
      </c>
      <c r="DS39" s="13">
        <v>8</v>
      </c>
      <c r="DT39" s="13">
        <v>15</v>
      </c>
      <c r="DU39" s="13">
        <v>6</v>
      </c>
      <c r="DV39" s="13">
        <v>11</v>
      </c>
      <c r="DW39" s="13">
        <v>5</v>
      </c>
      <c r="DX39" s="13">
        <v>5</v>
      </c>
      <c r="DY39" s="13">
        <v>8</v>
      </c>
      <c r="DZ39" s="13">
        <v>8</v>
      </c>
      <c r="EA39" s="13">
        <v>11</v>
      </c>
      <c r="EB39" s="13">
        <v>3</v>
      </c>
      <c r="EC39" s="13">
        <v>15</v>
      </c>
      <c r="ED39" s="13">
        <v>7</v>
      </c>
      <c r="EE39" s="13">
        <v>2</v>
      </c>
      <c r="EF39" s="13">
        <v>4</v>
      </c>
      <c r="EG39" s="13">
        <v>3</v>
      </c>
      <c r="EH39" s="13">
        <v>6</v>
      </c>
      <c r="EI39" s="13">
        <v>2</v>
      </c>
      <c r="EJ39" s="13">
        <v>3</v>
      </c>
      <c r="EK39" s="13">
        <v>4</v>
      </c>
      <c r="EL39" s="13">
        <v>2</v>
      </c>
      <c r="EM39" s="13">
        <v>1</v>
      </c>
      <c r="EN39" s="13"/>
      <c r="EO39" s="13">
        <v>1</v>
      </c>
      <c r="EP39" s="13"/>
      <c r="EQ39" s="13">
        <v>1</v>
      </c>
      <c r="ER39" s="13">
        <v>1</v>
      </c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57">
        <v>1911</v>
      </c>
      <c r="FD39" s="13">
        <v>1911</v>
      </c>
      <c r="FE39" s="16" t="s">
        <v>185</v>
      </c>
      <c r="FF39" s="13">
        <v>7</v>
      </c>
      <c r="FG39" s="13">
        <v>8</v>
      </c>
      <c r="FH39" s="13">
        <v>7</v>
      </c>
      <c r="FI39" s="13">
        <v>8</v>
      </c>
      <c r="FJ39" s="13">
        <v>5</v>
      </c>
      <c r="FK39" s="13">
        <v>7</v>
      </c>
      <c r="FL39" s="13">
        <v>6</v>
      </c>
      <c r="FM39" s="13">
        <v>6</v>
      </c>
      <c r="FN39" s="13">
        <v>4</v>
      </c>
      <c r="FO39" s="13">
        <v>5</v>
      </c>
      <c r="FP39" s="13">
        <v>5</v>
      </c>
      <c r="FQ39" s="13">
        <v>7</v>
      </c>
      <c r="FR39" s="13">
        <v>7</v>
      </c>
      <c r="FS39" s="13">
        <v>3</v>
      </c>
      <c r="FT39" s="13">
        <v>13</v>
      </c>
      <c r="FU39" s="13">
        <v>9</v>
      </c>
      <c r="FV39" s="13">
        <v>8</v>
      </c>
      <c r="FW39" s="13">
        <v>15</v>
      </c>
      <c r="FX39" s="13">
        <v>27</v>
      </c>
      <c r="FY39" s="13">
        <v>22</v>
      </c>
      <c r="FZ39" s="13">
        <v>27</v>
      </c>
      <c r="GA39" s="13">
        <v>27</v>
      </c>
      <c r="GB39" s="13">
        <v>31</v>
      </c>
      <c r="GC39" s="13">
        <v>30</v>
      </c>
      <c r="GD39" s="13">
        <v>33</v>
      </c>
      <c r="GE39" s="13">
        <v>34</v>
      </c>
      <c r="GF39" s="13">
        <v>34</v>
      </c>
      <c r="GG39" s="13">
        <v>38</v>
      </c>
      <c r="GH39" s="13">
        <v>41</v>
      </c>
      <c r="GI39" s="13">
        <v>43</v>
      </c>
      <c r="GJ39" s="13">
        <v>37</v>
      </c>
      <c r="GK39" s="13">
        <v>48</v>
      </c>
      <c r="GL39" s="13">
        <v>29</v>
      </c>
      <c r="GM39" s="13">
        <v>41</v>
      </c>
      <c r="GN39" s="13">
        <v>30</v>
      </c>
      <c r="GO39" s="13">
        <v>48</v>
      </c>
      <c r="GP39" s="13">
        <v>36</v>
      </c>
      <c r="GQ39" s="13">
        <v>30</v>
      </c>
      <c r="GR39" s="13">
        <v>42</v>
      </c>
      <c r="GS39" s="13">
        <v>31</v>
      </c>
      <c r="GT39" s="13">
        <v>32</v>
      </c>
      <c r="GU39" s="13">
        <v>42</v>
      </c>
      <c r="GV39" s="13">
        <v>31</v>
      </c>
      <c r="GW39" s="13">
        <v>34</v>
      </c>
      <c r="GX39" s="13">
        <v>35</v>
      </c>
      <c r="GY39" s="13">
        <v>38</v>
      </c>
      <c r="GZ39" s="13">
        <v>39</v>
      </c>
      <c r="HA39" s="13">
        <v>32</v>
      </c>
      <c r="HB39" s="13">
        <v>33</v>
      </c>
      <c r="HC39" s="13">
        <v>29</v>
      </c>
      <c r="HD39" s="13">
        <v>28</v>
      </c>
      <c r="HE39" s="13">
        <v>39</v>
      </c>
      <c r="HF39" s="13">
        <v>17</v>
      </c>
      <c r="HG39" s="13">
        <v>18</v>
      </c>
      <c r="HH39" s="13">
        <v>21</v>
      </c>
      <c r="HI39" s="13">
        <v>22</v>
      </c>
      <c r="HJ39" s="13">
        <v>24</v>
      </c>
      <c r="HK39" s="13">
        <v>29</v>
      </c>
      <c r="HL39" s="13">
        <v>26</v>
      </c>
      <c r="HM39" s="13">
        <v>18</v>
      </c>
      <c r="HN39" s="13">
        <v>15</v>
      </c>
      <c r="HO39" s="13">
        <v>23</v>
      </c>
      <c r="HP39" s="13">
        <v>12</v>
      </c>
      <c r="HQ39" s="13">
        <v>22</v>
      </c>
      <c r="HR39" s="13">
        <v>14</v>
      </c>
      <c r="HS39" s="13">
        <v>12</v>
      </c>
      <c r="HT39" s="13">
        <v>15</v>
      </c>
      <c r="HU39" s="13">
        <v>17</v>
      </c>
      <c r="HV39" s="13">
        <v>14</v>
      </c>
      <c r="HW39" s="13">
        <v>13</v>
      </c>
      <c r="HX39" s="13">
        <v>14</v>
      </c>
      <c r="HY39" s="13">
        <v>15</v>
      </c>
      <c r="HZ39" s="13">
        <v>15</v>
      </c>
      <c r="IA39" s="13">
        <v>12</v>
      </c>
      <c r="IB39" s="13">
        <v>7</v>
      </c>
      <c r="IC39" s="13">
        <v>9</v>
      </c>
      <c r="ID39" s="13">
        <v>7</v>
      </c>
      <c r="IE39" s="13">
        <v>4</v>
      </c>
      <c r="IF39" s="13">
        <v>2</v>
      </c>
      <c r="IG39" s="13">
        <v>7</v>
      </c>
      <c r="IH39" s="13">
        <v>8</v>
      </c>
      <c r="II39" s="13">
        <v>9</v>
      </c>
      <c r="IJ39" s="13">
        <v>1</v>
      </c>
      <c r="IK39" s="13">
        <v>9</v>
      </c>
      <c r="IL39" s="13">
        <v>4</v>
      </c>
      <c r="IM39" s="13">
        <v>8</v>
      </c>
      <c r="IN39" s="13">
        <v>5</v>
      </c>
      <c r="IO39" s="13">
        <v>6</v>
      </c>
      <c r="IP39" s="13">
        <v>6</v>
      </c>
      <c r="IQ39" s="13">
        <v>3</v>
      </c>
      <c r="IR39" s="13">
        <v>3</v>
      </c>
      <c r="IS39" s="13">
        <v>1</v>
      </c>
      <c r="IT39" s="13">
        <v>4</v>
      </c>
      <c r="IU39" s="13">
        <v>1</v>
      </c>
      <c r="IV39" s="13"/>
      <c r="IW39" s="13"/>
      <c r="IX39" s="13"/>
      <c r="IY39" s="13"/>
      <c r="IZ39" s="13">
        <v>1</v>
      </c>
      <c r="JA39" s="13"/>
      <c r="JB39" s="13"/>
      <c r="JC39" s="13"/>
      <c r="JD39" s="13"/>
      <c r="JE39" s="13"/>
      <c r="JF39" s="13"/>
      <c r="JG39" s="13"/>
      <c r="JH39" s="13"/>
      <c r="JI39" s="57">
        <v>1794</v>
      </c>
      <c r="JJ39" s="13"/>
      <c r="JK39" s="13">
        <v>1</v>
      </c>
      <c r="JL39" s="13"/>
      <c r="JM39" s="13"/>
      <c r="JN39" s="13">
        <v>1</v>
      </c>
      <c r="JO39" s="13"/>
      <c r="JP39" s="13">
        <v>1</v>
      </c>
      <c r="JQ39" s="13"/>
      <c r="JR39" s="13"/>
      <c r="JS39" s="13">
        <v>2</v>
      </c>
      <c r="JT39" s="13">
        <v>2</v>
      </c>
      <c r="JU39" s="13">
        <v>1</v>
      </c>
      <c r="JV39" s="13"/>
      <c r="JW39" s="13">
        <v>2</v>
      </c>
      <c r="JX39" s="13"/>
      <c r="JY39" s="13">
        <v>2</v>
      </c>
      <c r="JZ39" s="13">
        <v>1</v>
      </c>
      <c r="KA39" s="13">
        <v>2</v>
      </c>
      <c r="KB39" s="13">
        <v>4</v>
      </c>
      <c r="KC39" s="13"/>
      <c r="KD39" s="13"/>
      <c r="KE39" s="13"/>
      <c r="KF39" s="13">
        <v>1</v>
      </c>
      <c r="KG39" s="13">
        <v>2</v>
      </c>
      <c r="KH39" s="13">
        <v>1</v>
      </c>
      <c r="KI39" s="13"/>
      <c r="KJ39" s="13"/>
      <c r="KK39" s="13"/>
      <c r="KL39" s="13">
        <v>1</v>
      </c>
      <c r="KM39" s="13">
        <v>1</v>
      </c>
      <c r="KN39" s="13">
        <v>1</v>
      </c>
      <c r="KO39" s="13">
        <v>1</v>
      </c>
      <c r="KP39" s="13">
        <v>4</v>
      </c>
      <c r="KQ39" s="13">
        <v>2</v>
      </c>
      <c r="KR39" s="13">
        <v>3</v>
      </c>
      <c r="KS39" s="13">
        <v>1</v>
      </c>
      <c r="KT39" s="13"/>
      <c r="KU39" s="13">
        <v>2</v>
      </c>
      <c r="KV39" s="13"/>
      <c r="KW39" s="13">
        <v>1</v>
      </c>
      <c r="KX39" s="13">
        <v>2</v>
      </c>
      <c r="KY39" s="13">
        <v>3</v>
      </c>
      <c r="KZ39" s="13"/>
      <c r="LA39" s="13">
        <v>1</v>
      </c>
      <c r="LB39" s="13"/>
      <c r="LC39" s="13">
        <v>1</v>
      </c>
      <c r="LD39" s="13">
        <v>2</v>
      </c>
      <c r="LE39" s="13"/>
      <c r="LF39" s="13"/>
      <c r="LG39" s="13">
        <v>1</v>
      </c>
      <c r="LH39" s="13"/>
      <c r="LI39" s="13">
        <v>1</v>
      </c>
      <c r="LJ39" s="13">
        <v>1</v>
      </c>
      <c r="LK39" s="13"/>
      <c r="LL39" s="13"/>
      <c r="LM39" s="13">
        <v>1</v>
      </c>
      <c r="LN39" s="13">
        <v>1</v>
      </c>
      <c r="LO39" s="13"/>
      <c r="LP39" s="13"/>
      <c r="LQ39" s="13">
        <v>1</v>
      </c>
      <c r="LR39" s="13">
        <v>1</v>
      </c>
      <c r="LS39" s="13"/>
      <c r="LT39" s="13"/>
      <c r="LU39" s="13"/>
      <c r="LV39" s="13"/>
      <c r="LW39" s="13"/>
      <c r="LX39" s="13"/>
      <c r="LY39" s="13">
        <v>1</v>
      </c>
      <c r="LZ39" s="13"/>
      <c r="MA39" s="13">
        <v>2</v>
      </c>
      <c r="MB39" s="13"/>
      <c r="MC39" s="13"/>
      <c r="MD39" s="13"/>
      <c r="ME39" s="13"/>
      <c r="MF39" s="13"/>
      <c r="MG39" s="13"/>
      <c r="MH39" s="13">
        <v>1</v>
      </c>
      <c r="MI39" s="13"/>
      <c r="MJ39" s="13"/>
      <c r="MK39" s="13"/>
      <c r="ML39" s="13"/>
      <c r="MM39" s="13">
        <v>2</v>
      </c>
      <c r="MN39" s="13"/>
      <c r="MO39" s="13"/>
      <c r="MP39" s="13">
        <v>3</v>
      </c>
      <c r="MQ39" s="13">
        <v>2</v>
      </c>
      <c r="MR39" s="13"/>
      <c r="MS39" s="13">
        <v>1</v>
      </c>
      <c r="MT39" s="13">
        <v>1</v>
      </c>
      <c r="MU39" s="13"/>
      <c r="MV39" s="13">
        <v>1</v>
      </c>
      <c r="MW39" s="13"/>
      <c r="MX39" s="13">
        <v>1</v>
      </c>
      <c r="MY39" s="13">
        <v>1</v>
      </c>
      <c r="MZ39" s="13"/>
      <c r="NA39" s="13">
        <v>1</v>
      </c>
      <c r="NB39" s="13">
        <v>1</v>
      </c>
      <c r="NC39" s="13">
        <v>1</v>
      </c>
      <c r="ND39" s="13"/>
      <c r="NE39" s="13"/>
      <c r="NF39" s="13"/>
      <c r="NG39" s="13"/>
      <c r="NH39" s="13"/>
      <c r="NI39" s="13"/>
      <c r="NJ39" s="13"/>
      <c r="NK39" s="13"/>
      <c r="NL39" s="13"/>
      <c r="NM39" s="13">
        <v>2</v>
      </c>
      <c r="NN39" s="57">
        <v>77</v>
      </c>
      <c r="NO39" s="13">
        <v>1871</v>
      </c>
    </row>
    <row r="40" spans="1:379">
      <c r="A40" s="8" t="s">
        <v>51</v>
      </c>
      <c r="B40" s="235">
        <f t="shared" si="88"/>
        <v>31</v>
      </c>
      <c r="C40" s="235">
        <f t="shared" si="89"/>
        <v>31</v>
      </c>
      <c r="D40" s="235">
        <f t="shared" si="90"/>
        <v>88</v>
      </c>
      <c r="E40" s="235">
        <f t="shared" si="91"/>
        <v>138</v>
      </c>
      <c r="F40" s="235">
        <f t="shared" si="92"/>
        <v>305</v>
      </c>
      <c r="G40" s="235">
        <f t="shared" si="93"/>
        <v>345</v>
      </c>
      <c r="H40" s="235">
        <f t="shared" si="94"/>
        <v>418</v>
      </c>
      <c r="I40" s="235">
        <f t="shared" si="95"/>
        <v>398</v>
      </c>
      <c r="J40" s="235">
        <f t="shared" si="96"/>
        <v>304</v>
      </c>
      <c r="K40" s="235">
        <f t="shared" si="97"/>
        <v>313</v>
      </c>
      <c r="L40" s="235">
        <f t="shared" si="98"/>
        <v>227</v>
      </c>
      <c r="M40" s="235">
        <f t="shared" si="99"/>
        <v>260</v>
      </c>
      <c r="N40" s="235">
        <f t="shared" si="100"/>
        <v>168</v>
      </c>
      <c r="O40" s="235">
        <f t="shared" si="101"/>
        <v>159</v>
      </c>
      <c r="P40" s="235">
        <f t="shared" si="102"/>
        <v>76</v>
      </c>
      <c r="Q40" s="235">
        <f t="shared" si="103"/>
        <v>96</v>
      </c>
      <c r="R40" s="235">
        <f t="shared" si="104"/>
        <v>26</v>
      </c>
      <c r="S40" s="235">
        <f t="shared" si="105"/>
        <v>48</v>
      </c>
      <c r="T40" s="235">
        <f t="shared" si="106"/>
        <v>9</v>
      </c>
      <c r="U40" s="235">
        <f t="shared" si="107"/>
        <v>13</v>
      </c>
      <c r="W40" s="16" t="s">
        <v>186</v>
      </c>
      <c r="X40" s="616">
        <f t="shared" si="108"/>
        <v>123</v>
      </c>
      <c r="Y40" s="616">
        <f t="shared" si="109"/>
        <v>113</v>
      </c>
      <c r="Z40" s="616">
        <f t="shared" si="110"/>
        <v>251</v>
      </c>
      <c r="AA40" s="616">
        <f t="shared" si="111"/>
        <v>308</v>
      </c>
      <c r="AB40" s="616">
        <f t="shared" si="112"/>
        <v>468</v>
      </c>
      <c r="AC40" s="616">
        <f t="shared" si="113"/>
        <v>588</v>
      </c>
      <c r="AD40" s="616">
        <f t="shared" si="114"/>
        <v>500</v>
      </c>
      <c r="AE40" s="616">
        <f t="shared" si="115"/>
        <v>575</v>
      </c>
      <c r="AF40" s="616">
        <f t="shared" si="116"/>
        <v>484</v>
      </c>
      <c r="AG40" s="616">
        <f t="shared" si="117"/>
        <v>583</v>
      </c>
      <c r="AH40" s="616">
        <f t="shared" si="118"/>
        <v>379</v>
      </c>
      <c r="AI40" s="616">
        <f t="shared" si="119"/>
        <v>440</v>
      </c>
      <c r="AJ40" s="616">
        <f t="shared" si="120"/>
        <v>287</v>
      </c>
      <c r="AK40" s="616">
        <f t="shared" si="121"/>
        <v>236</v>
      </c>
      <c r="AL40" s="616">
        <f t="shared" si="122"/>
        <v>170</v>
      </c>
      <c r="AM40" s="616">
        <f t="shared" si="123"/>
        <v>165</v>
      </c>
      <c r="AN40" s="616">
        <f t="shared" si="124"/>
        <v>82</v>
      </c>
      <c r="AO40" s="616">
        <f t="shared" si="125"/>
        <v>95</v>
      </c>
      <c r="AP40" s="616">
        <f t="shared" si="126"/>
        <v>12</v>
      </c>
      <c r="AQ40" s="616">
        <f t="shared" si="127"/>
        <v>29</v>
      </c>
      <c r="AR40" s="616">
        <f t="shared" si="128"/>
        <v>62</v>
      </c>
      <c r="AT40" s="16" t="s">
        <v>186</v>
      </c>
      <c r="AU40" s="13">
        <v>4</v>
      </c>
      <c r="AV40" s="13">
        <v>13</v>
      </c>
      <c r="AW40" s="13">
        <v>18</v>
      </c>
      <c r="AX40" s="13">
        <v>9</v>
      </c>
      <c r="AY40" s="13">
        <v>6</v>
      </c>
      <c r="AZ40" s="13">
        <v>12</v>
      </c>
      <c r="BA40" s="13">
        <v>14</v>
      </c>
      <c r="BB40" s="13">
        <v>8</v>
      </c>
      <c r="BC40" s="13">
        <v>12</v>
      </c>
      <c r="BD40" s="13">
        <v>17</v>
      </c>
      <c r="BE40" s="13">
        <v>16</v>
      </c>
      <c r="BF40" s="13">
        <v>11</v>
      </c>
      <c r="BG40" s="13">
        <v>22</v>
      </c>
      <c r="BH40" s="13">
        <v>25</v>
      </c>
      <c r="BI40" s="13">
        <v>22</v>
      </c>
      <c r="BJ40" s="13">
        <v>37</v>
      </c>
      <c r="BK40" s="13">
        <v>36</v>
      </c>
      <c r="BL40" s="13">
        <v>48</v>
      </c>
      <c r="BM40" s="13">
        <v>43</v>
      </c>
      <c r="BN40" s="13">
        <v>48</v>
      </c>
      <c r="BO40" s="13">
        <v>69</v>
      </c>
      <c r="BP40" s="13">
        <v>43</v>
      </c>
      <c r="BQ40" s="13">
        <v>60</v>
      </c>
      <c r="BR40" s="13">
        <v>52</v>
      </c>
      <c r="BS40" s="13">
        <v>67</v>
      </c>
      <c r="BT40" s="13">
        <v>50</v>
      </c>
      <c r="BU40" s="13">
        <v>70</v>
      </c>
      <c r="BV40" s="13">
        <v>63</v>
      </c>
      <c r="BW40" s="13">
        <v>48</v>
      </c>
      <c r="BX40" s="13">
        <v>66</v>
      </c>
      <c r="BY40" s="13">
        <v>55</v>
      </c>
      <c r="BZ40" s="13">
        <v>57</v>
      </c>
      <c r="CA40" s="13">
        <v>55</v>
      </c>
      <c r="CB40" s="13">
        <v>67</v>
      </c>
      <c r="CC40" s="13">
        <v>56</v>
      </c>
      <c r="CD40" s="13">
        <v>56</v>
      </c>
      <c r="CE40" s="13">
        <v>40</v>
      </c>
      <c r="CF40" s="13">
        <v>59</v>
      </c>
      <c r="CG40" s="13">
        <v>67</v>
      </c>
      <c r="CH40" s="13">
        <v>63</v>
      </c>
      <c r="CI40" s="13">
        <v>72</v>
      </c>
      <c r="CJ40" s="13">
        <v>66</v>
      </c>
      <c r="CK40" s="13">
        <v>64</v>
      </c>
      <c r="CL40" s="13">
        <v>66</v>
      </c>
      <c r="CM40" s="13">
        <v>54</v>
      </c>
      <c r="CN40" s="13">
        <v>55</v>
      </c>
      <c r="CO40" s="13">
        <v>60</v>
      </c>
      <c r="CP40" s="13">
        <v>41</v>
      </c>
      <c r="CQ40" s="13">
        <v>48</v>
      </c>
      <c r="CR40" s="13">
        <v>57</v>
      </c>
      <c r="CS40" s="13">
        <v>60</v>
      </c>
      <c r="CT40" s="13">
        <v>40</v>
      </c>
      <c r="CU40" s="13">
        <v>41</v>
      </c>
      <c r="CV40" s="13">
        <v>47</v>
      </c>
      <c r="CW40" s="13">
        <v>48</v>
      </c>
      <c r="CX40" s="13">
        <v>50</v>
      </c>
      <c r="CY40" s="13">
        <v>42</v>
      </c>
      <c r="CZ40" s="13">
        <v>40</v>
      </c>
      <c r="DA40" s="13">
        <v>45</v>
      </c>
      <c r="DB40" s="13">
        <v>27</v>
      </c>
      <c r="DC40" s="13">
        <v>29</v>
      </c>
      <c r="DD40" s="13">
        <v>20</v>
      </c>
      <c r="DE40" s="13">
        <v>25</v>
      </c>
      <c r="DF40" s="13">
        <v>29</v>
      </c>
      <c r="DG40" s="13">
        <v>26</v>
      </c>
      <c r="DH40" s="13">
        <v>13</v>
      </c>
      <c r="DI40" s="13">
        <v>24</v>
      </c>
      <c r="DJ40" s="13">
        <v>28</v>
      </c>
      <c r="DK40" s="13">
        <v>24</v>
      </c>
      <c r="DL40" s="13">
        <v>18</v>
      </c>
      <c r="DM40" s="13">
        <v>18</v>
      </c>
      <c r="DN40" s="13">
        <v>24</v>
      </c>
      <c r="DO40" s="13">
        <v>17</v>
      </c>
      <c r="DP40" s="13">
        <v>22</v>
      </c>
      <c r="DQ40" s="13">
        <v>14</v>
      </c>
      <c r="DR40" s="13">
        <v>11</v>
      </c>
      <c r="DS40" s="13">
        <v>19</v>
      </c>
      <c r="DT40" s="13">
        <v>13</v>
      </c>
      <c r="DU40" s="13">
        <v>12</v>
      </c>
      <c r="DV40" s="13">
        <v>15</v>
      </c>
      <c r="DW40" s="13">
        <v>11</v>
      </c>
      <c r="DX40" s="13">
        <v>13</v>
      </c>
      <c r="DY40" s="13">
        <v>7</v>
      </c>
      <c r="DZ40" s="13">
        <v>5</v>
      </c>
      <c r="EA40" s="13">
        <v>16</v>
      </c>
      <c r="EB40" s="13">
        <v>5</v>
      </c>
      <c r="EC40" s="13">
        <v>6</v>
      </c>
      <c r="ED40" s="13">
        <v>15</v>
      </c>
      <c r="EE40" s="13">
        <v>10</v>
      </c>
      <c r="EF40" s="13">
        <v>7</v>
      </c>
      <c r="EG40" s="13">
        <v>6</v>
      </c>
      <c r="EH40" s="13">
        <v>6</v>
      </c>
      <c r="EI40" s="13">
        <v>3</v>
      </c>
      <c r="EJ40" s="13">
        <v>4</v>
      </c>
      <c r="EK40" s="13">
        <v>4</v>
      </c>
      <c r="EL40" s="13">
        <v>3</v>
      </c>
      <c r="EM40" s="13">
        <v>1</v>
      </c>
      <c r="EN40" s="13">
        <v>2</v>
      </c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57">
        <v>3132</v>
      </c>
      <c r="FD40" s="13">
        <v>3132</v>
      </c>
      <c r="FE40" s="16" t="s">
        <v>186</v>
      </c>
      <c r="FF40" s="13">
        <v>4</v>
      </c>
      <c r="FG40" s="13">
        <v>15</v>
      </c>
      <c r="FH40" s="13">
        <v>8</v>
      </c>
      <c r="FI40" s="13">
        <v>14</v>
      </c>
      <c r="FJ40" s="13">
        <v>16</v>
      </c>
      <c r="FK40" s="13">
        <v>10</v>
      </c>
      <c r="FL40" s="13">
        <v>17</v>
      </c>
      <c r="FM40" s="13">
        <v>12</v>
      </c>
      <c r="FN40" s="13">
        <v>15</v>
      </c>
      <c r="FO40" s="13">
        <v>12</v>
      </c>
      <c r="FP40" s="13">
        <v>14</v>
      </c>
      <c r="FQ40" s="13">
        <v>9</v>
      </c>
      <c r="FR40" s="13">
        <v>15</v>
      </c>
      <c r="FS40" s="13">
        <v>27</v>
      </c>
      <c r="FT40" s="13">
        <v>27</v>
      </c>
      <c r="FU40" s="13">
        <v>31</v>
      </c>
      <c r="FV40" s="13">
        <v>19</v>
      </c>
      <c r="FW40" s="13">
        <v>39</v>
      </c>
      <c r="FX40" s="13">
        <v>39</v>
      </c>
      <c r="FY40" s="13">
        <v>31</v>
      </c>
      <c r="FZ40" s="13">
        <v>40</v>
      </c>
      <c r="GA40" s="13">
        <v>44</v>
      </c>
      <c r="GB40" s="13">
        <v>48</v>
      </c>
      <c r="GC40" s="13">
        <v>49</v>
      </c>
      <c r="GD40" s="13">
        <v>49</v>
      </c>
      <c r="GE40" s="13">
        <v>45</v>
      </c>
      <c r="GF40" s="13">
        <v>39</v>
      </c>
      <c r="GG40" s="13">
        <v>57</v>
      </c>
      <c r="GH40" s="13">
        <v>41</v>
      </c>
      <c r="GI40" s="13">
        <v>56</v>
      </c>
      <c r="GJ40" s="13">
        <v>51</v>
      </c>
      <c r="GK40" s="13">
        <v>48</v>
      </c>
      <c r="GL40" s="13">
        <v>54</v>
      </c>
      <c r="GM40" s="13">
        <v>59</v>
      </c>
      <c r="GN40" s="13">
        <v>45</v>
      </c>
      <c r="GO40" s="13">
        <v>52</v>
      </c>
      <c r="GP40" s="13">
        <v>45</v>
      </c>
      <c r="GQ40" s="13">
        <v>51</v>
      </c>
      <c r="GR40" s="13">
        <v>36</v>
      </c>
      <c r="GS40" s="13">
        <v>59</v>
      </c>
      <c r="GT40" s="13">
        <v>47</v>
      </c>
      <c r="GU40" s="13">
        <v>78</v>
      </c>
      <c r="GV40" s="13">
        <v>48</v>
      </c>
      <c r="GW40" s="13">
        <v>45</v>
      </c>
      <c r="GX40" s="13">
        <v>34</v>
      </c>
      <c r="GY40" s="13">
        <v>57</v>
      </c>
      <c r="GZ40" s="13">
        <v>49</v>
      </c>
      <c r="HA40" s="13">
        <v>47</v>
      </c>
      <c r="HB40" s="13">
        <v>40</v>
      </c>
      <c r="HC40" s="13">
        <v>39</v>
      </c>
      <c r="HD40" s="13">
        <v>53</v>
      </c>
      <c r="HE40" s="13">
        <v>45</v>
      </c>
      <c r="HF40" s="13">
        <v>31</v>
      </c>
      <c r="HG40" s="13">
        <v>30</v>
      </c>
      <c r="HH40" s="13">
        <v>30</v>
      </c>
      <c r="HI40" s="13">
        <v>31</v>
      </c>
      <c r="HJ40" s="13">
        <v>48</v>
      </c>
      <c r="HK40" s="13">
        <v>40</v>
      </c>
      <c r="HL40" s="13">
        <v>29</v>
      </c>
      <c r="HM40" s="13">
        <v>42</v>
      </c>
      <c r="HN40" s="13">
        <v>36</v>
      </c>
      <c r="HO40" s="13">
        <v>28</v>
      </c>
      <c r="HP40" s="13">
        <v>30</v>
      </c>
      <c r="HQ40" s="13">
        <v>31</v>
      </c>
      <c r="HR40" s="13">
        <v>26</v>
      </c>
      <c r="HS40" s="13">
        <v>29</v>
      </c>
      <c r="HT40" s="13">
        <v>31</v>
      </c>
      <c r="HU40" s="13">
        <v>22</v>
      </c>
      <c r="HV40" s="13">
        <v>32</v>
      </c>
      <c r="HW40" s="13">
        <v>22</v>
      </c>
      <c r="HX40" s="13">
        <v>17</v>
      </c>
      <c r="HY40" s="13">
        <v>22</v>
      </c>
      <c r="HZ40" s="13">
        <v>16</v>
      </c>
      <c r="IA40" s="13">
        <v>15</v>
      </c>
      <c r="IB40" s="13">
        <v>26</v>
      </c>
      <c r="IC40" s="13">
        <v>14</v>
      </c>
      <c r="ID40" s="13">
        <v>17</v>
      </c>
      <c r="IE40" s="13">
        <v>14</v>
      </c>
      <c r="IF40" s="13">
        <v>16</v>
      </c>
      <c r="IG40" s="13">
        <v>13</v>
      </c>
      <c r="IH40" s="13">
        <v>12</v>
      </c>
      <c r="II40" s="13">
        <v>13</v>
      </c>
      <c r="IJ40" s="13">
        <v>5</v>
      </c>
      <c r="IK40" s="13">
        <v>10</v>
      </c>
      <c r="IL40" s="13">
        <v>15</v>
      </c>
      <c r="IM40" s="13">
        <v>8</v>
      </c>
      <c r="IN40" s="13">
        <v>8</v>
      </c>
      <c r="IO40" s="13">
        <v>4</v>
      </c>
      <c r="IP40" s="13">
        <v>2</v>
      </c>
      <c r="IQ40" s="13">
        <v>5</v>
      </c>
      <c r="IR40" s="13">
        <v>2</v>
      </c>
      <c r="IS40" s="13">
        <v>2</v>
      </c>
      <c r="IT40" s="13">
        <v>4</v>
      </c>
      <c r="IU40" s="13"/>
      <c r="IV40" s="13">
        <v>1</v>
      </c>
      <c r="IW40" s="13">
        <v>2</v>
      </c>
      <c r="IX40" s="13"/>
      <c r="IY40" s="13">
        <v>1</v>
      </c>
      <c r="IZ40" s="13"/>
      <c r="JA40" s="13"/>
      <c r="JB40" s="13"/>
      <c r="JC40" s="13"/>
      <c r="JD40" s="13"/>
      <c r="JE40" s="13"/>
      <c r="JF40" s="13"/>
      <c r="JG40" s="13"/>
      <c r="JH40" s="13"/>
      <c r="JI40" s="57">
        <v>2756</v>
      </c>
      <c r="JJ40" s="13"/>
      <c r="JK40" s="13">
        <v>1</v>
      </c>
      <c r="JL40" s="13"/>
      <c r="JM40" s="13"/>
      <c r="JN40" s="13">
        <v>1</v>
      </c>
      <c r="JO40" s="13"/>
      <c r="JP40" s="13">
        <v>1</v>
      </c>
      <c r="JQ40" s="13"/>
      <c r="JR40" s="13"/>
      <c r="JS40" s="13">
        <v>1</v>
      </c>
      <c r="JT40" s="13"/>
      <c r="JU40" s="13">
        <v>1</v>
      </c>
      <c r="JV40" s="13">
        <v>1</v>
      </c>
      <c r="JW40" s="13"/>
      <c r="JX40" s="13">
        <v>1</v>
      </c>
      <c r="JY40" s="13">
        <v>2</v>
      </c>
      <c r="JZ40" s="13">
        <v>2</v>
      </c>
      <c r="KA40" s="13">
        <v>2</v>
      </c>
      <c r="KB40" s="13">
        <v>1</v>
      </c>
      <c r="KC40" s="13">
        <v>1</v>
      </c>
      <c r="KD40" s="13"/>
      <c r="KE40" s="13"/>
      <c r="KF40" s="13"/>
      <c r="KG40" s="13">
        <v>1</v>
      </c>
      <c r="KH40" s="13">
        <v>1</v>
      </c>
      <c r="KI40" s="13">
        <v>1</v>
      </c>
      <c r="KJ40" s="13">
        <v>2</v>
      </c>
      <c r="KK40" s="13"/>
      <c r="KL40" s="13"/>
      <c r="KM40" s="13"/>
      <c r="KN40" s="13"/>
      <c r="KO40" s="13">
        <v>1</v>
      </c>
      <c r="KP40" s="13">
        <v>2</v>
      </c>
      <c r="KQ40" s="13">
        <v>2</v>
      </c>
      <c r="KR40" s="13">
        <v>3</v>
      </c>
      <c r="KS40" s="13"/>
      <c r="KT40" s="13">
        <v>1</v>
      </c>
      <c r="KU40" s="13">
        <v>2</v>
      </c>
      <c r="KV40" s="13">
        <v>3</v>
      </c>
      <c r="KW40" s="13"/>
      <c r="KX40" s="13"/>
      <c r="KY40" s="13">
        <v>7</v>
      </c>
      <c r="KZ40" s="13"/>
      <c r="LA40" s="13"/>
      <c r="LB40" s="13">
        <v>1</v>
      </c>
      <c r="LC40" s="13"/>
      <c r="LD40" s="13">
        <v>2</v>
      </c>
      <c r="LE40" s="13"/>
      <c r="LF40" s="13"/>
      <c r="LG40" s="13"/>
      <c r="LH40" s="13">
        <v>2</v>
      </c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>
        <v>1</v>
      </c>
      <c r="LX40" s="13"/>
      <c r="LY40" s="13">
        <v>1</v>
      </c>
      <c r="LZ40" s="13"/>
      <c r="MA40" s="13"/>
      <c r="MB40" s="13"/>
      <c r="MC40" s="13"/>
      <c r="MD40" s="13">
        <v>1</v>
      </c>
      <c r="ME40" s="13">
        <v>1</v>
      </c>
      <c r="MF40" s="13">
        <v>1</v>
      </c>
      <c r="MG40" s="13"/>
      <c r="MH40" s="13"/>
      <c r="MI40" s="13"/>
      <c r="MJ40" s="13"/>
      <c r="MK40" s="13"/>
      <c r="ML40" s="13"/>
      <c r="MM40" s="13">
        <v>2</v>
      </c>
      <c r="MN40" s="13"/>
      <c r="MO40" s="13"/>
      <c r="MP40" s="13">
        <v>1</v>
      </c>
      <c r="MQ40" s="13">
        <v>1</v>
      </c>
      <c r="MR40" s="13"/>
      <c r="MS40" s="13"/>
      <c r="MT40" s="13">
        <v>1</v>
      </c>
      <c r="MU40" s="13">
        <v>1</v>
      </c>
      <c r="MV40" s="13"/>
      <c r="MW40" s="13">
        <v>1</v>
      </c>
      <c r="MX40" s="13">
        <v>1</v>
      </c>
      <c r="MY40" s="13">
        <v>1</v>
      </c>
      <c r="MZ40" s="13"/>
      <c r="NA40" s="13"/>
      <c r="NB40" s="13">
        <v>1</v>
      </c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>
        <v>1</v>
      </c>
      <c r="NN40" s="57">
        <v>62</v>
      </c>
      <c r="NO40" s="13">
        <v>2818</v>
      </c>
    </row>
    <row r="41" spans="1:379">
      <c r="A41" s="9" t="s">
        <v>52</v>
      </c>
      <c r="B41" s="235">
        <f t="shared" si="88"/>
        <v>560</v>
      </c>
      <c r="C41" s="235">
        <f t="shared" si="89"/>
        <v>499</v>
      </c>
      <c r="D41" s="235">
        <f t="shared" si="90"/>
        <v>1538</v>
      </c>
      <c r="E41" s="235">
        <f t="shared" si="91"/>
        <v>1649</v>
      </c>
      <c r="F41" s="235">
        <f t="shared" si="92"/>
        <v>4925</v>
      </c>
      <c r="G41" s="235">
        <f t="shared" si="93"/>
        <v>4925</v>
      </c>
      <c r="H41" s="235">
        <f t="shared" si="94"/>
        <v>5179</v>
      </c>
      <c r="I41" s="235">
        <f t="shared" si="95"/>
        <v>5203</v>
      </c>
      <c r="J41" s="235">
        <f t="shared" si="96"/>
        <v>4294</v>
      </c>
      <c r="K41" s="235">
        <f t="shared" si="97"/>
        <v>4501</v>
      </c>
      <c r="L41" s="235">
        <f t="shared" si="98"/>
        <v>3066</v>
      </c>
      <c r="M41" s="235">
        <f t="shared" si="99"/>
        <v>3231</v>
      </c>
      <c r="N41" s="235">
        <f t="shared" si="100"/>
        <v>1798</v>
      </c>
      <c r="O41" s="235">
        <f t="shared" si="101"/>
        <v>1701</v>
      </c>
      <c r="P41" s="235">
        <f t="shared" si="102"/>
        <v>880</v>
      </c>
      <c r="Q41" s="235">
        <f t="shared" si="103"/>
        <v>882</v>
      </c>
      <c r="R41" s="235">
        <f t="shared" si="104"/>
        <v>310</v>
      </c>
      <c r="S41" s="235">
        <f t="shared" si="105"/>
        <v>567</v>
      </c>
      <c r="T41" s="235">
        <f t="shared" si="106"/>
        <v>74</v>
      </c>
      <c r="U41" s="235">
        <f t="shared" si="107"/>
        <v>210</v>
      </c>
      <c r="W41" s="16" t="s">
        <v>47</v>
      </c>
      <c r="X41" s="616">
        <f t="shared" si="108"/>
        <v>9</v>
      </c>
      <c r="Y41" s="616">
        <f t="shared" si="109"/>
        <v>7</v>
      </c>
      <c r="Z41" s="616">
        <f t="shared" si="110"/>
        <v>76</v>
      </c>
      <c r="AA41" s="616">
        <f t="shared" si="111"/>
        <v>59</v>
      </c>
      <c r="AB41" s="616">
        <f t="shared" si="112"/>
        <v>102</v>
      </c>
      <c r="AC41" s="616">
        <f t="shared" si="113"/>
        <v>97</v>
      </c>
      <c r="AD41" s="616">
        <f t="shared" si="114"/>
        <v>119</v>
      </c>
      <c r="AE41" s="616">
        <f t="shared" si="115"/>
        <v>117</v>
      </c>
      <c r="AF41" s="616">
        <f t="shared" si="116"/>
        <v>101</v>
      </c>
      <c r="AG41" s="616">
        <f t="shared" si="117"/>
        <v>114</v>
      </c>
      <c r="AH41" s="616">
        <f t="shared" si="118"/>
        <v>76</v>
      </c>
      <c r="AI41" s="616">
        <f t="shared" si="119"/>
        <v>93</v>
      </c>
      <c r="AJ41" s="616">
        <f t="shared" si="120"/>
        <v>55</v>
      </c>
      <c r="AK41" s="616">
        <f t="shared" si="121"/>
        <v>27</v>
      </c>
      <c r="AL41" s="616">
        <f t="shared" si="122"/>
        <v>23</v>
      </c>
      <c r="AM41" s="616">
        <f t="shared" si="123"/>
        <v>37</v>
      </c>
      <c r="AN41" s="616">
        <f t="shared" si="124"/>
        <v>7</v>
      </c>
      <c r="AO41" s="616">
        <f t="shared" si="125"/>
        <v>25</v>
      </c>
      <c r="AP41" s="616">
        <f t="shared" si="126"/>
        <v>3</v>
      </c>
      <c r="AQ41" s="616">
        <f t="shared" si="127"/>
        <v>5</v>
      </c>
      <c r="AR41" s="616">
        <f t="shared" si="128"/>
        <v>32</v>
      </c>
      <c r="AT41" s="16" t="s">
        <v>47</v>
      </c>
      <c r="AU41" s="13"/>
      <c r="AV41" s="13">
        <v>1</v>
      </c>
      <c r="AW41" s="13"/>
      <c r="AX41" s="13"/>
      <c r="AY41" s="13"/>
      <c r="AZ41" s="13">
        <v>1</v>
      </c>
      <c r="BA41" s="13">
        <v>3</v>
      </c>
      <c r="BB41" s="13">
        <v>1</v>
      </c>
      <c r="BC41" s="13"/>
      <c r="BD41" s="13">
        <v>1</v>
      </c>
      <c r="BE41" s="13"/>
      <c r="BF41" s="13">
        <v>2</v>
      </c>
      <c r="BG41" s="13">
        <v>5</v>
      </c>
      <c r="BH41" s="13">
        <v>3</v>
      </c>
      <c r="BI41" s="13">
        <v>5</v>
      </c>
      <c r="BJ41" s="13">
        <v>9</v>
      </c>
      <c r="BK41" s="13">
        <v>4</v>
      </c>
      <c r="BL41" s="13">
        <v>14</v>
      </c>
      <c r="BM41" s="13">
        <v>9</v>
      </c>
      <c r="BN41" s="13">
        <v>8</v>
      </c>
      <c r="BO41" s="13">
        <v>8</v>
      </c>
      <c r="BP41" s="13">
        <v>11</v>
      </c>
      <c r="BQ41" s="13">
        <v>11</v>
      </c>
      <c r="BR41" s="13">
        <v>8</v>
      </c>
      <c r="BS41" s="13">
        <v>7</v>
      </c>
      <c r="BT41" s="13">
        <v>16</v>
      </c>
      <c r="BU41" s="13">
        <v>5</v>
      </c>
      <c r="BV41" s="13">
        <v>12</v>
      </c>
      <c r="BW41" s="13">
        <v>6</v>
      </c>
      <c r="BX41" s="13">
        <v>13</v>
      </c>
      <c r="BY41" s="13">
        <v>12</v>
      </c>
      <c r="BZ41" s="13">
        <v>12</v>
      </c>
      <c r="CA41" s="13">
        <v>12</v>
      </c>
      <c r="CB41" s="13">
        <v>11</v>
      </c>
      <c r="CC41" s="13">
        <v>12</v>
      </c>
      <c r="CD41" s="13">
        <v>13</v>
      </c>
      <c r="CE41" s="13">
        <v>8</v>
      </c>
      <c r="CF41" s="13">
        <v>8</v>
      </c>
      <c r="CG41" s="13">
        <v>12</v>
      </c>
      <c r="CH41" s="13">
        <v>17</v>
      </c>
      <c r="CI41" s="13">
        <v>17</v>
      </c>
      <c r="CJ41" s="13">
        <v>13</v>
      </c>
      <c r="CK41" s="13">
        <v>8</v>
      </c>
      <c r="CL41" s="13">
        <v>15</v>
      </c>
      <c r="CM41" s="13">
        <v>11</v>
      </c>
      <c r="CN41" s="13">
        <v>9</v>
      </c>
      <c r="CO41" s="13">
        <v>7</v>
      </c>
      <c r="CP41" s="13">
        <v>9</v>
      </c>
      <c r="CQ41" s="13">
        <v>16</v>
      </c>
      <c r="CR41" s="13">
        <v>9</v>
      </c>
      <c r="CS41" s="13">
        <v>15</v>
      </c>
      <c r="CT41" s="13">
        <v>13</v>
      </c>
      <c r="CU41" s="13">
        <v>5</v>
      </c>
      <c r="CV41" s="13">
        <v>11</v>
      </c>
      <c r="CW41" s="13">
        <v>8</v>
      </c>
      <c r="CX41" s="13">
        <v>12</v>
      </c>
      <c r="CY41" s="13">
        <v>11</v>
      </c>
      <c r="CZ41" s="13">
        <v>8</v>
      </c>
      <c r="DA41" s="13">
        <v>7</v>
      </c>
      <c r="DB41" s="13">
        <v>3</v>
      </c>
      <c r="DC41" s="13">
        <v>5</v>
      </c>
      <c r="DD41" s="13">
        <v>5</v>
      </c>
      <c r="DE41" s="13">
        <v>6</v>
      </c>
      <c r="DF41" s="13">
        <v>4</v>
      </c>
      <c r="DG41" s="13">
        <v>1</v>
      </c>
      <c r="DH41" s="13">
        <v>1</v>
      </c>
      <c r="DI41" s="13">
        <v>2</v>
      </c>
      <c r="DJ41" s="13">
        <v>1</v>
      </c>
      <c r="DK41" s="13"/>
      <c r="DL41" s="13">
        <v>2</v>
      </c>
      <c r="DM41" s="13">
        <v>3</v>
      </c>
      <c r="DN41" s="13">
        <v>5</v>
      </c>
      <c r="DO41" s="13">
        <v>3</v>
      </c>
      <c r="DP41" s="13">
        <v>4</v>
      </c>
      <c r="DQ41" s="13">
        <v>3</v>
      </c>
      <c r="DR41" s="13">
        <v>3</v>
      </c>
      <c r="DS41" s="13">
        <v>3</v>
      </c>
      <c r="DT41" s="13">
        <v>4</v>
      </c>
      <c r="DU41" s="13">
        <v>3</v>
      </c>
      <c r="DV41" s="13">
        <v>6</v>
      </c>
      <c r="DW41" s="13">
        <v>2</v>
      </c>
      <c r="DX41" s="13">
        <v>4</v>
      </c>
      <c r="DY41" s="13">
        <v>2</v>
      </c>
      <c r="DZ41" s="13">
        <v>1</v>
      </c>
      <c r="EA41" s="13">
        <v>1</v>
      </c>
      <c r="EB41" s="13">
        <v>5</v>
      </c>
      <c r="EC41" s="13">
        <v>3</v>
      </c>
      <c r="ED41" s="13">
        <v>3</v>
      </c>
      <c r="EE41" s="13">
        <v>1</v>
      </c>
      <c r="EF41" s="13">
        <v>3</v>
      </c>
      <c r="EG41" s="13"/>
      <c r="EH41" s="13">
        <v>2</v>
      </c>
      <c r="EI41" s="13">
        <v>1</v>
      </c>
      <c r="EJ41" s="13"/>
      <c r="EK41" s="13">
        <v>1</v>
      </c>
      <c r="EL41" s="13"/>
      <c r="EM41" s="13"/>
      <c r="EN41" s="13">
        <v>1</v>
      </c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57">
        <v>581</v>
      </c>
      <c r="FD41" s="13">
        <v>581</v>
      </c>
      <c r="FE41" s="16" t="s">
        <v>47</v>
      </c>
      <c r="FF41" s="13"/>
      <c r="FG41" s="13">
        <v>1</v>
      </c>
      <c r="FH41" s="13">
        <v>1</v>
      </c>
      <c r="FI41" s="13"/>
      <c r="FJ41" s="13"/>
      <c r="FK41" s="13"/>
      <c r="FL41" s="13">
        <v>1</v>
      </c>
      <c r="FM41" s="13">
        <v>2</v>
      </c>
      <c r="FN41" s="13">
        <v>2</v>
      </c>
      <c r="FO41" s="13">
        <v>2</v>
      </c>
      <c r="FP41" s="13">
        <v>1</v>
      </c>
      <c r="FQ41" s="13">
        <v>4</v>
      </c>
      <c r="FR41" s="13">
        <v>5</v>
      </c>
      <c r="FS41" s="13">
        <v>5</v>
      </c>
      <c r="FT41" s="13">
        <v>2</v>
      </c>
      <c r="FU41" s="13">
        <v>8</v>
      </c>
      <c r="FV41" s="13">
        <v>14</v>
      </c>
      <c r="FW41" s="13">
        <v>15</v>
      </c>
      <c r="FX41" s="13">
        <v>13</v>
      </c>
      <c r="FY41" s="13">
        <v>9</v>
      </c>
      <c r="FZ41" s="13">
        <v>8</v>
      </c>
      <c r="GA41" s="13">
        <v>11</v>
      </c>
      <c r="GB41" s="13">
        <v>7</v>
      </c>
      <c r="GC41" s="13">
        <v>12</v>
      </c>
      <c r="GD41" s="13">
        <v>7</v>
      </c>
      <c r="GE41" s="13">
        <v>7</v>
      </c>
      <c r="GF41" s="13">
        <v>14</v>
      </c>
      <c r="GG41" s="13">
        <v>13</v>
      </c>
      <c r="GH41" s="13">
        <v>4</v>
      </c>
      <c r="GI41" s="13">
        <v>19</v>
      </c>
      <c r="GJ41" s="13">
        <v>14</v>
      </c>
      <c r="GK41" s="13">
        <v>8</v>
      </c>
      <c r="GL41" s="13">
        <v>14</v>
      </c>
      <c r="GM41" s="13">
        <v>5</v>
      </c>
      <c r="GN41" s="13">
        <v>15</v>
      </c>
      <c r="GO41" s="13">
        <v>14</v>
      </c>
      <c r="GP41" s="13">
        <v>9</v>
      </c>
      <c r="GQ41" s="13">
        <v>11</v>
      </c>
      <c r="GR41" s="13">
        <v>13</v>
      </c>
      <c r="GS41" s="13">
        <v>16</v>
      </c>
      <c r="GT41" s="13">
        <v>12</v>
      </c>
      <c r="GU41" s="13">
        <v>10</v>
      </c>
      <c r="GV41" s="13">
        <v>15</v>
      </c>
      <c r="GW41" s="13">
        <v>14</v>
      </c>
      <c r="GX41" s="13">
        <v>11</v>
      </c>
      <c r="GY41" s="13">
        <v>5</v>
      </c>
      <c r="GZ41" s="13">
        <v>9</v>
      </c>
      <c r="HA41" s="13">
        <v>10</v>
      </c>
      <c r="HB41" s="13">
        <v>6</v>
      </c>
      <c r="HC41" s="13">
        <v>9</v>
      </c>
      <c r="HD41" s="13">
        <v>9</v>
      </c>
      <c r="HE41" s="13">
        <v>10</v>
      </c>
      <c r="HF41" s="13">
        <v>8</v>
      </c>
      <c r="HG41" s="13">
        <v>8</v>
      </c>
      <c r="HH41" s="13">
        <v>5</v>
      </c>
      <c r="HI41" s="13">
        <v>4</v>
      </c>
      <c r="HJ41" s="13">
        <v>9</v>
      </c>
      <c r="HK41" s="13">
        <v>7</v>
      </c>
      <c r="HL41" s="13">
        <v>6</v>
      </c>
      <c r="HM41" s="13">
        <v>10</v>
      </c>
      <c r="HN41" s="13">
        <v>7</v>
      </c>
      <c r="HO41" s="13">
        <v>6</v>
      </c>
      <c r="HP41" s="13">
        <v>2</v>
      </c>
      <c r="HQ41" s="13">
        <v>8</v>
      </c>
      <c r="HR41" s="13">
        <v>4</v>
      </c>
      <c r="HS41" s="13">
        <v>12</v>
      </c>
      <c r="HT41" s="13">
        <v>6</v>
      </c>
      <c r="HU41" s="13">
        <v>4</v>
      </c>
      <c r="HV41" s="13">
        <v>1</v>
      </c>
      <c r="HW41" s="13">
        <v>5</v>
      </c>
      <c r="HX41" s="13">
        <v>2</v>
      </c>
      <c r="HY41" s="13">
        <v>3</v>
      </c>
      <c r="HZ41" s="13">
        <v>2</v>
      </c>
      <c r="IA41" s="13">
        <v>4</v>
      </c>
      <c r="IB41" s="13">
        <v>2</v>
      </c>
      <c r="IC41" s="13">
        <v>2</v>
      </c>
      <c r="ID41" s="13">
        <v>2</v>
      </c>
      <c r="IE41" s="13">
        <v>1</v>
      </c>
      <c r="IF41" s="13">
        <v>3</v>
      </c>
      <c r="IG41" s="13">
        <v>2</v>
      </c>
      <c r="IH41" s="13">
        <v>4</v>
      </c>
      <c r="II41" s="13"/>
      <c r="IJ41" s="13"/>
      <c r="IK41" s="13"/>
      <c r="IL41" s="13">
        <v>1</v>
      </c>
      <c r="IM41" s="13"/>
      <c r="IN41" s="13">
        <v>2</v>
      </c>
      <c r="IO41" s="13"/>
      <c r="IP41" s="13"/>
      <c r="IQ41" s="13"/>
      <c r="IR41" s="13"/>
      <c r="IS41" s="13">
        <v>1</v>
      </c>
      <c r="IT41" s="13"/>
      <c r="IU41" s="13">
        <v>1</v>
      </c>
      <c r="IV41" s="13"/>
      <c r="IW41" s="13"/>
      <c r="IX41" s="13">
        <v>1</v>
      </c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57">
        <v>571</v>
      </c>
      <c r="JJ41" s="13">
        <v>2</v>
      </c>
      <c r="JK41" s="13"/>
      <c r="JL41" s="13"/>
      <c r="JM41" s="13"/>
      <c r="JN41" s="13"/>
      <c r="JO41" s="13"/>
      <c r="JP41" s="13">
        <v>1</v>
      </c>
      <c r="JQ41" s="13"/>
      <c r="JR41" s="13"/>
      <c r="JS41" s="13"/>
      <c r="JT41" s="13"/>
      <c r="JU41" s="13"/>
      <c r="JV41" s="13">
        <v>1</v>
      </c>
      <c r="JW41" s="13"/>
      <c r="JX41" s="13"/>
      <c r="JY41" s="13"/>
      <c r="JZ41" s="13">
        <v>1</v>
      </c>
      <c r="KA41" s="13">
        <v>1</v>
      </c>
      <c r="KB41" s="13"/>
      <c r="KC41" s="13">
        <v>1</v>
      </c>
      <c r="KD41" s="13"/>
      <c r="KE41" s="13"/>
      <c r="KF41" s="13">
        <v>1</v>
      </c>
      <c r="KG41" s="13">
        <v>1</v>
      </c>
      <c r="KH41" s="13"/>
      <c r="KI41" s="13">
        <v>1</v>
      </c>
      <c r="KJ41" s="13"/>
      <c r="KK41" s="13">
        <v>1</v>
      </c>
      <c r="KL41" s="13">
        <v>1</v>
      </c>
      <c r="KM41" s="13"/>
      <c r="KN41" s="13"/>
      <c r="KO41" s="13"/>
      <c r="KP41" s="13">
        <v>1</v>
      </c>
      <c r="KQ41" s="13">
        <v>1</v>
      </c>
      <c r="KR41" s="13"/>
      <c r="KS41" s="13"/>
      <c r="KT41" s="13"/>
      <c r="KU41" s="13"/>
      <c r="KV41" s="13">
        <v>1</v>
      </c>
      <c r="KW41" s="13"/>
      <c r="KX41" s="13">
        <v>1</v>
      </c>
      <c r="KY41" s="13"/>
      <c r="KZ41" s="13">
        <v>1</v>
      </c>
      <c r="LA41" s="13"/>
      <c r="LB41" s="13"/>
      <c r="LC41" s="13"/>
      <c r="LD41" s="13">
        <v>1</v>
      </c>
      <c r="LE41" s="13">
        <v>1</v>
      </c>
      <c r="LF41" s="13">
        <v>1</v>
      </c>
      <c r="LG41" s="13">
        <v>1</v>
      </c>
      <c r="LH41" s="13">
        <v>1</v>
      </c>
      <c r="LI41" s="13"/>
      <c r="LJ41" s="13">
        <v>2</v>
      </c>
      <c r="LK41" s="13">
        <v>1</v>
      </c>
      <c r="LL41" s="13">
        <v>1</v>
      </c>
      <c r="LM41" s="13"/>
      <c r="LN41" s="13">
        <v>1</v>
      </c>
      <c r="LO41" s="13"/>
      <c r="LP41" s="13">
        <v>1</v>
      </c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>
        <v>1</v>
      </c>
      <c r="MP41" s="13"/>
      <c r="MQ41" s="13"/>
      <c r="MR41" s="13"/>
      <c r="MS41" s="13"/>
      <c r="MT41" s="13">
        <v>2</v>
      </c>
      <c r="MU41" s="13"/>
      <c r="MV41" s="13"/>
      <c r="MW41" s="13">
        <v>1</v>
      </c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57">
        <v>32</v>
      </c>
      <c r="NO41" s="13">
        <v>603</v>
      </c>
    </row>
    <row r="42" spans="1:379">
      <c r="A42" s="8" t="s">
        <v>53</v>
      </c>
      <c r="B42" s="235">
        <f t="shared" si="88"/>
        <v>77</v>
      </c>
      <c r="C42" s="235">
        <f t="shared" si="89"/>
        <v>79</v>
      </c>
      <c r="D42" s="235">
        <f t="shared" si="90"/>
        <v>88</v>
      </c>
      <c r="E42" s="235">
        <f t="shared" si="91"/>
        <v>122</v>
      </c>
      <c r="F42" s="235">
        <f t="shared" si="92"/>
        <v>186</v>
      </c>
      <c r="G42" s="235">
        <f t="shared" si="93"/>
        <v>249</v>
      </c>
      <c r="H42" s="235">
        <f t="shared" si="94"/>
        <v>195</v>
      </c>
      <c r="I42" s="235">
        <f t="shared" si="95"/>
        <v>232</v>
      </c>
      <c r="J42" s="235">
        <f t="shared" si="96"/>
        <v>166</v>
      </c>
      <c r="K42" s="235">
        <f t="shared" si="97"/>
        <v>195</v>
      </c>
      <c r="L42" s="235">
        <f t="shared" si="98"/>
        <v>121</v>
      </c>
      <c r="M42" s="235">
        <f t="shared" si="99"/>
        <v>119</v>
      </c>
      <c r="N42" s="235">
        <f t="shared" si="100"/>
        <v>90</v>
      </c>
      <c r="O42" s="235">
        <f t="shared" si="101"/>
        <v>78</v>
      </c>
      <c r="P42" s="235">
        <f t="shared" si="102"/>
        <v>57</v>
      </c>
      <c r="Q42" s="235">
        <f t="shared" si="103"/>
        <v>52</v>
      </c>
      <c r="R42" s="235">
        <f t="shared" si="104"/>
        <v>32</v>
      </c>
      <c r="S42" s="235">
        <f t="shared" si="105"/>
        <v>46</v>
      </c>
      <c r="T42" s="235">
        <f t="shared" si="106"/>
        <v>7</v>
      </c>
      <c r="U42" s="235">
        <f t="shared" si="107"/>
        <v>10</v>
      </c>
      <c r="W42" s="16" t="s">
        <v>187</v>
      </c>
      <c r="X42" s="616">
        <f t="shared" si="108"/>
        <v>2</v>
      </c>
      <c r="Y42" s="616">
        <f t="shared" si="109"/>
        <v>0</v>
      </c>
      <c r="Z42" s="616">
        <f t="shared" si="110"/>
        <v>21</v>
      </c>
      <c r="AA42" s="616">
        <f t="shared" si="111"/>
        <v>34</v>
      </c>
      <c r="AB42" s="616">
        <f t="shared" si="112"/>
        <v>77</v>
      </c>
      <c r="AC42" s="616">
        <f t="shared" si="113"/>
        <v>78</v>
      </c>
      <c r="AD42" s="616">
        <f t="shared" si="114"/>
        <v>88</v>
      </c>
      <c r="AE42" s="616">
        <f t="shared" si="115"/>
        <v>77</v>
      </c>
      <c r="AF42" s="616">
        <f t="shared" si="116"/>
        <v>79</v>
      </c>
      <c r="AG42" s="616">
        <f t="shared" si="117"/>
        <v>65</v>
      </c>
      <c r="AH42" s="616">
        <f t="shared" si="118"/>
        <v>51</v>
      </c>
      <c r="AI42" s="616">
        <f t="shared" si="119"/>
        <v>54</v>
      </c>
      <c r="AJ42" s="616">
        <f t="shared" si="120"/>
        <v>36</v>
      </c>
      <c r="AK42" s="616">
        <f t="shared" si="121"/>
        <v>40</v>
      </c>
      <c r="AL42" s="616">
        <f t="shared" si="122"/>
        <v>21</v>
      </c>
      <c r="AM42" s="616">
        <f t="shared" si="123"/>
        <v>31</v>
      </c>
      <c r="AN42" s="616">
        <f t="shared" si="124"/>
        <v>7</v>
      </c>
      <c r="AO42" s="616">
        <f t="shared" si="125"/>
        <v>17</v>
      </c>
      <c r="AP42" s="616">
        <f t="shared" si="126"/>
        <v>1</v>
      </c>
      <c r="AQ42" s="616">
        <f t="shared" si="127"/>
        <v>8</v>
      </c>
      <c r="AR42" s="616">
        <f t="shared" si="128"/>
        <v>16</v>
      </c>
      <c r="AT42" s="16" t="s">
        <v>187</v>
      </c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>
        <v>1</v>
      </c>
      <c r="BG42" s="13">
        <v>2</v>
      </c>
      <c r="BH42" s="13">
        <v>2</v>
      </c>
      <c r="BI42" s="13">
        <v>2</v>
      </c>
      <c r="BJ42" s="13"/>
      <c r="BK42" s="13">
        <v>6</v>
      </c>
      <c r="BL42" s="13">
        <v>5</v>
      </c>
      <c r="BM42" s="13">
        <v>9</v>
      </c>
      <c r="BN42" s="13">
        <v>7</v>
      </c>
      <c r="BO42" s="13">
        <v>5</v>
      </c>
      <c r="BP42" s="13">
        <v>9</v>
      </c>
      <c r="BQ42" s="13">
        <v>9</v>
      </c>
      <c r="BR42" s="13">
        <v>5</v>
      </c>
      <c r="BS42" s="13">
        <v>8</v>
      </c>
      <c r="BT42" s="13">
        <v>7</v>
      </c>
      <c r="BU42" s="13">
        <v>12</v>
      </c>
      <c r="BV42" s="13">
        <v>2</v>
      </c>
      <c r="BW42" s="13">
        <v>12</v>
      </c>
      <c r="BX42" s="13">
        <v>9</v>
      </c>
      <c r="BY42" s="13">
        <v>9</v>
      </c>
      <c r="BZ42" s="13">
        <v>6</v>
      </c>
      <c r="CA42" s="13">
        <v>6</v>
      </c>
      <c r="CB42" s="13">
        <v>9</v>
      </c>
      <c r="CC42" s="13">
        <v>10</v>
      </c>
      <c r="CD42" s="13">
        <v>8</v>
      </c>
      <c r="CE42" s="13">
        <v>2</v>
      </c>
      <c r="CF42" s="13">
        <v>10</v>
      </c>
      <c r="CG42" s="13">
        <v>10</v>
      </c>
      <c r="CH42" s="13">
        <v>7</v>
      </c>
      <c r="CI42" s="13">
        <v>8</v>
      </c>
      <c r="CJ42" s="13">
        <v>7</v>
      </c>
      <c r="CK42" s="13">
        <v>5</v>
      </c>
      <c r="CL42" s="13">
        <v>4</v>
      </c>
      <c r="CM42" s="13">
        <v>4</v>
      </c>
      <c r="CN42" s="13">
        <v>2</v>
      </c>
      <c r="CO42" s="13">
        <v>8</v>
      </c>
      <c r="CP42" s="13">
        <v>11</v>
      </c>
      <c r="CQ42" s="13">
        <v>12</v>
      </c>
      <c r="CR42" s="13">
        <v>4</v>
      </c>
      <c r="CS42" s="13">
        <v>7</v>
      </c>
      <c r="CT42" s="13">
        <v>4</v>
      </c>
      <c r="CU42" s="13">
        <v>6</v>
      </c>
      <c r="CV42" s="13">
        <v>4</v>
      </c>
      <c r="CW42" s="13">
        <v>2</v>
      </c>
      <c r="CX42" s="13">
        <v>9</v>
      </c>
      <c r="CY42" s="13">
        <v>2</v>
      </c>
      <c r="CZ42" s="13">
        <v>6</v>
      </c>
      <c r="DA42" s="13">
        <v>7</v>
      </c>
      <c r="DB42" s="13">
        <v>7</v>
      </c>
      <c r="DC42" s="13">
        <v>5</v>
      </c>
      <c r="DD42" s="13">
        <v>2</v>
      </c>
      <c r="DE42" s="13">
        <v>6</v>
      </c>
      <c r="DF42" s="13">
        <v>4</v>
      </c>
      <c r="DG42" s="13">
        <v>3</v>
      </c>
      <c r="DH42" s="13">
        <v>4</v>
      </c>
      <c r="DI42" s="13">
        <v>5</v>
      </c>
      <c r="DJ42" s="13">
        <v>4</v>
      </c>
      <c r="DK42" s="13">
        <v>3</v>
      </c>
      <c r="DL42" s="13">
        <v>4</v>
      </c>
      <c r="DM42" s="13">
        <v>6</v>
      </c>
      <c r="DN42" s="13">
        <v>1</v>
      </c>
      <c r="DO42" s="13">
        <v>3</v>
      </c>
      <c r="DP42" s="13">
        <v>1</v>
      </c>
      <c r="DQ42" s="13">
        <v>4</v>
      </c>
      <c r="DR42" s="13">
        <v>3</v>
      </c>
      <c r="DS42" s="13">
        <v>4</v>
      </c>
      <c r="DT42" s="13">
        <v>6</v>
      </c>
      <c r="DU42" s="13">
        <v>2</v>
      </c>
      <c r="DV42" s="13">
        <v>1</v>
      </c>
      <c r="DW42" s="13">
        <v>1</v>
      </c>
      <c r="DX42" s="13">
        <v>2</v>
      </c>
      <c r="DY42" s="13"/>
      <c r="DZ42" s="13">
        <v>3</v>
      </c>
      <c r="EA42" s="13">
        <v>1</v>
      </c>
      <c r="EB42" s="13">
        <v>2</v>
      </c>
      <c r="EC42" s="13">
        <v>3</v>
      </c>
      <c r="ED42" s="13">
        <v>1</v>
      </c>
      <c r="EE42" s="13">
        <v>2</v>
      </c>
      <c r="EF42" s="13">
        <v>2</v>
      </c>
      <c r="EG42" s="13">
        <v>1</v>
      </c>
      <c r="EH42" s="13">
        <v>2</v>
      </c>
      <c r="EI42" s="13">
        <v>1</v>
      </c>
      <c r="EJ42" s="13">
        <v>3</v>
      </c>
      <c r="EK42" s="13"/>
      <c r="EL42" s="13"/>
      <c r="EM42" s="13"/>
      <c r="EN42" s="13"/>
      <c r="EO42" s="13">
        <v>1</v>
      </c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57">
        <v>404</v>
      </c>
      <c r="FD42" s="13">
        <v>404</v>
      </c>
      <c r="FE42" s="16" t="s">
        <v>187</v>
      </c>
      <c r="FF42" s="13"/>
      <c r="FG42" s="13"/>
      <c r="FH42" s="13"/>
      <c r="FI42" s="13"/>
      <c r="FJ42" s="13">
        <v>2</v>
      </c>
      <c r="FK42" s="13"/>
      <c r="FL42" s="13"/>
      <c r="FM42" s="13"/>
      <c r="FN42" s="13"/>
      <c r="FO42" s="13"/>
      <c r="FP42" s="13"/>
      <c r="FQ42" s="13"/>
      <c r="FR42" s="13"/>
      <c r="FS42" s="13">
        <v>2</v>
      </c>
      <c r="FT42" s="13"/>
      <c r="FU42" s="13">
        <v>3</v>
      </c>
      <c r="FV42" s="13">
        <v>3</v>
      </c>
      <c r="FW42" s="13">
        <v>2</v>
      </c>
      <c r="FX42" s="13">
        <v>7</v>
      </c>
      <c r="FY42" s="13">
        <v>4</v>
      </c>
      <c r="FZ42" s="13">
        <v>2</v>
      </c>
      <c r="GA42" s="13">
        <v>9</v>
      </c>
      <c r="GB42" s="13">
        <v>8</v>
      </c>
      <c r="GC42" s="13">
        <v>9</v>
      </c>
      <c r="GD42" s="13">
        <v>4</v>
      </c>
      <c r="GE42" s="13">
        <v>3</v>
      </c>
      <c r="GF42" s="13">
        <v>13</v>
      </c>
      <c r="GG42" s="13">
        <v>9</v>
      </c>
      <c r="GH42" s="13">
        <v>9</v>
      </c>
      <c r="GI42" s="13">
        <v>11</v>
      </c>
      <c r="GJ42" s="13">
        <v>8</v>
      </c>
      <c r="GK42" s="13">
        <v>9</v>
      </c>
      <c r="GL42" s="13">
        <v>7</v>
      </c>
      <c r="GM42" s="13">
        <v>6</v>
      </c>
      <c r="GN42" s="13">
        <v>6</v>
      </c>
      <c r="GO42" s="13">
        <v>21</v>
      </c>
      <c r="GP42" s="13">
        <v>8</v>
      </c>
      <c r="GQ42" s="13">
        <v>10</v>
      </c>
      <c r="GR42" s="13">
        <v>6</v>
      </c>
      <c r="GS42" s="13">
        <v>7</v>
      </c>
      <c r="GT42" s="13">
        <v>6</v>
      </c>
      <c r="GU42" s="13">
        <v>11</v>
      </c>
      <c r="GV42" s="13">
        <v>7</v>
      </c>
      <c r="GW42" s="13">
        <v>9</v>
      </c>
      <c r="GX42" s="13">
        <v>3</v>
      </c>
      <c r="GY42" s="13">
        <v>7</v>
      </c>
      <c r="GZ42" s="13">
        <v>12</v>
      </c>
      <c r="HA42" s="13">
        <v>7</v>
      </c>
      <c r="HB42" s="13">
        <v>8</v>
      </c>
      <c r="HC42" s="13">
        <v>9</v>
      </c>
      <c r="HD42" s="13">
        <v>5</v>
      </c>
      <c r="HE42" s="13">
        <v>5</v>
      </c>
      <c r="HF42" s="13">
        <v>5</v>
      </c>
      <c r="HG42" s="13">
        <v>3</v>
      </c>
      <c r="HH42" s="13">
        <v>6</v>
      </c>
      <c r="HI42" s="13">
        <v>3</v>
      </c>
      <c r="HJ42" s="13">
        <v>7</v>
      </c>
      <c r="HK42" s="13">
        <v>5</v>
      </c>
      <c r="HL42" s="13">
        <v>9</v>
      </c>
      <c r="HM42" s="13">
        <v>3</v>
      </c>
      <c r="HN42" s="13">
        <v>3</v>
      </c>
      <c r="HO42" s="13">
        <v>3</v>
      </c>
      <c r="HP42" s="13">
        <v>4</v>
      </c>
      <c r="HQ42" s="13">
        <v>6</v>
      </c>
      <c r="HR42" s="13">
        <v>3</v>
      </c>
      <c r="HS42" s="13">
        <v>2</v>
      </c>
      <c r="HT42" s="13">
        <v>3</v>
      </c>
      <c r="HU42" s="13">
        <v>5</v>
      </c>
      <c r="HV42" s="13">
        <v>3</v>
      </c>
      <c r="HW42" s="13">
        <v>4</v>
      </c>
      <c r="HX42" s="13">
        <v>2</v>
      </c>
      <c r="HY42" s="13">
        <v>5</v>
      </c>
      <c r="HZ42" s="13">
        <v>4</v>
      </c>
      <c r="IA42" s="13">
        <v>2</v>
      </c>
      <c r="IB42" s="13"/>
      <c r="IC42" s="13">
        <v>2</v>
      </c>
      <c r="ID42" s="13">
        <v>2</v>
      </c>
      <c r="IE42" s="13">
        <v>1</v>
      </c>
      <c r="IF42" s="13">
        <v>2</v>
      </c>
      <c r="IG42" s="13">
        <v>1</v>
      </c>
      <c r="IH42" s="13">
        <v>1</v>
      </c>
      <c r="II42" s="13"/>
      <c r="IJ42" s="13">
        <v>1</v>
      </c>
      <c r="IK42" s="13">
        <v>2</v>
      </c>
      <c r="IL42" s="13">
        <v>1</v>
      </c>
      <c r="IM42" s="13">
        <v>1</v>
      </c>
      <c r="IN42" s="13">
        <v>1</v>
      </c>
      <c r="IO42" s="13"/>
      <c r="IP42" s="13"/>
      <c r="IQ42" s="13"/>
      <c r="IR42" s="13"/>
      <c r="IS42" s="13">
        <v>1</v>
      </c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57">
        <v>383</v>
      </c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>
        <v>1</v>
      </c>
      <c r="KD42" s="13">
        <v>1</v>
      </c>
      <c r="KE42" s="13"/>
      <c r="KF42" s="13"/>
      <c r="KG42" s="13"/>
      <c r="KH42" s="13">
        <v>2</v>
      </c>
      <c r="KI42" s="13">
        <v>1</v>
      </c>
      <c r="KJ42" s="13">
        <v>1</v>
      </c>
      <c r="KK42" s="13">
        <v>1</v>
      </c>
      <c r="KL42" s="13"/>
      <c r="KM42" s="13"/>
      <c r="KN42" s="13">
        <v>1</v>
      </c>
      <c r="KO42" s="13">
        <v>2</v>
      </c>
      <c r="KP42" s="13"/>
      <c r="KQ42" s="13"/>
      <c r="KR42" s="13"/>
      <c r="KS42" s="13">
        <v>1</v>
      </c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>
        <v>1</v>
      </c>
      <c r="LG42" s="13"/>
      <c r="LH42" s="13"/>
      <c r="LI42" s="13"/>
      <c r="LJ42" s="13">
        <v>1</v>
      </c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>
        <v>1</v>
      </c>
      <c r="ML42" s="13"/>
      <c r="MM42" s="13"/>
      <c r="MN42" s="13"/>
      <c r="MO42" s="13"/>
      <c r="MP42" s="13"/>
      <c r="MQ42" s="13"/>
      <c r="MR42" s="13"/>
      <c r="MS42" s="13"/>
      <c r="MT42" s="13"/>
      <c r="MU42" s="13">
        <v>1</v>
      </c>
      <c r="MV42" s="13">
        <v>1</v>
      </c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57">
        <v>16</v>
      </c>
      <c r="NO42" s="13">
        <v>399</v>
      </c>
    </row>
    <row r="43" spans="1:379">
      <c r="A43" s="8" t="s">
        <v>54</v>
      </c>
      <c r="B43" s="235">
        <f t="shared" si="88"/>
        <v>107</v>
      </c>
      <c r="C43" s="235">
        <f t="shared" si="89"/>
        <v>91</v>
      </c>
      <c r="D43" s="235">
        <f t="shared" si="90"/>
        <v>259</v>
      </c>
      <c r="E43" s="235">
        <f t="shared" si="91"/>
        <v>287</v>
      </c>
      <c r="F43" s="235">
        <f t="shared" si="92"/>
        <v>657</v>
      </c>
      <c r="G43" s="235">
        <f t="shared" si="93"/>
        <v>702</v>
      </c>
      <c r="H43" s="235">
        <f t="shared" si="94"/>
        <v>700</v>
      </c>
      <c r="I43" s="235">
        <f t="shared" si="95"/>
        <v>705</v>
      </c>
      <c r="J43" s="235">
        <f t="shared" si="96"/>
        <v>661</v>
      </c>
      <c r="K43" s="235">
        <f t="shared" si="97"/>
        <v>681</v>
      </c>
      <c r="L43" s="235">
        <f t="shared" si="98"/>
        <v>516</v>
      </c>
      <c r="M43" s="235">
        <f t="shared" si="99"/>
        <v>511</v>
      </c>
      <c r="N43" s="235">
        <f t="shared" si="100"/>
        <v>288</v>
      </c>
      <c r="O43" s="235">
        <f t="shared" si="101"/>
        <v>313</v>
      </c>
      <c r="P43" s="235">
        <f t="shared" si="102"/>
        <v>216</v>
      </c>
      <c r="Q43" s="235">
        <f t="shared" si="103"/>
        <v>214</v>
      </c>
      <c r="R43" s="235">
        <f t="shared" si="104"/>
        <v>83</v>
      </c>
      <c r="S43" s="235">
        <f t="shared" si="105"/>
        <v>118</v>
      </c>
      <c r="T43" s="235">
        <f t="shared" si="106"/>
        <v>15</v>
      </c>
      <c r="U43" s="235">
        <f t="shared" si="107"/>
        <v>52</v>
      </c>
      <c r="W43" s="16" t="s">
        <v>49</v>
      </c>
      <c r="X43" s="616">
        <f t="shared" si="108"/>
        <v>15</v>
      </c>
      <c r="Y43" s="616">
        <f t="shared" si="109"/>
        <v>7</v>
      </c>
      <c r="Z43" s="616">
        <f t="shared" si="110"/>
        <v>57</v>
      </c>
      <c r="AA43" s="616">
        <f t="shared" si="111"/>
        <v>75</v>
      </c>
      <c r="AB43" s="616">
        <f t="shared" si="112"/>
        <v>137</v>
      </c>
      <c r="AC43" s="616">
        <f t="shared" si="113"/>
        <v>120</v>
      </c>
      <c r="AD43" s="616">
        <f t="shared" si="114"/>
        <v>132</v>
      </c>
      <c r="AE43" s="616">
        <f t="shared" si="115"/>
        <v>144</v>
      </c>
      <c r="AF43" s="616">
        <f t="shared" si="116"/>
        <v>129</v>
      </c>
      <c r="AG43" s="616">
        <f t="shared" si="117"/>
        <v>126</v>
      </c>
      <c r="AH43" s="616">
        <f t="shared" si="118"/>
        <v>91</v>
      </c>
      <c r="AI43" s="616">
        <f t="shared" si="119"/>
        <v>80</v>
      </c>
      <c r="AJ43" s="616">
        <f t="shared" si="120"/>
        <v>66</v>
      </c>
      <c r="AK43" s="616">
        <f t="shared" si="121"/>
        <v>55</v>
      </c>
      <c r="AL43" s="616">
        <f t="shared" si="122"/>
        <v>32</v>
      </c>
      <c r="AM43" s="616">
        <f t="shared" si="123"/>
        <v>27</v>
      </c>
      <c r="AN43" s="616">
        <f t="shared" si="124"/>
        <v>13</v>
      </c>
      <c r="AO43" s="616">
        <f t="shared" si="125"/>
        <v>21</v>
      </c>
      <c r="AP43" s="616">
        <f t="shared" si="126"/>
        <v>6</v>
      </c>
      <c r="AQ43" s="616">
        <f t="shared" si="127"/>
        <v>9</v>
      </c>
      <c r="AR43" s="616">
        <f t="shared" si="128"/>
        <v>14</v>
      </c>
      <c r="AT43" s="16" t="s">
        <v>49</v>
      </c>
      <c r="AU43" s="13">
        <v>2</v>
      </c>
      <c r="AV43" s="13"/>
      <c r="AW43" s="13"/>
      <c r="AX43" s="13"/>
      <c r="AY43" s="13"/>
      <c r="AZ43" s="13">
        <v>1</v>
      </c>
      <c r="BA43" s="13"/>
      <c r="BB43" s="13">
        <v>3</v>
      </c>
      <c r="BC43" s="13">
        <v>1</v>
      </c>
      <c r="BD43" s="13"/>
      <c r="BE43" s="13">
        <v>2</v>
      </c>
      <c r="BF43" s="13">
        <v>3</v>
      </c>
      <c r="BG43" s="13">
        <v>5</v>
      </c>
      <c r="BH43" s="13"/>
      <c r="BI43" s="13">
        <v>11</v>
      </c>
      <c r="BJ43" s="13">
        <v>10</v>
      </c>
      <c r="BK43" s="13">
        <v>6</v>
      </c>
      <c r="BL43" s="13">
        <v>14</v>
      </c>
      <c r="BM43" s="13">
        <v>10</v>
      </c>
      <c r="BN43" s="13">
        <v>14</v>
      </c>
      <c r="BO43" s="13">
        <v>13</v>
      </c>
      <c r="BP43" s="13">
        <v>9</v>
      </c>
      <c r="BQ43" s="13">
        <v>11</v>
      </c>
      <c r="BR43" s="13">
        <v>9</v>
      </c>
      <c r="BS43" s="13">
        <v>8</v>
      </c>
      <c r="BT43" s="13">
        <v>18</v>
      </c>
      <c r="BU43" s="13">
        <v>12</v>
      </c>
      <c r="BV43" s="13">
        <v>9</v>
      </c>
      <c r="BW43" s="13">
        <v>14</v>
      </c>
      <c r="BX43" s="13">
        <v>17</v>
      </c>
      <c r="BY43" s="13">
        <v>14</v>
      </c>
      <c r="BZ43" s="13">
        <v>11</v>
      </c>
      <c r="CA43" s="13">
        <v>20</v>
      </c>
      <c r="CB43" s="13">
        <v>14</v>
      </c>
      <c r="CC43" s="13">
        <v>16</v>
      </c>
      <c r="CD43" s="13">
        <v>15</v>
      </c>
      <c r="CE43" s="13">
        <v>14</v>
      </c>
      <c r="CF43" s="13">
        <v>11</v>
      </c>
      <c r="CG43" s="13">
        <v>15</v>
      </c>
      <c r="CH43" s="13">
        <v>14</v>
      </c>
      <c r="CI43" s="13">
        <v>16</v>
      </c>
      <c r="CJ43" s="13">
        <v>9</v>
      </c>
      <c r="CK43" s="13">
        <v>6</v>
      </c>
      <c r="CL43" s="13">
        <v>12</v>
      </c>
      <c r="CM43" s="13">
        <v>13</v>
      </c>
      <c r="CN43" s="13">
        <v>19</v>
      </c>
      <c r="CO43" s="13">
        <v>15</v>
      </c>
      <c r="CP43" s="13">
        <v>15</v>
      </c>
      <c r="CQ43" s="13">
        <v>10</v>
      </c>
      <c r="CR43" s="13">
        <v>11</v>
      </c>
      <c r="CS43" s="13">
        <v>5</v>
      </c>
      <c r="CT43" s="13">
        <v>6</v>
      </c>
      <c r="CU43" s="13">
        <v>10</v>
      </c>
      <c r="CV43" s="13">
        <v>8</v>
      </c>
      <c r="CW43" s="13">
        <v>2</v>
      </c>
      <c r="CX43" s="13">
        <v>13</v>
      </c>
      <c r="CY43" s="13">
        <v>9</v>
      </c>
      <c r="CZ43" s="13">
        <v>8</v>
      </c>
      <c r="DA43" s="13">
        <v>7</v>
      </c>
      <c r="DB43" s="13">
        <v>12</v>
      </c>
      <c r="DC43" s="13">
        <v>9</v>
      </c>
      <c r="DD43" s="13">
        <v>6</v>
      </c>
      <c r="DE43" s="13">
        <v>12</v>
      </c>
      <c r="DF43" s="13">
        <v>3</v>
      </c>
      <c r="DG43" s="13">
        <v>5</v>
      </c>
      <c r="DH43" s="13">
        <v>4</v>
      </c>
      <c r="DI43" s="13">
        <v>1</v>
      </c>
      <c r="DJ43" s="13">
        <v>7</v>
      </c>
      <c r="DK43" s="13">
        <v>3</v>
      </c>
      <c r="DL43" s="13">
        <v>5</v>
      </c>
      <c r="DM43" s="13">
        <v>4</v>
      </c>
      <c r="DN43" s="13">
        <v>1</v>
      </c>
      <c r="DO43" s="13">
        <v>4</v>
      </c>
      <c r="DP43" s="13">
        <v>2</v>
      </c>
      <c r="DQ43" s="13">
        <v>3</v>
      </c>
      <c r="DR43" s="13">
        <v>3</v>
      </c>
      <c r="DS43" s="13">
        <v>2</v>
      </c>
      <c r="DT43" s="13">
        <v>2</v>
      </c>
      <c r="DU43" s="13">
        <v>3</v>
      </c>
      <c r="DV43" s="13">
        <v>3</v>
      </c>
      <c r="DW43" s="13">
        <v>1</v>
      </c>
      <c r="DX43" s="13"/>
      <c r="DY43" s="13">
        <v>1</v>
      </c>
      <c r="DZ43" s="13">
        <v>4</v>
      </c>
      <c r="EA43" s="13">
        <v>3</v>
      </c>
      <c r="EB43" s="13">
        <v>4</v>
      </c>
      <c r="EC43" s="13"/>
      <c r="ED43" s="13">
        <v>1</v>
      </c>
      <c r="EE43" s="13">
        <v>3</v>
      </c>
      <c r="EF43" s="13">
        <v>4</v>
      </c>
      <c r="EG43" s="13"/>
      <c r="EH43" s="13">
        <v>1</v>
      </c>
      <c r="EI43" s="13">
        <v>2</v>
      </c>
      <c r="EJ43" s="13">
        <v>2</v>
      </c>
      <c r="EK43" s="13"/>
      <c r="EL43" s="13">
        <v>1</v>
      </c>
      <c r="EM43" s="13"/>
      <c r="EN43" s="13"/>
      <c r="EO43" s="13">
        <v>1</v>
      </c>
      <c r="EP43" s="13"/>
      <c r="EQ43" s="13"/>
      <c r="ER43" s="13"/>
      <c r="ES43" s="13"/>
      <c r="ET43" s="13">
        <v>1</v>
      </c>
      <c r="EU43" s="13">
        <v>1</v>
      </c>
      <c r="EV43" s="13"/>
      <c r="EW43" s="13"/>
      <c r="EX43" s="13"/>
      <c r="EY43" s="13"/>
      <c r="EZ43" s="13"/>
      <c r="FA43" s="13"/>
      <c r="FB43" s="13"/>
      <c r="FC43" s="57">
        <v>664</v>
      </c>
      <c r="FD43" s="13">
        <v>664</v>
      </c>
      <c r="FE43" s="16" t="s">
        <v>49</v>
      </c>
      <c r="FF43" s="13">
        <v>1</v>
      </c>
      <c r="FG43" s="13">
        <v>4</v>
      </c>
      <c r="FH43" s="13">
        <v>3</v>
      </c>
      <c r="FI43" s="13">
        <v>1</v>
      </c>
      <c r="FJ43" s="13">
        <v>2</v>
      </c>
      <c r="FK43" s="13">
        <v>1</v>
      </c>
      <c r="FL43" s="13">
        <v>1</v>
      </c>
      <c r="FM43" s="13"/>
      <c r="FN43" s="13">
        <v>1</v>
      </c>
      <c r="FO43" s="13">
        <v>1</v>
      </c>
      <c r="FP43" s="13">
        <v>2</v>
      </c>
      <c r="FQ43" s="13">
        <v>1</v>
      </c>
      <c r="FR43" s="13">
        <v>2</v>
      </c>
      <c r="FS43" s="13">
        <v>3</v>
      </c>
      <c r="FT43" s="13">
        <v>2</v>
      </c>
      <c r="FU43" s="13">
        <v>6</v>
      </c>
      <c r="FV43" s="13">
        <v>5</v>
      </c>
      <c r="FW43" s="13">
        <v>13</v>
      </c>
      <c r="FX43" s="13">
        <v>12</v>
      </c>
      <c r="FY43" s="13">
        <v>11</v>
      </c>
      <c r="FZ43" s="13">
        <v>8</v>
      </c>
      <c r="GA43" s="13">
        <v>19</v>
      </c>
      <c r="GB43" s="13">
        <v>13</v>
      </c>
      <c r="GC43" s="13">
        <v>18</v>
      </c>
      <c r="GD43" s="13">
        <v>15</v>
      </c>
      <c r="GE43" s="13">
        <v>14</v>
      </c>
      <c r="GF43" s="13">
        <v>12</v>
      </c>
      <c r="GG43" s="13">
        <v>11</v>
      </c>
      <c r="GH43" s="13">
        <v>14</v>
      </c>
      <c r="GI43" s="13">
        <v>13</v>
      </c>
      <c r="GJ43" s="13">
        <v>18</v>
      </c>
      <c r="GK43" s="13">
        <v>16</v>
      </c>
      <c r="GL43" s="13">
        <v>15</v>
      </c>
      <c r="GM43" s="13">
        <v>5</v>
      </c>
      <c r="GN43" s="13">
        <v>15</v>
      </c>
      <c r="GO43" s="13">
        <v>13</v>
      </c>
      <c r="GP43" s="13">
        <v>10</v>
      </c>
      <c r="GQ43" s="13">
        <v>14</v>
      </c>
      <c r="GR43" s="13">
        <v>16</v>
      </c>
      <c r="GS43" s="13">
        <v>10</v>
      </c>
      <c r="GT43" s="13">
        <v>17</v>
      </c>
      <c r="GU43" s="13">
        <v>16</v>
      </c>
      <c r="GV43" s="13">
        <v>12</v>
      </c>
      <c r="GW43" s="13">
        <v>16</v>
      </c>
      <c r="GX43" s="13">
        <v>11</v>
      </c>
      <c r="GY43" s="13">
        <v>12</v>
      </c>
      <c r="GZ43" s="13">
        <v>11</v>
      </c>
      <c r="HA43" s="13">
        <v>8</v>
      </c>
      <c r="HB43" s="13">
        <v>14</v>
      </c>
      <c r="HC43" s="13">
        <v>12</v>
      </c>
      <c r="HD43" s="13">
        <v>13</v>
      </c>
      <c r="HE43" s="13">
        <v>8</v>
      </c>
      <c r="HF43" s="13">
        <v>11</v>
      </c>
      <c r="HG43" s="13">
        <v>7</v>
      </c>
      <c r="HH43" s="13">
        <v>12</v>
      </c>
      <c r="HI43" s="13">
        <v>7</v>
      </c>
      <c r="HJ43" s="13">
        <v>12</v>
      </c>
      <c r="HK43" s="13">
        <v>5</v>
      </c>
      <c r="HL43" s="13">
        <v>9</v>
      </c>
      <c r="HM43" s="13">
        <v>7</v>
      </c>
      <c r="HN43" s="13">
        <v>12</v>
      </c>
      <c r="HO43" s="13">
        <v>3</v>
      </c>
      <c r="HP43" s="13">
        <v>7</v>
      </c>
      <c r="HQ43" s="13">
        <v>5</v>
      </c>
      <c r="HR43" s="13">
        <v>9</v>
      </c>
      <c r="HS43" s="13">
        <v>3</v>
      </c>
      <c r="HT43" s="13">
        <v>6</v>
      </c>
      <c r="HU43" s="13">
        <v>6</v>
      </c>
      <c r="HV43" s="13">
        <v>10</v>
      </c>
      <c r="HW43" s="13">
        <v>5</v>
      </c>
      <c r="HX43" s="13">
        <v>6</v>
      </c>
      <c r="HY43" s="13">
        <v>4</v>
      </c>
      <c r="HZ43" s="13">
        <v>5</v>
      </c>
      <c r="IA43" s="13">
        <v>7</v>
      </c>
      <c r="IB43" s="13">
        <v>3</v>
      </c>
      <c r="IC43" s="13">
        <v>2</v>
      </c>
      <c r="ID43" s="13">
        <v>2</v>
      </c>
      <c r="IE43" s="13"/>
      <c r="IF43" s="13">
        <v>1</v>
      </c>
      <c r="IG43" s="13">
        <v>2</v>
      </c>
      <c r="IH43" s="13"/>
      <c r="II43" s="13">
        <v>5</v>
      </c>
      <c r="IJ43" s="13">
        <v>3</v>
      </c>
      <c r="IK43" s="13"/>
      <c r="IL43" s="13"/>
      <c r="IM43" s="13">
        <v>1</v>
      </c>
      <c r="IN43" s="13">
        <v>1</v>
      </c>
      <c r="IO43" s="13"/>
      <c r="IP43" s="13">
        <v>1</v>
      </c>
      <c r="IQ43" s="13">
        <v>2</v>
      </c>
      <c r="IR43" s="13">
        <v>5</v>
      </c>
      <c r="IS43" s="13"/>
      <c r="IT43" s="13"/>
      <c r="IU43" s="13"/>
      <c r="IV43" s="13"/>
      <c r="IW43" s="13"/>
      <c r="IX43" s="13">
        <v>1</v>
      </c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57">
        <v>678</v>
      </c>
      <c r="JJ43" s="13"/>
      <c r="JK43" s="13"/>
      <c r="JL43" s="13"/>
      <c r="JM43" s="13"/>
      <c r="JN43" s="13">
        <v>1</v>
      </c>
      <c r="JO43" s="13">
        <v>3</v>
      </c>
      <c r="JP43" s="13"/>
      <c r="JQ43" s="13">
        <v>1</v>
      </c>
      <c r="JR43" s="13"/>
      <c r="JS43" s="13">
        <v>1</v>
      </c>
      <c r="JT43" s="13"/>
      <c r="JU43" s="13"/>
      <c r="JV43" s="13"/>
      <c r="JW43" s="13"/>
      <c r="JX43" s="13">
        <v>1</v>
      </c>
      <c r="JY43" s="13"/>
      <c r="JZ43" s="13"/>
      <c r="KA43" s="13"/>
      <c r="KB43" s="13"/>
      <c r="KC43" s="13"/>
      <c r="KD43" s="13">
        <v>1</v>
      </c>
      <c r="KE43" s="13"/>
      <c r="KF43" s="13"/>
      <c r="KG43" s="13">
        <v>1</v>
      </c>
      <c r="KH43" s="13"/>
      <c r="KI43" s="13"/>
      <c r="KJ43" s="13"/>
      <c r="KK43" s="13"/>
      <c r="KL43" s="13"/>
      <c r="KM43" s="13"/>
      <c r="KN43" s="13">
        <v>2</v>
      </c>
      <c r="KO43" s="13"/>
      <c r="KP43" s="13"/>
      <c r="KQ43" s="13"/>
      <c r="KR43" s="13"/>
      <c r="KS43" s="13">
        <v>1</v>
      </c>
      <c r="KT43" s="13"/>
      <c r="KU43" s="13"/>
      <c r="KV43" s="13"/>
      <c r="KW43" s="13"/>
      <c r="KX43" s="13"/>
      <c r="KY43" s="13">
        <v>1</v>
      </c>
      <c r="KZ43" s="13"/>
      <c r="LA43" s="13"/>
      <c r="LB43" s="13"/>
      <c r="LC43" s="13"/>
      <c r="LD43" s="13"/>
      <c r="LE43" s="13"/>
      <c r="LF43" s="13">
        <v>1</v>
      </c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57">
        <v>14</v>
      </c>
      <c r="NO43" s="13">
        <v>692</v>
      </c>
    </row>
    <row r="44" spans="1:379">
      <c r="A44" s="10" t="s">
        <v>188</v>
      </c>
      <c r="B44" s="235">
        <f t="shared" si="88"/>
        <v>431</v>
      </c>
      <c r="C44" s="235">
        <f t="shared" si="89"/>
        <v>435</v>
      </c>
      <c r="D44" s="235">
        <f t="shared" si="90"/>
        <v>1128</v>
      </c>
      <c r="E44" s="235">
        <f t="shared" si="91"/>
        <v>1374</v>
      </c>
      <c r="F44" s="235">
        <f t="shared" si="92"/>
        <v>3379</v>
      </c>
      <c r="G44" s="235">
        <f t="shared" si="93"/>
        <v>3649</v>
      </c>
      <c r="H44" s="235">
        <f t="shared" si="94"/>
        <v>3945</v>
      </c>
      <c r="I44" s="235">
        <f t="shared" si="95"/>
        <v>4015</v>
      </c>
      <c r="J44" s="235">
        <f t="shared" si="96"/>
        <v>3099</v>
      </c>
      <c r="K44" s="235">
        <f t="shared" si="97"/>
        <v>3085</v>
      </c>
      <c r="L44" s="235">
        <f t="shared" si="98"/>
        <v>1986</v>
      </c>
      <c r="M44" s="235">
        <f t="shared" si="99"/>
        <v>2030</v>
      </c>
      <c r="N44" s="235">
        <f t="shared" si="100"/>
        <v>1172</v>
      </c>
      <c r="O44" s="235">
        <f t="shared" si="101"/>
        <v>1160</v>
      </c>
      <c r="P44" s="235">
        <f t="shared" si="102"/>
        <v>572</v>
      </c>
      <c r="Q44" s="235">
        <f t="shared" si="103"/>
        <v>595</v>
      </c>
      <c r="R44" s="235">
        <f t="shared" si="104"/>
        <v>230</v>
      </c>
      <c r="S44" s="235">
        <f t="shared" si="105"/>
        <v>317</v>
      </c>
      <c r="T44" s="235">
        <f t="shared" si="106"/>
        <v>49</v>
      </c>
      <c r="U44" s="235">
        <f t="shared" si="107"/>
        <v>148</v>
      </c>
      <c r="W44" s="16" t="s">
        <v>50</v>
      </c>
      <c r="X44" s="616">
        <f t="shared" si="108"/>
        <v>709</v>
      </c>
      <c r="Y44" s="616">
        <f t="shared" si="109"/>
        <v>679</v>
      </c>
      <c r="Z44" s="616">
        <f t="shared" si="110"/>
        <v>1804</v>
      </c>
      <c r="AA44" s="616">
        <f t="shared" si="111"/>
        <v>1971</v>
      </c>
      <c r="AB44" s="616">
        <f t="shared" si="112"/>
        <v>7208</v>
      </c>
      <c r="AC44" s="616">
        <f t="shared" si="113"/>
        <v>6687</v>
      </c>
      <c r="AD44" s="616">
        <f t="shared" si="114"/>
        <v>8226</v>
      </c>
      <c r="AE44" s="616">
        <f t="shared" si="115"/>
        <v>7407</v>
      </c>
      <c r="AF44" s="616">
        <f t="shared" si="116"/>
        <v>6826</v>
      </c>
      <c r="AG44" s="616">
        <f t="shared" si="117"/>
        <v>6378</v>
      </c>
      <c r="AH44" s="616">
        <f t="shared" si="118"/>
        <v>4800</v>
      </c>
      <c r="AI44" s="616">
        <f t="shared" si="119"/>
        <v>4614</v>
      </c>
      <c r="AJ44" s="616">
        <f t="shared" si="120"/>
        <v>2575</v>
      </c>
      <c r="AK44" s="616">
        <f t="shared" si="121"/>
        <v>2262</v>
      </c>
      <c r="AL44" s="616">
        <f t="shared" si="122"/>
        <v>1015</v>
      </c>
      <c r="AM44" s="616">
        <f t="shared" si="123"/>
        <v>1051</v>
      </c>
      <c r="AN44" s="616">
        <f t="shared" si="124"/>
        <v>368</v>
      </c>
      <c r="AO44" s="616">
        <f t="shared" si="125"/>
        <v>499</v>
      </c>
      <c r="AP44" s="616">
        <f t="shared" si="126"/>
        <v>57</v>
      </c>
      <c r="AQ44" s="616">
        <f t="shared" si="127"/>
        <v>162</v>
      </c>
      <c r="AR44" s="616">
        <f t="shared" si="128"/>
        <v>891</v>
      </c>
      <c r="AT44" s="16" t="s">
        <v>50</v>
      </c>
      <c r="AU44" s="13">
        <v>44</v>
      </c>
      <c r="AV44" s="13">
        <v>101</v>
      </c>
      <c r="AW44" s="13">
        <v>82</v>
      </c>
      <c r="AX44" s="13">
        <v>75</v>
      </c>
      <c r="AY44" s="13">
        <v>62</v>
      </c>
      <c r="AZ44" s="13">
        <v>52</v>
      </c>
      <c r="BA44" s="13">
        <v>56</v>
      </c>
      <c r="BB44" s="13">
        <v>73</v>
      </c>
      <c r="BC44" s="13">
        <v>61</v>
      </c>
      <c r="BD44" s="13">
        <v>73</v>
      </c>
      <c r="BE44" s="13">
        <v>87</v>
      </c>
      <c r="BF44" s="13">
        <v>84</v>
      </c>
      <c r="BG44" s="13">
        <v>80</v>
      </c>
      <c r="BH44" s="13">
        <v>121</v>
      </c>
      <c r="BI44" s="13">
        <v>133</v>
      </c>
      <c r="BJ44" s="13">
        <v>181</v>
      </c>
      <c r="BK44" s="13">
        <v>252</v>
      </c>
      <c r="BL44" s="13">
        <v>286</v>
      </c>
      <c r="BM44" s="13">
        <v>356</v>
      </c>
      <c r="BN44" s="13">
        <v>391</v>
      </c>
      <c r="BO44" s="13">
        <v>483</v>
      </c>
      <c r="BP44" s="13">
        <v>534</v>
      </c>
      <c r="BQ44" s="13">
        <v>566</v>
      </c>
      <c r="BR44" s="13">
        <v>646</v>
      </c>
      <c r="BS44" s="13">
        <v>661</v>
      </c>
      <c r="BT44" s="13">
        <v>691</v>
      </c>
      <c r="BU44" s="13">
        <v>754</v>
      </c>
      <c r="BV44" s="13">
        <v>734</v>
      </c>
      <c r="BW44" s="13">
        <v>808</v>
      </c>
      <c r="BX44" s="13">
        <v>810</v>
      </c>
      <c r="BY44" s="13">
        <v>776</v>
      </c>
      <c r="BZ44" s="13">
        <v>771</v>
      </c>
      <c r="CA44" s="13">
        <v>750</v>
      </c>
      <c r="CB44" s="13">
        <v>770</v>
      </c>
      <c r="CC44" s="13">
        <v>798</v>
      </c>
      <c r="CD44" s="13">
        <v>736</v>
      </c>
      <c r="CE44" s="13">
        <v>708</v>
      </c>
      <c r="CF44" s="13">
        <v>663</v>
      </c>
      <c r="CG44" s="13">
        <v>659</v>
      </c>
      <c r="CH44" s="13">
        <v>776</v>
      </c>
      <c r="CI44" s="13">
        <v>703</v>
      </c>
      <c r="CJ44" s="13">
        <v>709</v>
      </c>
      <c r="CK44" s="13">
        <v>690</v>
      </c>
      <c r="CL44" s="13">
        <v>702</v>
      </c>
      <c r="CM44" s="13">
        <v>693</v>
      </c>
      <c r="CN44" s="13">
        <v>617</v>
      </c>
      <c r="CO44" s="13">
        <v>565</v>
      </c>
      <c r="CP44" s="13">
        <v>549</v>
      </c>
      <c r="CQ44" s="13">
        <v>552</v>
      </c>
      <c r="CR44" s="13">
        <v>598</v>
      </c>
      <c r="CS44" s="13">
        <v>584</v>
      </c>
      <c r="CT44" s="13">
        <v>545</v>
      </c>
      <c r="CU44" s="13">
        <v>495</v>
      </c>
      <c r="CV44" s="13">
        <v>490</v>
      </c>
      <c r="CW44" s="13">
        <v>464</v>
      </c>
      <c r="CX44" s="13">
        <v>440</v>
      </c>
      <c r="CY44" s="13">
        <v>411</v>
      </c>
      <c r="CZ44" s="13">
        <v>393</v>
      </c>
      <c r="DA44" s="13">
        <v>408</v>
      </c>
      <c r="DB44" s="13">
        <v>384</v>
      </c>
      <c r="DC44" s="13">
        <v>315</v>
      </c>
      <c r="DD44" s="13">
        <v>323</v>
      </c>
      <c r="DE44" s="13">
        <v>242</v>
      </c>
      <c r="DF44" s="13">
        <v>263</v>
      </c>
      <c r="DG44" s="13">
        <v>214</v>
      </c>
      <c r="DH44" s="13">
        <v>205</v>
      </c>
      <c r="DI44" s="13">
        <v>184</v>
      </c>
      <c r="DJ44" s="13">
        <v>177</v>
      </c>
      <c r="DK44" s="13">
        <v>175</v>
      </c>
      <c r="DL44" s="13">
        <v>164</v>
      </c>
      <c r="DM44" s="13">
        <v>146</v>
      </c>
      <c r="DN44" s="13">
        <v>127</v>
      </c>
      <c r="DO44" s="13">
        <v>129</v>
      </c>
      <c r="DP44" s="13">
        <v>115</v>
      </c>
      <c r="DQ44" s="13">
        <v>102</v>
      </c>
      <c r="DR44" s="13">
        <v>101</v>
      </c>
      <c r="DS44" s="13">
        <v>93</v>
      </c>
      <c r="DT44" s="13">
        <v>88</v>
      </c>
      <c r="DU44" s="13">
        <v>69</v>
      </c>
      <c r="DV44" s="13">
        <v>81</v>
      </c>
      <c r="DW44" s="13">
        <v>56</v>
      </c>
      <c r="DX44" s="13">
        <v>70</v>
      </c>
      <c r="DY44" s="13">
        <v>60</v>
      </c>
      <c r="DZ44" s="13">
        <v>57</v>
      </c>
      <c r="EA44" s="13">
        <v>47</v>
      </c>
      <c r="EB44" s="13">
        <v>48</v>
      </c>
      <c r="EC44" s="13">
        <v>58</v>
      </c>
      <c r="ED44" s="13">
        <v>35</v>
      </c>
      <c r="EE44" s="13">
        <v>33</v>
      </c>
      <c r="EF44" s="13">
        <v>35</v>
      </c>
      <c r="EG44" s="13">
        <v>36</v>
      </c>
      <c r="EH44" s="13">
        <v>29</v>
      </c>
      <c r="EI44" s="13">
        <v>25</v>
      </c>
      <c r="EJ44" s="13">
        <v>17</v>
      </c>
      <c r="EK44" s="13">
        <v>13</v>
      </c>
      <c r="EL44" s="13">
        <v>14</v>
      </c>
      <c r="EM44" s="13">
        <v>12</v>
      </c>
      <c r="EN44" s="13">
        <v>7</v>
      </c>
      <c r="EO44" s="13">
        <v>4</v>
      </c>
      <c r="EP44" s="13">
        <v>3</v>
      </c>
      <c r="EQ44" s="13">
        <v>1</v>
      </c>
      <c r="ER44" s="13">
        <v>1</v>
      </c>
      <c r="ES44" s="13"/>
      <c r="ET44" s="13"/>
      <c r="EU44" s="13"/>
      <c r="EV44" s="13"/>
      <c r="EW44" s="13"/>
      <c r="EX44" s="13"/>
      <c r="EY44" s="13"/>
      <c r="EZ44" s="13"/>
      <c r="FA44" s="13"/>
      <c r="FB44" s="13">
        <v>3</v>
      </c>
      <c r="FC44" s="57">
        <v>31713</v>
      </c>
      <c r="FD44" s="13">
        <v>31713</v>
      </c>
      <c r="FE44" s="16" t="s">
        <v>50</v>
      </c>
      <c r="FF44" s="13">
        <v>34</v>
      </c>
      <c r="FG44" s="13">
        <v>110</v>
      </c>
      <c r="FH44" s="13">
        <v>90</v>
      </c>
      <c r="FI44" s="13">
        <v>96</v>
      </c>
      <c r="FJ44" s="13">
        <v>55</v>
      </c>
      <c r="FK44" s="13">
        <v>57</v>
      </c>
      <c r="FL44" s="13">
        <v>68</v>
      </c>
      <c r="FM44" s="13">
        <v>64</v>
      </c>
      <c r="FN44" s="13">
        <v>70</v>
      </c>
      <c r="FO44" s="13">
        <v>65</v>
      </c>
      <c r="FP44" s="13">
        <v>82</v>
      </c>
      <c r="FQ44" s="13">
        <v>86</v>
      </c>
      <c r="FR44" s="13">
        <v>97</v>
      </c>
      <c r="FS44" s="13">
        <v>102</v>
      </c>
      <c r="FT44" s="13">
        <v>103</v>
      </c>
      <c r="FU44" s="13">
        <v>182</v>
      </c>
      <c r="FV44" s="13">
        <v>218</v>
      </c>
      <c r="FW44" s="13">
        <v>213</v>
      </c>
      <c r="FX44" s="13">
        <v>356</v>
      </c>
      <c r="FY44" s="13">
        <v>365</v>
      </c>
      <c r="FZ44" s="13">
        <v>446</v>
      </c>
      <c r="GA44" s="13">
        <v>584</v>
      </c>
      <c r="GB44" s="13">
        <v>600</v>
      </c>
      <c r="GC44" s="13">
        <v>698</v>
      </c>
      <c r="GD44" s="13">
        <v>723</v>
      </c>
      <c r="GE44" s="13">
        <v>806</v>
      </c>
      <c r="GF44" s="13">
        <v>844</v>
      </c>
      <c r="GG44" s="13">
        <v>811</v>
      </c>
      <c r="GH44" s="13">
        <v>840</v>
      </c>
      <c r="GI44" s="13">
        <v>856</v>
      </c>
      <c r="GJ44" s="13">
        <v>883</v>
      </c>
      <c r="GK44" s="13">
        <v>866</v>
      </c>
      <c r="GL44" s="13">
        <v>876</v>
      </c>
      <c r="GM44" s="13">
        <v>778</v>
      </c>
      <c r="GN44" s="13">
        <v>808</v>
      </c>
      <c r="GO44" s="13">
        <v>809</v>
      </c>
      <c r="GP44" s="13">
        <v>777</v>
      </c>
      <c r="GQ44" s="13">
        <v>773</v>
      </c>
      <c r="GR44" s="13">
        <v>820</v>
      </c>
      <c r="GS44" s="13">
        <v>836</v>
      </c>
      <c r="GT44" s="13">
        <v>780</v>
      </c>
      <c r="GU44" s="13">
        <v>822</v>
      </c>
      <c r="GV44" s="13">
        <v>755</v>
      </c>
      <c r="GW44" s="13">
        <v>735</v>
      </c>
      <c r="GX44" s="13">
        <v>664</v>
      </c>
      <c r="GY44" s="13">
        <v>657</v>
      </c>
      <c r="GZ44" s="13">
        <v>619</v>
      </c>
      <c r="HA44" s="13">
        <v>576</v>
      </c>
      <c r="HB44" s="13">
        <v>597</v>
      </c>
      <c r="HC44" s="13">
        <v>621</v>
      </c>
      <c r="HD44" s="13">
        <v>585</v>
      </c>
      <c r="HE44" s="13">
        <v>544</v>
      </c>
      <c r="HF44" s="13">
        <v>486</v>
      </c>
      <c r="HG44" s="13">
        <v>547</v>
      </c>
      <c r="HH44" s="13">
        <v>440</v>
      </c>
      <c r="HI44" s="13">
        <v>451</v>
      </c>
      <c r="HJ44" s="13">
        <v>465</v>
      </c>
      <c r="HK44" s="13">
        <v>412</v>
      </c>
      <c r="HL44" s="13">
        <v>436</v>
      </c>
      <c r="HM44" s="13">
        <v>434</v>
      </c>
      <c r="HN44" s="13">
        <v>350</v>
      </c>
      <c r="HO44" s="13">
        <v>296</v>
      </c>
      <c r="HP44" s="13">
        <v>315</v>
      </c>
      <c r="HQ44" s="13">
        <v>302</v>
      </c>
      <c r="HR44" s="13">
        <v>290</v>
      </c>
      <c r="HS44" s="13">
        <v>230</v>
      </c>
      <c r="HT44" s="13">
        <v>226</v>
      </c>
      <c r="HU44" s="13">
        <v>207</v>
      </c>
      <c r="HV44" s="13">
        <v>199</v>
      </c>
      <c r="HW44" s="13">
        <v>160</v>
      </c>
      <c r="HX44" s="13">
        <v>151</v>
      </c>
      <c r="HY44" s="13">
        <v>128</v>
      </c>
      <c r="HZ44" s="13">
        <v>118</v>
      </c>
      <c r="IA44" s="13">
        <v>117</v>
      </c>
      <c r="IB44" s="13">
        <v>103</v>
      </c>
      <c r="IC44" s="13">
        <v>76</v>
      </c>
      <c r="ID44" s="13">
        <v>85</v>
      </c>
      <c r="IE44" s="13">
        <v>92</v>
      </c>
      <c r="IF44" s="13">
        <v>75</v>
      </c>
      <c r="IG44" s="13">
        <v>70</v>
      </c>
      <c r="IH44" s="13">
        <v>57</v>
      </c>
      <c r="II44" s="13">
        <v>46</v>
      </c>
      <c r="IJ44" s="13">
        <v>51</v>
      </c>
      <c r="IK44" s="13">
        <v>32</v>
      </c>
      <c r="IL44" s="13">
        <v>54</v>
      </c>
      <c r="IM44" s="13">
        <v>27</v>
      </c>
      <c r="IN44" s="13">
        <v>28</v>
      </c>
      <c r="IO44" s="13">
        <v>23</v>
      </c>
      <c r="IP44" s="13">
        <v>27</v>
      </c>
      <c r="IQ44" s="13">
        <v>23</v>
      </c>
      <c r="IR44" s="13">
        <v>11</v>
      </c>
      <c r="IS44" s="13">
        <v>8</v>
      </c>
      <c r="IT44" s="13">
        <v>11</v>
      </c>
      <c r="IU44" s="13">
        <v>9</v>
      </c>
      <c r="IV44" s="13">
        <v>3</v>
      </c>
      <c r="IW44" s="13">
        <v>7</v>
      </c>
      <c r="IX44" s="13">
        <v>6</v>
      </c>
      <c r="IY44" s="13">
        <v>1</v>
      </c>
      <c r="IZ44" s="13"/>
      <c r="JA44" s="13">
        <v>1</v>
      </c>
      <c r="JB44" s="13"/>
      <c r="JC44" s="13"/>
      <c r="JD44" s="13"/>
      <c r="JE44" s="13"/>
      <c r="JF44" s="13"/>
      <c r="JG44" s="13"/>
      <c r="JH44" s="13">
        <v>5</v>
      </c>
      <c r="JI44" s="57">
        <v>33593</v>
      </c>
      <c r="JJ44" s="13">
        <v>24</v>
      </c>
      <c r="JK44" s="13">
        <v>54</v>
      </c>
      <c r="JL44" s="13"/>
      <c r="JM44" s="13">
        <v>2</v>
      </c>
      <c r="JN44" s="13">
        <v>6</v>
      </c>
      <c r="JO44" s="13">
        <v>2</v>
      </c>
      <c r="JP44" s="13">
        <v>6</v>
      </c>
      <c r="JQ44" s="13">
        <v>4</v>
      </c>
      <c r="JR44" s="13">
        <v>3</v>
      </c>
      <c r="JS44" s="13">
        <v>3</v>
      </c>
      <c r="JT44" s="13">
        <v>8</v>
      </c>
      <c r="JU44" s="13">
        <v>5</v>
      </c>
      <c r="JV44" s="13">
        <v>1</v>
      </c>
      <c r="JW44" s="13">
        <v>6</v>
      </c>
      <c r="JX44" s="13">
        <v>2</v>
      </c>
      <c r="JY44" s="13">
        <v>6</v>
      </c>
      <c r="JZ44" s="13">
        <v>9</v>
      </c>
      <c r="KA44" s="13">
        <v>7</v>
      </c>
      <c r="KB44" s="13">
        <v>9</v>
      </c>
      <c r="KC44" s="13">
        <v>20</v>
      </c>
      <c r="KD44" s="13">
        <v>19</v>
      </c>
      <c r="KE44" s="13">
        <v>19</v>
      </c>
      <c r="KF44" s="13">
        <v>25</v>
      </c>
      <c r="KG44" s="13">
        <v>10</v>
      </c>
      <c r="KH44" s="13">
        <v>22</v>
      </c>
      <c r="KI44" s="13">
        <v>12</v>
      </c>
      <c r="KJ44" s="13">
        <v>10</v>
      </c>
      <c r="KK44" s="13">
        <v>13</v>
      </c>
      <c r="KL44" s="13">
        <v>9</v>
      </c>
      <c r="KM44" s="13">
        <v>17</v>
      </c>
      <c r="KN44" s="13">
        <v>9</v>
      </c>
      <c r="KO44" s="13">
        <v>7</v>
      </c>
      <c r="KP44" s="13">
        <v>13</v>
      </c>
      <c r="KQ44" s="13">
        <v>17</v>
      </c>
      <c r="KR44" s="13">
        <v>25</v>
      </c>
      <c r="KS44" s="13">
        <v>25</v>
      </c>
      <c r="KT44" s="13">
        <v>21</v>
      </c>
      <c r="KU44" s="13">
        <v>8</v>
      </c>
      <c r="KV44" s="13">
        <v>7</v>
      </c>
      <c r="KW44" s="13">
        <v>9</v>
      </c>
      <c r="KX44" s="13">
        <v>6</v>
      </c>
      <c r="KY44" s="13">
        <v>21</v>
      </c>
      <c r="KZ44" s="13">
        <v>5</v>
      </c>
      <c r="LA44" s="13">
        <v>9</v>
      </c>
      <c r="LB44" s="13">
        <v>14</v>
      </c>
      <c r="LC44" s="13">
        <v>10</v>
      </c>
      <c r="LD44" s="13">
        <v>16</v>
      </c>
      <c r="LE44" s="13">
        <v>10</v>
      </c>
      <c r="LF44" s="13">
        <v>8</v>
      </c>
      <c r="LG44" s="13">
        <v>8</v>
      </c>
      <c r="LH44" s="13">
        <v>8</v>
      </c>
      <c r="LI44" s="13">
        <v>5</v>
      </c>
      <c r="LJ44" s="13">
        <v>13</v>
      </c>
      <c r="LK44" s="13">
        <v>11</v>
      </c>
      <c r="LL44" s="13">
        <v>12</v>
      </c>
      <c r="LM44" s="13">
        <v>9</v>
      </c>
      <c r="LN44" s="13">
        <v>10</v>
      </c>
      <c r="LO44" s="13">
        <v>8</v>
      </c>
      <c r="LP44" s="13">
        <v>2</v>
      </c>
      <c r="LQ44" s="13">
        <v>10</v>
      </c>
      <c r="LR44" s="13">
        <v>6</v>
      </c>
      <c r="LS44" s="13">
        <v>6</v>
      </c>
      <c r="LT44" s="13">
        <v>2</v>
      </c>
      <c r="LU44" s="13">
        <v>1</v>
      </c>
      <c r="LV44" s="13">
        <v>7</v>
      </c>
      <c r="LW44" s="13">
        <v>3</v>
      </c>
      <c r="LX44" s="13">
        <v>2</v>
      </c>
      <c r="LY44" s="13">
        <v>5</v>
      </c>
      <c r="LZ44" s="13">
        <v>6</v>
      </c>
      <c r="MA44" s="13">
        <v>3</v>
      </c>
      <c r="MB44" s="13">
        <v>7</v>
      </c>
      <c r="MC44" s="13">
        <v>6</v>
      </c>
      <c r="MD44" s="13">
        <v>4</v>
      </c>
      <c r="ME44" s="13">
        <v>2</v>
      </c>
      <c r="MF44" s="13">
        <v>4</v>
      </c>
      <c r="MG44" s="13">
        <v>3</v>
      </c>
      <c r="MH44" s="13">
        <v>2</v>
      </c>
      <c r="MI44" s="13"/>
      <c r="MJ44" s="13">
        <v>1</v>
      </c>
      <c r="MK44" s="13">
        <v>5</v>
      </c>
      <c r="ML44" s="13">
        <v>7</v>
      </c>
      <c r="MM44" s="13">
        <v>2</v>
      </c>
      <c r="MN44" s="13">
        <v>6</v>
      </c>
      <c r="MO44" s="13">
        <v>9</v>
      </c>
      <c r="MP44" s="13">
        <v>9</v>
      </c>
      <c r="MQ44" s="13">
        <v>3</v>
      </c>
      <c r="MR44" s="13">
        <v>4</v>
      </c>
      <c r="MS44" s="13">
        <v>1</v>
      </c>
      <c r="MT44" s="13">
        <v>2</v>
      </c>
      <c r="MU44" s="13">
        <v>4</v>
      </c>
      <c r="MV44" s="13">
        <v>6</v>
      </c>
      <c r="MW44" s="13">
        <v>3</v>
      </c>
      <c r="MX44" s="13">
        <v>2</v>
      </c>
      <c r="MY44" s="13">
        <v>7</v>
      </c>
      <c r="MZ44" s="13">
        <v>3</v>
      </c>
      <c r="NA44" s="13">
        <v>5</v>
      </c>
      <c r="NB44" s="13">
        <v>5</v>
      </c>
      <c r="NC44" s="13">
        <v>2</v>
      </c>
      <c r="ND44" s="13">
        <v>2</v>
      </c>
      <c r="NE44" s="13">
        <v>3</v>
      </c>
      <c r="NF44" s="13"/>
      <c r="NG44" s="13">
        <v>1</v>
      </c>
      <c r="NH44" s="13"/>
      <c r="NI44" s="13"/>
      <c r="NJ44" s="13"/>
      <c r="NK44" s="13">
        <v>1</v>
      </c>
      <c r="NL44" s="13">
        <v>1</v>
      </c>
      <c r="NM44" s="13">
        <v>51</v>
      </c>
      <c r="NN44" s="57">
        <v>883</v>
      </c>
      <c r="NO44" s="13">
        <v>34476</v>
      </c>
    </row>
    <row r="45" spans="1:379">
      <c r="A45" s="8" t="s">
        <v>56</v>
      </c>
      <c r="B45" s="235">
        <f t="shared" si="88"/>
        <v>368</v>
      </c>
      <c r="C45" s="235">
        <f t="shared" si="89"/>
        <v>342</v>
      </c>
      <c r="D45" s="235">
        <f t="shared" si="90"/>
        <v>396</v>
      </c>
      <c r="E45" s="235">
        <f t="shared" si="91"/>
        <v>489</v>
      </c>
      <c r="F45" s="235">
        <f t="shared" si="92"/>
        <v>710</v>
      </c>
      <c r="G45" s="235">
        <f t="shared" si="93"/>
        <v>855</v>
      </c>
      <c r="H45" s="235">
        <f t="shared" si="94"/>
        <v>895</v>
      </c>
      <c r="I45" s="235">
        <f t="shared" si="95"/>
        <v>1031</v>
      </c>
      <c r="J45" s="235">
        <f t="shared" si="96"/>
        <v>817</v>
      </c>
      <c r="K45" s="235">
        <f t="shared" si="97"/>
        <v>964</v>
      </c>
      <c r="L45" s="235">
        <f t="shared" si="98"/>
        <v>612</v>
      </c>
      <c r="M45" s="235">
        <f t="shared" si="99"/>
        <v>683</v>
      </c>
      <c r="N45" s="235">
        <f t="shared" si="100"/>
        <v>405</v>
      </c>
      <c r="O45" s="235">
        <f t="shared" si="101"/>
        <v>422</v>
      </c>
      <c r="P45" s="235">
        <f t="shared" si="102"/>
        <v>267</v>
      </c>
      <c r="Q45" s="235">
        <f t="shared" si="103"/>
        <v>243</v>
      </c>
      <c r="R45" s="235">
        <f t="shared" si="104"/>
        <v>103</v>
      </c>
      <c r="S45" s="235">
        <f t="shared" si="105"/>
        <v>124</v>
      </c>
      <c r="T45" s="235">
        <f t="shared" si="106"/>
        <v>19</v>
      </c>
      <c r="U45" s="235">
        <f t="shared" si="107"/>
        <v>45</v>
      </c>
      <c r="W45" s="16" t="s">
        <v>51</v>
      </c>
      <c r="X45" s="616">
        <f t="shared" si="108"/>
        <v>31</v>
      </c>
      <c r="Y45" s="616">
        <f t="shared" si="109"/>
        <v>31</v>
      </c>
      <c r="Z45" s="616">
        <f t="shared" si="110"/>
        <v>88</v>
      </c>
      <c r="AA45" s="616">
        <f t="shared" si="111"/>
        <v>138</v>
      </c>
      <c r="AB45" s="616">
        <f t="shared" si="112"/>
        <v>305</v>
      </c>
      <c r="AC45" s="616">
        <f t="shared" si="113"/>
        <v>345</v>
      </c>
      <c r="AD45" s="616">
        <f t="shared" si="114"/>
        <v>418</v>
      </c>
      <c r="AE45" s="616">
        <f t="shared" si="115"/>
        <v>398</v>
      </c>
      <c r="AF45" s="616">
        <f t="shared" si="116"/>
        <v>304</v>
      </c>
      <c r="AG45" s="616">
        <f t="shared" si="117"/>
        <v>313</v>
      </c>
      <c r="AH45" s="616">
        <f t="shared" si="118"/>
        <v>227</v>
      </c>
      <c r="AI45" s="616">
        <f t="shared" si="119"/>
        <v>260</v>
      </c>
      <c r="AJ45" s="616">
        <f t="shared" si="120"/>
        <v>168</v>
      </c>
      <c r="AK45" s="616">
        <f t="shared" si="121"/>
        <v>159</v>
      </c>
      <c r="AL45" s="616">
        <f t="shared" si="122"/>
        <v>76</v>
      </c>
      <c r="AM45" s="616">
        <f t="shared" si="123"/>
        <v>96</v>
      </c>
      <c r="AN45" s="616">
        <f t="shared" si="124"/>
        <v>26</v>
      </c>
      <c r="AO45" s="616">
        <f t="shared" si="125"/>
        <v>48</v>
      </c>
      <c r="AP45" s="616">
        <f t="shared" si="126"/>
        <v>9</v>
      </c>
      <c r="AQ45" s="616">
        <f t="shared" si="127"/>
        <v>13</v>
      </c>
      <c r="AR45" s="616">
        <f t="shared" si="128"/>
        <v>18</v>
      </c>
      <c r="AT45" s="16" t="s">
        <v>51</v>
      </c>
      <c r="AU45" s="13"/>
      <c r="AV45" s="13">
        <v>2</v>
      </c>
      <c r="AW45" s="13">
        <v>4</v>
      </c>
      <c r="AX45" s="13">
        <v>3</v>
      </c>
      <c r="AY45" s="13">
        <v>8</v>
      </c>
      <c r="AZ45" s="13">
        <v>2</v>
      </c>
      <c r="BA45" s="13">
        <v>2</v>
      </c>
      <c r="BB45" s="13">
        <v>5</v>
      </c>
      <c r="BC45" s="13">
        <v>2</v>
      </c>
      <c r="BD45" s="13">
        <v>3</v>
      </c>
      <c r="BE45" s="13">
        <v>4</v>
      </c>
      <c r="BF45" s="13">
        <v>5</v>
      </c>
      <c r="BG45" s="13">
        <v>8</v>
      </c>
      <c r="BH45" s="13">
        <v>6</v>
      </c>
      <c r="BI45" s="13">
        <v>7</v>
      </c>
      <c r="BJ45" s="13">
        <v>19</v>
      </c>
      <c r="BK45" s="13">
        <v>16</v>
      </c>
      <c r="BL45" s="13">
        <v>19</v>
      </c>
      <c r="BM45" s="13">
        <v>31</v>
      </c>
      <c r="BN45" s="13">
        <v>23</v>
      </c>
      <c r="BO45" s="13">
        <v>27</v>
      </c>
      <c r="BP45" s="13">
        <v>24</v>
      </c>
      <c r="BQ45" s="13">
        <v>38</v>
      </c>
      <c r="BR45" s="13">
        <v>36</v>
      </c>
      <c r="BS45" s="13">
        <v>34</v>
      </c>
      <c r="BT45" s="13">
        <v>40</v>
      </c>
      <c r="BU45" s="13">
        <v>41</v>
      </c>
      <c r="BV45" s="13">
        <v>28</v>
      </c>
      <c r="BW45" s="13">
        <v>43</v>
      </c>
      <c r="BX45" s="13">
        <v>34</v>
      </c>
      <c r="BY45" s="13">
        <v>45</v>
      </c>
      <c r="BZ45" s="13">
        <v>41</v>
      </c>
      <c r="CA45" s="13">
        <v>46</v>
      </c>
      <c r="CB45" s="13">
        <v>27</v>
      </c>
      <c r="CC45" s="13">
        <v>50</v>
      </c>
      <c r="CD45" s="13">
        <v>38</v>
      </c>
      <c r="CE45" s="13">
        <v>39</v>
      </c>
      <c r="CF45" s="13">
        <v>28</v>
      </c>
      <c r="CG45" s="13">
        <v>41</v>
      </c>
      <c r="CH45" s="13">
        <v>43</v>
      </c>
      <c r="CI45" s="13">
        <v>31</v>
      </c>
      <c r="CJ45" s="13">
        <v>24</v>
      </c>
      <c r="CK45" s="13">
        <v>31</v>
      </c>
      <c r="CL45" s="13">
        <v>33</v>
      </c>
      <c r="CM45" s="13">
        <v>42</v>
      </c>
      <c r="CN45" s="13">
        <v>30</v>
      </c>
      <c r="CO45" s="13">
        <v>37</v>
      </c>
      <c r="CP45" s="13">
        <v>36</v>
      </c>
      <c r="CQ45" s="13">
        <v>23</v>
      </c>
      <c r="CR45" s="13">
        <v>26</v>
      </c>
      <c r="CS45" s="13">
        <v>19</v>
      </c>
      <c r="CT45" s="13">
        <v>30</v>
      </c>
      <c r="CU45" s="13">
        <v>34</v>
      </c>
      <c r="CV45" s="13">
        <v>29</v>
      </c>
      <c r="CW45" s="13">
        <v>22</v>
      </c>
      <c r="CX45" s="13">
        <v>28</v>
      </c>
      <c r="CY45" s="13">
        <v>22</v>
      </c>
      <c r="CZ45" s="13">
        <v>26</v>
      </c>
      <c r="DA45" s="13">
        <v>20</v>
      </c>
      <c r="DB45" s="13">
        <v>30</v>
      </c>
      <c r="DC45" s="13">
        <v>26</v>
      </c>
      <c r="DD45" s="13">
        <v>12</v>
      </c>
      <c r="DE45" s="13">
        <v>15</v>
      </c>
      <c r="DF45" s="13">
        <v>19</v>
      </c>
      <c r="DG45" s="13">
        <v>16</v>
      </c>
      <c r="DH45" s="13">
        <v>15</v>
      </c>
      <c r="DI45" s="13">
        <v>13</v>
      </c>
      <c r="DJ45" s="13">
        <v>16</v>
      </c>
      <c r="DK45" s="13">
        <v>21</v>
      </c>
      <c r="DL45" s="13">
        <v>6</v>
      </c>
      <c r="DM45" s="13">
        <v>11</v>
      </c>
      <c r="DN45" s="13">
        <v>5</v>
      </c>
      <c r="DO45" s="13">
        <v>9</v>
      </c>
      <c r="DP45" s="13">
        <v>11</v>
      </c>
      <c r="DQ45" s="13">
        <v>5</v>
      </c>
      <c r="DR45" s="13">
        <v>14</v>
      </c>
      <c r="DS45" s="13">
        <v>10</v>
      </c>
      <c r="DT45" s="13">
        <v>17</v>
      </c>
      <c r="DU45" s="13">
        <v>7</v>
      </c>
      <c r="DV45" s="13">
        <v>7</v>
      </c>
      <c r="DW45" s="13">
        <v>9</v>
      </c>
      <c r="DX45" s="13">
        <v>4</v>
      </c>
      <c r="DY45" s="13">
        <v>5</v>
      </c>
      <c r="DZ45" s="13">
        <v>4</v>
      </c>
      <c r="EA45" s="13">
        <v>6</v>
      </c>
      <c r="EB45" s="13">
        <v>4</v>
      </c>
      <c r="EC45" s="13">
        <v>6</v>
      </c>
      <c r="ED45" s="13">
        <v>3</v>
      </c>
      <c r="EE45" s="13">
        <v>5</v>
      </c>
      <c r="EF45" s="13">
        <v>2</v>
      </c>
      <c r="EG45" s="13">
        <v>2</v>
      </c>
      <c r="EH45" s="13">
        <v>1</v>
      </c>
      <c r="EI45" s="13">
        <v>1</v>
      </c>
      <c r="EJ45" s="13">
        <v>2</v>
      </c>
      <c r="EK45" s="13">
        <v>1</v>
      </c>
      <c r="EL45" s="13">
        <v>2</v>
      </c>
      <c r="EM45" s="13">
        <v>2</v>
      </c>
      <c r="EN45" s="13">
        <v>1</v>
      </c>
      <c r="EO45" s="13">
        <v>1</v>
      </c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57">
        <v>1801</v>
      </c>
      <c r="FD45" s="13">
        <v>1801</v>
      </c>
      <c r="FE45" s="16" t="s">
        <v>51</v>
      </c>
      <c r="FF45" s="13"/>
      <c r="FG45" s="13">
        <v>4</v>
      </c>
      <c r="FH45" s="13">
        <v>4</v>
      </c>
      <c r="FI45" s="13"/>
      <c r="FJ45" s="13">
        <v>6</v>
      </c>
      <c r="FK45" s="13">
        <v>5</v>
      </c>
      <c r="FL45" s="13">
        <v>1</v>
      </c>
      <c r="FM45" s="13">
        <v>6</v>
      </c>
      <c r="FN45" s="13">
        <v>2</v>
      </c>
      <c r="FO45" s="13">
        <v>3</v>
      </c>
      <c r="FP45" s="13">
        <v>1</v>
      </c>
      <c r="FQ45" s="13">
        <v>3</v>
      </c>
      <c r="FR45" s="13">
        <v>7</v>
      </c>
      <c r="FS45" s="13">
        <v>6</v>
      </c>
      <c r="FT45" s="13">
        <v>6</v>
      </c>
      <c r="FU45" s="13">
        <v>10</v>
      </c>
      <c r="FV45" s="13">
        <v>9</v>
      </c>
      <c r="FW45" s="13">
        <v>11</v>
      </c>
      <c r="FX45" s="13">
        <v>16</v>
      </c>
      <c r="FY45" s="13">
        <v>19</v>
      </c>
      <c r="FZ45" s="13">
        <v>24</v>
      </c>
      <c r="GA45" s="13">
        <v>21</v>
      </c>
      <c r="GB45" s="13">
        <v>25</v>
      </c>
      <c r="GC45" s="13">
        <v>23</v>
      </c>
      <c r="GD45" s="13">
        <v>30</v>
      </c>
      <c r="GE45" s="13">
        <v>34</v>
      </c>
      <c r="GF45" s="13">
        <v>40</v>
      </c>
      <c r="GG45" s="13">
        <v>32</v>
      </c>
      <c r="GH45" s="13">
        <v>41</v>
      </c>
      <c r="GI45" s="13">
        <v>35</v>
      </c>
      <c r="GJ45" s="13">
        <v>44</v>
      </c>
      <c r="GK45" s="13">
        <v>51</v>
      </c>
      <c r="GL45" s="13">
        <v>40</v>
      </c>
      <c r="GM45" s="13">
        <v>35</v>
      </c>
      <c r="GN45" s="13">
        <v>33</v>
      </c>
      <c r="GO45" s="13">
        <v>52</v>
      </c>
      <c r="GP45" s="13">
        <v>43</v>
      </c>
      <c r="GQ45" s="13">
        <v>40</v>
      </c>
      <c r="GR45" s="13">
        <v>44</v>
      </c>
      <c r="GS45" s="13">
        <v>36</v>
      </c>
      <c r="GT45" s="13">
        <v>50</v>
      </c>
      <c r="GU45" s="13">
        <v>35</v>
      </c>
      <c r="GV45" s="13">
        <v>20</v>
      </c>
      <c r="GW45" s="13">
        <v>37</v>
      </c>
      <c r="GX45" s="13">
        <v>25</v>
      </c>
      <c r="GY45" s="13">
        <v>30</v>
      </c>
      <c r="GZ45" s="13">
        <v>30</v>
      </c>
      <c r="HA45" s="13">
        <v>21</v>
      </c>
      <c r="HB45" s="13">
        <v>36</v>
      </c>
      <c r="HC45" s="13">
        <v>20</v>
      </c>
      <c r="HD45" s="13">
        <v>23</v>
      </c>
      <c r="HE45" s="13">
        <v>22</v>
      </c>
      <c r="HF45" s="13">
        <v>24</v>
      </c>
      <c r="HG45" s="13">
        <v>25</v>
      </c>
      <c r="HH45" s="13">
        <v>12</v>
      </c>
      <c r="HI45" s="13">
        <v>28</v>
      </c>
      <c r="HJ45" s="13">
        <v>29</v>
      </c>
      <c r="HK45" s="13">
        <v>19</v>
      </c>
      <c r="HL45" s="13">
        <v>22</v>
      </c>
      <c r="HM45" s="13">
        <v>23</v>
      </c>
      <c r="HN45" s="13">
        <v>15</v>
      </c>
      <c r="HO45" s="13">
        <v>25</v>
      </c>
      <c r="HP45" s="13">
        <v>13</v>
      </c>
      <c r="HQ45" s="13">
        <v>19</v>
      </c>
      <c r="HR45" s="13">
        <v>22</v>
      </c>
      <c r="HS45" s="13">
        <v>8</v>
      </c>
      <c r="HT45" s="13">
        <v>13</v>
      </c>
      <c r="HU45" s="13">
        <v>16</v>
      </c>
      <c r="HV45" s="13">
        <v>19</v>
      </c>
      <c r="HW45" s="13">
        <v>18</v>
      </c>
      <c r="HX45" s="13">
        <v>8</v>
      </c>
      <c r="HY45" s="13">
        <v>5</v>
      </c>
      <c r="HZ45" s="13">
        <v>8</v>
      </c>
      <c r="IA45" s="13">
        <v>13</v>
      </c>
      <c r="IB45" s="13">
        <v>12</v>
      </c>
      <c r="IC45" s="13">
        <v>5</v>
      </c>
      <c r="ID45" s="13">
        <v>8</v>
      </c>
      <c r="IE45" s="13">
        <v>6</v>
      </c>
      <c r="IF45" s="13">
        <v>4</v>
      </c>
      <c r="IG45" s="13">
        <v>7</v>
      </c>
      <c r="IH45" s="13">
        <v>2</v>
      </c>
      <c r="II45" s="13">
        <v>4</v>
      </c>
      <c r="IJ45" s="13">
        <v>3</v>
      </c>
      <c r="IK45" s="13">
        <v>4</v>
      </c>
      <c r="IL45" s="13">
        <v>3</v>
      </c>
      <c r="IM45" s="13"/>
      <c r="IN45" s="13">
        <v>3</v>
      </c>
      <c r="IO45" s="13">
        <v>2</v>
      </c>
      <c r="IP45" s="13">
        <v>3</v>
      </c>
      <c r="IQ45" s="13">
        <v>2</v>
      </c>
      <c r="IR45" s="13">
        <v>4</v>
      </c>
      <c r="IS45" s="13">
        <v>1</v>
      </c>
      <c r="IT45" s="13">
        <v>1</v>
      </c>
      <c r="IU45" s="13">
        <v>2</v>
      </c>
      <c r="IV45" s="13">
        <v>1</v>
      </c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57">
        <v>1652</v>
      </c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>
        <v>1</v>
      </c>
      <c r="KC45" s="13"/>
      <c r="KD45" s="13"/>
      <c r="KE45" s="13"/>
      <c r="KF45" s="13"/>
      <c r="KG45" s="13"/>
      <c r="KH45" s="13"/>
      <c r="KI45" s="13"/>
      <c r="KJ45" s="13"/>
      <c r="KK45" s="13">
        <v>1</v>
      </c>
      <c r="KL45" s="13"/>
      <c r="KM45" s="13"/>
      <c r="KN45" s="13"/>
      <c r="KO45" s="13">
        <v>2</v>
      </c>
      <c r="KP45" s="13"/>
      <c r="KQ45" s="13"/>
      <c r="KR45" s="13">
        <v>1</v>
      </c>
      <c r="KS45" s="13">
        <v>1</v>
      </c>
      <c r="KT45" s="13"/>
      <c r="KU45" s="13"/>
      <c r="KV45" s="13"/>
      <c r="KW45" s="13">
        <v>1</v>
      </c>
      <c r="KX45" s="13"/>
      <c r="KY45" s="13">
        <v>1</v>
      </c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>
        <v>1</v>
      </c>
      <c r="LP45" s="13"/>
      <c r="LQ45" s="13"/>
      <c r="LR45" s="13"/>
      <c r="LS45" s="13">
        <v>1</v>
      </c>
      <c r="LT45" s="13">
        <v>1</v>
      </c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>
        <v>1</v>
      </c>
      <c r="MO45" s="13"/>
      <c r="MP45" s="13">
        <v>1</v>
      </c>
      <c r="MQ45" s="13"/>
      <c r="MR45" s="13"/>
      <c r="MS45" s="13"/>
      <c r="MT45" s="13"/>
      <c r="MU45" s="13"/>
      <c r="MV45" s="13">
        <v>1</v>
      </c>
      <c r="MW45" s="13"/>
      <c r="MX45" s="13">
        <v>2</v>
      </c>
      <c r="MY45" s="13"/>
      <c r="MZ45" s="13"/>
      <c r="NA45" s="13"/>
      <c r="NB45" s="13"/>
      <c r="NC45" s="13"/>
      <c r="ND45" s="13"/>
      <c r="NE45" s="13"/>
      <c r="NF45" s="13">
        <v>1</v>
      </c>
      <c r="NG45" s="13">
        <v>1</v>
      </c>
      <c r="NH45" s="13"/>
      <c r="NI45" s="13"/>
      <c r="NJ45" s="13"/>
      <c r="NK45" s="13"/>
      <c r="NL45" s="13"/>
      <c r="NM45" s="13"/>
      <c r="NN45" s="57">
        <v>18</v>
      </c>
      <c r="NO45" s="13">
        <v>1670</v>
      </c>
    </row>
    <row r="46" spans="1:379">
      <c r="A46" s="8" t="s">
        <v>57</v>
      </c>
      <c r="B46" s="235">
        <f t="shared" si="88"/>
        <v>72</v>
      </c>
      <c r="C46" s="235">
        <f t="shared" si="89"/>
        <v>58</v>
      </c>
      <c r="D46" s="235">
        <f t="shared" si="90"/>
        <v>108</v>
      </c>
      <c r="E46" s="235">
        <f t="shared" si="91"/>
        <v>152</v>
      </c>
      <c r="F46" s="235">
        <f t="shared" si="92"/>
        <v>335</v>
      </c>
      <c r="G46" s="235">
        <f t="shared" si="93"/>
        <v>337</v>
      </c>
      <c r="H46" s="235">
        <f t="shared" si="94"/>
        <v>399</v>
      </c>
      <c r="I46" s="235">
        <f t="shared" si="95"/>
        <v>343</v>
      </c>
      <c r="J46" s="235">
        <f t="shared" si="96"/>
        <v>336</v>
      </c>
      <c r="K46" s="235">
        <f t="shared" si="97"/>
        <v>308</v>
      </c>
      <c r="L46" s="235">
        <f t="shared" si="98"/>
        <v>183</v>
      </c>
      <c r="M46" s="235">
        <f t="shared" si="99"/>
        <v>201</v>
      </c>
      <c r="N46" s="235">
        <f t="shared" si="100"/>
        <v>124</v>
      </c>
      <c r="O46" s="235">
        <f t="shared" si="101"/>
        <v>115</v>
      </c>
      <c r="P46" s="235">
        <f t="shared" si="102"/>
        <v>66</v>
      </c>
      <c r="Q46" s="235">
        <f t="shared" si="103"/>
        <v>61</v>
      </c>
      <c r="R46" s="235">
        <f t="shared" si="104"/>
        <v>30</v>
      </c>
      <c r="S46" s="235">
        <f t="shared" si="105"/>
        <v>49</v>
      </c>
      <c r="T46" s="235">
        <f t="shared" si="106"/>
        <v>8</v>
      </c>
      <c r="U46" s="235">
        <f t="shared" si="107"/>
        <v>30</v>
      </c>
      <c r="W46" s="16" t="s">
        <v>52</v>
      </c>
      <c r="X46" s="616">
        <f t="shared" si="108"/>
        <v>560</v>
      </c>
      <c r="Y46" s="616">
        <f t="shared" si="109"/>
        <v>499</v>
      </c>
      <c r="Z46" s="616">
        <f t="shared" si="110"/>
        <v>1538</v>
      </c>
      <c r="AA46" s="616">
        <f t="shared" si="111"/>
        <v>1649</v>
      </c>
      <c r="AB46" s="616">
        <f t="shared" si="112"/>
        <v>4925</v>
      </c>
      <c r="AC46" s="616">
        <f t="shared" si="113"/>
        <v>4925</v>
      </c>
      <c r="AD46" s="616">
        <f t="shared" si="114"/>
        <v>5179</v>
      </c>
      <c r="AE46" s="616">
        <f t="shared" si="115"/>
        <v>5203</v>
      </c>
      <c r="AF46" s="616">
        <f t="shared" si="116"/>
        <v>4294</v>
      </c>
      <c r="AG46" s="616">
        <f t="shared" si="117"/>
        <v>4501</v>
      </c>
      <c r="AH46" s="616">
        <f t="shared" si="118"/>
        <v>3066</v>
      </c>
      <c r="AI46" s="616">
        <f t="shared" si="119"/>
        <v>3231</v>
      </c>
      <c r="AJ46" s="616">
        <f t="shared" si="120"/>
        <v>1798</v>
      </c>
      <c r="AK46" s="616">
        <f t="shared" si="121"/>
        <v>1701</v>
      </c>
      <c r="AL46" s="616">
        <f t="shared" si="122"/>
        <v>880</v>
      </c>
      <c r="AM46" s="616">
        <f t="shared" si="123"/>
        <v>882</v>
      </c>
      <c r="AN46" s="616">
        <f t="shared" si="124"/>
        <v>310</v>
      </c>
      <c r="AO46" s="616">
        <f t="shared" si="125"/>
        <v>567</v>
      </c>
      <c r="AP46" s="616">
        <f t="shared" si="126"/>
        <v>74</v>
      </c>
      <c r="AQ46" s="616">
        <f t="shared" si="127"/>
        <v>210</v>
      </c>
      <c r="AR46" s="616">
        <f t="shared" si="128"/>
        <v>590</v>
      </c>
      <c r="AT46" s="16" t="s">
        <v>52</v>
      </c>
      <c r="AU46" s="13">
        <v>19</v>
      </c>
      <c r="AV46" s="13">
        <v>62</v>
      </c>
      <c r="AW46" s="13">
        <v>62</v>
      </c>
      <c r="AX46" s="13">
        <v>46</v>
      </c>
      <c r="AY46" s="13">
        <v>40</v>
      </c>
      <c r="AZ46" s="13">
        <v>50</v>
      </c>
      <c r="BA46" s="13">
        <v>45</v>
      </c>
      <c r="BB46" s="13">
        <v>62</v>
      </c>
      <c r="BC46" s="13">
        <v>53</v>
      </c>
      <c r="BD46" s="13">
        <v>60</v>
      </c>
      <c r="BE46" s="13">
        <v>69</v>
      </c>
      <c r="BF46" s="13">
        <v>69</v>
      </c>
      <c r="BG46" s="13">
        <v>77</v>
      </c>
      <c r="BH46" s="13">
        <v>90</v>
      </c>
      <c r="BI46" s="13">
        <v>113</v>
      </c>
      <c r="BJ46" s="13">
        <v>171</v>
      </c>
      <c r="BK46" s="13">
        <v>202</v>
      </c>
      <c r="BL46" s="13">
        <v>253</v>
      </c>
      <c r="BM46" s="13">
        <v>275</v>
      </c>
      <c r="BN46" s="13">
        <v>330</v>
      </c>
      <c r="BO46" s="13">
        <v>391</v>
      </c>
      <c r="BP46" s="13">
        <v>432</v>
      </c>
      <c r="BQ46" s="13">
        <v>403</v>
      </c>
      <c r="BR46" s="13">
        <v>475</v>
      </c>
      <c r="BS46" s="13">
        <v>511</v>
      </c>
      <c r="BT46" s="13">
        <v>532</v>
      </c>
      <c r="BU46" s="13">
        <v>537</v>
      </c>
      <c r="BV46" s="13">
        <v>521</v>
      </c>
      <c r="BW46" s="13">
        <v>558</v>
      </c>
      <c r="BX46" s="13">
        <v>565</v>
      </c>
      <c r="BY46" s="13">
        <v>619</v>
      </c>
      <c r="BZ46" s="13">
        <v>517</v>
      </c>
      <c r="CA46" s="13">
        <v>573</v>
      </c>
      <c r="CB46" s="13">
        <v>519</v>
      </c>
      <c r="CC46" s="13">
        <v>516</v>
      </c>
      <c r="CD46" s="13">
        <v>503</v>
      </c>
      <c r="CE46" s="13">
        <v>470</v>
      </c>
      <c r="CF46" s="13">
        <v>477</v>
      </c>
      <c r="CG46" s="13">
        <v>467</v>
      </c>
      <c r="CH46" s="13">
        <v>542</v>
      </c>
      <c r="CI46" s="13">
        <v>451</v>
      </c>
      <c r="CJ46" s="13">
        <v>510</v>
      </c>
      <c r="CK46" s="13">
        <v>478</v>
      </c>
      <c r="CL46" s="13">
        <v>497</v>
      </c>
      <c r="CM46" s="13">
        <v>457</v>
      </c>
      <c r="CN46" s="13">
        <v>461</v>
      </c>
      <c r="CO46" s="13">
        <v>467</v>
      </c>
      <c r="CP46" s="13">
        <v>360</v>
      </c>
      <c r="CQ46" s="13">
        <v>400</v>
      </c>
      <c r="CR46" s="13">
        <v>420</v>
      </c>
      <c r="CS46" s="13">
        <v>381</v>
      </c>
      <c r="CT46" s="13">
        <v>376</v>
      </c>
      <c r="CU46" s="13">
        <v>359</v>
      </c>
      <c r="CV46" s="13">
        <v>337</v>
      </c>
      <c r="CW46" s="13">
        <v>323</v>
      </c>
      <c r="CX46" s="13">
        <v>314</v>
      </c>
      <c r="CY46" s="13">
        <v>290</v>
      </c>
      <c r="CZ46" s="13">
        <v>308</v>
      </c>
      <c r="DA46" s="13">
        <v>290</v>
      </c>
      <c r="DB46" s="13">
        <v>253</v>
      </c>
      <c r="DC46" s="13">
        <v>229</v>
      </c>
      <c r="DD46" s="13">
        <v>226</v>
      </c>
      <c r="DE46" s="13">
        <v>197</v>
      </c>
      <c r="DF46" s="13">
        <v>182</v>
      </c>
      <c r="DG46" s="13">
        <v>169</v>
      </c>
      <c r="DH46" s="13">
        <v>125</v>
      </c>
      <c r="DI46" s="13">
        <v>171</v>
      </c>
      <c r="DJ46" s="13">
        <v>150</v>
      </c>
      <c r="DK46" s="13">
        <v>133</v>
      </c>
      <c r="DL46" s="13">
        <v>119</v>
      </c>
      <c r="DM46" s="13">
        <v>107</v>
      </c>
      <c r="DN46" s="13">
        <v>102</v>
      </c>
      <c r="DO46" s="13">
        <v>105</v>
      </c>
      <c r="DP46" s="13">
        <v>105</v>
      </c>
      <c r="DQ46" s="13">
        <v>95</v>
      </c>
      <c r="DR46" s="13">
        <v>82</v>
      </c>
      <c r="DS46" s="13">
        <v>78</v>
      </c>
      <c r="DT46" s="13">
        <v>80</v>
      </c>
      <c r="DU46" s="13">
        <v>60</v>
      </c>
      <c r="DV46" s="13">
        <v>68</v>
      </c>
      <c r="DW46" s="13">
        <v>85</v>
      </c>
      <c r="DX46" s="13">
        <v>71</v>
      </c>
      <c r="DY46" s="13">
        <v>51</v>
      </c>
      <c r="DZ46" s="13">
        <v>50</v>
      </c>
      <c r="EA46" s="13">
        <v>60</v>
      </c>
      <c r="EB46" s="13">
        <v>52</v>
      </c>
      <c r="EC46" s="13">
        <v>52</v>
      </c>
      <c r="ED46" s="13">
        <v>42</v>
      </c>
      <c r="EE46" s="13">
        <v>60</v>
      </c>
      <c r="EF46" s="13">
        <v>44</v>
      </c>
      <c r="EG46" s="13">
        <v>35</v>
      </c>
      <c r="EH46" s="13">
        <v>45</v>
      </c>
      <c r="EI46" s="13">
        <v>18</v>
      </c>
      <c r="EJ46" s="13">
        <v>22</v>
      </c>
      <c r="EK46" s="13">
        <v>28</v>
      </c>
      <c r="EL46" s="13">
        <v>15</v>
      </c>
      <c r="EM46" s="13">
        <v>23</v>
      </c>
      <c r="EN46" s="13">
        <v>9</v>
      </c>
      <c r="EO46" s="13">
        <v>9</v>
      </c>
      <c r="EP46" s="13">
        <v>3</v>
      </c>
      <c r="EQ46" s="13">
        <v>1</v>
      </c>
      <c r="ER46" s="13">
        <v>2</v>
      </c>
      <c r="ES46" s="13"/>
      <c r="ET46" s="13"/>
      <c r="EU46" s="13"/>
      <c r="EV46" s="13"/>
      <c r="EW46" s="13"/>
      <c r="EX46" s="13"/>
      <c r="EY46" s="13"/>
      <c r="EZ46" s="13"/>
      <c r="FA46" s="13"/>
      <c r="FB46" s="13">
        <v>1</v>
      </c>
      <c r="FC46" s="57">
        <v>23369</v>
      </c>
      <c r="FD46" s="13">
        <v>23369</v>
      </c>
      <c r="FE46" s="16" t="s">
        <v>52</v>
      </c>
      <c r="FF46" s="13">
        <v>33</v>
      </c>
      <c r="FG46" s="13">
        <v>66</v>
      </c>
      <c r="FH46" s="13">
        <v>77</v>
      </c>
      <c r="FI46" s="13">
        <v>54</v>
      </c>
      <c r="FJ46" s="13">
        <v>45</v>
      </c>
      <c r="FK46" s="13">
        <v>53</v>
      </c>
      <c r="FL46" s="13">
        <v>54</v>
      </c>
      <c r="FM46" s="13">
        <v>45</v>
      </c>
      <c r="FN46" s="13">
        <v>70</v>
      </c>
      <c r="FO46" s="13">
        <v>63</v>
      </c>
      <c r="FP46" s="13">
        <v>67</v>
      </c>
      <c r="FQ46" s="13">
        <v>70</v>
      </c>
      <c r="FR46" s="13">
        <v>85</v>
      </c>
      <c r="FS46" s="13">
        <v>96</v>
      </c>
      <c r="FT46" s="13">
        <v>98</v>
      </c>
      <c r="FU46" s="13">
        <v>140</v>
      </c>
      <c r="FV46" s="13">
        <v>179</v>
      </c>
      <c r="FW46" s="13">
        <v>243</v>
      </c>
      <c r="FX46" s="13">
        <v>251</v>
      </c>
      <c r="FY46" s="13">
        <v>309</v>
      </c>
      <c r="FZ46" s="13">
        <v>379</v>
      </c>
      <c r="GA46" s="13">
        <v>409</v>
      </c>
      <c r="GB46" s="13">
        <v>446</v>
      </c>
      <c r="GC46" s="13">
        <v>425</v>
      </c>
      <c r="GD46" s="13">
        <v>497</v>
      </c>
      <c r="GE46" s="13">
        <v>540</v>
      </c>
      <c r="GF46" s="13">
        <v>546</v>
      </c>
      <c r="GG46" s="13">
        <v>540</v>
      </c>
      <c r="GH46" s="13">
        <v>556</v>
      </c>
      <c r="GI46" s="13">
        <v>587</v>
      </c>
      <c r="GJ46" s="13">
        <v>556</v>
      </c>
      <c r="GK46" s="13">
        <v>578</v>
      </c>
      <c r="GL46" s="13">
        <v>573</v>
      </c>
      <c r="GM46" s="13">
        <v>518</v>
      </c>
      <c r="GN46" s="13">
        <v>477</v>
      </c>
      <c r="GO46" s="13">
        <v>538</v>
      </c>
      <c r="GP46" s="13">
        <v>490</v>
      </c>
      <c r="GQ46" s="13">
        <v>512</v>
      </c>
      <c r="GR46" s="13">
        <v>464</v>
      </c>
      <c r="GS46" s="13">
        <v>473</v>
      </c>
      <c r="GT46" s="13">
        <v>515</v>
      </c>
      <c r="GU46" s="13">
        <v>433</v>
      </c>
      <c r="GV46" s="13">
        <v>458</v>
      </c>
      <c r="GW46" s="13">
        <v>475</v>
      </c>
      <c r="GX46" s="13">
        <v>449</v>
      </c>
      <c r="GY46" s="13">
        <v>401</v>
      </c>
      <c r="GZ46" s="13">
        <v>429</v>
      </c>
      <c r="HA46" s="13">
        <v>413</v>
      </c>
      <c r="HB46" s="13">
        <v>381</v>
      </c>
      <c r="HC46" s="13">
        <v>340</v>
      </c>
      <c r="HD46" s="13">
        <v>392</v>
      </c>
      <c r="HE46" s="13">
        <v>369</v>
      </c>
      <c r="HF46" s="13">
        <v>348</v>
      </c>
      <c r="HG46" s="13">
        <v>308</v>
      </c>
      <c r="HH46" s="13">
        <v>259</v>
      </c>
      <c r="HI46" s="13">
        <v>296</v>
      </c>
      <c r="HJ46" s="13">
        <v>299</v>
      </c>
      <c r="HK46" s="13">
        <v>281</v>
      </c>
      <c r="HL46" s="13">
        <v>234</v>
      </c>
      <c r="HM46" s="13">
        <v>280</v>
      </c>
      <c r="HN46" s="13">
        <v>235</v>
      </c>
      <c r="HO46" s="13">
        <v>186</v>
      </c>
      <c r="HP46" s="13">
        <v>189</v>
      </c>
      <c r="HQ46" s="13">
        <v>223</v>
      </c>
      <c r="HR46" s="13">
        <v>228</v>
      </c>
      <c r="HS46" s="13">
        <v>178</v>
      </c>
      <c r="HT46" s="13">
        <v>163</v>
      </c>
      <c r="HU46" s="13">
        <v>126</v>
      </c>
      <c r="HV46" s="13">
        <v>127</v>
      </c>
      <c r="HW46" s="13">
        <v>143</v>
      </c>
      <c r="HX46" s="13">
        <v>129</v>
      </c>
      <c r="HY46" s="13">
        <v>119</v>
      </c>
      <c r="HZ46" s="13">
        <v>97</v>
      </c>
      <c r="IA46" s="13">
        <v>105</v>
      </c>
      <c r="IB46" s="13">
        <v>82</v>
      </c>
      <c r="IC46" s="13">
        <v>77</v>
      </c>
      <c r="ID46" s="13">
        <v>73</v>
      </c>
      <c r="IE46" s="13">
        <v>80</v>
      </c>
      <c r="IF46" s="13">
        <v>62</v>
      </c>
      <c r="IG46" s="13">
        <v>56</v>
      </c>
      <c r="IH46" s="13">
        <v>49</v>
      </c>
      <c r="II46" s="13">
        <v>45</v>
      </c>
      <c r="IJ46" s="13">
        <v>30</v>
      </c>
      <c r="IK46" s="13">
        <v>33</v>
      </c>
      <c r="IL46" s="13">
        <v>44</v>
      </c>
      <c r="IM46" s="13">
        <v>30</v>
      </c>
      <c r="IN46" s="13">
        <v>29</v>
      </c>
      <c r="IO46" s="13">
        <v>24</v>
      </c>
      <c r="IP46" s="13">
        <v>14</v>
      </c>
      <c r="IQ46" s="13">
        <v>12</v>
      </c>
      <c r="IR46" s="13">
        <v>17</v>
      </c>
      <c r="IS46" s="13">
        <v>19</v>
      </c>
      <c r="IT46" s="13">
        <v>11</v>
      </c>
      <c r="IU46" s="13">
        <v>8</v>
      </c>
      <c r="IV46" s="13">
        <v>10</v>
      </c>
      <c r="IW46" s="13">
        <v>2</v>
      </c>
      <c r="IX46" s="13">
        <v>2</v>
      </c>
      <c r="IY46" s="13">
        <v>4</v>
      </c>
      <c r="IZ46" s="13"/>
      <c r="JA46" s="13"/>
      <c r="JB46" s="13">
        <v>1</v>
      </c>
      <c r="JC46" s="13"/>
      <c r="JD46" s="13"/>
      <c r="JE46" s="13"/>
      <c r="JF46" s="13"/>
      <c r="JG46" s="13"/>
      <c r="JH46" s="13">
        <v>2</v>
      </c>
      <c r="JI46" s="57">
        <v>22626</v>
      </c>
      <c r="JJ46" s="13">
        <v>7</v>
      </c>
      <c r="JK46" s="13">
        <v>23</v>
      </c>
      <c r="JL46" s="13">
        <v>3</v>
      </c>
      <c r="JM46" s="13">
        <v>2</v>
      </c>
      <c r="JN46" s="13"/>
      <c r="JO46" s="13">
        <v>1</v>
      </c>
      <c r="JP46" s="13">
        <v>3</v>
      </c>
      <c r="JQ46" s="13"/>
      <c r="JR46" s="13"/>
      <c r="JS46" s="13"/>
      <c r="JT46" s="13">
        <v>1</v>
      </c>
      <c r="JU46" s="13">
        <v>1</v>
      </c>
      <c r="JV46" s="13">
        <v>5</v>
      </c>
      <c r="JW46" s="13">
        <v>2</v>
      </c>
      <c r="JX46" s="13">
        <v>2</v>
      </c>
      <c r="JY46" s="13">
        <v>6</v>
      </c>
      <c r="JZ46" s="13">
        <v>5</v>
      </c>
      <c r="KA46" s="13">
        <v>5</v>
      </c>
      <c r="KB46" s="13">
        <v>6</v>
      </c>
      <c r="KC46" s="13">
        <v>12</v>
      </c>
      <c r="KD46" s="13">
        <v>10</v>
      </c>
      <c r="KE46" s="13">
        <v>16</v>
      </c>
      <c r="KF46" s="13">
        <v>9</v>
      </c>
      <c r="KG46" s="13">
        <v>16</v>
      </c>
      <c r="KH46" s="13">
        <v>16</v>
      </c>
      <c r="KI46" s="13">
        <v>12</v>
      </c>
      <c r="KJ46" s="13">
        <v>11</v>
      </c>
      <c r="KK46" s="13">
        <v>9</v>
      </c>
      <c r="KL46" s="13">
        <v>3</v>
      </c>
      <c r="KM46" s="13">
        <v>3</v>
      </c>
      <c r="KN46" s="13">
        <v>9</v>
      </c>
      <c r="KO46" s="13">
        <v>15</v>
      </c>
      <c r="KP46" s="13">
        <v>13</v>
      </c>
      <c r="KQ46" s="13">
        <v>13</v>
      </c>
      <c r="KR46" s="13">
        <v>17</v>
      </c>
      <c r="KS46" s="13">
        <v>13</v>
      </c>
      <c r="KT46" s="13">
        <v>8</v>
      </c>
      <c r="KU46" s="13">
        <v>10</v>
      </c>
      <c r="KV46" s="13">
        <v>13</v>
      </c>
      <c r="KW46" s="13">
        <v>8</v>
      </c>
      <c r="KX46" s="13">
        <v>4</v>
      </c>
      <c r="KY46" s="13">
        <v>11</v>
      </c>
      <c r="KZ46" s="13">
        <v>5</v>
      </c>
      <c r="LA46" s="13">
        <v>9</v>
      </c>
      <c r="LB46" s="13">
        <v>11</v>
      </c>
      <c r="LC46" s="13">
        <v>15</v>
      </c>
      <c r="LD46" s="13">
        <v>6</v>
      </c>
      <c r="LE46" s="13">
        <v>6</v>
      </c>
      <c r="LF46" s="13">
        <v>8</v>
      </c>
      <c r="LG46" s="13">
        <v>8</v>
      </c>
      <c r="LH46" s="13">
        <v>6</v>
      </c>
      <c r="LI46" s="13">
        <v>9</v>
      </c>
      <c r="LJ46" s="13">
        <v>8</v>
      </c>
      <c r="LK46" s="13">
        <v>6</v>
      </c>
      <c r="LL46" s="13">
        <v>5</v>
      </c>
      <c r="LM46" s="13">
        <v>6</v>
      </c>
      <c r="LN46" s="13">
        <v>5</v>
      </c>
      <c r="LO46" s="13">
        <v>4</v>
      </c>
      <c r="LP46" s="13">
        <v>8</v>
      </c>
      <c r="LQ46" s="13">
        <v>4</v>
      </c>
      <c r="LR46" s="13">
        <v>1</v>
      </c>
      <c r="LS46" s="13">
        <v>4</v>
      </c>
      <c r="LT46" s="13">
        <v>2</v>
      </c>
      <c r="LU46" s="13">
        <v>3</v>
      </c>
      <c r="LV46" s="13">
        <v>6</v>
      </c>
      <c r="LW46" s="13">
        <v>3</v>
      </c>
      <c r="LX46" s="13">
        <v>8</v>
      </c>
      <c r="LY46" s="13">
        <v>1</v>
      </c>
      <c r="LZ46" s="13">
        <v>1</v>
      </c>
      <c r="MA46" s="13">
        <v>1</v>
      </c>
      <c r="MB46" s="13">
        <v>3</v>
      </c>
      <c r="MC46" s="13">
        <v>1</v>
      </c>
      <c r="MD46" s="13">
        <v>4</v>
      </c>
      <c r="ME46" s="13">
        <v>3</v>
      </c>
      <c r="MF46" s="13">
        <v>2</v>
      </c>
      <c r="MG46" s="13">
        <v>2</v>
      </c>
      <c r="MH46" s="13">
        <v>2</v>
      </c>
      <c r="MI46" s="13">
        <v>3</v>
      </c>
      <c r="MJ46" s="13"/>
      <c r="MK46" s="13"/>
      <c r="ML46" s="13">
        <v>2</v>
      </c>
      <c r="MM46" s="13">
        <v>3</v>
      </c>
      <c r="MN46" s="13">
        <v>5</v>
      </c>
      <c r="MO46" s="13">
        <v>5</v>
      </c>
      <c r="MP46" s="13">
        <v>8</v>
      </c>
      <c r="MQ46" s="13">
        <v>1</v>
      </c>
      <c r="MR46" s="13">
        <v>5</v>
      </c>
      <c r="MS46" s="13">
        <v>1</v>
      </c>
      <c r="MT46" s="13">
        <v>2</v>
      </c>
      <c r="MU46" s="13">
        <v>8</v>
      </c>
      <c r="MV46" s="13">
        <v>2</v>
      </c>
      <c r="MW46" s="13">
        <v>2</v>
      </c>
      <c r="MX46" s="13">
        <v>5</v>
      </c>
      <c r="MY46" s="13">
        <v>1</v>
      </c>
      <c r="MZ46" s="13">
        <v>2</v>
      </c>
      <c r="NA46" s="13">
        <v>1</v>
      </c>
      <c r="NB46" s="13">
        <v>4</v>
      </c>
      <c r="NC46" s="13">
        <v>3</v>
      </c>
      <c r="ND46" s="13">
        <v>1</v>
      </c>
      <c r="NE46" s="13">
        <v>1</v>
      </c>
      <c r="NF46" s="13"/>
      <c r="NG46" s="13"/>
      <c r="NH46" s="13"/>
      <c r="NI46" s="13"/>
      <c r="NJ46" s="13"/>
      <c r="NK46" s="13"/>
      <c r="NL46" s="13"/>
      <c r="NM46" s="13">
        <v>23</v>
      </c>
      <c r="NN46" s="57">
        <v>587</v>
      </c>
      <c r="NO46" s="13">
        <v>23213</v>
      </c>
    </row>
    <row r="47" spans="1:379">
      <c r="A47" s="8" t="s">
        <v>189</v>
      </c>
      <c r="B47" s="235">
        <f t="shared" si="88"/>
        <v>5</v>
      </c>
      <c r="C47" s="235">
        <f t="shared" si="89"/>
        <v>6</v>
      </c>
      <c r="D47" s="235">
        <f t="shared" si="90"/>
        <v>39</v>
      </c>
      <c r="E47" s="235">
        <f t="shared" si="91"/>
        <v>43</v>
      </c>
      <c r="F47" s="235">
        <f t="shared" si="92"/>
        <v>122</v>
      </c>
      <c r="G47" s="235">
        <f t="shared" si="93"/>
        <v>123</v>
      </c>
      <c r="H47" s="235">
        <f t="shared" si="94"/>
        <v>145</v>
      </c>
      <c r="I47" s="235">
        <f t="shared" si="95"/>
        <v>151</v>
      </c>
      <c r="J47" s="235">
        <f t="shared" si="96"/>
        <v>122</v>
      </c>
      <c r="K47" s="235">
        <f t="shared" si="97"/>
        <v>145</v>
      </c>
      <c r="L47" s="235">
        <f t="shared" si="98"/>
        <v>110</v>
      </c>
      <c r="M47" s="235">
        <f t="shared" si="99"/>
        <v>128</v>
      </c>
      <c r="N47" s="235">
        <f t="shared" si="100"/>
        <v>86</v>
      </c>
      <c r="O47" s="235">
        <f t="shared" si="101"/>
        <v>88</v>
      </c>
      <c r="P47" s="235">
        <f t="shared" si="102"/>
        <v>47</v>
      </c>
      <c r="Q47" s="235">
        <f t="shared" si="103"/>
        <v>45</v>
      </c>
      <c r="R47" s="235">
        <f t="shared" si="104"/>
        <v>21</v>
      </c>
      <c r="S47" s="235">
        <f t="shared" si="105"/>
        <v>20</v>
      </c>
      <c r="T47" s="235">
        <f t="shared" si="106"/>
        <v>8</v>
      </c>
      <c r="U47" s="235">
        <f t="shared" si="107"/>
        <v>5</v>
      </c>
      <c r="W47" s="16" t="s">
        <v>53</v>
      </c>
      <c r="X47" s="616">
        <f t="shared" si="108"/>
        <v>77</v>
      </c>
      <c r="Y47" s="616">
        <f t="shared" si="109"/>
        <v>79</v>
      </c>
      <c r="Z47" s="616">
        <f t="shared" si="110"/>
        <v>88</v>
      </c>
      <c r="AA47" s="616">
        <f t="shared" si="111"/>
        <v>122</v>
      </c>
      <c r="AB47" s="616">
        <f t="shared" si="112"/>
        <v>186</v>
      </c>
      <c r="AC47" s="616">
        <f t="shared" si="113"/>
        <v>249</v>
      </c>
      <c r="AD47" s="616">
        <f t="shared" si="114"/>
        <v>195</v>
      </c>
      <c r="AE47" s="616">
        <f t="shared" si="115"/>
        <v>232</v>
      </c>
      <c r="AF47" s="616">
        <f t="shared" si="116"/>
        <v>166</v>
      </c>
      <c r="AG47" s="616">
        <f t="shared" si="117"/>
        <v>195</v>
      </c>
      <c r="AH47" s="616">
        <f t="shared" si="118"/>
        <v>121</v>
      </c>
      <c r="AI47" s="616">
        <f t="shared" si="119"/>
        <v>119</v>
      </c>
      <c r="AJ47" s="616">
        <f t="shared" si="120"/>
        <v>90</v>
      </c>
      <c r="AK47" s="616">
        <f t="shared" si="121"/>
        <v>78</v>
      </c>
      <c r="AL47" s="616">
        <f t="shared" si="122"/>
        <v>57</v>
      </c>
      <c r="AM47" s="616">
        <f t="shared" si="123"/>
        <v>52</v>
      </c>
      <c r="AN47" s="616">
        <f t="shared" si="124"/>
        <v>32</v>
      </c>
      <c r="AO47" s="616">
        <f t="shared" si="125"/>
        <v>46</v>
      </c>
      <c r="AP47" s="616">
        <f t="shared" si="126"/>
        <v>7</v>
      </c>
      <c r="AQ47" s="616">
        <f t="shared" si="127"/>
        <v>10</v>
      </c>
      <c r="AR47" s="616">
        <f t="shared" si="128"/>
        <v>36</v>
      </c>
      <c r="AT47" s="16" t="s">
        <v>53</v>
      </c>
      <c r="AU47" s="13">
        <v>6</v>
      </c>
      <c r="AV47" s="13">
        <v>14</v>
      </c>
      <c r="AW47" s="13">
        <v>14</v>
      </c>
      <c r="AX47" s="13">
        <v>10</v>
      </c>
      <c r="AY47" s="13">
        <v>6</v>
      </c>
      <c r="AZ47" s="13">
        <v>9</v>
      </c>
      <c r="BA47" s="13">
        <v>5</v>
      </c>
      <c r="BB47" s="13">
        <v>4</v>
      </c>
      <c r="BC47" s="13">
        <v>3</v>
      </c>
      <c r="BD47" s="13">
        <v>8</v>
      </c>
      <c r="BE47" s="13">
        <v>2</v>
      </c>
      <c r="BF47" s="13">
        <v>9</v>
      </c>
      <c r="BG47" s="13">
        <v>8</v>
      </c>
      <c r="BH47" s="13">
        <v>9</v>
      </c>
      <c r="BI47" s="13">
        <v>10</v>
      </c>
      <c r="BJ47" s="13">
        <v>7</v>
      </c>
      <c r="BK47" s="13">
        <v>18</v>
      </c>
      <c r="BL47" s="13">
        <v>21</v>
      </c>
      <c r="BM47" s="13">
        <v>18</v>
      </c>
      <c r="BN47" s="13">
        <v>20</v>
      </c>
      <c r="BO47" s="13">
        <v>22</v>
      </c>
      <c r="BP47" s="13">
        <v>31</v>
      </c>
      <c r="BQ47" s="13">
        <v>15</v>
      </c>
      <c r="BR47" s="13">
        <v>26</v>
      </c>
      <c r="BS47" s="13">
        <v>19</v>
      </c>
      <c r="BT47" s="13">
        <v>29</v>
      </c>
      <c r="BU47" s="13">
        <v>24</v>
      </c>
      <c r="BV47" s="13">
        <v>24</v>
      </c>
      <c r="BW47" s="13">
        <v>25</v>
      </c>
      <c r="BX47" s="13">
        <v>34</v>
      </c>
      <c r="BY47" s="13">
        <v>31</v>
      </c>
      <c r="BZ47" s="13">
        <v>23</v>
      </c>
      <c r="CA47" s="13">
        <v>26</v>
      </c>
      <c r="CB47" s="13">
        <v>20</v>
      </c>
      <c r="CC47" s="13">
        <v>18</v>
      </c>
      <c r="CD47" s="13">
        <v>22</v>
      </c>
      <c r="CE47" s="13">
        <v>29</v>
      </c>
      <c r="CF47" s="13">
        <v>24</v>
      </c>
      <c r="CG47" s="13">
        <v>20</v>
      </c>
      <c r="CH47" s="13">
        <v>19</v>
      </c>
      <c r="CI47" s="13">
        <v>21</v>
      </c>
      <c r="CJ47" s="13">
        <v>36</v>
      </c>
      <c r="CK47" s="13">
        <v>23</v>
      </c>
      <c r="CL47" s="13">
        <v>16</v>
      </c>
      <c r="CM47" s="13">
        <v>10</v>
      </c>
      <c r="CN47" s="13">
        <v>19</v>
      </c>
      <c r="CO47" s="13">
        <v>18</v>
      </c>
      <c r="CP47" s="13">
        <v>16</v>
      </c>
      <c r="CQ47" s="13">
        <v>17</v>
      </c>
      <c r="CR47" s="13">
        <v>19</v>
      </c>
      <c r="CS47" s="13">
        <v>17</v>
      </c>
      <c r="CT47" s="13">
        <v>14</v>
      </c>
      <c r="CU47" s="13">
        <v>8</v>
      </c>
      <c r="CV47" s="13">
        <v>7</v>
      </c>
      <c r="CW47" s="13">
        <v>13</v>
      </c>
      <c r="CX47" s="13">
        <v>9</v>
      </c>
      <c r="CY47" s="13">
        <v>13</v>
      </c>
      <c r="CZ47" s="13">
        <v>14</v>
      </c>
      <c r="DA47" s="13">
        <v>13</v>
      </c>
      <c r="DB47" s="13">
        <v>11</v>
      </c>
      <c r="DC47" s="13">
        <v>7</v>
      </c>
      <c r="DD47" s="13">
        <v>4</v>
      </c>
      <c r="DE47" s="13">
        <v>15</v>
      </c>
      <c r="DF47" s="13">
        <v>4</v>
      </c>
      <c r="DG47" s="13">
        <v>11</v>
      </c>
      <c r="DH47" s="13">
        <v>5</v>
      </c>
      <c r="DI47" s="13">
        <v>9</v>
      </c>
      <c r="DJ47" s="13">
        <v>7</v>
      </c>
      <c r="DK47" s="13">
        <v>6</v>
      </c>
      <c r="DL47" s="13">
        <v>10</v>
      </c>
      <c r="DM47" s="13">
        <v>8</v>
      </c>
      <c r="DN47" s="13">
        <v>3</v>
      </c>
      <c r="DO47" s="13">
        <v>8</v>
      </c>
      <c r="DP47" s="13">
        <v>6</v>
      </c>
      <c r="DQ47" s="13">
        <v>3</v>
      </c>
      <c r="DR47" s="13">
        <v>6</v>
      </c>
      <c r="DS47" s="13">
        <v>4</v>
      </c>
      <c r="DT47" s="13">
        <v>3</v>
      </c>
      <c r="DU47" s="13">
        <v>7</v>
      </c>
      <c r="DV47" s="13">
        <v>4</v>
      </c>
      <c r="DW47" s="13">
        <v>5</v>
      </c>
      <c r="DX47" s="13">
        <v>4</v>
      </c>
      <c r="DY47" s="13">
        <v>7</v>
      </c>
      <c r="DZ47" s="13">
        <v>5</v>
      </c>
      <c r="EA47" s="13">
        <v>2</v>
      </c>
      <c r="EB47" s="13">
        <v>5</v>
      </c>
      <c r="EC47" s="13">
        <v>5</v>
      </c>
      <c r="ED47" s="13">
        <v>3</v>
      </c>
      <c r="EE47" s="13">
        <v>8</v>
      </c>
      <c r="EF47" s="13">
        <v>2</v>
      </c>
      <c r="EG47" s="13">
        <v>2</v>
      </c>
      <c r="EH47" s="13">
        <v>1</v>
      </c>
      <c r="EI47" s="13">
        <v>3</v>
      </c>
      <c r="EJ47" s="13">
        <v>1</v>
      </c>
      <c r="EK47" s="13">
        <v>2</v>
      </c>
      <c r="EL47" s="13"/>
      <c r="EM47" s="13"/>
      <c r="EN47" s="13"/>
      <c r="EO47" s="13"/>
      <c r="EP47" s="13">
        <v>1</v>
      </c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57">
        <v>1182</v>
      </c>
      <c r="FD47" s="13">
        <v>1182</v>
      </c>
      <c r="FE47" s="16" t="s">
        <v>53</v>
      </c>
      <c r="FF47" s="13">
        <v>3</v>
      </c>
      <c r="FG47" s="13">
        <v>13</v>
      </c>
      <c r="FH47" s="13">
        <v>9</v>
      </c>
      <c r="FI47" s="13">
        <v>8</v>
      </c>
      <c r="FJ47" s="13">
        <v>11</v>
      </c>
      <c r="FK47" s="13">
        <v>9</v>
      </c>
      <c r="FL47" s="13">
        <v>7</v>
      </c>
      <c r="FM47" s="13">
        <v>2</v>
      </c>
      <c r="FN47" s="13">
        <v>7</v>
      </c>
      <c r="FO47" s="13">
        <v>8</v>
      </c>
      <c r="FP47" s="13">
        <v>5</v>
      </c>
      <c r="FQ47" s="13">
        <v>5</v>
      </c>
      <c r="FR47" s="13">
        <v>4</v>
      </c>
      <c r="FS47" s="13">
        <v>6</v>
      </c>
      <c r="FT47" s="13">
        <v>2</v>
      </c>
      <c r="FU47" s="13">
        <v>10</v>
      </c>
      <c r="FV47" s="13">
        <v>18</v>
      </c>
      <c r="FW47" s="13">
        <v>7</v>
      </c>
      <c r="FX47" s="13">
        <v>12</v>
      </c>
      <c r="FY47" s="13">
        <v>19</v>
      </c>
      <c r="FZ47" s="13">
        <v>23</v>
      </c>
      <c r="GA47" s="13">
        <v>9</v>
      </c>
      <c r="GB47" s="13">
        <v>25</v>
      </c>
      <c r="GC47" s="13">
        <v>16</v>
      </c>
      <c r="GD47" s="13">
        <v>20</v>
      </c>
      <c r="GE47" s="13">
        <v>29</v>
      </c>
      <c r="GF47" s="13">
        <v>16</v>
      </c>
      <c r="GG47" s="13">
        <v>13</v>
      </c>
      <c r="GH47" s="13">
        <v>18</v>
      </c>
      <c r="GI47" s="13">
        <v>17</v>
      </c>
      <c r="GJ47" s="13">
        <v>24</v>
      </c>
      <c r="GK47" s="13">
        <v>23</v>
      </c>
      <c r="GL47" s="13">
        <v>14</v>
      </c>
      <c r="GM47" s="13">
        <v>26</v>
      </c>
      <c r="GN47" s="13">
        <v>19</v>
      </c>
      <c r="GO47" s="13">
        <v>26</v>
      </c>
      <c r="GP47" s="13">
        <v>17</v>
      </c>
      <c r="GQ47" s="13">
        <v>15</v>
      </c>
      <c r="GR47" s="13">
        <v>12</v>
      </c>
      <c r="GS47" s="13">
        <v>19</v>
      </c>
      <c r="GT47" s="13">
        <v>13</v>
      </c>
      <c r="GU47" s="13">
        <v>20</v>
      </c>
      <c r="GV47" s="13">
        <v>14</v>
      </c>
      <c r="GW47" s="13">
        <v>15</v>
      </c>
      <c r="GX47" s="13">
        <v>29</v>
      </c>
      <c r="GY47" s="13">
        <v>19</v>
      </c>
      <c r="GZ47" s="13">
        <v>9</v>
      </c>
      <c r="HA47" s="13">
        <v>15</v>
      </c>
      <c r="HB47" s="13">
        <v>21</v>
      </c>
      <c r="HC47" s="13">
        <v>11</v>
      </c>
      <c r="HD47" s="13">
        <v>11</v>
      </c>
      <c r="HE47" s="13">
        <v>14</v>
      </c>
      <c r="HF47" s="13">
        <v>16</v>
      </c>
      <c r="HG47" s="13">
        <v>8</v>
      </c>
      <c r="HH47" s="13">
        <v>11</v>
      </c>
      <c r="HI47" s="13">
        <v>13</v>
      </c>
      <c r="HJ47" s="13">
        <v>10</v>
      </c>
      <c r="HK47" s="13">
        <v>14</v>
      </c>
      <c r="HL47" s="13">
        <v>12</v>
      </c>
      <c r="HM47" s="13">
        <v>12</v>
      </c>
      <c r="HN47" s="13">
        <v>12</v>
      </c>
      <c r="HO47" s="13">
        <v>8</v>
      </c>
      <c r="HP47" s="13">
        <v>8</v>
      </c>
      <c r="HQ47" s="13">
        <v>10</v>
      </c>
      <c r="HR47" s="13">
        <v>13</v>
      </c>
      <c r="HS47" s="13">
        <v>4</v>
      </c>
      <c r="HT47" s="13">
        <v>6</v>
      </c>
      <c r="HU47" s="13">
        <v>5</v>
      </c>
      <c r="HV47" s="13">
        <v>12</v>
      </c>
      <c r="HW47" s="13">
        <v>12</v>
      </c>
      <c r="HX47" s="13">
        <v>3</v>
      </c>
      <c r="HY47" s="13">
        <v>6</v>
      </c>
      <c r="HZ47" s="13">
        <v>4</v>
      </c>
      <c r="IA47" s="13">
        <v>8</v>
      </c>
      <c r="IB47" s="13">
        <v>2</v>
      </c>
      <c r="IC47" s="13">
        <v>6</v>
      </c>
      <c r="ID47" s="13">
        <v>6</v>
      </c>
      <c r="IE47" s="13">
        <v>8</v>
      </c>
      <c r="IF47" s="13">
        <v>5</v>
      </c>
      <c r="IG47" s="13">
        <v>9</v>
      </c>
      <c r="IH47" s="13">
        <v>10</v>
      </c>
      <c r="II47" s="13">
        <v>2</v>
      </c>
      <c r="IJ47" s="13"/>
      <c r="IK47" s="13">
        <v>5</v>
      </c>
      <c r="IL47" s="13">
        <v>3</v>
      </c>
      <c r="IM47" s="13">
        <v>4</v>
      </c>
      <c r="IN47" s="13">
        <v>2</v>
      </c>
      <c r="IO47" s="13">
        <v>2</v>
      </c>
      <c r="IP47" s="13">
        <v>4</v>
      </c>
      <c r="IQ47" s="13"/>
      <c r="IR47" s="13"/>
      <c r="IS47" s="13">
        <v>3</v>
      </c>
      <c r="IT47" s="13">
        <v>2</v>
      </c>
      <c r="IU47" s="13">
        <v>2</v>
      </c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57">
        <v>1019</v>
      </c>
      <c r="JJ47" s="13"/>
      <c r="JK47" s="13"/>
      <c r="JL47" s="13"/>
      <c r="JM47" s="13"/>
      <c r="JN47" s="13">
        <v>1</v>
      </c>
      <c r="JO47" s="13"/>
      <c r="JP47" s="13"/>
      <c r="JQ47" s="13"/>
      <c r="JR47" s="13"/>
      <c r="JS47" s="13">
        <v>2</v>
      </c>
      <c r="JT47" s="13">
        <v>2</v>
      </c>
      <c r="JU47" s="13"/>
      <c r="JV47" s="13">
        <v>1</v>
      </c>
      <c r="JW47" s="13">
        <v>1</v>
      </c>
      <c r="JX47" s="13"/>
      <c r="JY47" s="13">
        <v>2</v>
      </c>
      <c r="JZ47" s="13"/>
      <c r="KA47" s="13"/>
      <c r="KB47" s="13">
        <v>2</v>
      </c>
      <c r="KC47" s="13"/>
      <c r="KD47" s="13"/>
      <c r="KE47" s="13"/>
      <c r="KF47" s="13"/>
      <c r="KG47" s="13">
        <v>1</v>
      </c>
      <c r="KH47" s="13">
        <v>2</v>
      </c>
      <c r="KI47" s="13">
        <v>1</v>
      </c>
      <c r="KJ47" s="13"/>
      <c r="KK47" s="13"/>
      <c r="KL47" s="13"/>
      <c r="KM47" s="13"/>
      <c r="KN47" s="13"/>
      <c r="KO47" s="13">
        <v>1</v>
      </c>
      <c r="KP47" s="13">
        <v>2</v>
      </c>
      <c r="KQ47" s="13">
        <v>1</v>
      </c>
      <c r="KR47" s="13">
        <v>1</v>
      </c>
      <c r="KS47" s="13"/>
      <c r="KT47" s="13">
        <v>1</v>
      </c>
      <c r="KU47" s="13"/>
      <c r="KV47" s="13"/>
      <c r="KW47" s="13"/>
      <c r="KX47" s="13"/>
      <c r="KY47" s="13">
        <v>5</v>
      </c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>
        <v>1</v>
      </c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>
        <v>1</v>
      </c>
      <c r="MI47" s="13"/>
      <c r="MJ47" s="13"/>
      <c r="MK47" s="13"/>
      <c r="ML47" s="13"/>
      <c r="MM47" s="13"/>
      <c r="MN47" s="13">
        <v>1</v>
      </c>
      <c r="MO47" s="13"/>
      <c r="MP47" s="13"/>
      <c r="MQ47" s="13">
        <v>3</v>
      </c>
      <c r="MR47" s="13"/>
      <c r="MS47" s="13">
        <v>1</v>
      </c>
      <c r="MT47" s="13">
        <v>1</v>
      </c>
      <c r="MU47" s="13"/>
      <c r="MV47" s="13"/>
      <c r="MW47" s="13"/>
      <c r="MX47" s="13"/>
      <c r="MY47" s="13">
        <v>1</v>
      </c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>
        <v>1</v>
      </c>
      <c r="NN47" s="57">
        <v>36</v>
      </c>
      <c r="NO47" s="13">
        <v>1055</v>
      </c>
    </row>
    <row r="48" spans="1:379">
      <c r="A48" s="9" t="s">
        <v>59</v>
      </c>
      <c r="B48" s="235">
        <f t="shared" si="88"/>
        <v>469</v>
      </c>
      <c r="C48" s="235">
        <f t="shared" si="89"/>
        <v>456</v>
      </c>
      <c r="D48" s="235">
        <f t="shared" si="90"/>
        <v>1368</v>
      </c>
      <c r="E48" s="235">
        <f t="shared" si="91"/>
        <v>1469</v>
      </c>
      <c r="F48" s="235">
        <f t="shared" si="92"/>
        <v>4097</v>
      </c>
      <c r="G48" s="235">
        <f t="shared" si="93"/>
        <v>4191</v>
      </c>
      <c r="H48" s="235">
        <f t="shared" si="94"/>
        <v>4647</v>
      </c>
      <c r="I48" s="235">
        <f t="shared" si="95"/>
        <v>4498</v>
      </c>
      <c r="J48" s="235">
        <f t="shared" si="96"/>
        <v>4076</v>
      </c>
      <c r="K48" s="235">
        <f t="shared" si="97"/>
        <v>3885</v>
      </c>
      <c r="L48" s="235">
        <f t="shared" si="98"/>
        <v>2775</v>
      </c>
      <c r="M48" s="235">
        <f t="shared" si="99"/>
        <v>2732</v>
      </c>
      <c r="N48" s="235">
        <f t="shared" si="100"/>
        <v>1409</v>
      </c>
      <c r="O48" s="235">
        <f t="shared" si="101"/>
        <v>1286</v>
      </c>
      <c r="P48" s="235">
        <f t="shared" si="102"/>
        <v>646</v>
      </c>
      <c r="Q48" s="235">
        <f t="shared" si="103"/>
        <v>614</v>
      </c>
      <c r="R48" s="235">
        <f t="shared" si="104"/>
        <v>194</v>
      </c>
      <c r="S48" s="235">
        <f t="shared" si="105"/>
        <v>279</v>
      </c>
      <c r="T48" s="235">
        <f t="shared" si="106"/>
        <v>28</v>
      </c>
      <c r="U48" s="235">
        <f t="shared" si="107"/>
        <v>68</v>
      </c>
      <c r="W48" s="16" t="s">
        <v>54</v>
      </c>
      <c r="X48" s="616">
        <f t="shared" si="108"/>
        <v>107</v>
      </c>
      <c r="Y48" s="616">
        <f t="shared" si="109"/>
        <v>91</v>
      </c>
      <c r="Z48" s="616">
        <f t="shared" si="110"/>
        <v>259</v>
      </c>
      <c r="AA48" s="616">
        <f t="shared" si="111"/>
        <v>287</v>
      </c>
      <c r="AB48" s="616">
        <f t="shared" si="112"/>
        <v>657</v>
      </c>
      <c r="AC48" s="616">
        <f t="shared" si="113"/>
        <v>702</v>
      </c>
      <c r="AD48" s="616">
        <f t="shared" si="114"/>
        <v>700</v>
      </c>
      <c r="AE48" s="616">
        <f t="shared" si="115"/>
        <v>705</v>
      </c>
      <c r="AF48" s="616">
        <f t="shared" si="116"/>
        <v>661</v>
      </c>
      <c r="AG48" s="616">
        <f t="shared" si="117"/>
        <v>681</v>
      </c>
      <c r="AH48" s="616">
        <f t="shared" si="118"/>
        <v>516</v>
      </c>
      <c r="AI48" s="616">
        <f t="shared" si="119"/>
        <v>511</v>
      </c>
      <c r="AJ48" s="616">
        <f t="shared" si="120"/>
        <v>288</v>
      </c>
      <c r="AK48" s="616">
        <f t="shared" si="121"/>
        <v>313</v>
      </c>
      <c r="AL48" s="616">
        <f t="shared" si="122"/>
        <v>216</v>
      </c>
      <c r="AM48" s="616">
        <f t="shared" si="123"/>
        <v>214</v>
      </c>
      <c r="AN48" s="616">
        <f t="shared" si="124"/>
        <v>83</v>
      </c>
      <c r="AO48" s="616">
        <f t="shared" si="125"/>
        <v>118</v>
      </c>
      <c r="AP48" s="616">
        <f t="shared" si="126"/>
        <v>15</v>
      </c>
      <c r="AQ48" s="616">
        <f t="shared" si="127"/>
        <v>52</v>
      </c>
      <c r="AR48" s="616">
        <f t="shared" si="128"/>
        <v>70</v>
      </c>
      <c r="AT48" s="16" t="s">
        <v>54</v>
      </c>
      <c r="AU48" s="13">
        <v>4</v>
      </c>
      <c r="AV48" s="13">
        <v>15</v>
      </c>
      <c r="AW48" s="13">
        <v>12</v>
      </c>
      <c r="AX48" s="13">
        <v>3</v>
      </c>
      <c r="AY48" s="13">
        <v>8</v>
      </c>
      <c r="AZ48" s="13">
        <v>9</v>
      </c>
      <c r="BA48" s="13">
        <v>8</v>
      </c>
      <c r="BB48" s="13">
        <v>10</v>
      </c>
      <c r="BC48" s="13">
        <v>11</v>
      </c>
      <c r="BD48" s="13">
        <v>11</v>
      </c>
      <c r="BE48" s="13">
        <v>14</v>
      </c>
      <c r="BF48" s="13">
        <v>18</v>
      </c>
      <c r="BG48" s="13">
        <v>14</v>
      </c>
      <c r="BH48" s="13">
        <v>11</v>
      </c>
      <c r="BI48" s="13">
        <v>16</v>
      </c>
      <c r="BJ48" s="13">
        <v>37</v>
      </c>
      <c r="BK48" s="13">
        <v>39</v>
      </c>
      <c r="BL48" s="13">
        <v>53</v>
      </c>
      <c r="BM48" s="13">
        <v>38</v>
      </c>
      <c r="BN48" s="13">
        <v>47</v>
      </c>
      <c r="BO48" s="13">
        <v>49</v>
      </c>
      <c r="BP48" s="13">
        <v>57</v>
      </c>
      <c r="BQ48" s="13">
        <v>75</v>
      </c>
      <c r="BR48" s="13">
        <v>73</v>
      </c>
      <c r="BS48" s="13">
        <v>69</v>
      </c>
      <c r="BT48" s="13">
        <v>74</v>
      </c>
      <c r="BU48" s="13">
        <v>68</v>
      </c>
      <c r="BV48" s="13">
        <v>71</v>
      </c>
      <c r="BW48" s="13">
        <v>92</v>
      </c>
      <c r="BX48" s="13">
        <v>74</v>
      </c>
      <c r="BY48" s="13">
        <v>82</v>
      </c>
      <c r="BZ48" s="13">
        <v>73</v>
      </c>
      <c r="CA48" s="13">
        <v>70</v>
      </c>
      <c r="CB48" s="13">
        <v>66</v>
      </c>
      <c r="CC48" s="13">
        <v>81</v>
      </c>
      <c r="CD48" s="13">
        <v>62</v>
      </c>
      <c r="CE48" s="13">
        <v>66</v>
      </c>
      <c r="CF48" s="13">
        <v>59</v>
      </c>
      <c r="CG48" s="13">
        <v>74</v>
      </c>
      <c r="CH48" s="13">
        <v>72</v>
      </c>
      <c r="CI48" s="13">
        <v>73</v>
      </c>
      <c r="CJ48" s="13">
        <v>85</v>
      </c>
      <c r="CK48" s="13">
        <v>86</v>
      </c>
      <c r="CL48" s="13">
        <v>78</v>
      </c>
      <c r="CM48" s="13">
        <v>57</v>
      </c>
      <c r="CN48" s="13">
        <v>76</v>
      </c>
      <c r="CO48" s="13">
        <v>60</v>
      </c>
      <c r="CP48" s="13">
        <v>54</v>
      </c>
      <c r="CQ48" s="13">
        <v>63</v>
      </c>
      <c r="CR48" s="13">
        <v>49</v>
      </c>
      <c r="CS48" s="13">
        <v>52</v>
      </c>
      <c r="CT48" s="13">
        <v>65</v>
      </c>
      <c r="CU48" s="13">
        <v>66</v>
      </c>
      <c r="CV48" s="13">
        <v>41</v>
      </c>
      <c r="CW48" s="13">
        <v>47</v>
      </c>
      <c r="CX48" s="13">
        <v>52</v>
      </c>
      <c r="CY48" s="13">
        <v>45</v>
      </c>
      <c r="CZ48" s="13">
        <v>49</v>
      </c>
      <c r="DA48" s="13">
        <v>47</v>
      </c>
      <c r="DB48" s="13">
        <v>47</v>
      </c>
      <c r="DC48" s="13">
        <v>40</v>
      </c>
      <c r="DD48" s="13">
        <v>34</v>
      </c>
      <c r="DE48" s="13">
        <v>30</v>
      </c>
      <c r="DF48" s="13">
        <v>29</v>
      </c>
      <c r="DG48" s="13">
        <v>22</v>
      </c>
      <c r="DH48" s="13">
        <v>37</v>
      </c>
      <c r="DI48" s="13">
        <v>26</v>
      </c>
      <c r="DJ48" s="13">
        <v>36</v>
      </c>
      <c r="DK48" s="13">
        <v>34</v>
      </c>
      <c r="DL48" s="13">
        <v>25</v>
      </c>
      <c r="DM48" s="13">
        <v>19</v>
      </c>
      <c r="DN48" s="13">
        <v>26</v>
      </c>
      <c r="DO48" s="13">
        <v>24</v>
      </c>
      <c r="DP48" s="13">
        <v>17</v>
      </c>
      <c r="DQ48" s="13">
        <v>24</v>
      </c>
      <c r="DR48" s="13">
        <v>33</v>
      </c>
      <c r="DS48" s="13">
        <v>19</v>
      </c>
      <c r="DT48" s="13">
        <v>12</v>
      </c>
      <c r="DU48" s="13">
        <v>27</v>
      </c>
      <c r="DV48" s="13">
        <v>13</v>
      </c>
      <c r="DW48" s="13">
        <v>15</v>
      </c>
      <c r="DX48" s="13">
        <v>11</v>
      </c>
      <c r="DY48" s="13">
        <v>16</v>
      </c>
      <c r="DZ48" s="13">
        <v>8</v>
      </c>
      <c r="EA48" s="13">
        <v>17</v>
      </c>
      <c r="EB48" s="13">
        <v>7</v>
      </c>
      <c r="EC48" s="13">
        <v>6</v>
      </c>
      <c r="ED48" s="13">
        <v>9</v>
      </c>
      <c r="EE48" s="13">
        <v>17</v>
      </c>
      <c r="EF48" s="13">
        <v>12</v>
      </c>
      <c r="EG48" s="13">
        <v>9</v>
      </c>
      <c r="EH48" s="13">
        <v>11</v>
      </c>
      <c r="EI48" s="13">
        <v>3</v>
      </c>
      <c r="EJ48" s="13">
        <v>8</v>
      </c>
      <c r="EK48" s="13">
        <v>3</v>
      </c>
      <c r="EL48" s="13">
        <v>3</v>
      </c>
      <c r="EM48" s="13">
        <v>7</v>
      </c>
      <c r="EN48" s="13">
        <v>5</v>
      </c>
      <c r="EO48" s="13">
        <v>1</v>
      </c>
      <c r="EP48" s="13">
        <v>1</v>
      </c>
      <c r="EQ48" s="13">
        <v>1</v>
      </c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57">
        <v>3674</v>
      </c>
      <c r="FD48" s="13">
        <v>3674</v>
      </c>
      <c r="FE48" s="16" t="s">
        <v>54</v>
      </c>
      <c r="FF48" s="13">
        <v>3</v>
      </c>
      <c r="FG48" s="13">
        <v>20</v>
      </c>
      <c r="FH48" s="13">
        <v>10</v>
      </c>
      <c r="FI48" s="13">
        <v>7</v>
      </c>
      <c r="FJ48" s="13">
        <v>10</v>
      </c>
      <c r="FK48" s="13">
        <v>14</v>
      </c>
      <c r="FL48" s="13">
        <v>8</v>
      </c>
      <c r="FM48" s="13">
        <v>10</v>
      </c>
      <c r="FN48" s="13">
        <v>11</v>
      </c>
      <c r="FO48" s="13">
        <v>14</v>
      </c>
      <c r="FP48" s="13">
        <v>10</v>
      </c>
      <c r="FQ48" s="13">
        <v>13</v>
      </c>
      <c r="FR48" s="13">
        <v>18</v>
      </c>
      <c r="FS48" s="13">
        <v>25</v>
      </c>
      <c r="FT48" s="13">
        <v>14</v>
      </c>
      <c r="FU48" s="13">
        <v>26</v>
      </c>
      <c r="FV48" s="13">
        <v>29</v>
      </c>
      <c r="FW48" s="13">
        <v>38</v>
      </c>
      <c r="FX48" s="13">
        <v>38</v>
      </c>
      <c r="FY48" s="13">
        <v>48</v>
      </c>
      <c r="FZ48" s="13">
        <v>55</v>
      </c>
      <c r="GA48" s="13">
        <v>52</v>
      </c>
      <c r="GB48" s="13">
        <v>53</v>
      </c>
      <c r="GC48" s="13">
        <v>61</v>
      </c>
      <c r="GD48" s="13">
        <v>73</v>
      </c>
      <c r="GE48" s="13">
        <v>68</v>
      </c>
      <c r="GF48" s="13">
        <v>77</v>
      </c>
      <c r="GG48" s="13">
        <v>85</v>
      </c>
      <c r="GH48" s="13">
        <v>72</v>
      </c>
      <c r="GI48" s="13">
        <v>61</v>
      </c>
      <c r="GJ48" s="13">
        <v>76</v>
      </c>
      <c r="GK48" s="13">
        <v>74</v>
      </c>
      <c r="GL48" s="13">
        <v>71</v>
      </c>
      <c r="GM48" s="13">
        <v>64</v>
      </c>
      <c r="GN48" s="13">
        <v>76</v>
      </c>
      <c r="GO48" s="13">
        <v>67</v>
      </c>
      <c r="GP48" s="13">
        <v>66</v>
      </c>
      <c r="GQ48" s="13">
        <v>69</v>
      </c>
      <c r="GR48" s="13">
        <v>66</v>
      </c>
      <c r="GS48" s="13">
        <v>71</v>
      </c>
      <c r="GT48" s="13">
        <v>55</v>
      </c>
      <c r="GU48" s="13">
        <v>81</v>
      </c>
      <c r="GV48" s="13">
        <v>66</v>
      </c>
      <c r="GW48" s="13">
        <v>79</v>
      </c>
      <c r="GX48" s="13">
        <v>62</v>
      </c>
      <c r="GY48" s="13">
        <v>66</v>
      </c>
      <c r="GZ48" s="13">
        <v>62</v>
      </c>
      <c r="HA48" s="13">
        <v>63</v>
      </c>
      <c r="HB48" s="13">
        <v>62</v>
      </c>
      <c r="HC48" s="13">
        <v>65</v>
      </c>
      <c r="HD48" s="13">
        <v>66</v>
      </c>
      <c r="HE48" s="13">
        <v>50</v>
      </c>
      <c r="HF48" s="13">
        <v>56</v>
      </c>
      <c r="HG48" s="13">
        <v>52</v>
      </c>
      <c r="HH48" s="13">
        <v>51</v>
      </c>
      <c r="HI48" s="13">
        <v>54</v>
      </c>
      <c r="HJ48" s="13">
        <v>52</v>
      </c>
      <c r="HK48" s="13">
        <v>39</v>
      </c>
      <c r="HL48" s="13">
        <v>43</v>
      </c>
      <c r="HM48" s="13">
        <v>53</v>
      </c>
      <c r="HN48" s="13">
        <v>33</v>
      </c>
      <c r="HO48" s="13">
        <v>27</v>
      </c>
      <c r="HP48" s="13">
        <v>38</v>
      </c>
      <c r="HQ48" s="13">
        <v>21</v>
      </c>
      <c r="HR48" s="13">
        <v>27</v>
      </c>
      <c r="HS48" s="13">
        <v>33</v>
      </c>
      <c r="HT48" s="13">
        <v>23</v>
      </c>
      <c r="HU48" s="13">
        <v>31</v>
      </c>
      <c r="HV48" s="13">
        <v>23</v>
      </c>
      <c r="HW48" s="13">
        <v>32</v>
      </c>
      <c r="HX48" s="13">
        <v>30</v>
      </c>
      <c r="HY48" s="13">
        <v>13</v>
      </c>
      <c r="HZ48" s="13">
        <v>36</v>
      </c>
      <c r="IA48" s="13">
        <v>29</v>
      </c>
      <c r="IB48" s="13">
        <v>19</v>
      </c>
      <c r="IC48" s="13">
        <v>18</v>
      </c>
      <c r="ID48" s="13">
        <v>18</v>
      </c>
      <c r="IE48" s="13">
        <v>17</v>
      </c>
      <c r="IF48" s="13">
        <v>17</v>
      </c>
      <c r="IG48" s="13">
        <v>19</v>
      </c>
      <c r="IH48" s="13">
        <v>12</v>
      </c>
      <c r="II48" s="13">
        <v>16</v>
      </c>
      <c r="IJ48" s="13">
        <v>14</v>
      </c>
      <c r="IK48" s="13">
        <v>11</v>
      </c>
      <c r="IL48" s="13">
        <v>7</v>
      </c>
      <c r="IM48" s="13">
        <v>6</v>
      </c>
      <c r="IN48" s="13">
        <v>3</v>
      </c>
      <c r="IO48" s="13">
        <v>5</v>
      </c>
      <c r="IP48" s="13">
        <v>8</v>
      </c>
      <c r="IQ48" s="13">
        <v>1</v>
      </c>
      <c r="IR48" s="13">
        <v>3</v>
      </c>
      <c r="IS48" s="13">
        <v>5</v>
      </c>
      <c r="IT48" s="13">
        <v>1</v>
      </c>
      <c r="IU48" s="13">
        <v>1</v>
      </c>
      <c r="IV48" s="13">
        <v>1</v>
      </c>
      <c r="IW48" s="13">
        <v>2</v>
      </c>
      <c r="IX48" s="13">
        <v>1</v>
      </c>
      <c r="IY48" s="13"/>
      <c r="IZ48" s="13">
        <v>1</v>
      </c>
      <c r="JA48" s="13"/>
      <c r="JB48" s="13"/>
      <c r="JC48" s="13"/>
      <c r="JD48" s="13"/>
      <c r="JE48" s="13"/>
      <c r="JF48" s="13"/>
      <c r="JG48" s="13"/>
      <c r="JH48" s="13">
        <v>1</v>
      </c>
      <c r="JI48" s="57">
        <v>3503</v>
      </c>
      <c r="JJ48" s="13">
        <v>2</v>
      </c>
      <c r="JK48" s="13">
        <v>1</v>
      </c>
      <c r="JL48" s="13">
        <v>1</v>
      </c>
      <c r="JM48" s="13"/>
      <c r="JN48" s="13"/>
      <c r="JO48" s="13"/>
      <c r="JP48" s="13"/>
      <c r="JQ48" s="13">
        <v>2</v>
      </c>
      <c r="JR48" s="13"/>
      <c r="JS48" s="13">
        <v>3</v>
      </c>
      <c r="JT48" s="13">
        <v>1</v>
      </c>
      <c r="JU48" s="13"/>
      <c r="JV48" s="13"/>
      <c r="JW48" s="13">
        <v>3</v>
      </c>
      <c r="JX48" s="13"/>
      <c r="JY48" s="13">
        <v>2</v>
      </c>
      <c r="JZ48" s="13">
        <v>1</v>
      </c>
      <c r="KA48" s="13">
        <v>1</v>
      </c>
      <c r="KB48" s="13">
        <v>2</v>
      </c>
      <c r="KC48" s="13">
        <v>1</v>
      </c>
      <c r="KD48" s="13"/>
      <c r="KE48" s="13"/>
      <c r="KF48" s="13"/>
      <c r="KG48" s="13">
        <v>2</v>
      </c>
      <c r="KH48" s="13"/>
      <c r="KI48" s="13"/>
      <c r="KJ48" s="13"/>
      <c r="KK48" s="13"/>
      <c r="KL48" s="13"/>
      <c r="KM48" s="13">
        <v>1</v>
      </c>
      <c r="KN48" s="13">
        <v>1</v>
      </c>
      <c r="KO48" s="13">
        <v>2</v>
      </c>
      <c r="KP48" s="13">
        <v>2</v>
      </c>
      <c r="KQ48" s="13">
        <v>4</v>
      </c>
      <c r="KR48" s="13">
        <v>3</v>
      </c>
      <c r="KS48" s="13"/>
      <c r="KT48" s="13">
        <v>1</v>
      </c>
      <c r="KU48" s="13">
        <v>2</v>
      </c>
      <c r="KV48" s="13"/>
      <c r="KW48" s="13"/>
      <c r="KX48" s="13">
        <v>1</v>
      </c>
      <c r="KY48" s="13">
        <v>3</v>
      </c>
      <c r="KZ48" s="13"/>
      <c r="LA48" s="13">
        <v>1</v>
      </c>
      <c r="LB48" s="13"/>
      <c r="LC48" s="13">
        <v>1</v>
      </c>
      <c r="LD48" s="13"/>
      <c r="LE48" s="13">
        <v>1</v>
      </c>
      <c r="LF48" s="13"/>
      <c r="LG48" s="13">
        <v>1</v>
      </c>
      <c r="LH48" s="13"/>
      <c r="LI48" s="13"/>
      <c r="LJ48" s="13">
        <v>1</v>
      </c>
      <c r="LK48" s="13"/>
      <c r="LL48" s="13"/>
      <c r="LM48" s="13"/>
      <c r="LN48" s="13">
        <v>2</v>
      </c>
      <c r="LO48" s="13"/>
      <c r="LP48" s="13"/>
      <c r="LQ48" s="13"/>
      <c r="LR48" s="13"/>
      <c r="LS48" s="13"/>
      <c r="LT48" s="13"/>
      <c r="LU48" s="13"/>
      <c r="LV48" s="13">
        <v>1</v>
      </c>
      <c r="LW48" s="13"/>
      <c r="LX48" s="13"/>
      <c r="LY48" s="13"/>
      <c r="LZ48" s="13"/>
      <c r="MA48" s="13"/>
      <c r="MB48" s="13"/>
      <c r="MC48" s="13">
        <v>1</v>
      </c>
      <c r="MD48" s="13"/>
      <c r="ME48" s="13"/>
      <c r="MF48" s="13">
        <v>1</v>
      </c>
      <c r="MG48" s="13"/>
      <c r="MH48" s="13"/>
      <c r="MI48" s="13">
        <v>1</v>
      </c>
      <c r="MJ48" s="13"/>
      <c r="MK48" s="13">
        <v>1</v>
      </c>
      <c r="ML48" s="13"/>
      <c r="MM48" s="13">
        <v>1</v>
      </c>
      <c r="MN48" s="13"/>
      <c r="MO48" s="13">
        <v>4</v>
      </c>
      <c r="MP48" s="13">
        <v>2</v>
      </c>
      <c r="MQ48" s="13"/>
      <c r="MR48" s="13">
        <v>1</v>
      </c>
      <c r="MS48" s="13"/>
      <c r="MT48" s="13">
        <v>1</v>
      </c>
      <c r="MU48" s="13">
        <v>1</v>
      </c>
      <c r="MV48" s="13"/>
      <c r="MW48" s="13">
        <v>1</v>
      </c>
      <c r="MX48" s="13">
        <v>1</v>
      </c>
      <c r="MY48" s="13"/>
      <c r="MZ48" s="13"/>
      <c r="NA48" s="13">
        <v>1</v>
      </c>
      <c r="NB48" s="13"/>
      <c r="NC48" s="13"/>
      <c r="ND48" s="13">
        <v>1</v>
      </c>
      <c r="NE48" s="13"/>
      <c r="NF48" s="13"/>
      <c r="NG48" s="13"/>
      <c r="NH48" s="13"/>
      <c r="NI48" s="13"/>
      <c r="NJ48" s="13"/>
      <c r="NK48" s="13"/>
      <c r="NL48" s="13"/>
      <c r="NM48" s="13">
        <v>1</v>
      </c>
      <c r="NN48" s="57">
        <v>69</v>
      </c>
      <c r="NO48" s="13">
        <v>3572</v>
      </c>
    </row>
    <row r="49" spans="1:379">
      <c r="A49" s="9" t="s">
        <v>60</v>
      </c>
      <c r="B49" s="235">
        <f t="shared" si="88"/>
        <v>94</v>
      </c>
      <c r="C49" s="235">
        <f t="shared" si="89"/>
        <v>82</v>
      </c>
      <c r="D49" s="235">
        <f t="shared" si="90"/>
        <v>329</v>
      </c>
      <c r="E49" s="235">
        <f t="shared" si="91"/>
        <v>389</v>
      </c>
      <c r="F49" s="235">
        <f t="shared" si="92"/>
        <v>1132</v>
      </c>
      <c r="G49" s="235">
        <f t="shared" si="93"/>
        <v>1142</v>
      </c>
      <c r="H49" s="235">
        <f t="shared" si="94"/>
        <v>1315</v>
      </c>
      <c r="I49" s="235">
        <f t="shared" si="95"/>
        <v>1234</v>
      </c>
      <c r="J49" s="235">
        <f t="shared" si="96"/>
        <v>1095</v>
      </c>
      <c r="K49" s="235">
        <f t="shared" si="97"/>
        <v>1115</v>
      </c>
      <c r="L49" s="235">
        <f t="shared" si="98"/>
        <v>760</v>
      </c>
      <c r="M49" s="235">
        <f t="shared" si="99"/>
        <v>734</v>
      </c>
      <c r="N49" s="235">
        <f t="shared" si="100"/>
        <v>397</v>
      </c>
      <c r="O49" s="235">
        <f t="shared" si="101"/>
        <v>338</v>
      </c>
      <c r="P49" s="235">
        <f t="shared" si="102"/>
        <v>182</v>
      </c>
      <c r="Q49" s="235">
        <f t="shared" si="103"/>
        <v>208</v>
      </c>
      <c r="R49" s="235">
        <f t="shared" si="104"/>
        <v>58</v>
      </c>
      <c r="S49" s="235">
        <f t="shared" si="105"/>
        <v>86</v>
      </c>
      <c r="T49" s="235">
        <f t="shared" si="106"/>
        <v>15</v>
      </c>
      <c r="U49" s="235">
        <f t="shared" si="107"/>
        <v>32</v>
      </c>
      <c r="W49" s="16" t="s">
        <v>188</v>
      </c>
      <c r="X49" s="616">
        <f t="shared" si="108"/>
        <v>431</v>
      </c>
      <c r="Y49" s="616">
        <f t="shared" si="109"/>
        <v>435</v>
      </c>
      <c r="Z49" s="616">
        <f t="shared" si="110"/>
        <v>1128</v>
      </c>
      <c r="AA49" s="616">
        <f t="shared" si="111"/>
        <v>1374</v>
      </c>
      <c r="AB49" s="616">
        <f t="shared" si="112"/>
        <v>3379</v>
      </c>
      <c r="AC49" s="616">
        <f t="shared" si="113"/>
        <v>3649</v>
      </c>
      <c r="AD49" s="616">
        <f t="shared" si="114"/>
        <v>3945</v>
      </c>
      <c r="AE49" s="616">
        <f t="shared" si="115"/>
        <v>4015</v>
      </c>
      <c r="AF49" s="616">
        <f t="shared" si="116"/>
        <v>3099</v>
      </c>
      <c r="AG49" s="616">
        <f t="shared" si="117"/>
        <v>3085</v>
      </c>
      <c r="AH49" s="616">
        <f t="shared" si="118"/>
        <v>1986</v>
      </c>
      <c r="AI49" s="616">
        <f t="shared" si="119"/>
        <v>2030</v>
      </c>
      <c r="AJ49" s="616">
        <f t="shared" si="120"/>
        <v>1172</v>
      </c>
      <c r="AK49" s="616">
        <f t="shared" si="121"/>
        <v>1160</v>
      </c>
      <c r="AL49" s="616">
        <f t="shared" si="122"/>
        <v>572</v>
      </c>
      <c r="AM49" s="616">
        <f t="shared" si="123"/>
        <v>595</v>
      </c>
      <c r="AN49" s="616">
        <f t="shared" si="124"/>
        <v>230</v>
      </c>
      <c r="AO49" s="616">
        <f t="shared" si="125"/>
        <v>317</v>
      </c>
      <c r="AP49" s="616">
        <f t="shared" si="126"/>
        <v>49</v>
      </c>
      <c r="AQ49" s="616">
        <f t="shared" si="127"/>
        <v>148</v>
      </c>
      <c r="AR49" s="616">
        <f t="shared" si="128"/>
        <v>1429</v>
      </c>
      <c r="AT49" s="16" t="s">
        <v>188</v>
      </c>
      <c r="AU49" s="13">
        <v>24</v>
      </c>
      <c r="AV49" s="13">
        <v>39</v>
      </c>
      <c r="AW49" s="13">
        <v>42</v>
      </c>
      <c r="AX49" s="13">
        <v>43</v>
      </c>
      <c r="AY49" s="13">
        <v>36</v>
      </c>
      <c r="AZ49" s="13">
        <v>37</v>
      </c>
      <c r="BA49" s="13">
        <v>45</v>
      </c>
      <c r="BB49" s="13">
        <v>44</v>
      </c>
      <c r="BC49" s="13">
        <v>58</v>
      </c>
      <c r="BD49" s="13">
        <v>67</v>
      </c>
      <c r="BE49" s="13">
        <v>73</v>
      </c>
      <c r="BF49" s="13">
        <v>64</v>
      </c>
      <c r="BG49" s="13">
        <v>91</v>
      </c>
      <c r="BH49" s="13">
        <v>93</v>
      </c>
      <c r="BI49" s="13">
        <v>107</v>
      </c>
      <c r="BJ49" s="13">
        <v>136</v>
      </c>
      <c r="BK49" s="13">
        <v>146</v>
      </c>
      <c r="BL49" s="13">
        <v>177</v>
      </c>
      <c r="BM49" s="13">
        <v>278</v>
      </c>
      <c r="BN49" s="13">
        <v>209</v>
      </c>
      <c r="BO49" s="13">
        <v>275</v>
      </c>
      <c r="BP49" s="13">
        <v>275</v>
      </c>
      <c r="BQ49" s="13">
        <v>335</v>
      </c>
      <c r="BR49" s="13">
        <v>347</v>
      </c>
      <c r="BS49" s="13">
        <v>348</v>
      </c>
      <c r="BT49" s="13">
        <v>357</v>
      </c>
      <c r="BU49" s="13">
        <v>435</v>
      </c>
      <c r="BV49" s="13">
        <v>398</v>
      </c>
      <c r="BW49" s="13">
        <v>422</v>
      </c>
      <c r="BX49" s="13">
        <v>457</v>
      </c>
      <c r="BY49" s="13">
        <v>446</v>
      </c>
      <c r="BZ49" s="13">
        <v>444</v>
      </c>
      <c r="CA49" s="13">
        <v>426</v>
      </c>
      <c r="CB49" s="13">
        <v>393</v>
      </c>
      <c r="CC49" s="13">
        <v>411</v>
      </c>
      <c r="CD49" s="13">
        <v>416</v>
      </c>
      <c r="CE49" s="13">
        <v>368</v>
      </c>
      <c r="CF49" s="13">
        <v>366</v>
      </c>
      <c r="CG49" s="13">
        <v>374</v>
      </c>
      <c r="CH49" s="13">
        <v>371</v>
      </c>
      <c r="CI49" s="13">
        <v>403</v>
      </c>
      <c r="CJ49" s="13">
        <v>323</v>
      </c>
      <c r="CK49" s="13">
        <v>329</v>
      </c>
      <c r="CL49" s="13">
        <v>340</v>
      </c>
      <c r="CM49" s="13">
        <v>308</v>
      </c>
      <c r="CN49" s="13">
        <v>283</v>
      </c>
      <c r="CO49" s="13">
        <v>265</v>
      </c>
      <c r="CP49" s="13">
        <v>302</v>
      </c>
      <c r="CQ49" s="13">
        <v>264</v>
      </c>
      <c r="CR49" s="13">
        <v>268</v>
      </c>
      <c r="CS49" s="13">
        <v>227</v>
      </c>
      <c r="CT49" s="13">
        <v>238</v>
      </c>
      <c r="CU49" s="13">
        <v>219</v>
      </c>
      <c r="CV49" s="13">
        <v>210</v>
      </c>
      <c r="CW49" s="13">
        <v>212</v>
      </c>
      <c r="CX49" s="13">
        <v>231</v>
      </c>
      <c r="CY49" s="13">
        <v>181</v>
      </c>
      <c r="CZ49" s="13">
        <v>142</v>
      </c>
      <c r="DA49" s="13">
        <v>185</v>
      </c>
      <c r="DB49" s="13">
        <v>185</v>
      </c>
      <c r="DC49" s="13">
        <v>160</v>
      </c>
      <c r="DD49" s="13">
        <v>157</v>
      </c>
      <c r="DE49" s="13">
        <v>132</v>
      </c>
      <c r="DF49" s="13">
        <v>118</v>
      </c>
      <c r="DG49" s="13">
        <v>103</v>
      </c>
      <c r="DH49" s="13">
        <v>106</v>
      </c>
      <c r="DI49" s="13">
        <v>129</v>
      </c>
      <c r="DJ49" s="13">
        <v>91</v>
      </c>
      <c r="DK49" s="13">
        <v>84</v>
      </c>
      <c r="DL49" s="13">
        <v>80</v>
      </c>
      <c r="DM49" s="13">
        <v>67</v>
      </c>
      <c r="DN49" s="13">
        <v>60</v>
      </c>
      <c r="DO49" s="13">
        <v>75</v>
      </c>
      <c r="DP49" s="13">
        <v>80</v>
      </c>
      <c r="DQ49" s="13">
        <v>54</v>
      </c>
      <c r="DR49" s="13">
        <v>58</v>
      </c>
      <c r="DS49" s="13">
        <v>53</v>
      </c>
      <c r="DT49" s="13">
        <v>41</v>
      </c>
      <c r="DU49" s="13">
        <v>59</v>
      </c>
      <c r="DV49" s="13">
        <v>48</v>
      </c>
      <c r="DW49" s="13">
        <v>38</v>
      </c>
      <c r="DX49" s="13">
        <v>42</v>
      </c>
      <c r="DY49" s="13">
        <v>30</v>
      </c>
      <c r="DZ49" s="13">
        <v>38</v>
      </c>
      <c r="EA49" s="13">
        <v>35</v>
      </c>
      <c r="EB49" s="13">
        <v>25</v>
      </c>
      <c r="EC49" s="13">
        <v>41</v>
      </c>
      <c r="ED49" s="13">
        <v>21</v>
      </c>
      <c r="EE49" s="13">
        <v>28</v>
      </c>
      <c r="EF49" s="13">
        <v>19</v>
      </c>
      <c r="EG49" s="13">
        <v>26</v>
      </c>
      <c r="EH49" s="13">
        <v>26</v>
      </c>
      <c r="EI49" s="13">
        <v>22</v>
      </c>
      <c r="EJ49" s="13">
        <v>22</v>
      </c>
      <c r="EK49" s="13">
        <v>11</v>
      </c>
      <c r="EL49" s="13">
        <v>9</v>
      </c>
      <c r="EM49" s="13">
        <v>11</v>
      </c>
      <c r="EN49" s="13">
        <v>9</v>
      </c>
      <c r="EO49" s="13">
        <v>6</v>
      </c>
      <c r="EP49" s="13">
        <v>2</v>
      </c>
      <c r="EQ49" s="13"/>
      <c r="ER49" s="13">
        <v>3</v>
      </c>
      <c r="ES49" s="13">
        <v>1</v>
      </c>
      <c r="ET49" s="13"/>
      <c r="EU49" s="13"/>
      <c r="EV49" s="13"/>
      <c r="EW49" s="13"/>
      <c r="EX49" s="13"/>
      <c r="EY49" s="13"/>
      <c r="EZ49" s="13"/>
      <c r="FA49" s="13"/>
      <c r="FB49" s="13"/>
      <c r="FC49" s="57">
        <v>16808</v>
      </c>
      <c r="FD49" s="13">
        <v>16808</v>
      </c>
      <c r="FE49" s="16" t="s">
        <v>188</v>
      </c>
      <c r="FF49" s="13">
        <v>20</v>
      </c>
      <c r="FG49" s="13">
        <v>50</v>
      </c>
      <c r="FH49" s="13">
        <v>45</v>
      </c>
      <c r="FI49" s="13">
        <v>42</v>
      </c>
      <c r="FJ49" s="13">
        <v>42</v>
      </c>
      <c r="FK49" s="13">
        <v>38</v>
      </c>
      <c r="FL49" s="13">
        <v>39</v>
      </c>
      <c r="FM49" s="13">
        <v>49</v>
      </c>
      <c r="FN49" s="13">
        <v>60</v>
      </c>
      <c r="FO49" s="13">
        <v>46</v>
      </c>
      <c r="FP49" s="13">
        <v>52</v>
      </c>
      <c r="FQ49" s="13">
        <v>74</v>
      </c>
      <c r="FR49" s="13">
        <v>65</v>
      </c>
      <c r="FS49" s="13">
        <v>75</v>
      </c>
      <c r="FT49" s="13">
        <v>91</v>
      </c>
      <c r="FU49" s="13">
        <v>100</v>
      </c>
      <c r="FV49" s="13">
        <v>129</v>
      </c>
      <c r="FW49" s="13">
        <v>130</v>
      </c>
      <c r="FX49" s="13">
        <v>212</v>
      </c>
      <c r="FY49" s="13">
        <v>200</v>
      </c>
      <c r="FZ49" s="13">
        <v>226</v>
      </c>
      <c r="GA49" s="13">
        <v>305</v>
      </c>
      <c r="GB49" s="13">
        <v>292</v>
      </c>
      <c r="GC49" s="13">
        <v>316</v>
      </c>
      <c r="GD49" s="13">
        <v>322</v>
      </c>
      <c r="GE49" s="13">
        <v>336</v>
      </c>
      <c r="GF49" s="13">
        <v>364</v>
      </c>
      <c r="GG49" s="13">
        <v>363</v>
      </c>
      <c r="GH49" s="13">
        <v>398</v>
      </c>
      <c r="GI49" s="13">
        <v>457</v>
      </c>
      <c r="GJ49" s="13">
        <v>445</v>
      </c>
      <c r="GK49" s="13">
        <v>441</v>
      </c>
      <c r="GL49" s="13">
        <v>394</v>
      </c>
      <c r="GM49" s="13">
        <v>388</v>
      </c>
      <c r="GN49" s="13">
        <v>395</v>
      </c>
      <c r="GO49" s="13">
        <v>392</v>
      </c>
      <c r="GP49" s="13">
        <v>381</v>
      </c>
      <c r="GQ49" s="13">
        <v>369</v>
      </c>
      <c r="GR49" s="13">
        <v>369</v>
      </c>
      <c r="GS49" s="13">
        <v>371</v>
      </c>
      <c r="GT49" s="13">
        <v>379</v>
      </c>
      <c r="GU49" s="13">
        <v>341</v>
      </c>
      <c r="GV49" s="13">
        <v>387</v>
      </c>
      <c r="GW49" s="13">
        <v>331</v>
      </c>
      <c r="GX49" s="13">
        <v>290</v>
      </c>
      <c r="GY49" s="13">
        <v>312</v>
      </c>
      <c r="GZ49" s="13">
        <v>279</v>
      </c>
      <c r="HA49" s="13">
        <v>272</v>
      </c>
      <c r="HB49" s="13">
        <v>249</v>
      </c>
      <c r="HC49" s="13">
        <v>259</v>
      </c>
      <c r="HD49" s="13">
        <v>225</v>
      </c>
      <c r="HE49" s="13">
        <v>230</v>
      </c>
      <c r="HF49" s="13">
        <v>204</v>
      </c>
      <c r="HG49" s="13">
        <v>223</v>
      </c>
      <c r="HH49" s="13">
        <v>179</v>
      </c>
      <c r="HI49" s="13">
        <v>195</v>
      </c>
      <c r="HJ49" s="13">
        <v>207</v>
      </c>
      <c r="HK49" s="13">
        <v>180</v>
      </c>
      <c r="HL49" s="13">
        <v>174</v>
      </c>
      <c r="HM49" s="13">
        <v>169</v>
      </c>
      <c r="HN49" s="13">
        <v>156</v>
      </c>
      <c r="HO49" s="13">
        <v>125</v>
      </c>
      <c r="HP49" s="13">
        <v>128</v>
      </c>
      <c r="HQ49" s="13">
        <v>119</v>
      </c>
      <c r="HR49" s="13">
        <v>128</v>
      </c>
      <c r="HS49" s="13">
        <v>129</v>
      </c>
      <c r="HT49" s="13">
        <v>119</v>
      </c>
      <c r="HU49" s="13">
        <v>99</v>
      </c>
      <c r="HV49" s="13">
        <v>87</v>
      </c>
      <c r="HW49" s="13">
        <v>82</v>
      </c>
      <c r="HX49" s="13">
        <v>78</v>
      </c>
      <c r="HY49" s="13">
        <v>56</v>
      </c>
      <c r="HZ49" s="13">
        <v>63</v>
      </c>
      <c r="IA49" s="13">
        <v>75</v>
      </c>
      <c r="IB49" s="13">
        <v>64</v>
      </c>
      <c r="IC49" s="13">
        <v>67</v>
      </c>
      <c r="ID49" s="13">
        <v>50</v>
      </c>
      <c r="IE49" s="13">
        <v>43</v>
      </c>
      <c r="IF49" s="13">
        <v>39</v>
      </c>
      <c r="IG49" s="13">
        <v>37</v>
      </c>
      <c r="IH49" s="13">
        <v>41</v>
      </c>
      <c r="II49" s="13">
        <v>40</v>
      </c>
      <c r="IJ49" s="13">
        <v>19</v>
      </c>
      <c r="IK49" s="13">
        <v>28</v>
      </c>
      <c r="IL49" s="13">
        <v>25</v>
      </c>
      <c r="IM49" s="13">
        <v>20</v>
      </c>
      <c r="IN49" s="13">
        <v>15</v>
      </c>
      <c r="IO49" s="13">
        <v>18</v>
      </c>
      <c r="IP49" s="13">
        <v>8</v>
      </c>
      <c r="IQ49" s="13">
        <v>16</v>
      </c>
      <c r="IR49" s="13">
        <v>11</v>
      </c>
      <c r="IS49" s="13">
        <v>9</v>
      </c>
      <c r="IT49" s="13">
        <v>8</v>
      </c>
      <c r="IU49" s="13">
        <v>13</v>
      </c>
      <c r="IV49" s="13">
        <v>2</v>
      </c>
      <c r="IW49" s="13">
        <v>3</v>
      </c>
      <c r="IX49" s="13">
        <v>1</v>
      </c>
      <c r="IY49" s="13"/>
      <c r="IZ49" s="13"/>
      <c r="JA49" s="13"/>
      <c r="JB49" s="13">
        <v>1</v>
      </c>
      <c r="JC49" s="13"/>
      <c r="JD49" s="13"/>
      <c r="JE49" s="13"/>
      <c r="JF49" s="13"/>
      <c r="JG49" s="13">
        <v>1</v>
      </c>
      <c r="JH49" s="13">
        <v>10</v>
      </c>
      <c r="JI49" s="57">
        <v>16001</v>
      </c>
      <c r="JJ49" s="13"/>
      <c r="JK49" s="13">
        <v>8</v>
      </c>
      <c r="JL49" s="13"/>
      <c r="JM49" s="13"/>
      <c r="JN49" s="13">
        <v>1</v>
      </c>
      <c r="JO49" s="13">
        <v>4</v>
      </c>
      <c r="JP49" s="13">
        <v>5</v>
      </c>
      <c r="JQ49" s="13">
        <v>3</v>
      </c>
      <c r="JR49" s="13">
        <v>4</v>
      </c>
      <c r="JS49" s="13">
        <v>2</v>
      </c>
      <c r="JT49" s="13">
        <v>4</v>
      </c>
      <c r="JU49" s="13">
        <v>4</v>
      </c>
      <c r="JV49" s="13">
        <v>10</v>
      </c>
      <c r="JW49" s="13">
        <v>2</v>
      </c>
      <c r="JX49" s="13">
        <v>1</v>
      </c>
      <c r="JY49" s="13">
        <v>3</v>
      </c>
      <c r="JZ49" s="13">
        <v>7</v>
      </c>
      <c r="KA49" s="13">
        <v>3</v>
      </c>
      <c r="KB49" s="13">
        <v>2</v>
      </c>
      <c r="KC49" s="13">
        <v>3</v>
      </c>
      <c r="KD49" s="13">
        <v>6</v>
      </c>
      <c r="KE49" s="13">
        <v>4</v>
      </c>
      <c r="KF49" s="13">
        <v>9</v>
      </c>
      <c r="KG49" s="13">
        <v>16</v>
      </c>
      <c r="KH49" s="13">
        <v>17</v>
      </c>
      <c r="KI49" s="13">
        <v>22</v>
      </c>
      <c r="KJ49" s="13">
        <v>27</v>
      </c>
      <c r="KK49" s="13">
        <v>39</v>
      </c>
      <c r="KL49" s="13">
        <v>23</v>
      </c>
      <c r="KM49" s="13">
        <v>24</v>
      </c>
      <c r="KN49" s="13">
        <v>26</v>
      </c>
      <c r="KO49" s="13">
        <v>28</v>
      </c>
      <c r="KP49" s="13">
        <v>44</v>
      </c>
      <c r="KQ49" s="13">
        <v>35</v>
      </c>
      <c r="KR49" s="13">
        <v>26</v>
      </c>
      <c r="KS49" s="13">
        <v>30</v>
      </c>
      <c r="KT49" s="13">
        <v>26</v>
      </c>
      <c r="KU49" s="13">
        <v>19</v>
      </c>
      <c r="KV49" s="13">
        <v>25</v>
      </c>
      <c r="KW49" s="13">
        <v>26</v>
      </c>
      <c r="KX49" s="13">
        <v>36</v>
      </c>
      <c r="KY49" s="13">
        <v>36</v>
      </c>
      <c r="KZ49" s="13">
        <v>42</v>
      </c>
      <c r="LA49" s="13">
        <v>44</v>
      </c>
      <c r="LB49" s="13">
        <v>42</v>
      </c>
      <c r="LC49" s="13">
        <v>44</v>
      </c>
      <c r="LD49" s="13">
        <v>49</v>
      </c>
      <c r="LE49" s="13">
        <v>32</v>
      </c>
      <c r="LF49" s="13">
        <v>51</v>
      </c>
      <c r="LG49" s="13">
        <v>44</v>
      </c>
      <c r="LH49" s="13">
        <v>46</v>
      </c>
      <c r="LI49" s="13">
        <v>43</v>
      </c>
      <c r="LJ49" s="13">
        <v>43</v>
      </c>
      <c r="LK49" s="13">
        <v>36</v>
      </c>
      <c r="LL49" s="13">
        <v>35</v>
      </c>
      <c r="LM49" s="13">
        <v>15</v>
      </c>
      <c r="LN49" s="13">
        <v>21</v>
      </c>
      <c r="LO49" s="13">
        <v>19</v>
      </c>
      <c r="LP49" s="13">
        <v>27</v>
      </c>
      <c r="LQ49" s="13">
        <v>27</v>
      </c>
      <c r="LR49" s="13">
        <v>15</v>
      </c>
      <c r="LS49" s="13">
        <v>18</v>
      </c>
      <c r="LT49" s="13">
        <v>4</v>
      </c>
      <c r="LU49" s="13">
        <v>6</v>
      </c>
      <c r="LV49" s="13">
        <v>7</v>
      </c>
      <c r="LW49" s="13">
        <v>5</v>
      </c>
      <c r="LX49" s="13">
        <v>5</v>
      </c>
      <c r="LY49" s="13">
        <v>4</v>
      </c>
      <c r="LZ49" s="13">
        <v>1</v>
      </c>
      <c r="MA49" s="13">
        <v>3</v>
      </c>
      <c r="MB49" s="13">
        <v>5</v>
      </c>
      <c r="MC49" s="13">
        <v>5</v>
      </c>
      <c r="MD49" s="13">
        <v>4</v>
      </c>
      <c r="ME49" s="13">
        <v>6</v>
      </c>
      <c r="MF49" s="13">
        <v>2</v>
      </c>
      <c r="MG49" s="13">
        <v>4</v>
      </c>
      <c r="MH49" s="13">
        <v>5</v>
      </c>
      <c r="MI49" s="13">
        <v>3</v>
      </c>
      <c r="MJ49" s="13">
        <v>2</v>
      </c>
      <c r="MK49" s="13">
        <v>4</v>
      </c>
      <c r="ML49" s="13">
        <v>2</v>
      </c>
      <c r="MM49" s="13">
        <v>3</v>
      </c>
      <c r="MN49" s="13">
        <v>2</v>
      </c>
      <c r="MO49" s="13">
        <v>4</v>
      </c>
      <c r="MP49" s="13"/>
      <c r="MQ49" s="13">
        <v>4</v>
      </c>
      <c r="MR49" s="13">
        <v>2</v>
      </c>
      <c r="MS49" s="13">
        <v>2</v>
      </c>
      <c r="MT49" s="13">
        <v>3</v>
      </c>
      <c r="MU49" s="13">
        <v>1</v>
      </c>
      <c r="MV49" s="13">
        <v>4</v>
      </c>
      <c r="MW49" s="13">
        <v>1</v>
      </c>
      <c r="MX49" s="13">
        <v>2</v>
      </c>
      <c r="MY49" s="13">
        <v>1</v>
      </c>
      <c r="MZ49" s="13"/>
      <c r="NA49" s="13"/>
      <c r="NB49" s="13"/>
      <c r="NC49" s="13">
        <v>1</v>
      </c>
      <c r="ND49" s="13"/>
      <c r="NE49" s="13"/>
      <c r="NF49" s="13"/>
      <c r="NG49" s="13">
        <v>1</v>
      </c>
      <c r="NH49" s="13"/>
      <c r="NI49" s="13"/>
      <c r="NJ49" s="13"/>
      <c r="NK49" s="13"/>
      <c r="NL49" s="13"/>
      <c r="NM49" s="13">
        <v>8</v>
      </c>
      <c r="NN49" s="57">
        <v>1419</v>
      </c>
      <c r="NO49" s="13">
        <v>17420</v>
      </c>
    </row>
    <row r="50" spans="1:379">
      <c r="A50" s="8" t="s">
        <v>190</v>
      </c>
      <c r="B50" s="235">
        <f t="shared" si="88"/>
        <v>29</v>
      </c>
      <c r="C50" s="235">
        <f t="shared" si="89"/>
        <v>32</v>
      </c>
      <c r="D50" s="235">
        <f t="shared" si="90"/>
        <v>388</v>
      </c>
      <c r="E50" s="235">
        <f t="shared" si="91"/>
        <v>437</v>
      </c>
      <c r="F50" s="235">
        <f t="shared" si="92"/>
        <v>714</v>
      </c>
      <c r="G50" s="235">
        <f t="shared" si="93"/>
        <v>839</v>
      </c>
      <c r="H50" s="235">
        <f t="shared" si="94"/>
        <v>647</v>
      </c>
      <c r="I50" s="235">
        <f t="shared" si="95"/>
        <v>667</v>
      </c>
      <c r="J50" s="235">
        <f t="shared" si="96"/>
        <v>637</v>
      </c>
      <c r="K50" s="235">
        <f t="shared" si="97"/>
        <v>691</v>
      </c>
      <c r="L50" s="235">
        <f t="shared" si="98"/>
        <v>468</v>
      </c>
      <c r="M50" s="235">
        <f t="shared" si="99"/>
        <v>457</v>
      </c>
      <c r="N50" s="235">
        <f t="shared" si="100"/>
        <v>313</v>
      </c>
      <c r="O50" s="235">
        <f t="shared" si="101"/>
        <v>292</v>
      </c>
      <c r="P50" s="235">
        <f t="shared" si="102"/>
        <v>208</v>
      </c>
      <c r="Q50" s="235">
        <f t="shared" si="103"/>
        <v>212</v>
      </c>
      <c r="R50" s="235">
        <f t="shared" si="104"/>
        <v>83</v>
      </c>
      <c r="S50" s="235">
        <f t="shared" si="105"/>
        <v>108</v>
      </c>
      <c r="T50" s="235">
        <f t="shared" si="106"/>
        <v>13</v>
      </c>
      <c r="U50" s="235">
        <f t="shared" si="107"/>
        <v>33</v>
      </c>
      <c r="W50" s="16" t="s">
        <v>56</v>
      </c>
      <c r="X50" s="616">
        <f t="shared" si="108"/>
        <v>368</v>
      </c>
      <c r="Y50" s="616">
        <f t="shared" si="109"/>
        <v>342</v>
      </c>
      <c r="Z50" s="616">
        <f t="shared" si="110"/>
        <v>396</v>
      </c>
      <c r="AA50" s="616">
        <f t="shared" si="111"/>
        <v>489</v>
      </c>
      <c r="AB50" s="616">
        <f t="shared" si="112"/>
        <v>710</v>
      </c>
      <c r="AC50" s="616">
        <f t="shared" si="113"/>
        <v>855</v>
      </c>
      <c r="AD50" s="616">
        <f t="shared" si="114"/>
        <v>895</v>
      </c>
      <c r="AE50" s="616">
        <f t="shared" si="115"/>
        <v>1031</v>
      </c>
      <c r="AF50" s="616">
        <f t="shared" si="116"/>
        <v>817</v>
      </c>
      <c r="AG50" s="616">
        <f t="shared" si="117"/>
        <v>964</v>
      </c>
      <c r="AH50" s="616">
        <f t="shared" si="118"/>
        <v>612</v>
      </c>
      <c r="AI50" s="616">
        <f t="shared" si="119"/>
        <v>683</v>
      </c>
      <c r="AJ50" s="616">
        <f t="shared" si="120"/>
        <v>405</v>
      </c>
      <c r="AK50" s="616">
        <f t="shared" si="121"/>
        <v>422</v>
      </c>
      <c r="AL50" s="616">
        <f t="shared" si="122"/>
        <v>267</v>
      </c>
      <c r="AM50" s="616">
        <f t="shared" si="123"/>
        <v>243</v>
      </c>
      <c r="AN50" s="616">
        <f t="shared" si="124"/>
        <v>103</v>
      </c>
      <c r="AO50" s="616">
        <f t="shared" si="125"/>
        <v>124</v>
      </c>
      <c r="AP50" s="616">
        <f t="shared" si="126"/>
        <v>19</v>
      </c>
      <c r="AQ50" s="616">
        <f t="shared" si="127"/>
        <v>45</v>
      </c>
      <c r="AR50" s="616">
        <f t="shared" si="128"/>
        <v>110</v>
      </c>
      <c r="AT50" s="16" t="s">
        <v>56</v>
      </c>
      <c r="AU50" s="13">
        <v>21</v>
      </c>
      <c r="AV50" s="13">
        <v>37</v>
      </c>
      <c r="AW50" s="13">
        <v>56</v>
      </c>
      <c r="AX50" s="13">
        <v>40</v>
      </c>
      <c r="AY50" s="13">
        <v>35</v>
      </c>
      <c r="AZ50" s="13">
        <v>27</v>
      </c>
      <c r="BA50" s="13">
        <v>27</v>
      </c>
      <c r="BB50" s="13">
        <v>28</v>
      </c>
      <c r="BC50" s="13">
        <v>36</v>
      </c>
      <c r="BD50" s="13">
        <v>35</v>
      </c>
      <c r="BE50" s="13">
        <v>32</v>
      </c>
      <c r="BF50" s="13">
        <v>38</v>
      </c>
      <c r="BG50" s="13">
        <v>40</v>
      </c>
      <c r="BH50" s="13">
        <v>52</v>
      </c>
      <c r="BI50" s="13">
        <v>32</v>
      </c>
      <c r="BJ50" s="13">
        <v>52</v>
      </c>
      <c r="BK50" s="13">
        <v>46</v>
      </c>
      <c r="BL50" s="13">
        <v>60</v>
      </c>
      <c r="BM50" s="13">
        <v>69</v>
      </c>
      <c r="BN50" s="13">
        <v>68</v>
      </c>
      <c r="BO50" s="13">
        <v>68</v>
      </c>
      <c r="BP50" s="13">
        <v>88</v>
      </c>
      <c r="BQ50" s="13">
        <v>78</v>
      </c>
      <c r="BR50" s="13">
        <v>84</v>
      </c>
      <c r="BS50" s="13">
        <v>84</v>
      </c>
      <c r="BT50" s="13">
        <v>90</v>
      </c>
      <c r="BU50" s="13">
        <v>97</v>
      </c>
      <c r="BV50" s="13">
        <v>79</v>
      </c>
      <c r="BW50" s="13">
        <v>86</v>
      </c>
      <c r="BX50" s="13">
        <v>101</v>
      </c>
      <c r="BY50" s="13">
        <v>109</v>
      </c>
      <c r="BZ50" s="13">
        <v>102</v>
      </c>
      <c r="CA50" s="13">
        <v>109</v>
      </c>
      <c r="CB50" s="13">
        <v>93</v>
      </c>
      <c r="CC50" s="13">
        <v>110</v>
      </c>
      <c r="CD50" s="13">
        <v>108</v>
      </c>
      <c r="CE50" s="13">
        <v>81</v>
      </c>
      <c r="CF50" s="13">
        <v>122</v>
      </c>
      <c r="CG50" s="13">
        <v>95</v>
      </c>
      <c r="CH50" s="13">
        <v>102</v>
      </c>
      <c r="CI50" s="13">
        <v>94</v>
      </c>
      <c r="CJ50" s="13">
        <v>126</v>
      </c>
      <c r="CK50" s="13">
        <v>112</v>
      </c>
      <c r="CL50" s="13">
        <v>93</v>
      </c>
      <c r="CM50" s="13">
        <v>99</v>
      </c>
      <c r="CN50" s="13">
        <v>80</v>
      </c>
      <c r="CO50" s="13">
        <v>102</v>
      </c>
      <c r="CP50" s="13">
        <v>85</v>
      </c>
      <c r="CQ50" s="13">
        <v>89</v>
      </c>
      <c r="CR50" s="13">
        <v>84</v>
      </c>
      <c r="CS50" s="13">
        <v>86</v>
      </c>
      <c r="CT50" s="13">
        <v>81</v>
      </c>
      <c r="CU50" s="13">
        <v>80</v>
      </c>
      <c r="CV50" s="13">
        <v>60</v>
      </c>
      <c r="CW50" s="13">
        <v>61</v>
      </c>
      <c r="CX50" s="13">
        <v>55</v>
      </c>
      <c r="CY50" s="13">
        <v>83</v>
      </c>
      <c r="CZ50" s="13">
        <v>66</v>
      </c>
      <c r="DA50" s="13">
        <v>47</v>
      </c>
      <c r="DB50" s="13">
        <v>64</v>
      </c>
      <c r="DC50" s="13">
        <v>48</v>
      </c>
      <c r="DD50" s="13">
        <v>57</v>
      </c>
      <c r="DE50" s="13">
        <v>35</v>
      </c>
      <c r="DF50" s="13">
        <v>38</v>
      </c>
      <c r="DG50" s="13">
        <v>47</v>
      </c>
      <c r="DH50" s="13">
        <v>33</v>
      </c>
      <c r="DI50" s="13">
        <v>46</v>
      </c>
      <c r="DJ50" s="13">
        <v>40</v>
      </c>
      <c r="DK50" s="13">
        <v>32</v>
      </c>
      <c r="DL50" s="13">
        <v>46</v>
      </c>
      <c r="DM50" s="13">
        <v>28</v>
      </c>
      <c r="DN50" s="13">
        <v>35</v>
      </c>
      <c r="DO50" s="13">
        <v>27</v>
      </c>
      <c r="DP50" s="13">
        <v>23</v>
      </c>
      <c r="DQ50" s="13">
        <v>26</v>
      </c>
      <c r="DR50" s="13">
        <v>14</v>
      </c>
      <c r="DS50" s="13">
        <v>28</v>
      </c>
      <c r="DT50" s="13">
        <v>24</v>
      </c>
      <c r="DU50" s="13">
        <v>19</v>
      </c>
      <c r="DV50" s="13">
        <v>19</v>
      </c>
      <c r="DW50" s="13">
        <v>19</v>
      </c>
      <c r="DX50" s="13">
        <v>13</v>
      </c>
      <c r="DY50" s="13">
        <v>18</v>
      </c>
      <c r="DZ50" s="13">
        <v>18</v>
      </c>
      <c r="EA50" s="13">
        <v>10</v>
      </c>
      <c r="EB50" s="13">
        <v>15</v>
      </c>
      <c r="EC50" s="13">
        <v>7</v>
      </c>
      <c r="ED50" s="13">
        <v>8</v>
      </c>
      <c r="EE50" s="13">
        <v>3</v>
      </c>
      <c r="EF50" s="13">
        <v>13</v>
      </c>
      <c r="EG50" s="13">
        <v>8</v>
      </c>
      <c r="EH50" s="13">
        <v>7</v>
      </c>
      <c r="EI50" s="13">
        <v>8</v>
      </c>
      <c r="EJ50" s="13">
        <v>5</v>
      </c>
      <c r="EK50" s="13">
        <v>6</v>
      </c>
      <c r="EL50" s="13">
        <v>5</v>
      </c>
      <c r="EM50" s="13">
        <v>1</v>
      </c>
      <c r="EN50" s="13">
        <v>2</v>
      </c>
      <c r="EO50" s="13"/>
      <c r="EP50" s="13">
        <v>1</v>
      </c>
      <c r="EQ50" s="13">
        <v>1</v>
      </c>
      <c r="ER50" s="13">
        <v>1</v>
      </c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57">
        <v>5198</v>
      </c>
      <c r="FD50" s="13">
        <v>5198</v>
      </c>
      <c r="FE50" s="16" t="s">
        <v>56</v>
      </c>
      <c r="FF50" s="13">
        <v>17</v>
      </c>
      <c r="FG50" s="13">
        <v>43</v>
      </c>
      <c r="FH50" s="13">
        <v>55</v>
      </c>
      <c r="FI50" s="13">
        <v>31</v>
      </c>
      <c r="FJ50" s="13">
        <v>49</v>
      </c>
      <c r="FK50" s="13">
        <v>33</v>
      </c>
      <c r="FL50" s="13">
        <v>32</v>
      </c>
      <c r="FM50" s="13">
        <v>30</v>
      </c>
      <c r="FN50" s="13">
        <v>42</v>
      </c>
      <c r="FO50" s="13">
        <v>36</v>
      </c>
      <c r="FP50" s="13">
        <v>24</v>
      </c>
      <c r="FQ50" s="13">
        <v>42</v>
      </c>
      <c r="FR50" s="13">
        <v>30</v>
      </c>
      <c r="FS50" s="13">
        <v>32</v>
      </c>
      <c r="FT50" s="13">
        <v>35</v>
      </c>
      <c r="FU50" s="13">
        <v>33</v>
      </c>
      <c r="FV50" s="13">
        <v>49</v>
      </c>
      <c r="FW50" s="13">
        <v>43</v>
      </c>
      <c r="FX50" s="13">
        <v>62</v>
      </c>
      <c r="FY50" s="13">
        <v>46</v>
      </c>
      <c r="FZ50" s="13">
        <v>57</v>
      </c>
      <c r="GA50" s="13">
        <v>94</v>
      </c>
      <c r="GB50" s="13">
        <v>56</v>
      </c>
      <c r="GC50" s="13">
        <v>56</v>
      </c>
      <c r="GD50" s="13">
        <v>71</v>
      </c>
      <c r="GE50" s="13">
        <v>73</v>
      </c>
      <c r="GF50" s="13">
        <v>68</v>
      </c>
      <c r="GG50" s="13">
        <v>85</v>
      </c>
      <c r="GH50" s="13">
        <v>76</v>
      </c>
      <c r="GI50" s="13">
        <v>74</v>
      </c>
      <c r="GJ50" s="13">
        <v>102</v>
      </c>
      <c r="GK50" s="13">
        <v>83</v>
      </c>
      <c r="GL50" s="13">
        <v>84</v>
      </c>
      <c r="GM50" s="13">
        <v>96</v>
      </c>
      <c r="GN50" s="13">
        <v>92</v>
      </c>
      <c r="GO50" s="13">
        <v>100</v>
      </c>
      <c r="GP50" s="13">
        <v>73</v>
      </c>
      <c r="GQ50" s="13">
        <v>92</v>
      </c>
      <c r="GR50" s="13">
        <v>81</v>
      </c>
      <c r="GS50" s="13">
        <v>92</v>
      </c>
      <c r="GT50" s="13">
        <v>98</v>
      </c>
      <c r="GU50" s="13">
        <v>95</v>
      </c>
      <c r="GV50" s="13">
        <v>85</v>
      </c>
      <c r="GW50" s="13">
        <v>84</v>
      </c>
      <c r="GX50" s="13">
        <v>71</v>
      </c>
      <c r="GY50" s="13">
        <v>77</v>
      </c>
      <c r="GZ50" s="13">
        <v>87</v>
      </c>
      <c r="HA50" s="13">
        <v>71</v>
      </c>
      <c r="HB50" s="13">
        <v>77</v>
      </c>
      <c r="HC50" s="13">
        <v>72</v>
      </c>
      <c r="HD50" s="13">
        <v>76</v>
      </c>
      <c r="HE50" s="13">
        <v>62</v>
      </c>
      <c r="HF50" s="13">
        <v>72</v>
      </c>
      <c r="HG50" s="13">
        <v>66</v>
      </c>
      <c r="HH50" s="13">
        <v>62</v>
      </c>
      <c r="HI50" s="13">
        <v>56</v>
      </c>
      <c r="HJ50" s="13">
        <v>65</v>
      </c>
      <c r="HK50" s="13">
        <v>55</v>
      </c>
      <c r="HL50" s="13">
        <v>54</v>
      </c>
      <c r="HM50" s="13">
        <v>44</v>
      </c>
      <c r="HN50" s="13">
        <v>47</v>
      </c>
      <c r="HO50" s="13">
        <v>47</v>
      </c>
      <c r="HP50" s="13">
        <v>41</v>
      </c>
      <c r="HQ50" s="13">
        <v>55</v>
      </c>
      <c r="HR50" s="13">
        <v>47</v>
      </c>
      <c r="HS50" s="13">
        <v>30</v>
      </c>
      <c r="HT50" s="13">
        <v>42</v>
      </c>
      <c r="HU50" s="13">
        <v>37</v>
      </c>
      <c r="HV50" s="13">
        <v>33</v>
      </c>
      <c r="HW50" s="13">
        <v>26</v>
      </c>
      <c r="HX50" s="13">
        <v>53</v>
      </c>
      <c r="HY50" s="13">
        <v>32</v>
      </c>
      <c r="HZ50" s="13">
        <v>18</v>
      </c>
      <c r="IA50" s="13">
        <v>34</v>
      </c>
      <c r="IB50" s="13">
        <v>29</v>
      </c>
      <c r="IC50" s="13">
        <v>23</v>
      </c>
      <c r="ID50" s="13">
        <v>27</v>
      </c>
      <c r="IE50" s="13">
        <v>21</v>
      </c>
      <c r="IF50" s="13">
        <v>9</v>
      </c>
      <c r="IG50" s="13">
        <v>21</v>
      </c>
      <c r="IH50" s="13">
        <v>11</v>
      </c>
      <c r="II50" s="13">
        <v>16</v>
      </c>
      <c r="IJ50" s="13">
        <v>15</v>
      </c>
      <c r="IK50" s="13">
        <v>17</v>
      </c>
      <c r="IL50" s="13">
        <v>9</v>
      </c>
      <c r="IM50" s="13">
        <v>4</v>
      </c>
      <c r="IN50" s="13">
        <v>12</v>
      </c>
      <c r="IO50" s="13">
        <v>5</v>
      </c>
      <c r="IP50" s="13">
        <v>8</v>
      </c>
      <c r="IQ50" s="13">
        <v>6</v>
      </c>
      <c r="IR50" s="13">
        <v>5</v>
      </c>
      <c r="IS50" s="13">
        <v>4</v>
      </c>
      <c r="IT50" s="13">
        <v>4</v>
      </c>
      <c r="IU50" s="13">
        <v>3</v>
      </c>
      <c r="IV50" s="13"/>
      <c r="IW50" s="13">
        <v>1</v>
      </c>
      <c r="IX50" s="13"/>
      <c r="IY50" s="13"/>
      <c r="IZ50" s="13">
        <v>1</v>
      </c>
      <c r="JA50" s="13"/>
      <c r="JB50" s="13">
        <v>1</v>
      </c>
      <c r="JC50" s="13"/>
      <c r="JD50" s="13"/>
      <c r="JE50" s="13"/>
      <c r="JF50" s="13"/>
      <c r="JG50" s="13"/>
      <c r="JH50" s="13"/>
      <c r="JI50" s="57">
        <v>4592</v>
      </c>
      <c r="JJ50" s="13"/>
      <c r="JK50" s="13">
        <v>2</v>
      </c>
      <c r="JL50" s="13"/>
      <c r="JM50" s="13">
        <v>1</v>
      </c>
      <c r="JN50" s="13">
        <v>3</v>
      </c>
      <c r="JO50" s="13">
        <v>3</v>
      </c>
      <c r="JP50" s="13">
        <v>1</v>
      </c>
      <c r="JQ50" s="13">
        <v>5</v>
      </c>
      <c r="JR50" s="13"/>
      <c r="JS50" s="13">
        <v>6</v>
      </c>
      <c r="JT50" s="13">
        <v>10</v>
      </c>
      <c r="JU50" s="13">
        <v>9</v>
      </c>
      <c r="JV50" s="13"/>
      <c r="JW50" s="13"/>
      <c r="JX50" s="13"/>
      <c r="JY50" s="13">
        <v>1</v>
      </c>
      <c r="JZ50" s="13">
        <v>1</v>
      </c>
      <c r="KA50" s="13">
        <v>1</v>
      </c>
      <c r="KB50" s="13"/>
      <c r="KC50" s="13">
        <v>3</v>
      </c>
      <c r="KD50" s="13"/>
      <c r="KE50" s="13"/>
      <c r="KF50" s="13">
        <v>1</v>
      </c>
      <c r="KG50" s="13"/>
      <c r="KH50" s="13">
        <v>1</v>
      </c>
      <c r="KI50" s="13">
        <v>1</v>
      </c>
      <c r="KJ50" s="13"/>
      <c r="KK50" s="13"/>
      <c r="KL50" s="13"/>
      <c r="KM50" s="13">
        <v>1</v>
      </c>
      <c r="KN50" s="13">
        <v>2</v>
      </c>
      <c r="KO50" s="13">
        <v>1</v>
      </c>
      <c r="KP50" s="13">
        <v>1</v>
      </c>
      <c r="KQ50" s="13">
        <v>2</v>
      </c>
      <c r="KR50" s="13">
        <v>4</v>
      </c>
      <c r="KS50" s="13">
        <v>3</v>
      </c>
      <c r="KT50" s="13">
        <v>1</v>
      </c>
      <c r="KU50" s="13"/>
      <c r="KV50" s="13"/>
      <c r="KW50" s="13">
        <v>1</v>
      </c>
      <c r="KX50" s="13">
        <v>1</v>
      </c>
      <c r="KY50" s="13">
        <v>11</v>
      </c>
      <c r="KZ50" s="13"/>
      <c r="LA50" s="13"/>
      <c r="LB50" s="13">
        <v>1</v>
      </c>
      <c r="LC50" s="13"/>
      <c r="LD50" s="13">
        <v>3</v>
      </c>
      <c r="LE50" s="13">
        <v>2</v>
      </c>
      <c r="LF50" s="13"/>
      <c r="LG50" s="13">
        <v>1</v>
      </c>
      <c r="LH50" s="13">
        <v>1</v>
      </c>
      <c r="LI50" s="13">
        <v>1</v>
      </c>
      <c r="LJ50" s="13"/>
      <c r="LK50" s="13"/>
      <c r="LL50" s="13"/>
      <c r="LM50" s="13"/>
      <c r="LN50" s="13"/>
      <c r="LO50" s="13">
        <v>1</v>
      </c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>
        <v>1</v>
      </c>
      <c r="MD50" s="13"/>
      <c r="ME50" s="13"/>
      <c r="MF50" s="13">
        <v>1</v>
      </c>
      <c r="MG50" s="13"/>
      <c r="MH50" s="13"/>
      <c r="MI50" s="13"/>
      <c r="MJ50" s="13"/>
      <c r="MK50" s="13"/>
      <c r="ML50" s="13"/>
      <c r="MM50" s="13">
        <v>1</v>
      </c>
      <c r="MN50" s="13">
        <v>1</v>
      </c>
      <c r="MO50" s="13">
        <v>1</v>
      </c>
      <c r="MP50" s="13">
        <v>1</v>
      </c>
      <c r="MQ50" s="13">
        <v>3</v>
      </c>
      <c r="MR50" s="13">
        <v>1</v>
      </c>
      <c r="MS50" s="13">
        <v>1</v>
      </c>
      <c r="MT50" s="13">
        <v>1</v>
      </c>
      <c r="MU50" s="13"/>
      <c r="MV50" s="13">
        <v>3</v>
      </c>
      <c r="MW50" s="13"/>
      <c r="MX50" s="13">
        <v>2</v>
      </c>
      <c r="MY50" s="13">
        <v>1</v>
      </c>
      <c r="MZ50" s="13"/>
      <c r="NA50" s="13">
        <v>1</v>
      </c>
      <c r="NB50" s="13">
        <v>1</v>
      </c>
      <c r="NC50" s="13">
        <v>1</v>
      </c>
      <c r="ND50" s="13"/>
      <c r="NE50" s="13"/>
      <c r="NF50" s="13"/>
      <c r="NG50" s="13"/>
      <c r="NH50" s="13"/>
      <c r="NI50" s="13"/>
      <c r="NJ50" s="13"/>
      <c r="NK50" s="13"/>
      <c r="NL50" s="13"/>
      <c r="NM50" s="13">
        <v>2</v>
      </c>
      <c r="NN50" s="57">
        <v>110</v>
      </c>
      <c r="NO50" s="13">
        <v>4702</v>
      </c>
    </row>
    <row r="51" spans="1:379">
      <c r="A51" s="8" t="s">
        <v>62</v>
      </c>
      <c r="B51" s="235">
        <f t="shared" si="88"/>
        <v>60</v>
      </c>
      <c r="C51" s="235">
        <f t="shared" si="89"/>
        <v>42</v>
      </c>
      <c r="D51" s="235">
        <f t="shared" si="90"/>
        <v>213</v>
      </c>
      <c r="E51" s="235">
        <f t="shared" si="91"/>
        <v>264</v>
      </c>
      <c r="F51" s="235">
        <f t="shared" si="92"/>
        <v>608</v>
      </c>
      <c r="G51" s="235">
        <f t="shared" si="93"/>
        <v>562</v>
      </c>
      <c r="H51" s="235">
        <f t="shared" si="94"/>
        <v>547</v>
      </c>
      <c r="I51" s="235">
        <f t="shared" si="95"/>
        <v>548</v>
      </c>
      <c r="J51" s="235">
        <f t="shared" si="96"/>
        <v>535</v>
      </c>
      <c r="K51" s="235">
        <f t="shared" si="97"/>
        <v>550</v>
      </c>
      <c r="L51" s="235">
        <f t="shared" si="98"/>
        <v>421</v>
      </c>
      <c r="M51" s="235">
        <f t="shared" si="99"/>
        <v>420</v>
      </c>
      <c r="N51" s="235">
        <f t="shared" si="100"/>
        <v>286</v>
      </c>
      <c r="O51" s="235">
        <f t="shared" si="101"/>
        <v>256</v>
      </c>
      <c r="P51" s="235">
        <f t="shared" si="102"/>
        <v>162</v>
      </c>
      <c r="Q51" s="235">
        <f t="shared" si="103"/>
        <v>156</v>
      </c>
      <c r="R51" s="235">
        <f t="shared" si="104"/>
        <v>59</v>
      </c>
      <c r="S51" s="235">
        <f t="shared" si="105"/>
        <v>86</v>
      </c>
      <c r="T51" s="235">
        <f t="shared" si="106"/>
        <v>10</v>
      </c>
      <c r="U51" s="235">
        <f t="shared" si="107"/>
        <v>22</v>
      </c>
      <c r="W51" s="16" t="s">
        <v>57</v>
      </c>
      <c r="X51" s="616">
        <f t="shared" si="108"/>
        <v>72</v>
      </c>
      <c r="Y51" s="616">
        <f t="shared" si="109"/>
        <v>58</v>
      </c>
      <c r="Z51" s="616">
        <f t="shared" si="110"/>
        <v>108</v>
      </c>
      <c r="AA51" s="616">
        <f t="shared" si="111"/>
        <v>152</v>
      </c>
      <c r="AB51" s="616">
        <f t="shared" si="112"/>
        <v>335</v>
      </c>
      <c r="AC51" s="616">
        <f t="shared" si="113"/>
        <v>337</v>
      </c>
      <c r="AD51" s="616">
        <f t="shared" si="114"/>
        <v>399</v>
      </c>
      <c r="AE51" s="616">
        <f t="shared" si="115"/>
        <v>343</v>
      </c>
      <c r="AF51" s="616">
        <f t="shared" si="116"/>
        <v>336</v>
      </c>
      <c r="AG51" s="616">
        <f t="shared" si="117"/>
        <v>308</v>
      </c>
      <c r="AH51" s="616">
        <f t="shared" si="118"/>
        <v>183</v>
      </c>
      <c r="AI51" s="616">
        <f t="shared" si="119"/>
        <v>201</v>
      </c>
      <c r="AJ51" s="616">
        <f t="shared" si="120"/>
        <v>124</v>
      </c>
      <c r="AK51" s="616">
        <f t="shared" si="121"/>
        <v>115</v>
      </c>
      <c r="AL51" s="616">
        <f t="shared" si="122"/>
        <v>66</v>
      </c>
      <c r="AM51" s="616">
        <f t="shared" si="123"/>
        <v>61</v>
      </c>
      <c r="AN51" s="616">
        <f t="shared" si="124"/>
        <v>30</v>
      </c>
      <c r="AO51" s="616">
        <f t="shared" si="125"/>
        <v>49</v>
      </c>
      <c r="AP51" s="616">
        <f t="shared" si="126"/>
        <v>8</v>
      </c>
      <c r="AQ51" s="616">
        <f t="shared" si="127"/>
        <v>30</v>
      </c>
      <c r="AR51" s="616">
        <f t="shared" si="128"/>
        <v>42</v>
      </c>
      <c r="AT51" s="16" t="s">
        <v>57</v>
      </c>
      <c r="AU51" s="13">
        <v>7</v>
      </c>
      <c r="AV51" s="13">
        <v>8</v>
      </c>
      <c r="AW51" s="13">
        <v>5</v>
      </c>
      <c r="AX51" s="13">
        <v>3</v>
      </c>
      <c r="AY51" s="13">
        <v>10</v>
      </c>
      <c r="AZ51" s="13">
        <v>4</v>
      </c>
      <c r="BA51" s="13">
        <v>4</v>
      </c>
      <c r="BB51" s="13">
        <v>6</v>
      </c>
      <c r="BC51" s="13">
        <v>6</v>
      </c>
      <c r="BD51" s="13">
        <v>5</v>
      </c>
      <c r="BE51" s="13">
        <v>5</v>
      </c>
      <c r="BF51" s="13">
        <v>8</v>
      </c>
      <c r="BG51" s="13">
        <v>9</v>
      </c>
      <c r="BH51" s="13">
        <v>10</v>
      </c>
      <c r="BI51" s="13">
        <v>16</v>
      </c>
      <c r="BJ51" s="13">
        <v>13</v>
      </c>
      <c r="BK51" s="13">
        <v>12</v>
      </c>
      <c r="BL51" s="13">
        <v>22</v>
      </c>
      <c r="BM51" s="13">
        <v>33</v>
      </c>
      <c r="BN51" s="13">
        <v>24</v>
      </c>
      <c r="BO51" s="13">
        <v>30</v>
      </c>
      <c r="BP51" s="13">
        <v>21</v>
      </c>
      <c r="BQ51" s="13">
        <v>30</v>
      </c>
      <c r="BR51" s="13">
        <v>36</v>
      </c>
      <c r="BS51" s="13">
        <v>34</v>
      </c>
      <c r="BT51" s="13">
        <v>38</v>
      </c>
      <c r="BU51" s="13">
        <v>44</v>
      </c>
      <c r="BV51" s="13">
        <v>31</v>
      </c>
      <c r="BW51" s="13">
        <v>33</v>
      </c>
      <c r="BX51" s="13">
        <v>40</v>
      </c>
      <c r="BY51" s="13">
        <v>25</v>
      </c>
      <c r="BZ51" s="13">
        <v>47</v>
      </c>
      <c r="CA51" s="13">
        <v>36</v>
      </c>
      <c r="CB51" s="13">
        <v>42</v>
      </c>
      <c r="CC51" s="13">
        <v>42</v>
      </c>
      <c r="CD51" s="13">
        <v>36</v>
      </c>
      <c r="CE51" s="13">
        <v>25</v>
      </c>
      <c r="CF51" s="13">
        <v>29</v>
      </c>
      <c r="CG51" s="13">
        <v>33</v>
      </c>
      <c r="CH51" s="13">
        <v>28</v>
      </c>
      <c r="CI51" s="13">
        <v>28</v>
      </c>
      <c r="CJ51" s="13">
        <v>39</v>
      </c>
      <c r="CK51" s="13">
        <v>33</v>
      </c>
      <c r="CL51" s="13">
        <v>35</v>
      </c>
      <c r="CM51" s="13">
        <v>34</v>
      </c>
      <c r="CN51" s="13">
        <v>25</v>
      </c>
      <c r="CO51" s="13">
        <v>35</v>
      </c>
      <c r="CP51" s="13">
        <v>27</v>
      </c>
      <c r="CQ51" s="13">
        <v>26</v>
      </c>
      <c r="CR51" s="13">
        <v>26</v>
      </c>
      <c r="CS51" s="13">
        <v>25</v>
      </c>
      <c r="CT51" s="13">
        <v>29</v>
      </c>
      <c r="CU51" s="13">
        <v>28</v>
      </c>
      <c r="CV51" s="13">
        <v>23</v>
      </c>
      <c r="CW51" s="13">
        <v>15</v>
      </c>
      <c r="CX51" s="13">
        <v>19</v>
      </c>
      <c r="CY51" s="13">
        <v>13</v>
      </c>
      <c r="CZ51" s="13">
        <v>17</v>
      </c>
      <c r="DA51" s="13">
        <v>20</v>
      </c>
      <c r="DB51" s="13">
        <v>12</v>
      </c>
      <c r="DC51" s="13">
        <v>18</v>
      </c>
      <c r="DD51" s="13">
        <v>13</v>
      </c>
      <c r="DE51" s="13">
        <v>14</v>
      </c>
      <c r="DF51" s="13">
        <v>8</v>
      </c>
      <c r="DG51" s="13">
        <v>13</v>
      </c>
      <c r="DH51" s="13">
        <v>12</v>
      </c>
      <c r="DI51" s="13">
        <v>10</v>
      </c>
      <c r="DJ51" s="13">
        <v>10</v>
      </c>
      <c r="DK51" s="13">
        <v>12</v>
      </c>
      <c r="DL51" s="13">
        <v>5</v>
      </c>
      <c r="DM51" s="13">
        <v>7</v>
      </c>
      <c r="DN51" s="13">
        <v>14</v>
      </c>
      <c r="DO51" s="13">
        <v>5</v>
      </c>
      <c r="DP51" s="13">
        <v>8</v>
      </c>
      <c r="DQ51" s="13">
        <v>3</v>
      </c>
      <c r="DR51" s="13">
        <v>6</v>
      </c>
      <c r="DS51" s="13">
        <v>4</v>
      </c>
      <c r="DT51" s="13">
        <v>4</v>
      </c>
      <c r="DU51" s="13">
        <v>5</v>
      </c>
      <c r="DV51" s="13">
        <v>5</v>
      </c>
      <c r="DW51" s="13">
        <v>8</v>
      </c>
      <c r="DX51" s="13">
        <v>6</v>
      </c>
      <c r="DY51" s="13">
        <v>9</v>
      </c>
      <c r="DZ51" s="13">
        <v>4</v>
      </c>
      <c r="EA51" s="13">
        <v>5</v>
      </c>
      <c r="EB51" s="13">
        <v>7</v>
      </c>
      <c r="EC51" s="13">
        <v>3</v>
      </c>
      <c r="ED51" s="13">
        <v>2</v>
      </c>
      <c r="EE51" s="13">
        <v>2</v>
      </c>
      <c r="EF51" s="13">
        <v>3</v>
      </c>
      <c r="EG51" s="13">
        <v>9</v>
      </c>
      <c r="EH51" s="13">
        <v>4</v>
      </c>
      <c r="EI51" s="13">
        <v>3</v>
      </c>
      <c r="EJ51" s="13">
        <v>4</v>
      </c>
      <c r="EK51" s="13">
        <v>1</v>
      </c>
      <c r="EL51" s="13">
        <v>5</v>
      </c>
      <c r="EM51" s="13">
        <v>1</v>
      </c>
      <c r="EN51" s="13">
        <v>3</v>
      </c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57">
        <v>1654</v>
      </c>
      <c r="FD51" s="13">
        <v>1654</v>
      </c>
      <c r="FE51" s="16" t="s">
        <v>57</v>
      </c>
      <c r="FF51" s="13">
        <v>5</v>
      </c>
      <c r="FG51" s="13">
        <v>13</v>
      </c>
      <c r="FH51" s="13">
        <v>11</v>
      </c>
      <c r="FI51" s="13">
        <v>5</v>
      </c>
      <c r="FJ51" s="13">
        <v>7</v>
      </c>
      <c r="FK51" s="13">
        <v>4</v>
      </c>
      <c r="FL51" s="13">
        <v>4</v>
      </c>
      <c r="FM51" s="13">
        <v>4</v>
      </c>
      <c r="FN51" s="13">
        <v>6</v>
      </c>
      <c r="FO51" s="13">
        <v>13</v>
      </c>
      <c r="FP51" s="13">
        <v>7</v>
      </c>
      <c r="FQ51" s="13">
        <v>3</v>
      </c>
      <c r="FR51" s="13">
        <v>2</v>
      </c>
      <c r="FS51" s="13">
        <v>8</v>
      </c>
      <c r="FT51" s="13">
        <v>9</v>
      </c>
      <c r="FU51" s="13">
        <v>8</v>
      </c>
      <c r="FV51" s="13">
        <v>11</v>
      </c>
      <c r="FW51" s="13">
        <v>14</v>
      </c>
      <c r="FX51" s="13">
        <v>23</v>
      </c>
      <c r="FY51" s="13">
        <v>23</v>
      </c>
      <c r="FZ51" s="13">
        <v>23</v>
      </c>
      <c r="GA51" s="13">
        <v>26</v>
      </c>
      <c r="GB51" s="13">
        <v>25</v>
      </c>
      <c r="GC51" s="13">
        <v>33</v>
      </c>
      <c r="GD51" s="13">
        <v>41</v>
      </c>
      <c r="GE51" s="13">
        <v>43</v>
      </c>
      <c r="GF51" s="13">
        <v>37</v>
      </c>
      <c r="GG51" s="13">
        <v>34</v>
      </c>
      <c r="GH51" s="13">
        <v>37</v>
      </c>
      <c r="GI51" s="13">
        <v>36</v>
      </c>
      <c r="GJ51" s="13">
        <v>40</v>
      </c>
      <c r="GK51" s="13">
        <v>36</v>
      </c>
      <c r="GL51" s="13">
        <v>41</v>
      </c>
      <c r="GM51" s="13">
        <v>46</v>
      </c>
      <c r="GN51" s="13">
        <v>34</v>
      </c>
      <c r="GO51" s="13">
        <v>44</v>
      </c>
      <c r="GP51" s="13">
        <v>41</v>
      </c>
      <c r="GQ51" s="13">
        <v>36</v>
      </c>
      <c r="GR51" s="13">
        <v>38</v>
      </c>
      <c r="GS51" s="13">
        <v>43</v>
      </c>
      <c r="GT51" s="13">
        <v>37</v>
      </c>
      <c r="GU51" s="13">
        <v>49</v>
      </c>
      <c r="GV51" s="13">
        <v>29</v>
      </c>
      <c r="GW51" s="13">
        <v>36</v>
      </c>
      <c r="GX51" s="13">
        <v>40</v>
      </c>
      <c r="GY51" s="13">
        <v>23</v>
      </c>
      <c r="GZ51" s="13">
        <v>35</v>
      </c>
      <c r="HA51" s="13">
        <v>25</v>
      </c>
      <c r="HB51" s="13">
        <v>29</v>
      </c>
      <c r="HC51" s="13">
        <v>33</v>
      </c>
      <c r="HD51" s="13">
        <v>20</v>
      </c>
      <c r="HE51" s="13">
        <v>19</v>
      </c>
      <c r="HF51" s="13">
        <v>23</v>
      </c>
      <c r="HG51" s="13">
        <v>18</v>
      </c>
      <c r="HH51" s="13">
        <v>17</v>
      </c>
      <c r="HI51" s="13">
        <v>16</v>
      </c>
      <c r="HJ51" s="13">
        <v>20</v>
      </c>
      <c r="HK51" s="13">
        <v>8</v>
      </c>
      <c r="HL51" s="13">
        <v>14</v>
      </c>
      <c r="HM51" s="13">
        <v>28</v>
      </c>
      <c r="HN51" s="13">
        <v>18</v>
      </c>
      <c r="HO51" s="13">
        <v>12</v>
      </c>
      <c r="HP51" s="13">
        <v>13</v>
      </c>
      <c r="HQ51" s="13">
        <v>15</v>
      </c>
      <c r="HR51" s="13">
        <v>13</v>
      </c>
      <c r="HS51" s="13">
        <v>9</v>
      </c>
      <c r="HT51" s="13">
        <v>4</v>
      </c>
      <c r="HU51" s="13">
        <v>11</v>
      </c>
      <c r="HV51" s="13">
        <v>15</v>
      </c>
      <c r="HW51" s="13">
        <v>14</v>
      </c>
      <c r="HX51" s="13">
        <v>10</v>
      </c>
      <c r="HY51" s="13">
        <v>6</v>
      </c>
      <c r="HZ51" s="13">
        <v>7</v>
      </c>
      <c r="IA51" s="13">
        <v>9</v>
      </c>
      <c r="IB51" s="13">
        <v>10</v>
      </c>
      <c r="IC51" s="13">
        <v>5</v>
      </c>
      <c r="ID51" s="13">
        <v>8</v>
      </c>
      <c r="IE51" s="13">
        <v>6</v>
      </c>
      <c r="IF51" s="13">
        <v>2</v>
      </c>
      <c r="IG51" s="13">
        <v>3</v>
      </c>
      <c r="IH51" s="13">
        <v>9</v>
      </c>
      <c r="II51" s="13">
        <v>5</v>
      </c>
      <c r="IJ51" s="13">
        <v>3</v>
      </c>
      <c r="IK51" s="13">
        <v>4</v>
      </c>
      <c r="IL51" s="13">
        <v>1</v>
      </c>
      <c r="IM51" s="13">
        <v>3</v>
      </c>
      <c r="IN51" s="13">
        <v>2</v>
      </c>
      <c r="IO51" s="13">
        <v>1</v>
      </c>
      <c r="IP51" s="13"/>
      <c r="IQ51" s="13">
        <v>2</v>
      </c>
      <c r="IR51" s="13">
        <v>1</v>
      </c>
      <c r="IS51" s="13">
        <v>3</v>
      </c>
      <c r="IT51" s="13">
        <v>1</v>
      </c>
      <c r="IU51" s="13">
        <v>2</v>
      </c>
      <c r="IV51" s="13">
        <v>1</v>
      </c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57">
        <v>1661</v>
      </c>
      <c r="JJ51" s="13"/>
      <c r="JK51" s="13"/>
      <c r="JL51" s="13"/>
      <c r="JM51" s="13"/>
      <c r="JN51" s="13"/>
      <c r="JO51" s="13"/>
      <c r="JP51" s="13">
        <v>2</v>
      </c>
      <c r="JQ51" s="13"/>
      <c r="JR51" s="13"/>
      <c r="JS51" s="13"/>
      <c r="JT51" s="13"/>
      <c r="JU51" s="13"/>
      <c r="JV51" s="13"/>
      <c r="JW51" s="13"/>
      <c r="JX51" s="13"/>
      <c r="JY51" s="13">
        <v>1</v>
      </c>
      <c r="JZ51" s="13"/>
      <c r="KA51" s="13">
        <v>1</v>
      </c>
      <c r="KB51" s="13">
        <v>3</v>
      </c>
      <c r="KC51" s="13">
        <v>1</v>
      </c>
      <c r="KD51" s="13">
        <v>1</v>
      </c>
      <c r="KE51" s="13">
        <v>1</v>
      </c>
      <c r="KF51" s="13"/>
      <c r="KG51" s="13"/>
      <c r="KH51" s="13">
        <v>1</v>
      </c>
      <c r="KI51" s="13"/>
      <c r="KJ51" s="13"/>
      <c r="KK51" s="13"/>
      <c r="KL51" s="13">
        <v>2</v>
      </c>
      <c r="KM51" s="13"/>
      <c r="KN51" s="13"/>
      <c r="KO51" s="13">
        <v>2</v>
      </c>
      <c r="KP51" s="13">
        <v>1</v>
      </c>
      <c r="KQ51" s="13">
        <v>1</v>
      </c>
      <c r="KR51" s="13"/>
      <c r="KS51" s="13">
        <v>2</v>
      </c>
      <c r="KT51" s="13">
        <v>1</v>
      </c>
      <c r="KU51" s="13"/>
      <c r="KV51" s="13"/>
      <c r="KW51" s="13">
        <v>1</v>
      </c>
      <c r="KX51" s="13"/>
      <c r="KY51" s="13">
        <v>2</v>
      </c>
      <c r="KZ51" s="13"/>
      <c r="LA51" s="13"/>
      <c r="LB51" s="13">
        <v>1</v>
      </c>
      <c r="LC51" s="13"/>
      <c r="LD51" s="13">
        <v>1</v>
      </c>
      <c r="LE51" s="13"/>
      <c r="LF51" s="13"/>
      <c r="LG51" s="13">
        <v>1</v>
      </c>
      <c r="LH51" s="13"/>
      <c r="LI51" s="13"/>
      <c r="LJ51" s="13">
        <v>1</v>
      </c>
      <c r="LK51" s="13">
        <v>1</v>
      </c>
      <c r="LL51" s="13"/>
      <c r="LM51" s="13">
        <v>1</v>
      </c>
      <c r="LN51" s="13">
        <v>1</v>
      </c>
      <c r="LO51" s="13"/>
      <c r="LP51" s="13"/>
      <c r="LQ51" s="13"/>
      <c r="LR51" s="13"/>
      <c r="LS51" s="13"/>
      <c r="LT51" s="13"/>
      <c r="LU51" s="13">
        <v>1</v>
      </c>
      <c r="LV51" s="13"/>
      <c r="LW51" s="13"/>
      <c r="LX51" s="13"/>
      <c r="LY51" s="13">
        <v>1</v>
      </c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>
        <v>1</v>
      </c>
      <c r="MK51" s="13"/>
      <c r="ML51" s="13">
        <v>1</v>
      </c>
      <c r="MM51" s="13"/>
      <c r="MN51" s="13"/>
      <c r="MO51" s="13"/>
      <c r="MP51" s="13">
        <v>2</v>
      </c>
      <c r="MQ51" s="13"/>
      <c r="MR51" s="13">
        <v>1</v>
      </c>
      <c r="MS51" s="13"/>
      <c r="MT51" s="13">
        <v>1</v>
      </c>
      <c r="MU51" s="13"/>
      <c r="MV51" s="13">
        <v>2</v>
      </c>
      <c r="MW51" s="13"/>
      <c r="MX51" s="13"/>
      <c r="MY51" s="13"/>
      <c r="MZ51" s="13"/>
      <c r="NA51" s="13"/>
      <c r="NB51" s="13">
        <v>1</v>
      </c>
      <c r="NC51" s="13">
        <v>1</v>
      </c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57">
        <v>42</v>
      </c>
      <c r="NO51" s="13">
        <v>1703</v>
      </c>
    </row>
    <row r="52" spans="1:379">
      <c r="A52" s="9" t="s">
        <v>63</v>
      </c>
      <c r="B52" s="235">
        <f t="shared" si="88"/>
        <v>101</v>
      </c>
      <c r="C52" s="235">
        <f t="shared" si="89"/>
        <v>82</v>
      </c>
      <c r="D52" s="235">
        <f t="shared" si="90"/>
        <v>199</v>
      </c>
      <c r="E52" s="235">
        <f t="shared" si="91"/>
        <v>206</v>
      </c>
      <c r="F52" s="235">
        <f t="shared" si="92"/>
        <v>408</v>
      </c>
      <c r="G52" s="235">
        <f t="shared" si="93"/>
        <v>354</v>
      </c>
      <c r="H52" s="235">
        <f t="shared" si="94"/>
        <v>425</v>
      </c>
      <c r="I52" s="235">
        <f t="shared" si="95"/>
        <v>409</v>
      </c>
      <c r="J52" s="235">
        <f t="shared" si="96"/>
        <v>322</v>
      </c>
      <c r="K52" s="235">
        <f t="shared" si="97"/>
        <v>335</v>
      </c>
      <c r="L52" s="235">
        <f t="shared" si="98"/>
        <v>190</v>
      </c>
      <c r="M52" s="235">
        <f t="shared" si="99"/>
        <v>181</v>
      </c>
      <c r="N52" s="235">
        <f t="shared" si="100"/>
        <v>110</v>
      </c>
      <c r="O52" s="235">
        <f t="shared" si="101"/>
        <v>115</v>
      </c>
      <c r="P52" s="235">
        <f t="shared" si="102"/>
        <v>62</v>
      </c>
      <c r="Q52" s="235">
        <f t="shared" si="103"/>
        <v>47</v>
      </c>
      <c r="R52" s="235">
        <f t="shared" si="104"/>
        <v>28</v>
      </c>
      <c r="S52" s="235">
        <f t="shared" si="105"/>
        <v>36</v>
      </c>
      <c r="T52" s="235">
        <f t="shared" si="106"/>
        <v>7</v>
      </c>
      <c r="U52" s="235">
        <f t="shared" si="107"/>
        <v>12</v>
      </c>
      <c r="W52" s="16" t="s">
        <v>189</v>
      </c>
      <c r="X52" s="616">
        <f t="shared" si="108"/>
        <v>5</v>
      </c>
      <c r="Y52" s="616">
        <f t="shared" si="109"/>
        <v>6</v>
      </c>
      <c r="Z52" s="616">
        <f t="shared" si="110"/>
        <v>39</v>
      </c>
      <c r="AA52" s="616">
        <f t="shared" si="111"/>
        <v>43</v>
      </c>
      <c r="AB52" s="616">
        <f t="shared" si="112"/>
        <v>122</v>
      </c>
      <c r="AC52" s="616">
        <f t="shared" si="113"/>
        <v>123</v>
      </c>
      <c r="AD52" s="616">
        <f t="shared" si="114"/>
        <v>145</v>
      </c>
      <c r="AE52" s="616">
        <f t="shared" si="115"/>
        <v>151</v>
      </c>
      <c r="AF52" s="616">
        <f t="shared" si="116"/>
        <v>122</v>
      </c>
      <c r="AG52" s="616">
        <f t="shared" si="117"/>
        <v>145</v>
      </c>
      <c r="AH52" s="616">
        <f t="shared" si="118"/>
        <v>110</v>
      </c>
      <c r="AI52" s="616">
        <f t="shared" si="119"/>
        <v>128</v>
      </c>
      <c r="AJ52" s="616">
        <f t="shared" si="120"/>
        <v>86</v>
      </c>
      <c r="AK52" s="616">
        <f t="shared" si="121"/>
        <v>88</v>
      </c>
      <c r="AL52" s="616">
        <f t="shared" si="122"/>
        <v>47</v>
      </c>
      <c r="AM52" s="616">
        <f t="shared" si="123"/>
        <v>45</v>
      </c>
      <c r="AN52" s="616">
        <f t="shared" si="124"/>
        <v>21</v>
      </c>
      <c r="AO52" s="616">
        <f t="shared" si="125"/>
        <v>20</v>
      </c>
      <c r="AP52" s="616">
        <f t="shared" si="126"/>
        <v>8</v>
      </c>
      <c r="AQ52" s="616">
        <f t="shared" si="127"/>
        <v>5</v>
      </c>
      <c r="AR52" s="616">
        <f t="shared" si="128"/>
        <v>18</v>
      </c>
      <c r="AT52" s="16" t="s">
        <v>189</v>
      </c>
      <c r="AU52" s="13"/>
      <c r="AV52" s="13">
        <v>1</v>
      </c>
      <c r="AW52" s="13"/>
      <c r="AX52" s="13"/>
      <c r="AY52" s="13"/>
      <c r="AZ52" s="13">
        <v>1</v>
      </c>
      <c r="BA52" s="13"/>
      <c r="BB52" s="13">
        <v>1</v>
      </c>
      <c r="BC52" s="13">
        <v>2</v>
      </c>
      <c r="BD52" s="13">
        <v>1</v>
      </c>
      <c r="BE52" s="13"/>
      <c r="BF52" s="13"/>
      <c r="BG52" s="13"/>
      <c r="BH52" s="13">
        <v>4</v>
      </c>
      <c r="BI52" s="13"/>
      <c r="BJ52" s="13">
        <v>3</v>
      </c>
      <c r="BK52" s="13">
        <v>5</v>
      </c>
      <c r="BL52" s="13">
        <v>10</v>
      </c>
      <c r="BM52" s="13">
        <v>8</v>
      </c>
      <c r="BN52" s="13">
        <v>13</v>
      </c>
      <c r="BO52" s="13">
        <v>10</v>
      </c>
      <c r="BP52" s="13">
        <v>12</v>
      </c>
      <c r="BQ52" s="13">
        <v>10</v>
      </c>
      <c r="BR52" s="13">
        <v>15</v>
      </c>
      <c r="BS52" s="13">
        <v>7</v>
      </c>
      <c r="BT52" s="13">
        <v>11</v>
      </c>
      <c r="BU52" s="13">
        <v>18</v>
      </c>
      <c r="BV52" s="13">
        <v>16</v>
      </c>
      <c r="BW52" s="13">
        <v>9</v>
      </c>
      <c r="BX52" s="13">
        <v>15</v>
      </c>
      <c r="BY52" s="13">
        <v>13</v>
      </c>
      <c r="BZ52" s="13">
        <v>12</v>
      </c>
      <c r="CA52" s="13">
        <v>16</v>
      </c>
      <c r="CB52" s="13">
        <v>19</v>
      </c>
      <c r="CC52" s="13">
        <v>17</v>
      </c>
      <c r="CD52" s="13">
        <v>16</v>
      </c>
      <c r="CE52" s="13">
        <v>17</v>
      </c>
      <c r="CF52" s="13">
        <v>14</v>
      </c>
      <c r="CG52" s="13">
        <v>16</v>
      </c>
      <c r="CH52" s="13">
        <v>11</v>
      </c>
      <c r="CI52" s="13">
        <v>21</v>
      </c>
      <c r="CJ52" s="13">
        <v>14</v>
      </c>
      <c r="CK52" s="13">
        <v>10</v>
      </c>
      <c r="CL52" s="13">
        <v>16</v>
      </c>
      <c r="CM52" s="13">
        <v>9</v>
      </c>
      <c r="CN52" s="13">
        <v>11</v>
      </c>
      <c r="CO52" s="13">
        <v>18</v>
      </c>
      <c r="CP52" s="13">
        <v>20</v>
      </c>
      <c r="CQ52" s="13">
        <v>13</v>
      </c>
      <c r="CR52" s="13">
        <v>13</v>
      </c>
      <c r="CS52" s="13">
        <v>11</v>
      </c>
      <c r="CT52" s="13">
        <v>10</v>
      </c>
      <c r="CU52" s="13">
        <v>9</v>
      </c>
      <c r="CV52" s="13">
        <v>15</v>
      </c>
      <c r="CW52" s="13">
        <v>15</v>
      </c>
      <c r="CX52" s="13">
        <v>16</v>
      </c>
      <c r="CY52" s="13">
        <v>14</v>
      </c>
      <c r="CZ52" s="13">
        <v>14</v>
      </c>
      <c r="DA52" s="13">
        <v>14</v>
      </c>
      <c r="DB52" s="13">
        <v>10</v>
      </c>
      <c r="DC52" s="13">
        <v>10</v>
      </c>
      <c r="DD52" s="13">
        <v>6</v>
      </c>
      <c r="DE52" s="13">
        <v>13</v>
      </c>
      <c r="DF52" s="13">
        <v>9</v>
      </c>
      <c r="DG52" s="13">
        <v>8</v>
      </c>
      <c r="DH52" s="13">
        <v>11</v>
      </c>
      <c r="DI52" s="13">
        <v>10</v>
      </c>
      <c r="DJ52" s="13">
        <v>7</v>
      </c>
      <c r="DK52" s="13">
        <v>8</v>
      </c>
      <c r="DL52" s="13">
        <v>6</v>
      </c>
      <c r="DM52" s="13">
        <v>4</v>
      </c>
      <c r="DN52" s="13">
        <v>5</v>
      </c>
      <c r="DO52" s="13">
        <v>6</v>
      </c>
      <c r="DP52" s="13">
        <v>6</v>
      </c>
      <c r="DQ52" s="13">
        <v>5</v>
      </c>
      <c r="DR52" s="13">
        <v>2</v>
      </c>
      <c r="DS52" s="13">
        <v>5</v>
      </c>
      <c r="DT52" s="13">
        <v>4</v>
      </c>
      <c r="DU52" s="13">
        <v>3</v>
      </c>
      <c r="DV52" s="13">
        <v>5</v>
      </c>
      <c r="DW52" s="13">
        <v>2</v>
      </c>
      <c r="DX52" s="13">
        <v>2</v>
      </c>
      <c r="DY52" s="13">
        <v>5</v>
      </c>
      <c r="DZ52" s="13">
        <v>2</v>
      </c>
      <c r="EA52" s="13">
        <v>2</v>
      </c>
      <c r="EB52" s="13">
        <v>2</v>
      </c>
      <c r="EC52" s="13">
        <v>1</v>
      </c>
      <c r="ED52" s="13">
        <v>1</v>
      </c>
      <c r="EE52" s="13">
        <v>2</v>
      </c>
      <c r="EF52" s="13">
        <v>1</v>
      </c>
      <c r="EG52" s="13"/>
      <c r="EH52" s="13">
        <v>2</v>
      </c>
      <c r="EI52" s="13"/>
      <c r="EJ52" s="13">
        <v>1</v>
      </c>
      <c r="EK52" s="13">
        <v>1</v>
      </c>
      <c r="EL52" s="13">
        <v>1</v>
      </c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57">
        <v>754</v>
      </c>
      <c r="FD52" s="13">
        <v>754</v>
      </c>
      <c r="FE52" s="16" t="s">
        <v>189</v>
      </c>
      <c r="FF52" s="13">
        <v>1</v>
      </c>
      <c r="FG52" s="13"/>
      <c r="FH52" s="13"/>
      <c r="FI52" s="13"/>
      <c r="FJ52" s="13"/>
      <c r="FK52" s="13">
        <v>2</v>
      </c>
      <c r="FL52" s="13"/>
      <c r="FM52" s="13">
        <v>2</v>
      </c>
      <c r="FN52" s="13"/>
      <c r="FO52" s="13"/>
      <c r="FP52" s="13"/>
      <c r="FQ52" s="13"/>
      <c r="FR52" s="13">
        <v>1</v>
      </c>
      <c r="FS52" s="13">
        <v>2</v>
      </c>
      <c r="FT52" s="13">
        <v>3</v>
      </c>
      <c r="FU52" s="13">
        <v>2</v>
      </c>
      <c r="FV52" s="13">
        <v>4</v>
      </c>
      <c r="FW52" s="13">
        <v>5</v>
      </c>
      <c r="FX52" s="13">
        <v>10</v>
      </c>
      <c r="FY52" s="13">
        <v>12</v>
      </c>
      <c r="FZ52" s="13">
        <v>9</v>
      </c>
      <c r="GA52" s="13">
        <v>8</v>
      </c>
      <c r="GB52" s="13">
        <v>14</v>
      </c>
      <c r="GC52" s="13">
        <v>11</v>
      </c>
      <c r="GD52" s="13">
        <v>12</v>
      </c>
      <c r="GE52" s="13">
        <v>9</v>
      </c>
      <c r="GF52" s="13">
        <v>18</v>
      </c>
      <c r="GG52" s="13">
        <v>10</v>
      </c>
      <c r="GH52" s="13">
        <v>16</v>
      </c>
      <c r="GI52" s="13">
        <v>15</v>
      </c>
      <c r="GJ52" s="13">
        <v>15</v>
      </c>
      <c r="GK52" s="13">
        <v>14</v>
      </c>
      <c r="GL52" s="13">
        <v>8</v>
      </c>
      <c r="GM52" s="13">
        <v>19</v>
      </c>
      <c r="GN52" s="13">
        <v>18</v>
      </c>
      <c r="GO52" s="13">
        <v>15</v>
      </c>
      <c r="GP52" s="13">
        <v>11</v>
      </c>
      <c r="GQ52" s="13">
        <v>16</v>
      </c>
      <c r="GR52" s="13">
        <v>11</v>
      </c>
      <c r="GS52" s="13">
        <v>18</v>
      </c>
      <c r="GT52" s="13">
        <v>12</v>
      </c>
      <c r="GU52" s="13">
        <v>13</v>
      </c>
      <c r="GV52" s="13">
        <v>12</v>
      </c>
      <c r="GW52" s="13">
        <v>21</v>
      </c>
      <c r="GX52" s="13">
        <v>13</v>
      </c>
      <c r="GY52" s="13">
        <v>8</v>
      </c>
      <c r="GZ52" s="13">
        <v>10</v>
      </c>
      <c r="HA52" s="13">
        <v>15</v>
      </c>
      <c r="HB52" s="13">
        <v>9</v>
      </c>
      <c r="HC52" s="13">
        <v>9</v>
      </c>
      <c r="HD52" s="13">
        <v>15</v>
      </c>
      <c r="HE52" s="13">
        <v>10</v>
      </c>
      <c r="HF52" s="13">
        <v>12</v>
      </c>
      <c r="HG52" s="13">
        <v>11</v>
      </c>
      <c r="HH52" s="13">
        <v>13</v>
      </c>
      <c r="HI52" s="13">
        <v>10</v>
      </c>
      <c r="HJ52" s="13">
        <v>8</v>
      </c>
      <c r="HK52" s="13">
        <v>14</v>
      </c>
      <c r="HL52" s="13">
        <v>9</v>
      </c>
      <c r="HM52" s="13">
        <v>8</v>
      </c>
      <c r="HN52" s="13">
        <v>11</v>
      </c>
      <c r="HO52" s="13">
        <v>10</v>
      </c>
      <c r="HP52" s="13">
        <v>9</v>
      </c>
      <c r="HQ52" s="13">
        <v>4</v>
      </c>
      <c r="HR52" s="13">
        <v>7</v>
      </c>
      <c r="HS52" s="13">
        <v>10</v>
      </c>
      <c r="HT52" s="13">
        <v>9</v>
      </c>
      <c r="HU52" s="13">
        <v>10</v>
      </c>
      <c r="HV52" s="13">
        <v>7</v>
      </c>
      <c r="HW52" s="13">
        <v>9</v>
      </c>
      <c r="HX52" s="13">
        <v>8</v>
      </c>
      <c r="HY52" s="13">
        <v>5</v>
      </c>
      <c r="HZ52" s="13">
        <v>7</v>
      </c>
      <c r="IA52" s="13">
        <v>5</v>
      </c>
      <c r="IB52" s="13">
        <v>5</v>
      </c>
      <c r="IC52" s="13">
        <v>2</v>
      </c>
      <c r="ID52" s="13">
        <v>6</v>
      </c>
      <c r="IE52" s="13">
        <v>4</v>
      </c>
      <c r="IF52" s="13">
        <v>2</v>
      </c>
      <c r="IG52" s="13">
        <v>3</v>
      </c>
      <c r="IH52" s="13">
        <v>5</v>
      </c>
      <c r="II52" s="13">
        <v>5</v>
      </c>
      <c r="IJ52" s="13">
        <v>2</v>
      </c>
      <c r="IK52" s="13">
        <v>1</v>
      </c>
      <c r="IL52" s="13">
        <v>2</v>
      </c>
      <c r="IM52" s="13">
        <v>4</v>
      </c>
      <c r="IN52" s="13">
        <v>2</v>
      </c>
      <c r="IO52" s="13"/>
      <c r="IP52" s="13"/>
      <c r="IQ52" s="13"/>
      <c r="IR52" s="13">
        <v>3</v>
      </c>
      <c r="IS52" s="13">
        <v>1</v>
      </c>
      <c r="IT52" s="13">
        <v>2</v>
      </c>
      <c r="IU52" s="13">
        <v>1</v>
      </c>
      <c r="IV52" s="13">
        <v>1</v>
      </c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57">
        <v>705</v>
      </c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>
        <v>1</v>
      </c>
      <c r="JW52" s="13"/>
      <c r="JX52" s="13"/>
      <c r="JY52" s="13"/>
      <c r="JZ52" s="13">
        <v>1</v>
      </c>
      <c r="KA52" s="13"/>
      <c r="KB52" s="13">
        <v>1</v>
      </c>
      <c r="KC52" s="13">
        <v>1</v>
      </c>
      <c r="KD52" s="13"/>
      <c r="KE52" s="13">
        <v>1</v>
      </c>
      <c r="KF52" s="13"/>
      <c r="KG52" s="13"/>
      <c r="KH52" s="13"/>
      <c r="KI52" s="13"/>
      <c r="KJ52" s="13"/>
      <c r="KK52" s="13"/>
      <c r="KL52" s="13"/>
      <c r="KM52" s="13"/>
      <c r="KN52" s="13">
        <v>2</v>
      </c>
      <c r="KO52" s="13"/>
      <c r="KP52" s="13"/>
      <c r="KQ52" s="13"/>
      <c r="KR52" s="13"/>
      <c r="KS52" s="13">
        <v>3</v>
      </c>
      <c r="KT52" s="13"/>
      <c r="KU52" s="13"/>
      <c r="KV52" s="13"/>
      <c r="KW52" s="13"/>
      <c r="KX52" s="13">
        <v>1</v>
      </c>
      <c r="KY52" s="13">
        <v>2</v>
      </c>
      <c r="KZ52" s="13">
        <v>1</v>
      </c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>
        <v>1</v>
      </c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>
        <v>1</v>
      </c>
      <c r="MM52" s="13"/>
      <c r="MN52" s="13"/>
      <c r="MO52" s="13"/>
      <c r="MP52" s="13"/>
      <c r="MQ52" s="13"/>
      <c r="MR52" s="13"/>
      <c r="MS52" s="13"/>
      <c r="MT52" s="13">
        <v>1</v>
      </c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>
        <v>1</v>
      </c>
      <c r="NN52" s="57">
        <v>18</v>
      </c>
      <c r="NO52" s="13">
        <v>723</v>
      </c>
    </row>
    <row r="53" spans="1:379">
      <c r="A53" s="9" t="s">
        <v>191</v>
      </c>
      <c r="B53" s="235">
        <f t="shared" si="88"/>
        <v>47</v>
      </c>
      <c r="C53" s="235">
        <f t="shared" si="89"/>
        <v>33</v>
      </c>
      <c r="D53" s="235">
        <f t="shared" si="90"/>
        <v>213</v>
      </c>
      <c r="E53" s="235">
        <f t="shared" si="91"/>
        <v>208</v>
      </c>
      <c r="F53" s="235">
        <f t="shared" si="92"/>
        <v>749</v>
      </c>
      <c r="G53" s="235">
        <f t="shared" si="93"/>
        <v>688</v>
      </c>
      <c r="H53" s="235">
        <f t="shared" si="94"/>
        <v>801</v>
      </c>
      <c r="I53" s="235">
        <f t="shared" si="95"/>
        <v>754</v>
      </c>
      <c r="J53" s="235">
        <f t="shared" si="96"/>
        <v>687</v>
      </c>
      <c r="K53" s="235">
        <f t="shared" si="97"/>
        <v>612</v>
      </c>
      <c r="L53" s="235">
        <f t="shared" si="98"/>
        <v>457</v>
      </c>
      <c r="M53" s="235">
        <f t="shared" si="99"/>
        <v>394</v>
      </c>
      <c r="N53" s="235">
        <f t="shared" si="100"/>
        <v>210</v>
      </c>
      <c r="O53" s="235">
        <f t="shared" si="101"/>
        <v>173</v>
      </c>
      <c r="P53" s="235">
        <f t="shared" si="102"/>
        <v>91</v>
      </c>
      <c r="Q53" s="235">
        <f t="shared" si="103"/>
        <v>94</v>
      </c>
      <c r="R53" s="235">
        <f t="shared" si="104"/>
        <v>29</v>
      </c>
      <c r="S53" s="235">
        <f t="shared" si="105"/>
        <v>46</v>
      </c>
      <c r="T53" s="235">
        <f t="shared" si="106"/>
        <v>6</v>
      </c>
      <c r="U53" s="235">
        <f t="shared" si="107"/>
        <v>24</v>
      </c>
      <c r="W53" s="16" t="s">
        <v>59</v>
      </c>
      <c r="X53" s="616">
        <f t="shared" si="108"/>
        <v>469</v>
      </c>
      <c r="Y53" s="616">
        <f t="shared" si="109"/>
        <v>456</v>
      </c>
      <c r="Z53" s="616">
        <f t="shared" si="110"/>
        <v>1368</v>
      </c>
      <c r="AA53" s="616">
        <f t="shared" si="111"/>
        <v>1469</v>
      </c>
      <c r="AB53" s="616">
        <f t="shared" si="112"/>
        <v>4097</v>
      </c>
      <c r="AC53" s="616">
        <f t="shared" si="113"/>
        <v>4191</v>
      </c>
      <c r="AD53" s="616">
        <f t="shared" si="114"/>
        <v>4647</v>
      </c>
      <c r="AE53" s="616">
        <f t="shared" si="115"/>
        <v>4498</v>
      </c>
      <c r="AF53" s="616">
        <f t="shared" si="116"/>
        <v>4076</v>
      </c>
      <c r="AG53" s="616">
        <f t="shared" si="117"/>
        <v>3885</v>
      </c>
      <c r="AH53" s="616">
        <f t="shared" si="118"/>
        <v>2775</v>
      </c>
      <c r="AI53" s="616">
        <f t="shared" si="119"/>
        <v>2732</v>
      </c>
      <c r="AJ53" s="616">
        <f t="shared" si="120"/>
        <v>1409</v>
      </c>
      <c r="AK53" s="616">
        <f t="shared" si="121"/>
        <v>1286</v>
      </c>
      <c r="AL53" s="616">
        <f t="shared" si="122"/>
        <v>646</v>
      </c>
      <c r="AM53" s="616">
        <f t="shared" si="123"/>
        <v>614</v>
      </c>
      <c r="AN53" s="616">
        <f t="shared" si="124"/>
        <v>194</v>
      </c>
      <c r="AO53" s="616">
        <f t="shared" si="125"/>
        <v>279</v>
      </c>
      <c r="AP53" s="616">
        <f t="shared" si="126"/>
        <v>28</v>
      </c>
      <c r="AQ53" s="616">
        <f t="shared" si="127"/>
        <v>68</v>
      </c>
      <c r="AR53" s="616">
        <f t="shared" si="128"/>
        <v>612</v>
      </c>
      <c r="AT53" s="16" t="s">
        <v>59</v>
      </c>
      <c r="AU53" s="13">
        <v>20</v>
      </c>
      <c r="AV53" s="13">
        <v>59</v>
      </c>
      <c r="AW53" s="13">
        <v>56</v>
      </c>
      <c r="AX53" s="13">
        <v>45</v>
      </c>
      <c r="AY53" s="13">
        <v>33</v>
      </c>
      <c r="AZ53" s="13">
        <v>52</v>
      </c>
      <c r="BA53" s="13">
        <v>41</v>
      </c>
      <c r="BB53" s="13">
        <v>42</v>
      </c>
      <c r="BC53" s="13">
        <v>59</v>
      </c>
      <c r="BD53" s="13">
        <v>49</v>
      </c>
      <c r="BE53" s="13">
        <v>59</v>
      </c>
      <c r="BF53" s="13">
        <v>79</v>
      </c>
      <c r="BG53" s="13">
        <v>75</v>
      </c>
      <c r="BH53" s="13">
        <v>105</v>
      </c>
      <c r="BI53" s="13">
        <v>115</v>
      </c>
      <c r="BJ53" s="13">
        <v>163</v>
      </c>
      <c r="BK53" s="13">
        <v>167</v>
      </c>
      <c r="BL53" s="13">
        <v>198</v>
      </c>
      <c r="BM53" s="13">
        <v>231</v>
      </c>
      <c r="BN53" s="13">
        <v>277</v>
      </c>
      <c r="BO53" s="13">
        <v>301</v>
      </c>
      <c r="BP53" s="13">
        <v>333</v>
      </c>
      <c r="BQ53" s="13">
        <v>371</v>
      </c>
      <c r="BR53" s="13">
        <v>408</v>
      </c>
      <c r="BS53" s="13">
        <v>436</v>
      </c>
      <c r="BT53" s="13">
        <v>450</v>
      </c>
      <c r="BU53" s="13">
        <v>444</v>
      </c>
      <c r="BV53" s="13">
        <v>441</v>
      </c>
      <c r="BW53" s="13">
        <v>487</v>
      </c>
      <c r="BX53" s="13">
        <v>520</v>
      </c>
      <c r="BY53" s="13">
        <v>501</v>
      </c>
      <c r="BZ53" s="13">
        <v>474</v>
      </c>
      <c r="CA53" s="13">
        <v>444</v>
      </c>
      <c r="CB53" s="13">
        <v>517</v>
      </c>
      <c r="CC53" s="13">
        <v>464</v>
      </c>
      <c r="CD53" s="13">
        <v>400</v>
      </c>
      <c r="CE53" s="13">
        <v>386</v>
      </c>
      <c r="CF53" s="13">
        <v>440</v>
      </c>
      <c r="CG53" s="13">
        <v>399</v>
      </c>
      <c r="CH53" s="13">
        <v>473</v>
      </c>
      <c r="CI53" s="13">
        <v>438</v>
      </c>
      <c r="CJ53" s="13">
        <v>416</v>
      </c>
      <c r="CK53" s="13">
        <v>439</v>
      </c>
      <c r="CL53" s="13">
        <v>457</v>
      </c>
      <c r="CM53" s="13">
        <v>365</v>
      </c>
      <c r="CN53" s="13">
        <v>369</v>
      </c>
      <c r="CO53" s="13">
        <v>357</v>
      </c>
      <c r="CP53" s="13">
        <v>368</v>
      </c>
      <c r="CQ53" s="13">
        <v>346</v>
      </c>
      <c r="CR53" s="13">
        <v>330</v>
      </c>
      <c r="CS53" s="13">
        <v>322</v>
      </c>
      <c r="CT53" s="13">
        <v>330</v>
      </c>
      <c r="CU53" s="13">
        <v>297</v>
      </c>
      <c r="CV53" s="13">
        <v>287</v>
      </c>
      <c r="CW53" s="13">
        <v>299</v>
      </c>
      <c r="CX53" s="13">
        <v>250</v>
      </c>
      <c r="CY53" s="13">
        <v>267</v>
      </c>
      <c r="CZ53" s="13">
        <v>268</v>
      </c>
      <c r="DA53" s="13">
        <v>230</v>
      </c>
      <c r="DB53" s="13">
        <v>182</v>
      </c>
      <c r="DC53" s="13">
        <v>178</v>
      </c>
      <c r="DD53" s="13">
        <v>166</v>
      </c>
      <c r="DE53" s="13">
        <v>127</v>
      </c>
      <c r="DF53" s="13">
        <v>134</v>
      </c>
      <c r="DG53" s="13">
        <v>123</v>
      </c>
      <c r="DH53" s="13">
        <v>122</v>
      </c>
      <c r="DI53" s="13">
        <v>113</v>
      </c>
      <c r="DJ53" s="13">
        <v>106</v>
      </c>
      <c r="DK53" s="13">
        <v>119</v>
      </c>
      <c r="DL53" s="13">
        <v>98</v>
      </c>
      <c r="DM53" s="13">
        <v>78</v>
      </c>
      <c r="DN53" s="13">
        <v>74</v>
      </c>
      <c r="DO53" s="13">
        <v>63</v>
      </c>
      <c r="DP53" s="13">
        <v>73</v>
      </c>
      <c r="DQ53" s="13">
        <v>59</v>
      </c>
      <c r="DR53" s="13">
        <v>60</v>
      </c>
      <c r="DS53" s="13">
        <v>51</v>
      </c>
      <c r="DT53" s="13">
        <v>57</v>
      </c>
      <c r="DU53" s="13">
        <v>56</v>
      </c>
      <c r="DV53" s="13">
        <v>43</v>
      </c>
      <c r="DW53" s="13">
        <v>43</v>
      </c>
      <c r="DX53" s="13">
        <v>43</v>
      </c>
      <c r="DY53" s="13">
        <v>33</v>
      </c>
      <c r="DZ53" s="13">
        <v>33</v>
      </c>
      <c r="EA53" s="13">
        <v>19</v>
      </c>
      <c r="EB53" s="13">
        <v>25</v>
      </c>
      <c r="EC53" s="13">
        <v>28</v>
      </c>
      <c r="ED53" s="13">
        <v>14</v>
      </c>
      <c r="EE53" s="13">
        <v>15</v>
      </c>
      <c r="EF53" s="13">
        <v>26</v>
      </c>
      <c r="EG53" s="13">
        <v>12</v>
      </c>
      <c r="EH53" s="13">
        <v>12</v>
      </c>
      <c r="EI53" s="13">
        <v>7</v>
      </c>
      <c r="EJ53" s="13">
        <v>12</v>
      </c>
      <c r="EK53" s="13">
        <v>11</v>
      </c>
      <c r="EL53" s="13">
        <v>5</v>
      </c>
      <c r="EM53" s="13">
        <v>2</v>
      </c>
      <c r="EN53" s="13">
        <v>3</v>
      </c>
      <c r="EO53" s="13">
        <v>1</v>
      </c>
      <c r="EP53" s="13"/>
      <c r="EQ53" s="13">
        <v>2</v>
      </c>
      <c r="ER53" s="13">
        <v>1</v>
      </c>
      <c r="ES53" s="13"/>
      <c r="ET53" s="13"/>
      <c r="EU53" s="13"/>
      <c r="EV53" s="13"/>
      <c r="EW53" s="13"/>
      <c r="EX53" s="13"/>
      <c r="EY53" s="13"/>
      <c r="EZ53" s="13"/>
      <c r="FA53" s="13"/>
      <c r="FB53" s="13">
        <v>3</v>
      </c>
      <c r="FC53" s="57">
        <v>19481</v>
      </c>
      <c r="FD53" s="13">
        <v>19481</v>
      </c>
      <c r="FE53" s="16" t="s">
        <v>59</v>
      </c>
      <c r="FF53" s="13">
        <v>22</v>
      </c>
      <c r="FG53" s="13">
        <v>55</v>
      </c>
      <c r="FH53" s="13">
        <v>56</v>
      </c>
      <c r="FI53" s="13">
        <v>47</v>
      </c>
      <c r="FJ53" s="13">
        <v>45</v>
      </c>
      <c r="FK53" s="13">
        <v>38</v>
      </c>
      <c r="FL53" s="13">
        <v>43</v>
      </c>
      <c r="FM53" s="13">
        <v>48</v>
      </c>
      <c r="FN53" s="13">
        <v>63</v>
      </c>
      <c r="FO53" s="13">
        <v>52</v>
      </c>
      <c r="FP53" s="13">
        <v>64</v>
      </c>
      <c r="FQ53" s="13">
        <v>76</v>
      </c>
      <c r="FR53" s="13">
        <v>85</v>
      </c>
      <c r="FS53" s="13">
        <v>100</v>
      </c>
      <c r="FT53" s="13">
        <v>123</v>
      </c>
      <c r="FU53" s="13">
        <v>126</v>
      </c>
      <c r="FV53" s="13">
        <v>152</v>
      </c>
      <c r="FW53" s="13">
        <v>153</v>
      </c>
      <c r="FX53" s="13">
        <v>240</v>
      </c>
      <c r="FY53" s="13">
        <v>249</v>
      </c>
      <c r="FZ53" s="13">
        <v>307</v>
      </c>
      <c r="GA53" s="13">
        <v>331</v>
      </c>
      <c r="GB53" s="13">
        <v>331</v>
      </c>
      <c r="GC53" s="13">
        <v>361</v>
      </c>
      <c r="GD53" s="13">
        <v>418</v>
      </c>
      <c r="GE53" s="13">
        <v>433</v>
      </c>
      <c r="GF53" s="13">
        <v>478</v>
      </c>
      <c r="GG53" s="13">
        <v>450</v>
      </c>
      <c r="GH53" s="13">
        <v>481</v>
      </c>
      <c r="GI53" s="13">
        <v>507</v>
      </c>
      <c r="GJ53" s="13">
        <v>525</v>
      </c>
      <c r="GK53" s="13">
        <v>487</v>
      </c>
      <c r="GL53" s="13">
        <v>449</v>
      </c>
      <c r="GM53" s="13">
        <v>440</v>
      </c>
      <c r="GN53" s="13">
        <v>499</v>
      </c>
      <c r="GO53" s="13">
        <v>447</v>
      </c>
      <c r="GP53" s="13">
        <v>494</v>
      </c>
      <c r="GQ53" s="13">
        <v>420</v>
      </c>
      <c r="GR53" s="13">
        <v>435</v>
      </c>
      <c r="GS53" s="13">
        <v>451</v>
      </c>
      <c r="GT53" s="13">
        <v>452</v>
      </c>
      <c r="GU53" s="13">
        <v>476</v>
      </c>
      <c r="GV53" s="13">
        <v>456</v>
      </c>
      <c r="GW53" s="13">
        <v>440</v>
      </c>
      <c r="GX53" s="13">
        <v>434</v>
      </c>
      <c r="GY53" s="13">
        <v>392</v>
      </c>
      <c r="GZ53" s="13">
        <v>357</v>
      </c>
      <c r="HA53" s="13">
        <v>339</v>
      </c>
      <c r="HB53" s="13">
        <v>360</v>
      </c>
      <c r="HC53" s="13">
        <v>370</v>
      </c>
      <c r="HD53" s="13">
        <v>356</v>
      </c>
      <c r="HE53" s="13">
        <v>339</v>
      </c>
      <c r="HF53" s="13">
        <v>294</v>
      </c>
      <c r="HG53" s="13">
        <v>336</v>
      </c>
      <c r="HH53" s="13">
        <v>283</v>
      </c>
      <c r="HI53" s="13">
        <v>269</v>
      </c>
      <c r="HJ53" s="13">
        <v>247</v>
      </c>
      <c r="HK53" s="13">
        <v>245</v>
      </c>
      <c r="HL53" s="13">
        <v>220</v>
      </c>
      <c r="HM53" s="13">
        <v>186</v>
      </c>
      <c r="HN53" s="13">
        <v>178</v>
      </c>
      <c r="HO53" s="13">
        <v>183</v>
      </c>
      <c r="HP53" s="13">
        <v>187</v>
      </c>
      <c r="HQ53" s="13">
        <v>151</v>
      </c>
      <c r="HR53" s="13">
        <v>142</v>
      </c>
      <c r="HS53" s="13">
        <v>122</v>
      </c>
      <c r="HT53" s="13">
        <v>116</v>
      </c>
      <c r="HU53" s="13">
        <v>112</v>
      </c>
      <c r="HV53" s="13">
        <v>123</v>
      </c>
      <c r="HW53" s="13">
        <v>95</v>
      </c>
      <c r="HX53" s="13">
        <v>97</v>
      </c>
      <c r="HY53" s="13">
        <v>83</v>
      </c>
      <c r="HZ53" s="13">
        <v>71</v>
      </c>
      <c r="IA53" s="13">
        <v>77</v>
      </c>
      <c r="IB53" s="13">
        <v>69</v>
      </c>
      <c r="IC53" s="13">
        <v>61</v>
      </c>
      <c r="ID53" s="13">
        <v>62</v>
      </c>
      <c r="IE53" s="13">
        <v>48</v>
      </c>
      <c r="IF53" s="13">
        <v>43</v>
      </c>
      <c r="IG53" s="13">
        <v>35</v>
      </c>
      <c r="IH53" s="13">
        <v>30</v>
      </c>
      <c r="II53" s="13">
        <v>27</v>
      </c>
      <c r="IJ53" s="13">
        <v>27</v>
      </c>
      <c r="IK53" s="13">
        <v>15</v>
      </c>
      <c r="IL53" s="13">
        <v>27</v>
      </c>
      <c r="IM53" s="13">
        <v>12</v>
      </c>
      <c r="IN53" s="13">
        <v>25</v>
      </c>
      <c r="IO53" s="13">
        <v>13</v>
      </c>
      <c r="IP53" s="13">
        <v>2</v>
      </c>
      <c r="IQ53" s="13">
        <v>16</v>
      </c>
      <c r="IR53" s="13">
        <v>5</v>
      </c>
      <c r="IS53" s="13">
        <v>11</v>
      </c>
      <c r="IT53" s="13">
        <v>2</v>
      </c>
      <c r="IU53" s="13">
        <v>2</v>
      </c>
      <c r="IV53" s="13">
        <v>4</v>
      </c>
      <c r="IW53" s="13"/>
      <c r="IX53" s="13">
        <v>1</v>
      </c>
      <c r="IY53" s="13">
        <v>1</v>
      </c>
      <c r="IZ53" s="13">
        <v>1</v>
      </c>
      <c r="JA53" s="13"/>
      <c r="JB53" s="13">
        <v>1</v>
      </c>
      <c r="JC53" s="13"/>
      <c r="JD53" s="13"/>
      <c r="JE53" s="13"/>
      <c r="JF53" s="13"/>
      <c r="JG53" s="13"/>
      <c r="JH53" s="13"/>
      <c r="JI53" s="57">
        <v>19709</v>
      </c>
      <c r="JJ53" s="13">
        <v>7</v>
      </c>
      <c r="JK53" s="13">
        <v>17</v>
      </c>
      <c r="JL53" s="13">
        <v>1</v>
      </c>
      <c r="JM53" s="13"/>
      <c r="JN53" s="13"/>
      <c r="JO53" s="13">
        <v>1</v>
      </c>
      <c r="JP53" s="13">
        <v>2</v>
      </c>
      <c r="JQ53" s="13">
        <v>4</v>
      </c>
      <c r="JR53" s="13">
        <v>1</v>
      </c>
      <c r="JS53" s="13">
        <v>4</v>
      </c>
      <c r="JT53" s="13">
        <v>4</v>
      </c>
      <c r="JU53" s="13">
        <v>15</v>
      </c>
      <c r="JV53" s="13">
        <v>3</v>
      </c>
      <c r="JW53" s="13">
        <v>6</v>
      </c>
      <c r="JX53" s="13">
        <v>4</v>
      </c>
      <c r="JY53" s="13">
        <v>3</v>
      </c>
      <c r="JZ53" s="13">
        <v>6</v>
      </c>
      <c r="KA53" s="13">
        <v>8</v>
      </c>
      <c r="KB53" s="13">
        <v>10</v>
      </c>
      <c r="KC53" s="13">
        <v>18</v>
      </c>
      <c r="KD53" s="13">
        <v>15</v>
      </c>
      <c r="KE53" s="13">
        <v>32</v>
      </c>
      <c r="KF53" s="13">
        <v>13</v>
      </c>
      <c r="KG53" s="13">
        <v>13</v>
      </c>
      <c r="KH53" s="13">
        <v>19</v>
      </c>
      <c r="KI53" s="13">
        <v>11</v>
      </c>
      <c r="KJ53" s="13">
        <v>9</v>
      </c>
      <c r="KK53" s="13">
        <v>9</v>
      </c>
      <c r="KL53" s="13">
        <v>10</v>
      </c>
      <c r="KM53" s="13">
        <v>7</v>
      </c>
      <c r="KN53" s="13">
        <v>13</v>
      </c>
      <c r="KO53" s="13">
        <v>6</v>
      </c>
      <c r="KP53" s="13">
        <v>12</v>
      </c>
      <c r="KQ53" s="13">
        <v>12</v>
      </c>
      <c r="KR53" s="13">
        <v>16</v>
      </c>
      <c r="KS53" s="13">
        <v>10</v>
      </c>
      <c r="KT53" s="13">
        <v>9</v>
      </c>
      <c r="KU53" s="13">
        <v>12</v>
      </c>
      <c r="KV53" s="13">
        <v>9</v>
      </c>
      <c r="KW53" s="13">
        <v>11</v>
      </c>
      <c r="KX53" s="13">
        <v>6</v>
      </c>
      <c r="KY53" s="13">
        <v>14</v>
      </c>
      <c r="KZ53" s="13">
        <v>9</v>
      </c>
      <c r="LA53" s="13">
        <v>8</v>
      </c>
      <c r="LB53" s="13">
        <v>9</v>
      </c>
      <c r="LC53" s="13">
        <v>11</v>
      </c>
      <c r="LD53" s="13">
        <v>7</v>
      </c>
      <c r="LE53" s="13">
        <v>8</v>
      </c>
      <c r="LF53" s="13">
        <v>14</v>
      </c>
      <c r="LG53" s="13">
        <v>6</v>
      </c>
      <c r="LH53" s="13">
        <v>3</v>
      </c>
      <c r="LI53" s="13">
        <v>9</v>
      </c>
      <c r="LJ53" s="13">
        <v>5</v>
      </c>
      <c r="LK53" s="13">
        <v>3</v>
      </c>
      <c r="LL53" s="13">
        <v>7</v>
      </c>
      <c r="LM53" s="13">
        <v>10</v>
      </c>
      <c r="LN53" s="13">
        <v>8</v>
      </c>
      <c r="LO53" s="13">
        <v>9</v>
      </c>
      <c r="LP53" s="13">
        <v>9</v>
      </c>
      <c r="LQ53" s="13">
        <v>5</v>
      </c>
      <c r="LR53" s="13">
        <v>4</v>
      </c>
      <c r="LS53" s="13">
        <v>3</v>
      </c>
      <c r="LT53" s="13">
        <v>5</v>
      </c>
      <c r="LU53" s="13">
        <v>4</v>
      </c>
      <c r="LV53" s="13">
        <v>4</v>
      </c>
      <c r="LW53" s="13">
        <v>1</v>
      </c>
      <c r="LX53" s="13">
        <v>4</v>
      </c>
      <c r="LY53" s="13">
        <v>1</v>
      </c>
      <c r="LZ53" s="13">
        <v>1</v>
      </c>
      <c r="MA53" s="13">
        <v>4</v>
      </c>
      <c r="MB53" s="13">
        <v>3</v>
      </c>
      <c r="MC53" s="13">
        <v>1</v>
      </c>
      <c r="MD53" s="13">
        <v>4</v>
      </c>
      <c r="ME53" s="13"/>
      <c r="MF53" s="13">
        <v>4</v>
      </c>
      <c r="MG53" s="13">
        <v>3</v>
      </c>
      <c r="MH53" s="13">
        <v>3</v>
      </c>
      <c r="MI53" s="13"/>
      <c r="MJ53" s="13">
        <v>1</v>
      </c>
      <c r="MK53" s="13">
        <v>2</v>
      </c>
      <c r="ML53" s="13"/>
      <c r="MM53" s="13">
        <v>3</v>
      </c>
      <c r="MN53" s="13">
        <v>2</v>
      </c>
      <c r="MO53" s="13">
        <v>1</v>
      </c>
      <c r="MP53" s="13">
        <v>4</v>
      </c>
      <c r="MQ53" s="13"/>
      <c r="MR53" s="13">
        <v>4</v>
      </c>
      <c r="MS53" s="13">
        <v>3</v>
      </c>
      <c r="MT53" s="13"/>
      <c r="MU53" s="13">
        <v>2</v>
      </c>
      <c r="MV53" s="13">
        <v>2</v>
      </c>
      <c r="MW53" s="13">
        <v>2</v>
      </c>
      <c r="MX53" s="13">
        <v>2</v>
      </c>
      <c r="MY53" s="13">
        <v>1</v>
      </c>
      <c r="MZ53" s="13">
        <v>2</v>
      </c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>
        <v>7</v>
      </c>
      <c r="NN53" s="57">
        <v>609</v>
      </c>
      <c r="NO53" s="13">
        <v>20318</v>
      </c>
    </row>
    <row r="54" spans="1:379">
      <c r="A54" s="9" t="s">
        <v>65</v>
      </c>
      <c r="B54" s="235">
        <f t="shared" si="88"/>
        <v>234</v>
      </c>
      <c r="C54" s="235">
        <f t="shared" si="89"/>
        <v>232</v>
      </c>
      <c r="D54" s="235">
        <f t="shared" si="90"/>
        <v>608</v>
      </c>
      <c r="E54" s="235">
        <f t="shared" si="91"/>
        <v>666</v>
      </c>
      <c r="F54" s="235">
        <f t="shared" si="92"/>
        <v>1629</v>
      </c>
      <c r="G54" s="235">
        <f t="shared" si="93"/>
        <v>1566</v>
      </c>
      <c r="H54" s="235">
        <f t="shared" si="94"/>
        <v>1843</v>
      </c>
      <c r="I54" s="235">
        <f t="shared" si="95"/>
        <v>1672</v>
      </c>
      <c r="J54" s="235">
        <f t="shared" si="96"/>
        <v>1491</v>
      </c>
      <c r="K54" s="235">
        <f t="shared" si="97"/>
        <v>1452</v>
      </c>
      <c r="L54" s="235">
        <f t="shared" si="98"/>
        <v>964</v>
      </c>
      <c r="M54" s="235">
        <f t="shared" si="99"/>
        <v>961</v>
      </c>
      <c r="N54" s="235">
        <f t="shared" si="100"/>
        <v>521</v>
      </c>
      <c r="O54" s="235">
        <f t="shared" si="101"/>
        <v>477</v>
      </c>
      <c r="P54" s="235">
        <f t="shared" si="102"/>
        <v>216</v>
      </c>
      <c r="Q54" s="235">
        <f t="shared" si="103"/>
        <v>203</v>
      </c>
      <c r="R54" s="235">
        <f t="shared" si="104"/>
        <v>73</v>
      </c>
      <c r="S54" s="235">
        <f t="shared" si="105"/>
        <v>114</v>
      </c>
      <c r="T54" s="235">
        <f t="shared" si="106"/>
        <v>8</v>
      </c>
      <c r="U54" s="235">
        <f t="shared" si="107"/>
        <v>29</v>
      </c>
      <c r="W54" s="16" t="s">
        <v>60</v>
      </c>
      <c r="X54" s="616">
        <f t="shared" si="108"/>
        <v>94</v>
      </c>
      <c r="Y54" s="616">
        <f t="shared" si="109"/>
        <v>82</v>
      </c>
      <c r="Z54" s="616">
        <f t="shared" si="110"/>
        <v>329</v>
      </c>
      <c r="AA54" s="616">
        <f t="shared" si="111"/>
        <v>389</v>
      </c>
      <c r="AB54" s="616">
        <f t="shared" si="112"/>
        <v>1132</v>
      </c>
      <c r="AC54" s="616">
        <f t="shared" si="113"/>
        <v>1142</v>
      </c>
      <c r="AD54" s="616">
        <f t="shared" si="114"/>
        <v>1315</v>
      </c>
      <c r="AE54" s="616">
        <f t="shared" si="115"/>
        <v>1234</v>
      </c>
      <c r="AF54" s="616">
        <f t="shared" si="116"/>
        <v>1095</v>
      </c>
      <c r="AG54" s="616">
        <f t="shared" si="117"/>
        <v>1115</v>
      </c>
      <c r="AH54" s="616">
        <f t="shared" si="118"/>
        <v>760</v>
      </c>
      <c r="AI54" s="616">
        <f t="shared" si="119"/>
        <v>734</v>
      </c>
      <c r="AJ54" s="616">
        <f t="shared" si="120"/>
        <v>397</v>
      </c>
      <c r="AK54" s="616">
        <f t="shared" si="121"/>
        <v>338</v>
      </c>
      <c r="AL54" s="616">
        <f t="shared" si="122"/>
        <v>182</v>
      </c>
      <c r="AM54" s="616">
        <f t="shared" si="123"/>
        <v>208</v>
      </c>
      <c r="AN54" s="616">
        <f t="shared" si="124"/>
        <v>58</v>
      </c>
      <c r="AO54" s="616">
        <f t="shared" si="125"/>
        <v>86</v>
      </c>
      <c r="AP54" s="616">
        <f t="shared" si="126"/>
        <v>15</v>
      </c>
      <c r="AQ54" s="616">
        <f t="shared" si="127"/>
        <v>32</v>
      </c>
      <c r="AR54" s="616">
        <f t="shared" si="128"/>
        <v>123</v>
      </c>
      <c r="AT54" s="16" t="s">
        <v>60</v>
      </c>
      <c r="AU54" s="13">
        <v>1</v>
      </c>
      <c r="AV54" s="13">
        <v>8</v>
      </c>
      <c r="AW54" s="13">
        <v>6</v>
      </c>
      <c r="AX54" s="13">
        <v>8</v>
      </c>
      <c r="AY54" s="13">
        <v>4</v>
      </c>
      <c r="AZ54" s="13">
        <v>10</v>
      </c>
      <c r="BA54" s="13">
        <v>14</v>
      </c>
      <c r="BB54" s="13">
        <v>8</v>
      </c>
      <c r="BC54" s="13">
        <v>7</v>
      </c>
      <c r="BD54" s="13">
        <v>16</v>
      </c>
      <c r="BE54" s="13">
        <v>19</v>
      </c>
      <c r="BF54" s="13">
        <v>11</v>
      </c>
      <c r="BG54" s="13">
        <v>19</v>
      </c>
      <c r="BH54" s="13">
        <v>18</v>
      </c>
      <c r="BI54" s="13">
        <v>26</v>
      </c>
      <c r="BJ54" s="13">
        <v>46</v>
      </c>
      <c r="BK54" s="13">
        <v>39</v>
      </c>
      <c r="BL54" s="13">
        <v>64</v>
      </c>
      <c r="BM54" s="13">
        <v>68</v>
      </c>
      <c r="BN54" s="13">
        <v>79</v>
      </c>
      <c r="BO54" s="13">
        <v>85</v>
      </c>
      <c r="BP54" s="13">
        <v>85</v>
      </c>
      <c r="BQ54" s="13">
        <v>113</v>
      </c>
      <c r="BR54" s="13">
        <v>117</v>
      </c>
      <c r="BS54" s="13">
        <v>119</v>
      </c>
      <c r="BT54" s="13">
        <v>136</v>
      </c>
      <c r="BU54" s="13">
        <v>110</v>
      </c>
      <c r="BV54" s="13">
        <v>121</v>
      </c>
      <c r="BW54" s="13">
        <v>127</v>
      </c>
      <c r="BX54" s="13">
        <v>129</v>
      </c>
      <c r="BY54" s="13">
        <v>116</v>
      </c>
      <c r="BZ54" s="13">
        <v>120</v>
      </c>
      <c r="CA54" s="13">
        <v>118</v>
      </c>
      <c r="CB54" s="13">
        <v>124</v>
      </c>
      <c r="CC54" s="13">
        <v>125</v>
      </c>
      <c r="CD54" s="13">
        <v>145</v>
      </c>
      <c r="CE54" s="13">
        <v>115</v>
      </c>
      <c r="CF54" s="13">
        <v>103</v>
      </c>
      <c r="CG54" s="13">
        <v>137</v>
      </c>
      <c r="CH54" s="13">
        <v>131</v>
      </c>
      <c r="CI54" s="13">
        <v>131</v>
      </c>
      <c r="CJ54" s="13">
        <v>119</v>
      </c>
      <c r="CK54" s="13">
        <v>144</v>
      </c>
      <c r="CL54" s="13">
        <v>100</v>
      </c>
      <c r="CM54" s="13">
        <v>130</v>
      </c>
      <c r="CN54" s="13">
        <v>101</v>
      </c>
      <c r="CO54" s="13">
        <v>110</v>
      </c>
      <c r="CP54" s="13">
        <v>89</v>
      </c>
      <c r="CQ54" s="13">
        <v>89</v>
      </c>
      <c r="CR54" s="13">
        <v>102</v>
      </c>
      <c r="CS54" s="13">
        <v>91</v>
      </c>
      <c r="CT54" s="13">
        <v>93</v>
      </c>
      <c r="CU54" s="13">
        <v>84</v>
      </c>
      <c r="CV54" s="13">
        <v>66</v>
      </c>
      <c r="CW54" s="13">
        <v>77</v>
      </c>
      <c r="CX54" s="13">
        <v>72</v>
      </c>
      <c r="CY54" s="13">
        <v>76</v>
      </c>
      <c r="CZ54" s="13">
        <v>59</v>
      </c>
      <c r="DA54" s="13">
        <v>56</v>
      </c>
      <c r="DB54" s="13">
        <v>60</v>
      </c>
      <c r="DC54" s="13">
        <v>45</v>
      </c>
      <c r="DD54" s="13">
        <v>46</v>
      </c>
      <c r="DE54" s="13">
        <v>29</v>
      </c>
      <c r="DF54" s="13">
        <v>45</v>
      </c>
      <c r="DG54" s="13">
        <v>35</v>
      </c>
      <c r="DH54" s="13">
        <v>29</v>
      </c>
      <c r="DI54" s="13">
        <v>36</v>
      </c>
      <c r="DJ54" s="13">
        <v>27</v>
      </c>
      <c r="DK54" s="13">
        <v>25</v>
      </c>
      <c r="DL54" s="13">
        <v>21</v>
      </c>
      <c r="DM54" s="13">
        <v>24</v>
      </c>
      <c r="DN54" s="13">
        <v>28</v>
      </c>
      <c r="DO54" s="13">
        <v>29</v>
      </c>
      <c r="DP54" s="13">
        <v>20</v>
      </c>
      <c r="DQ54" s="13">
        <v>23</v>
      </c>
      <c r="DR54" s="13">
        <v>19</v>
      </c>
      <c r="DS54" s="13">
        <v>23</v>
      </c>
      <c r="DT54" s="13">
        <v>17</v>
      </c>
      <c r="DU54" s="13">
        <v>13</v>
      </c>
      <c r="DV54" s="13">
        <v>12</v>
      </c>
      <c r="DW54" s="13">
        <v>10</v>
      </c>
      <c r="DX54" s="13">
        <v>14</v>
      </c>
      <c r="DY54" s="13">
        <v>6</v>
      </c>
      <c r="DZ54" s="13">
        <v>7</v>
      </c>
      <c r="EA54" s="13">
        <v>13</v>
      </c>
      <c r="EB54" s="13">
        <v>8</v>
      </c>
      <c r="EC54" s="13">
        <v>6</v>
      </c>
      <c r="ED54" s="13">
        <v>7</v>
      </c>
      <c r="EE54" s="13">
        <v>7</v>
      </c>
      <c r="EF54" s="13">
        <v>8</v>
      </c>
      <c r="EG54" s="13">
        <v>5</v>
      </c>
      <c r="EH54" s="13">
        <v>7</v>
      </c>
      <c r="EI54" s="13">
        <v>7</v>
      </c>
      <c r="EJ54" s="13">
        <v>6</v>
      </c>
      <c r="EK54" s="13">
        <v>2</v>
      </c>
      <c r="EL54" s="13">
        <v>1</v>
      </c>
      <c r="EM54" s="13">
        <v>2</v>
      </c>
      <c r="EN54" s="13">
        <v>1</v>
      </c>
      <c r="EO54" s="13"/>
      <c r="EP54" s="13"/>
      <c r="EQ54" s="13">
        <v>1</v>
      </c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57">
        <v>5360</v>
      </c>
      <c r="FD54" s="13">
        <v>5360</v>
      </c>
      <c r="FE54" s="16" t="s">
        <v>60</v>
      </c>
      <c r="FF54" s="13">
        <v>3</v>
      </c>
      <c r="FG54" s="13">
        <v>9</v>
      </c>
      <c r="FH54" s="13">
        <v>10</v>
      </c>
      <c r="FI54" s="13">
        <v>13</v>
      </c>
      <c r="FJ54" s="13">
        <v>7</v>
      </c>
      <c r="FK54" s="13">
        <v>10</v>
      </c>
      <c r="FL54" s="13">
        <v>11</v>
      </c>
      <c r="FM54" s="13">
        <v>12</v>
      </c>
      <c r="FN54" s="13">
        <v>11</v>
      </c>
      <c r="FO54" s="13">
        <v>8</v>
      </c>
      <c r="FP54" s="13">
        <v>19</v>
      </c>
      <c r="FQ54" s="13">
        <v>11</v>
      </c>
      <c r="FR54" s="13">
        <v>13</v>
      </c>
      <c r="FS54" s="13">
        <v>23</v>
      </c>
      <c r="FT54" s="13">
        <v>22</v>
      </c>
      <c r="FU54" s="13">
        <v>29</v>
      </c>
      <c r="FV54" s="13">
        <v>38</v>
      </c>
      <c r="FW54" s="13">
        <v>42</v>
      </c>
      <c r="FX54" s="13">
        <v>59</v>
      </c>
      <c r="FY54" s="13">
        <v>73</v>
      </c>
      <c r="FZ54" s="13">
        <v>65</v>
      </c>
      <c r="GA54" s="13">
        <v>83</v>
      </c>
      <c r="GB54" s="13">
        <v>114</v>
      </c>
      <c r="GC54" s="13">
        <v>101</v>
      </c>
      <c r="GD54" s="13">
        <v>121</v>
      </c>
      <c r="GE54" s="13">
        <v>126</v>
      </c>
      <c r="GF54" s="13">
        <v>140</v>
      </c>
      <c r="GG54" s="13">
        <v>125</v>
      </c>
      <c r="GH54" s="13">
        <v>130</v>
      </c>
      <c r="GI54" s="13">
        <v>127</v>
      </c>
      <c r="GJ54" s="13">
        <v>132</v>
      </c>
      <c r="GK54" s="13">
        <v>131</v>
      </c>
      <c r="GL54" s="13">
        <v>142</v>
      </c>
      <c r="GM54" s="13">
        <v>136</v>
      </c>
      <c r="GN54" s="13">
        <v>145</v>
      </c>
      <c r="GO54" s="13">
        <v>135</v>
      </c>
      <c r="GP54" s="13">
        <v>129</v>
      </c>
      <c r="GQ54" s="13">
        <v>109</v>
      </c>
      <c r="GR54" s="13">
        <v>135</v>
      </c>
      <c r="GS54" s="13">
        <v>121</v>
      </c>
      <c r="GT54" s="13">
        <v>131</v>
      </c>
      <c r="GU54" s="13">
        <v>131</v>
      </c>
      <c r="GV54" s="13">
        <v>115</v>
      </c>
      <c r="GW54" s="13">
        <v>109</v>
      </c>
      <c r="GX54" s="13">
        <v>118</v>
      </c>
      <c r="GY54" s="13">
        <v>99</v>
      </c>
      <c r="GZ54" s="13">
        <v>102</v>
      </c>
      <c r="HA54" s="13">
        <v>104</v>
      </c>
      <c r="HB54" s="13">
        <v>95</v>
      </c>
      <c r="HC54" s="13">
        <v>91</v>
      </c>
      <c r="HD54" s="13">
        <v>90</v>
      </c>
      <c r="HE54" s="13">
        <v>87</v>
      </c>
      <c r="HF54" s="13">
        <v>95</v>
      </c>
      <c r="HG54" s="13">
        <v>74</v>
      </c>
      <c r="HH54" s="13">
        <v>77</v>
      </c>
      <c r="HI54" s="13">
        <v>74</v>
      </c>
      <c r="HJ54" s="13">
        <v>77</v>
      </c>
      <c r="HK54" s="13">
        <v>82</v>
      </c>
      <c r="HL54" s="13">
        <v>49</v>
      </c>
      <c r="HM54" s="13">
        <v>55</v>
      </c>
      <c r="HN54" s="13">
        <v>58</v>
      </c>
      <c r="HO54" s="13">
        <v>41</v>
      </c>
      <c r="HP54" s="13">
        <v>44</v>
      </c>
      <c r="HQ54" s="13">
        <v>31</v>
      </c>
      <c r="HR54" s="13">
        <v>42</v>
      </c>
      <c r="HS54" s="13">
        <v>46</v>
      </c>
      <c r="HT54" s="13">
        <v>40</v>
      </c>
      <c r="HU54" s="13">
        <v>32</v>
      </c>
      <c r="HV54" s="13">
        <v>33</v>
      </c>
      <c r="HW54" s="13">
        <v>30</v>
      </c>
      <c r="HX54" s="13">
        <v>18</v>
      </c>
      <c r="HY54" s="13">
        <v>16</v>
      </c>
      <c r="HZ54" s="13">
        <v>19</v>
      </c>
      <c r="IA54" s="13">
        <v>25</v>
      </c>
      <c r="IB54" s="13">
        <v>19</v>
      </c>
      <c r="IC54" s="13">
        <v>21</v>
      </c>
      <c r="ID54" s="13">
        <v>19</v>
      </c>
      <c r="IE54" s="13">
        <v>18</v>
      </c>
      <c r="IF54" s="13">
        <v>19</v>
      </c>
      <c r="IG54" s="13">
        <v>8</v>
      </c>
      <c r="IH54" s="13">
        <v>11</v>
      </c>
      <c r="II54" s="13">
        <v>7</v>
      </c>
      <c r="IJ54" s="13">
        <v>7</v>
      </c>
      <c r="IK54" s="13">
        <v>9</v>
      </c>
      <c r="IL54" s="13">
        <v>7</v>
      </c>
      <c r="IM54" s="13">
        <v>4</v>
      </c>
      <c r="IN54" s="13"/>
      <c r="IO54" s="13">
        <v>7</v>
      </c>
      <c r="IP54" s="13">
        <v>2</v>
      </c>
      <c r="IQ54" s="13">
        <v>4</v>
      </c>
      <c r="IR54" s="13">
        <v>6</v>
      </c>
      <c r="IS54" s="13">
        <v>2</v>
      </c>
      <c r="IT54" s="13">
        <v>3</v>
      </c>
      <c r="IU54" s="13">
        <v>2</v>
      </c>
      <c r="IV54" s="13"/>
      <c r="IW54" s="13">
        <v>1</v>
      </c>
      <c r="IX54" s="13"/>
      <c r="IY54" s="13"/>
      <c r="IZ54" s="13"/>
      <c r="JA54" s="13"/>
      <c r="JB54" s="13"/>
      <c r="JC54" s="13"/>
      <c r="JD54" s="13">
        <v>1</v>
      </c>
      <c r="JE54" s="13"/>
      <c r="JF54" s="13"/>
      <c r="JG54" s="13"/>
      <c r="JH54" s="13"/>
      <c r="JI54" s="57">
        <v>5377</v>
      </c>
      <c r="JJ54" s="13">
        <v>1</v>
      </c>
      <c r="JK54" s="13">
        <v>7</v>
      </c>
      <c r="JL54" s="13"/>
      <c r="JM54" s="13"/>
      <c r="JN54" s="13"/>
      <c r="JO54" s="13"/>
      <c r="JP54" s="13"/>
      <c r="JQ54" s="13"/>
      <c r="JR54" s="13"/>
      <c r="JS54" s="13">
        <v>1</v>
      </c>
      <c r="JT54" s="13">
        <v>3</v>
      </c>
      <c r="JU54" s="13">
        <v>2</v>
      </c>
      <c r="JV54" s="13"/>
      <c r="JW54" s="13">
        <v>2</v>
      </c>
      <c r="JX54" s="13">
        <v>2</v>
      </c>
      <c r="JY54" s="13">
        <v>1</v>
      </c>
      <c r="JZ54" s="13">
        <v>1</v>
      </c>
      <c r="KA54" s="13">
        <v>1</v>
      </c>
      <c r="KB54" s="13"/>
      <c r="KC54" s="13">
        <v>5</v>
      </c>
      <c r="KD54" s="13">
        <v>2</v>
      </c>
      <c r="KE54" s="13">
        <v>1</v>
      </c>
      <c r="KF54" s="13">
        <v>5</v>
      </c>
      <c r="KG54" s="13"/>
      <c r="KH54" s="13">
        <v>4</v>
      </c>
      <c r="KI54" s="13">
        <v>1</v>
      </c>
      <c r="KJ54" s="13">
        <v>3</v>
      </c>
      <c r="KK54" s="13">
        <v>4</v>
      </c>
      <c r="KL54" s="13">
        <v>2</v>
      </c>
      <c r="KM54" s="13"/>
      <c r="KN54" s="13">
        <v>5</v>
      </c>
      <c r="KO54" s="13">
        <v>3</v>
      </c>
      <c r="KP54" s="13">
        <v>2</v>
      </c>
      <c r="KQ54" s="13">
        <v>6</v>
      </c>
      <c r="KR54" s="13">
        <v>1</v>
      </c>
      <c r="KS54" s="13">
        <v>4</v>
      </c>
      <c r="KT54" s="13"/>
      <c r="KU54" s="13">
        <v>1</v>
      </c>
      <c r="KV54" s="13"/>
      <c r="KW54" s="13">
        <v>3</v>
      </c>
      <c r="KX54" s="13"/>
      <c r="KY54" s="13">
        <v>3</v>
      </c>
      <c r="KZ54" s="13">
        <v>4</v>
      </c>
      <c r="LA54" s="13"/>
      <c r="LB54" s="13">
        <v>2</v>
      </c>
      <c r="LC54" s="13"/>
      <c r="LD54" s="13">
        <v>2</v>
      </c>
      <c r="LE54" s="13">
        <v>1</v>
      </c>
      <c r="LF54" s="13"/>
      <c r="LG54" s="13"/>
      <c r="LH54" s="13"/>
      <c r="LI54" s="13">
        <v>1</v>
      </c>
      <c r="LJ54" s="13"/>
      <c r="LK54" s="13">
        <v>1</v>
      </c>
      <c r="LL54" s="13"/>
      <c r="LM54" s="13"/>
      <c r="LN54" s="13"/>
      <c r="LO54" s="13">
        <v>1</v>
      </c>
      <c r="LP54" s="13">
        <v>1</v>
      </c>
      <c r="LQ54" s="13"/>
      <c r="LR54" s="13">
        <v>1</v>
      </c>
      <c r="LS54" s="13">
        <v>1</v>
      </c>
      <c r="LT54" s="13"/>
      <c r="LU54" s="13"/>
      <c r="LV54" s="13"/>
      <c r="LW54" s="13"/>
      <c r="LX54" s="13"/>
      <c r="LY54" s="13"/>
      <c r="LZ54" s="13">
        <v>1</v>
      </c>
      <c r="MA54" s="13"/>
      <c r="MB54" s="13"/>
      <c r="MC54" s="13">
        <v>1</v>
      </c>
      <c r="MD54" s="13">
        <v>2</v>
      </c>
      <c r="ME54" s="13">
        <v>1</v>
      </c>
      <c r="MF54" s="13">
        <v>1</v>
      </c>
      <c r="MG54" s="13"/>
      <c r="MH54" s="13">
        <v>1</v>
      </c>
      <c r="MI54" s="13"/>
      <c r="MJ54" s="13">
        <v>3</v>
      </c>
      <c r="MK54" s="13">
        <v>1</v>
      </c>
      <c r="ML54" s="13"/>
      <c r="MM54" s="13"/>
      <c r="MN54" s="13">
        <v>1</v>
      </c>
      <c r="MO54" s="13">
        <v>1</v>
      </c>
      <c r="MP54" s="13"/>
      <c r="MQ54" s="13">
        <v>3</v>
      </c>
      <c r="MR54" s="13">
        <v>1</v>
      </c>
      <c r="MS54" s="13">
        <v>1</v>
      </c>
      <c r="MT54" s="13">
        <v>1</v>
      </c>
      <c r="MU54" s="13">
        <v>7</v>
      </c>
      <c r="MV54" s="13"/>
      <c r="MW54" s="13">
        <v>1</v>
      </c>
      <c r="MX54" s="13"/>
      <c r="MY54" s="13"/>
      <c r="MZ54" s="13">
        <v>1</v>
      </c>
      <c r="NA54" s="13"/>
      <c r="NB54" s="13">
        <v>1</v>
      </c>
      <c r="NC54" s="13">
        <v>1</v>
      </c>
      <c r="ND54" s="13"/>
      <c r="NE54" s="13">
        <v>1</v>
      </c>
      <c r="NF54" s="13"/>
      <c r="NG54" s="13"/>
      <c r="NH54" s="13"/>
      <c r="NI54" s="13"/>
      <c r="NJ54" s="13"/>
      <c r="NK54" s="13"/>
      <c r="NL54" s="13"/>
      <c r="NM54" s="13">
        <v>1</v>
      </c>
      <c r="NN54" s="57">
        <v>123</v>
      </c>
      <c r="NO54" s="13">
        <v>5500</v>
      </c>
    </row>
    <row r="55" spans="1:379">
      <c r="A55" s="8" t="s">
        <v>192</v>
      </c>
      <c r="B55" s="235">
        <f t="shared" si="88"/>
        <v>4</v>
      </c>
      <c r="C55" s="235">
        <f t="shared" si="89"/>
        <v>4</v>
      </c>
      <c r="D55" s="235">
        <f t="shared" si="90"/>
        <v>34</v>
      </c>
      <c r="E55" s="235">
        <f t="shared" si="91"/>
        <v>42</v>
      </c>
      <c r="F55" s="235">
        <f t="shared" si="92"/>
        <v>138</v>
      </c>
      <c r="G55" s="235">
        <f t="shared" si="93"/>
        <v>148</v>
      </c>
      <c r="H55" s="235">
        <f t="shared" si="94"/>
        <v>221</v>
      </c>
      <c r="I55" s="235">
        <f t="shared" si="95"/>
        <v>156</v>
      </c>
      <c r="J55" s="235">
        <f t="shared" si="96"/>
        <v>176</v>
      </c>
      <c r="K55" s="235">
        <f t="shared" si="97"/>
        <v>172</v>
      </c>
      <c r="L55" s="235">
        <f t="shared" si="98"/>
        <v>109</v>
      </c>
      <c r="M55" s="235">
        <f t="shared" si="99"/>
        <v>106</v>
      </c>
      <c r="N55" s="235">
        <f t="shared" si="100"/>
        <v>81</v>
      </c>
      <c r="O55" s="235">
        <f t="shared" si="101"/>
        <v>51</v>
      </c>
      <c r="P55" s="235">
        <f t="shared" si="102"/>
        <v>31</v>
      </c>
      <c r="Q55" s="235">
        <f t="shared" si="103"/>
        <v>32</v>
      </c>
      <c r="R55" s="235">
        <f t="shared" si="104"/>
        <v>18</v>
      </c>
      <c r="S55" s="235">
        <f t="shared" si="105"/>
        <v>15</v>
      </c>
      <c r="T55" s="235">
        <f t="shared" si="106"/>
        <v>6</v>
      </c>
      <c r="U55" s="235">
        <f t="shared" si="107"/>
        <v>10</v>
      </c>
      <c r="W55" s="16" t="s">
        <v>190</v>
      </c>
      <c r="X55" s="616">
        <f t="shared" si="108"/>
        <v>29</v>
      </c>
      <c r="Y55" s="616">
        <f t="shared" si="109"/>
        <v>32</v>
      </c>
      <c r="Z55" s="616">
        <f t="shared" si="110"/>
        <v>388</v>
      </c>
      <c r="AA55" s="616">
        <f t="shared" si="111"/>
        <v>437</v>
      </c>
      <c r="AB55" s="616">
        <f t="shared" si="112"/>
        <v>714</v>
      </c>
      <c r="AC55" s="616">
        <f t="shared" si="113"/>
        <v>839</v>
      </c>
      <c r="AD55" s="616">
        <f t="shared" si="114"/>
        <v>647</v>
      </c>
      <c r="AE55" s="616">
        <f t="shared" si="115"/>
        <v>667</v>
      </c>
      <c r="AF55" s="616">
        <f t="shared" si="116"/>
        <v>637</v>
      </c>
      <c r="AG55" s="616">
        <f t="shared" si="117"/>
        <v>691</v>
      </c>
      <c r="AH55" s="616">
        <f t="shared" si="118"/>
        <v>468</v>
      </c>
      <c r="AI55" s="616">
        <f t="shared" si="119"/>
        <v>457</v>
      </c>
      <c r="AJ55" s="616">
        <f t="shared" si="120"/>
        <v>313</v>
      </c>
      <c r="AK55" s="616">
        <f t="shared" si="121"/>
        <v>292</v>
      </c>
      <c r="AL55" s="616">
        <f t="shared" si="122"/>
        <v>208</v>
      </c>
      <c r="AM55" s="616">
        <f t="shared" si="123"/>
        <v>212</v>
      </c>
      <c r="AN55" s="616">
        <f t="shared" si="124"/>
        <v>83</v>
      </c>
      <c r="AO55" s="616">
        <f t="shared" si="125"/>
        <v>108</v>
      </c>
      <c r="AP55" s="616">
        <f t="shared" si="126"/>
        <v>13</v>
      </c>
      <c r="AQ55" s="616">
        <f t="shared" si="127"/>
        <v>33</v>
      </c>
      <c r="AR55" s="616">
        <f t="shared" si="128"/>
        <v>38</v>
      </c>
      <c r="AT55" s="16" t="s">
        <v>190</v>
      </c>
      <c r="AU55" s="13">
        <v>3</v>
      </c>
      <c r="AV55" s="13">
        <v>3</v>
      </c>
      <c r="AW55" s="13">
        <v>3</v>
      </c>
      <c r="AX55" s="13">
        <v>1</v>
      </c>
      <c r="AY55" s="13">
        <v>3</v>
      </c>
      <c r="AZ55" s="13">
        <v>1</v>
      </c>
      <c r="BA55" s="13">
        <v>5</v>
      </c>
      <c r="BB55" s="13">
        <v>3</v>
      </c>
      <c r="BC55" s="13">
        <v>5</v>
      </c>
      <c r="BD55" s="13">
        <v>5</v>
      </c>
      <c r="BE55" s="13">
        <v>3</v>
      </c>
      <c r="BF55" s="13">
        <v>5</v>
      </c>
      <c r="BG55" s="13">
        <v>8</v>
      </c>
      <c r="BH55" s="13">
        <v>35</v>
      </c>
      <c r="BI55" s="13">
        <v>39</v>
      </c>
      <c r="BJ55" s="13">
        <v>57</v>
      </c>
      <c r="BK55" s="13">
        <v>58</v>
      </c>
      <c r="BL55" s="13">
        <v>70</v>
      </c>
      <c r="BM55" s="13">
        <v>81</v>
      </c>
      <c r="BN55" s="13">
        <v>81</v>
      </c>
      <c r="BO55" s="13">
        <v>80</v>
      </c>
      <c r="BP55" s="13">
        <v>85</v>
      </c>
      <c r="BQ55" s="13">
        <v>75</v>
      </c>
      <c r="BR55" s="13">
        <v>76</v>
      </c>
      <c r="BS55" s="13">
        <v>100</v>
      </c>
      <c r="BT55" s="13">
        <v>74</v>
      </c>
      <c r="BU55" s="13">
        <v>91</v>
      </c>
      <c r="BV55" s="13">
        <v>76</v>
      </c>
      <c r="BW55" s="13">
        <v>84</v>
      </c>
      <c r="BX55" s="13">
        <v>98</v>
      </c>
      <c r="BY55" s="13">
        <v>62</v>
      </c>
      <c r="BZ55" s="13">
        <v>65</v>
      </c>
      <c r="CA55" s="13">
        <v>72</v>
      </c>
      <c r="CB55" s="13">
        <v>74</v>
      </c>
      <c r="CC55" s="13">
        <v>63</v>
      </c>
      <c r="CD55" s="13">
        <v>70</v>
      </c>
      <c r="CE55" s="13">
        <v>64</v>
      </c>
      <c r="CF55" s="13">
        <v>56</v>
      </c>
      <c r="CG55" s="13">
        <v>64</v>
      </c>
      <c r="CH55" s="13">
        <v>77</v>
      </c>
      <c r="CI55" s="13">
        <v>72</v>
      </c>
      <c r="CJ55" s="13">
        <v>71</v>
      </c>
      <c r="CK55" s="13">
        <v>70</v>
      </c>
      <c r="CL55" s="13">
        <v>68</v>
      </c>
      <c r="CM55" s="13">
        <v>63</v>
      </c>
      <c r="CN55" s="13">
        <v>87</v>
      </c>
      <c r="CO55" s="13">
        <v>66</v>
      </c>
      <c r="CP55" s="13">
        <v>70</v>
      </c>
      <c r="CQ55" s="13">
        <v>61</v>
      </c>
      <c r="CR55" s="13">
        <v>63</v>
      </c>
      <c r="CS55" s="13">
        <v>45</v>
      </c>
      <c r="CT55" s="13">
        <v>40</v>
      </c>
      <c r="CU55" s="13">
        <v>40</v>
      </c>
      <c r="CV55" s="13">
        <v>47</v>
      </c>
      <c r="CW55" s="13">
        <v>54</v>
      </c>
      <c r="CX55" s="13">
        <v>54</v>
      </c>
      <c r="CY55" s="13">
        <v>46</v>
      </c>
      <c r="CZ55" s="13">
        <v>44</v>
      </c>
      <c r="DA55" s="13">
        <v>46</v>
      </c>
      <c r="DB55" s="13">
        <v>41</v>
      </c>
      <c r="DC55" s="13">
        <v>29</v>
      </c>
      <c r="DD55" s="13">
        <v>28</v>
      </c>
      <c r="DE55" s="13">
        <v>28</v>
      </c>
      <c r="DF55" s="13">
        <v>43</v>
      </c>
      <c r="DG55" s="13">
        <v>36</v>
      </c>
      <c r="DH55" s="13">
        <v>24</v>
      </c>
      <c r="DI55" s="13">
        <v>23</v>
      </c>
      <c r="DJ55" s="13">
        <v>27</v>
      </c>
      <c r="DK55" s="13">
        <v>30</v>
      </c>
      <c r="DL55" s="13">
        <v>24</v>
      </c>
      <c r="DM55" s="13">
        <v>27</v>
      </c>
      <c r="DN55" s="13">
        <v>31</v>
      </c>
      <c r="DO55" s="13">
        <v>22</v>
      </c>
      <c r="DP55" s="13">
        <v>21</v>
      </c>
      <c r="DQ55" s="13">
        <v>22</v>
      </c>
      <c r="DR55" s="13">
        <v>19</v>
      </c>
      <c r="DS55" s="13">
        <v>20</v>
      </c>
      <c r="DT55" s="13">
        <v>15</v>
      </c>
      <c r="DU55" s="13">
        <v>16</v>
      </c>
      <c r="DV55" s="13">
        <v>19</v>
      </c>
      <c r="DW55" s="13">
        <v>22</v>
      </c>
      <c r="DX55" s="13">
        <v>12</v>
      </c>
      <c r="DY55" s="13">
        <v>14</v>
      </c>
      <c r="DZ55" s="13">
        <v>10</v>
      </c>
      <c r="EA55" s="13">
        <v>2</v>
      </c>
      <c r="EB55" s="13">
        <v>11</v>
      </c>
      <c r="EC55" s="13">
        <v>8</v>
      </c>
      <c r="ED55" s="13">
        <v>13</v>
      </c>
      <c r="EE55" s="13">
        <v>9</v>
      </c>
      <c r="EF55" s="13">
        <v>7</v>
      </c>
      <c r="EG55" s="13">
        <v>11</v>
      </c>
      <c r="EH55" s="13">
        <v>3</v>
      </c>
      <c r="EI55" s="13">
        <v>5</v>
      </c>
      <c r="EJ55" s="13">
        <v>5</v>
      </c>
      <c r="EK55" s="13"/>
      <c r="EL55" s="13">
        <v>2</v>
      </c>
      <c r="EM55" s="13">
        <v>1</v>
      </c>
      <c r="EN55" s="13">
        <v>1</v>
      </c>
      <c r="EO55" s="13">
        <v>1</v>
      </c>
      <c r="EP55" s="13">
        <v>1</v>
      </c>
      <c r="EQ55" s="13">
        <v>1</v>
      </c>
      <c r="ER55" s="13">
        <v>1</v>
      </c>
      <c r="ES55" s="13">
        <v>1</v>
      </c>
      <c r="ET55" s="13"/>
      <c r="EU55" s="13"/>
      <c r="EV55" s="13"/>
      <c r="EW55" s="13"/>
      <c r="EX55" s="13"/>
      <c r="EY55" s="13"/>
      <c r="EZ55" s="13"/>
      <c r="FA55" s="13"/>
      <c r="FB55" s="13"/>
      <c r="FC55" s="57">
        <v>3768</v>
      </c>
      <c r="FD55" s="13">
        <v>3768</v>
      </c>
      <c r="FE55" s="16" t="s">
        <v>190</v>
      </c>
      <c r="FF55" s="13">
        <v>3</v>
      </c>
      <c r="FG55" s="13">
        <v>5</v>
      </c>
      <c r="FH55" s="13">
        <v>5</v>
      </c>
      <c r="FI55" s="13">
        <v>2</v>
      </c>
      <c r="FJ55" s="13">
        <v>1</v>
      </c>
      <c r="FK55" s="13">
        <v>3</v>
      </c>
      <c r="FL55" s="13">
        <v>2</v>
      </c>
      <c r="FM55" s="13">
        <v>4</v>
      </c>
      <c r="FN55" s="13">
        <v>3</v>
      </c>
      <c r="FO55" s="13">
        <v>1</v>
      </c>
      <c r="FP55" s="13">
        <v>5</v>
      </c>
      <c r="FQ55" s="13">
        <v>7</v>
      </c>
      <c r="FR55" s="13">
        <v>11</v>
      </c>
      <c r="FS55" s="13">
        <v>23</v>
      </c>
      <c r="FT55" s="13">
        <v>31</v>
      </c>
      <c r="FU55" s="13">
        <v>41</v>
      </c>
      <c r="FV55" s="13">
        <v>55</v>
      </c>
      <c r="FW55" s="13">
        <v>53</v>
      </c>
      <c r="FX55" s="13">
        <v>78</v>
      </c>
      <c r="FY55" s="13">
        <v>84</v>
      </c>
      <c r="FZ55" s="13">
        <v>53</v>
      </c>
      <c r="GA55" s="13">
        <v>79</v>
      </c>
      <c r="GB55" s="13">
        <v>74</v>
      </c>
      <c r="GC55" s="13">
        <v>81</v>
      </c>
      <c r="GD55" s="13">
        <v>66</v>
      </c>
      <c r="GE55" s="13">
        <v>86</v>
      </c>
      <c r="GF55" s="13">
        <v>64</v>
      </c>
      <c r="GG55" s="13">
        <v>71</v>
      </c>
      <c r="GH55" s="13">
        <v>79</v>
      </c>
      <c r="GI55" s="13">
        <v>61</v>
      </c>
      <c r="GJ55" s="13">
        <v>91</v>
      </c>
      <c r="GK55" s="13">
        <v>62</v>
      </c>
      <c r="GL55" s="13">
        <v>80</v>
      </c>
      <c r="GM55" s="13">
        <v>55</v>
      </c>
      <c r="GN55" s="13">
        <v>65</v>
      </c>
      <c r="GO55" s="13">
        <v>51</v>
      </c>
      <c r="GP55" s="13">
        <v>51</v>
      </c>
      <c r="GQ55" s="13">
        <v>71</v>
      </c>
      <c r="GR55" s="13">
        <v>58</v>
      </c>
      <c r="GS55" s="13">
        <v>63</v>
      </c>
      <c r="GT55" s="13">
        <v>67</v>
      </c>
      <c r="GU55" s="13">
        <v>59</v>
      </c>
      <c r="GV55" s="13">
        <v>56</v>
      </c>
      <c r="GW55" s="13">
        <v>67</v>
      </c>
      <c r="GX55" s="13">
        <v>76</v>
      </c>
      <c r="GY55" s="13">
        <v>73</v>
      </c>
      <c r="GZ55" s="13">
        <v>58</v>
      </c>
      <c r="HA55" s="13">
        <v>67</v>
      </c>
      <c r="HB55" s="13">
        <v>56</v>
      </c>
      <c r="HC55" s="13">
        <v>58</v>
      </c>
      <c r="HD55" s="13">
        <v>58</v>
      </c>
      <c r="HE55" s="13">
        <v>55</v>
      </c>
      <c r="HF55" s="13">
        <v>33</v>
      </c>
      <c r="HG55" s="13">
        <v>53</v>
      </c>
      <c r="HH55" s="13">
        <v>55</v>
      </c>
      <c r="HI55" s="13">
        <v>61</v>
      </c>
      <c r="HJ55" s="13">
        <v>34</v>
      </c>
      <c r="HK55" s="13">
        <v>36</v>
      </c>
      <c r="HL55" s="13">
        <v>42</v>
      </c>
      <c r="HM55" s="13">
        <v>41</v>
      </c>
      <c r="HN55" s="13">
        <v>33</v>
      </c>
      <c r="HO55" s="13">
        <v>30</v>
      </c>
      <c r="HP55" s="13">
        <v>43</v>
      </c>
      <c r="HQ55" s="13">
        <v>37</v>
      </c>
      <c r="HR55" s="13">
        <v>31</v>
      </c>
      <c r="HS55" s="13">
        <v>26</v>
      </c>
      <c r="HT55" s="13">
        <v>32</v>
      </c>
      <c r="HU55" s="13">
        <v>26</v>
      </c>
      <c r="HV55" s="13">
        <v>29</v>
      </c>
      <c r="HW55" s="13">
        <v>26</v>
      </c>
      <c r="HX55" s="13">
        <v>25</v>
      </c>
      <c r="HY55" s="13">
        <v>20</v>
      </c>
      <c r="HZ55" s="13">
        <v>28</v>
      </c>
      <c r="IA55" s="13">
        <v>16</v>
      </c>
      <c r="IB55" s="13">
        <v>21</v>
      </c>
      <c r="IC55" s="13">
        <v>22</v>
      </c>
      <c r="ID55" s="13">
        <v>24</v>
      </c>
      <c r="IE55" s="13">
        <v>16</v>
      </c>
      <c r="IF55" s="13">
        <v>22</v>
      </c>
      <c r="IG55" s="13">
        <v>14</v>
      </c>
      <c r="IH55" s="13">
        <v>15</v>
      </c>
      <c r="II55" s="13">
        <v>17</v>
      </c>
      <c r="IJ55" s="13">
        <v>8</v>
      </c>
      <c r="IK55" s="13">
        <v>11</v>
      </c>
      <c r="IL55" s="13">
        <v>8</v>
      </c>
      <c r="IM55" s="13">
        <v>9</v>
      </c>
      <c r="IN55" s="13">
        <v>5</v>
      </c>
      <c r="IO55" s="13">
        <v>7</v>
      </c>
      <c r="IP55" s="13">
        <v>2</v>
      </c>
      <c r="IQ55" s="13">
        <v>1</v>
      </c>
      <c r="IR55" s="13">
        <v>3</v>
      </c>
      <c r="IS55" s="13">
        <v>2</v>
      </c>
      <c r="IT55" s="13">
        <v>2</v>
      </c>
      <c r="IU55" s="13">
        <v>3</v>
      </c>
      <c r="IV55" s="13">
        <v>2</v>
      </c>
      <c r="IW55" s="13"/>
      <c r="IX55" s="13"/>
      <c r="IY55" s="13">
        <v>1</v>
      </c>
      <c r="IZ55" s="13"/>
      <c r="JA55" s="13"/>
      <c r="JB55" s="13"/>
      <c r="JC55" s="13"/>
      <c r="JD55" s="13"/>
      <c r="JE55" s="13"/>
      <c r="JF55" s="13"/>
      <c r="JG55" s="13"/>
      <c r="JH55" s="13"/>
      <c r="JI55" s="57">
        <v>3500</v>
      </c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>
        <v>1</v>
      </c>
      <c r="JU55" s="13"/>
      <c r="JV55" s="13">
        <v>1</v>
      </c>
      <c r="JW55" s="13"/>
      <c r="JX55" s="13">
        <v>1</v>
      </c>
      <c r="JY55" s="13">
        <v>1</v>
      </c>
      <c r="JZ55" s="13">
        <v>2</v>
      </c>
      <c r="KA55" s="13">
        <v>2</v>
      </c>
      <c r="KB55" s="13">
        <v>2</v>
      </c>
      <c r="KC55" s="13">
        <v>2</v>
      </c>
      <c r="KD55" s="13">
        <v>1</v>
      </c>
      <c r="KE55" s="13"/>
      <c r="KF55" s="13"/>
      <c r="KG55" s="13">
        <v>1</v>
      </c>
      <c r="KH55" s="13"/>
      <c r="KI55" s="13"/>
      <c r="KJ55" s="13"/>
      <c r="KK55" s="13"/>
      <c r="KL55" s="13"/>
      <c r="KM55" s="13"/>
      <c r="KN55" s="13"/>
      <c r="KO55" s="13">
        <v>1</v>
      </c>
      <c r="KP55" s="13">
        <v>3</v>
      </c>
      <c r="KQ55" s="13">
        <v>1</v>
      </c>
      <c r="KR55" s="13">
        <v>1</v>
      </c>
      <c r="KS55" s="13">
        <v>2</v>
      </c>
      <c r="KT55" s="13"/>
      <c r="KU55" s="13">
        <v>1</v>
      </c>
      <c r="KV55" s="13"/>
      <c r="KW55" s="13"/>
      <c r="KX55" s="13"/>
      <c r="KY55" s="13">
        <v>3</v>
      </c>
      <c r="KZ55" s="13">
        <v>4</v>
      </c>
      <c r="LA55" s="13">
        <v>2</v>
      </c>
      <c r="LB55" s="13">
        <v>1</v>
      </c>
      <c r="LC55" s="13"/>
      <c r="LD55" s="13">
        <v>1</v>
      </c>
      <c r="LE55" s="13"/>
      <c r="LF55" s="13"/>
      <c r="LG55" s="13"/>
      <c r="LH55" s="13"/>
      <c r="LI55" s="13"/>
      <c r="LJ55" s="13"/>
      <c r="LK55" s="13"/>
      <c r="LL55" s="13"/>
      <c r="LM55" s="13"/>
      <c r="LN55" s="13">
        <v>1</v>
      </c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>
        <v>1</v>
      </c>
      <c r="MM55" s="13"/>
      <c r="MN55" s="13">
        <v>1</v>
      </c>
      <c r="MO55" s="13"/>
      <c r="MP55" s="13"/>
      <c r="MQ55" s="13"/>
      <c r="MR55" s="13"/>
      <c r="MS55" s="13"/>
      <c r="MT55" s="13"/>
      <c r="MU55" s="13"/>
      <c r="MV55" s="13"/>
      <c r="MW55" s="13">
        <v>1</v>
      </c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57">
        <v>38</v>
      </c>
      <c r="NO55" s="13">
        <v>3538</v>
      </c>
    </row>
    <row r="56" spans="1:379">
      <c r="A56" s="8" t="s">
        <v>67</v>
      </c>
      <c r="B56" s="235">
        <f t="shared" si="88"/>
        <v>9</v>
      </c>
      <c r="C56" s="235">
        <f t="shared" si="89"/>
        <v>4</v>
      </c>
      <c r="D56" s="235">
        <f t="shared" si="90"/>
        <v>63</v>
      </c>
      <c r="E56" s="235">
        <f t="shared" si="91"/>
        <v>69</v>
      </c>
      <c r="F56" s="235">
        <f t="shared" si="92"/>
        <v>217</v>
      </c>
      <c r="G56" s="235">
        <f t="shared" si="93"/>
        <v>257</v>
      </c>
      <c r="H56" s="235">
        <f t="shared" si="94"/>
        <v>264</v>
      </c>
      <c r="I56" s="235">
        <f t="shared" si="95"/>
        <v>267</v>
      </c>
      <c r="J56" s="235">
        <f t="shared" si="96"/>
        <v>237</v>
      </c>
      <c r="K56" s="235">
        <f t="shared" si="97"/>
        <v>283</v>
      </c>
      <c r="L56" s="235">
        <f t="shared" si="98"/>
        <v>189</v>
      </c>
      <c r="M56" s="235">
        <f t="shared" si="99"/>
        <v>247</v>
      </c>
      <c r="N56" s="235">
        <f t="shared" si="100"/>
        <v>125</v>
      </c>
      <c r="O56" s="235">
        <f t="shared" si="101"/>
        <v>108</v>
      </c>
      <c r="P56" s="235">
        <f t="shared" si="102"/>
        <v>85</v>
      </c>
      <c r="Q56" s="235">
        <f t="shared" si="103"/>
        <v>75</v>
      </c>
      <c r="R56" s="235">
        <f t="shared" si="104"/>
        <v>25</v>
      </c>
      <c r="S56" s="235">
        <f t="shared" si="105"/>
        <v>42</v>
      </c>
      <c r="T56" s="235">
        <f t="shared" si="106"/>
        <v>6</v>
      </c>
      <c r="U56" s="235">
        <f t="shared" si="107"/>
        <v>14</v>
      </c>
      <c r="W56" s="16" t="s">
        <v>62</v>
      </c>
      <c r="X56" s="616">
        <f t="shared" si="108"/>
        <v>60</v>
      </c>
      <c r="Y56" s="616">
        <f t="shared" si="109"/>
        <v>42</v>
      </c>
      <c r="Z56" s="616">
        <f t="shared" si="110"/>
        <v>213</v>
      </c>
      <c r="AA56" s="616">
        <f t="shared" si="111"/>
        <v>264</v>
      </c>
      <c r="AB56" s="616">
        <f t="shared" si="112"/>
        <v>608</v>
      </c>
      <c r="AC56" s="616">
        <f t="shared" si="113"/>
        <v>562</v>
      </c>
      <c r="AD56" s="616">
        <f t="shared" si="114"/>
        <v>547</v>
      </c>
      <c r="AE56" s="616">
        <f t="shared" si="115"/>
        <v>548</v>
      </c>
      <c r="AF56" s="616">
        <f t="shared" si="116"/>
        <v>535</v>
      </c>
      <c r="AG56" s="616">
        <f t="shared" si="117"/>
        <v>550</v>
      </c>
      <c r="AH56" s="616">
        <f t="shared" si="118"/>
        <v>421</v>
      </c>
      <c r="AI56" s="616">
        <f t="shared" si="119"/>
        <v>420</v>
      </c>
      <c r="AJ56" s="616">
        <f t="shared" si="120"/>
        <v>286</v>
      </c>
      <c r="AK56" s="616">
        <f t="shared" si="121"/>
        <v>256</v>
      </c>
      <c r="AL56" s="616">
        <f t="shared" si="122"/>
        <v>162</v>
      </c>
      <c r="AM56" s="616">
        <f t="shared" si="123"/>
        <v>156</v>
      </c>
      <c r="AN56" s="616">
        <f t="shared" si="124"/>
        <v>59</v>
      </c>
      <c r="AO56" s="616">
        <f t="shared" si="125"/>
        <v>86</v>
      </c>
      <c r="AP56" s="616">
        <f t="shared" si="126"/>
        <v>10</v>
      </c>
      <c r="AQ56" s="616">
        <f t="shared" si="127"/>
        <v>22</v>
      </c>
      <c r="AR56" s="616">
        <f t="shared" si="128"/>
        <v>46</v>
      </c>
      <c r="AT56" s="16" t="s">
        <v>62</v>
      </c>
      <c r="AU56" s="13">
        <v>1</v>
      </c>
      <c r="AV56" s="13">
        <v>5</v>
      </c>
      <c r="AW56" s="13">
        <v>6</v>
      </c>
      <c r="AX56" s="13">
        <v>8</v>
      </c>
      <c r="AY56" s="13">
        <v>2</v>
      </c>
      <c r="AZ56" s="13">
        <v>2</v>
      </c>
      <c r="BA56" s="13">
        <v>5</v>
      </c>
      <c r="BB56" s="13">
        <v>2</v>
      </c>
      <c r="BC56" s="13">
        <v>4</v>
      </c>
      <c r="BD56" s="13">
        <v>7</v>
      </c>
      <c r="BE56" s="13">
        <v>9</v>
      </c>
      <c r="BF56" s="13">
        <v>7</v>
      </c>
      <c r="BG56" s="13">
        <v>18</v>
      </c>
      <c r="BH56" s="13">
        <v>12</v>
      </c>
      <c r="BI56" s="13">
        <v>19</v>
      </c>
      <c r="BJ56" s="13">
        <v>27</v>
      </c>
      <c r="BK56" s="13">
        <v>39</v>
      </c>
      <c r="BL56" s="13">
        <v>46</v>
      </c>
      <c r="BM56" s="13">
        <v>37</v>
      </c>
      <c r="BN56" s="13">
        <v>50</v>
      </c>
      <c r="BO56" s="13">
        <v>46</v>
      </c>
      <c r="BP56" s="13">
        <v>53</v>
      </c>
      <c r="BQ56" s="13">
        <v>59</v>
      </c>
      <c r="BR56" s="13">
        <v>40</v>
      </c>
      <c r="BS56" s="13">
        <v>54</v>
      </c>
      <c r="BT56" s="13">
        <v>70</v>
      </c>
      <c r="BU56" s="13">
        <v>54</v>
      </c>
      <c r="BV56" s="13">
        <v>57</v>
      </c>
      <c r="BW56" s="13">
        <v>59</v>
      </c>
      <c r="BX56" s="13">
        <v>70</v>
      </c>
      <c r="BY56" s="13">
        <v>81</v>
      </c>
      <c r="BZ56" s="13">
        <v>59</v>
      </c>
      <c r="CA56" s="13">
        <v>54</v>
      </c>
      <c r="CB56" s="13">
        <v>45</v>
      </c>
      <c r="CC56" s="13">
        <v>37</v>
      </c>
      <c r="CD56" s="13">
        <v>59</v>
      </c>
      <c r="CE56" s="13">
        <v>67</v>
      </c>
      <c r="CF56" s="13">
        <v>45</v>
      </c>
      <c r="CG56" s="13">
        <v>50</v>
      </c>
      <c r="CH56" s="13">
        <v>51</v>
      </c>
      <c r="CI56" s="13">
        <v>54</v>
      </c>
      <c r="CJ56" s="13">
        <v>56</v>
      </c>
      <c r="CK56" s="13">
        <v>61</v>
      </c>
      <c r="CL56" s="13">
        <v>63</v>
      </c>
      <c r="CM56" s="13">
        <v>54</v>
      </c>
      <c r="CN56" s="13">
        <v>62</v>
      </c>
      <c r="CO56" s="13">
        <v>44</v>
      </c>
      <c r="CP56" s="13">
        <v>49</v>
      </c>
      <c r="CQ56" s="13">
        <v>46</v>
      </c>
      <c r="CR56" s="13">
        <v>61</v>
      </c>
      <c r="CS56" s="13">
        <v>49</v>
      </c>
      <c r="CT56" s="13">
        <v>45</v>
      </c>
      <c r="CU56" s="13">
        <v>34</v>
      </c>
      <c r="CV56" s="13">
        <v>42</v>
      </c>
      <c r="CW56" s="13">
        <v>48</v>
      </c>
      <c r="CX56" s="13">
        <v>44</v>
      </c>
      <c r="CY56" s="13">
        <v>44</v>
      </c>
      <c r="CZ56" s="13">
        <v>35</v>
      </c>
      <c r="DA56" s="13">
        <v>38</v>
      </c>
      <c r="DB56" s="13">
        <v>41</v>
      </c>
      <c r="DC56" s="13">
        <v>29</v>
      </c>
      <c r="DD56" s="13">
        <v>29</v>
      </c>
      <c r="DE56" s="13">
        <v>33</v>
      </c>
      <c r="DF56" s="13">
        <v>31</v>
      </c>
      <c r="DG56" s="13">
        <v>28</v>
      </c>
      <c r="DH56" s="13">
        <v>22</v>
      </c>
      <c r="DI56" s="13">
        <v>31</v>
      </c>
      <c r="DJ56" s="13">
        <v>21</v>
      </c>
      <c r="DK56" s="13">
        <v>17</v>
      </c>
      <c r="DL56" s="13">
        <v>15</v>
      </c>
      <c r="DM56" s="13">
        <v>14</v>
      </c>
      <c r="DN56" s="13">
        <v>21</v>
      </c>
      <c r="DO56" s="13">
        <v>16</v>
      </c>
      <c r="DP56" s="13">
        <v>19</v>
      </c>
      <c r="DQ56" s="13">
        <v>16</v>
      </c>
      <c r="DR56" s="13">
        <v>16</v>
      </c>
      <c r="DS56" s="13">
        <v>16</v>
      </c>
      <c r="DT56" s="13">
        <v>6</v>
      </c>
      <c r="DU56" s="13">
        <v>13</v>
      </c>
      <c r="DV56" s="13">
        <v>19</v>
      </c>
      <c r="DW56" s="13">
        <v>14</v>
      </c>
      <c r="DX56" s="13">
        <v>8</v>
      </c>
      <c r="DY56" s="13">
        <v>9</v>
      </c>
      <c r="DZ56" s="13">
        <v>11</v>
      </c>
      <c r="EA56" s="13">
        <v>6</v>
      </c>
      <c r="EB56" s="13">
        <v>8</v>
      </c>
      <c r="EC56" s="13">
        <v>10</v>
      </c>
      <c r="ED56" s="13">
        <v>5</v>
      </c>
      <c r="EE56" s="13">
        <v>8</v>
      </c>
      <c r="EF56" s="13">
        <v>7</v>
      </c>
      <c r="EG56" s="13">
        <v>4</v>
      </c>
      <c r="EH56" s="13">
        <v>2</v>
      </c>
      <c r="EI56" s="13">
        <v>3</v>
      </c>
      <c r="EJ56" s="13">
        <v>1</v>
      </c>
      <c r="EK56" s="13">
        <v>5</v>
      </c>
      <c r="EL56" s="13">
        <v>1</v>
      </c>
      <c r="EM56" s="13">
        <v>2</v>
      </c>
      <c r="EN56" s="13">
        <v>1</v>
      </c>
      <c r="EO56" s="13">
        <v>2</v>
      </c>
      <c r="EP56" s="13">
        <v>1</v>
      </c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57">
        <v>2906</v>
      </c>
      <c r="FD56" s="13">
        <v>2906</v>
      </c>
      <c r="FE56" s="16" t="s">
        <v>62</v>
      </c>
      <c r="FF56" s="13">
        <v>3</v>
      </c>
      <c r="FG56" s="13">
        <v>12</v>
      </c>
      <c r="FH56" s="13">
        <v>8</v>
      </c>
      <c r="FI56" s="13">
        <v>6</v>
      </c>
      <c r="FJ56" s="13">
        <v>1</v>
      </c>
      <c r="FK56" s="13">
        <v>3</v>
      </c>
      <c r="FL56" s="13">
        <v>5</v>
      </c>
      <c r="FM56" s="13">
        <v>9</v>
      </c>
      <c r="FN56" s="13">
        <v>5</v>
      </c>
      <c r="FO56" s="13">
        <v>8</v>
      </c>
      <c r="FP56" s="13">
        <v>7</v>
      </c>
      <c r="FQ56" s="13">
        <v>8</v>
      </c>
      <c r="FR56" s="13">
        <v>8</v>
      </c>
      <c r="FS56" s="13">
        <v>6</v>
      </c>
      <c r="FT56" s="13">
        <v>20</v>
      </c>
      <c r="FU56" s="13">
        <v>26</v>
      </c>
      <c r="FV56" s="13">
        <v>22</v>
      </c>
      <c r="FW56" s="13">
        <v>37</v>
      </c>
      <c r="FX56" s="13">
        <v>39</v>
      </c>
      <c r="FY56" s="13">
        <v>40</v>
      </c>
      <c r="FZ56" s="13">
        <v>46</v>
      </c>
      <c r="GA56" s="13">
        <v>64</v>
      </c>
      <c r="GB56" s="13">
        <v>55</v>
      </c>
      <c r="GC56" s="13">
        <v>61</v>
      </c>
      <c r="GD56" s="13">
        <v>66</v>
      </c>
      <c r="GE56" s="13">
        <v>70</v>
      </c>
      <c r="GF56" s="13">
        <v>56</v>
      </c>
      <c r="GG56" s="13">
        <v>58</v>
      </c>
      <c r="GH56" s="13">
        <v>60</v>
      </c>
      <c r="GI56" s="13">
        <v>72</v>
      </c>
      <c r="GJ56" s="13">
        <v>70</v>
      </c>
      <c r="GK56" s="13">
        <v>67</v>
      </c>
      <c r="GL56" s="13">
        <v>43</v>
      </c>
      <c r="GM56" s="13">
        <v>53</v>
      </c>
      <c r="GN56" s="13">
        <v>50</v>
      </c>
      <c r="GO56" s="13">
        <v>49</v>
      </c>
      <c r="GP56" s="13">
        <v>51</v>
      </c>
      <c r="GQ56" s="13">
        <v>51</v>
      </c>
      <c r="GR56" s="13">
        <v>64</v>
      </c>
      <c r="GS56" s="13">
        <v>49</v>
      </c>
      <c r="GT56" s="13">
        <v>51</v>
      </c>
      <c r="GU56" s="13">
        <v>80</v>
      </c>
      <c r="GV56" s="13">
        <v>80</v>
      </c>
      <c r="GW56" s="13">
        <v>60</v>
      </c>
      <c r="GX56" s="13">
        <v>42</v>
      </c>
      <c r="GY56" s="13">
        <v>43</v>
      </c>
      <c r="GZ56" s="13">
        <v>39</v>
      </c>
      <c r="HA56" s="13">
        <v>53</v>
      </c>
      <c r="HB56" s="13">
        <v>36</v>
      </c>
      <c r="HC56" s="13">
        <v>51</v>
      </c>
      <c r="HD56" s="13">
        <v>59</v>
      </c>
      <c r="HE56" s="13">
        <v>42</v>
      </c>
      <c r="HF56" s="13">
        <v>39</v>
      </c>
      <c r="HG56" s="13">
        <v>49</v>
      </c>
      <c r="HH56" s="13">
        <v>27</v>
      </c>
      <c r="HI56" s="13">
        <v>42</v>
      </c>
      <c r="HJ56" s="13">
        <v>46</v>
      </c>
      <c r="HK56" s="13">
        <v>45</v>
      </c>
      <c r="HL56" s="13">
        <v>36</v>
      </c>
      <c r="HM56" s="13">
        <v>36</v>
      </c>
      <c r="HN56" s="13">
        <v>44</v>
      </c>
      <c r="HO56" s="13">
        <v>29</v>
      </c>
      <c r="HP56" s="13">
        <v>27</v>
      </c>
      <c r="HQ56" s="13">
        <v>33</v>
      </c>
      <c r="HR56" s="13">
        <v>31</v>
      </c>
      <c r="HS56" s="13">
        <v>22</v>
      </c>
      <c r="HT56" s="13">
        <v>31</v>
      </c>
      <c r="HU56" s="13">
        <v>27</v>
      </c>
      <c r="HV56" s="13">
        <v>26</v>
      </c>
      <c r="HW56" s="13">
        <v>16</v>
      </c>
      <c r="HX56" s="13">
        <v>30</v>
      </c>
      <c r="HY56" s="13">
        <v>22</v>
      </c>
      <c r="HZ56" s="13">
        <v>17</v>
      </c>
      <c r="IA56" s="13">
        <v>11</v>
      </c>
      <c r="IB56" s="13">
        <v>20</v>
      </c>
      <c r="IC56" s="13">
        <v>14</v>
      </c>
      <c r="ID56" s="13">
        <v>10</v>
      </c>
      <c r="IE56" s="13">
        <v>20</v>
      </c>
      <c r="IF56" s="13">
        <v>6</v>
      </c>
      <c r="IG56" s="13">
        <v>12</v>
      </c>
      <c r="IH56" s="13">
        <v>16</v>
      </c>
      <c r="II56" s="13">
        <v>10</v>
      </c>
      <c r="IJ56" s="13">
        <v>8</v>
      </c>
      <c r="IK56" s="13">
        <v>4</v>
      </c>
      <c r="IL56" s="13">
        <v>3</v>
      </c>
      <c r="IM56" s="13">
        <v>2</v>
      </c>
      <c r="IN56" s="13">
        <v>3</v>
      </c>
      <c r="IO56" s="13">
        <v>4</v>
      </c>
      <c r="IP56" s="13">
        <v>5</v>
      </c>
      <c r="IQ56" s="13">
        <v>4</v>
      </c>
      <c r="IR56" s="13">
        <v>2</v>
      </c>
      <c r="IS56" s="13">
        <v>3</v>
      </c>
      <c r="IT56" s="13">
        <v>1</v>
      </c>
      <c r="IU56" s="13">
        <v>1</v>
      </c>
      <c r="IV56" s="13"/>
      <c r="IW56" s="13"/>
      <c r="IX56" s="13">
        <v>1</v>
      </c>
      <c r="IY56" s="13">
        <v>1</v>
      </c>
      <c r="IZ56" s="13"/>
      <c r="JA56" s="13"/>
      <c r="JB56" s="13">
        <v>1</v>
      </c>
      <c r="JC56" s="13"/>
      <c r="JD56" s="13"/>
      <c r="JE56" s="13"/>
      <c r="JF56" s="13"/>
      <c r="JG56" s="13"/>
      <c r="JH56" s="13"/>
      <c r="JI56" s="57">
        <v>2901</v>
      </c>
      <c r="JJ56" s="13"/>
      <c r="JK56" s="13"/>
      <c r="JL56" s="13"/>
      <c r="JM56" s="13"/>
      <c r="JN56" s="13"/>
      <c r="JO56" s="13"/>
      <c r="JP56" s="13"/>
      <c r="JQ56" s="13">
        <v>1</v>
      </c>
      <c r="JR56" s="13"/>
      <c r="JS56" s="13">
        <v>1</v>
      </c>
      <c r="JT56" s="13">
        <v>1</v>
      </c>
      <c r="JU56" s="13"/>
      <c r="JV56" s="13">
        <v>1</v>
      </c>
      <c r="JW56" s="13"/>
      <c r="JX56" s="13"/>
      <c r="JY56" s="13"/>
      <c r="JZ56" s="13">
        <v>1</v>
      </c>
      <c r="KA56" s="13">
        <v>1</v>
      </c>
      <c r="KB56" s="13">
        <v>1</v>
      </c>
      <c r="KC56" s="13">
        <v>1</v>
      </c>
      <c r="KD56" s="13"/>
      <c r="KE56" s="13">
        <v>1</v>
      </c>
      <c r="KF56" s="13">
        <v>1</v>
      </c>
      <c r="KG56" s="13">
        <v>2</v>
      </c>
      <c r="KH56" s="13">
        <v>1</v>
      </c>
      <c r="KI56" s="13">
        <v>1</v>
      </c>
      <c r="KJ56" s="13">
        <v>1</v>
      </c>
      <c r="KK56" s="13">
        <v>1</v>
      </c>
      <c r="KL56" s="13">
        <v>1</v>
      </c>
      <c r="KM56" s="13"/>
      <c r="KN56" s="13"/>
      <c r="KO56" s="13"/>
      <c r="KP56" s="13">
        <v>3</v>
      </c>
      <c r="KQ56" s="13">
        <v>3</v>
      </c>
      <c r="KR56" s="13">
        <v>1</v>
      </c>
      <c r="KS56" s="13"/>
      <c r="KT56" s="13"/>
      <c r="KU56" s="13"/>
      <c r="KV56" s="13"/>
      <c r="KW56" s="13">
        <v>1</v>
      </c>
      <c r="KX56" s="13"/>
      <c r="KY56" s="13">
        <v>1</v>
      </c>
      <c r="KZ56" s="13"/>
      <c r="LA56" s="13">
        <v>1</v>
      </c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>
        <v>2</v>
      </c>
      <c r="LZ56" s="13"/>
      <c r="MA56" s="13"/>
      <c r="MB56" s="13"/>
      <c r="MC56" s="13"/>
      <c r="MD56" s="13"/>
      <c r="ME56" s="13"/>
      <c r="MF56" s="13"/>
      <c r="MG56" s="13">
        <v>1</v>
      </c>
      <c r="MH56" s="13"/>
      <c r="MI56" s="13"/>
      <c r="MJ56" s="13"/>
      <c r="MK56" s="13"/>
      <c r="ML56" s="13"/>
      <c r="MM56" s="13"/>
      <c r="MN56" s="13"/>
      <c r="MO56" s="13"/>
      <c r="MP56" s="13">
        <v>2</v>
      </c>
      <c r="MQ56" s="13">
        <v>1</v>
      </c>
      <c r="MR56" s="13"/>
      <c r="MS56" s="13">
        <v>1</v>
      </c>
      <c r="MT56" s="13">
        <v>1</v>
      </c>
      <c r="MU56" s="13">
        <v>3</v>
      </c>
      <c r="MV56" s="13">
        <v>1</v>
      </c>
      <c r="MW56" s="13"/>
      <c r="MX56" s="13">
        <v>1</v>
      </c>
      <c r="MY56" s="13">
        <v>4</v>
      </c>
      <c r="MZ56" s="13"/>
      <c r="NA56" s="13">
        <v>1</v>
      </c>
      <c r="NB56" s="13"/>
      <c r="NC56" s="13"/>
      <c r="ND56" s="13"/>
      <c r="NE56" s="13">
        <v>1</v>
      </c>
      <c r="NF56" s="13"/>
      <c r="NG56" s="13"/>
      <c r="NH56" s="13"/>
      <c r="NI56" s="13"/>
      <c r="NJ56" s="13"/>
      <c r="NK56" s="13"/>
      <c r="NL56" s="13"/>
      <c r="NM56" s="13"/>
      <c r="NN56" s="57">
        <v>46</v>
      </c>
      <c r="NO56" s="13">
        <v>2947</v>
      </c>
    </row>
    <row r="57" spans="1:379">
      <c r="A57" s="8" t="s">
        <v>68</v>
      </c>
      <c r="B57" s="235">
        <f t="shared" si="88"/>
        <v>37</v>
      </c>
      <c r="C57" s="235">
        <f t="shared" si="89"/>
        <v>35</v>
      </c>
      <c r="D57" s="235">
        <f t="shared" si="90"/>
        <v>81</v>
      </c>
      <c r="E57" s="235">
        <f t="shared" si="91"/>
        <v>105</v>
      </c>
      <c r="F57" s="235">
        <f t="shared" si="92"/>
        <v>137</v>
      </c>
      <c r="G57" s="235">
        <f t="shared" si="93"/>
        <v>128</v>
      </c>
      <c r="H57" s="235">
        <f t="shared" si="94"/>
        <v>117</v>
      </c>
      <c r="I57" s="235">
        <f t="shared" si="95"/>
        <v>132</v>
      </c>
      <c r="J57" s="235">
        <f t="shared" si="96"/>
        <v>123</v>
      </c>
      <c r="K57" s="235">
        <f t="shared" si="97"/>
        <v>138</v>
      </c>
      <c r="L57" s="235">
        <f t="shared" si="98"/>
        <v>83</v>
      </c>
      <c r="M57" s="235">
        <f t="shared" si="99"/>
        <v>89</v>
      </c>
      <c r="N57" s="235">
        <f t="shared" si="100"/>
        <v>44</v>
      </c>
      <c r="O57" s="235">
        <f t="shared" si="101"/>
        <v>41</v>
      </c>
      <c r="P57" s="235">
        <f t="shared" si="102"/>
        <v>33</v>
      </c>
      <c r="Q57" s="235">
        <f t="shared" si="103"/>
        <v>29</v>
      </c>
      <c r="R57" s="235">
        <f t="shared" si="104"/>
        <v>16</v>
      </c>
      <c r="S57" s="235">
        <f t="shared" si="105"/>
        <v>23</v>
      </c>
      <c r="T57" s="235">
        <f t="shared" si="106"/>
        <v>3</v>
      </c>
      <c r="U57" s="235">
        <f t="shared" si="107"/>
        <v>3</v>
      </c>
      <c r="W57" s="16" t="s">
        <v>63</v>
      </c>
      <c r="X57" s="616">
        <f t="shared" si="108"/>
        <v>101</v>
      </c>
      <c r="Y57" s="616">
        <f t="shared" si="109"/>
        <v>82</v>
      </c>
      <c r="Z57" s="616">
        <f t="shared" si="110"/>
        <v>199</v>
      </c>
      <c r="AA57" s="616">
        <f t="shared" si="111"/>
        <v>206</v>
      </c>
      <c r="AB57" s="616">
        <f t="shared" si="112"/>
        <v>408</v>
      </c>
      <c r="AC57" s="616">
        <f t="shared" si="113"/>
        <v>354</v>
      </c>
      <c r="AD57" s="616">
        <f t="shared" si="114"/>
        <v>425</v>
      </c>
      <c r="AE57" s="616">
        <f t="shared" si="115"/>
        <v>409</v>
      </c>
      <c r="AF57" s="616">
        <f t="shared" si="116"/>
        <v>322</v>
      </c>
      <c r="AG57" s="616">
        <f t="shared" si="117"/>
        <v>335</v>
      </c>
      <c r="AH57" s="616">
        <f t="shared" si="118"/>
        <v>190</v>
      </c>
      <c r="AI57" s="616">
        <f t="shared" si="119"/>
        <v>181</v>
      </c>
      <c r="AJ57" s="616">
        <f t="shared" si="120"/>
        <v>110</v>
      </c>
      <c r="AK57" s="616">
        <f t="shared" si="121"/>
        <v>115</v>
      </c>
      <c r="AL57" s="616">
        <f t="shared" si="122"/>
        <v>62</v>
      </c>
      <c r="AM57" s="616">
        <f t="shared" si="123"/>
        <v>47</v>
      </c>
      <c r="AN57" s="616">
        <f t="shared" si="124"/>
        <v>28</v>
      </c>
      <c r="AO57" s="616">
        <f t="shared" si="125"/>
        <v>36</v>
      </c>
      <c r="AP57" s="616">
        <f t="shared" si="126"/>
        <v>7</v>
      </c>
      <c r="AQ57" s="616">
        <f t="shared" si="127"/>
        <v>12</v>
      </c>
      <c r="AR57" s="616">
        <f t="shared" si="128"/>
        <v>16</v>
      </c>
      <c r="AT57" s="16" t="s">
        <v>63</v>
      </c>
      <c r="AU57" s="13">
        <v>5</v>
      </c>
      <c r="AV57" s="13">
        <v>12</v>
      </c>
      <c r="AW57" s="13">
        <v>9</v>
      </c>
      <c r="AX57" s="13">
        <v>8</v>
      </c>
      <c r="AY57" s="13">
        <v>7</v>
      </c>
      <c r="AZ57" s="13">
        <v>12</v>
      </c>
      <c r="BA57" s="13">
        <v>8</v>
      </c>
      <c r="BB57" s="13">
        <v>5</v>
      </c>
      <c r="BC57" s="13">
        <v>5</v>
      </c>
      <c r="BD57" s="13">
        <v>11</v>
      </c>
      <c r="BE57" s="13">
        <v>17</v>
      </c>
      <c r="BF57" s="13">
        <v>18</v>
      </c>
      <c r="BG57" s="13">
        <v>14</v>
      </c>
      <c r="BH57" s="13">
        <v>12</v>
      </c>
      <c r="BI57" s="13">
        <v>13</v>
      </c>
      <c r="BJ57" s="13">
        <v>15</v>
      </c>
      <c r="BK57" s="13">
        <v>26</v>
      </c>
      <c r="BL57" s="13">
        <v>28</v>
      </c>
      <c r="BM57" s="13">
        <v>38</v>
      </c>
      <c r="BN57" s="13">
        <v>25</v>
      </c>
      <c r="BO57" s="13">
        <v>27</v>
      </c>
      <c r="BP57" s="13">
        <v>31</v>
      </c>
      <c r="BQ57" s="13">
        <v>42</v>
      </c>
      <c r="BR57" s="13">
        <v>27</v>
      </c>
      <c r="BS57" s="13">
        <v>41</v>
      </c>
      <c r="BT57" s="13">
        <v>41</v>
      </c>
      <c r="BU57" s="13">
        <v>41</v>
      </c>
      <c r="BV57" s="13">
        <v>38</v>
      </c>
      <c r="BW57" s="13">
        <v>27</v>
      </c>
      <c r="BX57" s="13">
        <v>39</v>
      </c>
      <c r="BY57" s="13">
        <v>51</v>
      </c>
      <c r="BZ57" s="13">
        <v>38</v>
      </c>
      <c r="CA57" s="13">
        <v>40</v>
      </c>
      <c r="CB57" s="13">
        <v>46</v>
      </c>
      <c r="CC57" s="13">
        <v>36</v>
      </c>
      <c r="CD57" s="13">
        <v>42</v>
      </c>
      <c r="CE57" s="13">
        <v>36</v>
      </c>
      <c r="CF57" s="13">
        <v>42</v>
      </c>
      <c r="CG57" s="13">
        <v>37</v>
      </c>
      <c r="CH57" s="13">
        <v>41</v>
      </c>
      <c r="CI57" s="13">
        <v>32</v>
      </c>
      <c r="CJ57" s="13">
        <v>44</v>
      </c>
      <c r="CK57" s="13">
        <v>38</v>
      </c>
      <c r="CL57" s="13">
        <v>24</v>
      </c>
      <c r="CM57" s="13">
        <v>36</v>
      </c>
      <c r="CN57" s="13">
        <v>27</v>
      </c>
      <c r="CO57" s="13">
        <v>30</v>
      </c>
      <c r="CP57" s="13">
        <v>38</v>
      </c>
      <c r="CQ57" s="13">
        <v>25</v>
      </c>
      <c r="CR57" s="13">
        <v>41</v>
      </c>
      <c r="CS57" s="13">
        <v>19</v>
      </c>
      <c r="CT57" s="13">
        <v>21</v>
      </c>
      <c r="CU57" s="13">
        <v>21</v>
      </c>
      <c r="CV57" s="13">
        <v>22</v>
      </c>
      <c r="CW57" s="13">
        <v>10</v>
      </c>
      <c r="CX57" s="13">
        <v>14</v>
      </c>
      <c r="CY57" s="13">
        <v>14</v>
      </c>
      <c r="CZ57" s="13">
        <v>23</v>
      </c>
      <c r="DA57" s="13">
        <v>22</v>
      </c>
      <c r="DB57" s="13">
        <v>15</v>
      </c>
      <c r="DC57" s="13">
        <v>19</v>
      </c>
      <c r="DD57" s="13">
        <v>9</v>
      </c>
      <c r="DE57" s="13">
        <v>8</v>
      </c>
      <c r="DF57" s="13">
        <v>16</v>
      </c>
      <c r="DG57" s="13">
        <v>16</v>
      </c>
      <c r="DH57" s="13">
        <v>11</v>
      </c>
      <c r="DI57" s="13">
        <v>9</v>
      </c>
      <c r="DJ57" s="13">
        <v>6</v>
      </c>
      <c r="DK57" s="13">
        <v>13</v>
      </c>
      <c r="DL57" s="13">
        <v>8</v>
      </c>
      <c r="DM57" s="13">
        <v>9</v>
      </c>
      <c r="DN57" s="13">
        <v>5</v>
      </c>
      <c r="DO57" s="13">
        <v>6</v>
      </c>
      <c r="DP57" s="13">
        <v>4</v>
      </c>
      <c r="DQ57" s="13">
        <v>3</v>
      </c>
      <c r="DR57" s="13">
        <v>3</v>
      </c>
      <c r="DS57" s="13">
        <v>6</v>
      </c>
      <c r="DT57" s="13">
        <v>7</v>
      </c>
      <c r="DU57" s="13">
        <v>2</v>
      </c>
      <c r="DV57" s="13">
        <v>2</v>
      </c>
      <c r="DW57" s="13">
        <v>3</v>
      </c>
      <c r="DX57" s="13">
        <v>3</v>
      </c>
      <c r="DY57" s="13">
        <v>4</v>
      </c>
      <c r="DZ57" s="13">
        <v>2</v>
      </c>
      <c r="EA57" s="13">
        <v>5</v>
      </c>
      <c r="EB57" s="13">
        <v>4</v>
      </c>
      <c r="EC57" s="13">
        <v>7</v>
      </c>
      <c r="ED57" s="13">
        <v>4</v>
      </c>
      <c r="EE57" s="13"/>
      <c r="EF57" s="13">
        <v>4</v>
      </c>
      <c r="EG57" s="13">
        <v>1</v>
      </c>
      <c r="EH57" s="13">
        <v>2</v>
      </c>
      <c r="EI57" s="13">
        <v>2</v>
      </c>
      <c r="EJ57" s="13">
        <v>1</v>
      </c>
      <c r="EK57" s="13">
        <v>1</v>
      </c>
      <c r="EL57" s="13"/>
      <c r="EM57" s="13">
        <v>2</v>
      </c>
      <c r="EN57" s="13"/>
      <c r="EO57" s="13"/>
      <c r="EP57" s="13">
        <v>1</v>
      </c>
      <c r="EQ57" s="13">
        <v>1</v>
      </c>
      <c r="ER57" s="13"/>
      <c r="ES57" s="13"/>
      <c r="ET57" s="13"/>
      <c r="EU57" s="13"/>
      <c r="EV57" s="13"/>
      <c r="EW57" s="13"/>
      <c r="EX57" s="13">
        <v>1</v>
      </c>
      <c r="EY57" s="13"/>
      <c r="EZ57" s="13"/>
      <c r="FA57" s="13"/>
      <c r="FB57" s="13"/>
      <c r="FC57" s="57">
        <v>1777</v>
      </c>
      <c r="FD57" s="13">
        <v>1777</v>
      </c>
      <c r="FE57" s="16" t="s">
        <v>63</v>
      </c>
      <c r="FF57" s="13">
        <v>7</v>
      </c>
      <c r="FG57" s="13">
        <v>6</v>
      </c>
      <c r="FH57" s="13">
        <v>21</v>
      </c>
      <c r="FI57" s="13">
        <v>3</v>
      </c>
      <c r="FJ57" s="13">
        <v>6</v>
      </c>
      <c r="FK57" s="13">
        <v>13</v>
      </c>
      <c r="FL57" s="13">
        <v>14</v>
      </c>
      <c r="FM57" s="13">
        <v>10</v>
      </c>
      <c r="FN57" s="13">
        <v>8</v>
      </c>
      <c r="FO57" s="13">
        <v>13</v>
      </c>
      <c r="FP57" s="13">
        <v>8</v>
      </c>
      <c r="FQ57" s="13">
        <v>17</v>
      </c>
      <c r="FR57" s="13">
        <v>13</v>
      </c>
      <c r="FS57" s="13">
        <v>16</v>
      </c>
      <c r="FT57" s="13">
        <v>15</v>
      </c>
      <c r="FU57" s="13">
        <v>14</v>
      </c>
      <c r="FV57" s="13">
        <v>28</v>
      </c>
      <c r="FW57" s="13">
        <v>33</v>
      </c>
      <c r="FX57" s="13">
        <v>24</v>
      </c>
      <c r="FY57" s="13">
        <v>31</v>
      </c>
      <c r="FZ57" s="13">
        <v>35</v>
      </c>
      <c r="GA57" s="13">
        <v>46</v>
      </c>
      <c r="GB57" s="13">
        <v>43</v>
      </c>
      <c r="GC57" s="13">
        <v>36</v>
      </c>
      <c r="GD57" s="13">
        <v>42</v>
      </c>
      <c r="GE57" s="13">
        <v>42</v>
      </c>
      <c r="GF57" s="13">
        <v>43</v>
      </c>
      <c r="GG57" s="13">
        <v>35</v>
      </c>
      <c r="GH57" s="13">
        <v>43</v>
      </c>
      <c r="GI57" s="13">
        <v>43</v>
      </c>
      <c r="GJ57" s="13">
        <v>40</v>
      </c>
      <c r="GK57" s="13">
        <v>44</v>
      </c>
      <c r="GL57" s="13">
        <v>43</v>
      </c>
      <c r="GM57" s="13">
        <v>47</v>
      </c>
      <c r="GN57" s="13">
        <v>44</v>
      </c>
      <c r="GO57" s="13">
        <v>36</v>
      </c>
      <c r="GP57" s="13">
        <v>38</v>
      </c>
      <c r="GQ57" s="13">
        <v>48</v>
      </c>
      <c r="GR57" s="13">
        <v>37</v>
      </c>
      <c r="GS57" s="13">
        <v>48</v>
      </c>
      <c r="GT57" s="13">
        <v>45</v>
      </c>
      <c r="GU57" s="13">
        <v>27</v>
      </c>
      <c r="GV57" s="13">
        <v>29</v>
      </c>
      <c r="GW57" s="13">
        <v>36</v>
      </c>
      <c r="GX57" s="13">
        <v>24</v>
      </c>
      <c r="GY57" s="13">
        <v>31</v>
      </c>
      <c r="GZ57" s="13">
        <v>32</v>
      </c>
      <c r="HA57" s="13">
        <v>30</v>
      </c>
      <c r="HB57" s="13">
        <v>31</v>
      </c>
      <c r="HC57" s="13">
        <v>37</v>
      </c>
      <c r="HD57" s="13">
        <v>31</v>
      </c>
      <c r="HE57" s="13">
        <v>27</v>
      </c>
      <c r="HF57" s="13">
        <v>14</v>
      </c>
      <c r="HG57" s="13">
        <v>16</v>
      </c>
      <c r="HH57" s="13">
        <v>16</v>
      </c>
      <c r="HI57" s="13">
        <v>19</v>
      </c>
      <c r="HJ57" s="13">
        <v>24</v>
      </c>
      <c r="HK57" s="13">
        <v>14</v>
      </c>
      <c r="HL57" s="13">
        <v>14</v>
      </c>
      <c r="HM57" s="13">
        <v>15</v>
      </c>
      <c r="HN57" s="13">
        <v>14</v>
      </c>
      <c r="HO57" s="13">
        <v>9</v>
      </c>
      <c r="HP57" s="13">
        <v>9</v>
      </c>
      <c r="HQ57" s="13">
        <v>8</v>
      </c>
      <c r="HR57" s="13">
        <v>14</v>
      </c>
      <c r="HS57" s="13">
        <v>13</v>
      </c>
      <c r="HT57" s="13">
        <v>15</v>
      </c>
      <c r="HU57" s="13">
        <v>11</v>
      </c>
      <c r="HV57" s="13">
        <v>8</v>
      </c>
      <c r="HW57" s="13">
        <v>9</v>
      </c>
      <c r="HX57" s="13">
        <v>5</v>
      </c>
      <c r="HY57" s="13">
        <v>9</v>
      </c>
      <c r="HZ57" s="13">
        <v>7</v>
      </c>
      <c r="IA57" s="13">
        <v>5</v>
      </c>
      <c r="IB57" s="13">
        <v>7</v>
      </c>
      <c r="IC57" s="13">
        <v>6</v>
      </c>
      <c r="ID57" s="13">
        <v>7</v>
      </c>
      <c r="IE57" s="13">
        <v>6</v>
      </c>
      <c r="IF57" s="13">
        <v>8</v>
      </c>
      <c r="IG57" s="13">
        <v>2</v>
      </c>
      <c r="IH57" s="13">
        <v>2</v>
      </c>
      <c r="II57" s="13">
        <v>8</v>
      </c>
      <c r="IJ57" s="13">
        <v>1</v>
      </c>
      <c r="IK57" s="13">
        <v>3</v>
      </c>
      <c r="IL57" s="13">
        <v>2</v>
      </c>
      <c r="IM57" s="13">
        <v>3</v>
      </c>
      <c r="IN57" s="13">
        <v>2</v>
      </c>
      <c r="IO57" s="13">
        <v>6</v>
      </c>
      <c r="IP57" s="13">
        <v>1</v>
      </c>
      <c r="IQ57" s="13"/>
      <c r="IR57" s="13">
        <v>2</v>
      </c>
      <c r="IS57" s="13"/>
      <c r="IT57" s="13">
        <v>2</v>
      </c>
      <c r="IU57" s="13">
        <v>1</v>
      </c>
      <c r="IV57" s="13">
        <v>2</v>
      </c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>
        <v>1</v>
      </c>
      <c r="JI57" s="57">
        <v>1853</v>
      </c>
      <c r="JJ57" s="13">
        <v>2</v>
      </c>
      <c r="JK57" s="13"/>
      <c r="JL57" s="13"/>
      <c r="JM57" s="13"/>
      <c r="JN57" s="13">
        <v>1</v>
      </c>
      <c r="JO57" s="13"/>
      <c r="JP57" s="13"/>
      <c r="JQ57" s="13">
        <v>1</v>
      </c>
      <c r="JR57" s="13"/>
      <c r="JS57" s="13"/>
      <c r="JT57" s="13">
        <v>1</v>
      </c>
      <c r="JU57" s="13">
        <v>2</v>
      </c>
      <c r="JV57" s="13"/>
      <c r="JW57" s="13"/>
      <c r="JX57" s="13"/>
      <c r="JY57" s="13"/>
      <c r="JZ57" s="13"/>
      <c r="KA57" s="13"/>
      <c r="KB57" s="13"/>
      <c r="KC57" s="13"/>
      <c r="KD57" s="13"/>
      <c r="KE57" s="13">
        <v>1</v>
      </c>
      <c r="KF57" s="13"/>
      <c r="KG57" s="13"/>
      <c r="KH57" s="13"/>
      <c r="KI57" s="13"/>
      <c r="KJ57" s="13"/>
      <c r="KK57" s="13"/>
      <c r="KL57" s="13"/>
      <c r="KM57" s="13">
        <v>1</v>
      </c>
      <c r="KN57" s="13">
        <v>1</v>
      </c>
      <c r="KO57" s="13"/>
      <c r="KP57" s="13"/>
      <c r="KQ57" s="13"/>
      <c r="KR57" s="13"/>
      <c r="KS57" s="13">
        <v>1</v>
      </c>
      <c r="KT57" s="13"/>
      <c r="KU57" s="13"/>
      <c r="KV57" s="13"/>
      <c r="KW57" s="13">
        <v>2</v>
      </c>
      <c r="KX57" s="13"/>
      <c r="KY57" s="13">
        <v>1</v>
      </c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>
        <v>1</v>
      </c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57">
        <v>15</v>
      </c>
      <c r="NO57" s="13">
        <v>1868</v>
      </c>
    </row>
    <row r="58" spans="1:379">
      <c r="A58" s="8" t="s">
        <v>69</v>
      </c>
      <c r="B58" s="235">
        <f t="shared" si="88"/>
        <v>8</v>
      </c>
      <c r="C58" s="235">
        <f t="shared" si="89"/>
        <v>10</v>
      </c>
      <c r="D58" s="235">
        <f t="shared" si="90"/>
        <v>50</v>
      </c>
      <c r="E58" s="235">
        <f t="shared" si="91"/>
        <v>40</v>
      </c>
      <c r="F58" s="235">
        <f t="shared" si="92"/>
        <v>140</v>
      </c>
      <c r="G58" s="235">
        <f t="shared" si="93"/>
        <v>157</v>
      </c>
      <c r="H58" s="235">
        <f t="shared" si="94"/>
        <v>155</v>
      </c>
      <c r="I58" s="235">
        <f t="shared" si="95"/>
        <v>183</v>
      </c>
      <c r="J58" s="235">
        <f t="shared" si="96"/>
        <v>134</v>
      </c>
      <c r="K58" s="235">
        <f t="shared" si="97"/>
        <v>153</v>
      </c>
      <c r="L58" s="235">
        <f t="shared" si="98"/>
        <v>103</v>
      </c>
      <c r="M58" s="235">
        <f t="shared" si="99"/>
        <v>128</v>
      </c>
      <c r="N58" s="235">
        <f t="shared" si="100"/>
        <v>71</v>
      </c>
      <c r="O58" s="235">
        <f t="shared" si="101"/>
        <v>60</v>
      </c>
      <c r="P58" s="235">
        <f t="shared" si="102"/>
        <v>45</v>
      </c>
      <c r="Q58" s="235">
        <f t="shared" si="103"/>
        <v>39</v>
      </c>
      <c r="R58" s="235">
        <f t="shared" si="104"/>
        <v>7</v>
      </c>
      <c r="S58" s="235">
        <f t="shared" si="105"/>
        <v>31</v>
      </c>
      <c r="T58" s="235">
        <f t="shared" si="106"/>
        <v>0</v>
      </c>
      <c r="U58" s="235">
        <f t="shared" si="107"/>
        <v>6</v>
      </c>
      <c r="W58" s="16" t="s">
        <v>191</v>
      </c>
      <c r="X58" s="616">
        <f t="shared" si="108"/>
        <v>47</v>
      </c>
      <c r="Y58" s="616">
        <f t="shared" si="109"/>
        <v>33</v>
      </c>
      <c r="Z58" s="616">
        <f t="shared" si="110"/>
        <v>213</v>
      </c>
      <c r="AA58" s="616">
        <f t="shared" si="111"/>
        <v>208</v>
      </c>
      <c r="AB58" s="616">
        <f t="shared" si="112"/>
        <v>749</v>
      </c>
      <c r="AC58" s="616">
        <f t="shared" si="113"/>
        <v>688</v>
      </c>
      <c r="AD58" s="616">
        <f t="shared" si="114"/>
        <v>801</v>
      </c>
      <c r="AE58" s="616">
        <f t="shared" si="115"/>
        <v>754</v>
      </c>
      <c r="AF58" s="616">
        <f t="shared" si="116"/>
        <v>687</v>
      </c>
      <c r="AG58" s="616">
        <f t="shared" si="117"/>
        <v>612</v>
      </c>
      <c r="AH58" s="616">
        <f t="shared" si="118"/>
        <v>457</v>
      </c>
      <c r="AI58" s="616">
        <f t="shared" si="119"/>
        <v>394</v>
      </c>
      <c r="AJ58" s="616">
        <f t="shared" si="120"/>
        <v>210</v>
      </c>
      <c r="AK58" s="616">
        <f t="shared" si="121"/>
        <v>173</v>
      </c>
      <c r="AL58" s="616">
        <f t="shared" si="122"/>
        <v>91</v>
      </c>
      <c r="AM58" s="616">
        <f t="shared" si="123"/>
        <v>94</v>
      </c>
      <c r="AN58" s="616">
        <f t="shared" si="124"/>
        <v>29</v>
      </c>
      <c r="AO58" s="616">
        <f t="shared" si="125"/>
        <v>46</v>
      </c>
      <c r="AP58" s="616">
        <f t="shared" si="126"/>
        <v>6</v>
      </c>
      <c r="AQ58" s="616">
        <f t="shared" si="127"/>
        <v>24</v>
      </c>
      <c r="AR58" s="616">
        <f t="shared" si="128"/>
        <v>53</v>
      </c>
      <c r="AT58" s="16" t="s">
        <v>191</v>
      </c>
      <c r="AU58" s="13">
        <v>1</v>
      </c>
      <c r="AV58" s="13">
        <v>5</v>
      </c>
      <c r="AW58" s="13">
        <v>3</v>
      </c>
      <c r="AX58" s="13">
        <v>1</v>
      </c>
      <c r="AY58" s="13">
        <v>3</v>
      </c>
      <c r="AZ58" s="13">
        <v>6</v>
      </c>
      <c r="BA58" s="13">
        <v>3</v>
      </c>
      <c r="BB58" s="13">
        <v>5</v>
      </c>
      <c r="BC58" s="13">
        <v>2</v>
      </c>
      <c r="BD58" s="13">
        <v>4</v>
      </c>
      <c r="BE58" s="13">
        <v>9</v>
      </c>
      <c r="BF58" s="13">
        <v>7</v>
      </c>
      <c r="BG58" s="13">
        <v>9</v>
      </c>
      <c r="BH58" s="13">
        <v>9</v>
      </c>
      <c r="BI58" s="13">
        <v>13</v>
      </c>
      <c r="BJ58" s="13">
        <v>21</v>
      </c>
      <c r="BK58" s="13">
        <v>27</v>
      </c>
      <c r="BL58" s="13">
        <v>28</v>
      </c>
      <c r="BM58" s="13">
        <v>39</v>
      </c>
      <c r="BN58" s="13">
        <v>46</v>
      </c>
      <c r="BO58" s="13">
        <v>61</v>
      </c>
      <c r="BP58" s="13">
        <v>57</v>
      </c>
      <c r="BQ58" s="13">
        <v>66</v>
      </c>
      <c r="BR58" s="13">
        <v>49</v>
      </c>
      <c r="BS58" s="13">
        <v>68</v>
      </c>
      <c r="BT58" s="13">
        <v>85</v>
      </c>
      <c r="BU58" s="13">
        <v>72</v>
      </c>
      <c r="BV58" s="13">
        <v>85</v>
      </c>
      <c r="BW58" s="13">
        <v>62</v>
      </c>
      <c r="BX58" s="13">
        <v>83</v>
      </c>
      <c r="BY58" s="13">
        <v>88</v>
      </c>
      <c r="BZ58" s="13">
        <v>78</v>
      </c>
      <c r="CA58" s="13">
        <v>79</v>
      </c>
      <c r="CB58" s="13">
        <v>78</v>
      </c>
      <c r="CC58" s="13">
        <v>76</v>
      </c>
      <c r="CD58" s="13">
        <v>67</v>
      </c>
      <c r="CE58" s="13">
        <v>65</v>
      </c>
      <c r="CF58" s="13">
        <v>75</v>
      </c>
      <c r="CG58" s="13">
        <v>83</v>
      </c>
      <c r="CH58" s="13">
        <v>65</v>
      </c>
      <c r="CI58" s="13">
        <v>77</v>
      </c>
      <c r="CJ58" s="13">
        <v>77</v>
      </c>
      <c r="CK58" s="13">
        <v>61</v>
      </c>
      <c r="CL58" s="13">
        <v>59</v>
      </c>
      <c r="CM58" s="13">
        <v>62</v>
      </c>
      <c r="CN58" s="13">
        <v>71</v>
      </c>
      <c r="CO58" s="13">
        <v>46</v>
      </c>
      <c r="CP58" s="13">
        <v>58</v>
      </c>
      <c r="CQ58" s="13">
        <v>44</v>
      </c>
      <c r="CR58" s="13">
        <v>57</v>
      </c>
      <c r="CS58" s="13">
        <v>55</v>
      </c>
      <c r="CT58" s="13">
        <v>40</v>
      </c>
      <c r="CU58" s="13">
        <v>47</v>
      </c>
      <c r="CV58" s="13">
        <v>42</v>
      </c>
      <c r="CW58" s="13">
        <v>28</v>
      </c>
      <c r="CX58" s="13">
        <v>34</v>
      </c>
      <c r="CY58" s="13">
        <v>47</v>
      </c>
      <c r="CZ58" s="13">
        <v>31</v>
      </c>
      <c r="DA58" s="13">
        <v>40</v>
      </c>
      <c r="DB58" s="13">
        <v>30</v>
      </c>
      <c r="DC58" s="13">
        <v>24</v>
      </c>
      <c r="DD58" s="13">
        <v>26</v>
      </c>
      <c r="DE58" s="13">
        <v>11</v>
      </c>
      <c r="DF58" s="13">
        <v>8</v>
      </c>
      <c r="DG58" s="13">
        <v>19</v>
      </c>
      <c r="DH58" s="13">
        <v>11</v>
      </c>
      <c r="DI58" s="13">
        <v>25</v>
      </c>
      <c r="DJ58" s="13">
        <v>20</v>
      </c>
      <c r="DK58" s="13">
        <v>14</v>
      </c>
      <c r="DL58" s="13">
        <v>15</v>
      </c>
      <c r="DM58" s="13">
        <v>16</v>
      </c>
      <c r="DN58" s="13">
        <v>11</v>
      </c>
      <c r="DO58" s="13">
        <v>9</v>
      </c>
      <c r="DP58" s="13">
        <v>8</v>
      </c>
      <c r="DQ58" s="13">
        <v>11</v>
      </c>
      <c r="DR58" s="13">
        <v>5</v>
      </c>
      <c r="DS58" s="13">
        <v>12</v>
      </c>
      <c r="DT58" s="13">
        <v>10</v>
      </c>
      <c r="DU58" s="13">
        <v>5</v>
      </c>
      <c r="DV58" s="13">
        <v>7</v>
      </c>
      <c r="DW58" s="13">
        <v>6</v>
      </c>
      <c r="DX58" s="13">
        <v>5</v>
      </c>
      <c r="DY58" s="13">
        <v>4</v>
      </c>
      <c r="DZ58" s="13">
        <v>6</v>
      </c>
      <c r="EA58" s="13">
        <v>4</v>
      </c>
      <c r="EB58" s="13">
        <v>3</v>
      </c>
      <c r="EC58" s="13">
        <v>6</v>
      </c>
      <c r="ED58" s="13">
        <v>3</v>
      </c>
      <c r="EE58" s="13">
        <v>7</v>
      </c>
      <c r="EF58" s="13">
        <v>2</v>
      </c>
      <c r="EG58" s="13">
        <v>5</v>
      </c>
      <c r="EH58" s="13">
        <v>2</v>
      </c>
      <c r="EI58" s="13">
        <v>2</v>
      </c>
      <c r="EJ58" s="13">
        <v>1</v>
      </c>
      <c r="EK58" s="13">
        <v>4</v>
      </c>
      <c r="EL58" s="13">
        <v>3</v>
      </c>
      <c r="EM58" s="13">
        <v>3</v>
      </c>
      <c r="EN58" s="13">
        <v>1</v>
      </c>
      <c r="EO58" s="13"/>
      <c r="EP58" s="13"/>
      <c r="EQ58" s="13"/>
      <c r="ER58" s="13">
        <v>3</v>
      </c>
      <c r="ES58" s="13"/>
      <c r="ET58" s="13"/>
      <c r="EU58" s="13"/>
      <c r="EV58" s="13"/>
      <c r="EW58" s="13"/>
      <c r="EX58" s="13"/>
      <c r="EY58" s="13"/>
      <c r="EZ58" s="13"/>
      <c r="FA58" s="13"/>
      <c r="FB58" s="13">
        <v>1</v>
      </c>
      <c r="FC58" s="57">
        <v>3027</v>
      </c>
      <c r="FD58" s="13">
        <v>3027</v>
      </c>
      <c r="FE58" s="16" t="s">
        <v>191</v>
      </c>
      <c r="FF58" s="13">
        <v>2</v>
      </c>
      <c r="FG58" s="13">
        <v>5</v>
      </c>
      <c r="FH58" s="13">
        <v>7</v>
      </c>
      <c r="FI58" s="13">
        <v>5</v>
      </c>
      <c r="FJ58" s="13">
        <v>5</v>
      </c>
      <c r="FK58" s="13">
        <v>2</v>
      </c>
      <c r="FL58" s="13">
        <v>4</v>
      </c>
      <c r="FM58" s="13">
        <v>4</v>
      </c>
      <c r="FN58" s="13">
        <v>5</v>
      </c>
      <c r="FO58" s="13">
        <v>8</v>
      </c>
      <c r="FP58" s="13">
        <v>7</v>
      </c>
      <c r="FQ58" s="13">
        <v>4</v>
      </c>
      <c r="FR58" s="13">
        <v>13</v>
      </c>
      <c r="FS58" s="13">
        <v>15</v>
      </c>
      <c r="FT58" s="13">
        <v>10</v>
      </c>
      <c r="FU58" s="13">
        <v>20</v>
      </c>
      <c r="FV58" s="13">
        <v>25</v>
      </c>
      <c r="FW58" s="13">
        <v>36</v>
      </c>
      <c r="FX58" s="13">
        <v>42</v>
      </c>
      <c r="FY58" s="13">
        <v>41</v>
      </c>
      <c r="FZ58" s="13">
        <v>49</v>
      </c>
      <c r="GA58" s="13">
        <v>52</v>
      </c>
      <c r="GB58" s="13">
        <v>77</v>
      </c>
      <c r="GC58" s="13">
        <v>67</v>
      </c>
      <c r="GD58" s="13">
        <v>88</v>
      </c>
      <c r="GE58" s="13">
        <v>70</v>
      </c>
      <c r="GF58" s="13">
        <v>94</v>
      </c>
      <c r="GG58" s="13">
        <v>84</v>
      </c>
      <c r="GH58" s="13">
        <v>75</v>
      </c>
      <c r="GI58" s="13">
        <v>93</v>
      </c>
      <c r="GJ58" s="13">
        <v>75</v>
      </c>
      <c r="GK58" s="13">
        <v>73</v>
      </c>
      <c r="GL58" s="13">
        <v>74</v>
      </c>
      <c r="GM58" s="13">
        <v>100</v>
      </c>
      <c r="GN58" s="13">
        <v>91</v>
      </c>
      <c r="GO58" s="13">
        <v>73</v>
      </c>
      <c r="GP58" s="13">
        <v>76</v>
      </c>
      <c r="GQ58" s="13">
        <v>76</v>
      </c>
      <c r="GR58" s="13">
        <v>70</v>
      </c>
      <c r="GS58" s="13">
        <v>93</v>
      </c>
      <c r="GT58" s="13">
        <v>78</v>
      </c>
      <c r="GU58" s="13">
        <v>68</v>
      </c>
      <c r="GV58" s="13">
        <v>73</v>
      </c>
      <c r="GW58" s="13">
        <v>81</v>
      </c>
      <c r="GX58" s="13">
        <v>73</v>
      </c>
      <c r="GY58" s="13">
        <v>67</v>
      </c>
      <c r="GZ58" s="13">
        <v>71</v>
      </c>
      <c r="HA58" s="13">
        <v>61</v>
      </c>
      <c r="HB58" s="13">
        <v>62</v>
      </c>
      <c r="HC58" s="13">
        <v>53</v>
      </c>
      <c r="HD58" s="13">
        <v>62</v>
      </c>
      <c r="HE58" s="13">
        <v>60</v>
      </c>
      <c r="HF58" s="13">
        <v>40</v>
      </c>
      <c r="HG58" s="13">
        <v>53</v>
      </c>
      <c r="HH58" s="13">
        <v>38</v>
      </c>
      <c r="HI58" s="13">
        <v>30</v>
      </c>
      <c r="HJ58" s="13">
        <v>59</v>
      </c>
      <c r="HK58" s="13">
        <v>35</v>
      </c>
      <c r="HL58" s="13">
        <v>40</v>
      </c>
      <c r="HM58" s="13">
        <v>40</v>
      </c>
      <c r="HN58" s="13">
        <v>21</v>
      </c>
      <c r="HO58" s="13">
        <v>28</v>
      </c>
      <c r="HP58" s="13">
        <v>22</v>
      </c>
      <c r="HQ58" s="13">
        <v>20</v>
      </c>
      <c r="HR58" s="13">
        <v>23</v>
      </c>
      <c r="HS58" s="13">
        <v>20</v>
      </c>
      <c r="HT58" s="13">
        <v>17</v>
      </c>
      <c r="HU58" s="13">
        <v>27</v>
      </c>
      <c r="HV58" s="13">
        <v>18</v>
      </c>
      <c r="HW58" s="13">
        <v>14</v>
      </c>
      <c r="HX58" s="13">
        <v>14</v>
      </c>
      <c r="HY58" s="13">
        <v>14</v>
      </c>
      <c r="HZ58" s="13">
        <v>9</v>
      </c>
      <c r="IA58" s="13">
        <v>11</v>
      </c>
      <c r="IB58" s="13">
        <v>12</v>
      </c>
      <c r="IC58" s="13">
        <v>6</v>
      </c>
      <c r="ID58" s="13">
        <v>8</v>
      </c>
      <c r="IE58" s="13">
        <v>2</v>
      </c>
      <c r="IF58" s="13">
        <v>6</v>
      </c>
      <c r="IG58" s="13">
        <v>9</v>
      </c>
      <c r="IH58" s="13">
        <v>3</v>
      </c>
      <c r="II58" s="13">
        <v>2</v>
      </c>
      <c r="IJ58" s="13">
        <v>3</v>
      </c>
      <c r="IK58" s="13">
        <v>5</v>
      </c>
      <c r="IL58" s="13">
        <v>3</v>
      </c>
      <c r="IM58" s="13">
        <v>2</v>
      </c>
      <c r="IN58" s="13">
        <v>3</v>
      </c>
      <c r="IO58" s="13">
        <v>3</v>
      </c>
      <c r="IP58" s="13">
        <v>2</v>
      </c>
      <c r="IQ58" s="13">
        <v>3</v>
      </c>
      <c r="IR58" s="13">
        <v>2</v>
      </c>
      <c r="IS58" s="13">
        <v>3</v>
      </c>
      <c r="IT58" s="13"/>
      <c r="IU58" s="13"/>
      <c r="IV58" s="13"/>
      <c r="IW58" s="13"/>
      <c r="IX58" s="13"/>
      <c r="IY58" s="13"/>
      <c r="IZ58" s="13">
        <v>1</v>
      </c>
      <c r="JA58" s="13"/>
      <c r="JB58" s="13"/>
      <c r="JC58" s="13"/>
      <c r="JD58" s="13"/>
      <c r="JE58" s="13"/>
      <c r="JF58" s="13"/>
      <c r="JG58" s="13"/>
      <c r="JH58" s="13"/>
      <c r="JI58" s="57">
        <v>3290</v>
      </c>
      <c r="JJ58" s="13"/>
      <c r="JK58" s="13"/>
      <c r="JL58" s="13"/>
      <c r="JM58" s="13"/>
      <c r="JN58" s="13"/>
      <c r="JO58" s="13"/>
      <c r="JP58" s="13">
        <v>1</v>
      </c>
      <c r="JQ58" s="13"/>
      <c r="JR58" s="13"/>
      <c r="JS58" s="13"/>
      <c r="JT58" s="13"/>
      <c r="JU58" s="13">
        <v>1</v>
      </c>
      <c r="JV58" s="13"/>
      <c r="JW58" s="13"/>
      <c r="JX58" s="13"/>
      <c r="JY58" s="13"/>
      <c r="JZ58" s="13"/>
      <c r="KA58" s="13"/>
      <c r="KB58" s="13">
        <v>1</v>
      </c>
      <c r="KC58" s="13"/>
      <c r="KD58" s="13"/>
      <c r="KE58" s="13">
        <v>2</v>
      </c>
      <c r="KF58" s="13"/>
      <c r="KG58" s="13">
        <v>3</v>
      </c>
      <c r="KH58" s="13"/>
      <c r="KI58" s="13"/>
      <c r="KJ58" s="13"/>
      <c r="KK58" s="13"/>
      <c r="KL58" s="13">
        <v>1</v>
      </c>
      <c r="KM58" s="13"/>
      <c r="KN58" s="13">
        <v>1</v>
      </c>
      <c r="KO58" s="13"/>
      <c r="KP58" s="13">
        <v>3</v>
      </c>
      <c r="KQ58" s="13">
        <v>2</v>
      </c>
      <c r="KR58" s="13">
        <v>2</v>
      </c>
      <c r="KS58" s="13">
        <v>3</v>
      </c>
      <c r="KT58" s="13">
        <v>1</v>
      </c>
      <c r="KU58" s="13">
        <v>1</v>
      </c>
      <c r="KV58" s="13"/>
      <c r="KW58" s="13"/>
      <c r="KX58" s="13"/>
      <c r="KY58" s="13"/>
      <c r="KZ58" s="13"/>
      <c r="LA58" s="13"/>
      <c r="LB58" s="13"/>
      <c r="LC58" s="13">
        <v>1</v>
      </c>
      <c r="LD58" s="13">
        <v>1</v>
      </c>
      <c r="LE58" s="13">
        <v>1</v>
      </c>
      <c r="LF58" s="13"/>
      <c r="LG58" s="13"/>
      <c r="LH58" s="13"/>
      <c r="LI58" s="13">
        <v>1</v>
      </c>
      <c r="LJ58" s="13">
        <v>1</v>
      </c>
      <c r="LK58" s="13">
        <v>1</v>
      </c>
      <c r="LL58" s="13"/>
      <c r="LM58" s="13"/>
      <c r="LN58" s="13"/>
      <c r="LO58" s="13"/>
      <c r="LP58" s="13">
        <v>1</v>
      </c>
      <c r="LQ58" s="13">
        <v>1</v>
      </c>
      <c r="LR58" s="13"/>
      <c r="LS58" s="13"/>
      <c r="LT58" s="13">
        <v>1</v>
      </c>
      <c r="LU58" s="13">
        <v>1</v>
      </c>
      <c r="LV58" s="13">
        <v>1</v>
      </c>
      <c r="LW58" s="13">
        <v>1</v>
      </c>
      <c r="LX58" s="13"/>
      <c r="LY58" s="13"/>
      <c r="LZ58" s="13"/>
      <c r="MA58" s="13"/>
      <c r="MB58" s="13"/>
      <c r="MC58" s="13"/>
      <c r="MD58" s="13"/>
      <c r="ME58" s="13"/>
      <c r="MF58" s="13">
        <v>1</v>
      </c>
      <c r="MG58" s="13"/>
      <c r="MH58" s="13"/>
      <c r="MI58" s="13"/>
      <c r="MJ58" s="13"/>
      <c r="MK58" s="13">
        <v>1</v>
      </c>
      <c r="ML58" s="13">
        <v>1</v>
      </c>
      <c r="MM58" s="13">
        <v>1</v>
      </c>
      <c r="MN58" s="13"/>
      <c r="MO58" s="13">
        <v>1</v>
      </c>
      <c r="MP58" s="13">
        <v>1</v>
      </c>
      <c r="MQ58" s="13"/>
      <c r="MR58" s="13">
        <v>1</v>
      </c>
      <c r="MS58" s="13">
        <v>1</v>
      </c>
      <c r="MT58" s="13">
        <v>1</v>
      </c>
      <c r="MU58" s="13"/>
      <c r="MV58" s="13"/>
      <c r="MW58" s="13">
        <v>1</v>
      </c>
      <c r="MX58" s="13"/>
      <c r="MY58" s="13">
        <v>1</v>
      </c>
      <c r="MZ58" s="13">
        <v>1</v>
      </c>
      <c r="NA58" s="13">
        <v>2</v>
      </c>
      <c r="NB58" s="13">
        <v>2</v>
      </c>
      <c r="NC58" s="13"/>
      <c r="ND58" s="13">
        <v>1</v>
      </c>
      <c r="NE58" s="13"/>
      <c r="NF58" s="13"/>
      <c r="NG58" s="13"/>
      <c r="NH58" s="13"/>
      <c r="NI58" s="13"/>
      <c r="NJ58" s="13"/>
      <c r="NK58" s="13"/>
      <c r="NL58" s="13"/>
      <c r="NM58" s="13">
        <v>1</v>
      </c>
      <c r="NN58" s="57">
        <v>52</v>
      </c>
      <c r="NO58" s="13">
        <v>3342</v>
      </c>
    </row>
    <row r="59" spans="1:379">
      <c r="A59" s="8" t="s">
        <v>70</v>
      </c>
      <c r="B59" s="235">
        <f t="shared" si="88"/>
        <v>14</v>
      </c>
      <c r="C59" s="235">
        <f t="shared" si="89"/>
        <v>17</v>
      </c>
      <c r="D59" s="235">
        <f t="shared" si="90"/>
        <v>31</v>
      </c>
      <c r="E59" s="235">
        <f t="shared" si="91"/>
        <v>55</v>
      </c>
      <c r="F59" s="235">
        <f t="shared" si="92"/>
        <v>95</v>
      </c>
      <c r="G59" s="235">
        <f t="shared" si="93"/>
        <v>112</v>
      </c>
      <c r="H59" s="235">
        <f t="shared" si="94"/>
        <v>98</v>
      </c>
      <c r="I59" s="235">
        <f t="shared" si="95"/>
        <v>117</v>
      </c>
      <c r="J59" s="235">
        <f t="shared" si="96"/>
        <v>93</v>
      </c>
      <c r="K59" s="235">
        <f t="shared" si="97"/>
        <v>102</v>
      </c>
      <c r="L59" s="235">
        <f t="shared" si="98"/>
        <v>46</v>
      </c>
      <c r="M59" s="235">
        <f t="shared" si="99"/>
        <v>58</v>
      </c>
      <c r="N59" s="235">
        <f t="shared" si="100"/>
        <v>34</v>
      </c>
      <c r="O59" s="235">
        <f t="shared" si="101"/>
        <v>25</v>
      </c>
      <c r="P59" s="235">
        <f t="shared" si="102"/>
        <v>16</v>
      </c>
      <c r="Q59" s="235">
        <f t="shared" si="103"/>
        <v>25</v>
      </c>
      <c r="R59" s="235">
        <f t="shared" si="104"/>
        <v>10</v>
      </c>
      <c r="S59" s="235">
        <f t="shared" si="105"/>
        <v>10</v>
      </c>
      <c r="T59" s="235">
        <f t="shared" si="106"/>
        <v>1</v>
      </c>
      <c r="U59" s="235">
        <f t="shared" si="107"/>
        <v>4</v>
      </c>
      <c r="W59" s="16" t="s">
        <v>65</v>
      </c>
      <c r="X59" s="616">
        <f t="shared" si="108"/>
        <v>234</v>
      </c>
      <c r="Y59" s="616">
        <f t="shared" si="109"/>
        <v>232</v>
      </c>
      <c r="Z59" s="616">
        <f t="shared" si="110"/>
        <v>608</v>
      </c>
      <c r="AA59" s="616">
        <f t="shared" si="111"/>
        <v>666</v>
      </c>
      <c r="AB59" s="616">
        <f t="shared" si="112"/>
        <v>1629</v>
      </c>
      <c r="AC59" s="616">
        <f t="shared" si="113"/>
        <v>1566</v>
      </c>
      <c r="AD59" s="616">
        <f t="shared" si="114"/>
        <v>1843</v>
      </c>
      <c r="AE59" s="616">
        <f t="shared" si="115"/>
        <v>1672</v>
      </c>
      <c r="AF59" s="616">
        <f t="shared" si="116"/>
        <v>1491</v>
      </c>
      <c r="AG59" s="616">
        <f t="shared" si="117"/>
        <v>1452</v>
      </c>
      <c r="AH59" s="616">
        <f t="shared" si="118"/>
        <v>964</v>
      </c>
      <c r="AI59" s="616">
        <f t="shared" si="119"/>
        <v>961</v>
      </c>
      <c r="AJ59" s="616">
        <f t="shared" si="120"/>
        <v>521</v>
      </c>
      <c r="AK59" s="616">
        <f t="shared" si="121"/>
        <v>477</v>
      </c>
      <c r="AL59" s="616">
        <f t="shared" si="122"/>
        <v>216</v>
      </c>
      <c r="AM59" s="616">
        <f t="shared" si="123"/>
        <v>203</v>
      </c>
      <c r="AN59" s="616">
        <f t="shared" si="124"/>
        <v>73</v>
      </c>
      <c r="AO59" s="616">
        <f t="shared" si="125"/>
        <v>114</v>
      </c>
      <c r="AP59" s="616">
        <f t="shared" si="126"/>
        <v>8</v>
      </c>
      <c r="AQ59" s="616">
        <f t="shared" si="127"/>
        <v>29</v>
      </c>
      <c r="AR59" s="616">
        <f t="shared" si="128"/>
        <v>125</v>
      </c>
      <c r="AT59" s="16" t="s">
        <v>65</v>
      </c>
      <c r="AU59" s="13">
        <v>10</v>
      </c>
      <c r="AV59" s="13">
        <v>17</v>
      </c>
      <c r="AW59" s="13">
        <v>21</v>
      </c>
      <c r="AX59" s="13">
        <v>19</v>
      </c>
      <c r="AY59" s="13">
        <v>24</v>
      </c>
      <c r="AZ59" s="13">
        <v>20</v>
      </c>
      <c r="BA59" s="13">
        <v>23</v>
      </c>
      <c r="BB59" s="13">
        <v>36</v>
      </c>
      <c r="BC59" s="13">
        <v>25</v>
      </c>
      <c r="BD59" s="13">
        <v>37</v>
      </c>
      <c r="BE59" s="13">
        <v>19</v>
      </c>
      <c r="BF59" s="13">
        <v>26</v>
      </c>
      <c r="BG59" s="13">
        <v>33</v>
      </c>
      <c r="BH59" s="13">
        <v>35</v>
      </c>
      <c r="BI59" s="13">
        <v>51</v>
      </c>
      <c r="BJ59" s="13">
        <v>75</v>
      </c>
      <c r="BK59" s="13">
        <v>79</v>
      </c>
      <c r="BL59" s="13">
        <v>72</v>
      </c>
      <c r="BM59" s="13">
        <v>159</v>
      </c>
      <c r="BN59" s="13">
        <v>117</v>
      </c>
      <c r="BO59" s="13">
        <v>136</v>
      </c>
      <c r="BP59" s="13">
        <v>136</v>
      </c>
      <c r="BQ59" s="13">
        <v>130</v>
      </c>
      <c r="BR59" s="13">
        <v>149</v>
      </c>
      <c r="BS59" s="13">
        <v>170</v>
      </c>
      <c r="BT59" s="13">
        <v>174</v>
      </c>
      <c r="BU59" s="13">
        <v>176</v>
      </c>
      <c r="BV59" s="13">
        <v>168</v>
      </c>
      <c r="BW59" s="13">
        <v>176</v>
      </c>
      <c r="BX59" s="13">
        <v>151</v>
      </c>
      <c r="BY59" s="13">
        <v>189</v>
      </c>
      <c r="BZ59" s="13">
        <v>179</v>
      </c>
      <c r="CA59" s="13">
        <v>174</v>
      </c>
      <c r="CB59" s="13">
        <v>171</v>
      </c>
      <c r="CC59" s="13">
        <v>174</v>
      </c>
      <c r="CD59" s="13">
        <v>164</v>
      </c>
      <c r="CE59" s="13">
        <v>170</v>
      </c>
      <c r="CF59" s="13">
        <v>139</v>
      </c>
      <c r="CG59" s="13">
        <v>146</v>
      </c>
      <c r="CH59" s="13">
        <v>166</v>
      </c>
      <c r="CI59" s="13">
        <v>161</v>
      </c>
      <c r="CJ59" s="13">
        <v>172</v>
      </c>
      <c r="CK59" s="13">
        <v>153</v>
      </c>
      <c r="CL59" s="13">
        <v>153</v>
      </c>
      <c r="CM59" s="13">
        <v>165</v>
      </c>
      <c r="CN59" s="13">
        <v>142</v>
      </c>
      <c r="CO59" s="13">
        <v>130</v>
      </c>
      <c r="CP59" s="13">
        <v>119</v>
      </c>
      <c r="CQ59" s="13">
        <v>148</v>
      </c>
      <c r="CR59" s="13">
        <v>109</v>
      </c>
      <c r="CS59" s="13">
        <v>127</v>
      </c>
      <c r="CT59" s="13">
        <v>120</v>
      </c>
      <c r="CU59" s="13">
        <v>106</v>
      </c>
      <c r="CV59" s="13">
        <v>101</v>
      </c>
      <c r="CW59" s="13">
        <v>85</v>
      </c>
      <c r="CX59" s="13">
        <v>81</v>
      </c>
      <c r="CY59" s="13">
        <v>93</v>
      </c>
      <c r="CZ59" s="13">
        <v>78</v>
      </c>
      <c r="DA59" s="13">
        <v>92</v>
      </c>
      <c r="DB59" s="13">
        <v>78</v>
      </c>
      <c r="DC59" s="13">
        <v>61</v>
      </c>
      <c r="DD59" s="13">
        <v>67</v>
      </c>
      <c r="DE59" s="13">
        <v>51</v>
      </c>
      <c r="DF59" s="13">
        <v>56</v>
      </c>
      <c r="DG59" s="13">
        <v>54</v>
      </c>
      <c r="DH59" s="13">
        <v>40</v>
      </c>
      <c r="DI59" s="13">
        <v>38</v>
      </c>
      <c r="DJ59" s="13">
        <v>40</v>
      </c>
      <c r="DK59" s="13">
        <v>33</v>
      </c>
      <c r="DL59" s="13">
        <v>37</v>
      </c>
      <c r="DM59" s="13">
        <v>29</v>
      </c>
      <c r="DN59" s="13">
        <v>20</v>
      </c>
      <c r="DO59" s="13">
        <v>26</v>
      </c>
      <c r="DP59" s="13">
        <v>17</v>
      </c>
      <c r="DQ59" s="13">
        <v>22</v>
      </c>
      <c r="DR59" s="13">
        <v>22</v>
      </c>
      <c r="DS59" s="13">
        <v>21</v>
      </c>
      <c r="DT59" s="13">
        <v>17</v>
      </c>
      <c r="DU59" s="13">
        <v>17</v>
      </c>
      <c r="DV59" s="13">
        <v>12</v>
      </c>
      <c r="DW59" s="13">
        <v>15</v>
      </c>
      <c r="DX59" s="13">
        <v>19</v>
      </c>
      <c r="DY59" s="13">
        <v>16</v>
      </c>
      <c r="DZ59" s="13">
        <v>10</v>
      </c>
      <c r="EA59" s="13">
        <v>12</v>
      </c>
      <c r="EB59" s="13">
        <v>9</v>
      </c>
      <c r="EC59" s="13">
        <v>14</v>
      </c>
      <c r="ED59" s="13">
        <v>12</v>
      </c>
      <c r="EE59" s="13">
        <v>3</v>
      </c>
      <c r="EF59" s="13">
        <v>4</v>
      </c>
      <c r="EG59" s="13">
        <v>4</v>
      </c>
      <c r="EH59" s="13">
        <v>9</v>
      </c>
      <c r="EI59" s="13">
        <v>5</v>
      </c>
      <c r="EJ59" s="13">
        <v>3</v>
      </c>
      <c r="EK59" s="13">
        <v>2</v>
      </c>
      <c r="EL59" s="13">
        <v>1</v>
      </c>
      <c r="EM59" s="13">
        <v>1</v>
      </c>
      <c r="EN59" s="13">
        <v>1</v>
      </c>
      <c r="EO59" s="13">
        <v>2</v>
      </c>
      <c r="EP59" s="13">
        <v>1</v>
      </c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57">
        <v>7372</v>
      </c>
      <c r="FD59" s="13">
        <v>7372</v>
      </c>
      <c r="FE59" s="16" t="s">
        <v>65</v>
      </c>
      <c r="FF59" s="13">
        <v>19</v>
      </c>
      <c r="FG59" s="13">
        <v>38</v>
      </c>
      <c r="FH59" s="13">
        <v>32</v>
      </c>
      <c r="FI59" s="13">
        <v>26</v>
      </c>
      <c r="FJ59" s="13">
        <v>22</v>
      </c>
      <c r="FK59" s="13">
        <v>14</v>
      </c>
      <c r="FL59" s="13">
        <v>26</v>
      </c>
      <c r="FM59" s="13">
        <v>12</v>
      </c>
      <c r="FN59" s="13">
        <v>17</v>
      </c>
      <c r="FO59" s="13">
        <v>28</v>
      </c>
      <c r="FP59" s="13">
        <v>31</v>
      </c>
      <c r="FQ59" s="13">
        <v>32</v>
      </c>
      <c r="FR59" s="13">
        <v>32</v>
      </c>
      <c r="FS59" s="13">
        <v>39</v>
      </c>
      <c r="FT59" s="13">
        <v>40</v>
      </c>
      <c r="FU59" s="13">
        <v>51</v>
      </c>
      <c r="FV59" s="13">
        <v>63</v>
      </c>
      <c r="FW59" s="13">
        <v>92</v>
      </c>
      <c r="FX59" s="13">
        <v>132</v>
      </c>
      <c r="FY59" s="13">
        <v>96</v>
      </c>
      <c r="FZ59" s="13">
        <v>129</v>
      </c>
      <c r="GA59" s="13">
        <v>118</v>
      </c>
      <c r="GB59" s="13">
        <v>134</v>
      </c>
      <c r="GC59" s="13">
        <v>163</v>
      </c>
      <c r="GD59" s="13">
        <v>157</v>
      </c>
      <c r="GE59" s="13">
        <v>170</v>
      </c>
      <c r="GF59" s="13">
        <v>195</v>
      </c>
      <c r="GG59" s="13">
        <v>186</v>
      </c>
      <c r="GH59" s="13">
        <v>165</v>
      </c>
      <c r="GI59" s="13">
        <v>212</v>
      </c>
      <c r="GJ59" s="13">
        <v>186</v>
      </c>
      <c r="GK59" s="13">
        <v>210</v>
      </c>
      <c r="GL59" s="13">
        <v>180</v>
      </c>
      <c r="GM59" s="13">
        <v>194</v>
      </c>
      <c r="GN59" s="13">
        <v>225</v>
      </c>
      <c r="GO59" s="13">
        <v>171</v>
      </c>
      <c r="GP59" s="13">
        <v>181</v>
      </c>
      <c r="GQ59" s="13">
        <v>172</v>
      </c>
      <c r="GR59" s="13">
        <v>154</v>
      </c>
      <c r="GS59" s="13">
        <v>170</v>
      </c>
      <c r="GT59" s="13">
        <v>164</v>
      </c>
      <c r="GU59" s="13">
        <v>168</v>
      </c>
      <c r="GV59" s="13">
        <v>169</v>
      </c>
      <c r="GW59" s="13">
        <v>162</v>
      </c>
      <c r="GX59" s="13">
        <v>144</v>
      </c>
      <c r="GY59" s="13">
        <v>138</v>
      </c>
      <c r="GZ59" s="13">
        <v>115</v>
      </c>
      <c r="HA59" s="13">
        <v>143</v>
      </c>
      <c r="HB59" s="13">
        <v>142</v>
      </c>
      <c r="HC59" s="13">
        <v>146</v>
      </c>
      <c r="HD59" s="13">
        <v>125</v>
      </c>
      <c r="HE59" s="13">
        <v>107</v>
      </c>
      <c r="HF59" s="13">
        <v>108</v>
      </c>
      <c r="HG59" s="13">
        <v>99</v>
      </c>
      <c r="HH59" s="13">
        <v>96</v>
      </c>
      <c r="HI59" s="13">
        <v>79</v>
      </c>
      <c r="HJ59" s="13">
        <v>95</v>
      </c>
      <c r="HK59" s="13">
        <v>80</v>
      </c>
      <c r="HL59" s="13">
        <v>96</v>
      </c>
      <c r="HM59" s="13">
        <v>79</v>
      </c>
      <c r="HN59" s="13">
        <v>75</v>
      </c>
      <c r="HO59" s="13">
        <v>62</v>
      </c>
      <c r="HP59" s="13">
        <v>57</v>
      </c>
      <c r="HQ59" s="13">
        <v>47</v>
      </c>
      <c r="HR59" s="13">
        <v>58</v>
      </c>
      <c r="HS59" s="13">
        <v>55</v>
      </c>
      <c r="HT59" s="13">
        <v>47</v>
      </c>
      <c r="HU59" s="13">
        <v>36</v>
      </c>
      <c r="HV59" s="13">
        <v>62</v>
      </c>
      <c r="HW59" s="13">
        <v>22</v>
      </c>
      <c r="HX59" s="13">
        <v>34</v>
      </c>
      <c r="HY59" s="13">
        <v>22</v>
      </c>
      <c r="HZ59" s="13">
        <v>27</v>
      </c>
      <c r="IA59" s="13">
        <v>30</v>
      </c>
      <c r="IB59" s="13">
        <v>21</v>
      </c>
      <c r="IC59" s="13">
        <v>23</v>
      </c>
      <c r="ID59" s="13">
        <v>18</v>
      </c>
      <c r="IE59" s="13">
        <v>17</v>
      </c>
      <c r="IF59" s="13">
        <v>18</v>
      </c>
      <c r="IG59" s="13">
        <v>6</v>
      </c>
      <c r="IH59" s="13">
        <v>13</v>
      </c>
      <c r="II59" s="13">
        <v>13</v>
      </c>
      <c r="IJ59" s="13">
        <v>5</v>
      </c>
      <c r="IK59" s="13">
        <v>3</v>
      </c>
      <c r="IL59" s="13">
        <v>9</v>
      </c>
      <c r="IM59" s="13">
        <v>5</v>
      </c>
      <c r="IN59" s="13">
        <v>4</v>
      </c>
      <c r="IO59" s="13">
        <v>5</v>
      </c>
      <c r="IP59" s="13">
        <v>7</v>
      </c>
      <c r="IQ59" s="13">
        <v>9</v>
      </c>
      <c r="IR59" s="13">
        <v>3</v>
      </c>
      <c r="IS59" s="13">
        <v>1</v>
      </c>
      <c r="IT59" s="13">
        <v>1</v>
      </c>
      <c r="IU59" s="13">
        <v>1</v>
      </c>
      <c r="IV59" s="13"/>
      <c r="IW59" s="13">
        <v>2</v>
      </c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57">
        <v>7587</v>
      </c>
      <c r="JJ59" s="13">
        <v>7</v>
      </c>
      <c r="JK59" s="13">
        <v>11</v>
      </c>
      <c r="JL59" s="13"/>
      <c r="JM59" s="13"/>
      <c r="JN59" s="13">
        <v>2</v>
      </c>
      <c r="JO59" s="13">
        <v>1</v>
      </c>
      <c r="JP59" s="13"/>
      <c r="JQ59" s="13">
        <v>1</v>
      </c>
      <c r="JR59" s="13"/>
      <c r="JS59" s="13"/>
      <c r="JT59" s="13">
        <v>1</v>
      </c>
      <c r="JU59" s="13">
        <v>5</v>
      </c>
      <c r="JV59" s="13">
        <v>2</v>
      </c>
      <c r="JW59" s="13"/>
      <c r="JX59" s="13">
        <v>1</v>
      </c>
      <c r="JY59" s="13">
        <v>2</v>
      </c>
      <c r="JZ59" s="13">
        <v>3</v>
      </c>
      <c r="KA59" s="13">
        <v>2</v>
      </c>
      <c r="KB59" s="13">
        <v>1</v>
      </c>
      <c r="KC59" s="13">
        <v>3</v>
      </c>
      <c r="KD59" s="13">
        <v>5</v>
      </c>
      <c r="KE59" s="13">
        <v>1</v>
      </c>
      <c r="KF59" s="13"/>
      <c r="KG59" s="13">
        <v>2</v>
      </c>
      <c r="KH59" s="13">
        <v>2</v>
      </c>
      <c r="KI59" s="13"/>
      <c r="KJ59" s="13">
        <v>3</v>
      </c>
      <c r="KK59" s="13">
        <v>2</v>
      </c>
      <c r="KL59" s="13">
        <v>2</v>
      </c>
      <c r="KM59" s="13"/>
      <c r="KN59" s="13"/>
      <c r="KO59" s="13">
        <v>2</v>
      </c>
      <c r="KP59" s="13">
        <v>4</v>
      </c>
      <c r="KQ59" s="13">
        <v>6</v>
      </c>
      <c r="KR59" s="13">
        <v>4</v>
      </c>
      <c r="KS59" s="13">
        <v>4</v>
      </c>
      <c r="KT59" s="13">
        <v>2</v>
      </c>
      <c r="KU59" s="13">
        <v>2</v>
      </c>
      <c r="KV59" s="13">
        <v>1</v>
      </c>
      <c r="KW59" s="13"/>
      <c r="KX59" s="13"/>
      <c r="KY59" s="13">
        <v>4</v>
      </c>
      <c r="KZ59" s="13">
        <v>2</v>
      </c>
      <c r="LA59" s="13">
        <v>1</v>
      </c>
      <c r="LB59" s="13"/>
      <c r="LC59" s="13"/>
      <c r="LD59" s="13"/>
      <c r="LE59" s="13"/>
      <c r="LF59" s="13">
        <v>2</v>
      </c>
      <c r="LG59" s="13"/>
      <c r="LH59" s="13"/>
      <c r="LI59" s="13"/>
      <c r="LJ59" s="13"/>
      <c r="LK59" s="13">
        <v>3</v>
      </c>
      <c r="LL59" s="13">
        <v>4</v>
      </c>
      <c r="LM59" s="13"/>
      <c r="LN59" s="13">
        <v>1</v>
      </c>
      <c r="LO59" s="13"/>
      <c r="LP59" s="13"/>
      <c r="LQ59" s="13"/>
      <c r="LR59" s="13">
        <v>1</v>
      </c>
      <c r="LS59" s="13">
        <v>1</v>
      </c>
      <c r="LT59" s="13"/>
      <c r="LU59" s="13"/>
      <c r="LV59" s="13"/>
      <c r="LW59" s="13"/>
      <c r="LX59" s="13"/>
      <c r="LY59" s="13"/>
      <c r="LZ59" s="13">
        <v>1</v>
      </c>
      <c r="MA59" s="13"/>
      <c r="MB59" s="13"/>
      <c r="MC59" s="13"/>
      <c r="MD59" s="13">
        <v>1</v>
      </c>
      <c r="ME59" s="13"/>
      <c r="MF59" s="13">
        <v>1</v>
      </c>
      <c r="MG59" s="13"/>
      <c r="MH59" s="13"/>
      <c r="MI59" s="13"/>
      <c r="MJ59" s="13"/>
      <c r="MK59" s="13"/>
      <c r="ML59" s="13"/>
      <c r="MM59" s="13"/>
      <c r="MN59" s="13">
        <v>1</v>
      </c>
      <c r="MO59" s="13">
        <v>1</v>
      </c>
      <c r="MP59" s="13"/>
      <c r="MQ59" s="13">
        <v>3</v>
      </c>
      <c r="MR59" s="13">
        <v>1</v>
      </c>
      <c r="MS59" s="13">
        <v>1</v>
      </c>
      <c r="MT59" s="13">
        <v>1</v>
      </c>
      <c r="MU59" s="13"/>
      <c r="MV59" s="13">
        <v>1</v>
      </c>
      <c r="MW59" s="13">
        <v>3</v>
      </c>
      <c r="MX59" s="13">
        <v>1</v>
      </c>
      <c r="MY59" s="13">
        <v>1</v>
      </c>
      <c r="MZ59" s="13">
        <v>1</v>
      </c>
      <c r="NA59" s="13">
        <v>1</v>
      </c>
      <c r="NB59" s="13"/>
      <c r="NC59" s="13">
        <v>1</v>
      </c>
      <c r="ND59" s="13">
        <v>1</v>
      </c>
      <c r="NE59" s="13"/>
      <c r="NF59" s="13"/>
      <c r="NG59" s="13">
        <v>1</v>
      </c>
      <c r="NH59" s="13"/>
      <c r="NI59" s="13"/>
      <c r="NJ59" s="13"/>
      <c r="NK59" s="13"/>
      <c r="NL59" s="13"/>
      <c r="NM59" s="13"/>
      <c r="NN59" s="57">
        <v>125</v>
      </c>
      <c r="NO59" s="13">
        <v>7712</v>
      </c>
    </row>
    <row r="60" spans="1:379">
      <c r="A60" s="8" t="s">
        <v>71</v>
      </c>
      <c r="B60" s="235">
        <f t="shared" si="88"/>
        <v>105</v>
      </c>
      <c r="C60" s="235">
        <f t="shared" si="89"/>
        <v>105</v>
      </c>
      <c r="D60" s="235">
        <f t="shared" si="90"/>
        <v>307</v>
      </c>
      <c r="E60" s="235">
        <f t="shared" si="91"/>
        <v>348</v>
      </c>
      <c r="F60" s="235">
        <f t="shared" si="92"/>
        <v>698</v>
      </c>
      <c r="G60" s="235">
        <f t="shared" si="93"/>
        <v>743</v>
      </c>
      <c r="H60" s="235">
        <f t="shared" si="94"/>
        <v>667</v>
      </c>
      <c r="I60" s="235">
        <f t="shared" si="95"/>
        <v>721</v>
      </c>
      <c r="J60" s="235">
        <f t="shared" si="96"/>
        <v>741</v>
      </c>
      <c r="K60" s="235">
        <f t="shared" si="97"/>
        <v>766</v>
      </c>
      <c r="L60" s="235">
        <f t="shared" si="98"/>
        <v>480</v>
      </c>
      <c r="M60" s="235">
        <f t="shared" si="99"/>
        <v>495</v>
      </c>
      <c r="N60" s="235">
        <f t="shared" si="100"/>
        <v>295</v>
      </c>
      <c r="O60" s="235">
        <f t="shared" si="101"/>
        <v>317</v>
      </c>
      <c r="P60" s="235">
        <f t="shared" si="102"/>
        <v>208</v>
      </c>
      <c r="Q60" s="235">
        <f t="shared" si="103"/>
        <v>228</v>
      </c>
      <c r="R60" s="235">
        <f t="shared" si="104"/>
        <v>92</v>
      </c>
      <c r="S60" s="235">
        <f t="shared" si="105"/>
        <v>135</v>
      </c>
      <c r="T60" s="235">
        <f t="shared" si="106"/>
        <v>22</v>
      </c>
      <c r="U60" s="235">
        <f t="shared" si="107"/>
        <v>32</v>
      </c>
      <c r="W60" s="16" t="s">
        <v>192</v>
      </c>
      <c r="X60" s="616">
        <f t="shared" si="108"/>
        <v>4</v>
      </c>
      <c r="Y60" s="616">
        <f t="shared" si="109"/>
        <v>4</v>
      </c>
      <c r="Z60" s="616">
        <f t="shared" si="110"/>
        <v>34</v>
      </c>
      <c r="AA60" s="616">
        <f t="shared" si="111"/>
        <v>42</v>
      </c>
      <c r="AB60" s="616">
        <f t="shared" si="112"/>
        <v>138</v>
      </c>
      <c r="AC60" s="616">
        <f t="shared" si="113"/>
        <v>148</v>
      </c>
      <c r="AD60" s="616">
        <f t="shared" si="114"/>
        <v>221</v>
      </c>
      <c r="AE60" s="616">
        <f t="shared" si="115"/>
        <v>156</v>
      </c>
      <c r="AF60" s="616">
        <f t="shared" si="116"/>
        <v>176</v>
      </c>
      <c r="AG60" s="616">
        <f t="shared" si="117"/>
        <v>172</v>
      </c>
      <c r="AH60" s="616">
        <f t="shared" si="118"/>
        <v>109</v>
      </c>
      <c r="AI60" s="616">
        <f t="shared" si="119"/>
        <v>106</v>
      </c>
      <c r="AJ60" s="616">
        <f t="shared" si="120"/>
        <v>81</v>
      </c>
      <c r="AK60" s="616">
        <f t="shared" si="121"/>
        <v>51</v>
      </c>
      <c r="AL60" s="616">
        <f t="shared" si="122"/>
        <v>31</v>
      </c>
      <c r="AM60" s="616">
        <f t="shared" si="123"/>
        <v>32</v>
      </c>
      <c r="AN60" s="616">
        <f t="shared" si="124"/>
        <v>18</v>
      </c>
      <c r="AO60" s="616">
        <f t="shared" si="125"/>
        <v>15</v>
      </c>
      <c r="AP60" s="616">
        <f t="shared" si="126"/>
        <v>6</v>
      </c>
      <c r="AQ60" s="616">
        <f t="shared" si="127"/>
        <v>10</v>
      </c>
      <c r="AR60" s="616">
        <f t="shared" si="128"/>
        <v>11</v>
      </c>
      <c r="AT60" s="16" t="s">
        <v>192</v>
      </c>
      <c r="AU60" s="13"/>
      <c r="AV60" s="13"/>
      <c r="AW60" s="13">
        <v>1</v>
      </c>
      <c r="AX60" s="13"/>
      <c r="AY60" s="13"/>
      <c r="AZ60" s="13"/>
      <c r="BA60" s="13"/>
      <c r="BB60" s="13"/>
      <c r="BC60" s="13">
        <v>3</v>
      </c>
      <c r="BD60" s="13"/>
      <c r="BE60" s="13"/>
      <c r="BF60" s="13">
        <v>1</v>
      </c>
      <c r="BG60" s="13">
        <v>1</v>
      </c>
      <c r="BH60" s="13">
        <v>5</v>
      </c>
      <c r="BI60" s="13">
        <v>6</v>
      </c>
      <c r="BJ60" s="13">
        <v>6</v>
      </c>
      <c r="BK60" s="13">
        <v>6</v>
      </c>
      <c r="BL60" s="13">
        <v>4</v>
      </c>
      <c r="BM60" s="13">
        <v>6</v>
      </c>
      <c r="BN60" s="13">
        <v>7</v>
      </c>
      <c r="BO60" s="13">
        <v>11</v>
      </c>
      <c r="BP60" s="13">
        <v>10</v>
      </c>
      <c r="BQ60" s="13">
        <v>15</v>
      </c>
      <c r="BR60" s="13">
        <v>15</v>
      </c>
      <c r="BS60" s="13">
        <v>13</v>
      </c>
      <c r="BT60" s="13">
        <v>11</v>
      </c>
      <c r="BU60" s="13">
        <v>12</v>
      </c>
      <c r="BV60" s="13">
        <v>17</v>
      </c>
      <c r="BW60" s="13">
        <v>20</v>
      </c>
      <c r="BX60" s="13">
        <v>24</v>
      </c>
      <c r="BY60" s="13">
        <v>14</v>
      </c>
      <c r="BZ60" s="13">
        <v>16</v>
      </c>
      <c r="CA60" s="13">
        <v>10</v>
      </c>
      <c r="CB60" s="13">
        <v>17</v>
      </c>
      <c r="CC60" s="13">
        <v>18</v>
      </c>
      <c r="CD60" s="13">
        <v>10</v>
      </c>
      <c r="CE60" s="13">
        <v>16</v>
      </c>
      <c r="CF60" s="13">
        <v>21</v>
      </c>
      <c r="CG60" s="13">
        <v>20</v>
      </c>
      <c r="CH60" s="13">
        <v>14</v>
      </c>
      <c r="CI60" s="13">
        <v>26</v>
      </c>
      <c r="CJ60" s="13">
        <v>23</v>
      </c>
      <c r="CK60" s="13">
        <v>15</v>
      </c>
      <c r="CL60" s="13">
        <v>23</v>
      </c>
      <c r="CM60" s="13">
        <v>17</v>
      </c>
      <c r="CN60" s="13">
        <v>19</v>
      </c>
      <c r="CO60" s="13">
        <v>11</v>
      </c>
      <c r="CP60" s="13">
        <v>16</v>
      </c>
      <c r="CQ60" s="13">
        <v>6</v>
      </c>
      <c r="CR60" s="13">
        <v>16</v>
      </c>
      <c r="CS60" s="13">
        <v>14</v>
      </c>
      <c r="CT60" s="13">
        <v>6</v>
      </c>
      <c r="CU60" s="13">
        <v>14</v>
      </c>
      <c r="CV60" s="13">
        <v>11</v>
      </c>
      <c r="CW60" s="13">
        <v>10</v>
      </c>
      <c r="CX60" s="13">
        <v>15</v>
      </c>
      <c r="CY60" s="13">
        <v>11</v>
      </c>
      <c r="CZ60" s="13">
        <v>10</v>
      </c>
      <c r="DA60" s="13">
        <v>8</v>
      </c>
      <c r="DB60" s="13">
        <v>7</v>
      </c>
      <c r="DC60" s="13">
        <v>4</v>
      </c>
      <c r="DD60" s="13">
        <v>5</v>
      </c>
      <c r="DE60" s="13">
        <v>3</v>
      </c>
      <c r="DF60" s="13">
        <v>3</v>
      </c>
      <c r="DG60" s="13">
        <v>6</v>
      </c>
      <c r="DH60" s="13">
        <v>9</v>
      </c>
      <c r="DI60" s="13">
        <v>5</v>
      </c>
      <c r="DJ60" s="13">
        <v>4</v>
      </c>
      <c r="DK60" s="13">
        <v>9</v>
      </c>
      <c r="DL60" s="13">
        <v>3</v>
      </c>
      <c r="DM60" s="13">
        <v>2</v>
      </c>
      <c r="DN60" s="13">
        <v>1</v>
      </c>
      <c r="DO60" s="13">
        <v>3</v>
      </c>
      <c r="DP60" s="13">
        <v>3</v>
      </c>
      <c r="DQ60" s="13">
        <v>3</v>
      </c>
      <c r="DR60" s="13">
        <v>6</v>
      </c>
      <c r="DS60" s="13">
        <v>4</v>
      </c>
      <c r="DT60" s="13">
        <v>6</v>
      </c>
      <c r="DU60" s="13">
        <v>3</v>
      </c>
      <c r="DV60" s="13">
        <v>1</v>
      </c>
      <c r="DW60" s="13"/>
      <c r="DX60" s="13">
        <v>3</v>
      </c>
      <c r="DY60" s="13">
        <v>2</v>
      </c>
      <c r="DZ60" s="13">
        <v>4</v>
      </c>
      <c r="EA60" s="13">
        <v>2</v>
      </c>
      <c r="EB60" s="13"/>
      <c r="EC60" s="13">
        <v>1</v>
      </c>
      <c r="ED60" s="13">
        <v>1</v>
      </c>
      <c r="EE60" s="13">
        <v>1</v>
      </c>
      <c r="EF60" s="13">
        <v>1</v>
      </c>
      <c r="EG60" s="13">
        <v>2</v>
      </c>
      <c r="EH60" s="13">
        <v>2</v>
      </c>
      <c r="EI60" s="13">
        <v>3</v>
      </c>
      <c r="EJ60" s="13"/>
      <c r="EK60" s="13">
        <v>2</v>
      </c>
      <c r="EL60" s="13">
        <v>1</v>
      </c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57">
        <v>736</v>
      </c>
      <c r="FD60" s="13">
        <v>736</v>
      </c>
      <c r="FE60" s="16" t="s">
        <v>192</v>
      </c>
      <c r="FF60" s="13"/>
      <c r="FG60" s="13"/>
      <c r="FH60" s="13"/>
      <c r="FI60" s="13"/>
      <c r="FJ60" s="13">
        <v>1</v>
      </c>
      <c r="FK60" s="13"/>
      <c r="FL60" s="13">
        <v>1</v>
      </c>
      <c r="FM60" s="13">
        <v>1</v>
      </c>
      <c r="FN60" s="13"/>
      <c r="FO60" s="13">
        <v>1</v>
      </c>
      <c r="FP60" s="13">
        <v>2</v>
      </c>
      <c r="FQ60" s="13"/>
      <c r="FR60" s="13"/>
      <c r="FS60" s="13">
        <v>4</v>
      </c>
      <c r="FT60" s="13">
        <v>1</v>
      </c>
      <c r="FU60" s="13">
        <v>4</v>
      </c>
      <c r="FV60" s="13">
        <v>6</v>
      </c>
      <c r="FW60" s="13">
        <v>4</v>
      </c>
      <c r="FX60" s="13">
        <v>3</v>
      </c>
      <c r="FY60" s="13">
        <v>10</v>
      </c>
      <c r="FZ60" s="13">
        <v>5</v>
      </c>
      <c r="GA60" s="13">
        <v>10</v>
      </c>
      <c r="GB60" s="13">
        <v>14</v>
      </c>
      <c r="GC60" s="13">
        <v>18</v>
      </c>
      <c r="GD60" s="13">
        <v>17</v>
      </c>
      <c r="GE60" s="13">
        <v>17</v>
      </c>
      <c r="GF60" s="13">
        <v>14</v>
      </c>
      <c r="GG60" s="13">
        <v>15</v>
      </c>
      <c r="GH60" s="13">
        <v>13</v>
      </c>
      <c r="GI60" s="13">
        <v>15</v>
      </c>
      <c r="GJ60" s="13">
        <v>11</v>
      </c>
      <c r="GK60" s="13">
        <v>18</v>
      </c>
      <c r="GL60" s="13">
        <v>26</v>
      </c>
      <c r="GM60" s="13">
        <v>28</v>
      </c>
      <c r="GN60" s="13">
        <v>22</v>
      </c>
      <c r="GO60" s="13">
        <v>25</v>
      </c>
      <c r="GP60" s="13">
        <v>23</v>
      </c>
      <c r="GQ60" s="13">
        <v>29</v>
      </c>
      <c r="GR60" s="13">
        <v>15</v>
      </c>
      <c r="GS60" s="13">
        <v>24</v>
      </c>
      <c r="GT60" s="13">
        <v>23</v>
      </c>
      <c r="GU60" s="13">
        <v>33</v>
      </c>
      <c r="GV60" s="13">
        <v>30</v>
      </c>
      <c r="GW60" s="13">
        <v>15</v>
      </c>
      <c r="GX60" s="13">
        <v>17</v>
      </c>
      <c r="GY60" s="13">
        <v>15</v>
      </c>
      <c r="GZ60" s="13">
        <v>14</v>
      </c>
      <c r="HA60" s="13">
        <v>11</v>
      </c>
      <c r="HB60" s="13">
        <v>6</v>
      </c>
      <c r="HC60" s="13">
        <v>12</v>
      </c>
      <c r="HD60" s="13">
        <v>15</v>
      </c>
      <c r="HE60" s="13">
        <v>11</v>
      </c>
      <c r="HF60" s="13">
        <v>12</v>
      </c>
      <c r="HG60" s="13">
        <v>14</v>
      </c>
      <c r="HH60" s="13">
        <v>11</v>
      </c>
      <c r="HI60" s="13">
        <v>11</v>
      </c>
      <c r="HJ60" s="13">
        <v>8</v>
      </c>
      <c r="HK60" s="13">
        <v>10</v>
      </c>
      <c r="HL60" s="13">
        <v>10</v>
      </c>
      <c r="HM60" s="13">
        <v>7</v>
      </c>
      <c r="HN60" s="13">
        <v>8</v>
      </c>
      <c r="HO60" s="13">
        <v>11</v>
      </c>
      <c r="HP60" s="13">
        <v>6</v>
      </c>
      <c r="HQ60" s="13">
        <v>3</v>
      </c>
      <c r="HR60" s="13">
        <v>7</v>
      </c>
      <c r="HS60" s="13">
        <v>14</v>
      </c>
      <c r="HT60" s="13">
        <v>11</v>
      </c>
      <c r="HU60" s="13">
        <v>7</v>
      </c>
      <c r="HV60" s="13">
        <v>5</v>
      </c>
      <c r="HW60" s="13">
        <v>9</v>
      </c>
      <c r="HX60" s="13">
        <v>2</v>
      </c>
      <c r="HY60" s="13">
        <v>5</v>
      </c>
      <c r="HZ60" s="13">
        <v>5</v>
      </c>
      <c r="IA60" s="13">
        <v>5</v>
      </c>
      <c r="IB60" s="13">
        <v>2</v>
      </c>
      <c r="IC60" s="13">
        <v>2</v>
      </c>
      <c r="ID60" s="13">
        <v>5</v>
      </c>
      <c r="IE60" s="13">
        <v>2</v>
      </c>
      <c r="IF60" s="13">
        <v>2</v>
      </c>
      <c r="IG60" s="13">
        <v>1</v>
      </c>
      <c r="IH60" s="13">
        <v>3</v>
      </c>
      <c r="II60" s="13">
        <v>1</v>
      </c>
      <c r="IJ60" s="13">
        <v>3</v>
      </c>
      <c r="IK60" s="13">
        <v>4</v>
      </c>
      <c r="IL60" s="13">
        <v>1</v>
      </c>
      <c r="IM60" s="13">
        <v>1</v>
      </c>
      <c r="IN60" s="13">
        <v>2</v>
      </c>
      <c r="IO60" s="13"/>
      <c r="IP60" s="13">
        <v>2</v>
      </c>
      <c r="IQ60" s="13">
        <v>1</v>
      </c>
      <c r="IR60" s="13">
        <v>1</v>
      </c>
      <c r="IS60" s="13"/>
      <c r="IT60" s="13">
        <v>3</v>
      </c>
      <c r="IU60" s="13">
        <v>1</v>
      </c>
      <c r="IV60" s="13"/>
      <c r="IW60" s="13"/>
      <c r="IX60" s="13">
        <v>1</v>
      </c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57">
        <v>818</v>
      </c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>
        <v>1</v>
      </c>
      <c r="KG60" s="13"/>
      <c r="KH60" s="13"/>
      <c r="KI60" s="13"/>
      <c r="KJ60" s="13">
        <v>2</v>
      </c>
      <c r="KK60" s="13"/>
      <c r="KL60" s="13">
        <v>1</v>
      </c>
      <c r="KM60" s="13"/>
      <c r="KN60" s="13"/>
      <c r="KO60" s="13"/>
      <c r="KP60" s="13">
        <v>1</v>
      </c>
      <c r="KQ60" s="13"/>
      <c r="KR60" s="13"/>
      <c r="KS60" s="13"/>
      <c r="KT60" s="13"/>
      <c r="KU60" s="13">
        <v>2</v>
      </c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>
        <v>1</v>
      </c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>
        <v>1</v>
      </c>
      <c r="MT60" s="13"/>
      <c r="MU60" s="13"/>
      <c r="MV60" s="13">
        <v>1</v>
      </c>
      <c r="MW60" s="13"/>
      <c r="MX60" s="13"/>
      <c r="MY60" s="13">
        <v>1</v>
      </c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57">
        <v>11</v>
      </c>
      <c r="NO60" s="13">
        <v>829</v>
      </c>
    </row>
    <row r="61" spans="1:379">
      <c r="A61" s="8" t="s">
        <v>193</v>
      </c>
      <c r="B61" s="235">
        <f t="shared" si="88"/>
        <v>62</v>
      </c>
      <c r="C61" s="235">
        <f t="shared" si="89"/>
        <v>47</v>
      </c>
      <c r="D61" s="235">
        <f t="shared" si="90"/>
        <v>148</v>
      </c>
      <c r="E61" s="235">
        <f t="shared" si="91"/>
        <v>168</v>
      </c>
      <c r="F61" s="235">
        <f t="shared" si="92"/>
        <v>337</v>
      </c>
      <c r="G61" s="235">
        <f t="shared" si="93"/>
        <v>379</v>
      </c>
      <c r="H61" s="235">
        <f t="shared" si="94"/>
        <v>427</v>
      </c>
      <c r="I61" s="235">
        <f t="shared" si="95"/>
        <v>507</v>
      </c>
      <c r="J61" s="235">
        <f t="shared" si="96"/>
        <v>389</v>
      </c>
      <c r="K61" s="235">
        <f t="shared" si="97"/>
        <v>433</v>
      </c>
      <c r="L61" s="235">
        <f t="shared" si="98"/>
        <v>265</v>
      </c>
      <c r="M61" s="235">
        <f t="shared" si="99"/>
        <v>255</v>
      </c>
      <c r="N61" s="235">
        <f t="shared" si="100"/>
        <v>181</v>
      </c>
      <c r="O61" s="235">
        <f t="shared" si="101"/>
        <v>165</v>
      </c>
      <c r="P61" s="235">
        <f t="shared" si="102"/>
        <v>78</v>
      </c>
      <c r="Q61" s="235">
        <f t="shared" si="103"/>
        <v>80</v>
      </c>
      <c r="R61" s="235">
        <f t="shared" si="104"/>
        <v>34</v>
      </c>
      <c r="S61" s="235">
        <f t="shared" si="105"/>
        <v>50</v>
      </c>
      <c r="T61" s="235">
        <f t="shared" si="106"/>
        <v>2</v>
      </c>
      <c r="U61" s="235">
        <f t="shared" si="107"/>
        <v>22</v>
      </c>
      <c r="W61" s="16" t="s">
        <v>67</v>
      </c>
      <c r="X61" s="616">
        <f t="shared" si="108"/>
        <v>9</v>
      </c>
      <c r="Y61" s="616">
        <f t="shared" si="109"/>
        <v>4</v>
      </c>
      <c r="Z61" s="616">
        <f t="shared" si="110"/>
        <v>63</v>
      </c>
      <c r="AA61" s="616">
        <f t="shared" si="111"/>
        <v>69</v>
      </c>
      <c r="AB61" s="616">
        <f t="shared" si="112"/>
        <v>217</v>
      </c>
      <c r="AC61" s="616">
        <f t="shared" si="113"/>
        <v>257</v>
      </c>
      <c r="AD61" s="616">
        <f t="shared" si="114"/>
        <v>264</v>
      </c>
      <c r="AE61" s="616">
        <f t="shared" si="115"/>
        <v>267</v>
      </c>
      <c r="AF61" s="616">
        <f t="shared" si="116"/>
        <v>237</v>
      </c>
      <c r="AG61" s="616">
        <f t="shared" si="117"/>
        <v>283</v>
      </c>
      <c r="AH61" s="616">
        <f t="shared" si="118"/>
        <v>189</v>
      </c>
      <c r="AI61" s="616">
        <f t="shared" si="119"/>
        <v>247</v>
      </c>
      <c r="AJ61" s="616">
        <f t="shared" si="120"/>
        <v>125</v>
      </c>
      <c r="AK61" s="616">
        <f t="shared" si="121"/>
        <v>108</v>
      </c>
      <c r="AL61" s="616">
        <f t="shared" si="122"/>
        <v>85</v>
      </c>
      <c r="AM61" s="616">
        <f t="shared" si="123"/>
        <v>75</v>
      </c>
      <c r="AN61" s="616">
        <f t="shared" si="124"/>
        <v>25</v>
      </c>
      <c r="AO61" s="616">
        <f t="shared" si="125"/>
        <v>42</v>
      </c>
      <c r="AP61" s="616">
        <f t="shared" si="126"/>
        <v>6</v>
      </c>
      <c r="AQ61" s="616">
        <f t="shared" si="127"/>
        <v>14</v>
      </c>
      <c r="AR61" s="616">
        <f t="shared" si="128"/>
        <v>36</v>
      </c>
      <c r="AT61" s="16" t="s">
        <v>67</v>
      </c>
      <c r="AU61" s="13">
        <v>1</v>
      </c>
      <c r="AV61" s="13">
        <v>1</v>
      </c>
      <c r="AW61" s="13">
        <v>1</v>
      </c>
      <c r="AX61" s="13"/>
      <c r="AY61" s="13"/>
      <c r="AZ61" s="13"/>
      <c r="BA61" s="13"/>
      <c r="BB61" s="13"/>
      <c r="BC61" s="13"/>
      <c r="BD61" s="13">
        <v>1</v>
      </c>
      <c r="BE61" s="13">
        <v>1</v>
      </c>
      <c r="BF61" s="13"/>
      <c r="BG61" s="13">
        <v>1</v>
      </c>
      <c r="BH61" s="13">
        <v>5</v>
      </c>
      <c r="BI61" s="13">
        <v>6</v>
      </c>
      <c r="BJ61" s="13">
        <v>7</v>
      </c>
      <c r="BK61" s="13">
        <v>9</v>
      </c>
      <c r="BL61" s="13">
        <v>10</v>
      </c>
      <c r="BM61" s="13">
        <v>13</v>
      </c>
      <c r="BN61" s="13">
        <v>17</v>
      </c>
      <c r="BO61" s="13">
        <v>27</v>
      </c>
      <c r="BP61" s="13">
        <v>22</v>
      </c>
      <c r="BQ61" s="13">
        <v>26</v>
      </c>
      <c r="BR61" s="13">
        <v>24</v>
      </c>
      <c r="BS61" s="13">
        <v>18</v>
      </c>
      <c r="BT61" s="13">
        <v>32</v>
      </c>
      <c r="BU61" s="13">
        <v>23</v>
      </c>
      <c r="BV61" s="13">
        <v>30</v>
      </c>
      <c r="BW61" s="13">
        <v>34</v>
      </c>
      <c r="BX61" s="13">
        <v>21</v>
      </c>
      <c r="BY61" s="13">
        <v>32</v>
      </c>
      <c r="BZ61" s="13">
        <v>28</v>
      </c>
      <c r="CA61" s="13">
        <v>25</v>
      </c>
      <c r="CB61" s="13">
        <v>25</v>
      </c>
      <c r="CC61" s="13">
        <v>23</v>
      </c>
      <c r="CD61" s="13">
        <v>30</v>
      </c>
      <c r="CE61" s="13">
        <v>36</v>
      </c>
      <c r="CF61" s="13">
        <v>22</v>
      </c>
      <c r="CG61" s="13">
        <v>23</v>
      </c>
      <c r="CH61" s="13">
        <v>23</v>
      </c>
      <c r="CI61" s="13">
        <v>41</v>
      </c>
      <c r="CJ61" s="13">
        <v>24</v>
      </c>
      <c r="CK61" s="13">
        <v>28</v>
      </c>
      <c r="CL61" s="13">
        <v>32</v>
      </c>
      <c r="CM61" s="13">
        <v>25</v>
      </c>
      <c r="CN61" s="13">
        <v>20</v>
      </c>
      <c r="CO61" s="13">
        <v>29</v>
      </c>
      <c r="CP61" s="13">
        <v>23</v>
      </c>
      <c r="CQ61" s="13">
        <v>30</v>
      </c>
      <c r="CR61" s="13">
        <v>31</v>
      </c>
      <c r="CS61" s="13">
        <v>40</v>
      </c>
      <c r="CT61" s="13">
        <v>22</v>
      </c>
      <c r="CU61" s="13">
        <v>31</v>
      </c>
      <c r="CV61" s="13">
        <v>24</v>
      </c>
      <c r="CW61" s="13">
        <v>28</v>
      </c>
      <c r="CX61" s="13">
        <v>25</v>
      </c>
      <c r="CY61" s="13">
        <v>19</v>
      </c>
      <c r="CZ61" s="13">
        <v>17</v>
      </c>
      <c r="DA61" s="13">
        <v>21</v>
      </c>
      <c r="DB61" s="13">
        <v>20</v>
      </c>
      <c r="DC61" s="13">
        <v>9</v>
      </c>
      <c r="DD61" s="13">
        <v>11</v>
      </c>
      <c r="DE61" s="13">
        <v>6</v>
      </c>
      <c r="DF61" s="13">
        <v>12</v>
      </c>
      <c r="DG61" s="13">
        <v>15</v>
      </c>
      <c r="DH61" s="13">
        <v>11</v>
      </c>
      <c r="DI61" s="13">
        <v>12</v>
      </c>
      <c r="DJ61" s="13">
        <v>11</v>
      </c>
      <c r="DK61" s="13">
        <v>10</v>
      </c>
      <c r="DL61" s="13">
        <v>11</v>
      </c>
      <c r="DM61" s="13">
        <v>7</v>
      </c>
      <c r="DN61" s="13">
        <v>7</v>
      </c>
      <c r="DO61" s="13">
        <v>12</v>
      </c>
      <c r="DP61" s="13">
        <v>8</v>
      </c>
      <c r="DQ61" s="13">
        <v>6</v>
      </c>
      <c r="DR61" s="13">
        <v>11</v>
      </c>
      <c r="DS61" s="13">
        <v>4</v>
      </c>
      <c r="DT61" s="13">
        <v>6</v>
      </c>
      <c r="DU61" s="13">
        <v>9</v>
      </c>
      <c r="DV61" s="13">
        <v>5</v>
      </c>
      <c r="DW61" s="13">
        <v>5</v>
      </c>
      <c r="DX61" s="13">
        <v>7</v>
      </c>
      <c r="DY61" s="13">
        <v>6</v>
      </c>
      <c r="DZ61" s="13">
        <v>4</v>
      </c>
      <c r="EA61" s="13">
        <v>5</v>
      </c>
      <c r="EB61" s="13">
        <v>6</v>
      </c>
      <c r="EC61" s="13">
        <v>3</v>
      </c>
      <c r="ED61" s="13">
        <v>4</v>
      </c>
      <c r="EE61" s="13"/>
      <c r="EF61" s="13">
        <v>2</v>
      </c>
      <c r="EG61" s="13">
        <v>5</v>
      </c>
      <c r="EH61" s="13">
        <v>2</v>
      </c>
      <c r="EI61" s="13">
        <v>1</v>
      </c>
      <c r="EJ61" s="13">
        <v>1</v>
      </c>
      <c r="EK61" s="13">
        <v>1</v>
      </c>
      <c r="EL61" s="13">
        <v>1</v>
      </c>
      <c r="EM61" s="13">
        <v>2</v>
      </c>
      <c r="EN61" s="13">
        <v>1</v>
      </c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57">
        <v>1366</v>
      </c>
      <c r="FD61" s="13">
        <v>1366</v>
      </c>
      <c r="FE61" s="16" t="s">
        <v>67</v>
      </c>
      <c r="FF61" s="13"/>
      <c r="FG61" s="13">
        <v>4</v>
      </c>
      <c r="FH61" s="13">
        <v>1</v>
      </c>
      <c r="FI61" s="13"/>
      <c r="FJ61" s="13">
        <v>1</v>
      </c>
      <c r="FK61" s="13">
        <v>1</v>
      </c>
      <c r="FL61" s="13">
        <v>1</v>
      </c>
      <c r="FM61" s="13"/>
      <c r="FN61" s="13"/>
      <c r="FO61" s="13">
        <v>1</v>
      </c>
      <c r="FP61" s="13">
        <v>3</v>
      </c>
      <c r="FQ61" s="13"/>
      <c r="FR61" s="13">
        <v>2</v>
      </c>
      <c r="FS61" s="13">
        <v>3</v>
      </c>
      <c r="FT61" s="13">
        <v>5</v>
      </c>
      <c r="FU61" s="13">
        <v>8</v>
      </c>
      <c r="FV61" s="13">
        <v>11</v>
      </c>
      <c r="FW61" s="13">
        <v>13</v>
      </c>
      <c r="FX61" s="13">
        <v>5</v>
      </c>
      <c r="FY61" s="13">
        <v>13</v>
      </c>
      <c r="FZ61" s="13">
        <v>20</v>
      </c>
      <c r="GA61" s="13">
        <v>16</v>
      </c>
      <c r="GB61" s="13">
        <v>17</v>
      </c>
      <c r="GC61" s="13">
        <v>25</v>
      </c>
      <c r="GD61" s="13">
        <v>21</v>
      </c>
      <c r="GE61" s="13">
        <v>34</v>
      </c>
      <c r="GF61" s="13">
        <v>24</v>
      </c>
      <c r="GG61" s="13">
        <v>22</v>
      </c>
      <c r="GH61" s="13">
        <v>15</v>
      </c>
      <c r="GI61" s="13">
        <v>23</v>
      </c>
      <c r="GJ61" s="13">
        <v>25</v>
      </c>
      <c r="GK61" s="13">
        <v>30</v>
      </c>
      <c r="GL61" s="13">
        <v>23</v>
      </c>
      <c r="GM61" s="13">
        <v>33</v>
      </c>
      <c r="GN61" s="13">
        <v>23</v>
      </c>
      <c r="GO61" s="13">
        <v>26</v>
      </c>
      <c r="GP61" s="13">
        <v>24</v>
      </c>
      <c r="GQ61" s="13">
        <v>22</v>
      </c>
      <c r="GR61" s="13">
        <v>27</v>
      </c>
      <c r="GS61" s="13">
        <v>31</v>
      </c>
      <c r="GT61" s="13">
        <v>25</v>
      </c>
      <c r="GU61" s="13">
        <v>41</v>
      </c>
      <c r="GV61" s="13">
        <v>29</v>
      </c>
      <c r="GW61" s="13">
        <v>21</v>
      </c>
      <c r="GX61" s="13">
        <v>12</v>
      </c>
      <c r="GY61" s="13">
        <v>24</v>
      </c>
      <c r="GZ61" s="13">
        <v>29</v>
      </c>
      <c r="HA61" s="13">
        <v>12</v>
      </c>
      <c r="HB61" s="13">
        <v>22</v>
      </c>
      <c r="HC61" s="13">
        <v>22</v>
      </c>
      <c r="HD61" s="13">
        <v>21</v>
      </c>
      <c r="HE61" s="13">
        <v>24</v>
      </c>
      <c r="HF61" s="13">
        <v>16</v>
      </c>
      <c r="HG61" s="13">
        <v>19</v>
      </c>
      <c r="HH61" s="13">
        <v>20</v>
      </c>
      <c r="HI61" s="13">
        <v>13</v>
      </c>
      <c r="HJ61" s="13">
        <v>13</v>
      </c>
      <c r="HK61" s="13">
        <v>29</v>
      </c>
      <c r="HL61" s="13">
        <v>14</v>
      </c>
      <c r="HM61" s="13">
        <v>20</v>
      </c>
      <c r="HN61" s="13">
        <v>18</v>
      </c>
      <c r="HO61" s="13">
        <v>9</v>
      </c>
      <c r="HP61" s="13">
        <v>12</v>
      </c>
      <c r="HQ61" s="13">
        <v>12</v>
      </c>
      <c r="HR61" s="13">
        <v>11</v>
      </c>
      <c r="HS61" s="13">
        <v>7</v>
      </c>
      <c r="HT61" s="13">
        <v>16</v>
      </c>
      <c r="HU61" s="13">
        <v>11</v>
      </c>
      <c r="HV61" s="13">
        <v>14</v>
      </c>
      <c r="HW61" s="13">
        <v>15</v>
      </c>
      <c r="HX61" s="13">
        <v>13</v>
      </c>
      <c r="HY61" s="13">
        <v>9</v>
      </c>
      <c r="HZ61" s="13">
        <v>7</v>
      </c>
      <c r="IA61" s="13">
        <v>9</v>
      </c>
      <c r="IB61" s="13">
        <v>7</v>
      </c>
      <c r="IC61" s="13">
        <v>11</v>
      </c>
      <c r="ID61" s="13">
        <v>10</v>
      </c>
      <c r="IE61" s="13">
        <v>8</v>
      </c>
      <c r="IF61" s="13">
        <v>5</v>
      </c>
      <c r="IG61" s="13">
        <v>6</v>
      </c>
      <c r="IH61" s="13">
        <v>5</v>
      </c>
      <c r="II61" s="13">
        <v>1</v>
      </c>
      <c r="IJ61" s="13">
        <v>5</v>
      </c>
      <c r="IK61" s="13">
        <v>1</v>
      </c>
      <c r="IL61" s="13">
        <v>4</v>
      </c>
      <c r="IM61" s="13">
        <v>2</v>
      </c>
      <c r="IN61" s="13">
        <v>3</v>
      </c>
      <c r="IO61" s="13">
        <v>2</v>
      </c>
      <c r="IP61" s="13">
        <v>2</v>
      </c>
      <c r="IQ61" s="13"/>
      <c r="IR61" s="13">
        <v>2</v>
      </c>
      <c r="IS61" s="13">
        <v>2</v>
      </c>
      <c r="IT61" s="13"/>
      <c r="IU61" s="13"/>
      <c r="IV61" s="13"/>
      <c r="IW61" s="13"/>
      <c r="IX61" s="13"/>
      <c r="IY61" s="13"/>
      <c r="IZ61" s="13">
        <v>2</v>
      </c>
      <c r="JA61" s="13"/>
      <c r="JB61" s="13"/>
      <c r="JC61" s="13"/>
      <c r="JD61" s="13"/>
      <c r="JE61" s="13"/>
      <c r="JF61" s="13"/>
      <c r="JG61" s="13"/>
      <c r="JH61" s="13"/>
      <c r="JI61" s="57">
        <v>1220</v>
      </c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>
        <v>2</v>
      </c>
      <c r="JY61" s="13"/>
      <c r="JZ61" s="13"/>
      <c r="KA61" s="13">
        <v>1</v>
      </c>
      <c r="KB61" s="13">
        <v>1</v>
      </c>
      <c r="KC61" s="13">
        <v>1</v>
      </c>
      <c r="KD61" s="13">
        <v>2</v>
      </c>
      <c r="KE61" s="13"/>
      <c r="KF61" s="13">
        <v>1</v>
      </c>
      <c r="KG61" s="13"/>
      <c r="KH61" s="13"/>
      <c r="KI61" s="13">
        <v>1</v>
      </c>
      <c r="KJ61" s="13">
        <v>1</v>
      </c>
      <c r="KK61" s="13"/>
      <c r="KL61" s="13">
        <v>1</v>
      </c>
      <c r="KM61" s="13"/>
      <c r="KN61" s="13"/>
      <c r="KO61" s="13"/>
      <c r="KP61" s="13"/>
      <c r="KQ61" s="13">
        <v>4</v>
      </c>
      <c r="KR61" s="13">
        <v>3</v>
      </c>
      <c r="KS61" s="13">
        <v>2</v>
      </c>
      <c r="KT61" s="13">
        <v>1</v>
      </c>
      <c r="KU61" s="13"/>
      <c r="KV61" s="13"/>
      <c r="KW61" s="13"/>
      <c r="KX61" s="13"/>
      <c r="KY61" s="13">
        <v>2</v>
      </c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>
        <v>1</v>
      </c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>
        <v>1</v>
      </c>
      <c r="LZ61" s="13"/>
      <c r="MA61" s="13"/>
      <c r="MB61" s="13"/>
      <c r="MC61" s="13"/>
      <c r="MD61" s="13"/>
      <c r="ME61" s="13"/>
      <c r="MF61" s="13">
        <v>1</v>
      </c>
      <c r="MG61" s="13"/>
      <c r="MH61" s="13"/>
      <c r="MI61" s="13">
        <v>1</v>
      </c>
      <c r="MJ61" s="13"/>
      <c r="MK61" s="13"/>
      <c r="ML61" s="13"/>
      <c r="MM61" s="13"/>
      <c r="MN61" s="13">
        <v>2</v>
      </c>
      <c r="MO61" s="13">
        <v>1</v>
      </c>
      <c r="MP61" s="13">
        <v>1</v>
      </c>
      <c r="MQ61" s="13"/>
      <c r="MR61" s="13">
        <v>1</v>
      </c>
      <c r="MS61" s="13"/>
      <c r="MT61" s="13"/>
      <c r="MU61" s="13"/>
      <c r="MV61" s="13"/>
      <c r="MW61" s="13"/>
      <c r="MX61" s="13"/>
      <c r="MY61" s="13">
        <v>1</v>
      </c>
      <c r="MZ61" s="13"/>
      <c r="NA61" s="13"/>
      <c r="NB61" s="13"/>
      <c r="NC61" s="13"/>
      <c r="ND61" s="13"/>
      <c r="NE61" s="13">
        <v>1</v>
      </c>
      <c r="NF61" s="13">
        <v>1</v>
      </c>
      <c r="NG61" s="13"/>
      <c r="NH61" s="13"/>
      <c r="NI61" s="13"/>
      <c r="NJ61" s="13"/>
      <c r="NK61" s="13"/>
      <c r="NL61" s="13"/>
      <c r="NM61" s="13">
        <v>1</v>
      </c>
      <c r="NN61" s="57">
        <v>36</v>
      </c>
      <c r="NO61" s="13">
        <v>1256</v>
      </c>
    </row>
    <row r="62" spans="1:379">
      <c r="A62" s="8" t="s">
        <v>73</v>
      </c>
      <c r="B62" s="235">
        <f t="shared" si="88"/>
        <v>187</v>
      </c>
      <c r="C62" s="235">
        <f t="shared" si="89"/>
        <v>184</v>
      </c>
      <c r="D62" s="235">
        <f t="shared" si="90"/>
        <v>408</v>
      </c>
      <c r="E62" s="235">
        <f t="shared" si="91"/>
        <v>522</v>
      </c>
      <c r="F62" s="235">
        <f t="shared" si="92"/>
        <v>781</v>
      </c>
      <c r="G62" s="235">
        <f t="shared" si="93"/>
        <v>1009</v>
      </c>
      <c r="H62" s="235">
        <f t="shared" si="94"/>
        <v>838</v>
      </c>
      <c r="I62" s="235">
        <f t="shared" si="95"/>
        <v>969</v>
      </c>
      <c r="J62" s="235">
        <f t="shared" si="96"/>
        <v>780</v>
      </c>
      <c r="K62" s="235">
        <f t="shared" si="97"/>
        <v>859</v>
      </c>
      <c r="L62" s="235">
        <f t="shared" si="98"/>
        <v>641</v>
      </c>
      <c r="M62" s="235">
        <f t="shared" si="99"/>
        <v>642</v>
      </c>
      <c r="N62" s="235">
        <f t="shared" si="100"/>
        <v>397</v>
      </c>
      <c r="O62" s="235">
        <f t="shared" si="101"/>
        <v>365</v>
      </c>
      <c r="P62" s="235">
        <f t="shared" si="102"/>
        <v>236</v>
      </c>
      <c r="Q62" s="235">
        <f t="shared" si="103"/>
        <v>246</v>
      </c>
      <c r="R62" s="235">
        <f t="shared" si="104"/>
        <v>102</v>
      </c>
      <c r="S62" s="235">
        <f t="shared" si="105"/>
        <v>147</v>
      </c>
      <c r="T62" s="235">
        <f t="shared" si="106"/>
        <v>18</v>
      </c>
      <c r="U62" s="235">
        <f t="shared" si="107"/>
        <v>52</v>
      </c>
      <c r="W62" s="16" t="s">
        <v>68</v>
      </c>
      <c r="X62" s="616">
        <f t="shared" si="108"/>
        <v>37</v>
      </c>
      <c r="Y62" s="616">
        <f t="shared" si="109"/>
        <v>35</v>
      </c>
      <c r="Z62" s="616">
        <f t="shared" si="110"/>
        <v>81</v>
      </c>
      <c r="AA62" s="616">
        <f t="shared" si="111"/>
        <v>105</v>
      </c>
      <c r="AB62" s="616">
        <f t="shared" si="112"/>
        <v>137</v>
      </c>
      <c r="AC62" s="616">
        <f t="shared" si="113"/>
        <v>128</v>
      </c>
      <c r="AD62" s="616">
        <f t="shared" si="114"/>
        <v>117</v>
      </c>
      <c r="AE62" s="616">
        <f t="shared" si="115"/>
        <v>132</v>
      </c>
      <c r="AF62" s="616">
        <f t="shared" si="116"/>
        <v>123</v>
      </c>
      <c r="AG62" s="616">
        <f t="shared" si="117"/>
        <v>138</v>
      </c>
      <c r="AH62" s="616">
        <f t="shared" si="118"/>
        <v>83</v>
      </c>
      <c r="AI62" s="616">
        <f t="shared" si="119"/>
        <v>89</v>
      </c>
      <c r="AJ62" s="616">
        <f t="shared" si="120"/>
        <v>44</v>
      </c>
      <c r="AK62" s="616">
        <f t="shared" si="121"/>
        <v>41</v>
      </c>
      <c r="AL62" s="616">
        <f t="shared" si="122"/>
        <v>33</v>
      </c>
      <c r="AM62" s="616">
        <f t="shared" si="123"/>
        <v>29</v>
      </c>
      <c r="AN62" s="616">
        <f t="shared" si="124"/>
        <v>16</v>
      </c>
      <c r="AO62" s="616">
        <f t="shared" si="125"/>
        <v>23</v>
      </c>
      <c r="AP62" s="616">
        <f t="shared" si="126"/>
        <v>3</v>
      </c>
      <c r="AQ62" s="616">
        <f t="shared" si="127"/>
        <v>3</v>
      </c>
      <c r="AR62" s="616">
        <f t="shared" si="128"/>
        <v>30</v>
      </c>
      <c r="AT62" s="16" t="s">
        <v>68</v>
      </c>
      <c r="AU62" s="13"/>
      <c r="AV62" s="13">
        <v>6</v>
      </c>
      <c r="AW62" s="13">
        <v>3</v>
      </c>
      <c r="AX62" s="13">
        <v>3</v>
      </c>
      <c r="AY62" s="13">
        <v>2</v>
      </c>
      <c r="AZ62" s="13">
        <v>3</v>
      </c>
      <c r="BA62" s="13">
        <v>6</v>
      </c>
      <c r="BB62" s="13">
        <v>7</v>
      </c>
      <c r="BC62" s="13">
        <v>4</v>
      </c>
      <c r="BD62" s="13">
        <v>1</v>
      </c>
      <c r="BE62" s="13">
        <v>1</v>
      </c>
      <c r="BF62" s="13">
        <v>4</v>
      </c>
      <c r="BG62" s="13">
        <v>7</v>
      </c>
      <c r="BH62" s="13">
        <v>8</v>
      </c>
      <c r="BI62" s="13">
        <v>10</v>
      </c>
      <c r="BJ62" s="13">
        <v>10</v>
      </c>
      <c r="BK62" s="13">
        <v>18</v>
      </c>
      <c r="BL62" s="13">
        <v>13</v>
      </c>
      <c r="BM62" s="13">
        <v>17</v>
      </c>
      <c r="BN62" s="13">
        <v>17</v>
      </c>
      <c r="BO62" s="13">
        <v>10</v>
      </c>
      <c r="BP62" s="13">
        <v>15</v>
      </c>
      <c r="BQ62" s="13">
        <v>11</v>
      </c>
      <c r="BR62" s="13">
        <v>18</v>
      </c>
      <c r="BS62" s="13">
        <v>11</v>
      </c>
      <c r="BT62" s="13">
        <v>11</v>
      </c>
      <c r="BU62" s="13">
        <v>10</v>
      </c>
      <c r="BV62" s="13">
        <v>17</v>
      </c>
      <c r="BW62" s="13">
        <v>10</v>
      </c>
      <c r="BX62" s="13">
        <v>15</v>
      </c>
      <c r="BY62" s="13">
        <v>13</v>
      </c>
      <c r="BZ62" s="13">
        <v>7</v>
      </c>
      <c r="CA62" s="13">
        <v>14</v>
      </c>
      <c r="CB62" s="13">
        <v>13</v>
      </c>
      <c r="CC62" s="13">
        <v>18</v>
      </c>
      <c r="CD62" s="13">
        <v>10</v>
      </c>
      <c r="CE62" s="13">
        <v>13</v>
      </c>
      <c r="CF62" s="13">
        <v>16</v>
      </c>
      <c r="CG62" s="13">
        <v>14</v>
      </c>
      <c r="CH62" s="13">
        <v>14</v>
      </c>
      <c r="CI62" s="13">
        <v>14</v>
      </c>
      <c r="CJ62" s="13">
        <v>14</v>
      </c>
      <c r="CK62" s="13">
        <v>14</v>
      </c>
      <c r="CL62" s="13">
        <v>18</v>
      </c>
      <c r="CM62" s="13">
        <v>15</v>
      </c>
      <c r="CN62" s="13">
        <v>12</v>
      </c>
      <c r="CO62" s="13">
        <v>13</v>
      </c>
      <c r="CP62" s="13">
        <v>9</v>
      </c>
      <c r="CQ62" s="13">
        <v>15</v>
      </c>
      <c r="CR62" s="13">
        <v>14</v>
      </c>
      <c r="CS62" s="13">
        <v>9</v>
      </c>
      <c r="CT62" s="13">
        <v>11</v>
      </c>
      <c r="CU62" s="13">
        <v>3</v>
      </c>
      <c r="CV62" s="13">
        <v>15</v>
      </c>
      <c r="CW62" s="13">
        <v>8</v>
      </c>
      <c r="CX62" s="13">
        <v>9</v>
      </c>
      <c r="CY62" s="13">
        <v>9</v>
      </c>
      <c r="CZ62" s="13">
        <v>5</v>
      </c>
      <c r="DA62" s="13">
        <v>11</v>
      </c>
      <c r="DB62" s="13">
        <v>9</v>
      </c>
      <c r="DC62" s="13">
        <v>8</v>
      </c>
      <c r="DD62" s="13">
        <v>4</v>
      </c>
      <c r="DE62" s="13">
        <v>4</v>
      </c>
      <c r="DF62" s="13">
        <v>6</v>
      </c>
      <c r="DG62" s="13">
        <v>5</v>
      </c>
      <c r="DH62" s="13">
        <v>1</v>
      </c>
      <c r="DI62" s="13">
        <v>6</v>
      </c>
      <c r="DJ62" s="13">
        <v>3</v>
      </c>
      <c r="DK62" s="13">
        <v>1</v>
      </c>
      <c r="DL62" s="13">
        <v>3</v>
      </c>
      <c r="DM62" s="13">
        <v>4</v>
      </c>
      <c r="DN62" s="13">
        <v>2</v>
      </c>
      <c r="DO62" s="13">
        <v>2</v>
      </c>
      <c r="DP62" s="13">
        <v>5</v>
      </c>
      <c r="DQ62" s="13">
        <v>2</v>
      </c>
      <c r="DR62" s="13">
        <v>2</v>
      </c>
      <c r="DS62" s="13">
        <v>1</v>
      </c>
      <c r="DT62" s="13">
        <v>5</v>
      </c>
      <c r="DU62" s="13">
        <v>2</v>
      </c>
      <c r="DV62" s="13">
        <v>4</v>
      </c>
      <c r="DW62" s="13">
        <v>2</v>
      </c>
      <c r="DX62" s="13">
        <v>2</v>
      </c>
      <c r="DY62" s="13">
        <v>2</v>
      </c>
      <c r="DZ62" s="13"/>
      <c r="EA62" s="13">
        <v>4</v>
      </c>
      <c r="EB62" s="13">
        <v>2</v>
      </c>
      <c r="EC62" s="13">
        <v>5</v>
      </c>
      <c r="ED62" s="13">
        <v>2</v>
      </c>
      <c r="EE62" s="13">
        <v>2</v>
      </c>
      <c r="EF62" s="13">
        <v>2</v>
      </c>
      <c r="EG62" s="13"/>
      <c r="EH62" s="13"/>
      <c r="EI62" s="13"/>
      <c r="EJ62" s="13"/>
      <c r="EK62" s="13"/>
      <c r="EL62" s="13">
        <v>1</v>
      </c>
      <c r="EM62" s="13"/>
      <c r="EN62" s="13"/>
      <c r="EO62" s="13">
        <v>1</v>
      </c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>
        <v>1</v>
      </c>
      <c r="FA62" s="13"/>
      <c r="FB62" s="13">
        <v>2</v>
      </c>
      <c r="FC62" s="57">
        <v>725</v>
      </c>
      <c r="FD62" s="13">
        <v>725</v>
      </c>
      <c r="FE62" s="16" t="s">
        <v>68</v>
      </c>
      <c r="FF62" s="13">
        <v>5</v>
      </c>
      <c r="FG62" s="13">
        <v>5</v>
      </c>
      <c r="FH62" s="13">
        <v>3</v>
      </c>
      <c r="FI62" s="13">
        <v>2</v>
      </c>
      <c r="FJ62" s="13">
        <v>4</v>
      </c>
      <c r="FK62" s="13">
        <v>4</v>
      </c>
      <c r="FL62" s="13">
        <v>3</v>
      </c>
      <c r="FM62" s="13">
        <v>3</v>
      </c>
      <c r="FN62" s="13">
        <v>2</v>
      </c>
      <c r="FO62" s="13">
        <v>6</v>
      </c>
      <c r="FP62" s="13">
        <v>5</v>
      </c>
      <c r="FQ62" s="13">
        <v>6</v>
      </c>
      <c r="FR62" s="13">
        <v>8</v>
      </c>
      <c r="FS62" s="13">
        <v>5</v>
      </c>
      <c r="FT62" s="13">
        <v>5</v>
      </c>
      <c r="FU62" s="13">
        <v>9</v>
      </c>
      <c r="FV62" s="13">
        <v>8</v>
      </c>
      <c r="FW62" s="13">
        <v>12</v>
      </c>
      <c r="FX62" s="13">
        <v>10</v>
      </c>
      <c r="FY62" s="13">
        <v>13</v>
      </c>
      <c r="FZ62" s="13">
        <v>11</v>
      </c>
      <c r="GA62" s="13">
        <v>18</v>
      </c>
      <c r="GB62" s="13">
        <v>6</v>
      </c>
      <c r="GC62" s="13">
        <v>15</v>
      </c>
      <c r="GD62" s="13">
        <v>13</v>
      </c>
      <c r="GE62" s="13">
        <v>15</v>
      </c>
      <c r="GF62" s="13">
        <v>10</v>
      </c>
      <c r="GG62" s="13">
        <v>16</v>
      </c>
      <c r="GH62" s="13">
        <v>14</v>
      </c>
      <c r="GI62" s="13">
        <v>19</v>
      </c>
      <c r="GJ62" s="13">
        <v>15</v>
      </c>
      <c r="GK62" s="13">
        <v>14</v>
      </c>
      <c r="GL62" s="13">
        <v>9</v>
      </c>
      <c r="GM62" s="13">
        <v>12</v>
      </c>
      <c r="GN62" s="13">
        <v>9</v>
      </c>
      <c r="GO62" s="13">
        <v>8</v>
      </c>
      <c r="GP62" s="13">
        <v>7</v>
      </c>
      <c r="GQ62" s="13">
        <v>19</v>
      </c>
      <c r="GR62" s="13">
        <v>5</v>
      </c>
      <c r="GS62" s="13">
        <v>19</v>
      </c>
      <c r="GT62" s="13">
        <v>9</v>
      </c>
      <c r="GU62" s="13">
        <v>15</v>
      </c>
      <c r="GV62" s="13">
        <v>14</v>
      </c>
      <c r="GW62" s="13">
        <v>9</v>
      </c>
      <c r="GX62" s="13">
        <v>14</v>
      </c>
      <c r="GY62" s="13">
        <v>10</v>
      </c>
      <c r="GZ62" s="13">
        <v>15</v>
      </c>
      <c r="HA62" s="13">
        <v>17</v>
      </c>
      <c r="HB62" s="13">
        <v>10</v>
      </c>
      <c r="HC62" s="13">
        <v>10</v>
      </c>
      <c r="HD62" s="13">
        <v>9</v>
      </c>
      <c r="HE62" s="13">
        <v>9</v>
      </c>
      <c r="HF62" s="13">
        <v>11</v>
      </c>
      <c r="HG62" s="13">
        <v>8</v>
      </c>
      <c r="HH62" s="13">
        <v>6</v>
      </c>
      <c r="HI62" s="13">
        <v>11</v>
      </c>
      <c r="HJ62" s="13">
        <v>10</v>
      </c>
      <c r="HK62" s="13">
        <v>5</v>
      </c>
      <c r="HL62" s="13">
        <v>10</v>
      </c>
      <c r="HM62" s="13">
        <v>4</v>
      </c>
      <c r="HN62" s="13">
        <v>3</v>
      </c>
      <c r="HO62" s="13">
        <v>4</v>
      </c>
      <c r="HP62" s="13">
        <v>9</v>
      </c>
      <c r="HQ62" s="13">
        <v>1</v>
      </c>
      <c r="HR62" s="13">
        <v>6</v>
      </c>
      <c r="HS62" s="13">
        <v>6</v>
      </c>
      <c r="HT62" s="13">
        <v>1</v>
      </c>
      <c r="HU62" s="13">
        <v>5</v>
      </c>
      <c r="HV62" s="13">
        <v>4</v>
      </c>
      <c r="HW62" s="13">
        <v>5</v>
      </c>
      <c r="HX62" s="13">
        <v>4</v>
      </c>
      <c r="HY62" s="13">
        <v>6</v>
      </c>
      <c r="HZ62" s="13">
        <v>7</v>
      </c>
      <c r="IA62" s="13">
        <v>4</v>
      </c>
      <c r="IB62" s="13">
        <v>1</v>
      </c>
      <c r="IC62" s="13">
        <v>3</v>
      </c>
      <c r="ID62" s="13">
        <v>1</v>
      </c>
      <c r="IE62" s="13">
        <v>2</v>
      </c>
      <c r="IF62" s="13">
        <v>1</v>
      </c>
      <c r="IG62" s="13">
        <v>4</v>
      </c>
      <c r="IH62" s="13">
        <v>4</v>
      </c>
      <c r="II62" s="13">
        <v>2</v>
      </c>
      <c r="IJ62" s="13">
        <v>1</v>
      </c>
      <c r="IK62" s="13">
        <v>2</v>
      </c>
      <c r="IL62" s="13">
        <v>2</v>
      </c>
      <c r="IM62" s="13">
        <v>1</v>
      </c>
      <c r="IN62" s="13"/>
      <c r="IO62" s="13">
        <v>1</v>
      </c>
      <c r="IP62" s="13">
        <v>3</v>
      </c>
      <c r="IQ62" s="13"/>
      <c r="IR62" s="13">
        <v>1</v>
      </c>
      <c r="IS62" s="13">
        <v>1</v>
      </c>
      <c r="IT62" s="13"/>
      <c r="IU62" s="13"/>
      <c r="IV62" s="13"/>
      <c r="IW62" s="13"/>
      <c r="IX62" s="13">
        <v>1</v>
      </c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57">
        <v>674</v>
      </c>
      <c r="JJ62" s="13"/>
      <c r="JK62" s="13"/>
      <c r="JL62" s="13"/>
      <c r="JM62" s="13"/>
      <c r="JN62" s="13">
        <v>1</v>
      </c>
      <c r="JO62" s="13"/>
      <c r="JP62" s="13"/>
      <c r="JQ62" s="13"/>
      <c r="JR62" s="13"/>
      <c r="JS62" s="13">
        <v>1</v>
      </c>
      <c r="JT62" s="13">
        <v>2</v>
      </c>
      <c r="JU62" s="13">
        <v>2</v>
      </c>
      <c r="JV62" s="13">
        <v>2</v>
      </c>
      <c r="JW62" s="13"/>
      <c r="JX62" s="13">
        <v>2</v>
      </c>
      <c r="JY62" s="13"/>
      <c r="JZ62" s="13"/>
      <c r="KA62" s="13">
        <v>3</v>
      </c>
      <c r="KB62" s="13"/>
      <c r="KC62" s="13"/>
      <c r="KD62" s="13"/>
      <c r="KE62" s="13"/>
      <c r="KF62" s="13"/>
      <c r="KG62" s="13"/>
      <c r="KH62" s="13">
        <v>1</v>
      </c>
      <c r="KI62" s="13"/>
      <c r="KJ62" s="13"/>
      <c r="KK62" s="13"/>
      <c r="KL62" s="13">
        <v>2</v>
      </c>
      <c r="KM62" s="13"/>
      <c r="KN62" s="13">
        <v>1</v>
      </c>
      <c r="KO62" s="13">
        <v>1</v>
      </c>
      <c r="KP62" s="13"/>
      <c r="KQ62" s="13"/>
      <c r="KR62" s="13">
        <v>1</v>
      </c>
      <c r="KS62" s="13">
        <v>2</v>
      </c>
      <c r="KT62" s="13">
        <v>1</v>
      </c>
      <c r="KU62" s="13"/>
      <c r="KV62" s="13"/>
      <c r="KW62" s="13"/>
      <c r="KX62" s="13"/>
      <c r="KY62" s="13">
        <v>1</v>
      </c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>
        <v>1</v>
      </c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>
        <v>1</v>
      </c>
      <c r="ME62" s="13">
        <v>1</v>
      </c>
      <c r="MF62" s="13"/>
      <c r="MG62" s="13"/>
      <c r="MH62" s="13"/>
      <c r="MI62" s="13"/>
      <c r="MJ62" s="13"/>
      <c r="MK62" s="13"/>
      <c r="ML62" s="13">
        <v>1</v>
      </c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>
        <v>1</v>
      </c>
      <c r="NF62" s="13"/>
      <c r="NG62" s="13"/>
      <c r="NH62" s="13"/>
      <c r="NI62" s="13"/>
      <c r="NJ62" s="13"/>
      <c r="NK62" s="13"/>
      <c r="NL62" s="13"/>
      <c r="NM62" s="13"/>
      <c r="NN62" s="57">
        <v>28</v>
      </c>
      <c r="NO62" s="13">
        <v>702</v>
      </c>
    </row>
    <row r="63" spans="1:379">
      <c r="A63" s="8" t="s">
        <v>194</v>
      </c>
      <c r="B63" s="235">
        <f t="shared" si="88"/>
        <v>22</v>
      </c>
      <c r="C63" s="235">
        <f t="shared" si="89"/>
        <v>20</v>
      </c>
      <c r="D63" s="235">
        <f t="shared" si="90"/>
        <v>91</v>
      </c>
      <c r="E63" s="235">
        <f t="shared" si="91"/>
        <v>110</v>
      </c>
      <c r="F63" s="235">
        <f t="shared" si="92"/>
        <v>279</v>
      </c>
      <c r="G63" s="235">
        <f t="shared" si="93"/>
        <v>283</v>
      </c>
      <c r="H63" s="235">
        <f t="shared" si="94"/>
        <v>404</v>
      </c>
      <c r="I63" s="235">
        <f t="shared" si="95"/>
        <v>380</v>
      </c>
      <c r="J63" s="235">
        <f t="shared" si="96"/>
        <v>317</v>
      </c>
      <c r="K63" s="235">
        <f t="shared" si="97"/>
        <v>308</v>
      </c>
      <c r="L63" s="235">
        <f t="shared" si="98"/>
        <v>258</v>
      </c>
      <c r="M63" s="235">
        <f t="shared" si="99"/>
        <v>266</v>
      </c>
      <c r="N63" s="235">
        <f t="shared" si="100"/>
        <v>195</v>
      </c>
      <c r="O63" s="235">
        <f t="shared" si="101"/>
        <v>163</v>
      </c>
      <c r="P63" s="235">
        <f t="shared" si="102"/>
        <v>93</v>
      </c>
      <c r="Q63" s="235">
        <f t="shared" si="103"/>
        <v>110</v>
      </c>
      <c r="R63" s="235">
        <f t="shared" si="104"/>
        <v>42</v>
      </c>
      <c r="S63" s="235">
        <f t="shared" si="105"/>
        <v>52</v>
      </c>
      <c r="T63" s="235">
        <f t="shared" si="106"/>
        <v>5</v>
      </c>
      <c r="U63" s="235">
        <f t="shared" si="107"/>
        <v>13</v>
      </c>
      <c r="W63" s="16" t="s">
        <v>69</v>
      </c>
      <c r="X63" s="616">
        <f t="shared" si="108"/>
        <v>8</v>
      </c>
      <c r="Y63" s="616">
        <f t="shared" si="109"/>
        <v>10</v>
      </c>
      <c r="Z63" s="616">
        <f t="shared" si="110"/>
        <v>50</v>
      </c>
      <c r="AA63" s="616">
        <f t="shared" si="111"/>
        <v>40</v>
      </c>
      <c r="AB63" s="616">
        <f t="shared" si="112"/>
        <v>140</v>
      </c>
      <c r="AC63" s="616">
        <f t="shared" si="113"/>
        <v>157</v>
      </c>
      <c r="AD63" s="616">
        <f t="shared" si="114"/>
        <v>155</v>
      </c>
      <c r="AE63" s="616">
        <f t="shared" si="115"/>
        <v>183</v>
      </c>
      <c r="AF63" s="616">
        <f t="shared" si="116"/>
        <v>134</v>
      </c>
      <c r="AG63" s="616">
        <f t="shared" si="117"/>
        <v>153</v>
      </c>
      <c r="AH63" s="616">
        <f t="shared" si="118"/>
        <v>103</v>
      </c>
      <c r="AI63" s="616">
        <f t="shared" si="119"/>
        <v>128</v>
      </c>
      <c r="AJ63" s="616">
        <f t="shared" si="120"/>
        <v>71</v>
      </c>
      <c r="AK63" s="616">
        <f t="shared" si="121"/>
        <v>60</v>
      </c>
      <c r="AL63" s="616">
        <f t="shared" si="122"/>
        <v>45</v>
      </c>
      <c r="AM63" s="616">
        <f t="shared" si="123"/>
        <v>39</v>
      </c>
      <c r="AN63" s="616">
        <f t="shared" si="124"/>
        <v>7</v>
      </c>
      <c r="AO63" s="616">
        <f t="shared" si="125"/>
        <v>31</v>
      </c>
      <c r="AP63" s="616">
        <f t="shared" si="126"/>
        <v>0</v>
      </c>
      <c r="AQ63" s="616">
        <f t="shared" si="127"/>
        <v>6</v>
      </c>
      <c r="AR63" s="616">
        <f t="shared" si="128"/>
        <v>8</v>
      </c>
      <c r="AT63" s="16" t="s">
        <v>69</v>
      </c>
      <c r="AU63" s="13">
        <v>2</v>
      </c>
      <c r="AV63" s="13"/>
      <c r="AW63" s="13">
        <v>2</v>
      </c>
      <c r="AX63" s="13">
        <v>1</v>
      </c>
      <c r="AY63" s="13"/>
      <c r="AZ63" s="13">
        <v>1</v>
      </c>
      <c r="BA63" s="13">
        <v>2</v>
      </c>
      <c r="BB63" s="13"/>
      <c r="BC63" s="13">
        <v>2</v>
      </c>
      <c r="BD63" s="13"/>
      <c r="BE63" s="13">
        <v>1</v>
      </c>
      <c r="BF63" s="13"/>
      <c r="BG63" s="13">
        <v>2</v>
      </c>
      <c r="BH63" s="13">
        <v>5</v>
      </c>
      <c r="BI63" s="13">
        <v>3</v>
      </c>
      <c r="BJ63" s="13">
        <v>5</v>
      </c>
      <c r="BK63" s="13">
        <v>5</v>
      </c>
      <c r="BL63" s="13">
        <v>5</v>
      </c>
      <c r="BM63" s="13">
        <v>3</v>
      </c>
      <c r="BN63" s="13">
        <v>11</v>
      </c>
      <c r="BO63" s="13">
        <v>20</v>
      </c>
      <c r="BP63" s="13">
        <v>14</v>
      </c>
      <c r="BQ63" s="13">
        <v>10</v>
      </c>
      <c r="BR63" s="13">
        <v>10</v>
      </c>
      <c r="BS63" s="13">
        <v>17</v>
      </c>
      <c r="BT63" s="13">
        <v>10</v>
      </c>
      <c r="BU63" s="13">
        <v>16</v>
      </c>
      <c r="BV63" s="13">
        <v>22</v>
      </c>
      <c r="BW63" s="13">
        <v>16</v>
      </c>
      <c r="BX63" s="13">
        <v>22</v>
      </c>
      <c r="BY63" s="13">
        <v>21</v>
      </c>
      <c r="BZ63" s="13">
        <v>16</v>
      </c>
      <c r="CA63" s="13">
        <v>11</v>
      </c>
      <c r="CB63" s="13">
        <v>21</v>
      </c>
      <c r="CC63" s="13">
        <v>25</v>
      </c>
      <c r="CD63" s="13">
        <v>19</v>
      </c>
      <c r="CE63" s="13">
        <v>14</v>
      </c>
      <c r="CF63" s="13">
        <v>11</v>
      </c>
      <c r="CG63" s="13">
        <v>21</v>
      </c>
      <c r="CH63" s="13">
        <v>24</v>
      </c>
      <c r="CI63" s="13">
        <v>17</v>
      </c>
      <c r="CJ63" s="13">
        <v>15</v>
      </c>
      <c r="CK63" s="13">
        <v>26</v>
      </c>
      <c r="CL63" s="13">
        <v>18</v>
      </c>
      <c r="CM63" s="13">
        <v>14</v>
      </c>
      <c r="CN63" s="13">
        <v>14</v>
      </c>
      <c r="CO63" s="13">
        <v>17</v>
      </c>
      <c r="CP63" s="13">
        <v>8</v>
      </c>
      <c r="CQ63" s="13">
        <v>12</v>
      </c>
      <c r="CR63" s="13">
        <v>12</v>
      </c>
      <c r="CS63" s="13">
        <v>9</v>
      </c>
      <c r="CT63" s="13">
        <v>21</v>
      </c>
      <c r="CU63" s="13">
        <v>19</v>
      </c>
      <c r="CV63" s="13">
        <v>11</v>
      </c>
      <c r="CW63" s="13">
        <v>7</v>
      </c>
      <c r="CX63" s="13">
        <v>9</v>
      </c>
      <c r="CY63" s="13">
        <v>21</v>
      </c>
      <c r="CZ63" s="13">
        <v>10</v>
      </c>
      <c r="DA63" s="13">
        <v>11</v>
      </c>
      <c r="DB63" s="13">
        <v>10</v>
      </c>
      <c r="DC63" s="13">
        <v>8</v>
      </c>
      <c r="DD63" s="13">
        <v>5</v>
      </c>
      <c r="DE63" s="13">
        <v>10</v>
      </c>
      <c r="DF63" s="13">
        <v>8</v>
      </c>
      <c r="DG63" s="13"/>
      <c r="DH63" s="13">
        <v>8</v>
      </c>
      <c r="DI63" s="13">
        <v>7</v>
      </c>
      <c r="DJ63" s="13">
        <v>2</v>
      </c>
      <c r="DK63" s="13">
        <v>5</v>
      </c>
      <c r="DL63" s="13">
        <v>7</v>
      </c>
      <c r="DM63" s="13">
        <v>6</v>
      </c>
      <c r="DN63" s="13">
        <v>3</v>
      </c>
      <c r="DO63" s="13">
        <v>8</v>
      </c>
      <c r="DP63" s="13">
        <v>8</v>
      </c>
      <c r="DQ63" s="13">
        <v>1</v>
      </c>
      <c r="DR63" s="13">
        <v>2</v>
      </c>
      <c r="DS63" s="13"/>
      <c r="DT63" s="13">
        <v>4</v>
      </c>
      <c r="DU63" s="13">
        <v>4</v>
      </c>
      <c r="DV63" s="13">
        <v>3</v>
      </c>
      <c r="DW63" s="13">
        <v>3</v>
      </c>
      <c r="DX63" s="13">
        <v>6</v>
      </c>
      <c r="DY63" s="13">
        <v>4</v>
      </c>
      <c r="DZ63" s="13">
        <v>1</v>
      </c>
      <c r="EA63" s="13">
        <v>3</v>
      </c>
      <c r="EB63" s="13">
        <v>2</v>
      </c>
      <c r="EC63" s="13">
        <v>3</v>
      </c>
      <c r="ED63" s="13">
        <v>4</v>
      </c>
      <c r="EE63" s="13">
        <v>4</v>
      </c>
      <c r="EF63" s="13">
        <v>1</v>
      </c>
      <c r="EG63" s="13">
        <v>2</v>
      </c>
      <c r="EH63" s="13">
        <v>2</v>
      </c>
      <c r="EI63" s="13">
        <v>1</v>
      </c>
      <c r="EJ63" s="13"/>
      <c r="EK63" s="13"/>
      <c r="EL63" s="13"/>
      <c r="EM63" s="13">
        <v>1</v>
      </c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57">
        <v>807</v>
      </c>
      <c r="FD63" s="13">
        <v>807</v>
      </c>
      <c r="FE63" s="16" t="s">
        <v>69</v>
      </c>
      <c r="FF63" s="13">
        <v>1</v>
      </c>
      <c r="FG63" s="13"/>
      <c r="FH63" s="13">
        <v>2</v>
      </c>
      <c r="FI63" s="13"/>
      <c r="FJ63" s="13"/>
      <c r="FK63" s="13">
        <v>1</v>
      </c>
      <c r="FL63" s="13"/>
      <c r="FM63" s="13">
        <v>1</v>
      </c>
      <c r="FN63" s="13">
        <v>1</v>
      </c>
      <c r="FO63" s="13">
        <v>2</v>
      </c>
      <c r="FP63" s="13">
        <v>2</v>
      </c>
      <c r="FQ63" s="13">
        <v>4</v>
      </c>
      <c r="FR63" s="13">
        <v>5</v>
      </c>
      <c r="FS63" s="13">
        <v>2</v>
      </c>
      <c r="FT63" s="13">
        <v>1</v>
      </c>
      <c r="FU63" s="13">
        <v>4</v>
      </c>
      <c r="FV63" s="13">
        <v>4</v>
      </c>
      <c r="FW63" s="13">
        <v>4</v>
      </c>
      <c r="FX63" s="13">
        <v>10</v>
      </c>
      <c r="FY63" s="13">
        <v>14</v>
      </c>
      <c r="FZ63" s="13">
        <v>13</v>
      </c>
      <c r="GA63" s="13">
        <v>13</v>
      </c>
      <c r="GB63" s="13">
        <v>12</v>
      </c>
      <c r="GC63" s="13">
        <v>12</v>
      </c>
      <c r="GD63" s="13">
        <v>19</v>
      </c>
      <c r="GE63" s="13">
        <v>12</v>
      </c>
      <c r="GF63" s="13">
        <v>15</v>
      </c>
      <c r="GG63" s="13">
        <v>24</v>
      </c>
      <c r="GH63" s="13">
        <v>10</v>
      </c>
      <c r="GI63" s="13">
        <v>10</v>
      </c>
      <c r="GJ63" s="13">
        <v>14</v>
      </c>
      <c r="GK63" s="13">
        <v>13</v>
      </c>
      <c r="GL63" s="13">
        <v>24</v>
      </c>
      <c r="GM63" s="13">
        <v>19</v>
      </c>
      <c r="GN63" s="13">
        <v>10</v>
      </c>
      <c r="GO63" s="13">
        <v>12</v>
      </c>
      <c r="GP63" s="13">
        <v>16</v>
      </c>
      <c r="GQ63" s="13">
        <v>19</v>
      </c>
      <c r="GR63" s="13">
        <v>14</v>
      </c>
      <c r="GS63" s="13">
        <v>14</v>
      </c>
      <c r="GT63" s="13">
        <v>13</v>
      </c>
      <c r="GU63" s="13">
        <v>17</v>
      </c>
      <c r="GV63" s="13">
        <v>15</v>
      </c>
      <c r="GW63" s="13">
        <v>17</v>
      </c>
      <c r="GX63" s="13">
        <v>13</v>
      </c>
      <c r="GY63" s="13">
        <v>12</v>
      </c>
      <c r="GZ63" s="13">
        <v>14</v>
      </c>
      <c r="HA63" s="13">
        <v>10</v>
      </c>
      <c r="HB63" s="13">
        <v>16</v>
      </c>
      <c r="HC63" s="13">
        <v>7</v>
      </c>
      <c r="HD63" s="13">
        <v>11</v>
      </c>
      <c r="HE63" s="13">
        <v>12</v>
      </c>
      <c r="HF63" s="13">
        <v>10</v>
      </c>
      <c r="HG63" s="13">
        <v>5</v>
      </c>
      <c r="HH63" s="13">
        <v>6</v>
      </c>
      <c r="HI63" s="13">
        <v>13</v>
      </c>
      <c r="HJ63" s="13">
        <v>11</v>
      </c>
      <c r="HK63" s="13">
        <v>14</v>
      </c>
      <c r="HL63" s="13">
        <v>10</v>
      </c>
      <c r="HM63" s="13">
        <v>11</v>
      </c>
      <c r="HN63" s="13">
        <v>12</v>
      </c>
      <c r="HO63" s="13">
        <v>10</v>
      </c>
      <c r="HP63" s="13">
        <v>8</v>
      </c>
      <c r="HQ63" s="13">
        <v>5</v>
      </c>
      <c r="HR63" s="13">
        <v>8</v>
      </c>
      <c r="HS63" s="13">
        <v>5</v>
      </c>
      <c r="HT63" s="13">
        <v>6</v>
      </c>
      <c r="HU63" s="13">
        <v>8</v>
      </c>
      <c r="HV63" s="13">
        <v>6</v>
      </c>
      <c r="HW63" s="13">
        <v>3</v>
      </c>
      <c r="HX63" s="13">
        <v>2</v>
      </c>
      <c r="HY63" s="13">
        <v>7</v>
      </c>
      <c r="HZ63" s="13">
        <v>4</v>
      </c>
      <c r="IA63" s="13">
        <v>5</v>
      </c>
      <c r="IB63" s="13">
        <v>7</v>
      </c>
      <c r="IC63" s="13">
        <v>4</v>
      </c>
      <c r="ID63" s="13">
        <v>5</v>
      </c>
      <c r="IE63" s="13">
        <v>6</v>
      </c>
      <c r="IF63" s="13">
        <v>2</v>
      </c>
      <c r="IG63" s="13">
        <v>3</v>
      </c>
      <c r="IH63" s="13">
        <v>1</v>
      </c>
      <c r="II63" s="13"/>
      <c r="IJ63" s="13">
        <v>2</v>
      </c>
      <c r="IK63" s="13">
        <v>2</v>
      </c>
      <c r="IL63" s="13"/>
      <c r="IM63" s="13"/>
      <c r="IN63" s="13">
        <v>1</v>
      </c>
      <c r="IO63" s="13">
        <v>1</v>
      </c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57">
        <v>713</v>
      </c>
      <c r="JJ63" s="13"/>
      <c r="JK63" s="13"/>
      <c r="JL63" s="13"/>
      <c r="JM63" s="13"/>
      <c r="JN63" s="13"/>
      <c r="JO63" s="13"/>
      <c r="JP63" s="13"/>
      <c r="JQ63" s="13"/>
      <c r="JR63" s="13"/>
      <c r="JS63" s="13">
        <v>1</v>
      </c>
      <c r="JT63" s="13"/>
      <c r="JU63" s="13"/>
      <c r="JV63" s="13">
        <v>1</v>
      </c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>
        <v>1</v>
      </c>
      <c r="KI63" s="13"/>
      <c r="KJ63" s="13"/>
      <c r="KK63" s="13"/>
      <c r="KL63" s="13"/>
      <c r="KM63" s="13"/>
      <c r="KN63" s="13"/>
      <c r="KO63" s="13"/>
      <c r="KP63" s="13">
        <v>1</v>
      </c>
      <c r="KQ63" s="13"/>
      <c r="KR63" s="13"/>
      <c r="KS63" s="13"/>
      <c r="KT63" s="13"/>
      <c r="KU63" s="13"/>
      <c r="KV63" s="13"/>
      <c r="KW63" s="13"/>
      <c r="KX63" s="13"/>
      <c r="KY63" s="13">
        <v>1</v>
      </c>
      <c r="KZ63" s="13"/>
      <c r="LA63" s="13"/>
      <c r="LB63" s="13"/>
      <c r="LC63" s="13"/>
      <c r="LD63" s="13"/>
      <c r="LE63" s="13"/>
      <c r="LF63" s="13"/>
      <c r="LG63" s="13"/>
      <c r="LH63" s="13"/>
      <c r="LI63" s="13">
        <v>1</v>
      </c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>
        <v>1</v>
      </c>
      <c r="MP63" s="13"/>
      <c r="MQ63" s="13"/>
      <c r="MR63" s="13"/>
      <c r="MS63" s="13"/>
      <c r="MT63" s="13">
        <v>1</v>
      </c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57">
        <v>8</v>
      </c>
      <c r="NO63" s="13">
        <v>721</v>
      </c>
    </row>
    <row r="64" spans="1:379">
      <c r="A64" s="8" t="s">
        <v>75</v>
      </c>
      <c r="B64" s="235">
        <f t="shared" si="88"/>
        <v>83</v>
      </c>
      <c r="C64" s="235">
        <f t="shared" si="89"/>
        <v>86</v>
      </c>
      <c r="D64" s="235">
        <f t="shared" si="90"/>
        <v>179</v>
      </c>
      <c r="E64" s="235">
        <f t="shared" si="91"/>
        <v>207</v>
      </c>
      <c r="F64" s="235">
        <f t="shared" si="92"/>
        <v>409</v>
      </c>
      <c r="G64" s="235">
        <f t="shared" si="93"/>
        <v>476</v>
      </c>
      <c r="H64" s="235">
        <f t="shared" si="94"/>
        <v>554</v>
      </c>
      <c r="I64" s="235">
        <f t="shared" si="95"/>
        <v>572</v>
      </c>
      <c r="J64" s="235">
        <f t="shared" si="96"/>
        <v>498</v>
      </c>
      <c r="K64" s="235">
        <f t="shared" si="97"/>
        <v>413</v>
      </c>
      <c r="L64" s="235">
        <f t="shared" si="98"/>
        <v>269</v>
      </c>
      <c r="M64" s="235">
        <f t="shared" si="99"/>
        <v>252</v>
      </c>
      <c r="N64" s="235">
        <f t="shared" si="100"/>
        <v>185</v>
      </c>
      <c r="O64" s="235">
        <f t="shared" si="101"/>
        <v>160</v>
      </c>
      <c r="P64" s="235">
        <f t="shared" si="102"/>
        <v>91</v>
      </c>
      <c r="Q64" s="235">
        <f t="shared" si="103"/>
        <v>97</v>
      </c>
      <c r="R64" s="235">
        <f t="shared" si="104"/>
        <v>35</v>
      </c>
      <c r="S64" s="235">
        <f t="shared" si="105"/>
        <v>60</v>
      </c>
      <c r="T64" s="235">
        <f t="shared" si="106"/>
        <v>13</v>
      </c>
      <c r="U64" s="235">
        <f t="shared" si="107"/>
        <v>18</v>
      </c>
      <c r="W64" s="16" t="s">
        <v>70</v>
      </c>
      <c r="X64" s="616">
        <f t="shared" si="108"/>
        <v>14</v>
      </c>
      <c r="Y64" s="616">
        <f t="shared" si="109"/>
        <v>17</v>
      </c>
      <c r="Z64" s="616">
        <f t="shared" si="110"/>
        <v>31</v>
      </c>
      <c r="AA64" s="616">
        <f t="shared" si="111"/>
        <v>55</v>
      </c>
      <c r="AB64" s="616">
        <f t="shared" si="112"/>
        <v>95</v>
      </c>
      <c r="AC64" s="616">
        <f t="shared" si="113"/>
        <v>112</v>
      </c>
      <c r="AD64" s="616">
        <f t="shared" si="114"/>
        <v>98</v>
      </c>
      <c r="AE64" s="616">
        <f t="shared" si="115"/>
        <v>117</v>
      </c>
      <c r="AF64" s="616">
        <f t="shared" si="116"/>
        <v>93</v>
      </c>
      <c r="AG64" s="616">
        <f t="shared" si="117"/>
        <v>102</v>
      </c>
      <c r="AH64" s="616">
        <f t="shared" si="118"/>
        <v>46</v>
      </c>
      <c r="AI64" s="616">
        <f t="shared" si="119"/>
        <v>58</v>
      </c>
      <c r="AJ64" s="616">
        <f t="shared" si="120"/>
        <v>34</v>
      </c>
      <c r="AK64" s="616">
        <f t="shared" si="121"/>
        <v>25</v>
      </c>
      <c r="AL64" s="616">
        <f t="shared" si="122"/>
        <v>16</v>
      </c>
      <c r="AM64" s="616">
        <f t="shared" si="123"/>
        <v>25</v>
      </c>
      <c r="AN64" s="616">
        <f t="shared" si="124"/>
        <v>10</v>
      </c>
      <c r="AO64" s="616">
        <f t="shared" si="125"/>
        <v>10</v>
      </c>
      <c r="AP64" s="616">
        <f t="shared" si="126"/>
        <v>1</v>
      </c>
      <c r="AQ64" s="616">
        <f t="shared" si="127"/>
        <v>4</v>
      </c>
      <c r="AR64" s="616">
        <f t="shared" si="128"/>
        <v>13</v>
      </c>
      <c r="AT64" s="16" t="s">
        <v>70</v>
      </c>
      <c r="AU64" s="13"/>
      <c r="AV64" s="13">
        <v>3</v>
      </c>
      <c r="AW64" s="13">
        <v>2</v>
      </c>
      <c r="AX64" s="13">
        <v>4</v>
      </c>
      <c r="AY64" s="13"/>
      <c r="AZ64" s="13"/>
      <c r="BA64" s="13">
        <v>1</v>
      </c>
      <c r="BB64" s="13">
        <v>5</v>
      </c>
      <c r="BC64" s="13"/>
      <c r="BD64" s="13">
        <v>2</v>
      </c>
      <c r="BE64" s="13">
        <v>1</v>
      </c>
      <c r="BF64" s="13">
        <v>1</v>
      </c>
      <c r="BG64" s="13">
        <v>2</v>
      </c>
      <c r="BH64" s="13">
        <v>1</v>
      </c>
      <c r="BI64" s="13">
        <v>8</v>
      </c>
      <c r="BJ64" s="13">
        <v>5</v>
      </c>
      <c r="BK64" s="13">
        <v>7</v>
      </c>
      <c r="BL64" s="13">
        <v>8</v>
      </c>
      <c r="BM64" s="13">
        <v>11</v>
      </c>
      <c r="BN64" s="13">
        <v>11</v>
      </c>
      <c r="BO64" s="13">
        <v>16</v>
      </c>
      <c r="BP64" s="13">
        <v>11</v>
      </c>
      <c r="BQ64" s="13">
        <v>10</v>
      </c>
      <c r="BR64" s="13">
        <v>9</v>
      </c>
      <c r="BS64" s="13">
        <v>14</v>
      </c>
      <c r="BT64" s="13">
        <v>11</v>
      </c>
      <c r="BU64" s="13">
        <v>12</v>
      </c>
      <c r="BV64" s="13">
        <v>13</v>
      </c>
      <c r="BW64" s="13">
        <v>5</v>
      </c>
      <c r="BX64" s="13">
        <v>11</v>
      </c>
      <c r="BY64" s="13">
        <v>10</v>
      </c>
      <c r="BZ64" s="13">
        <v>9</v>
      </c>
      <c r="CA64" s="13">
        <v>15</v>
      </c>
      <c r="CB64" s="13">
        <v>16</v>
      </c>
      <c r="CC64" s="13">
        <v>10</v>
      </c>
      <c r="CD64" s="13">
        <v>11</v>
      </c>
      <c r="CE64" s="13">
        <v>6</v>
      </c>
      <c r="CF64" s="13">
        <v>15</v>
      </c>
      <c r="CG64" s="13">
        <v>12</v>
      </c>
      <c r="CH64" s="13">
        <v>13</v>
      </c>
      <c r="CI64" s="13">
        <v>13</v>
      </c>
      <c r="CJ64" s="13">
        <v>14</v>
      </c>
      <c r="CK64" s="13">
        <v>11</v>
      </c>
      <c r="CL64" s="13">
        <v>5</v>
      </c>
      <c r="CM64" s="13">
        <v>13</v>
      </c>
      <c r="CN64" s="13">
        <v>4</v>
      </c>
      <c r="CO64" s="13">
        <v>13</v>
      </c>
      <c r="CP64" s="13">
        <v>9</v>
      </c>
      <c r="CQ64" s="13">
        <v>8</v>
      </c>
      <c r="CR64" s="13">
        <v>12</v>
      </c>
      <c r="CS64" s="13">
        <v>7</v>
      </c>
      <c r="CT64" s="13">
        <v>4</v>
      </c>
      <c r="CU64" s="13">
        <v>7</v>
      </c>
      <c r="CV64" s="13">
        <v>6</v>
      </c>
      <c r="CW64" s="13">
        <v>7</v>
      </c>
      <c r="CX64" s="13">
        <v>6</v>
      </c>
      <c r="CY64" s="13">
        <v>5</v>
      </c>
      <c r="CZ64" s="13">
        <v>4</v>
      </c>
      <c r="DA64" s="13">
        <v>5</v>
      </c>
      <c r="DB64" s="13">
        <v>7</v>
      </c>
      <c r="DC64" s="13">
        <v>4</v>
      </c>
      <c r="DD64" s="13">
        <v>5</v>
      </c>
      <c r="DE64" s="13">
        <v>6</v>
      </c>
      <c r="DF64" s="13"/>
      <c r="DG64" s="13">
        <v>2</v>
      </c>
      <c r="DH64" s="13">
        <v>4</v>
      </c>
      <c r="DI64" s="13">
        <v>1</v>
      </c>
      <c r="DJ64" s="13">
        <v>1</v>
      </c>
      <c r="DK64" s="13"/>
      <c r="DL64" s="13">
        <v>2</v>
      </c>
      <c r="DM64" s="13">
        <v>2</v>
      </c>
      <c r="DN64" s="13">
        <v>3</v>
      </c>
      <c r="DO64" s="13">
        <v>3</v>
      </c>
      <c r="DP64" s="13">
        <v>2</v>
      </c>
      <c r="DQ64" s="13">
        <v>3</v>
      </c>
      <c r="DR64" s="13">
        <v>3</v>
      </c>
      <c r="DS64" s="13">
        <v>1</v>
      </c>
      <c r="DT64" s="13">
        <v>3</v>
      </c>
      <c r="DU64" s="13">
        <v>4</v>
      </c>
      <c r="DV64" s="13">
        <v>1</v>
      </c>
      <c r="DW64" s="13"/>
      <c r="DX64" s="13">
        <v>1</v>
      </c>
      <c r="DY64" s="13">
        <v>3</v>
      </c>
      <c r="DZ64" s="13">
        <v>1</v>
      </c>
      <c r="EA64" s="13">
        <v>2</v>
      </c>
      <c r="EB64" s="13"/>
      <c r="EC64" s="13">
        <v>2</v>
      </c>
      <c r="ED64" s="13"/>
      <c r="EE64" s="13">
        <v>1</v>
      </c>
      <c r="EF64" s="13"/>
      <c r="EG64" s="13"/>
      <c r="EH64" s="13"/>
      <c r="EI64" s="13"/>
      <c r="EJ64" s="13">
        <v>3</v>
      </c>
      <c r="EK64" s="13"/>
      <c r="EL64" s="13">
        <v>1</v>
      </c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57">
        <v>525</v>
      </c>
      <c r="FD64" s="13">
        <v>525</v>
      </c>
      <c r="FE64" s="16" t="s">
        <v>70</v>
      </c>
      <c r="FF64" s="13"/>
      <c r="FG64" s="13">
        <v>1</v>
      </c>
      <c r="FH64" s="13">
        <v>2</v>
      </c>
      <c r="FI64" s="13">
        <v>4</v>
      </c>
      <c r="FJ64" s="13"/>
      <c r="FK64" s="13">
        <v>1</v>
      </c>
      <c r="FL64" s="13">
        <v>2</v>
      </c>
      <c r="FM64" s="13">
        <v>3</v>
      </c>
      <c r="FN64" s="13">
        <v>1</v>
      </c>
      <c r="FO64" s="13"/>
      <c r="FP64" s="13">
        <v>2</v>
      </c>
      <c r="FQ64" s="13">
        <v>2</v>
      </c>
      <c r="FR64" s="13">
        <v>1</v>
      </c>
      <c r="FS64" s="13">
        <v>2</v>
      </c>
      <c r="FT64" s="13">
        <v>4</v>
      </c>
      <c r="FU64" s="13">
        <v>5</v>
      </c>
      <c r="FV64" s="13">
        <v>3</v>
      </c>
      <c r="FW64" s="13">
        <v>3</v>
      </c>
      <c r="FX64" s="13">
        <v>2</v>
      </c>
      <c r="FY64" s="13">
        <v>7</v>
      </c>
      <c r="FZ64" s="13">
        <v>8</v>
      </c>
      <c r="GA64" s="13">
        <v>7</v>
      </c>
      <c r="GB64" s="13">
        <v>5</v>
      </c>
      <c r="GC64" s="13">
        <v>13</v>
      </c>
      <c r="GD64" s="13">
        <v>9</v>
      </c>
      <c r="GE64" s="13">
        <v>8</v>
      </c>
      <c r="GF64" s="13">
        <v>9</v>
      </c>
      <c r="GG64" s="13">
        <v>9</v>
      </c>
      <c r="GH64" s="13">
        <v>10</v>
      </c>
      <c r="GI64" s="13">
        <v>17</v>
      </c>
      <c r="GJ64" s="13">
        <v>12</v>
      </c>
      <c r="GK64" s="13">
        <v>11</v>
      </c>
      <c r="GL64" s="13">
        <v>12</v>
      </c>
      <c r="GM64" s="13">
        <v>7</v>
      </c>
      <c r="GN64" s="13">
        <v>6</v>
      </c>
      <c r="GO64" s="13">
        <v>13</v>
      </c>
      <c r="GP64" s="13">
        <v>10</v>
      </c>
      <c r="GQ64" s="13">
        <v>11</v>
      </c>
      <c r="GR64" s="13">
        <v>5</v>
      </c>
      <c r="GS64" s="13">
        <v>11</v>
      </c>
      <c r="GT64" s="13">
        <v>11</v>
      </c>
      <c r="GU64" s="13">
        <v>13</v>
      </c>
      <c r="GV64" s="13">
        <v>12</v>
      </c>
      <c r="GW64" s="13">
        <v>13</v>
      </c>
      <c r="GX64" s="13">
        <v>10</v>
      </c>
      <c r="GY64" s="13">
        <v>6</v>
      </c>
      <c r="GZ64" s="13">
        <v>7</v>
      </c>
      <c r="HA64" s="13">
        <v>11</v>
      </c>
      <c r="HB64" s="13">
        <v>7</v>
      </c>
      <c r="HC64" s="13">
        <v>3</v>
      </c>
      <c r="HD64" s="13">
        <v>3</v>
      </c>
      <c r="HE64" s="13">
        <v>12</v>
      </c>
      <c r="HF64" s="13">
        <v>4</v>
      </c>
      <c r="HG64" s="13">
        <v>5</v>
      </c>
      <c r="HH64" s="13">
        <v>2</v>
      </c>
      <c r="HI64" s="13">
        <v>3</v>
      </c>
      <c r="HJ64" s="13">
        <v>2</v>
      </c>
      <c r="HK64" s="13">
        <v>5</v>
      </c>
      <c r="HL64" s="13">
        <v>7</v>
      </c>
      <c r="HM64" s="13">
        <v>3</v>
      </c>
      <c r="HN64" s="13"/>
      <c r="HO64" s="13">
        <v>3</v>
      </c>
      <c r="HP64" s="13">
        <v>2</v>
      </c>
      <c r="HQ64" s="13">
        <v>8</v>
      </c>
      <c r="HR64" s="13">
        <v>3</v>
      </c>
      <c r="HS64" s="13">
        <v>2</v>
      </c>
      <c r="HT64" s="13">
        <v>4</v>
      </c>
      <c r="HU64" s="13">
        <v>5</v>
      </c>
      <c r="HV64" s="13">
        <v>3</v>
      </c>
      <c r="HW64" s="13">
        <v>4</v>
      </c>
      <c r="HX64" s="13">
        <v>1</v>
      </c>
      <c r="HY64" s="13">
        <v>2</v>
      </c>
      <c r="HZ64" s="13">
        <v>4</v>
      </c>
      <c r="IA64" s="13">
        <v>2</v>
      </c>
      <c r="IB64" s="13"/>
      <c r="IC64" s="13">
        <v>1</v>
      </c>
      <c r="ID64" s="13">
        <v>1</v>
      </c>
      <c r="IE64" s="13">
        <v>2</v>
      </c>
      <c r="IF64" s="13">
        <v>2</v>
      </c>
      <c r="IG64" s="13">
        <v>1</v>
      </c>
      <c r="IH64" s="13">
        <v>2</v>
      </c>
      <c r="II64" s="13">
        <v>1</v>
      </c>
      <c r="IJ64" s="13"/>
      <c r="IK64" s="13">
        <v>3</v>
      </c>
      <c r="IL64" s="13">
        <v>2</v>
      </c>
      <c r="IM64" s="13">
        <v>1</v>
      </c>
      <c r="IN64" s="13"/>
      <c r="IO64" s="13"/>
      <c r="IP64" s="13"/>
      <c r="IQ64" s="13">
        <v>1</v>
      </c>
      <c r="IR64" s="13"/>
      <c r="IS64" s="13"/>
      <c r="IT64" s="13">
        <v>1</v>
      </c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57">
        <v>438</v>
      </c>
      <c r="JJ64" s="13"/>
      <c r="JK64" s="13">
        <v>1</v>
      </c>
      <c r="JL64" s="13"/>
      <c r="JM64" s="13"/>
      <c r="JN64" s="13"/>
      <c r="JO64" s="13"/>
      <c r="JP64" s="13"/>
      <c r="JQ64" s="13"/>
      <c r="JR64" s="13"/>
      <c r="JS64" s="13">
        <v>1</v>
      </c>
      <c r="JT64" s="13"/>
      <c r="JU64" s="13"/>
      <c r="JV64" s="13">
        <v>1</v>
      </c>
      <c r="JW64" s="13">
        <v>1</v>
      </c>
      <c r="JX64" s="13"/>
      <c r="JY64" s="13"/>
      <c r="JZ64" s="13"/>
      <c r="KA64" s="13"/>
      <c r="KB64" s="13"/>
      <c r="KC64" s="13"/>
      <c r="KD64" s="13">
        <v>1</v>
      </c>
      <c r="KE64" s="13"/>
      <c r="KF64" s="13"/>
      <c r="KG64" s="13"/>
      <c r="KH64" s="13"/>
      <c r="KI64" s="13"/>
      <c r="KJ64" s="13"/>
      <c r="KK64" s="13"/>
      <c r="KL64" s="13"/>
      <c r="KM64" s="13"/>
      <c r="KN64" s="13">
        <v>1</v>
      </c>
      <c r="KO64" s="13"/>
      <c r="KP64" s="13"/>
      <c r="KQ64" s="13">
        <v>1</v>
      </c>
      <c r="KR64" s="13"/>
      <c r="KS64" s="13"/>
      <c r="KT64" s="13">
        <v>1</v>
      </c>
      <c r="KU64" s="13"/>
      <c r="KV64" s="13"/>
      <c r="KW64" s="13"/>
      <c r="KX64" s="13"/>
      <c r="KY64" s="13"/>
      <c r="KZ64" s="13"/>
      <c r="LA64" s="13"/>
      <c r="LB64" s="13"/>
      <c r="LC64" s="13"/>
      <c r="LD64" s="13">
        <v>1</v>
      </c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>
        <v>1</v>
      </c>
      <c r="MG64" s="13"/>
      <c r="MH64" s="13"/>
      <c r="MI64" s="13">
        <v>1</v>
      </c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>
        <v>1</v>
      </c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>
        <v>1</v>
      </c>
      <c r="NN64" s="57">
        <v>13</v>
      </c>
      <c r="NO64" s="13">
        <v>451</v>
      </c>
    </row>
    <row r="65" spans="1:379">
      <c r="A65" s="8" t="s">
        <v>76</v>
      </c>
      <c r="B65" s="235">
        <f t="shared" si="88"/>
        <v>60</v>
      </c>
      <c r="C65" s="235">
        <f t="shared" si="89"/>
        <v>62</v>
      </c>
      <c r="D65" s="235">
        <f t="shared" si="90"/>
        <v>94</v>
      </c>
      <c r="E65" s="235">
        <f t="shared" si="91"/>
        <v>108</v>
      </c>
      <c r="F65" s="235">
        <f t="shared" si="92"/>
        <v>137</v>
      </c>
      <c r="G65" s="235">
        <f t="shared" si="93"/>
        <v>191</v>
      </c>
      <c r="H65" s="235">
        <f t="shared" si="94"/>
        <v>167</v>
      </c>
      <c r="I65" s="235">
        <f t="shared" si="95"/>
        <v>180</v>
      </c>
      <c r="J65" s="235">
        <f t="shared" si="96"/>
        <v>156</v>
      </c>
      <c r="K65" s="235">
        <f t="shared" si="97"/>
        <v>164</v>
      </c>
      <c r="L65" s="235">
        <f t="shared" si="98"/>
        <v>135</v>
      </c>
      <c r="M65" s="235">
        <f t="shared" si="99"/>
        <v>136</v>
      </c>
      <c r="N65" s="235">
        <f t="shared" si="100"/>
        <v>79</v>
      </c>
      <c r="O65" s="235">
        <f t="shared" si="101"/>
        <v>73</v>
      </c>
      <c r="P65" s="235">
        <f t="shared" si="102"/>
        <v>45</v>
      </c>
      <c r="Q65" s="235">
        <f t="shared" si="103"/>
        <v>41</v>
      </c>
      <c r="R65" s="235">
        <f t="shared" si="104"/>
        <v>20</v>
      </c>
      <c r="S65" s="235">
        <f t="shared" si="105"/>
        <v>23</v>
      </c>
      <c r="T65" s="235">
        <f t="shared" si="106"/>
        <v>2</v>
      </c>
      <c r="U65" s="235">
        <f t="shared" si="107"/>
        <v>10</v>
      </c>
      <c r="W65" s="16" t="s">
        <v>71</v>
      </c>
      <c r="X65" s="616">
        <f t="shared" si="108"/>
        <v>105</v>
      </c>
      <c r="Y65" s="616">
        <f t="shared" si="109"/>
        <v>105</v>
      </c>
      <c r="Z65" s="616">
        <f t="shared" si="110"/>
        <v>307</v>
      </c>
      <c r="AA65" s="616">
        <f t="shared" si="111"/>
        <v>348</v>
      </c>
      <c r="AB65" s="616">
        <f t="shared" si="112"/>
        <v>698</v>
      </c>
      <c r="AC65" s="616">
        <f t="shared" si="113"/>
        <v>743</v>
      </c>
      <c r="AD65" s="616">
        <f t="shared" si="114"/>
        <v>667</v>
      </c>
      <c r="AE65" s="616">
        <f t="shared" si="115"/>
        <v>721</v>
      </c>
      <c r="AF65" s="616">
        <f t="shared" si="116"/>
        <v>741</v>
      </c>
      <c r="AG65" s="616">
        <f t="shared" si="117"/>
        <v>766</v>
      </c>
      <c r="AH65" s="616">
        <f t="shared" si="118"/>
        <v>480</v>
      </c>
      <c r="AI65" s="616">
        <f t="shared" si="119"/>
        <v>495</v>
      </c>
      <c r="AJ65" s="616">
        <f t="shared" si="120"/>
        <v>295</v>
      </c>
      <c r="AK65" s="616">
        <f t="shared" si="121"/>
        <v>317</v>
      </c>
      <c r="AL65" s="616">
        <f t="shared" si="122"/>
        <v>208</v>
      </c>
      <c r="AM65" s="616">
        <f t="shared" si="123"/>
        <v>228</v>
      </c>
      <c r="AN65" s="616">
        <f t="shared" si="124"/>
        <v>92</v>
      </c>
      <c r="AO65" s="616">
        <f t="shared" si="125"/>
        <v>135</v>
      </c>
      <c r="AP65" s="616">
        <f t="shared" si="126"/>
        <v>22</v>
      </c>
      <c r="AQ65" s="616">
        <f t="shared" si="127"/>
        <v>32</v>
      </c>
      <c r="AR65" s="616">
        <f t="shared" si="128"/>
        <v>100</v>
      </c>
      <c r="AT65" s="16" t="s">
        <v>71</v>
      </c>
      <c r="AU65" s="13">
        <v>6</v>
      </c>
      <c r="AV65" s="13">
        <v>12</v>
      </c>
      <c r="AW65" s="13">
        <v>13</v>
      </c>
      <c r="AX65" s="13">
        <v>15</v>
      </c>
      <c r="AY65" s="13">
        <v>9</v>
      </c>
      <c r="AZ65" s="13">
        <v>7</v>
      </c>
      <c r="BA65" s="13">
        <v>13</v>
      </c>
      <c r="BB65" s="13">
        <v>12</v>
      </c>
      <c r="BC65" s="13">
        <v>11</v>
      </c>
      <c r="BD65" s="13">
        <v>7</v>
      </c>
      <c r="BE65" s="13">
        <v>12</v>
      </c>
      <c r="BF65" s="13">
        <v>15</v>
      </c>
      <c r="BG65" s="13">
        <v>13</v>
      </c>
      <c r="BH65" s="13">
        <v>20</v>
      </c>
      <c r="BI65" s="13">
        <v>21</v>
      </c>
      <c r="BJ65" s="13">
        <v>33</v>
      </c>
      <c r="BK65" s="13">
        <v>45</v>
      </c>
      <c r="BL65" s="13">
        <v>63</v>
      </c>
      <c r="BM65" s="13">
        <v>79</v>
      </c>
      <c r="BN65" s="13">
        <v>47</v>
      </c>
      <c r="BO65" s="13">
        <v>65</v>
      </c>
      <c r="BP65" s="13">
        <v>70</v>
      </c>
      <c r="BQ65" s="13">
        <v>78</v>
      </c>
      <c r="BR65" s="13">
        <v>74</v>
      </c>
      <c r="BS65" s="13">
        <v>73</v>
      </c>
      <c r="BT65" s="13">
        <v>70</v>
      </c>
      <c r="BU65" s="13">
        <v>78</v>
      </c>
      <c r="BV65" s="13">
        <v>63</v>
      </c>
      <c r="BW65" s="13">
        <v>83</v>
      </c>
      <c r="BX65" s="13">
        <v>89</v>
      </c>
      <c r="BY65" s="13">
        <v>73</v>
      </c>
      <c r="BZ65" s="13">
        <v>60</v>
      </c>
      <c r="CA65" s="13">
        <v>74</v>
      </c>
      <c r="CB65" s="13">
        <v>74</v>
      </c>
      <c r="CC65" s="13">
        <v>55</v>
      </c>
      <c r="CD65" s="13">
        <v>68</v>
      </c>
      <c r="CE65" s="13">
        <v>69</v>
      </c>
      <c r="CF65" s="13">
        <v>76</v>
      </c>
      <c r="CG65" s="13">
        <v>89</v>
      </c>
      <c r="CH65" s="13">
        <v>83</v>
      </c>
      <c r="CI65" s="13">
        <v>79</v>
      </c>
      <c r="CJ65" s="13">
        <v>81</v>
      </c>
      <c r="CK65" s="13">
        <v>77</v>
      </c>
      <c r="CL65" s="13">
        <v>106</v>
      </c>
      <c r="CM65" s="13">
        <v>79</v>
      </c>
      <c r="CN65" s="13">
        <v>60</v>
      </c>
      <c r="CO65" s="13">
        <v>67</v>
      </c>
      <c r="CP65" s="13">
        <v>78</v>
      </c>
      <c r="CQ65" s="13">
        <v>75</v>
      </c>
      <c r="CR65" s="13">
        <v>64</v>
      </c>
      <c r="CS65" s="13">
        <v>69</v>
      </c>
      <c r="CT65" s="13">
        <v>54</v>
      </c>
      <c r="CU65" s="13">
        <v>58</v>
      </c>
      <c r="CV65" s="13">
        <v>37</v>
      </c>
      <c r="CW65" s="13">
        <v>43</v>
      </c>
      <c r="CX65" s="13">
        <v>40</v>
      </c>
      <c r="CY65" s="13">
        <v>58</v>
      </c>
      <c r="CZ65" s="13">
        <v>42</v>
      </c>
      <c r="DA65" s="13">
        <v>51</v>
      </c>
      <c r="DB65" s="13">
        <v>43</v>
      </c>
      <c r="DC65" s="13">
        <v>43</v>
      </c>
      <c r="DD65" s="13">
        <v>27</v>
      </c>
      <c r="DE65" s="13">
        <v>32</v>
      </c>
      <c r="DF65" s="13">
        <v>30</v>
      </c>
      <c r="DG65" s="13">
        <v>31</v>
      </c>
      <c r="DH65" s="13">
        <v>29</v>
      </c>
      <c r="DI65" s="13">
        <v>36</v>
      </c>
      <c r="DJ65" s="13">
        <v>27</v>
      </c>
      <c r="DK65" s="13">
        <v>33</v>
      </c>
      <c r="DL65" s="13">
        <v>29</v>
      </c>
      <c r="DM65" s="13">
        <v>25</v>
      </c>
      <c r="DN65" s="13">
        <v>21</v>
      </c>
      <c r="DO65" s="13">
        <v>25</v>
      </c>
      <c r="DP65" s="13">
        <v>25</v>
      </c>
      <c r="DQ65" s="13">
        <v>24</v>
      </c>
      <c r="DR65" s="13">
        <v>25</v>
      </c>
      <c r="DS65" s="13">
        <v>28</v>
      </c>
      <c r="DT65" s="13">
        <v>17</v>
      </c>
      <c r="DU65" s="13">
        <v>25</v>
      </c>
      <c r="DV65" s="13">
        <v>13</v>
      </c>
      <c r="DW65" s="13">
        <v>20</v>
      </c>
      <c r="DX65" s="13">
        <v>20</v>
      </c>
      <c r="DY65" s="13">
        <v>10</v>
      </c>
      <c r="DZ65" s="13">
        <v>16</v>
      </c>
      <c r="EA65" s="13">
        <v>12</v>
      </c>
      <c r="EB65" s="13">
        <v>10</v>
      </c>
      <c r="EC65" s="13">
        <v>10</v>
      </c>
      <c r="ED65" s="13">
        <v>16</v>
      </c>
      <c r="EE65" s="13">
        <v>9</v>
      </c>
      <c r="EF65" s="13">
        <v>12</v>
      </c>
      <c r="EG65" s="13">
        <v>10</v>
      </c>
      <c r="EH65" s="13">
        <v>5</v>
      </c>
      <c r="EI65" s="13">
        <v>4</v>
      </c>
      <c r="EJ65" s="13">
        <v>2</v>
      </c>
      <c r="EK65" s="13">
        <v>2</v>
      </c>
      <c r="EL65" s="13">
        <v>5</v>
      </c>
      <c r="EM65" s="13">
        <v>1</v>
      </c>
      <c r="EN65" s="13">
        <v>1</v>
      </c>
      <c r="EO65" s="13">
        <v>1</v>
      </c>
      <c r="EP65" s="13"/>
      <c r="EQ65" s="13"/>
      <c r="ER65" s="13"/>
      <c r="ES65" s="13"/>
      <c r="ET65" s="13"/>
      <c r="EU65" s="13"/>
      <c r="EV65" s="13">
        <v>1</v>
      </c>
      <c r="EW65" s="13"/>
      <c r="EX65" s="13"/>
      <c r="EY65" s="13"/>
      <c r="EZ65" s="13"/>
      <c r="FA65" s="13"/>
      <c r="FB65" s="13"/>
      <c r="FC65" s="57">
        <v>3890</v>
      </c>
      <c r="FD65" s="13">
        <v>3890</v>
      </c>
      <c r="FE65" s="16" t="s">
        <v>71</v>
      </c>
      <c r="FF65" s="13">
        <v>5</v>
      </c>
      <c r="FG65" s="13">
        <v>14</v>
      </c>
      <c r="FH65" s="13">
        <v>10</v>
      </c>
      <c r="FI65" s="13">
        <v>11</v>
      </c>
      <c r="FJ65" s="13">
        <v>11</v>
      </c>
      <c r="FK65" s="13">
        <v>7</v>
      </c>
      <c r="FL65" s="13">
        <v>12</v>
      </c>
      <c r="FM65" s="13">
        <v>14</v>
      </c>
      <c r="FN65" s="13">
        <v>9</v>
      </c>
      <c r="FO65" s="13">
        <v>12</v>
      </c>
      <c r="FP65" s="13">
        <v>14</v>
      </c>
      <c r="FQ65" s="13">
        <v>18</v>
      </c>
      <c r="FR65" s="13">
        <v>23</v>
      </c>
      <c r="FS65" s="13">
        <v>18</v>
      </c>
      <c r="FT65" s="13">
        <v>24</v>
      </c>
      <c r="FU65" s="13">
        <v>33</v>
      </c>
      <c r="FV65" s="13">
        <v>34</v>
      </c>
      <c r="FW65" s="13">
        <v>36</v>
      </c>
      <c r="FX65" s="13">
        <v>64</v>
      </c>
      <c r="FY65" s="13">
        <v>43</v>
      </c>
      <c r="FZ65" s="13">
        <v>69</v>
      </c>
      <c r="GA65" s="13">
        <v>57</v>
      </c>
      <c r="GB65" s="13">
        <v>73</v>
      </c>
      <c r="GC65" s="13">
        <v>71</v>
      </c>
      <c r="GD65" s="13">
        <v>74</v>
      </c>
      <c r="GE65" s="13">
        <v>65</v>
      </c>
      <c r="GF65" s="13">
        <v>85</v>
      </c>
      <c r="GG65" s="13">
        <v>82</v>
      </c>
      <c r="GH65" s="13">
        <v>59</v>
      </c>
      <c r="GI65" s="13">
        <v>63</v>
      </c>
      <c r="GJ65" s="13">
        <v>73</v>
      </c>
      <c r="GK65" s="13">
        <v>75</v>
      </c>
      <c r="GL65" s="13">
        <v>66</v>
      </c>
      <c r="GM65" s="13">
        <v>61</v>
      </c>
      <c r="GN65" s="13">
        <v>68</v>
      </c>
      <c r="GO65" s="13">
        <v>61</v>
      </c>
      <c r="GP65" s="13">
        <v>64</v>
      </c>
      <c r="GQ65" s="13">
        <v>66</v>
      </c>
      <c r="GR65" s="13">
        <v>63</v>
      </c>
      <c r="GS65" s="13">
        <v>70</v>
      </c>
      <c r="GT65" s="13">
        <v>92</v>
      </c>
      <c r="GU65" s="13">
        <v>84</v>
      </c>
      <c r="GV65" s="13">
        <v>78</v>
      </c>
      <c r="GW65" s="13">
        <v>60</v>
      </c>
      <c r="GX65" s="13">
        <v>81</v>
      </c>
      <c r="GY65" s="13">
        <v>75</v>
      </c>
      <c r="GZ65" s="13">
        <v>69</v>
      </c>
      <c r="HA65" s="13">
        <v>73</v>
      </c>
      <c r="HB65" s="13">
        <v>57</v>
      </c>
      <c r="HC65" s="13">
        <v>72</v>
      </c>
      <c r="HD65" s="13">
        <v>59</v>
      </c>
      <c r="HE65" s="13">
        <v>61</v>
      </c>
      <c r="HF65" s="13">
        <v>48</v>
      </c>
      <c r="HG65" s="13">
        <v>45</v>
      </c>
      <c r="HH65" s="13">
        <v>56</v>
      </c>
      <c r="HI65" s="13">
        <v>35</v>
      </c>
      <c r="HJ65" s="13">
        <v>42</v>
      </c>
      <c r="HK65" s="13">
        <v>40</v>
      </c>
      <c r="HL65" s="13">
        <v>37</v>
      </c>
      <c r="HM65" s="13">
        <v>57</v>
      </c>
      <c r="HN65" s="13">
        <v>30</v>
      </c>
      <c r="HO65" s="13">
        <v>30</v>
      </c>
      <c r="HP65" s="13">
        <v>31</v>
      </c>
      <c r="HQ65" s="13">
        <v>35</v>
      </c>
      <c r="HR65" s="13">
        <v>36</v>
      </c>
      <c r="HS65" s="13">
        <v>30</v>
      </c>
      <c r="HT65" s="13">
        <v>29</v>
      </c>
      <c r="HU65" s="13">
        <v>34</v>
      </c>
      <c r="HV65" s="13">
        <v>21</v>
      </c>
      <c r="HW65" s="13">
        <v>19</v>
      </c>
      <c r="HX65" s="13">
        <v>22</v>
      </c>
      <c r="HY65" s="13">
        <v>22</v>
      </c>
      <c r="HZ65" s="13">
        <v>28</v>
      </c>
      <c r="IA65" s="13">
        <v>26</v>
      </c>
      <c r="IB65" s="13">
        <v>20</v>
      </c>
      <c r="IC65" s="13">
        <v>26</v>
      </c>
      <c r="ID65" s="13">
        <v>24</v>
      </c>
      <c r="IE65" s="13">
        <v>19</v>
      </c>
      <c r="IF65" s="13">
        <v>11</v>
      </c>
      <c r="IG65" s="13">
        <v>10</v>
      </c>
      <c r="IH65" s="13">
        <v>16</v>
      </c>
      <c r="II65" s="13">
        <v>13</v>
      </c>
      <c r="IJ65" s="13">
        <v>12</v>
      </c>
      <c r="IK65" s="13">
        <v>17</v>
      </c>
      <c r="IL65" s="13">
        <v>11</v>
      </c>
      <c r="IM65" s="13">
        <v>3</v>
      </c>
      <c r="IN65" s="13">
        <v>5</v>
      </c>
      <c r="IO65" s="13">
        <v>4</v>
      </c>
      <c r="IP65" s="13">
        <v>7</v>
      </c>
      <c r="IQ65" s="13">
        <v>4</v>
      </c>
      <c r="IR65" s="13">
        <v>5</v>
      </c>
      <c r="IS65" s="13">
        <v>9</v>
      </c>
      <c r="IT65" s="13">
        <v>2</v>
      </c>
      <c r="IU65" s="13"/>
      <c r="IV65" s="13">
        <v>2</v>
      </c>
      <c r="IW65" s="13">
        <v>2</v>
      </c>
      <c r="IX65" s="13">
        <v>1</v>
      </c>
      <c r="IY65" s="13"/>
      <c r="IZ65" s="13">
        <v>1</v>
      </c>
      <c r="JA65" s="13"/>
      <c r="JB65" s="13"/>
      <c r="JC65" s="13"/>
      <c r="JD65" s="13"/>
      <c r="JE65" s="13"/>
      <c r="JF65" s="13"/>
      <c r="JG65" s="13"/>
      <c r="JH65" s="13"/>
      <c r="JI65" s="57">
        <v>3615</v>
      </c>
      <c r="JJ65" s="13">
        <v>1</v>
      </c>
      <c r="JK65" s="13"/>
      <c r="JL65" s="13"/>
      <c r="JM65" s="13"/>
      <c r="JN65" s="13">
        <v>2</v>
      </c>
      <c r="JO65" s="13">
        <v>2</v>
      </c>
      <c r="JP65" s="13">
        <v>3</v>
      </c>
      <c r="JQ65" s="13">
        <v>2</v>
      </c>
      <c r="JR65" s="13">
        <v>1</v>
      </c>
      <c r="JS65" s="13">
        <v>2</v>
      </c>
      <c r="JT65" s="13">
        <v>2</v>
      </c>
      <c r="JU65" s="13"/>
      <c r="JV65" s="13"/>
      <c r="JW65" s="13"/>
      <c r="JX65" s="13"/>
      <c r="JY65" s="13"/>
      <c r="JZ65" s="13">
        <v>2</v>
      </c>
      <c r="KA65" s="13"/>
      <c r="KB65" s="13">
        <v>2</v>
      </c>
      <c r="KC65" s="13">
        <v>1</v>
      </c>
      <c r="KD65" s="13">
        <v>2</v>
      </c>
      <c r="KE65" s="13">
        <v>3</v>
      </c>
      <c r="KF65" s="13">
        <v>2</v>
      </c>
      <c r="KG65" s="13"/>
      <c r="KH65" s="13">
        <v>3</v>
      </c>
      <c r="KI65" s="13">
        <v>1</v>
      </c>
      <c r="KJ65" s="13">
        <v>2</v>
      </c>
      <c r="KK65" s="13">
        <v>2</v>
      </c>
      <c r="KL65" s="13"/>
      <c r="KM65" s="13"/>
      <c r="KN65" s="13"/>
      <c r="KO65" s="13"/>
      <c r="KP65" s="13"/>
      <c r="KQ65" s="13">
        <v>5</v>
      </c>
      <c r="KR65" s="13">
        <v>3</v>
      </c>
      <c r="KS65" s="13">
        <v>4</v>
      </c>
      <c r="KT65" s="13">
        <v>1</v>
      </c>
      <c r="KU65" s="13">
        <v>5</v>
      </c>
      <c r="KV65" s="13">
        <v>1</v>
      </c>
      <c r="KW65" s="13">
        <v>2</v>
      </c>
      <c r="KX65" s="13"/>
      <c r="KY65" s="13"/>
      <c r="KZ65" s="13"/>
      <c r="LA65" s="13">
        <v>1</v>
      </c>
      <c r="LB65" s="13">
        <v>1</v>
      </c>
      <c r="LC65" s="13"/>
      <c r="LD65" s="13"/>
      <c r="LE65" s="13"/>
      <c r="LF65" s="13"/>
      <c r="LG65" s="13"/>
      <c r="LH65" s="13"/>
      <c r="LI65" s="13"/>
      <c r="LJ65" s="13">
        <v>1</v>
      </c>
      <c r="LK65" s="13">
        <v>1</v>
      </c>
      <c r="LL65" s="13">
        <v>1</v>
      </c>
      <c r="LM65" s="13">
        <v>1</v>
      </c>
      <c r="LN65" s="13">
        <v>1</v>
      </c>
      <c r="LO65" s="13">
        <v>1</v>
      </c>
      <c r="LP65" s="13">
        <v>1</v>
      </c>
      <c r="LQ65" s="13"/>
      <c r="LR65" s="13">
        <v>1</v>
      </c>
      <c r="LS65" s="13">
        <v>1</v>
      </c>
      <c r="LT65" s="13"/>
      <c r="LU65" s="13">
        <v>1</v>
      </c>
      <c r="LV65" s="13"/>
      <c r="LW65" s="13"/>
      <c r="LX65" s="13">
        <v>1</v>
      </c>
      <c r="LY65" s="13"/>
      <c r="LZ65" s="13">
        <v>1</v>
      </c>
      <c r="MA65" s="13">
        <v>1</v>
      </c>
      <c r="MB65" s="13"/>
      <c r="MC65" s="13">
        <v>1</v>
      </c>
      <c r="MD65" s="13"/>
      <c r="ME65" s="13"/>
      <c r="MF65" s="13">
        <v>2</v>
      </c>
      <c r="MG65" s="13"/>
      <c r="MH65" s="13">
        <v>1</v>
      </c>
      <c r="MI65" s="13">
        <v>1</v>
      </c>
      <c r="MJ65" s="13">
        <v>2</v>
      </c>
      <c r="MK65" s="13"/>
      <c r="ML65" s="13">
        <v>1</v>
      </c>
      <c r="MM65" s="13">
        <v>1</v>
      </c>
      <c r="MN65" s="13">
        <v>1</v>
      </c>
      <c r="MO65" s="13">
        <v>2</v>
      </c>
      <c r="MP65" s="13">
        <v>1</v>
      </c>
      <c r="MQ65" s="13">
        <v>1</v>
      </c>
      <c r="MR65" s="13">
        <v>3</v>
      </c>
      <c r="MS65" s="13">
        <v>1</v>
      </c>
      <c r="MT65" s="13">
        <v>1</v>
      </c>
      <c r="MU65" s="13"/>
      <c r="MV65" s="13">
        <v>4</v>
      </c>
      <c r="MW65" s="13">
        <v>2</v>
      </c>
      <c r="MX65" s="13"/>
      <c r="MY65" s="13"/>
      <c r="MZ65" s="13"/>
      <c r="NA65" s="13"/>
      <c r="NB65" s="13">
        <v>1</v>
      </c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>
        <v>3</v>
      </c>
      <c r="NN65" s="57">
        <v>100</v>
      </c>
      <c r="NO65" s="13">
        <v>3715</v>
      </c>
    </row>
    <row r="66" spans="1:379">
      <c r="A66" s="8" t="s">
        <v>77</v>
      </c>
      <c r="B66" s="235">
        <f t="shared" ref="B66:B97" si="129">VLOOKUP($A66,$W:$AQ,2,FALSE)</f>
        <v>4</v>
      </c>
      <c r="C66" s="235">
        <f t="shared" ref="C66:C97" si="130">VLOOKUP($A66,$W:$AQ,3,FALSE)</f>
        <v>7</v>
      </c>
      <c r="D66" s="235">
        <f t="shared" ref="D66:D97" si="131">VLOOKUP($A66,$W:$AQ,4,FALSE)</f>
        <v>27</v>
      </c>
      <c r="E66" s="235">
        <f t="shared" ref="E66:E97" si="132">VLOOKUP($A66,$W:$AQ,5,FALSE)</f>
        <v>44</v>
      </c>
      <c r="F66" s="235">
        <f t="shared" ref="F66:F97" si="133">VLOOKUP($A66,$W:$AQ,6,FALSE)</f>
        <v>121</v>
      </c>
      <c r="G66" s="235">
        <f t="shared" ref="G66:G97" si="134">VLOOKUP($A66,$W:$AQ,7,FALSE)</f>
        <v>149</v>
      </c>
      <c r="H66" s="235">
        <f t="shared" ref="H66:H97" si="135">VLOOKUP($A66,$W:$AQ,8,FALSE)</f>
        <v>133</v>
      </c>
      <c r="I66" s="235">
        <f t="shared" ref="I66:I97" si="136">VLOOKUP($A66,$W:$AQ,9,FALSE)</f>
        <v>163</v>
      </c>
      <c r="J66" s="235">
        <f t="shared" ref="J66:J97" si="137">VLOOKUP($A66,$W:$AQ,10,FALSE)</f>
        <v>125</v>
      </c>
      <c r="K66" s="235">
        <f t="shared" ref="K66:K97" si="138">VLOOKUP($A66,$W:$AQ,11,FALSE)</f>
        <v>132</v>
      </c>
      <c r="L66" s="235">
        <f t="shared" ref="L66:L97" si="139">VLOOKUP($A66,$W:$AQ,12,FALSE)</f>
        <v>117</v>
      </c>
      <c r="M66" s="235">
        <f t="shared" ref="M66:M97" si="140">VLOOKUP($A66,$W:$AQ,13,FALSE)</f>
        <v>120</v>
      </c>
      <c r="N66" s="235">
        <f t="shared" ref="N66:N97" si="141">VLOOKUP($A66,$W:$AQ,14,FALSE)</f>
        <v>85</v>
      </c>
      <c r="O66" s="235">
        <f t="shared" ref="O66:O97" si="142">VLOOKUP($A66,$W:$AQ,15,FALSE)</f>
        <v>75</v>
      </c>
      <c r="P66" s="235">
        <f t="shared" ref="P66:P97" si="143">VLOOKUP($A66,$W:$AQ,16,FALSE)</f>
        <v>49</v>
      </c>
      <c r="Q66" s="235">
        <f t="shared" ref="Q66:Q97" si="144">VLOOKUP($A66,$W:$AQ,17,FALSE)</f>
        <v>43</v>
      </c>
      <c r="R66" s="235">
        <f t="shared" ref="R66:R97" si="145">VLOOKUP($A66,$W:$AQ,18,FALSE)</f>
        <v>30</v>
      </c>
      <c r="S66" s="235">
        <f t="shared" ref="S66:S97" si="146">VLOOKUP($A66,$W:$AQ,19,FALSE)</f>
        <v>27</v>
      </c>
      <c r="T66" s="235">
        <f t="shared" ref="T66:T97" si="147">VLOOKUP($A66,$W:$AQ,20,FALSE)</f>
        <v>5</v>
      </c>
      <c r="U66" s="235">
        <f t="shared" ref="U66:U97" si="148">VLOOKUP($A66,$W:$AQ,21,FALSE)</f>
        <v>9</v>
      </c>
      <c r="W66" s="16" t="s">
        <v>193</v>
      </c>
      <c r="X66" s="616">
        <f t="shared" si="108"/>
        <v>62</v>
      </c>
      <c r="Y66" s="616">
        <f t="shared" si="109"/>
        <v>47</v>
      </c>
      <c r="Z66" s="616">
        <f t="shared" si="110"/>
        <v>148</v>
      </c>
      <c r="AA66" s="616">
        <f t="shared" si="111"/>
        <v>168</v>
      </c>
      <c r="AB66" s="616">
        <f t="shared" si="112"/>
        <v>337</v>
      </c>
      <c r="AC66" s="616">
        <f t="shared" si="113"/>
        <v>379</v>
      </c>
      <c r="AD66" s="616">
        <f t="shared" si="114"/>
        <v>427</v>
      </c>
      <c r="AE66" s="616">
        <f t="shared" si="115"/>
        <v>507</v>
      </c>
      <c r="AF66" s="616">
        <f t="shared" si="116"/>
        <v>389</v>
      </c>
      <c r="AG66" s="616">
        <f t="shared" si="117"/>
        <v>433</v>
      </c>
      <c r="AH66" s="616">
        <f t="shared" si="118"/>
        <v>265</v>
      </c>
      <c r="AI66" s="616">
        <f t="shared" si="119"/>
        <v>255</v>
      </c>
      <c r="AJ66" s="616">
        <f t="shared" si="120"/>
        <v>181</v>
      </c>
      <c r="AK66" s="616">
        <f t="shared" si="121"/>
        <v>165</v>
      </c>
      <c r="AL66" s="616">
        <f t="shared" si="122"/>
        <v>78</v>
      </c>
      <c r="AM66" s="616">
        <f t="shared" si="123"/>
        <v>80</v>
      </c>
      <c r="AN66" s="616">
        <f t="shared" si="124"/>
        <v>34</v>
      </c>
      <c r="AO66" s="616">
        <f t="shared" si="125"/>
        <v>50</v>
      </c>
      <c r="AP66" s="616">
        <f t="shared" si="126"/>
        <v>2</v>
      </c>
      <c r="AQ66" s="616">
        <f t="shared" si="127"/>
        <v>22</v>
      </c>
      <c r="AR66" s="616">
        <f t="shared" si="128"/>
        <v>44</v>
      </c>
      <c r="AT66" s="16" t="s">
        <v>193</v>
      </c>
      <c r="AU66" s="13">
        <v>4</v>
      </c>
      <c r="AV66" s="13">
        <v>8</v>
      </c>
      <c r="AW66" s="13">
        <v>4</v>
      </c>
      <c r="AX66" s="13">
        <v>6</v>
      </c>
      <c r="AY66" s="13">
        <v>6</v>
      </c>
      <c r="AZ66" s="13">
        <v>1</v>
      </c>
      <c r="BA66" s="13">
        <v>8</v>
      </c>
      <c r="BB66" s="13">
        <v>3</v>
      </c>
      <c r="BC66" s="13">
        <v>1</v>
      </c>
      <c r="BD66" s="13">
        <v>6</v>
      </c>
      <c r="BE66" s="13">
        <v>9</v>
      </c>
      <c r="BF66" s="13">
        <v>4</v>
      </c>
      <c r="BG66" s="13">
        <v>10</v>
      </c>
      <c r="BH66" s="13">
        <v>9</v>
      </c>
      <c r="BI66" s="13">
        <v>9</v>
      </c>
      <c r="BJ66" s="13">
        <v>23</v>
      </c>
      <c r="BK66" s="13">
        <v>16</v>
      </c>
      <c r="BL66" s="13">
        <v>22</v>
      </c>
      <c r="BM66" s="13">
        <v>40</v>
      </c>
      <c r="BN66" s="13">
        <v>26</v>
      </c>
      <c r="BO66" s="13">
        <v>27</v>
      </c>
      <c r="BP66" s="13">
        <v>34</v>
      </c>
      <c r="BQ66" s="13">
        <v>25</v>
      </c>
      <c r="BR66" s="13">
        <v>38</v>
      </c>
      <c r="BS66" s="13">
        <v>39</v>
      </c>
      <c r="BT66" s="13">
        <v>44</v>
      </c>
      <c r="BU66" s="13">
        <v>30</v>
      </c>
      <c r="BV66" s="13">
        <v>37</v>
      </c>
      <c r="BW66" s="13">
        <v>49</v>
      </c>
      <c r="BX66" s="13">
        <v>56</v>
      </c>
      <c r="BY66" s="13">
        <v>63</v>
      </c>
      <c r="BZ66" s="13">
        <v>56</v>
      </c>
      <c r="CA66" s="13">
        <v>56</v>
      </c>
      <c r="CB66" s="13">
        <v>40</v>
      </c>
      <c r="CC66" s="13">
        <v>49</v>
      </c>
      <c r="CD66" s="13">
        <v>50</v>
      </c>
      <c r="CE66" s="13">
        <v>46</v>
      </c>
      <c r="CF66" s="13">
        <v>40</v>
      </c>
      <c r="CG66" s="13">
        <v>49</v>
      </c>
      <c r="CH66" s="13">
        <v>58</v>
      </c>
      <c r="CI66" s="13">
        <v>57</v>
      </c>
      <c r="CJ66" s="13">
        <v>58</v>
      </c>
      <c r="CK66" s="13">
        <v>56</v>
      </c>
      <c r="CL66" s="13">
        <v>41</v>
      </c>
      <c r="CM66" s="13">
        <v>37</v>
      </c>
      <c r="CN66" s="13">
        <v>32</v>
      </c>
      <c r="CO66" s="13">
        <v>32</v>
      </c>
      <c r="CP66" s="13">
        <v>46</v>
      </c>
      <c r="CQ66" s="13">
        <v>30</v>
      </c>
      <c r="CR66" s="13">
        <v>44</v>
      </c>
      <c r="CS66" s="13">
        <v>24</v>
      </c>
      <c r="CT66" s="13">
        <v>27</v>
      </c>
      <c r="CU66" s="13">
        <v>25</v>
      </c>
      <c r="CV66" s="13">
        <v>35</v>
      </c>
      <c r="CW66" s="13">
        <v>20</v>
      </c>
      <c r="CX66" s="13">
        <v>27</v>
      </c>
      <c r="CY66" s="13">
        <v>24</v>
      </c>
      <c r="CZ66" s="13">
        <v>26</v>
      </c>
      <c r="DA66" s="13">
        <v>23</v>
      </c>
      <c r="DB66" s="13">
        <v>24</v>
      </c>
      <c r="DC66" s="13">
        <v>15</v>
      </c>
      <c r="DD66" s="13">
        <v>19</v>
      </c>
      <c r="DE66" s="13">
        <v>24</v>
      </c>
      <c r="DF66" s="13">
        <v>13</v>
      </c>
      <c r="DG66" s="13">
        <v>16</v>
      </c>
      <c r="DH66" s="13">
        <v>15</v>
      </c>
      <c r="DI66" s="13">
        <v>20</v>
      </c>
      <c r="DJ66" s="13">
        <v>14</v>
      </c>
      <c r="DK66" s="13">
        <v>15</v>
      </c>
      <c r="DL66" s="13">
        <v>14</v>
      </c>
      <c r="DM66" s="13">
        <v>11</v>
      </c>
      <c r="DN66" s="13">
        <v>8</v>
      </c>
      <c r="DO66" s="13">
        <v>10</v>
      </c>
      <c r="DP66" s="13">
        <v>4</v>
      </c>
      <c r="DQ66" s="13">
        <v>9</v>
      </c>
      <c r="DR66" s="13">
        <v>8</v>
      </c>
      <c r="DS66" s="13">
        <v>9</v>
      </c>
      <c r="DT66" s="13">
        <v>6</v>
      </c>
      <c r="DU66" s="13">
        <v>7</v>
      </c>
      <c r="DV66" s="13">
        <v>8</v>
      </c>
      <c r="DW66" s="13">
        <v>2</v>
      </c>
      <c r="DX66" s="13">
        <v>5</v>
      </c>
      <c r="DY66" s="13">
        <v>6</v>
      </c>
      <c r="DZ66" s="13">
        <v>7</v>
      </c>
      <c r="EA66" s="13">
        <v>6</v>
      </c>
      <c r="EB66" s="13">
        <v>2</v>
      </c>
      <c r="EC66" s="13">
        <v>6</v>
      </c>
      <c r="ED66" s="13">
        <v>8</v>
      </c>
      <c r="EE66" s="13">
        <v>7</v>
      </c>
      <c r="EF66" s="13">
        <v>1</v>
      </c>
      <c r="EG66" s="13">
        <v>3</v>
      </c>
      <c r="EH66" s="13">
        <v>6</v>
      </c>
      <c r="EI66" s="13">
        <v>2</v>
      </c>
      <c r="EJ66" s="13">
        <v>2</v>
      </c>
      <c r="EK66" s="13">
        <v>5</v>
      </c>
      <c r="EL66" s="13">
        <v>2</v>
      </c>
      <c r="EM66" s="13"/>
      <c r="EN66" s="13">
        <v>1</v>
      </c>
      <c r="EO66" s="13"/>
      <c r="EP66" s="13">
        <v>1</v>
      </c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57">
        <v>2106</v>
      </c>
      <c r="FD66" s="13">
        <v>2106</v>
      </c>
      <c r="FE66" s="16" t="s">
        <v>193</v>
      </c>
      <c r="FF66" s="13">
        <v>1</v>
      </c>
      <c r="FG66" s="13">
        <v>5</v>
      </c>
      <c r="FH66" s="13">
        <v>5</v>
      </c>
      <c r="FI66" s="13">
        <v>12</v>
      </c>
      <c r="FJ66" s="13">
        <v>6</v>
      </c>
      <c r="FK66" s="13">
        <v>8</v>
      </c>
      <c r="FL66" s="13">
        <v>4</v>
      </c>
      <c r="FM66" s="13">
        <v>7</v>
      </c>
      <c r="FN66" s="13">
        <v>6</v>
      </c>
      <c r="FO66" s="13">
        <v>8</v>
      </c>
      <c r="FP66" s="13">
        <v>7</v>
      </c>
      <c r="FQ66" s="13">
        <v>7</v>
      </c>
      <c r="FR66" s="13">
        <v>12</v>
      </c>
      <c r="FS66" s="13">
        <v>10</v>
      </c>
      <c r="FT66" s="13">
        <v>12</v>
      </c>
      <c r="FU66" s="13">
        <v>17</v>
      </c>
      <c r="FV66" s="13">
        <v>18</v>
      </c>
      <c r="FW66" s="13">
        <v>17</v>
      </c>
      <c r="FX66" s="13">
        <v>26</v>
      </c>
      <c r="FY66" s="13">
        <v>22</v>
      </c>
      <c r="FZ66" s="13">
        <v>17</v>
      </c>
      <c r="GA66" s="13">
        <v>29</v>
      </c>
      <c r="GB66" s="13">
        <v>37</v>
      </c>
      <c r="GC66" s="13">
        <v>36</v>
      </c>
      <c r="GD66" s="13">
        <v>42</v>
      </c>
      <c r="GE66" s="13">
        <v>38</v>
      </c>
      <c r="GF66" s="13">
        <v>36</v>
      </c>
      <c r="GG66" s="13">
        <v>32</v>
      </c>
      <c r="GH66" s="13">
        <v>32</v>
      </c>
      <c r="GI66" s="13">
        <v>38</v>
      </c>
      <c r="GJ66" s="13">
        <v>39</v>
      </c>
      <c r="GK66" s="13">
        <v>44</v>
      </c>
      <c r="GL66" s="13">
        <v>45</v>
      </c>
      <c r="GM66" s="13">
        <v>44</v>
      </c>
      <c r="GN66" s="13">
        <v>46</v>
      </c>
      <c r="GO66" s="13">
        <v>39</v>
      </c>
      <c r="GP66" s="13">
        <v>40</v>
      </c>
      <c r="GQ66" s="13">
        <v>39</v>
      </c>
      <c r="GR66" s="13">
        <v>34</v>
      </c>
      <c r="GS66" s="13">
        <v>57</v>
      </c>
      <c r="GT66" s="13">
        <v>38</v>
      </c>
      <c r="GU66" s="13">
        <v>46</v>
      </c>
      <c r="GV66" s="13">
        <v>44</v>
      </c>
      <c r="GW66" s="13">
        <v>45</v>
      </c>
      <c r="GX66" s="13">
        <v>40</v>
      </c>
      <c r="GY66" s="13">
        <v>41</v>
      </c>
      <c r="GZ66" s="13">
        <v>37</v>
      </c>
      <c r="HA66" s="13">
        <v>35</v>
      </c>
      <c r="HB66" s="13">
        <v>27</v>
      </c>
      <c r="HC66" s="13">
        <v>36</v>
      </c>
      <c r="HD66" s="13">
        <v>25</v>
      </c>
      <c r="HE66" s="13">
        <v>27</v>
      </c>
      <c r="HF66" s="13">
        <v>27</v>
      </c>
      <c r="HG66" s="13">
        <v>35</v>
      </c>
      <c r="HH66" s="13">
        <v>33</v>
      </c>
      <c r="HI66" s="13">
        <v>24</v>
      </c>
      <c r="HJ66" s="13">
        <v>28</v>
      </c>
      <c r="HK66" s="13">
        <v>26</v>
      </c>
      <c r="HL66" s="13">
        <v>24</v>
      </c>
      <c r="HM66" s="13">
        <v>16</v>
      </c>
      <c r="HN66" s="13">
        <v>22</v>
      </c>
      <c r="HO66" s="13">
        <v>23</v>
      </c>
      <c r="HP66" s="13">
        <v>19</v>
      </c>
      <c r="HQ66" s="13">
        <v>14</v>
      </c>
      <c r="HR66" s="13">
        <v>15</v>
      </c>
      <c r="HS66" s="13">
        <v>17</v>
      </c>
      <c r="HT66" s="13">
        <v>27</v>
      </c>
      <c r="HU66" s="13">
        <v>15</v>
      </c>
      <c r="HV66" s="13">
        <v>16</v>
      </c>
      <c r="HW66" s="13">
        <v>13</v>
      </c>
      <c r="HX66" s="13">
        <v>5</v>
      </c>
      <c r="HY66" s="13">
        <v>14</v>
      </c>
      <c r="HZ66" s="13">
        <v>10</v>
      </c>
      <c r="IA66" s="13">
        <v>8</v>
      </c>
      <c r="IB66" s="13">
        <v>11</v>
      </c>
      <c r="IC66" s="13">
        <v>5</v>
      </c>
      <c r="ID66" s="13">
        <v>8</v>
      </c>
      <c r="IE66" s="13">
        <v>7</v>
      </c>
      <c r="IF66" s="13">
        <v>6</v>
      </c>
      <c r="IG66" s="13">
        <v>4</v>
      </c>
      <c r="IH66" s="13">
        <v>4</v>
      </c>
      <c r="II66" s="13">
        <v>7</v>
      </c>
      <c r="IJ66" s="13">
        <v>6</v>
      </c>
      <c r="IK66" s="13">
        <v>2</v>
      </c>
      <c r="IL66" s="13">
        <v>4</v>
      </c>
      <c r="IM66" s="13">
        <v>1</v>
      </c>
      <c r="IN66" s="13">
        <v>4</v>
      </c>
      <c r="IO66" s="13">
        <v>3</v>
      </c>
      <c r="IP66" s="13">
        <v>1</v>
      </c>
      <c r="IQ66" s="13">
        <v>2</v>
      </c>
      <c r="IR66" s="13">
        <v>1</v>
      </c>
      <c r="IS66" s="13">
        <v>1</v>
      </c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57">
        <v>1923</v>
      </c>
      <c r="JJ66" s="13"/>
      <c r="JK66" s="13"/>
      <c r="JL66" s="13"/>
      <c r="JM66" s="13"/>
      <c r="JN66" s="13"/>
      <c r="JO66" s="13"/>
      <c r="JP66" s="13"/>
      <c r="JQ66" s="13"/>
      <c r="JR66" s="13"/>
      <c r="JS66" s="13">
        <v>2</v>
      </c>
      <c r="JT66" s="13">
        <v>1</v>
      </c>
      <c r="JU66" s="13"/>
      <c r="JV66" s="13"/>
      <c r="JW66" s="13">
        <v>1</v>
      </c>
      <c r="JX66" s="13"/>
      <c r="JY66" s="13"/>
      <c r="JZ66" s="13">
        <v>1</v>
      </c>
      <c r="KA66" s="13"/>
      <c r="KB66" s="13"/>
      <c r="KC66" s="13"/>
      <c r="KD66" s="13">
        <v>2</v>
      </c>
      <c r="KE66" s="13">
        <v>1</v>
      </c>
      <c r="KF66" s="13"/>
      <c r="KG66" s="13"/>
      <c r="KH66" s="13">
        <v>1</v>
      </c>
      <c r="KI66" s="13">
        <v>1</v>
      </c>
      <c r="KJ66" s="13"/>
      <c r="KK66" s="13">
        <v>2</v>
      </c>
      <c r="KL66" s="13"/>
      <c r="KM66" s="13">
        <v>1</v>
      </c>
      <c r="KN66" s="13">
        <v>1</v>
      </c>
      <c r="KO66" s="13"/>
      <c r="KP66" s="13"/>
      <c r="KQ66" s="13">
        <v>2</v>
      </c>
      <c r="KR66" s="13">
        <v>1</v>
      </c>
      <c r="KS66" s="13"/>
      <c r="KT66" s="13"/>
      <c r="KU66" s="13"/>
      <c r="KV66" s="13">
        <v>1</v>
      </c>
      <c r="KW66" s="13">
        <v>2</v>
      </c>
      <c r="KX66" s="13"/>
      <c r="KY66" s="13">
        <v>5</v>
      </c>
      <c r="KZ66" s="13"/>
      <c r="LA66" s="13">
        <v>1</v>
      </c>
      <c r="LB66" s="13"/>
      <c r="LC66" s="13"/>
      <c r="LD66" s="13">
        <v>3</v>
      </c>
      <c r="LE66" s="13"/>
      <c r="LF66" s="13"/>
      <c r="LG66" s="13">
        <v>2</v>
      </c>
      <c r="LH66" s="13"/>
      <c r="LI66" s="13"/>
      <c r="LJ66" s="13">
        <v>2</v>
      </c>
      <c r="LK66" s="13">
        <v>1</v>
      </c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>
        <v>1</v>
      </c>
      <c r="LW66" s="13"/>
      <c r="LX66" s="13"/>
      <c r="LY66" s="13"/>
      <c r="LZ66" s="13"/>
      <c r="MA66" s="13"/>
      <c r="MB66" s="13"/>
      <c r="MC66" s="13"/>
      <c r="MD66" s="13">
        <v>1</v>
      </c>
      <c r="ME66" s="13"/>
      <c r="MF66" s="13"/>
      <c r="MG66" s="13">
        <v>1</v>
      </c>
      <c r="MH66" s="13"/>
      <c r="MI66" s="13">
        <v>1</v>
      </c>
      <c r="MJ66" s="13"/>
      <c r="MK66" s="13"/>
      <c r="ML66" s="13"/>
      <c r="MM66" s="13">
        <v>1</v>
      </c>
      <c r="MN66" s="13"/>
      <c r="MO66" s="13">
        <v>1</v>
      </c>
      <c r="MP66" s="13"/>
      <c r="MQ66" s="13"/>
      <c r="MR66" s="13"/>
      <c r="MS66" s="13"/>
      <c r="MT66" s="13">
        <v>1</v>
      </c>
      <c r="MU66" s="13"/>
      <c r="MV66" s="13">
        <v>1</v>
      </c>
      <c r="MW66" s="13">
        <v>1</v>
      </c>
      <c r="MX66" s="13"/>
      <c r="MY66" s="13">
        <v>1</v>
      </c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57">
        <v>44</v>
      </c>
      <c r="NO66" s="13">
        <v>1967</v>
      </c>
    </row>
    <row r="67" spans="1:379">
      <c r="A67" s="8" t="s">
        <v>195</v>
      </c>
      <c r="B67" s="235">
        <f t="shared" si="129"/>
        <v>47</v>
      </c>
      <c r="C67" s="235">
        <f t="shared" si="130"/>
        <v>41</v>
      </c>
      <c r="D67" s="235">
        <f t="shared" si="131"/>
        <v>163</v>
      </c>
      <c r="E67" s="235">
        <f t="shared" si="132"/>
        <v>208</v>
      </c>
      <c r="F67" s="235">
        <f t="shared" si="133"/>
        <v>391</v>
      </c>
      <c r="G67" s="235">
        <f t="shared" si="134"/>
        <v>440</v>
      </c>
      <c r="H67" s="235">
        <f t="shared" si="135"/>
        <v>434</v>
      </c>
      <c r="I67" s="235">
        <f t="shared" si="136"/>
        <v>503</v>
      </c>
      <c r="J67" s="235">
        <f t="shared" si="137"/>
        <v>375</v>
      </c>
      <c r="K67" s="235">
        <f t="shared" si="138"/>
        <v>458</v>
      </c>
      <c r="L67" s="235">
        <f t="shared" si="139"/>
        <v>333</v>
      </c>
      <c r="M67" s="235">
        <f t="shared" si="140"/>
        <v>375</v>
      </c>
      <c r="N67" s="235">
        <f t="shared" si="141"/>
        <v>193</v>
      </c>
      <c r="O67" s="235">
        <f t="shared" si="142"/>
        <v>211</v>
      </c>
      <c r="P67" s="235">
        <f t="shared" si="143"/>
        <v>117</v>
      </c>
      <c r="Q67" s="235">
        <f t="shared" si="144"/>
        <v>122</v>
      </c>
      <c r="R67" s="235">
        <f t="shared" si="145"/>
        <v>62</v>
      </c>
      <c r="S67" s="235">
        <f t="shared" si="146"/>
        <v>74</v>
      </c>
      <c r="T67" s="235">
        <f t="shared" si="147"/>
        <v>9</v>
      </c>
      <c r="U67" s="235">
        <f t="shared" si="148"/>
        <v>17</v>
      </c>
      <c r="W67" s="16" t="s">
        <v>73</v>
      </c>
      <c r="X67" s="616">
        <f t="shared" si="108"/>
        <v>187</v>
      </c>
      <c r="Y67" s="616">
        <f t="shared" si="109"/>
        <v>184</v>
      </c>
      <c r="Z67" s="616">
        <f t="shared" si="110"/>
        <v>408</v>
      </c>
      <c r="AA67" s="616">
        <f t="shared" si="111"/>
        <v>522</v>
      </c>
      <c r="AB67" s="616">
        <f t="shared" si="112"/>
        <v>781</v>
      </c>
      <c r="AC67" s="616">
        <f t="shared" si="113"/>
        <v>1009</v>
      </c>
      <c r="AD67" s="616">
        <f t="shared" si="114"/>
        <v>838</v>
      </c>
      <c r="AE67" s="616">
        <f t="shared" si="115"/>
        <v>969</v>
      </c>
      <c r="AF67" s="616">
        <f t="shared" si="116"/>
        <v>780</v>
      </c>
      <c r="AG67" s="616">
        <f t="shared" si="117"/>
        <v>859</v>
      </c>
      <c r="AH67" s="616">
        <f t="shared" si="118"/>
        <v>641</v>
      </c>
      <c r="AI67" s="616">
        <f t="shared" si="119"/>
        <v>642</v>
      </c>
      <c r="AJ67" s="616">
        <f t="shared" si="120"/>
        <v>397</v>
      </c>
      <c r="AK67" s="616">
        <f t="shared" si="121"/>
        <v>365</v>
      </c>
      <c r="AL67" s="616">
        <f t="shared" si="122"/>
        <v>236</v>
      </c>
      <c r="AM67" s="616">
        <f t="shared" si="123"/>
        <v>246</v>
      </c>
      <c r="AN67" s="616">
        <f t="shared" si="124"/>
        <v>102</v>
      </c>
      <c r="AO67" s="616">
        <f t="shared" si="125"/>
        <v>147</v>
      </c>
      <c r="AP67" s="616">
        <f t="shared" si="126"/>
        <v>18</v>
      </c>
      <c r="AQ67" s="616">
        <f t="shared" si="127"/>
        <v>52</v>
      </c>
      <c r="AR67" s="616">
        <f t="shared" si="128"/>
        <v>77</v>
      </c>
      <c r="AT67" s="16" t="s">
        <v>73</v>
      </c>
      <c r="AU67" s="13">
        <v>14</v>
      </c>
      <c r="AV67" s="13">
        <v>21</v>
      </c>
      <c r="AW67" s="13">
        <v>22</v>
      </c>
      <c r="AX67" s="13">
        <v>11</v>
      </c>
      <c r="AY67" s="13">
        <v>11</v>
      </c>
      <c r="AZ67" s="13">
        <v>20</v>
      </c>
      <c r="BA67" s="13">
        <v>27</v>
      </c>
      <c r="BB67" s="13">
        <v>24</v>
      </c>
      <c r="BC67" s="13">
        <v>14</v>
      </c>
      <c r="BD67" s="13">
        <v>20</v>
      </c>
      <c r="BE67" s="13">
        <v>37</v>
      </c>
      <c r="BF67" s="13">
        <v>33</v>
      </c>
      <c r="BG67" s="13">
        <v>24</v>
      </c>
      <c r="BH67" s="13">
        <v>38</v>
      </c>
      <c r="BI67" s="13">
        <v>47</v>
      </c>
      <c r="BJ67" s="13">
        <v>61</v>
      </c>
      <c r="BK67" s="13">
        <v>47</v>
      </c>
      <c r="BL67" s="13">
        <v>72</v>
      </c>
      <c r="BM67" s="13">
        <v>74</v>
      </c>
      <c r="BN67" s="13">
        <v>89</v>
      </c>
      <c r="BO67" s="13">
        <v>83</v>
      </c>
      <c r="BP67" s="13">
        <v>93</v>
      </c>
      <c r="BQ67" s="13">
        <v>98</v>
      </c>
      <c r="BR67" s="13">
        <v>100</v>
      </c>
      <c r="BS67" s="13">
        <v>95</v>
      </c>
      <c r="BT67" s="13">
        <v>111</v>
      </c>
      <c r="BU67" s="13">
        <v>102</v>
      </c>
      <c r="BV67" s="13">
        <v>107</v>
      </c>
      <c r="BW67" s="13">
        <v>112</v>
      </c>
      <c r="BX67" s="13">
        <v>108</v>
      </c>
      <c r="BY67" s="13">
        <v>110</v>
      </c>
      <c r="BZ67" s="13">
        <v>108</v>
      </c>
      <c r="CA67" s="13">
        <v>107</v>
      </c>
      <c r="CB67" s="13">
        <v>113</v>
      </c>
      <c r="CC67" s="13">
        <v>93</v>
      </c>
      <c r="CD67" s="13">
        <v>100</v>
      </c>
      <c r="CE67" s="13">
        <v>82</v>
      </c>
      <c r="CF67" s="13">
        <v>72</v>
      </c>
      <c r="CG67" s="13">
        <v>96</v>
      </c>
      <c r="CH67" s="13">
        <v>88</v>
      </c>
      <c r="CI67" s="13">
        <v>97</v>
      </c>
      <c r="CJ67" s="13">
        <v>96</v>
      </c>
      <c r="CK67" s="13">
        <v>103</v>
      </c>
      <c r="CL67" s="13">
        <v>68</v>
      </c>
      <c r="CM67" s="13">
        <v>97</v>
      </c>
      <c r="CN67" s="13">
        <v>84</v>
      </c>
      <c r="CO67" s="13">
        <v>78</v>
      </c>
      <c r="CP67" s="13">
        <v>72</v>
      </c>
      <c r="CQ67" s="13">
        <v>89</v>
      </c>
      <c r="CR67" s="13">
        <v>75</v>
      </c>
      <c r="CS67" s="13">
        <v>74</v>
      </c>
      <c r="CT67" s="13">
        <v>82</v>
      </c>
      <c r="CU67" s="13">
        <v>58</v>
      </c>
      <c r="CV67" s="13">
        <v>69</v>
      </c>
      <c r="CW67" s="13">
        <v>61</v>
      </c>
      <c r="CX67" s="13">
        <v>59</v>
      </c>
      <c r="CY67" s="13">
        <v>69</v>
      </c>
      <c r="CZ67" s="13">
        <v>72</v>
      </c>
      <c r="DA67" s="13">
        <v>44</v>
      </c>
      <c r="DB67" s="13">
        <v>54</v>
      </c>
      <c r="DC67" s="13">
        <v>49</v>
      </c>
      <c r="DD67" s="13">
        <v>39</v>
      </c>
      <c r="DE67" s="13">
        <v>40</v>
      </c>
      <c r="DF67" s="13">
        <v>45</v>
      </c>
      <c r="DG67" s="13">
        <v>35</v>
      </c>
      <c r="DH67" s="13">
        <v>38</v>
      </c>
      <c r="DI67" s="13">
        <v>29</v>
      </c>
      <c r="DJ67" s="13">
        <v>34</v>
      </c>
      <c r="DK67" s="13">
        <v>32</v>
      </c>
      <c r="DL67" s="13">
        <v>24</v>
      </c>
      <c r="DM67" s="13">
        <v>27</v>
      </c>
      <c r="DN67" s="13">
        <v>18</v>
      </c>
      <c r="DO67" s="13">
        <v>28</v>
      </c>
      <c r="DP67" s="13">
        <v>19</v>
      </c>
      <c r="DQ67" s="13">
        <v>24</v>
      </c>
      <c r="DR67" s="13">
        <v>26</v>
      </c>
      <c r="DS67" s="13">
        <v>24</v>
      </c>
      <c r="DT67" s="13">
        <v>27</v>
      </c>
      <c r="DU67" s="13">
        <v>18</v>
      </c>
      <c r="DV67" s="13">
        <v>35</v>
      </c>
      <c r="DW67" s="13">
        <v>20</v>
      </c>
      <c r="DX67" s="13">
        <v>14</v>
      </c>
      <c r="DY67" s="13">
        <v>16</v>
      </c>
      <c r="DZ67" s="13">
        <v>17</v>
      </c>
      <c r="EA67" s="13">
        <v>15</v>
      </c>
      <c r="EB67" s="13">
        <v>12</v>
      </c>
      <c r="EC67" s="13">
        <v>19</v>
      </c>
      <c r="ED67" s="13">
        <v>12</v>
      </c>
      <c r="EE67" s="13">
        <v>13</v>
      </c>
      <c r="EF67" s="13">
        <v>9</v>
      </c>
      <c r="EG67" s="13">
        <v>6</v>
      </c>
      <c r="EH67" s="13">
        <v>11</v>
      </c>
      <c r="EI67" s="13">
        <v>13</v>
      </c>
      <c r="EJ67" s="13">
        <v>4</v>
      </c>
      <c r="EK67" s="13">
        <v>5</v>
      </c>
      <c r="EL67" s="13">
        <v>3</v>
      </c>
      <c r="EM67" s="13">
        <v>3</v>
      </c>
      <c r="EN67" s="13">
        <v>1</v>
      </c>
      <c r="EO67" s="13">
        <v>3</v>
      </c>
      <c r="EP67" s="13">
        <v>1</v>
      </c>
      <c r="EQ67" s="13"/>
      <c r="ER67" s="13">
        <v>2</v>
      </c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57">
        <v>4995</v>
      </c>
      <c r="FD67" s="13">
        <v>4995</v>
      </c>
      <c r="FE67" s="16" t="s">
        <v>73</v>
      </c>
      <c r="FF67" s="13">
        <v>7</v>
      </c>
      <c r="FG67" s="13">
        <v>22</v>
      </c>
      <c r="FH67" s="13">
        <v>29</v>
      </c>
      <c r="FI67" s="13">
        <v>23</v>
      </c>
      <c r="FJ67" s="13">
        <v>16</v>
      </c>
      <c r="FK67" s="13">
        <v>14</v>
      </c>
      <c r="FL67" s="13">
        <v>16</v>
      </c>
      <c r="FM67" s="13">
        <v>19</v>
      </c>
      <c r="FN67" s="13">
        <v>22</v>
      </c>
      <c r="FO67" s="13">
        <v>19</v>
      </c>
      <c r="FP67" s="13">
        <v>21</v>
      </c>
      <c r="FQ67" s="13">
        <v>27</v>
      </c>
      <c r="FR67" s="13">
        <v>22</v>
      </c>
      <c r="FS67" s="13">
        <v>32</v>
      </c>
      <c r="FT67" s="13">
        <v>31</v>
      </c>
      <c r="FU67" s="13">
        <v>40</v>
      </c>
      <c r="FV67" s="13">
        <v>52</v>
      </c>
      <c r="FW67" s="13">
        <v>65</v>
      </c>
      <c r="FX67" s="13">
        <v>55</v>
      </c>
      <c r="FY67" s="13">
        <v>63</v>
      </c>
      <c r="FZ67" s="13">
        <v>75</v>
      </c>
      <c r="GA67" s="13">
        <v>83</v>
      </c>
      <c r="GB67" s="13">
        <v>70</v>
      </c>
      <c r="GC67" s="13">
        <v>72</v>
      </c>
      <c r="GD67" s="13">
        <v>82</v>
      </c>
      <c r="GE67" s="13">
        <v>77</v>
      </c>
      <c r="GF67" s="13">
        <v>89</v>
      </c>
      <c r="GG67" s="13">
        <v>76</v>
      </c>
      <c r="GH67" s="13">
        <v>81</v>
      </c>
      <c r="GI67" s="13">
        <v>76</v>
      </c>
      <c r="GJ67" s="13">
        <v>86</v>
      </c>
      <c r="GK67" s="13">
        <v>80</v>
      </c>
      <c r="GL67" s="13">
        <v>93</v>
      </c>
      <c r="GM67" s="13">
        <v>93</v>
      </c>
      <c r="GN67" s="13">
        <v>90</v>
      </c>
      <c r="GO67" s="13">
        <v>90</v>
      </c>
      <c r="GP67" s="13">
        <v>71</v>
      </c>
      <c r="GQ67" s="13">
        <v>80</v>
      </c>
      <c r="GR67" s="13">
        <v>82</v>
      </c>
      <c r="GS67" s="13">
        <v>73</v>
      </c>
      <c r="GT67" s="13">
        <v>82</v>
      </c>
      <c r="GU67" s="13">
        <v>88</v>
      </c>
      <c r="GV67" s="13">
        <v>93</v>
      </c>
      <c r="GW67" s="13">
        <v>102</v>
      </c>
      <c r="GX67" s="13">
        <v>73</v>
      </c>
      <c r="GY67" s="13">
        <v>67</v>
      </c>
      <c r="GZ67" s="13">
        <v>70</v>
      </c>
      <c r="HA67" s="13">
        <v>75</v>
      </c>
      <c r="HB67" s="13">
        <v>76</v>
      </c>
      <c r="HC67" s="13">
        <v>54</v>
      </c>
      <c r="HD67" s="13">
        <v>78</v>
      </c>
      <c r="HE67" s="13">
        <v>75</v>
      </c>
      <c r="HF67" s="13">
        <v>70</v>
      </c>
      <c r="HG67" s="13">
        <v>69</v>
      </c>
      <c r="HH67" s="13">
        <v>55</v>
      </c>
      <c r="HI67" s="13">
        <v>54</v>
      </c>
      <c r="HJ67" s="13">
        <v>66</v>
      </c>
      <c r="HK67" s="13">
        <v>60</v>
      </c>
      <c r="HL67" s="13">
        <v>57</v>
      </c>
      <c r="HM67" s="13">
        <v>57</v>
      </c>
      <c r="HN67" s="13">
        <v>46</v>
      </c>
      <c r="HO67" s="13">
        <v>41</v>
      </c>
      <c r="HP67" s="13">
        <v>43</v>
      </c>
      <c r="HQ67" s="13">
        <v>41</v>
      </c>
      <c r="HR67" s="13">
        <v>39</v>
      </c>
      <c r="HS67" s="13">
        <v>36</v>
      </c>
      <c r="HT67" s="13">
        <v>33</v>
      </c>
      <c r="HU67" s="13">
        <v>32</v>
      </c>
      <c r="HV67" s="13">
        <v>35</v>
      </c>
      <c r="HW67" s="13">
        <v>51</v>
      </c>
      <c r="HX67" s="13">
        <v>27</v>
      </c>
      <c r="HY67" s="13">
        <v>27</v>
      </c>
      <c r="HZ67" s="13">
        <v>37</v>
      </c>
      <c r="IA67" s="13">
        <v>29</v>
      </c>
      <c r="IB67" s="13">
        <v>25</v>
      </c>
      <c r="IC67" s="13">
        <v>22</v>
      </c>
      <c r="ID67" s="13">
        <v>23</v>
      </c>
      <c r="IE67" s="13">
        <v>15</v>
      </c>
      <c r="IF67" s="13">
        <v>12</v>
      </c>
      <c r="IG67" s="13">
        <v>19</v>
      </c>
      <c r="IH67" s="13">
        <v>17</v>
      </c>
      <c r="II67" s="13">
        <v>15</v>
      </c>
      <c r="IJ67" s="13">
        <v>14</v>
      </c>
      <c r="IK67" s="13">
        <v>14</v>
      </c>
      <c r="IL67" s="13">
        <v>9</v>
      </c>
      <c r="IM67" s="13">
        <v>11</v>
      </c>
      <c r="IN67" s="13">
        <v>7</v>
      </c>
      <c r="IO67" s="13">
        <v>7</v>
      </c>
      <c r="IP67" s="13">
        <v>4</v>
      </c>
      <c r="IQ67" s="13">
        <v>4</v>
      </c>
      <c r="IR67" s="13">
        <v>4</v>
      </c>
      <c r="IS67" s="13">
        <v>5</v>
      </c>
      <c r="IT67" s="13">
        <v>1</v>
      </c>
      <c r="IU67" s="13">
        <v>6</v>
      </c>
      <c r="IV67" s="13">
        <v>1</v>
      </c>
      <c r="IW67" s="13"/>
      <c r="IX67" s="13">
        <v>1</v>
      </c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57">
        <v>4388</v>
      </c>
      <c r="JJ67" s="13"/>
      <c r="JK67" s="13">
        <v>4</v>
      </c>
      <c r="JL67" s="13"/>
      <c r="JM67" s="13"/>
      <c r="JN67" s="13">
        <v>1</v>
      </c>
      <c r="JO67" s="13">
        <v>2</v>
      </c>
      <c r="JP67" s="13">
        <v>1</v>
      </c>
      <c r="JQ67" s="13"/>
      <c r="JR67" s="13"/>
      <c r="JS67" s="13"/>
      <c r="JT67" s="13">
        <v>2</v>
      </c>
      <c r="JU67" s="13">
        <v>5</v>
      </c>
      <c r="JV67" s="13">
        <v>2</v>
      </c>
      <c r="JW67" s="13">
        <v>1</v>
      </c>
      <c r="JX67" s="13">
        <v>1</v>
      </c>
      <c r="JY67" s="13">
        <v>1</v>
      </c>
      <c r="JZ67" s="13">
        <v>1</v>
      </c>
      <c r="KA67" s="13">
        <v>1</v>
      </c>
      <c r="KB67" s="13">
        <v>3</v>
      </c>
      <c r="KC67" s="13">
        <v>3</v>
      </c>
      <c r="KD67" s="13">
        <v>1</v>
      </c>
      <c r="KE67" s="13">
        <v>1</v>
      </c>
      <c r="KF67" s="13"/>
      <c r="KG67" s="13">
        <v>2</v>
      </c>
      <c r="KH67" s="13"/>
      <c r="KI67" s="13">
        <v>2</v>
      </c>
      <c r="KJ67" s="13">
        <v>1</v>
      </c>
      <c r="KK67" s="13"/>
      <c r="KL67" s="13">
        <v>1</v>
      </c>
      <c r="KM67" s="13">
        <v>1</v>
      </c>
      <c r="KN67" s="13">
        <v>1</v>
      </c>
      <c r="KO67" s="13"/>
      <c r="KP67" s="13"/>
      <c r="KQ67" s="13">
        <v>1</v>
      </c>
      <c r="KR67" s="13">
        <v>1</v>
      </c>
      <c r="KS67" s="13">
        <v>1</v>
      </c>
      <c r="KT67" s="13">
        <v>1</v>
      </c>
      <c r="KU67" s="13">
        <v>1</v>
      </c>
      <c r="KV67" s="13">
        <v>2</v>
      </c>
      <c r="KW67" s="13">
        <v>1</v>
      </c>
      <c r="KX67" s="13">
        <v>1</v>
      </c>
      <c r="KY67" s="13">
        <v>4</v>
      </c>
      <c r="KZ67" s="13"/>
      <c r="LA67" s="13">
        <v>1</v>
      </c>
      <c r="LB67" s="13">
        <v>1</v>
      </c>
      <c r="LC67" s="13"/>
      <c r="LD67" s="13">
        <v>1</v>
      </c>
      <c r="LE67" s="13">
        <v>2</v>
      </c>
      <c r="LF67" s="13">
        <v>2</v>
      </c>
      <c r="LG67" s="13">
        <v>1</v>
      </c>
      <c r="LH67" s="13"/>
      <c r="LI67" s="13"/>
      <c r="LJ67" s="13">
        <v>1</v>
      </c>
      <c r="LK67" s="13"/>
      <c r="LL67" s="13">
        <v>2</v>
      </c>
      <c r="LM67" s="13">
        <v>1</v>
      </c>
      <c r="LN67" s="13"/>
      <c r="LO67" s="13"/>
      <c r="LP67" s="13"/>
      <c r="LQ67" s="13"/>
      <c r="LR67" s="13"/>
      <c r="LS67" s="13"/>
      <c r="LT67" s="13"/>
      <c r="LU67" s="13"/>
      <c r="LV67" s="13">
        <v>1</v>
      </c>
      <c r="LW67" s="13">
        <v>2</v>
      </c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>
        <v>1</v>
      </c>
      <c r="MJ67" s="13"/>
      <c r="MK67" s="13"/>
      <c r="ML67" s="13"/>
      <c r="MM67" s="13"/>
      <c r="MN67" s="13"/>
      <c r="MO67" s="13"/>
      <c r="MP67" s="13">
        <v>1</v>
      </c>
      <c r="MQ67" s="13">
        <v>1</v>
      </c>
      <c r="MR67" s="13"/>
      <c r="MS67" s="13">
        <v>1</v>
      </c>
      <c r="MT67" s="13"/>
      <c r="MU67" s="13"/>
      <c r="MV67" s="13"/>
      <c r="MW67" s="13">
        <v>2</v>
      </c>
      <c r="MX67" s="13"/>
      <c r="MY67" s="13"/>
      <c r="MZ67" s="13"/>
      <c r="NA67" s="13"/>
      <c r="NB67" s="13"/>
      <c r="NC67" s="13"/>
      <c r="ND67" s="13">
        <v>3</v>
      </c>
      <c r="NE67" s="13"/>
      <c r="NF67" s="13"/>
      <c r="NG67" s="13"/>
      <c r="NH67" s="13"/>
      <c r="NI67" s="13"/>
      <c r="NJ67" s="13"/>
      <c r="NK67" s="13"/>
      <c r="NL67" s="13"/>
      <c r="NM67" s="13">
        <v>2</v>
      </c>
      <c r="NN67" s="57">
        <v>77</v>
      </c>
      <c r="NO67" s="13">
        <v>4465</v>
      </c>
    </row>
    <row r="68" spans="1:379">
      <c r="A68" s="8" t="s">
        <v>79</v>
      </c>
      <c r="B68" s="235">
        <f t="shared" si="129"/>
        <v>11</v>
      </c>
      <c r="C68" s="235">
        <f t="shared" si="130"/>
        <v>11</v>
      </c>
      <c r="D68" s="235">
        <f t="shared" si="131"/>
        <v>87</v>
      </c>
      <c r="E68" s="235">
        <f t="shared" si="132"/>
        <v>105</v>
      </c>
      <c r="F68" s="235">
        <f t="shared" si="133"/>
        <v>197</v>
      </c>
      <c r="G68" s="235">
        <f t="shared" si="134"/>
        <v>204</v>
      </c>
      <c r="H68" s="235">
        <f t="shared" si="135"/>
        <v>159</v>
      </c>
      <c r="I68" s="235">
        <f t="shared" si="136"/>
        <v>180</v>
      </c>
      <c r="J68" s="235">
        <f t="shared" si="137"/>
        <v>177</v>
      </c>
      <c r="K68" s="235">
        <f t="shared" si="138"/>
        <v>194</v>
      </c>
      <c r="L68" s="235">
        <f t="shared" si="139"/>
        <v>124</v>
      </c>
      <c r="M68" s="235">
        <f t="shared" si="140"/>
        <v>143</v>
      </c>
      <c r="N68" s="235">
        <f t="shared" si="141"/>
        <v>114</v>
      </c>
      <c r="O68" s="235">
        <f t="shared" si="142"/>
        <v>89</v>
      </c>
      <c r="P68" s="235">
        <f t="shared" si="143"/>
        <v>43</v>
      </c>
      <c r="Q68" s="235">
        <f t="shared" si="144"/>
        <v>62</v>
      </c>
      <c r="R68" s="235">
        <f t="shared" si="145"/>
        <v>14</v>
      </c>
      <c r="S68" s="235">
        <f t="shared" si="146"/>
        <v>34</v>
      </c>
      <c r="T68" s="235">
        <f t="shared" si="147"/>
        <v>2</v>
      </c>
      <c r="U68" s="235">
        <f t="shared" si="148"/>
        <v>9</v>
      </c>
      <c r="W68" s="16" t="s">
        <v>194</v>
      </c>
      <c r="X68" s="616">
        <f t="shared" si="108"/>
        <v>22</v>
      </c>
      <c r="Y68" s="616">
        <f t="shared" si="109"/>
        <v>20</v>
      </c>
      <c r="Z68" s="616">
        <f t="shared" si="110"/>
        <v>91</v>
      </c>
      <c r="AA68" s="616">
        <f t="shared" si="111"/>
        <v>110</v>
      </c>
      <c r="AB68" s="616">
        <f t="shared" si="112"/>
        <v>279</v>
      </c>
      <c r="AC68" s="616">
        <f t="shared" si="113"/>
        <v>283</v>
      </c>
      <c r="AD68" s="616">
        <f t="shared" si="114"/>
        <v>404</v>
      </c>
      <c r="AE68" s="616">
        <f t="shared" si="115"/>
        <v>380</v>
      </c>
      <c r="AF68" s="616">
        <f t="shared" si="116"/>
        <v>317</v>
      </c>
      <c r="AG68" s="616">
        <f t="shared" si="117"/>
        <v>308</v>
      </c>
      <c r="AH68" s="616">
        <f t="shared" si="118"/>
        <v>258</v>
      </c>
      <c r="AI68" s="616">
        <f t="shared" si="119"/>
        <v>266</v>
      </c>
      <c r="AJ68" s="616">
        <f t="shared" si="120"/>
        <v>195</v>
      </c>
      <c r="AK68" s="616">
        <f t="shared" si="121"/>
        <v>163</v>
      </c>
      <c r="AL68" s="616">
        <f t="shared" si="122"/>
        <v>93</v>
      </c>
      <c r="AM68" s="616">
        <f t="shared" si="123"/>
        <v>110</v>
      </c>
      <c r="AN68" s="616">
        <f t="shared" si="124"/>
        <v>42</v>
      </c>
      <c r="AO68" s="616">
        <f t="shared" si="125"/>
        <v>52</v>
      </c>
      <c r="AP68" s="616">
        <f t="shared" si="126"/>
        <v>5</v>
      </c>
      <c r="AQ68" s="616">
        <f t="shared" si="127"/>
        <v>13</v>
      </c>
      <c r="AR68" s="616">
        <f t="shared" si="128"/>
        <v>33</v>
      </c>
      <c r="AT68" s="16" t="s">
        <v>194</v>
      </c>
      <c r="AU68" s="13">
        <v>1</v>
      </c>
      <c r="AV68" s="13">
        <v>2</v>
      </c>
      <c r="AW68" s="13">
        <v>3</v>
      </c>
      <c r="AX68" s="13">
        <v>2</v>
      </c>
      <c r="AY68" s="13">
        <v>1</v>
      </c>
      <c r="AZ68" s="13">
        <v>3</v>
      </c>
      <c r="BA68" s="13">
        <v>2</v>
      </c>
      <c r="BB68" s="13">
        <v>3</v>
      </c>
      <c r="BC68" s="13">
        <v>2</v>
      </c>
      <c r="BD68" s="13">
        <v>1</v>
      </c>
      <c r="BE68" s="13">
        <v>5</v>
      </c>
      <c r="BF68" s="13">
        <v>2</v>
      </c>
      <c r="BG68" s="13">
        <v>4</v>
      </c>
      <c r="BH68" s="13">
        <v>7</v>
      </c>
      <c r="BI68" s="13">
        <v>8</v>
      </c>
      <c r="BJ68" s="13">
        <v>7</v>
      </c>
      <c r="BK68" s="13">
        <v>11</v>
      </c>
      <c r="BL68" s="13">
        <v>20</v>
      </c>
      <c r="BM68" s="13">
        <v>26</v>
      </c>
      <c r="BN68" s="13">
        <v>20</v>
      </c>
      <c r="BO68" s="13">
        <v>21</v>
      </c>
      <c r="BP68" s="13">
        <v>23</v>
      </c>
      <c r="BQ68" s="13">
        <v>24</v>
      </c>
      <c r="BR68" s="13">
        <v>24</v>
      </c>
      <c r="BS68" s="13">
        <v>31</v>
      </c>
      <c r="BT68" s="13">
        <v>31</v>
      </c>
      <c r="BU68" s="13">
        <v>25</v>
      </c>
      <c r="BV68" s="13">
        <v>35</v>
      </c>
      <c r="BW68" s="13">
        <v>34</v>
      </c>
      <c r="BX68" s="13">
        <v>35</v>
      </c>
      <c r="BY68" s="13">
        <v>42</v>
      </c>
      <c r="BZ68" s="13">
        <v>47</v>
      </c>
      <c r="CA68" s="13">
        <v>36</v>
      </c>
      <c r="CB68" s="13">
        <v>44</v>
      </c>
      <c r="CC68" s="13">
        <v>41</v>
      </c>
      <c r="CD68" s="13">
        <v>29</v>
      </c>
      <c r="CE68" s="13">
        <v>33</v>
      </c>
      <c r="CF68" s="13">
        <v>38</v>
      </c>
      <c r="CG68" s="13">
        <v>33</v>
      </c>
      <c r="CH68" s="13">
        <v>37</v>
      </c>
      <c r="CI68" s="13">
        <v>35</v>
      </c>
      <c r="CJ68" s="13">
        <v>34</v>
      </c>
      <c r="CK68" s="13">
        <v>32</v>
      </c>
      <c r="CL68" s="13">
        <v>29</v>
      </c>
      <c r="CM68" s="13">
        <v>39</v>
      </c>
      <c r="CN68" s="13">
        <v>30</v>
      </c>
      <c r="CO68" s="13">
        <v>37</v>
      </c>
      <c r="CP68" s="13">
        <v>27</v>
      </c>
      <c r="CQ68" s="13">
        <v>20</v>
      </c>
      <c r="CR68" s="13">
        <v>25</v>
      </c>
      <c r="CS68" s="13">
        <v>38</v>
      </c>
      <c r="CT68" s="13">
        <v>26</v>
      </c>
      <c r="CU68" s="13">
        <v>30</v>
      </c>
      <c r="CV68" s="13">
        <v>20</v>
      </c>
      <c r="CW68" s="13">
        <v>28</v>
      </c>
      <c r="CX68" s="13">
        <v>20</v>
      </c>
      <c r="CY68" s="13">
        <v>29</v>
      </c>
      <c r="CZ68" s="13">
        <v>27</v>
      </c>
      <c r="DA68" s="13">
        <v>23</v>
      </c>
      <c r="DB68" s="13">
        <v>25</v>
      </c>
      <c r="DC68" s="13">
        <v>17</v>
      </c>
      <c r="DD68" s="13">
        <v>17</v>
      </c>
      <c r="DE68" s="13">
        <v>20</v>
      </c>
      <c r="DF68" s="13">
        <v>18</v>
      </c>
      <c r="DG68" s="13">
        <v>21</v>
      </c>
      <c r="DH68" s="13">
        <v>15</v>
      </c>
      <c r="DI68" s="13">
        <v>13</v>
      </c>
      <c r="DJ68" s="13">
        <v>17</v>
      </c>
      <c r="DK68" s="13">
        <v>14</v>
      </c>
      <c r="DL68" s="13">
        <v>11</v>
      </c>
      <c r="DM68" s="13">
        <v>18</v>
      </c>
      <c r="DN68" s="13">
        <v>8</v>
      </c>
      <c r="DO68" s="13">
        <v>13</v>
      </c>
      <c r="DP68" s="13">
        <v>14</v>
      </c>
      <c r="DQ68" s="13">
        <v>11</v>
      </c>
      <c r="DR68" s="13">
        <v>8</v>
      </c>
      <c r="DS68" s="13">
        <v>14</v>
      </c>
      <c r="DT68" s="13">
        <v>8</v>
      </c>
      <c r="DU68" s="13">
        <v>6</v>
      </c>
      <c r="DV68" s="13">
        <v>10</v>
      </c>
      <c r="DW68" s="13">
        <v>11</v>
      </c>
      <c r="DX68" s="13">
        <v>12</v>
      </c>
      <c r="DY68" s="13">
        <v>3</v>
      </c>
      <c r="DZ68" s="13">
        <v>4</v>
      </c>
      <c r="EA68" s="13">
        <v>3</v>
      </c>
      <c r="EB68" s="13">
        <v>5</v>
      </c>
      <c r="EC68" s="13">
        <v>4</v>
      </c>
      <c r="ED68" s="13">
        <v>6</v>
      </c>
      <c r="EE68" s="13"/>
      <c r="EF68" s="13">
        <v>4</v>
      </c>
      <c r="EG68" s="13">
        <v>4</v>
      </c>
      <c r="EH68" s="13">
        <v>1</v>
      </c>
      <c r="EI68" s="13">
        <v>2</v>
      </c>
      <c r="EJ68" s="13">
        <v>1</v>
      </c>
      <c r="EK68" s="13">
        <v>2</v>
      </c>
      <c r="EL68" s="13">
        <v>2</v>
      </c>
      <c r="EM68" s="13"/>
      <c r="EN68" s="13"/>
      <c r="EO68" s="13">
        <v>1</v>
      </c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57">
        <v>1705</v>
      </c>
      <c r="FD68" s="13">
        <v>1705</v>
      </c>
      <c r="FE68" s="16" t="s">
        <v>194</v>
      </c>
      <c r="FF68" s="13"/>
      <c r="FG68" s="13">
        <v>1</v>
      </c>
      <c r="FH68" s="13">
        <v>4</v>
      </c>
      <c r="FI68" s="13">
        <v>2</v>
      </c>
      <c r="FJ68" s="13">
        <v>2</v>
      </c>
      <c r="FK68" s="13">
        <v>1</v>
      </c>
      <c r="FL68" s="13">
        <v>2</v>
      </c>
      <c r="FM68" s="13">
        <v>6</v>
      </c>
      <c r="FN68" s="13"/>
      <c r="FO68" s="13">
        <v>4</v>
      </c>
      <c r="FP68" s="13">
        <v>4</v>
      </c>
      <c r="FQ68" s="13">
        <v>3</v>
      </c>
      <c r="FR68" s="13">
        <v>7</v>
      </c>
      <c r="FS68" s="13">
        <v>6</v>
      </c>
      <c r="FT68" s="13">
        <v>5</v>
      </c>
      <c r="FU68" s="13">
        <v>7</v>
      </c>
      <c r="FV68" s="13">
        <v>15</v>
      </c>
      <c r="FW68" s="13">
        <v>12</v>
      </c>
      <c r="FX68" s="13">
        <v>15</v>
      </c>
      <c r="FY68" s="13">
        <v>17</v>
      </c>
      <c r="FZ68" s="13">
        <v>19</v>
      </c>
      <c r="GA68" s="13">
        <v>18</v>
      </c>
      <c r="GB68" s="13">
        <v>25</v>
      </c>
      <c r="GC68" s="13">
        <v>29</v>
      </c>
      <c r="GD68" s="13">
        <v>27</v>
      </c>
      <c r="GE68" s="13">
        <v>44</v>
      </c>
      <c r="GF68" s="13">
        <v>23</v>
      </c>
      <c r="GG68" s="13">
        <v>18</v>
      </c>
      <c r="GH68" s="13">
        <v>32</v>
      </c>
      <c r="GI68" s="13">
        <v>44</v>
      </c>
      <c r="GJ68" s="13">
        <v>43</v>
      </c>
      <c r="GK68" s="13">
        <v>37</v>
      </c>
      <c r="GL68" s="13">
        <v>42</v>
      </c>
      <c r="GM68" s="13">
        <v>38</v>
      </c>
      <c r="GN68" s="13">
        <v>45</v>
      </c>
      <c r="GO68" s="13">
        <v>36</v>
      </c>
      <c r="GP68" s="13">
        <v>33</v>
      </c>
      <c r="GQ68" s="13">
        <v>54</v>
      </c>
      <c r="GR68" s="13">
        <v>43</v>
      </c>
      <c r="GS68" s="13">
        <v>33</v>
      </c>
      <c r="GT68" s="13">
        <v>44</v>
      </c>
      <c r="GU68" s="13">
        <v>31</v>
      </c>
      <c r="GV68" s="13">
        <v>28</v>
      </c>
      <c r="GW68" s="13">
        <v>38</v>
      </c>
      <c r="GX68" s="13">
        <v>26</v>
      </c>
      <c r="GY68" s="13">
        <v>29</v>
      </c>
      <c r="GZ68" s="13">
        <v>30</v>
      </c>
      <c r="HA68" s="13">
        <v>17</v>
      </c>
      <c r="HB68" s="13">
        <v>43</v>
      </c>
      <c r="HC68" s="13">
        <v>31</v>
      </c>
      <c r="HD68" s="13">
        <v>29</v>
      </c>
      <c r="HE68" s="13">
        <v>33</v>
      </c>
      <c r="HF68" s="13">
        <v>23</v>
      </c>
      <c r="HG68" s="13">
        <v>30</v>
      </c>
      <c r="HH68" s="13">
        <v>21</v>
      </c>
      <c r="HI68" s="13">
        <v>28</v>
      </c>
      <c r="HJ68" s="13">
        <v>25</v>
      </c>
      <c r="HK68" s="13">
        <v>28</v>
      </c>
      <c r="HL68" s="13">
        <v>19</v>
      </c>
      <c r="HM68" s="13">
        <v>22</v>
      </c>
      <c r="HN68" s="13">
        <v>25</v>
      </c>
      <c r="HO68" s="13">
        <v>25</v>
      </c>
      <c r="HP68" s="13">
        <v>19</v>
      </c>
      <c r="HQ68" s="13">
        <v>21</v>
      </c>
      <c r="HR68" s="13">
        <v>28</v>
      </c>
      <c r="HS68" s="13">
        <v>17</v>
      </c>
      <c r="HT68" s="13">
        <v>17</v>
      </c>
      <c r="HU68" s="13">
        <v>10</v>
      </c>
      <c r="HV68" s="13">
        <v>20</v>
      </c>
      <c r="HW68" s="13">
        <v>13</v>
      </c>
      <c r="HX68" s="13">
        <v>15</v>
      </c>
      <c r="HY68" s="13">
        <v>15</v>
      </c>
      <c r="HZ68" s="13">
        <v>16</v>
      </c>
      <c r="IA68" s="13">
        <v>10</v>
      </c>
      <c r="IB68" s="13">
        <v>9</v>
      </c>
      <c r="IC68" s="13">
        <v>10</v>
      </c>
      <c r="ID68" s="13">
        <v>4</v>
      </c>
      <c r="IE68" s="13">
        <v>4</v>
      </c>
      <c r="IF68" s="13">
        <v>6</v>
      </c>
      <c r="IG68" s="13">
        <v>4</v>
      </c>
      <c r="IH68" s="13">
        <v>7</v>
      </c>
      <c r="II68" s="13">
        <v>3</v>
      </c>
      <c r="IJ68" s="13">
        <v>5</v>
      </c>
      <c r="IK68" s="13">
        <v>3</v>
      </c>
      <c r="IL68" s="13">
        <v>5</v>
      </c>
      <c r="IM68" s="13">
        <v>2</v>
      </c>
      <c r="IN68" s="13">
        <v>12</v>
      </c>
      <c r="IO68" s="13"/>
      <c r="IP68" s="13">
        <v>2</v>
      </c>
      <c r="IQ68" s="13">
        <v>3</v>
      </c>
      <c r="IR68" s="13">
        <v>3</v>
      </c>
      <c r="IS68" s="13">
        <v>2</v>
      </c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57">
        <v>1706</v>
      </c>
      <c r="JJ68" s="13"/>
      <c r="JK68" s="13">
        <v>1</v>
      </c>
      <c r="JL68" s="13"/>
      <c r="JM68" s="13"/>
      <c r="JN68" s="13"/>
      <c r="JO68" s="13"/>
      <c r="JP68" s="13">
        <v>1</v>
      </c>
      <c r="JQ68" s="13"/>
      <c r="JR68" s="13"/>
      <c r="JS68" s="13"/>
      <c r="JT68" s="13"/>
      <c r="JU68" s="13"/>
      <c r="JV68" s="13"/>
      <c r="JW68" s="13"/>
      <c r="JX68" s="13"/>
      <c r="JY68" s="13"/>
      <c r="JZ68" s="13">
        <v>2</v>
      </c>
      <c r="KA68" s="13"/>
      <c r="KB68" s="13"/>
      <c r="KC68" s="13"/>
      <c r="KD68" s="13"/>
      <c r="KE68" s="13"/>
      <c r="KF68" s="13"/>
      <c r="KG68" s="13"/>
      <c r="KH68" s="13"/>
      <c r="KI68" s="13">
        <v>1</v>
      </c>
      <c r="KJ68" s="13"/>
      <c r="KK68" s="13"/>
      <c r="KL68" s="13"/>
      <c r="KM68" s="13"/>
      <c r="KN68" s="13"/>
      <c r="KO68" s="13">
        <v>1</v>
      </c>
      <c r="KP68" s="13">
        <v>2</v>
      </c>
      <c r="KQ68" s="13"/>
      <c r="KR68" s="13"/>
      <c r="KS68" s="13"/>
      <c r="KT68" s="13">
        <v>1</v>
      </c>
      <c r="KU68" s="13">
        <v>1</v>
      </c>
      <c r="KV68" s="13">
        <v>1</v>
      </c>
      <c r="KW68" s="13">
        <v>3</v>
      </c>
      <c r="KX68" s="13">
        <v>1</v>
      </c>
      <c r="KY68" s="13">
        <v>2</v>
      </c>
      <c r="KZ68" s="13">
        <v>1</v>
      </c>
      <c r="LA68" s="13">
        <v>1</v>
      </c>
      <c r="LB68" s="13"/>
      <c r="LC68" s="13"/>
      <c r="LD68" s="13"/>
      <c r="LE68" s="13"/>
      <c r="LF68" s="13">
        <v>1</v>
      </c>
      <c r="LG68" s="13">
        <v>1</v>
      </c>
      <c r="LH68" s="13">
        <v>1</v>
      </c>
      <c r="LI68" s="13">
        <v>1</v>
      </c>
      <c r="LJ68" s="13"/>
      <c r="LK68" s="13"/>
      <c r="LL68" s="13"/>
      <c r="LM68" s="13"/>
      <c r="LN68" s="13">
        <v>1</v>
      </c>
      <c r="LO68" s="13"/>
      <c r="LP68" s="13"/>
      <c r="LQ68" s="13"/>
      <c r="LR68" s="13"/>
      <c r="LS68" s="13"/>
      <c r="LT68" s="13"/>
      <c r="LU68" s="13"/>
      <c r="LV68" s="13">
        <v>2</v>
      </c>
      <c r="LW68" s="13"/>
      <c r="LX68" s="13"/>
      <c r="LY68" s="13"/>
      <c r="LZ68" s="13"/>
      <c r="MA68" s="13"/>
      <c r="MB68" s="13"/>
      <c r="MC68" s="13"/>
      <c r="MD68" s="13"/>
      <c r="ME68" s="13">
        <v>1</v>
      </c>
      <c r="MF68" s="13"/>
      <c r="MG68" s="13"/>
      <c r="MH68" s="13"/>
      <c r="MI68" s="13"/>
      <c r="MJ68" s="13"/>
      <c r="MK68" s="13"/>
      <c r="ML68" s="13">
        <v>1</v>
      </c>
      <c r="MM68" s="13"/>
      <c r="MN68" s="13">
        <v>2</v>
      </c>
      <c r="MO68" s="13"/>
      <c r="MP68" s="13"/>
      <c r="MQ68" s="13"/>
      <c r="MR68" s="13"/>
      <c r="MS68" s="13">
        <v>1</v>
      </c>
      <c r="MT68" s="13"/>
      <c r="MU68" s="13"/>
      <c r="MV68" s="13"/>
      <c r="MW68" s="13">
        <v>1</v>
      </c>
      <c r="MX68" s="13"/>
      <c r="MY68" s="13"/>
      <c r="MZ68" s="13">
        <v>1</v>
      </c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57">
        <v>33</v>
      </c>
      <c r="NO68" s="13">
        <v>1739</v>
      </c>
    </row>
    <row r="69" spans="1:379">
      <c r="A69" s="8" t="s">
        <v>80</v>
      </c>
      <c r="B69" s="235">
        <f t="shared" si="129"/>
        <v>11</v>
      </c>
      <c r="C69" s="235">
        <f t="shared" si="130"/>
        <v>9</v>
      </c>
      <c r="D69" s="235">
        <f t="shared" si="131"/>
        <v>75</v>
      </c>
      <c r="E69" s="235">
        <f t="shared" si="132"/>
        <v>106</v>
      </c>
      <c r="F69" s="235">
        <f t="shared" si="133"/>
        <v>252</v>
      </c>
      <c r="G69" s="235">
        <f t="shared" si="134"/>
        <v>287</v>
      </c>
      <c r="H69" s="235">
        <f t="shared" si="135"/>
        <v>302</v>
      </c>
      <c r="I69" s="235">
        <f t="shared" si="136"/>
        <v>321</v>
      </c>
      <c r="J69" s="235">
        <f t="shared" si="137"/>
        <v>295</v>
      </c>
      <c r="K69" s="235">
        <f t="shared" si="138"/>
        <v>270</v>
      </c>
      <c r="L69" s="235">
        <f t="shared" si="139"/>
        <v>221</v>
      </c>
      <c r="M69" s="235">
        <f t="shared" si="140"/>
        <v>193</v>
      </c>
      <c r="N69" s="235">
        <f t="shared" si="141"/>
        <v>125</v>
      </c>
      <c r="O69" s="235">
        <f t="shared" si="142"/>
        <v>120</v>
      </c>
      <c r="P69" s="235">
        <f t="shared" si="143"/>
        <v>69</v>
      </c>
      <c r="Q69" s="235">
        <f t="shared" si="144"/>
        <v>67</v>
      </c>
      <c r="R69" s="235">
        <f t="shared" si="145"/>
        <v>30</v>
      </c>
      <c r="S69" s="235">
        <f t="shared" si="146"/>
        <v>36</v>
      </c>
      <c r="T69" s="235">
        <f t="shared" si="147"/>
        <v>11</v>
      </c>
      <c r="U69" s="235">
        <f t="shared" si="148"/>
        <v>10</v>
      </c>
      <c r="W69" s="16" t="s">
        <v>75</v>
      </c>
      <c r="X69" s="616">
        <f t="shared" si="108"/>
        <v>83</v>
      </c>
      <c r="Y69" s="616">
        <f t="shared" si="109"/>
        <v>86</v>
      </c>
      <c r="Z69" s="616">
        <f t="shared" si="110"/>
        <v>179</v>
      </c>
      <c r="AA69" s="616">
        <f t="shared" si="111"/>
        <v>207</v>
      </c>
      <c r="AB69" s="616">
        <f t="shared" si="112"/>
        <v>409</v>
      </c>
      <c r="AC69" s="616">
        <f t="shared" si="113"/>
        <v>476</v>
      </c>
      <c r="AD69" s="616">
        <f t="shared" si="114"/>
        <v>554</v>
      </c>
      <c r="AE69" s="616">
        <f t="shared" si="115"/>
        <v>572</v>
      </c>
      <c r="AF69" s="616">
        <f t="shared" si="116"/>
        <v>498</v>
      </c>
      <c r="AG69" s="616">
        <f t="shared" si="117"/>
        <v>413</v>
      </c>
      <c r="AH69" s="616">
        <f t="shared" si="118"/>
        <v>269</v>
      </c>
      <c r="AI69" s="616">
        <f t="shared" si="119"/>
        <v>252</v>
      </c>
      <c r="AJ69" s="616">
        <f t="shared" si="120"/>
        <v>185</v>
      </c>
      <c r="AK69" s="616">
        <f t="shared" si="121"/>
        <v>160</v>
      </c>
      <c r="AL69" s="616">
        <f t="shared" si="122"/>
        <v>91</v>
      </c>
      <c r="AM69" s="616">
        <f t="shared" si="123"/>
        <v>97</v>
      </c>
      <c r="AN69" s="616">
        <f t="shared" si="124"/>
        <v>35</v>
      </c>
      <c r="AO69" s="616">
        <f t="shared" si="125"/>
        <v>60</v>
      </c>
      <c r="AP69" s="616">
        <f t="shared" si="126"/>
        <v>13</v>
      </c>
      <c r="AQ69" s="616">
        <f t="shared" si="127"/>
        <v>18</v>
      </c>
      <c r="AR69" s="616">
        <f t="shared" si="128"/>
        <v>125</v>
      </c>
      <c r="AT69" s="16" t="s">
        <v>75</v>
      </c>
      <c r="AU69" s="13">
        <v>2</v>
      </c>
      <c r="AV69" s="13">
        <v>8</v>
      </c>
      <c r="AW69" s="13">
        <v>9</v>
      </c>
      <c r="AX69" s="13">
        <v>9</v>
      </c>
      <c r="AY69" s="13">
        <v>8</v>
      </c>
      <c r="AZ69" s="13">
        <v>8</v>
      </c>
      <c r="BA69" s="13">
        <v>8</v>
      </c>
      <c r="BB69" s="13">
        <v>14</v>
      </c>
      <c r="BC69" s="13">
        <v>11</v>
      </c>
      <c r="BD69" s="13">
        <v>9</v>
      </c>
      <c r="BE69" s="13">
        <v>12</v>
      </c>
      <c r="BF69" s="13">
        <v>19</v>
      </c>
      <c r="BG69" s="13">
        <v>17</v>
      </c>
      <c r="BH69" s="13">
        <v>19</v>
      </c>
      <c r="BI69" s="13">
        <v>17</v>
      </c>
      <c r="BJ69" s="13">
        <v>23</v>
      </c>
      <c r="BK69" s="13">
        <v>29</v>
      </c>
      <c r="BL69" s="13">
        <v>22</v>
      </c>
      <c r="BM69" s="13">
        <v>29</v>
      </c>
      <c r="BN69" s="13">
        <v>20</v>
      </c>
      <c r="BO69" s="13">
        <v>46</v>
      </c>
      <c r="BP69" s="13">
        <v>35</v>
      </c>
      <c r="BQ69" s="13">
        <v>33</v>
      </c>
      <c r="BR69" s="13">
        <v>40</v>
      </c>
      <c r="BS69" s="13">
        <v>44</v>
      </c>
      <c r="BT69" s="13">
        <v>51</v>
      </c>
      <c r="BU69" s="13">
        <v>55</v>
      </c>
      <c r="BV69" s="13">
        <v>61</v>
      </c>
      <c r="BW69" s="13">
        <v>59</v>
      </c>
      <c r="BX69" s="13">
        <v>52</v>
      </c>
      <c r="BY69" s="13">
        <v>72</v>
      </c>
      <c r="BZ69" s="13">
        <v>51</v>
      </c>
      <c r="CA69" s="13">
        <v>62</v>
      </c>
      <c r="CB69" s="13">
        <v>52</v>
      </c>
      <c r="CC69" s="13">
        <v>73</v>
      </c>
      <c r="CD69" s="13">
        <v>56</v>
      </c>
      <c r="CE69" s="13">
        <v>48</v>
      </c>
      <c r="CF69" s="13">
        <v>52</v>
      </c>
      <c r="CG69" s="13">
        <v>53</v>
      </c>
      <c r="CH69" s="13">
        <v>53</v>
      </c>
      <c r="CI69" s="13">
        <v>42</v>
      </c>
      <c r="CJ69" s="13">
        <v>45</v>
      </c>
      <c r="CK69" s="13">
        <v>45</v>
      </c>
      <c r="CL69" s="13">
        <v>55</v>
      </c>
      <c r="CM69" s="13">
        <v>39</v>
      </c>
      <c r="CN69" s="13">
        <v>33</v>
      </c>
      <c r="CO69" s="13">
        <v>36</v>
      </c>
      <c r="CP69" s="13">
        <v>46</v>
      </c>
      <c r="CQ69" s="13">
        <v>35</v>
      </c>
      <c r="CR69" s="13">
        <v>37</v>
      </c>
      <c r="CS69" s="13">
        <v>35</v>
      </c>
      <c r="CT69" s="13">
        <v>34</v>
      </c>
      <c r="CU69" s="13">
        <v>16</v>
      </c>
      <c r="CV69" s="13">
        <v>32</v>
      </c>
      <c r="CW69" s="13">
        <v>27</v>
      </c>
      <c r="CX69" s="13">
        <v>22</v>
      </c>
      <c r="CY69" s="13">
        <v>23</v>
      </c>
      <c r="CZ69" s="13">
        <v>17</v>
      </c>
      <c r="DA69" s="13">
        <v>19</v>
      </c>
      <c r="DB69" s="13">
        <v>27</v>
      </c>
      <c r="DC69" s="13">
        <v>19</v>
      </c>
      <c r="DD69" s="13">
        <v>14</v>
      </c>
      <c r="DE69" s="13">
        <v>14</v>
      </c>
      <c r="DF69" s="13">
        <v>17</v>
      </c>
      <c r="DG69" s="13">
        <v>12</v>
      </c>
      <c r="DH69" s="13">
        <v>21</v>
      </c>
      <c r="DI69" s="13">
        <v>12</v>
      </c>
      <c r="DJ69" s="13">
        <v>19</v>
      </c>
      <c r="DK69" s="13">
        <v>13</v>
      </c>
      <c r="DL69" s="13">
        <v>19</v>
      </c>
      <c r="DM69" s="13">
        <v>13</v>
      </c>
      <c r="DN69" s="13">
        <v>14</v>
      </c>
      <c r="DO69" s="13">
        <v>13</v>
      </c>
      <c r="DP69" s="13">
        <v>14</v>
      </c>
      <c r="DQ69" s="13">
        <v>9</v>
      </c>
      <c r="DR69" s="13">
        <v>8</v>
      </c>
      <c r="DS69" s="13">
        <v>7</v>
      </c>
      <c r="DT69" s="13">
        <v>9</v>
      </c>
      <c r="DU69" s="13">
        <v>6</v>
      </c>
      <c r="DV69" s="13">
        <v>4</v>
      </c>
      <c r="DW69" s="13">
        <v>8</v>
      </c>
      <c r="DX69" s="13">
        <v>7</v>
      </c>
      <c r="DY69" s="13">
        <v>7</v>
      </c>
      <c r="DZ69" s="13">
        <v>6</v>
      </c>
      <c r="EA69" s="13">
        <v>7</v>
      </c>
      <c r="EB69" s="13">
        <v>10</v>
      </c>
      <c r="EC69" s="13">
        <v>6</v>
      </c>
      <c r="ED69" s="13">
        <v>4</v>
      </c>
      <c r="EE69" s="13">
        <v>3</v>
      </c>
      <c r="EF69" s="13">
        <v>2</v>
      </c>
      <c r="EG69" s="13">
        <v>4</v>
      </c>
      <c r="EH69" s="13">
        <v>2</v>
      </c>
      <c r="EI69" s="13">
        <v>1</v>
      </c>
      <c r="EJ69" s="13">
        <v>3</v>
      </c>
      <c r="EK69" s="13">
        <v>1</v>
      </c>
      <c r="EL69" s="13">
        <v>3</v>
      </c>
      <c r="EM69" s="13"/>
      <c r="EN69" s="13">
        <v>1</v>
      </c>
      <c r="EO69" s="13">
        <v>3</v>
      </c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>
        <v>1</v>
      </c>
      <c r="FC69" s="57">
        <v>2342</v>
      </c>
      <c r="FD69" s="13">
        <v>2342</v>
      </c>
      <c r="FE69" s="16" t="s">
        <v>75</v>
      </c>
      <c r="FF69" s="13">
        <v>1</v>
      </c>
      <c r="FG69" s="13">
        <v>6</v>
      </c>
      <c r="FH69" s="13">
        <v>6</v>
      </c>
      <c r="FI69" s="13">
        <v>9</v>
      </c>
      <c r="FJ69" s="13">
        <v>7</v>
      </c>
      <c r="FK69" s="13">
        <v>7</v>
      </c>
      <c r="FL69" s="13">
        <v>10</v>
      </c>
      <c r="FM69" s="13">
        <v>17</v>
      </c>
      <c r="FN69" s="13">
        <v>10</v>
      </c>
      <c r="FO69" s="13">
        <v>10</v>
      </c>
      <c r="FP69" s="13">
        <v>16</v>
      </c>
      <c r="FQ69" s="13">
        <v>14</v>
      </c>
      <c r="FR69" s="13">
        <v>9</v>
      </c>
      <c r="FS69" s="13">
        <v>18</v>
      </c>
      <c r="FT69" s="13">
        <v>19</v>
      </c>
      <c r="FU69" s="13">
        <v>20</v>
      </c>
      <c r="FV69" s="13">
        <v>20</v>
      </c>
      <c r="FW69" s="13">
        <v>28</v>
      </c>
      <c r="FX69" s="13">
        <v>18</v>
      </c>
      <c r="FY69" s="13">
        <v>17</v>
      </c>
      <c r="FZ69" s="13">
        <v>31</v>
      </c>
      <c r="GA69" s="13">
        <v>36</v>
      </c>
      <c r="GB69" s="13">
        <v>21</v>
      </c>
      <c r="GC69" s="13">
        <v>34</v>
      </c>
      <c r="GD69" s="13">
        <v>42</v>
      </c>
      <c r="GE69" s="13">
        <v>52</v>
      </c>
      <c r="GF69" s="13">
        <v>54</v>
      </c>
      <c r="GG69" s="13">
        <v>47</v>
      </c>
      <c r="GH69" s="13">
        <v>56</v>
      </c>
      <c r="GI69" s="13">
        <v>36</v>
      </c>
      <c r="GJ69" s="13">
        <v>67</v>
      </c>
      <c r="GK69" s="13">
        <v>53</v>
      </c>
      <c r="GL69" s="13">
        <v>52</v>
      </c>
      <c r="GM69" s="13">
        <v>56</v>
      </c>
      <c r="GN69" s="13">
        <v>59</v>
      </c>
      <c r="GO69" s="13">
        <v>58</v>
      </c>
      <c r="GP69" s="13">
        <v>53</v>
      </c>
      <c r="GQ69" s="13">
        <v>46</v>
      </c>
      <c r="GR69" s="13">
        <v>58</v>
      </c>
      <c r="GS69" s="13">
        <v>52</v>
      </c>
      <c r="GT69" s="13">
        <v>53</v>
      </c>
      <c r="GU69" s="13">
        <v>63</v>
      </c>
      <c r="GV69" s="13">
        <v>39</v>
      </c>
      <c r="GW69" s="13">
        <v>55</v>
      </c>
      <c r="GX69" s="13">
        <v>46</v>
      </c>
      <c r="GY69" s="13">
        <v>51</v>
      </c>
      <c r="GZ69" s="13">
        <v>49</v>
      </c>
      <c r="HA69" s="13">
        <v>40</v>
      </c>
      <c r="HB69" s="13">
        <v>51</v>
      </c>
      <c r="HC69" s="13">
        <v>51</v>
      </c>
      <c r="HD69" s="13">
        <v>36</v>
      </c>
      <c r="HE69" s="13">
        <v>45</v>
      </c>
      <c r="HF69" s="13">
        <v>29</v>
      </c>
      <c r="HG69" s="13">
        <v>23</v>
      </c>
      <c r="HH69" s="13">
        <v>33</v>
      </c>
      <c r="HI69" s="13">
        <v>23</v>
      </c>
      <c r="HJ69" s="13">
        <v>28</v>
      </c>
      <c r="HK69" s="13">
        <v>18</v>
      </c>
      <c r="HL69" s="13">
        <v>13</v>
      </c>
      <c r="HM69" s="13">
        <v>21</v>
      </c>
      <c r="HN69" s="13">
        <v>27</v>
      </c>
      <c r="HO69" s="13">
        <v>19</v>
      </c>
      <c r="HP69" s="13">
        <v>25</v>
      </c>
      <c r="HQ69" s="13">
        <v>14</v>
      </c>
      <c r="HR69" s="13">
        <v>16</v>
      </c>
      <c r="HS69" s="13">
        <v>23</v>
      </c>
      <c r="HT69" s="13">
        <v>16</v>
      </c>
      <c r="HU69" s="13">
        <v>21</v>
      </c>
      <c r="HV69" s="13">
        <v>15</v>
      </c>
      <c r="HW69" s="13">
        <v>9</v>
      </c>
      <c r="HX69" s="13">
        <v>15</v>
      </c>
      <c r="HY69" s="13">
        <v>8</v>
      </c>
      <c r="HZ69" s="13">
        <v>21</v>
      </c>
      <c r="IA69" s="13">
        <v>6</v>
      </c>
      <c r="IB69" s="13">
        <v>11</v>
      </c>
      <c r="IC69" s="13">
        <v>5</v>
      </c>
      <c r="ID69" s="13">
        <v>5</v>
      </c>
      <c r="IE69" s="13">
        <v>8</v>
      </c>
      <c r="IF69" s="13">
        <v>5</v>
      </c>
      <c r="IG69" s="13">
        <v>7</v>
      </c>
      <c r="IH69" s="13">
        <v>3</v>
      </c>
      <c r="II69" s="13">
        <v>6</v>
      </c>
      <c r="IJ69" s="13">
        <v>3</v>
      </c>
      <c r="IK69" s="13">
        <v>5</v>
      </c>
      <c r="IL69" s="13">
        <v>2</v>
      </c>
      <c r="IM69" s="13">
        <v>5</v>
      </c>
      <c r="IN69" s="13">
        <v>3</v>
      </c>
      <c r="IO69" s="13">
        <v>5</v>
      </c>
      <c r="IP69" s="13">
        <v>2</v>
      </c>
      <c r="IQ69" s="13">
        <v>1</v>
      </c>
      <c r="IR69" s="13">
        <v>1</v>
      </c>
      <c r="IS69" s="13">
        <v>5</v>
      </c>
      <c r="IT69" s="13">
        <v>4</v>
      </c>
      <c r="IU69" s="13">
        <v>1</v>
      </c>
      <c r="IV69" s="13"/>
      <c r="IW69" s="13">
        <v>1</v>
      </c>
      <c r="IX69" s="13"/>
      <c r="IY69" s="13">
        <v>1</v>
      </c>
      <c r="IZ69" s="13"/>
      <c r="JA69" s="13"/>
      <c r="JB69" s="13"/>
      <c r="JC69" s="13"/>
      <c r="JD69" s="13"/>
      <c r="JE69" s="13"/>
      <c r="JF69" s="13"/>
      <c r="JG69" s="13"/>
      <c r="JH69" s="13">
        <v>1</v>
      </c>
      <c r="JI69" s="57">
        <v>2317</v>
      </c>
      <c r="JJ69" s="13"/>
      <c r="JK69" s="13"/>
      <c r="JL69" s="13"/>
      <c r="JM69" s="13"/>
      <c r="JN69" s="13"/>
      <c r="JO69" s="13"/>
      <c r="JP69" s="13"/>
      <c r="JQ69" s="13"/>
      <c r="JR69" s="13">
        <v>1</v>
      </c>
      <c r="JS69" s="13"/>
      <c r="JT69" s="13">
        <v>2</v>
      </c>
      <c r="JU69" s="13">
        <v>1</v>
      </c>
      <c r="JV69" s="13">
        <v>2</v>
      </c>
      <c r="JW69" s="13"/>
      <c r="JX69" s="13"/>
      <c r="JY69" s="13">
        <v>1</v>
      </c>
      <c r="JZ69" s="13"/>
      <c r="KA69" s="13"/>
      <c r="KB69" s="13">
        <v>1</v>
      </c>
      <c r="KC69" s="13"/>
      <c r="KD69" s="13">
        <v>1</v>
      </c>
      <c r="KE69" s="13"/>
      <c r="KF69" s="13">
        <v>1</v>
      </c>
      <c r="KG69" s="13">
        <v>5</v>
      </c>
      <c r="KH69" s="13">
        <v>1</v>
      </c>
      <c r="KI69" s="13">
        <v>2</v>
      </c>
      <c r="KJ69" s="13">
        <v>3</v>
      </c>
      <c r="KK69" s="13">
        <v>3</v>
      </c>
      <c r="KL69" s="13">
        <v>1</v>
      </c>
      <c r="KM69" s="13">
        <v>2</v>
      </c>
      <c r="KN69" s="13">
        <v>3</v>
      </c>
      <c r="KO69" s="13">
        <v>6</v>
      </c>
      <c r="KP69" s="13">
        <v>3</v>
      </c>
      <c r="KQ69" s="13">
        <v>6</v>
      </c>
      <c r="KR69" s="13">
        <v>1</v>
      </c>
      <c r="KS69" s="13">
        <v>3</v>
      </c>
      <c r="KT69" s="13">
        <v>2</v>
      </c>
      <c r="KU69" s="13">
        <v>3</v>
      </c>
      <c r="KV69" s="13">
        <v>2</v>
      </c>
      <c r="KW69" s="13">
        <v>1</v>
      </c>
      <c r="KX69" s="13">
        <v>1</v>
      </c>
      <c r="KY69" s="13">
        <v>5</v>
      </c>
      <c r="KZ69" s="13">
        <v>5</v>
      </c>
      <c r="LA69" s="13">
        <v>3</v>
      </c>
      <c r="LB69" s="13">
        <v>5</v>
      </c>
      <c r="LC69" s="13">
        <v>1</v>
      </c>
      <c r="LD69" s="13"/>
      <c r="LE69" s="13">
        <v>2</v>
      </c>
      <c r="LF69" s="13">
        <v>5</v>
      </c>
      <c r="LG69" s="13">
        <v>2</v>
      </c>
      <c r="LH69" s="13">
        <v>4</v>
      </c>
      <c r="LI69" s="13">
        <v>3</v>
      </c>
      <c r="LJ69" s="13">
        <v>2</v>
      </c>
      <c r="LK69" s="13">
        <v>1</v>
      </c>
      <c r="LL69" s="13">
        <v>2</v>
      </c>
      <c r="LM69" s="13">
        <v>1</v>
      </c>
      <c r="LN69" s="13">
        <v>2</v>
      </c>
      <c r="LO69" s="13">
        <v>3</v>
      </c>
      <c r="LP69" s="13">
        <v>3</v>
      </c>
      <c r="LQ69" s="13"/>
      <c r="LR69" s="13"/>
      <c r="LS69" s="13">
        <v>2</v>
      </c>
      <c r="LT69" s="13">
        <v>1</v>
      </c>
      <c r="LU69" s="13"/>
      <c r="LV69" s="13">
        <v>1</v>
      </c>
      <c r="LW69" s="13">
        <v>2</v>
      </c>
      <c r="LX69" s="13"/>
      <c r="LY69" s="13">
        <v>1</v>
      </c>
      <c r="LZ69" s="13"/>
      <c r="MA69" s="13"/>
      <c r="MB69" s="13"/>
      <c r="MC69" s="13">
        <v>1</v>
      </c>
      <c r="MD69" s="13"/>
      <c r="ME69" s="13"/>
      <c r="MF69" s="13">
        <v>1</v>
      </c>
      <c r="MG69" s="13"/>
      <c r="MH69" s="13"/>
      <c r="MI69" s="13"/>
      <c r="MJ69" s="13"/>
      <c r="MK69" s="13">
        <v>1</v>
      </c>
      <c r="ML69" s="13">
        <v>1</v>
      </c>
      <c r="MM69" s="13">
        <v>1</v>
      </c>
      <c r="MN69" s="13"/>
      <c r="MO69" s="13"/>
      <c r="MP69" s="13"/>
      <c r="MQ69" s="13">
        <v>1</v>
      </c>
      <c r="MR69" s="13"/>
      <c r="MS69" s="13"/>
      <c r="MT69" s="13"/>
      <c r="MU69" s="13"/>
      <c r="MV69" s="13"/>
      <c r="MW69" s="13">
        <v>1</v>
      </c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>
        <v>2</v>
      </c>
      <c r="NN69" s="57">
        <v>123</v>
      </c>
      <c r="NO69" s="13">
        <v>2440</v>
      </c>
    </row>
    <row r="70" spans="1:379">
      <c r="A70" s="9" t="s">
        <v>81</v>
      </c>
      <c r="B70" s="235">
        <f t="shared" si="129"/>
        <v>175</v>
      </c>
      <c r="C70" s="235">
        <f t="shared" si="130"/>
        <v>161</v>
      </c>
      <c r="D70" s="235">
        <f t="shared" si="131"/>
        <v>406</v>
      </c>
      <c r="E70" s="235">
        <f t="shared" si="132"/>
        <v>389</v>
      </c>
      <c r="F70" s="235">
        <f t="shared" si="133"/>
        <v>885</v>
      </c>
      <c r="G70" s="235">
        <f t="shared" si="134"/>
        <v>966</v>
      </c>
      <c r="H70" s="235">
        <f t="shared" si="135"/>
        <v>887</v>
      </c>
      <c r="I70" s="235">
        <f t="shared" si="136"/>
        <v>995</v>
      </c>
      <c r="J70" s="235">
        <f t="shared" si="137"/>
        <v>852</v>
      </c>
      <c r="K70" s="235">
        <f t="shared" si="138"/>
        <v>836</v>
      </c>
      <c r="L70" s="235">
        <f t="shared" si="139"/>
        <v>551</v>
      </c>
      <c r="M70" s="235">
        <f t="shared" si="140"/>
        <v>549</v>
      </c>
      <c r="N70" s="235">
        <f t="shared" si="141"/>
        <v>300</v>
      </c>
      <c r="O70" s="235">
        <f t="shared" si="142"/>
        <v>273</v>
      </c>
      <c r="P70" s="235">
        <f t="shared" si="143"/>
        <v>131</v>
      </c>
      <c r="Q70" s="235">
        <f t="shared" si="144"/>
        <v>135</v>
      </c>
      <c r="R70" s="235">
        <f t="shared" si="145"/>
        <v>44</v>
      </c>
      <c r="S70" s="235">
        <f t="shared" si="146"/>
        <v>69</v>
      </c>
      <c r="T70" s="235">
        <f t="shared" si="147"/>
        <v>11</v>
      </c>
      <c r="U70" s="235">
        <f t="shared" si="148"/>
        <v>20</v>
      </c>
      <c r="W70" s="16" t="s">
        <v>76</v>
      </c>
      <c r="X70" s="616">
        <f t="shared" si="108"/>
        <v>60</v>
      </c>
      <c r="Y70" s="616">
        <f t="shared" si="109"/>
        <v>62</v>
      </c>
      <c r="Z70" s="616">
        <f t="shared" si="110"/>
        <v>94</v>
      </c>
      <c r="AA70" s="616">
        <f t="shared" si="111"/>
        <v>108</v>
      </c>
      <c r="AB70" s="616">
        <f t="shared" si="112"/>
        <v>137</v>
      </c>
      <c r="AC70" s="616">
        <f t="shared" si="113"/>
        <v>191</v>
      </c>
      <c r="AD70" s="616">
        <f t="shared" si="114"/>
        <v>167</v>
      </c>
      <c r="AE70" s="616">
        <f t="shared" si="115"/>
        <v>180</v>
      </c>
      <c r="AF70" s="616">
        <f t="shared" si="116"/>
        <v>156</v>
      </c>
      <c r="AG70" s="616">
        <f t="shared" si="117"/>
        <v>164</v>
      </c>
      <c r="AH70" s="616">
        <f t="shared" si="118"/>
        <v>135</v>
      </c>
      <c r="AI70" s="616">
        <f t="shared" si="119"/>
        <v>136</v>
      </c>
      <c r="AJ70" s="616">
        <f t="shared" si="120"/>
        <v>79</v>
      </c>
      <c r="AK70" s="616">
        <f t="shared" si="121"/>
        <v>73</v>
      </c>
      <c r="AL70" s="616">
        <f t="shared" si="122"/>
        <v>45</v>
      </c>
      <c r="AM70" s="616">
        <f t="shared" si="123"/>
        <v>41</v>
      </c>
      <c r="AN70" s="616">
        <f t="shared" si="124"/>
        <v>20</v>
      </c>
      <c r="AO70" s="616">
        <f t="shared" si="125"/>
        <v>23</v>
      </c>
      <c r="AP70" s="616">
        <f t="shared" si="126"/>
        <v>2</v>
      </c>
      <c r="AQ70" s="616">
        <f t="shared" si="127"/>
        <v>10</v>
      </c>
      <c r="AR70" s="616">
        <f t="shared" si="128"/>
        <v>51</v>
      </c>
      <c r="AT70" s="16" t="s">
        <v>76</v>
      </c>
      <c r="AU70" s="13">
        <v>5</v>
      </c>
      <c r="AV70" s="13">
        <v>11</v>
      </c>
      <c r="AW70" s="13">
        <v>7</v>
      </c>
      <c r="AX70" s="13">
        <v>5</v>
      </c>
      <c r="AY70" s="13">
        <v>5</v>
      </c>
      <c r="AZ70" s="13">
        <v>7</v>
      </c>
      <c r="BA70" s="13">
        <v>7</v>
      </c>
      <c r="BB70" s="13">
        <v>6</v>
      </c>
      <c r="BC70" s="13">
        <v>6</v>
      </c>
      <c r="BD70" s="13">
        <v>3</v>
      </c>
      <c r="BE70" s="13">
        <v>1</v>
      </c>
      <c r="BF70" s="13">
        <v>5</v>
      </c>
      <c r="BG70" s="13">
        <v>9</v>
      </c>
      <c r="BH70" s="13">
        <v>9</v>
      </c>
      <c r="BI70" s="13">
        <v>11</v>
      </c>
      <c r="BJ70" s="13">
        <v>17</v>
      </c>
      <c r="BK70" s="13">
        <v>21</v>
      </c>
      <c r="BL70" s="13">
        <v>13</v>
      </c>
      <c r="BM70" s="13">
        <v>5</v>
      </c>
      <c r="BN70" s="13">
        <v>17</v>
      </c>
      <c r="BO70" s="13">
        <v>20</v>
      </c>
      <c r="BP70" s="13">
        <v>15</v>
      </c>
      <c r="BQ70" s="13">
        <v>13</v>
      </c>
      <c r="BR70" s="13">
        <v>13</v>
      </c>
      <c r="BS70" s="13">
        <v>16</v>
      </c>
      <c r="BT70" s="13">
        <v>16</v>
      </c>
      <c r="BU70" s="13">
        <v>20</v>
      </c>
      <c r="BV70" s="13">
        <v>34</v>
      </c>
      <c r="BW70" s="13">
        <v>22</v>
      </c>
      <c r="BX70" s="13">
        <v>22</v>
      </c>
      <c r="BY70" s="13">
        <v>17</v>
      </c>
      <c r="BZ70" s="13">
        <v>29</v>
      </c>
      <c r="CA70" s="13">
        <v>23</v>
      </c>
      <c r="CB70" s="13">
        <v>16</v>
      </c>
      <c r="CC70" s="13">
        <v>15</v>
      </c>
      <c r="CD70" s="13">
        <v>20</v>
      </c>
      <c r="CE70" s="13">
        <v>12</v>
      </c>
      <c r="CF70" s="13">
        <v>14</v>
      </c>
      <c r="CG70" s="13">
        <v>24</v>
      </c>
      <c r="CH70" s="13">
        <v>10</v>
      </c>
      <c r="CI70" s="13">
        <v>17</v>
      </c>
      <c r="CJ70" s="13">
        <v>24</v>
      </c>
      <c r="CK70" s="13">
        <v>14</v>
      </c>
      <c r="CL70" s="13">
        <v>16</v>
      </c>
      <c r="CM70" s="13">
        <v>20</v>
      </c>
      <c r="CN70" s="13">
        <v>13</v>
      </c>
      <c r="CO70" s="13">
        <v>12</v>
      </c>
      <c r="CP70" s="13">
        <v>18</v>
      </c>
      <c r="CQ70" s="13">
        <v>13</v>
      </c>
      <c r="CR70" s="13">
        <v>17</v>
      </c>
      <c r="CS70" s="13">
        <v>20</v>
      </c>
      <c r="CT70" s="13">
        <v>14</v>
      </c>
      <c r="CU70" s="13">
        <v>11</v>
      </c>
      <c r="CV70" s="13">
        <v>19</v>
      </c>
      <c r="CW70" s="13">
        <v>17</v>
      </c>
      <c r="CX70" s="13">
        <v>10</v>
      </c>
      <c r="CY70" s="13">
        <v>13</v>
      </c>
      <c r="CZ70" s="13">
        <v>8</v>
      </c>
      <c r="DA70" s="13">
        <v>12</v>
      </c>
      <c r="DB70" s="13">
        <v>12</v>
      </c>
      <c r="DC70" s="13">
        <v>13</v>
      </c>
      <c r="DD70" s="13">
        <v>9</v>
      </c>
      <c r="DE70" s="13">
        <v>5</v>
      </c>
      <c r="DF70" s="13">
        <v>8</v>
      </c>
      <c r="DG70" s="13">
        <v>8</v>
      </c>
      <c r="DH70" s="13">
        <v>10</v>
      </c>
      <c r="DI70" s="13">
        <v>9</v>
      </c>
      <c r="DJ70" s="13">
        <v>4</v>
      </c>
      <c r="DK70" s="13"/>
      <c r="DL70" s="13">
        <v>7</v>
      </c>
      <c r="DM70" s="13">
        <v>3</v>
      </c>
      <c r="DN70" s="13">
        <v>7</v>
      </c>
      <c r="DO70" s="13">
        <v>4</v>
      </c>
      <c r="DP70" s="13">
        <v>5</v>
      </c>
      <c r="DQ70" s="13">
        <v>3</v>
      </c>
      <c r="DR70" s="13">
        <v>3</v>
      </c>
      <c r="DS70" s="13">
        <v>5</v>
      </c>
      <c r="DT70" s="13">
        <v>4</v>
      </c>
      <c r="DU70" s="13">
        <v>2</v>
      </c>
      <c r="DV70" s="13">
        <v>5</v>
      </c>
      <c r="DW70" s="13">
        <v>2</v>
      </c>
      <c r="DX70" s="13">
        <v>8</v>
      </c>
      <c r="DY70" s="13">
        <v>2</v>
      </c>
      <c r="DZ70" s="13">
        <v>1</v>
      </c>
      <c r="EA70" s="13">
        <v>1</v>
      </c>
      <c r="EB70" s="13">
        <v>3</v>
      </c>
      <c r="EC70" s="13">
        <v>2</v>
      </c>
      <c r="ED70" s="13">
        <v>2</v>
      </c>
      <c r="EE70" s="13">
        <v>1</v>
      </c>
      <c r="EF70" s="13">
        <v>1</v>
      </c>
      <c r="EG70" s="13">
        <v>3</v>
      </c>
      <c r="EH70" s="13">
        <v>2</v>
      </c>
      <c r="EI70" s="13">
        <v>1</v>
      </c>
      <c r="EJ70" s="13">
        <v>2</v>
      </c>
      <c r="EK70" s="13"/>
      <c r="EL70" s="13"/>
      <c r="EM70" s="13"/>
      <c r="EN70" s="13"/>
      <c r="EO70" s="13">
        <v>1</v>
      </c>
      <c r="EP70" s="13">
        <v>1</v>
      </c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57">
        <v>988</v>
      </c>
      <c r="FD70" s="13">
        <v>988</v>
      </c>
      <c r="FE70" s="16" t="s">
        <v>76</v>
      </c>
      <c r="FF70" s="13">
        <v>7</v>
      </c>
      <c r="FG70" s="13">
        <v>4</v>
      </c>
      <c r="FH70" s="13">
        <v>5</v>
      </c>
      <c r="FI70" s="13">
        <v>6</v>
      </c>
      <c r="FJ70" s="13">
        <v>4</v>
      </c>
      <c r="FK70" s="13">
        <v>4</v>
      </c>
      <c r="FL70" s="13">
        <v>8</v>
      </c>
      <c r="FM70" s="13">
        <v>9</v>
      </c>
      <c r="FN70" s="13">
        <v>9</v>
      </c>
      <c r="FO70" s="13">
        <v>4</v>
      </c>
      <c r="FP70" s="13">
        <v>4</v>
      </c>
      <c r="FQ70" s="13">
        <v>8</v>
      </c>
      <c r="FR70" s="13">
        <v>7</v>
      </c>
      <c r="FS70" s="13">
        <v>10</v>
      </c>
      <c r="FT70" s="13">
        <v>9</v>
      </c>
      <c r="FU70" s="13">
        <v>12</v>
      </c>
      <c r="FV70" s="13">
        <v>6</v>
      </c>
      <c r="FW70" s="13">
        <v>11</v>
      </c>
      <c r="FX70" s="13">
        <v>10</v>
      </c>
      <c r="FY70" s="13">
        <v>17</v>
      </c>
      <c r="FZ70" s="13">
        <v>15</v>
      </c>
      <c r="GA70" s="13">
        <v>6</v>
      </c>
      <c r="GB70" s="13">
        <v>15</v>
      </c>
      <c r="GC70" s="13">
        <v>16</v>
      </c>
      <c r="GD70" s="13">
        <v>10</v>
      </c>
      <c r="GE70" s="13">
        <v>15</v>
      </c>
      <c r="GF70" s="13">
        <v>12</v>
      </c>
      <c r="GG70" s="13">
        <v>18</v>
      </c>
      <c r="GH70" s="13">
        <v>15</v>
      </c>
      <c r="GI70" s="13">
        <v>15</v>
      </c>
      <c r="GJ70" s="13">
        <v>15</v>
      </c>
      <c r="GK70" s="13">
        <v>18</v>
      </c>
      <c r="GL70" s="13">
        <v>19</v>
      </c>
      <c r="GM70" s="13">
        <v>16</v>
      </c>
      <c r="GN70" s="13">
        <v>24</v>
      </c>
      <c r="GO70" s="13">
        <v>14</v>
      </c>
      <c r="GP70" s="13">
        <v>19</v>
      </c>
      <c r="GQ70" s="13">
        <v>18</v>
      </c>
      <c r="GR70" s="13">
        <v>7</v>
      </c>
      <c r="GS70" s="13">
        <v>17</v>
      </c>
      <c r="GT70" s="13">
        <v>16</v>
      </c>
      <c r="GU70" s="13">
        <v>15</v>
      </c>
      <c r="GV70" s="13">
        <v>18</v>
      </c>
      <c r="GW70" s="13">
        <v>14</v>
      </c>
      <c r="GX70" s="13">
        <v>23</v>
      </c>
      <c r="GY70" s="13">
        <v>15</v>
      </c>
      <c r="GZ70" s="13">
        <v>13</v>
      </c>
      <c r="HA70" s="13">
        <v>15</v>
      </c>
      <c r="HB70" s="13">
        <v>14</v>
      </c>
      <c r="HC70" s="13">
        <v>13</v>
      </c>
      <c r="HD70" s="13">
        <v>17</v>
      </c>
      <c r="HE70" s="13">
        <v>12</v>
      </c>
      <c r="HF70" s="13">
        <v>13</v>
      </c>
      <c r="HG70" s="13">
        <v>22</v>
      </c>
      <c r="HH70" s="13">
        <v>13</v>
      </c>
      <c r="HI70" s="13">
        <v>9</v>
      </c>
      <c r="HJ70" s="13">
        <v>17</v>
      </c>
      <c r="HK70" s="13">
        <v>12</v>
      </c>
      <c r="HL70" s="13">
        <v>10</v>
      </c>
      <c r="HM70" s="13">
        <v>10</v>
      </c>
      <c r="HN70" s="13">
        <v>9</v>
      </c>
      <c r="HO70" s="13">
        <v>8</v>
      </c>
      <c r="HP70" s="13">
        <v>8</v>
      </c>
      <c r="HQ70" s="13">
        <v>10</v>
      </c>
      <c r="HR70" s="13">
        <v>4</v>
      </c>
      <c r="HS70" s="13">
        <v>9</v>
      </c>
      <c r="HT70" s="13">
        <v>12</v>
      </c>
      <c r="HU70" s="13">
        <v>10</v>
      </c>
      <c r="HV70" s="13">
        <v>6</v>
      </c>
      <c r="HW70" s="13">
        <v>3</v>
      </c>
      <c r="HX70" s="13">
        <v>4</v>
      </c>
      <c r="HY70" s="13">
        <v>3</v>
      </c>
      <c r="HZ70" s="13">
        <v>8</v>
      </c>
      <c r="IA70" s="13">
        <v>2</v>
      </c>
      <c r="IB70" s="13">
        <v>7</v>
      </c>
      <c r="IC70" s="13">
        <v>5</v>
      </c>
      <c r="ID70" s="13">
        <v>6</v>
      </c>
      <c r="IE70" s="13">
        <v>5</v>
      </c>
      <c r="IF70" s="13">
        <v>3</v>
      </c>
      <c r="IG70" s="13">
        <v>2</v>
      </c>
      <c r="IH70" s="13">
        <v>4</v>
      </c>
      <c r="II70" s="13">
        <v>3</v>
      </c>
      <c r="IJ70" s="13"/>
      <c r="IK70" s="13">
        <v>1</v>
      </c>
      <c r="IL70" s="13">
        <v>4</v>
      </c>
      <c r="IM70" s="13">
        <v>3</v>
      </c>
      <c r="IN70" s="13">
        <v>3</v>
      </c>
      <c r="IO70" s="13"/>
      <c r="IP70" s="13">
        <v>1</v>
      </c>
      <c r="IQ70" s="13">
        <v>1</v>
      </c>
      <c r="IR70" s="13"/>
      <c r="IS70" s="13">
        <v>1</v>
      </c>
      <c r="IT70" s="13">
        <v>1</v>
      </c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57">
        <v>895</v>
      </c>
      <c r="JJ70" s="13"/>
      <c r="JK70" s="13"/>
      <c r="JL70" s="13"/>
      <c r="JM70" s="13"/>
      <c r="JN70" s="13">
        <v>1</v>
      </c>
      <c r="JO70" s="13">
        <v>1</v>
      </c>
      <c r="JP70" s="13"/>
      <c r="JQ70" s="13">
        <v>1</v>
      </c>
      <c r="JR70" s="13">
        <v>2</v>
      </c>
      <c r="JS70" s="13">
        <v>3</v>
      </c>
      <c r="JT70" s="13">
        <v>2</v>
      </c>
      <c r="JU70" s="13">
        <v>1</v>
      </c>
      <c r="JV70" s="13">
        <v>1</v>
      </c>
      <c r="JW70" s="13">
        <v>3</v>
      </c>
      <c r="JX70" s="13"/>
      <c r="JY70" s="13">
        <v>2</v>
      </c>
      <c r="JZ70" s="13"/>
      <c r="KA70" s="13"/>
      <c r="KB70" s="13">
        <v>1</v>
      </c>
      <c r="KC70" s="13"/>
      <c r="KD70" s="13"/>
      <c r="KE70" s="13">
        <v>1</v>
      </c>
      <c r="KF70" s="13"/>
      <c r="KG70" s="13"/>
      <c r="KH70" s="13">
        <v>1</v>
      </c>
      <c r="KI70" s="13"/>
      <c r="KJ70" s="13">
        <v>2</v>
      </c>
      <c r="KK70" s="13"/>
      <c r="KL70" s="13"/>
      <c r="KM70" s="13">
        <v>2</v>
      </c>
      <c r="KN70" s="13"/>
      <c r="KO70" s="13">
        <v>1</v>
      </c>
      <c r="KP70" s="13"/>
      <c r="KQ70" s="13">
        <v>2</v>
      </c>
      <c r="KR70" s="13">
        <v>1</v>
      </c>
      <c r="KS70" s="13"/>
      <c r="KT70" s="13">
        <v>1</v>
      </c>
      <c r="KU70" s="13">
        <v>3</v>
      </c>
      <c r="KV70" s="13">
        <v>1</v>
      </c>
      <c r="KW70" s="13">
        <v>1</v>
      </c>
      <c r="KX70" s="13"/>
      <c r="KY70" s="13">
        <v>1</v>
      </c>
      <c r="KZ70" s="13"/>
      <c r="LA70" s="13"/>
      <c r="LB70" s="13"/>
      <c r="LC70" s="13"/>
      <c r="LD70" s="13"/>
      <c r="LE70" s="13">
        <v>1</v>
      </c>
      <c r="LF70" s="13">
        <v>1</v>
      </c>
      <c r="LG70" s="13"/>
      <c r="LH70" s="13">
        <v>1</v>
      </c>
      <c r="LI70" s="13">
        <v>1</v>
      </c>
      <c r="LJ70" s="13">
        <v>1</v>
      </c>
      <c r="LK70" s="13"/>
      <c r="LL70" s="13">
        <v>2</v>
      </c>
      <c r="LM70" s="13"/>
      <c r="LN70" s="13">
        <v>2</v>
      </c>
      <c r="LO70" s="13">
        <v>1</v>
      </c>
      <c r="LP70" s="13">
        <v>1</v>
      </c>
      <c r="LQ70" s="13">
        <v>1</v>
      </c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>
        <v>1</v>
      </c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>
        <v>1</v>
      </c>
      <c r="NB70" s="13"/>
      <c r="NC70" s="13"/>
      <c r="ND70" s="13">
        <v>1</v>
      </c>
      <c r="NE70" s="13"/>
      <c r="NF70" s="13"/>
      <c r="NG70" s="13"/>
      <c r="NH70" s="13"/>
      <c r="NI70" s="13"/>
      <c r="NJ70" s="13"/>
      <c r="NK70" s="13"/>
      <c r="NL70" s="13"/>
      <c r="NM70" s="13">
        <v>1</v>
      </c>
      <c r="NN70" s="57">
        <v>51</v>
      </c>
      <c r="NO70" s="13">
        <v>946</v>
      </c>
    </row>
    <row r="71" spans="1:379">
      <c r="A71" s="9" t="s">
        <v>82</v>
      </c>
      <c r="B71" s="235">
        <f t="shared" si="129"/>
        <v>337</v>
      </c>
      <c r="C71" s="235">
        <f t="shared" si="130"/>
        <v>311</v>
      </c>
      <c r="D71" s="235">
        <f t="shared" si="131"/>
        <v>987</v>
      </c>
      <c r="E71" s="235">
        <f t="shared" si="132"/>
        <v>1114</v>
      </c>
      <c r="F71" s="235">
        <f t="shared" si="133"/>
        <v>3593</v>
      </c>
      <c r="G71" s="235">
        <f t="shared" si="134"/>
        <v>3352</v>
      </c>
      <c r="H71" s="235">
        <f t="shared" si="135"/>
        <v>3803</v>
      </c>
      <c r="I71" s="235">
        <f t="shared" si="136"/>
        <v>3543</v>
      </c>
      <c r="J71" s="235">
        <f t="shared" si="137"/>
        <v>3184</v>
      </c>
      <c r="K71" s="235">
        <f t="shared" si="138"/>
        <v>3056</v>
      </c>
      <c r="L71" s="235">
        <f t="shared" si="139"/>
        <v>1976</v>
      </c>
      <c r="M71" s="235">
        <f t="shared" si="140"/>
        <v>1868</v>
      </c>
      <c r="N71" s="235">
        <f t="shared" si="141"/>
        <v>1047</v>
      </c>
      <c r="O71" s="235">
        <f t="shared" si="142"/>
        <v>977</v>
      </c>
      <c r="P71" s="235">
        <f t="shared" si="143"/>
        <v>521</v>
      </c>
      <c r="Q71" s="235">
        <f t="shared" si="144"/>
        <v>448</v>
      </c>
      <c r="R71" s="235">
        <f t="shared" si="145"/>
        <v>149</v>
      </c>
      <c r="S71" s="235">
        <f t="shared" si="146"/>
        <v>197</v>
      </c>
      <c r="T71" s="235">
        <f t="shared" si="147"/>
        <v>23</v>
      </c>
      <c r="U71" s="235">
        <f t="shared" si="148"/>
        <v>51</v>
      </c>
      <c r="W71" s="16" t="s">
        <v>77</v>
      </c>
      <c r="X71" s="616">
        <f t="shared" si="108"/>
        <v>4</v>
      </c>
      <c r="Y71" s="616">
        <f t="shared" si="109"/>
        <v>7</v>
      </c>
      <c r="Z71" s="616">
        <f t="shared" si="110"/>
        <v>27</v>
      </c>
      <c r="AA71" s="616">
        <f t="shared" si="111"/>
        <v>44</v>
      </c>
      <c r="AB71" s="616">
        <f t="shared" si="112"/>
        <v>121</v>
      </c>
      <c r="AC71" s="616">
        <f t="shared" si="113"/>
        <v>149</v>
      </c>
      <c r="AD71" s="616">
        <f t="shared" si="114"/>
        <v>133</v>
      </c>
      <c r="AE71" s="616">
        <f t="shared" si="115"/>
        <v>163</v>
      </c>
      <c r="AF71" s="616">
        <f t="shared" si="116"/>
        <v>125</v>
      </c>
      <c r="AG71" s="616">
        <f t="shared" si="117"/>
        <v>132</v>
      </c>
      <c r="AH71" s="616">
        <f t="shared" si="118"/>
        <v>117</v>
      </c>
      <c r="AI71" s="616">
        <f t="shared" si="119"/>
        <v>120</v>
      </c>
      <c r="AJ71" s="616">
        <f t="shared" si="120"/>
        <v>85</v>
      </c>
      <c r="AK71" s="616">
        <f t="shared" si="121"/>
        <v>75</v>
      </c>
      <c r="AL71" s="616">
        <f t="shared" si="122"/>
        <v>49</v>
      </c>
      <c r="AM71" s="616">
        <f t="shared" si="123"/>
        <v>43</v>
      </c>
      <c r="AN71" s="616">
        <f t="shared" si="124"/>
        <v>30</v>
      </c>
      <c r="AO71" s="616">
        <f t="shared" si="125"/>
        <v>27</v>
      </c>
      <c r="AP71" s="616">
        <f t="shared" si="126"/>
        <v>5</v>
      </c>
      <c r="AQ71" s="616">
        <f t="shared" si="127"/>
        <v>9</v>
      </c>
      <c r="AR71" s="616">
        <f t="shared" si="128"/>
        <v>44</v>
      </c>
      <c r="AT71" s="16" t="s">
        <v>77</v>
      </c>
      <c r="AU71" s="13"/>
      <c r="AV71" s="13"/>
      <c r="AW71" s="13"/>
      <c r="AX71" s="13">
        <v>1</v>
      </c>
      <c r="AY71" s="13">
        <v>1</v>
      </c>
      <c r="AZ71" s="13">
        <v>1</v>
      </c>
      <c r="BA71" s="13">
        <v>1</v>
      </c>
      <c r="BB71" s="13">
        <v>1</v>
      </c>
      <c r="BC71" s="13"/>
      <c r="BD71" s="13">
        <v>2</v>
      </c>
      <c r="BE71" s="13">
        <v>3</v>
      </c>
      <c r="BF71" s="13">
        <v>1</v>
      </c>
      <c r="BG71" s="13">
        <v>2</v>
      </c>
      <c r="BH71" s="13">
        <v>3</v>
      </c>
      <c r="BI71" s="13">
        <v>3</v>
      </c>
      <c r="BJ71" s="13">
        <v>8</v>
      </c>
      <c r="BK71" s="13">
        <v>4</v>
      </c>
      <c r="BL71" s="13">
        <v>11</v>
      </c>
      <c r="BM71" s="13">
        <v>6</v>
      </c>
      <c r="BN71" s="13">
        <v>3</v>
      </c>
      <c r="BO71" s="13">
        <v>15</v>
      </c>
      <c r="BP71" s="13">
        <v>8</v>
      </c>
      <c r="BQ71" s="13">
        <v>15</v>
      </c>
      <c r="BR71" s="13">
        <v>13</v>
      </c>
      <c r="BS71" s="13">
        <v>16</v>
      </c>
      <c r="BT71" s="13">
        <v>25</v>
      </c>
      <c r="BU71" s="13">
        <v>15</v>
      </c>
      <c r="BV71" s="13">
        <v>11</v>
      </c>
      <c r="BW71" s="13">
        <v>13</v>
      </c>
      <c r="BX71" s="13">
        <v>18</v>
      </c>
      <c r="BY71" s="13">
        <v>19</v>
      </c>
      <c r="BZ71" s="13">
        <v>17</v>
      </c>
      <c r="CA71" s="13">
        <v>16</v>
      </c>
      <c r="CB71" s="13">
        <v>17</v>
      </c>
      <c r="CC71" s="13">
        <v>20</v>
      </c>
      <c r="CD71" s="13">
        <v>15</v>
      </c>
      <c r="CE71" s="13">
        <v>13</v>
      </c>
      <c r="CF71" s="13">
        <v>14</v>
      </c>
      <c r="CG71" s="13">
        <v>13</v>
      </c>
      <c r="CH71" s="13">
        <v>19</v>
      </c>
      <c r="CI71" s="13">
        <v>9</v>
      </c>
      <c r="CJ71" s="13">
        <v>20</v>
      </c>
      <c r="CK71" s="13">
        <v>16</v>
      </c>
      <c r="CL71" s="13">
        <v>18</v>
      </c>
      <c r="CM71" s="13">
        <v>14</v>
      </c>
      <c r="CN71" s="13">
        <v>10</v>
      </c>
      <c r="CO71" s="13">
        <v>9</v>
      </c>
      <c r="CP71" s="13">
        <v>10</v>
      </c>
      <c r="CQ71" s="13">
        <v>10</v>
      </c>
      <c r="CR71" s="13">
        <v>16</v>
      </c>
      <c r="CS71" s="13">
        <v>21</v>
      </c>
      <c r="CT71" s="13">
        <v>6</v>
      </c>
      <c r="CU71" s="13">
        <v>9</v>
      </c>
      <c r="CV71" s="13">
        <v>12</v>
      </c>
      <c r="CW71" s="13">
        <v>13</v>
      </c>
      <c r="CX71" s="13">
        <v>15</v>
      </c>
      <c r="CY71" s="13">
        <v>13</v>
      </c>
      <c r="CZ71" s="13">
        <v>9</v>
      </c>
      <c r="DA71" s="13">
        <v>11</v>
      </c>
      <c r="DB71" s="13">
        <v>11</v>
      </c>
      <c r="DC71" s="13">
        <v>6</v>
      </c>
      <c r="DD71" s="13">
        <v>11</v>
      </c>
      <c r="DE71" s="13">
        <v>5</v>
      </c>
      <c r="DF71" s="13">
        <v>4</v>
      </c>
      <c r="DG71" s="13">
        <v>12</v>
      </c>
      <c r="DH71" s="13">
        <v>8</v>
      </c>
      <c r="DI71" s="13">
        <v>3</v>
      </c>
      <c r="DJ71" s="13">
        <v>10</v>
      </c>
      <c r="DK71" s="13">
        <v>9</v>
      </c>
      <c r="DL71" s="13">
        <v>7</v>
      </c>
      <c r="DM71" s="13">
        <v>7</v>
      </c>
      <c r="DN71" s="13">
        <v>4</v>
      </c>
      <c r="DO71" s="13"/>
      <c r="DP71" s="13">
        <v>4</v>
      </c>
      <c r="DQ71" s="13"/>
      <c r="DR71" s="13">
        <v>7</v>
      </c>
      <c r="DS71" s="13">
        <v>6</v>
      </c>
      <c r="DT71" s="13">
        <v>5</v>
      </c>
      <c r="DU71" s="13">
        <v>4</v>
      </c>
      <c r="DV71" s="13">
        <v>6</v>
      </c>
      <c r="DW71" s="13">
        <v>5</v>
      </c>
      <c r="DX71" s="13">
        <v>3</v>
      </c>
      <c r="DY71" s="13">
        <v>2</v>
      </c>
      <c r="DZ71" s="13"/>
      <c r="EA71" s="13">
        <v>4</v>
      </c>
      <c r="EB71" s="13">
        <v>1</v>
      </c>
      <c r="EC71" s="13">
        <v>1</v>
      </c>
      <c r="ED71" s="13">
        <v>5</v>
      </c>
      <c r="EE71" s="13">
        <v>4</v>
      </c>
      <c r="EF71" s="13">
        <v>2</v>
      </c>
      <c r="EG71" s="13">
        <v>2</v>
      </c>
      <c r="EH71" s="13">
        <v>1</v>
      </c>
      <c r="EI71" s="13"/>
      <c r="EJ71" s="13">
        <v>1</v>
      </c>
      <c r="EK71" s="13">
        <v>3</v>
      </c>
      <c r="EL71" s="13"/>
      <c r="EM71" s="13">
        <v>1</v>
      </c>
      <c r="EN71" s="13">
        <v>1</v>
      </c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57">
        <v>769</v>
      </c>
      <c r="FD71" s="13">
        <v>769</v>
      </c>
      <c r="FE71" s="16" t="s">
        <v>77</v>
      </c>
      <c r="FF71" s="13"/>
      <c r="FG71" s="13"/>
      <c r="FH71" s="13">
        <v>1</v>
      </c>
      <c r="FI71" s="13"/>
      <c r="FJ71" s="13"/>
      <c r="FK71" s="13"/>
      <c r="FL71" s="13">
        <v>1</v>
      </c>
      <c r="FM71" s="13">
        <v>2</v>
      </c>
      <c r="FN71" s="13"/>
      <c r="FO71" s="13"/>
      <c r="FP71" s="13">
        <v>1</v>
      </c>
      <c r="FQ71" s="13"/>
      <c r="FR71" s="13">
        <v>2</v>
      </c>
      <c r="FS71" s="13">
        <v>5</v>
      </c>
      <c r="FT71" s="13">
        <v>5</v>
      </c>
      <c r="FU71" s="13">
        <v>4</v>
      </c>
      <c r="FV71" s="13">
        <v>2</v>
      </c>
      <c r="FW71" s="13">
        <v>2</v>
      </c>
      <c r="FX71" s="13">
        <v>3</v>
      </c>
      <c r="FY71" s="13">
        <v>3</v>
      </c>
      <c r="FZ71" s="13">
        <v>12</v>
      </c>
      <c r="GA71" s="13">
        <v>11</v>
      </c>
      <c r="GB71" s="13">
        <v>10</v>
      </c>
      <c r="GC71" s="13">
        <v>8</v>
      </c>
      <c r="GD71" s="13">
        <v>10</v>
      </c>
      <c r="GE71" s="13">
        <v>22</v>
      </c>
      <c r="GF71" s="13">
        <v>18</v>
      </c>
      <c r="GG71" s="13">
        <v>6</v>
      </c>
      <c r="GH71" s="13">
        <v>11</v>
      </c>
      <c r="GI71" s="13">
        <v>13</v>
      </c>
      <c r="GJ71" s="13">
        <v>16</v>
      </c>
      <c r="GK71" s="13">
        <v>15</v>
      </c>
      <c r="GL71" s="13">
        <v>15</v>
      </c>
      <c r="GM71" s="13">
        <v>16</v>
      </c>
      <c r="GN71" s="13">
        <v>8</v>
      </c>
      <c r="GO71" s="13">
        <v>17</v>
      </c>
      <c r="GP71" s="13">
        <v>8</v>
      </c>
      <c r="GQ71" s="13">
        <v>16</v>
      </c>
      <c r="GR71" s="13">
        <v>12</v>
      </c>
      <c r="GS71" s="13">
        <v>10</v>
      </c>
      <c r="GT71" s="13">
        <v>11</v>
      </c>
      <c r="GU71" s="13">
        <v>12</v>
      </c>
      <c r="GV71" s="13">
        <v>11</v>
      </c>
      <c r="GW71" s="13">
        <v>18</v>
      </c>
      <c r="GX71" s="13">
        <v>9</v>
      </c>
      <c r="GY71" s="13">
        <v>12</v>
      </c>
      <c r="GZ71" s="13">
        <v>15</v>
      </c>
      <c r="HA71" s="13">
        <v>18</v>
      </c>
      <c r="HB71" s="13">
        <v>12</v>
      </c>
      <c r="HC71" s="13">
        <v>7</v>
      </c>
      <c r="HD71" s="13">
        <v>17</v>
      </c>
      <c r="HE71" s="13">
        <v>12</v>
      </c>
      <c r="HF71" s="13">
        <v>9</v>
      </c>
      <c r="HG71" s="13">
        <v>10</v>
      </c>
      <c r="HH71" s="13">
        <v>10</v>
      </c>
      <c r="HI71" s="13">
        <v>11</v>
      </c>
      <c r="HJ71" s="13">
        <v>16</v>
      </c>
      <c r="HK71" s="13">
        <v>8</v>
      </c>
      <c r="HL71" s="13">
        <v>14</v>
      </c>
      <c r="HM71" s="13">
        <v>10</v>
      </c>
      <c r="HN71" s="13">
        <v>14</v>
      </c>
      <c r="HO71" s="13">
        <v>9</v>
      </c>
      <c r="HP71" s="13">
        <v>11</v>
      </c>
      <c r="HQ71" s="13">
        <v>7</v>
      </c>
      <c r="HR71" s="13">
        <v>7</v>
      </c>
      <c r="HS71" s="13">
        <v>8</v>
      </c>
      <c r="HT71" s="13">
        <v>6</v>
      </c>
      <c r="HU71" s="13">
        <v>8</v>
      </c>
      <c r="HV71" s="13">
        <v>6</v>
      </c>
      <c r="HW71" s="13">
        <v>9</v>
      </c>
      <c r="HX71" s="13">
        <v>9</v>
      </c>
      <c r="HY71" s="13">
        <v>6</v>
      </c>
      <c r="HZ71" s="13">
        <v>2</v>
      </c>
      <c r="IA71" s="13">
        <v>6</v>
      </c>
      <c r="IB71" s="13">
        <v>2</v>
      </c>
      <c r="IC71" s="13">
        <v>8</v>
      </c>
      <c r="ID71" s="13">
        <v>4</v>
      </c>
      <c r="IE71" s="13">
        <v>3</v>
      </c>
      <c r="IF71" s="13">
        <v>6</v>
      </c>
      <c r="IG71" s="13">
        <v>3</v>
      </c>
      <c r="IH71" s="13">
        <v>4</v>
      </c>
      <c r="II71" s="13">
        <v>7</v>
      </c>
      <c r="IJ71" s="13">
        <v>5</v>
      </c>
      <c r="IK71" s="13">
        <v>4</v>
      </c>
      <c r="IL71" s="13">
        <v>2</v>
      </c>
      <c r="IM71" s="13">
        <v>1</v>
      </c>
      <c r="IN71" s="13">
        <v>2</v>
      </c>
      <c r="IO71" s="13">
        <v>1</v>
      </c>
      <c r="IP71" s="13">
        <v>1</v>
      </c>
      <c r="IQ71" s="13">
        <v>3</v>
      </c>
      <c r="IR71" s="13">
        <v>2</v>
      </c>
      <c r="IS71" s="13"/>
      <c r="IT71" s="13">
        <v>2</v>
      </c>
      <c r="IU71" s="13"/>
      <c r="IV71" s="13"/>
      <c r="IW71" s="13"/>
      <c r="IX71" s="13">
        <v>1</v>
      </c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57">
        <v>696</v>
      </c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>
        <v>1</v>
      </c>
      <c r="KF71" s="13"/>
      <c r="KG71" s="13"/>
      <c r="KH71" s="13">
        <v>2</v>
      </c>
      <c r="KI71" s="13">
        <v>1</v>
      </c>
      <c r="KJ71" s="13"/>
      <c r="KK71" s="13">
        <v>2</v>
      </c>
      <c r="KL71" s="13"/>
      <c r="KM71" s="13">
        <v>1</v>
      </c>
      <c r="KN71" s="13">
        <v>2</v>
      </c>
      <c r="KO71" s="13"/>
      <c r="KP71" s="13">
        <v>2</v>
      </c>
      <c r="KQ71" s="13">
        <v>1</v>
      </c>
      <c r="KR71" s="13"/>
      <c r="KS71" s="13"/>
      <c r="KT71" s="13"/>
      <c r="KU71" s="13">
        <v>1</v>
      </c>
      <c r="KV71" s="13">
        <v>1</v>
      </c>
      <c r="KW71" s="13">
        <v>1</v>
      </c>
      <c r="KX71" s="13">
        <v>1</v>
      </c>
      <c r="KY71" s="13">
        <v>3</v>
      </c>
      <c r="KZ71" s="13"/>
      <c r="LA71" s="13"/>
      <c r="LB71" s="13"/>
      <c r="LC71" s="13"/>
      <c r="LD71" s="13"/>
      <c r="LE71" s="13"/>
      <c r="LF71" s="13"/>
      <c r="LG71" s="13">
        <v>3</v>
      </c>
      <c r="LH71" s="13"/>
      <c r="LI71" s="13"/>
      <c r="LJ71" s="13"/>
      <c r="LK71" s="13">
        <v>1</v>
      </c>
      <c r="LL71" s="13"/>
      <c r="LM71" s="13">
        <v>1</v>
      </c>
      <c r="LN71" s="13"/>
      <c r="LO71" s="13">
        <v>3</v>
      </c>
      <c r="LP71" s="13"/>
      <c r="LQ71" s="13"/>
      <c r="LR71" s="13">
        <v>2</v>
      </c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>
        <v>1</v>
      </c>
      <c r="ME71" s="13"/>
      <c r="MF71" s="13">
        <v>2</v>
      </c>
      <c r="MG71" s="13">
        <v>1</v>
      </c>
      <c r="MH71" s="13"/>
      <c r="MI71" s="13"/>
      <c r="MJ71" s="13"/>
      <c r="MK71" s="13"/>
      <c r="ML71" s="13">
        <v>1</v>
      </c>
      <c r="MM71" s="13"/>
      <c r="MN71" s="13"/>
      <c r="MO71" s="13">
        <v>1</v>
      </c>
      <c r="MP71" s="13"/>
      <c r="MQ71" s="13"/>
      <c r="MR71" s="13">
        <v>2</v>
      </c>
      <c r="MS71" s="13"/>
      <c r="MT71" s="13"/>
      <c r="MU71" s="13">
        <v>1</v>
      </c>
      <c r="MV71" s="13"/>
      <c r="MW71" s="13">
        <v>1</v>
      </c>
      <c r="MX71" s="13"/>
      <c r="MY71" s="13">
        <v>1</v>
      </c>
      <c r="MZ71" s="13">
        <v>1</v>
      </c>
      <c r="NA71" s="13">
        <v>1</v>
      </c>
      <c r="NB71" s="13">
        <v>1</v>
      </c>
      <c r="NC71" s="13"/>
      <c r="ND71" s="13"/>
      <c r="NE71" s="13"/>
      <c r="NF71" s="13">
        <v>1</v>
      </c>
      <c r="NG71" s="13"/>
      <c r="NH71" s="13"/>
      <c r="NI71" s="13"/>
      <c r="NJ71" s="13"/>
      <c r="NK71" s="13"/>
      <c r="NL71" s="13"/>
      <c r="NM71" s="13"/>
      <c r="NN71" s="57">
        <v>44</v>
      </c>
      <c r="NO71" s="13">
        <v>740</v>
      </c>
    </row>
    <row r="72" spans="1:379">
      <c r="A72" s="9" t="s">
        <v>196</v>
      </c>
      <c r="B72" s="235">
        <f t="shared" si="129"/>
        <v>855</v>
      </c>
      <c r="C72" s="235">
        <f t="shared" si="130"/>
        <v>859</v>
      </c>
      <c r="D72" s="235">
        <f t="shared" si="131"/>
        <v>1973</v>
      </c>
      <c r="E72" s="235">
        <f t="shared" si="132"/>
        <v>2059</v>
      </c>
      <c r="F72" s="235">
        <f t="shared" si="133"/>
        <v>4639</v>
      </c>
      <c r="G72" s="235">
        <f t="shared" si="134"/>
        <v>4915</v>
      </c>
      <c r="H72" s="235">
        <f t="shared" si="135"/>
        <v>5093</v>
      </c>
      <c r="I72" s="235">
        <f t="shared" si="136"/>
        <v>4940</v>
      </c>
      <c r="J72" s="235">
        <f t="shared" si="137"/>
        <v>4192</v>
      </c>
      <c r="K72" s="235">
        <f t="shared" si="138"/>
        <v>4178</v>
      </c>
      <c r="L72" s="235">
        <f t="shared" si="139"/>
        <v>2720</v>
      </c>
      <c r="M72" s="235">
        <f t="shared" si="140"/>
        <v>2777</v>
      </c>
      <c r="N72" s="235">
        <f t="shared" si="141"/>
        <v>1439</v>
      </c>
      <c r="O72" s="235">
        <f t="shared" si="142"/>
        <v>1307</v>
      </c>
      <c r="P72" s="235">
        <f t="shared" si="143"/>
        <v>610</v>
      </c>
      <c r="Q72" s="235">
        <f t="shared" si="144"/>
        <v>622</v>
      </c>
      <c r="R72" s="235">
        <f t="shared" si="145"/>
        <v>215</v>
      </c>
      <c r="S72" s="235">
        <f t="shared" si="146"/>
        <v>280</v>
      </c>
      <c r="T72" s="235">
        <f t="shared" si="147"/>
        <v>29</v>
      </c>
      <c r="U72" s="235">
        <f t="shared" si="148"/>
        <v>74</v>
      </c>
      <c r="W72" s="16" t="s">
        <v>195</v>
      </c>
      <c r="X72" s="616">
        <f t="shared" si="108"/>
        <v>47</v>
      </c>
      <c r="Y72" s="616">
        <f t="shared" si="109"/>
        <v>41</v>
      </c>
      <c r="Z72" s="616">
        <f t="shared" si="110"/>
        <v>163</v>
      </c>
      <c r="AA72" s="616">
        <f t="shared" si="111"/>
        <v>208</v>
      </c>
      <c r="AB72" s="616">
        <f t="shared" si="112"/>
        <v>391</v>
      </c>
      <c r="AC72" s="616">
        <f t="shared" si="113"/>
        <v>440</v>
      </c>
      <c r="AD72" s="616">
        <f t="shared" si="114"/>
        <v>434</v>
      </c>
      <c r="AE72" s="616">
        <f t="shared" si="115"/>
        <v>503</v>
      </c>
      <c r="AF72" s="616">
        <f t="shared" si="116"/>
        <v>375</v>
      </c>
      <c r="AG72" s="616">
        <f t="shared" si="117"/>
        <v>458</v>
      </c>
      <c r="AH72" s="616">
        <f t="shared" si="118"/>
        <v>333</v>
      </c>
      <c r="AI72" s="616">
        <f t="shared" si="119"/>
        <v>375</v>
      </c>
      <c r="AJ72" s="616">
        <f t="shared" si="120"/>
        <v>193</v>
      </c>
      <c r="AK72" s="616">
        <f t="shared" si="121"/>
        <v>211</v>
      </c>
      <c r="AL72" s="616">
        <f t="shared" si="122"/>
        <v>117</v>
      </c>
      <c r="AM72" s="616">
        <f t="shared" si="123"/>
        <v>122</v>
      </c>
      <c r="AN72" s="616">
        <f t="shared" si="124"/>
        <v>62</v>
      </c>
      <c r="AO72" s="616">
        <f t="shared" si="125"/>
        <v>74</v>
      </c>
      <c r="AP72" s="616">
        <f t="shared" si="126"/>
        <v>9</v>
      </c>
      <c r="AQ72" s="616">
        <f t="shared" si="127"/>
        <v>17</v>
      </c>
      <c r="AR72" s="616">
        <f t="shared" si="128"/>
        <v>58</v>
      </c>
      <c r="AT72" s="16" t="s">
        <v>195</v>
      </c>
      <c r="AU72" s="13">
        <v>4</v>
      </c>
      <c r="AV72" s="13">
        <v>4</v>
      </c>
      <c r="AW72" s="13">
        <v>2</v>
      </c>
      <c r="AX72" s="13"/>
      <c r="AY72" s="13">
        <v>2</v>
      </c>
      <c r="AZ72" s="13">
        <v>6</v>
      </c>
      <c r="BA72" s="13">
        <v>5</v>
      </c>
      <c r="BB72" s="13">
        <v>7</v>
      </c>
      <c r="BC72" s="13">
        <v>3</v>
      </c>
      <c r="BD72" s="13">
        <v>8</v>
      </c>
      <c r="BE72" s="13">
        <v>4</v>
      </c>
      <c r="BF72" s="13">
        <v>14</v>
      </c>
      <c r="BG72" s="13">
        <v>6</v>
      </c>
      <c r="BH72" s="13">
        <v>13</v>
      </c>
      <c r="BI72" s="13">
        <v>14</v>
      </c>
      <c r="BJ72" s="13">
        <v>19</v>
      </c>
      <c r="BK72" s="13">
        <v>31</v>
      </c>
      <c r="BL72" s="13">
        <v>36</v>
      </c>
      <c r="BM72" s="13">
        <v>33</v>
      </c>
      <c r="BN72" s="13">
        <v>38</v>
      </c>
      <c r="BO72" s="13">
        <v>30</v>
      </c>
      <c r="BP72" s="13">
        <v>41</v>
      </c>
      <c r="BQ72" s="13">
        <v>41</v>
      </c>
      <c r="BR72" s="13">
        <v>41</v>
      </c>
      <c r="BS72" s="13">
        <v>34</v>
      </c>
      <c r="BT72" s="13">
        <v>46</v>
      </c>
      <c r="BU72" s="13">
        <v>50</v>
      </c>
      <c r="BV72" s="13">
        <v>50</v>
      </c>
      <c r="BW72" s="13">
        <v>49</v>
      </c>
      <c r="BX72" s="13">
        <v>58</v>
      </c>
      <c r="BY72" s="13">
        <v>44</v>
      </c>
      <c r="BZ72" s="13">
        <v>61</v>
      </c>
      <c r="CA72" s="13">
        <v>48</v>
      </c>
      <c r="CB72" s="13">
        <v>53</v>
      </c>
      <c r="CC72" s="13">
        <v>61</v>
      </c>
      <c r="CD72" s="13">
        <v>47</v>
      </c>
      <c r="CE72" s="13">
        <v>43</v>
      </c>
      <c r="CF72" s="13">
        <v>61</v>
      </c>
      <c r="CG72" s="13">
        <v>40</v>
      </c>
      <c r="CH72" s="13">
        <v>45</v>
      </c>
      <c r="CI72" s="13">
        <v>63</v>
      </c>
      <c r="CJ72" s="13">
        <v>39</v>
      </c>
      <c r="CK72" s="13">
        <v>40</v>
      </c>
      <c r="CL72" s="13">
        <v>51</v>
      </c>
      <c r="CM72" s="13">
        <v>33</v>
      </c>
      <c r="CN72" s="13">
        <v>50</v>
      </c>
      <c r="CO72" s="13">
        <v>54</v>
      </c>
      <c r="CP72" s="13">
        <v>50</v>
      </c>
      <c r="CQ72" s="13">
        <v>36</v>
      </c>
      <c r="CR72" s="13">
        <v>42</v>
      </c>
      <c r="CS72" s="13">
        <v>36</v>
      </c>
      <c r="CT72" s="13">
        <v>46</v>
      </c>
      <c r="CU72" s="13">
        <v>37</v>
      </c>
      <c r="CV72" s="13">
        <v>28</v>
      </c>
      <c r="CW72" s="13">
        <v>37</v>
      </c>
      <c r="CX72" s="13">
        <v>37</v>
      </c>
      <c r="CY72" s="13">
        <v>53</v>
      </c>
      <c r="CZ72" s="13">
        <v>39</v>
      </c>
      <c r="DA72" s="13">
        <v>27</v>
      </c>
      <c r="DB72" s="13">
        <v>35</v>
      </c>
      <c r="DC72" s="13">
        <v>27</v>
      </c>
      <c r="DD72" s="13">
        <v>22</v>
      </c>
      <c r="DE72" s="13">
        <v>24</v>
      </c>
      <c r="DF72" s="13">
        <v>20</v>
      </c>
      <c r="DG72" s="13">
        <v>19</v>
      </c>
      <c r="DH72" s="13">
        <v>22</v>
      </c>
      <c r="DI72" s="13">
        <v>26</v>
      </c>
      <c r="DJ72" s="13">
        <v>16</v>
      </c>
      <c r="DK72" s="13">
        <v>18</v>
      </c>
      <c r="DL72" s="13">
        <v>17</v>
      </c>
      <c r="DM72" s="13">
        <v>10</v>
      </c>
      <c r="DN72" s="13">
        <v>6</v>
      </c>
      <c r="DO72" s="13">
        <v>22</v>
      </c>
      <c r="DP72" s="13">
        <v>12</v>
      </c>
      <c r="DQ72" s="13">
        <v>15</v>
      </c>
      <c r="DR72" s="13">
        <v>17</v>
      </c>
      <c r="DS72" s="13">
        <v>12</v>
      </c>
      <c r="DT72" s="13">
        <v>7</v>
      </c>
      <c r="DU72" s="13">
        <v>15</v>
      </c>
      <c r="DV72" s="13">
        <v>6</v>
      </c>
      <c r="DW72" s="13">
        <v>8</v>
      </c>
      <c r="DX72" s="13">
        <v>9</v>
      </c>
      <c r="DY72" s="13">
        <v>7</v>
      </c>
      <c r="DZ72" s="13">
        <v>10</v>
      </c>
      <c r="EA72" s="13">
        <v>8</v>
      </c>
      <c r="EB72" s="13">
        <v>7</v>
      </c>
      <c r="EC72" s="13">
        <v>7</v>
      </c>
      <c r="ED72" s="13">
        <v>6</v>
      </c>
      <c r="EE72" s="13">
        <v>6</v>
      </c>
      <c r="EF72" s="13">
        <v>6</v>
      </c>
      <c r="EG72" s="13">
        <v>4</v>
      </c>
      <c r="EH72" s="13">
        <v>2</v>
      </c>
      <c r="EI72" s="13">
        <v>4</v>
      </c>
      <c r="EJ72" s="13">
        <v>2</v>
      </c>
      <c r="EK72" s="13">
        <v>2</v>
      </c>
      <c r="EL72" s="13"/>
      <c r="EM72" s="13"/>
      <c r="EN72" s="13">
        <v>2</v>
      </c>
      <c r="EO72" s="13"/>
      <c r="EP72" s="13">
        <v>1</v>
      </c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57">
        <v>2449</v>
      </c>
      <c r="FD72" s="13">
        <v>2449</v>
      </c>
      <c r="FE72" s="16" t="s">
        <v>195</v>
      </c>
      <c r="FF72" s="13">
        <v>1</v>
      </c>
      <c r="FG72" s="13">
        <v>9</v>
      </c>
      <c r="FH72" s="13">
        <v>5</v>
      </c>
      <c r="FI72" s="13">
        <v>3</v>
      </c>
      <c r="FJ72" s="13">
        <v>4</v>
      </c>
      <c r="FK72" s="13">
        <v>9</v>
      </c>
      <c r="FL72" s="13">
        <v>5</v>
      </c>
      <c r="FM72" s="13">
        <v>3</v>
      </c>
      <c r="FN72" s="13">
        <v>5</v>
      </c>
      <c r="FO72" s="13">
        <v>3</v>
      </c>
      <c r="FP72" s="13">
        <v>7</v>
      </c>
      <c r="FQ72" s="13">
        <v>7</v>
      </c>
      <c r="FR72" s="13">
        <v>8</v>
      </c>
      <c r="FS72" s="13">
        <v>9</v>
      </c>
      <c r="FT72" s="13">
        <v>12</v>
      </c>
      <c r="FU72" s="13">
        <v>19</v>
      </c>
      <c r="FV72" s="13">
        <v>18</v>
      </c>
      <c r="FW72" s="13">
        <v>32</v>
      </c>
      <c r="FX72" s="13">
        <v>18</v>
      </c>
      <c r="FY72" s="13">
        <v>33</v>
      </c>
      <c r="FZ72" s="13">
        <v>17</v>
      </c>
      <c r="GA72" s="13">
        <v>35</v>
      </c>
      <c r="GB72" s="13">
        <v>40</v>
      </c>
      <c r="GC72" s="13">
        <v>35</v>
      </c>
      <c r="GD72" s="13">
        <v>43</v>
      </c>
      <c r="GE72" s="13">
        <v>42</v>
      </c>
      <c r="GF72" s="13">
        <v>41</v>
      </c>
      <c r="GG72" s="13">
        <v>43</v>
      </c>
      <c r="GH72" s="13">
        <v>44</v>
      </c>
      <c r="GI72" s="13">
        <v>51</v>
      </c>
      <c r="GJ72" s="13">
        <v>47</v>
      </c>
      <c r="GK72" s="13">
        <v>47</v>
      </c>
      <c r="GL72" s="13">
        <v>44</v>
      </c>
      <c r="GM72" s="13">
        <v>48</v>
      </c>
      <c r="GN72" s="13">
        <v>51</v>
      </c>
      <c r="GO72" s="13">
        <v>39</v>
      </c>
      <c r="GP72" s="13">
        <v>36</v>
      </c>
      <c r="GQ72" s="13">
        <v>33</v>
      </c>
      <c r="GR72" s="13">
        <v>44</v>
      </c>
      <c r="GS72" s="13">
        <v>45</v>
      </c>
      <c r="GT72" s="13">
        <v>29</v>
      </c>
      <c r="GU72" s="13">
        <v>43</v>
      </c>
      <c r="GV72" s="13">
        <v>27</v>
      </c>
      <c r="GW72" s="13">
        <v>51</v>
      </c>
      <c r="GX72" s="13">
        <v>31</v>
      </c>
      <c r="GY72" s="13">
        <v>35</v>
      </c>
      <c r="GZ72" s="13">
        <v>52</v>
      </c>
      <c r="HA72" s="13">
        <v>35</v>
      </c>
      <c r="HB72" s="13">
        <v>34</v>
      </c>
      <c r="HC72" s="13">
        <v>38</v>
      </c>
      <c r="HD72" s="13">
        <v>26</v>
      </c>
      <c r="HE72" s="13">
        <v>43</v>
      </c>
      <c r="HF72" s="13">
        <v>30</v>
      </c>
      <c r="HG72" s="13">
        <v>37</v>
      </c>
      <c r="HH72" s="13">
        <v>36</v>
      </c>
      <c r="HI72" s="13">
        <v>31</v>
      </c>
      <c r="HJ72" s="13">
        <v>33</v>
      </c>
      <c r="HK72" s="13">
        <v>38</v>
      </c>
      <c r="HL72" s="13">
        <v>30</v>
      </c>
      <c r="HM72" s="13">
        <v>29</v>
      </c>
      <c r="HN72" s="13">
        <v>26</v>
      </c>
      <c r="HO72" s="13">
        <v>26</v>
      </c>
      <c r="HP72" s="13">
        <v>16</v>
      </c>
      <c r="HQ72" s="13">
        <v>23</v>
      </c>
      <c r="HR72" s="13">
        <v>23</v>
      </c>
      <c r="HS72" s="13">
        <v>17</v>
      </c>
      <c r="HT72" s="13">
        <v>17</v>
      </c>
      <c r="HU72" s="13">
        <v>17</v>
      </c>
      <c r="HV72" s="13">
        <v>17</v>
      </c>
      <c r="HW72" s="13">
        <v>11</v>
      </c>
      <c r="HX72" s="13">
        <v>20</v>
      </c>
      <c r="HY72" s="13">
        <v>15</v>
      </c>
      <c r="HZ72" s="13">
        <v>11</v>
      </c>
      <c r="IA72" s="13">
        <v>13</v>
      </c>
      <c r="IB72" s="13">
        <v>6</v>
      </c>
      <c r="IC72" s="13">
        <v>12</v>
      </c>
      <c r="ID72" s="13">
        <v>10</v>
      </c>
      <c r="IE72" s="13">
        <v>14</v>
      </c>
      <c r="IF72" s="13">
        <v>8</v>
      </c>
      <c r="IG72" s="13">
        <v>8</v>
      </c>
      <c r="IH72" s="13">
        <v>4</v>
      </c>
      <c r="II72" s="13">
        <v>9</v>
      </c>
      <c r="IJ72" s="13">
        <v>5</v>
      </c>
      <c r="IK72" s="13">
        <v>7</v>
      </c>
      <c r="IL72" s="13">
        <v>6</v>
      </c>
      <c r="IM72" s="13">
        <v>12</v>
      </c>
      <c r="IN72" s="13">
        <v>6</v>
      </c>
      <c r="IO72" s="13">
        <v>3</v>
      </c>
      <c r="IP72" s="13">
        <v>6</v>
      </c>
      <c r="IQ72" s="13">
        <v>4</v>
      </c>
      <c r="IR72" s="13">
        <v>4</v>
      </c>
      <c r="IS72" s="13">
        <v>3</v>
      </c>
      <c r="IT72" s="13">
        <v>1</v>
      </c>
      <c r="IU72" s="13"/>
      <c r="IV72" s="13"/>
      <c r="IW72" s="13">
        <v>1</v>
      </c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57">
        <v>2124</v>
      </c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>
        <v>1</v>
      </c>
      <c r="JU72" s="13">
        <v>1</v>
      </c>
      <c r="JV72" s="13"/>
      <c r="JW72" s="13"/>
      <c r="JX72" s="13"/>
      <c r="JY72" s="13"/>
      <c r="JZ72" s="13"/>
      <c r="KA72" s="13"/>
      <c r="KB72" s="13"/>
      <c r="KC72" s="13">
        <v>2</v>
      </c>
      <c r="KD72" s="13">
        <v>1</v>
      </c>
      <c r="KE72" s="13"/>
      <c r="KF72" s="13">
        <v>1</v>
      </c>
      <c r="KG72" s="13">
        <v>1</v>
      </c>
      <c r="KH72" s="13">
        <v>2</v>
      </c>
      <c r="KI72" s="13"/>
      <c r="KJ72" s="13">
        <v>1</v>
      </c>
      <c r="KK72" s="13"/>
      <c r="KL72" s="13">
        <v>2</v>
      </c>
      <c r="KM72" s="13">
        <v>2</v>
      </c>
      <c r="KN72" s="13">
        <v>5</v>
      </c>
      <c r="KO72" s="13">
        <v>1</v>
      </c>
      <c r="KP72" s="13">
        <v>1</v>
      </c>
      <c r="KQ72" s="13">
        <v>2</v>
      </c>
      <c r="KR72" s="13"/>
      <c r="KS72" s="13">
        <v>3</v>
      </c>
      <c r="KT72" s="13"/>
      <c r="KU72" s="13">
        <v>3</v>
      </c>
      <c r="KV72" s="13"/>
      <c r="KW72" s="13">
        <v>1</v>
      </c>
      <c r="KX72" s="13">
        <v>1</v>
      </c>
      <c r="KY72" s="13">
        <v>1</v>
      </c>
      <c r="KZ72" s="13">
        <v>1</v>
      </c>
      <c r="LA72" s="13">
        <v>2</v>
      </c>
      <c r="LB72" s="13"/>
      <c r="LC72" s="13">
        <v>1</v>
      </c>
      <c r="LD72" s="13"/>
      <c r="LE72" s="13">
        <v>2</v>
      </c>
      <c r="LF72" s="13">
        <v>1</v>
      </c>
      <c r="LG72" s="13">
        <v>1</v>
      </c>
      <c r="LH72" s="13"/>
      <c r="LI72" s="13">
        <v>1</v>
      </c>
      <c r="LJ72" s="13"/>
      <c r="LK72" s="13"/>
      <c r="LL72" s="13"/>
      <c r="LM72" s="13"/>
      <c r="LN72" s="13">
        <v>1</v>
      </c>
      <c r="LO72" s="13">
        <v>1</v>
      </c>
      <c r="LP72" s="13">
        <v>1</v>
      </c>
      <c r="LQ72" s="13">
        <v>1</v>
      </c>
      <c r="LR72" s="13"/>
      <c r="LS72" s="13"/>
      <c r="LT72" s="13"/>
      <c r="LU72" s="13"/>
      <c r="LV72" s="13"/>
      <c r="LW72" s="13"/>
      <c r="LX72" s="13">
        <v>2</v>
      </c>
      <c r="LY72" s="13"/>
      <c r="LZ72" s="13"/>
      <c r="MA72" s="13"/>
      <c r="MB72" s="13"/>
      <c r="MC72" s="13"/>
      <c r="MD72" s="13"/>
      <c r="ME72" s="13">
        <v>1</v>
      </c>
      <c r="MF72" s="13">
        <v>1</v>
      </c>
      <c r="MG72" s="13"/>
      <c r="MH72" s="13">
        <v>1</v>
      </c>
      <c r="MI72" s="13"/>
      <c r="MJ72" s="13"/>
      <c r="MK72" s="13"/>
      <c r="ML72" s="13"/>
      <c r="MM72" s="13"/>
      <c r="MN72" s="13">
        <v>1</v>
      </c>
      <c r="MO72" s="13"/>
      <c r="MP72" s="13">
        <v>1</v>
      </c>
      <c r="MQ72" s="13"/>
      <c r="MR72" s="13">
        <v>1</v>
      </c>
      <c r="MS72" s="13"/>
      <c r="MT72" s="13">
        <v>1</v>
      </c>
      <c r="MU72" s="13"/>
      <c r="MV72" s="13"/>
      <c r="MW72" s="13">
        <v>1</v>
      </c>
      <c r="MX72" s="13"/>
      <c r="MY72" s="13">
        <v>1</v>
      </c>
      <c r="MZ72" s="13">
        <v>1</v>
      </c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>
        <v>1</v>
      </c>
      <c r="NN72" s="57">
        <v>58</v>
      </c>
      <c r="NO72" s="13">
        <v>2182</v>
      </c>
    </row>
    <row r="73" spans="1:379">
      <c r="A73" s="9" t="s">
        <v>197</v>
      </c>
      <c r="B73" s="235">
        <f t="shared" si="129"/>
        <v>55</v>
      </c>
      <c r="C73" s="235">
        <f t="shared" si="130"/>
        <v>44</v>
      </c>
      <c r="D73" s="235">
        <f t="shared" si="131"/>
        <v>133</v>
      </c>
      <c r="E73" s="235">
        <f t="shared" si="132"/>
        <v>150</v>
      </c>
      <c r="F73" s="235">
        <f t="shared" si="133"/>
        <v>401</v>
      </c>
      <c r="G73" s="235">
        <f t="shared" si="134"/>
        <v>447</v>
      </c>
      <c r="H73" s="235">
        <f t="shared" si="135"/>
        <v>445</v>
      </c>
      <c r="I73" s="235">
        <f t="shared" si="136"/>
        <v>406</v>
      </c>
      <c r="J73" s="235">
        <f t="shared" si="137"/>
        <v>382</v>
      </c>
      <c r="K73" s="235">
        <f t="shared" si="138"/>
        <v>419</v>
      </c>
      <c r="L73" s="235">
        <f t="shared" si="139"/>
        <v>273</v>
      </c>
      <c r="M73" s="235">
        <f t="shared" si="140"/>
        <v>254</v>
      </c>
      <c r="N73" s="235">
        <f t="shared" si="141"/>
        <v>141</v>
      </c>
      <c r="O73" s="235">
        <f t="shared" si="142"/>
        <v>106</v>
      </c>
      <c r="P73" s="235">
        <f t="shared" si="143"/>
        <v>63</v>
      </c>
      <c r="Q73" s="235">
        <f t="shared" si="144"/>
        <v>49</v>
      </c>
      <c r="R73" s="235">
        <f t="shared" si="145"/>
        <v>18</v>
      </c>
      <c r="S73" s="235">
        <f t="shared" si="146"/>
        <v>28</v>
      </c>
      <c r="T73" s="235">
        <f t="shared" si="147"/>
        <v>3</v>
      </c>
      <c r="U73" s="235">
        <f t="shared" si="148"/>
        <v>6</v>
      </c>
      <c r="W73" s="16" t="s">
        <v>79</v>
      </c>
      <c r="X73" s="616">
        <f t="shared" si="108"/>
        <v>11</v>
      </c>
      <c r="Y73" s="616">
        <f t="shared" si="109"/>
        <v>11</v>
      </c>
      <c r="Z73" s="616">
        <f t="shared" si="110"/>
        <v>87</v>
      </c>
      <c r="AA73" s="616">
        <f t="shared" si="111"/>
        <v>105</v>
      </c>
      <c r="AB73" s="616">
        <f t="shared" si="112"/>
        <v>197</v>
      </c>
      <c r="AC73" s="616">
        <f t="shared" si="113"/>
        <v>204</v>
      </c>
      <c r="AD73" s="616">
        <f t="shared" si="114"/>
        <v>159</v>
      </c>
      <c r="AE73" s="616">
        <f t="shared" si="115"/>
        <v>180</v>
      </c>
      <c r="AF73" s="616">
        <f t="shared" si="116"/>
        <v>177</v>
      </c>
      <c r="AG73" s="616">
        <f t="shared" si="117"/>
        <v>194</v>
      </c>
      <c r="AH73" s="616">
        <f t="shared" si="118"/>
        <v>124</v>
      </c>
      <c r="AI73" s="616">
        <f t="shared" si="119"/>
        <v>143</v>
      </c>
      <c r="AJ73" s="616">
        <f t="shared" si="120"/>
        <v>114</v>
      </c>
      <c r="AK73" s="616">
        <f t="shared" si="121"/>
        <v>89</v>
      </c>
      <c r="AL73" s="616">
        <f t="shared" si="122"/>
        <v>43</v>
      </c>
      <c r="AM73" s="616">
        <f t="shared" si="123"/>
        <v>62</v>
      </c>
      <c r="AN73" s="616">
        <f t="shared" si="124"/>
        <v>14</v>
      </c>
      <c r="AO73" s="616">
        <f t="shared" si="125"/>
        <v>34</v>
      </c>
      <c r="AP73" s="616">
        <f t="shared" si="126"/>
        <v>2</v>
      </c>
      <c r="AQ73" s="616">
        <f t="shared" si="127"/>
        <v>9</v>
      </c>
      <c r="AR73" s="616">
        <f t="shared" si="128"/>
        <v>16</v>
      </c>
      <c r="AT73" s="16" t="s">
        <v>79</v>
      </c>
      <c r="AU73" s="13"/>
      <c r="AV73" s="13">
        <v>1</v>
      </c>
      <c r="AW73" s="13">
        <v>1</v>
      </c>
      <c r="AX73" s="13">
        <v>3</v>
      </c>
      <c r="AY73" s="13">
        <v>2</v>
      </c>
      <c r="AZ73" s="13"/>
      <c r="BA73" s="13">
        <v>2</v>
      </c>
      <c r="BB73" s="13">
        <v>1</v>
      </c>
      <c r="BC73" s="13"/>
      <c r="BD73" s="13">
        <v>1</v>
      </c>
      <c r="BE73" s="13">
        <v>1</v>
      </c>
      <c r="BF73" s="13"/>
      <c r="BG73" s="13"/>
      <c r="BH73" s="13">
        <v>6</v>
      </c>
      <c r="BI73" s="13">
        <v>10</v>
      </c>
      <c r="BJ73" s="13">
        <v>5</v>
      </c>
      <c r="BK73" s="13">
        <v>9</v>
      </c>
      <c r="BL73" s="13">
        <v>30</v>
      </c>
      <c r="BM73" s="13">
        <v>25</v>
      </c>
      <c r="BN73" s="13">
        <v>19</v>
      </c>
      <c r="BO73" s="13">
        <v>16</v>
      </c>
      <c r="BP73" s="13">
        <v>16</v>
      </c>
      <c r="BQ73" s="13">
        <v>20</v>
      </c>
      <c r="BR73" s="13">
        <v>18</v>
      </c>
      <c r="BS73" s="13">
        <v>21</v>
      </c>
      <c r="BT73" s="13">
        <v>11</v>
      </c>
      <c r="BU73" s="13">
        <v>21</v>
      </c>
      <c r="BV73" s="13">
        <v>24</v>
      </c>
      <c r="BW73" s="13">
        <v>27</v>
      </c>
      <c r="BX73" s="13">
        <v>30</v>
      </c>
      <c r="BY73" s="13">
        <v>22</v>
      </c>
      <c r="BZ73" s="13">
        <v>16</v>
      </c>
      <c r="CA73" s="13">
        <v>15</v>
      </c>
      <c r="CB73" s="13">
        <v>16</v>
      </c>
      <c r="CC73" s="13">
        <v>18</v>
      </c>
      <c r="CD73" s="13">
        <v>18</v>
      </c>
      <c r="CE73" s="13">
        <v>15</v>
      </c>
      <c r="CF73" s="13">
        <v>20</v>
      </c>
      <c r="CG73" s="13">
        <v>22</v>
      </c>
      <c r="CH73" s="13">
        <v>18</v>
      </c>
      <c r="CI73" s="13">
        <v>18</v>
      </c>
      <c r="CJ73" s="13">
        <v>18</v>
      </c>
      <c r="CK73" s="13">
        <v>20</v>
      </c>
      <c r="CL73" s="13">
        <v>28</v>
      </c>
      <c r="CM73" s="13">
        <v>24</v>
      </c>
      <c r="CN73" s="13">
        <v>24</v>
      </c>
      <c r="CO73" s="13">
        <v>12</v>
      </c>
      <c r="CP73" s="13">
        <v>17</v>
      </c>
      <c r="CQ73" s="13">
        <v>17</v>
      </c>
      <c r="CR73" s="13">
        <v>16</v>
      </c>
      <c r="CS73" s="13">
        <v>12</v>
      </c>
      <c r="CT73" s="13">
        <v>15</v>
      </c>
      <c r="CU73" s="13">
        <v>10</v>
      </c>
      <c r="CV73" s="13">
        <v>15</v>
      </c>
      <c r="CW73" s="13">
        <v>14</v>
      </c>
      <c r="CX73" s="13">
        <v>12</v>
      </c>
      <c r="CY73" s="13">
        <v>23</v>
      </c>
      <c r="CZ73" s="13">
        <v>9</v>
      </c>
      <c r="DA73" s="13">
        <v>21</v>
      </c>
      <c r="DB73" s="13">
        <v>12</v>
      </c>
      <c r="DC73" s="13">
        <v>13</v>
      </c>
      <c r="DD73" s="13">
        <v>8</v>
      </c>
      <c r="DE73" s="13">
        <v>6</v>
      </c>
      <c r="DF73" s="13">
        <v>13</v>
      </c>
      <c r="DG73" s="13">
        <v>15</v>
      </c>
      <c r="DH73" s="13">
        <v>7</v>
      </c>
      <c r="DI73" s="13">
        <v>9</v>
      </c>
      <c r="DJ73" s="13">
        <v>3</v>
      </c>
      <c r="DK73" s="13">
        <v>5</v>
      </c>
      <c r="DL73" s="13">
        <v>10</v>
      </c>
      <c r="DM73" s="13">
        <v>7</v>
      </c>
      <c r="DN73" s="13">
        <v>12</v>
      </c>
      <c r="DO73" s="13">
        <v>5</v>
      </c>
      <c r="DP73" s="13">
        <v>7</v>
      </c>
      <c r="DQ73" s="13">
        <v>5</v>
      </c>
      <c r="DR73" s="13">
        <v>6</v>
      </c>
      <c r="DS73" s="13">
        <v>8</v>
      </c>
      <c r="DT73" s="13">
        <v>7</v>
      </c>
      <c r="DU73" s="13">
        <v>3</v>
      </c>
      <c r="DV73" s="13">
        <v>2</v>
      </c>
      <c r="DW73" s="13">
        <v>2</v>
      </c>
      <c r="DX73" s="13">
        <v>6</v>
      </c>
      <c r="DY73" s="13">
        <v>4</v>
      </c>
      <c r="DZ73" s="13">
        <v>5</v>
      </c>
      <c r="EA73" s="13">
        <v>3</v>
      </c>
      <c r="EB73" s="13">
        <v>1</v>
      </c>
      <c r="EC73" s="13">
        <v>3</v>
      </c>
      <c r="ED73" s="13">
        <v>6</v>
      </c>
      <c r="EE73" s="13">
        <v>3</v>
      </c>
      <c r="EF73" s="13">
        <v>1</v>
      </c>
      <c r="EG73" s="13">
        <v>3</v>
      </c>
      <c r="EH73" s="13">
        <v>2</v>
      </c>
      <c r="EI73" s="13"/>
      <c r="EJ73" s="13">
        <v>1</v>
      </c>
      <c r="EK73" s="13">
        <v>1</v>
      </c>
      <c r="EL73" s="13"/>
      <c r="EM73" s="13"/>
      <c r="EN73" s="13"/>
      <c r="EO73" s="13">
        <v>2</v>
      </c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57">
        <v>1031</v>
      </c>
      <c r="FD73" s="13">
        <v>1031</v>
      </c>
      <c r="FE73" s="16" t="s">
        <v>79</v>
      </c>
      <c r="FF73" s="13"/>
      <c r="FG73" s="13">
        <v>4</v>
      </c>
      <c r="FH73" s="13"/>
      <c r="FI73" s="13">
        <v>1</v>
      </c>
      <c r="FJ73" s="13">
        <v>1</v>
      </c>
      <c r="FK73" s="13">
        <v>1</v>
      </c>
      <c r="FL73" s="13">
        <v>1</v>
      </c>
      <c r="FM73" s="13">
        <v>1</v>
      </c>
      <c r="FN73" s="13">
        <v>2</v>
      </c>
      <c r="FO73" s="13"/>
      <c r="FP73" s="13"/>
      <c r="FQ73" s="13">
        <v>1</v>
      </c>
      <c r="FR73" s="13">
        <v>2</v>
      </c>
      <c r="FS73" s="13">
        <v>2</v>
      </c>
      <c r="FT73" s="13">
        <v>5</v>
      </c>
      <c r="FU73" s="13">
        <v>9</v>
      </c>
      <c r="FV73" s="13">
        <v>10</v>
      </c>
      <c r="FW73" s="13">
        <v>25</v>
      </c>
      <c r="FX73" s="13">
        <v>15</v>
      </c>
      <c r="FY73" s="13">
        <v>18</v>
      </c>
      <c r="FZ73" s="13">
        <v>22</v>
      </c>
      <c r="GA73" s="13">
        <v>18</v>
      </c>
      <c r="GB73" s="13">
        <v>8</v>
      </c>
      <c r="GC73" s="13">
        <v>21</v>
      </c>
      <c r="GD73" s="13">
        <v>22</v>
      </c>
      <c r="GE73" s="13">
        <v>20</v>
      </c>
      <c r="GF73" s="13">
        <v>21</v>
      </c>
      <c r="GG73" s="13">
        <v>15</v>
      </c>
      <c r="GH73" s="13">
        <v>22</v>
      </c>
      <c r="GI73" s="13">
        <v>28</v>
      </c>
      <c r="GJ73" s="13">
        <v>21</v>
      </c>
      <c r="GK73" s="13">
        <v>18</v>
      </c>
      <c r="GL73" s="13">
        <v>22</v>
      </c>
      <c r="GM73" s="13">
        <v>11</v>
      </c>
      <c r="GN73" s="13">
        <v>13</v>
      </c>
      <c r="GO73" s="13">
        <v>15</v>
      </c>
      <c r="GP73" s="13">
        <v>18</v>
      </c>
      <c r="GQ73" s="13">
        <v>14</v>
      </c>
      <c r="GR73" s="13">
        <v>9</v>
      </c>
      <c r="GS73" s="13">
        <v>18</v>
      </c>
      <c r="GT73" s="13">
        <v>15</v>
      </c>
      <c r="GU73" s="13">
        <v>16</v>
      </c>
      <c r="GV73" s="13">
        <v>11</v>
      </c>
      <c r="GW73" s="13">
        <v>26</v>
      </c>
      <c r="GX73" s="13">
        <v>23</v>
      </c>
      <c r="GY73" s="13">
        <v>19</v>
      </c>
      <c r="GZ73" s="13">
        <v>18</v>
      </c>
      <c r="HA73" s="13">
        <v>15</v>
      </c>
      <c r="HB73" s="13">
        <v>18</v>
      </c>
      <c r="HC73" s="13">
        <v>16</v>
      </c>
      <c r="HD73" s="13">
        <v>5</v>
      </c>
      <c r="HE73" s="13">
        <v>16</v>
      </c>
      <c r="HF73" s="13">
        <v>10</v>
      </c>
      <c r="HG73" s="13">
        <v>8</v>
      </c>
      <c r="HH73" s="13">
        <v>15</v>
      </c>
      <c r="HI73" s="13">
        <v>15</v>
      </c>
      <c r="HJ73" s="13">
        <v>14</v>
      </c>
      <c r="HK73" s="13">
        <v>17</v>
      </c>
      <c r="HL73" s="13">
        <v>13</v>
      </c>
      <c r="HM73" s="13">
        <v>11</v>
      </c>
      <c r="HN73" s="13">
        <v>15</v>
      </c>
      <c r="HO73" s="13">
        <v>13</v>
      </c>
      <c r="HP73" s="13">
        <v>12</v>
      </c>
      <c r="HQ73" s="13">
        <v>11</v>
      </c>
      <c r="HR73" s="13">
        <v>10</v>
      </c>
      <c r="HS73" s="13">
        <v>11</v>
      </c>
      <c r="HT73" s="13">
        <v>9</v>
      </c>
      <c r="HU73" s="13">
        <v>7</v>
      </c>
      <c r="HV73" s="13">
        <v>11</v>
      </c>
      <c r="HW73" s="13">
        <v>15</v>
      </c>
      <c r="HX73" s="13">
        <v>4</v>
      </c>
      <c r="HY73" s="13">
        <v>8</v>
      </c>
      <c r="HZ73" s="13">
        <v>2</v>
      </c>
      <c r="IA73" s="13">
        <v>7</v>
      </c>
      <c r="IB73" s="13">
        <v>4</v>
      </c>
      <c r="IC73" s="13">
        <v>5</v>
      </c>
      <c r="ID73" s="13">
        <v>5</v>
      </c>
      <c r="IE73" s="13">
        <v>4</v>
      </c>
      <c r="IF73" s="13">
        <v>3</v>
      </c>
      <c r="IG73" s="13">
        <v>1</v>
      </c>
      <c r="IH73" s="13">
        <v>2</v>
      </c>
      <c r="II73" s="13">
        <v>1</v>
      </c>
      <c r="IJ73" s="13">
        <v>1</v>
      </c>
      <c r="IK73" s="13">
        <v>2</v>
      </c>
      <c r="IL73" s="13">
        <v>1</v>
      </c>
      <c r="IM73" s="13">
        <v>1</v>
      </c>
      <c r="IN73" s="13">
        <v>3</v>
      </c>
      <c r="IO73" s="13">
        <v>2</v>
      </c>
      <c r="IP73" s="13"/>
      <c r="IQ73" s="13">
        <v>1</v>
      </c>
      <c r="IR73" s="13"/>
      <c r="IS73" s="13">
        <v>2</v>
      </c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57">
        <v>928</v>
      </c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>
        <v>1</v>
      </c>
      <c r="JZ73" s="13">
        <v>1</v>
      </c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>
        <v>1</v>
      </c>
      <c r="KP73" s="13"/>
      <c r="KQ73" s="13">
        <v>1</v>
      </c>
      <c r="KR73" s="13"/>
      <c r="KS73" s="13"/>
      <c r="KT73" s="13"/>
      <c r="KU73" s="13"/>
      <c r="KV73" s="13">
        <v>1</v>
      </c>
      <c r="KW73" s="13"/>
      <c r="KX73" s="13"/>
      <c r="KY73" s="13"/>
      <c r="KZ73" s="13"/>
      <c r="LA73" s="13"/>
      <c r="LB73" s="13"/>
      <c r="LC73" s="13"/>
      <c r="LD73" s="13">
        <v>1</v>
      </c>
      <c r="LE73" s="13"/>
      <c r="LF73" s="13"/>
      <c r="LG73" s="13"/>
      <c r="LH73" s="13"/>
      <c r="LI73" s="13"/>
      <c r="LJ73" s="13"/>
      <c r="LK73" s="13"/>
      <c r="LL73" s="13">
        <v>1</v>
      </c>
      <c r="LM73" s="13">
        <v>1</v>
      </c>
      <c r="LN73" s="13"/>
      <c r="LO73" s="13"/>
      <c r="LP73" s="13"/>
      <c r="LQ73" s="13"/>
      <c r="LR73" s="13"/>
      <c r="LS73" s="13">
        <v>1</v>
      </c>
      <c r="LT73" s="13"/>
      <c r="LU73" s="13"/>
      <c r="LV73" s="13"/>
      <c r="LW73" s="13"/>
      <c r="LX73" s="13">
        <v>1</v>
      </c>
      <c r="LY73" s="13"/>
      <c r="LZ73" s="13"/>
      <c r="MA73" s="13">
        <v>1</v>
      </c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>
        <v>1</v>
      </c>
      <c r="MO73" s="13">
        <v>1</v>
      </c>
      <c r="MP73" s="13"/>
      <c r="MQ73" s="13"/>
      <c r="MR73" s="13"/>
      <c r="MS73" s="13"/>
      <c r="MT73" s="13"/>
      <c r="MU73" s="13">
        <v>1</v>
      </c>
      <c r="MV73" s="13"/>
      <c r="MW73" s="13"/>
      <c r="MX73" s="13">
        <v>2</v>
      </c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57">
        <v>16</v>
      </c>
      <c r="NO73" s="13">
        <v>944</v>
      </c>
    </row>
    <row r="74" spans="1:379">
      <c r="A74" s="9" t="s">
        <v>85</v>
      </c>
      <c r="B74" s="235">
        <f t="shared" si="129"/>
        <v>309</v>
      </c>
      <c r="C74" s="235">
        <f t="shared" si="130"/>
        <v>270</v>
      </c>
      <c r="D74" s="235">
        <f t="shared" si="131"/>
        <v>579</v>
      </c>
      <c r="E74" s="235">
        <f t="shared" si="132"/>
        <v>646</v>
      </c>
      <c r="F74" s="235">
        <f t="shared" si="133"/>
        <v>2465</v>
      </c>
      <c r="G74" s="235">
        <f t="shared" si="134"/>
        <v>2341</v>
      </c>
      <c r="H74" s="235">
        <f t="shared" si="135"/>
        <v>2799</v>
      </c>
      <c r="I74" s="235">
        <f t="shared" si="136"/>
        <v>2482</v>
      </c>
      <c r="J74" s="235">
        <f t="shared" si="137"/>
        <v>2147</v>
      </c>
      <c r="K74" s="235">
        <f t="shared" si="138"/>
        <v>2047</v>
      </c>
      <c r="L74" s="235">
        <f t="shared" si="139"/>
        <v>1282</v>
      </c>
      <c r="M74" s="235">
        <f t="shared" si="140"/>
        <v>1208</v>
      </c>
      <c r="N74" s="235">
        <f t="shared" si="141"/>
        <v>657</v>
      </c>
      <c r="O74" s="235">
        <f t="shared" si="142"/>
        <v>545</v>
      </c>
      <c r="P74" s="235">
        <f t="shared" si="143"/>
        <v>263</v>
      </c>
      <c r="Q74" s="235">
        <f t="shared" si="144"/>
        <v>265</v>
      </c>
      <c r="R74" s="235">
        <f t="shared" si="145"/>
        <v>94</v>
      </c>
      <c r="S74" s="235">
        <f t="shared" si="146"/>
        <v>118</v>
      </c>
      <c r="T74" s="235">
        <f t="shared" si="147"/>
        <v>11</v>
      </c>
      <c r="U74" s="235">
        <f t="shared" si="148"/>
        <v>17</v>
      </c>
      <c r="W74" s="16" t="s">
        <v>80</v>
      </c>
      <c r="X74" s="616">
        <f t="shared" si="108"/>
        <v>11</v>
      </c>
      <c r="Y74" s="616">
        <f t="shared" si="109"/>
        <v>9</v>
      </c>
      <c r="Z74" s="616">
        <f t="shared" si="110"/>
        <v>75</v>
      </c>
      <c r="AA74" s="616">
        <f t="shared" si="111"/>
        <v>106</v>
      </c>
      <c r="AB74" s="616">
        <f t="shared" si="112"/>
        <v>252</v>
      </c>
      <c r="AC74" s="616">
        <f t="shared" si="113"/>
        <v>287</v>
      </c>
      <c r="AD74" s="616">
        <f t="shared" si="114"/>
        <v>302</v>
      </c>
      <c r="AE74" s="616">
        <f t="shared" si="115"/>
        <v>321</v>
      </c>
      <c r="AF74" s="616">
        <f t="shared" si="116"/>
        <v>295</v>
      </c>
      <c r="AG74" s="616">
        <f t="shared" si="117"/>
        <v>270</v>
      </c>
      <c r="AH74" s="616">
        <f t="shared" si="118"/>
        <v>221</v>
      </c>
      <c r="AI74" s="616">
        <f t="shared" si="119"/>
        <v>193</v>
      </c>
      <c r="AJ74" s="616">
        <f t="shared" si="120"/>
        <v>125</v>
      </c>
      <c r="AK74" s="616">
        <f t="shared" si="121"/>
        <v>120</v>
      </c>
      <c r="AL74" s="616">
        <f t="shared" si="122"/>
        <v>69</v>
      </c>
      <c r="AM74" s="616">
        <f t="shared" si="123"/>
        <v>67</v>
      </c>
      <c r="AN74" s="616">
        <f t="shared" si="124"/>
        <v>30</v>
      </c>
      <c r="AO74" s="616">
        <f t="shared" si="125"/>
        <v>36</v>
      </c>
      <c r="AP74" s="616">
        <f t="shared" si="126"/>
        <v>11</v>
      </c>
      <c r="AQ74" s="616">
        <f t="shared" si="127"/>
        <v>10</v>
      </c>
      <c r="AR74" s="616">
        <f t="shared" si="128"/>
        <v>17</v>
      </c>
      <c r="AT74" s="16" t="s">
        <v>80</v>
      </c>
      <c r="AU74" s="13">
        <v>1</v>
      </c>
      <c r="AV74" s="13">
        <v>2</v>
      </c>
      <c r="AW74" s="13"/>
      <c r="AX74" s="13"/>
      <c r="AY74" s="13"/>
      <c r="AZ74" s="13">
        <v>1</v>
      </c>
      <c r="BA74" s="13">
        <v>2</v>
      </c>
      <c r="BB74" s="13"/>
      <c r="BC74" s="13"/>
      <c r="BD74" s="13">
        <v>3</v>
      </c>
      <c r="BE74" s="13">
        <v>3</v>
      </c>
      <c r="BF74" s="13">
        <v>5</v>
      </c>
      <c r="BG74" s="13">
        <v>2</v>
      </c>
      <c r="BH74" s="13">
        <v>6</v>
      </c>
      <c r="BI74" s="13">
        <v>15</v>
      </c>
      <c r="BJ74" s="13">
        <v>10</v>
      </c>
      <c r="BK74" s="13">
        <v>10</v>
      </c>
      <c r="BL74" s="13">
        <v>19</v>
      </c>
      <c r="BM74" s="13">
        <v>14</v>
      </c>
      <c r="BN74" s="13">
        <v>22</v>
      </c>
      <c r="BO74" s="13">
        <v>20</v>
      </c>
      <c r="BP74" s="13">
        <v>16</v>
      </c>
      <c r="BQ74" s="13">
        <v>28</v>
      </c>
      <c r="BR74" s="13">
        <v>27</v>
      </c>
      <c r="BS74" s="13">
        <v>29</v>
      </c>
      <c r="BT74" s="13">
        <v>38</v>
      </c>
      <c r="BU74" s="13">
        <v>42</v>
      </c>
      <c r="BV74" s="13">
        <v>31</v>
      </c>
      <c r="BW74" s="13">
        <v>29</v>
      </c>
      <c r="BX74" s="13">
        <v>27</v>
      </c>
      <c r="BY74" s="13">
        <v>39</v>
      </c>
      <c r="BZ74" s="13">
        <v>38</v>
      </c>
      <c r="CA74" s="13">
        <v>25</v>
      </c>
      <c r="CB74" s="13">
        <v>30</v>
      </c>
      <c r="CC74" s="13">
        <v>27</v>
      </c>
      <c r="CD74" s="13">
        <v>30</v>
      </c>
      <c r="CE74" s="13">
        <v>40</v>
      </c>
      <c r="CF74" s="13">
        <v>39</v>
      </c>
      <c r="CG74" s="13">
        <v>35</v>
      </c>
      <c r="CH74" s="13">
        <v>18</v>
      </c>
      <c r="CI74" s="13">
        <v>27</v>
      </c>
      <c r="CJ74" s="13">
        <v>33</v>
      </c>
      <c r="CK74" s="13">
        <v>30</v>
      </c>
      <c r="CL74" s="13">
        <v>34</v>
      </c>
      <c r="CM74" s="13">
        <v>28</v>
      </c>
      <c r="CN74" s="13">
        <v>26</v>
      </c>
      <c r="CO74" s="13">
        <v>23</v>
      </c>
      <c r="CP74" s="13">
        <v>30</v>
      </c>
      <c r="CQ74" s="13">
        <v>20</v>
      </c>
      <c r="CR74" s="13">
        <v>19</v>
      </c>
      <c r="CS74" s="13">
        <v>24</v>
      </c>
      <c r="CT74" s="13">
        <v>19</v>
      </c>
      <c r="CU74" s="13">
        <v>17</v>
      </c>
      <c r="CV74" s="13">
        <v>20</v>
      </c>
      <c r="CW74" s="13">
        <v>21</v>
      </c>
      <c r="CX74" s="13">
        <v>23</v>
      </c>
      <c r="CY74" s="13">
        <v>18</v>
      </c>
      <c r="CZ74" s="13">
        <v>16</v>
      </c>
      <c r="DA74" s="13">
        <v>18</v>
      </c>
      <c r="DB74" s="13">
        <v>17</v>
      </c>
      <c r="DC74" s="13">
        <v>18</v>
      </c>
      <c r="DD74" s="13">
        <v>15</v>
      </c>
      <c r="DE74" s="13">
        <v>11</v>
      </c>
      <c r="DF74" s="13">
        <v>17</v>
      </c>
      <c r="DG74" s="13">
        <v>14</v>
      </c>
      <c r="DH74" s="13">
        <v>11</v>
      </c>
      <c r="DI74" s="13">
        <v>5</v>
      </c>
      <c r="DJ74" s="13">
        <v>6</v>
      </c>
      <c r="DK74" s="13">
        <v>11</v>
      </c>
      <c r="DL74" s="13">
        <v>12</v>
      </c>
      <c r="DM74" s="13">
        <v>2</v>
      </c>
      <c r="DN74" s="13">
        <v>11</v>
      </c>
      <c r="DO74" s="13">
        <v>11</v>
      </c>
      <c r="DP74" s="13">
        <v>6</v>
      </c>
      <c r="DQ74" s="13">
        <v>9</v>
      </c>
      <c r="DR74" s="13">
        <v>7</v>
      </c>
      <c r="DS74" s="13">
        <v>6</v>
      </c>
      <c r="DT74" s="13">
        <v>4</v>
      </c>
      <c r="DU74" s="13">
        <v>6</v>
      </c>
      <c r="DV74" s="13">
        <v>5</v>
      </c>
      <c r="DW74" s="13">
        <v>7</v>
      </c>
      <c r="DX74" s="13">
        <v>6</v>
      </c>
      <c r="DY74" s="13">
        <v>1</v>
      </c>
      <c r="DZ74" s="13">
        <v>2</v>
      </c>
      <c r="EA74" s="13">
        <v>2</v>
      </c>
      <c r="EB74" s="13">
        <v>3</v>
      </c>
      <c r="EC74" s="13">
        <v>4</v>
      </c>
      <c r="ED74" s="13">
        <v>3</v>
      </c>
      <c r="EE74" s="13">
        <v>4</v>
      </c>
      <c r="EF74" s="13">
        <v>4</v>
      </c>
      <c r="EG74" s="13">
        <v>1</v>
      </c>
      <c r="EH74" s="13">
        <v>4</v>
      </c>
      <c r="EI74" s="13"/>
      <c r="EJ74" s="13">
        <v>1</v>
      </c>
      <c r="EK74" s="13"/>
      <c r="EL74" s="13">
        <v>2</v>
      </c>
      <c r="EM74" s="13">
        <v>1</v>
      </c>
      <c r="EN74" s="13"/>
      <c r="EO74" s="13">
        <v>1</v>
      </c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57">
        <v>1419</v>
      </c>
      <c r="FD74" s="13">
        <v>1419</v>
      </c>
      <c r="FE74" s="16" t="s">
        <v>80</v>
      </c>
      <c r="FF74" s="13">
        <v>1</v>
      </c>
      <c r="FG74" s="13">
        <v>1</v>
      </c>
      <c r="FH74" s="13">
        <v>1</v>
      </c>
      <c r="FI74" s="13"/>
      <c r="FJ74" s="13"/>
      <c r="FK74" s="13">
        <v>2</v>
      </c>
      <c r="FL74" s="13">
        <v>2</v>
      </c>
      <c r="FM74" s="13">
        <v>2</v>
      </c>
      <c r="FN74" s="13">
        <v>1</v>
      </c>
      <c r="FO74" s="13">
        <v>1</v>
      </c>
      <c r="FP74" s="13">
        <v>1</v>
      </c>
      <c r="FQ74" s="13">
        <v>1</v>
      </c>
      <c r="FR74" s="13">
        <v>3</v>
      </c>
      <c r="FS74" s="13">
        <v>1</v>
      </c>
      <c r="FT74" s="13">
        <v>5</v>
      </c>
      <c r="FU74" s="13">
        <v>8</v>
      </c>
      <c r="FV74" s="13">
        <v>19</v>
      </c>
      <c r="FW74" s="13">
        <v>12</v>
      </c>
      <c r="FX74" s="13">
        <v>12</v>
      </c>
      <c r="FY74" s="13">
        <v>13</v>
      </c>
      <c r="FZ74" s="13">
        <v>13</v>
      </c>
      <c r="GA74" s="13">
        <v>24</v>
      </c>
      <c r="GB74" s="13">
        <v>24</v>
      </c>
      <c r="GC74" s="13">
        <v>28</v>
      </c>
      <c r="GD74" s="13">
        <v>20</v>
      </c>
      <c r="GE74" s="13">
        <v>20</v>
      </c>
      <c r="GF74" s="13">
        <v>28</v>
      </c>
      <c r="GG74" s="13">
        <v>32</v>
      </c>
      <c r="GH74" s="13">
        <v>31</v>
      </c>
      <c r="GI74" s="13">
        <v>32</v>
      </c>
      <c r="GJ74" s="13">
        <v>37</v>
      </c>
      <c r="GK74" s="13">
        <v>34</v>
      </c>
      <c r="GL74" s="13">
        <v>34</v>
      </c>
      <c r="GM74" s="13">
        <v>24</v>
      </c>
      <c r="GN74" s="13">
        <v>28</v>
      </c>
      <c r="GO74" s="13">
        <v>28</v>
      </c>
      <c r="GP74" s="13">
        <v>20</v>
      </c>
      <c r="GQ74" s="13">
        <v>30</v>
      </c>
      <c r="GR74" s="13">
        <v>37</v>
      </c>
      <c r="GS74" s="13">
        <v>30</v>
      </c>
      <c r="GT74" s="13">
        <v>33</v>
      </c>
      <c r="GU74" s="13">
        <v>45</v>
      </c>
      <c r="GV74" s="13">
        <v>27</v>
      </c>
      <c r="GW74" s="13">
        <v>28</v>
      </c>
      <c r="GX74" s="13">
        <v>24</v>
      </c>
      <c r="GY74" s="13">
        <v>25</v>
      </c>
      <c r="GZ74" s="13">
        <v>26</v>
      </c>
      <c r="HA74" s="13">
        <v>21</v>
      </c>
      <c r="HB74" s="13">
        <v>33</v>
      </c>
      <c r="HC74" s="13">
        <v>33</v>
      </c>
      <c r="HD74" s="13">
        <v>19</v>
      </c>
      <c r="HE74" s="13">
        <v>27</v>
      </c>
      <c r="HF74" s="13">
        <v>24</v>
      </c>
      <c r="HG74" s="13">
        <v>35</v>
      </c>
      <c r="HH74" s="13">
        <v>26</v>
      </c>
      <c r="HI74" s="13">
        <v>28</v>
      </c>
      <c r="HJ74" s="13">
        <v>9</v>
      </c>
      <c r="HK74" s="13">
        <v>19</v>
      </c>
      <c r="HL74" s="13">
        <v>20</v>
      </c>
      <c r="HM74" s="13">
        <v>14</v>
      </c>
      <c r="HN74" s="13">
        <v>17</v>
      </c>
      <c r="HO74" s="13">
        <v>14</v>
      </c>
      <c r="HP74" s="13">
        <v>13</v>
      </c>
      <c r="HQ74" s="13">
        <v>16</v>
      </c>
      <c r="HR74" s="13">
        <v>9</v>
      </c>
      <c r="HS74" s="13">
        <v>13</v>
      </c>
      <c r="HT74" s="13">
        <v>9</v>
      </c>
      <c r="HU74" s="13">
        <v>18</v>
      </c>
      <c r="HV74" s="13">
        <v>11</v>
      </c>
      <c r="HW74" s="13">
        <v>5</v>
      </c>
      <c r="HX74" s="13">
        <v>16</v>
      </c>
      <c r="HY74" s="13">
        <v>6</v>
      </c>
      <c r="HZ74" s="13">
        <v>9</v>
      </c>
      <c r="IA74" s="13">
        <v>7</v>
      </c>
      <c r="IB74" s="13">
        <v>3</v>
      </c>
      <c r="IC74" s="13">
        <v>9</v>
      </c>
      <c r="ID74" s="13">
        <v>8</v>
      </c>
      <c r="IE74" s="13">
        <v>3</v>
      </c>
      <c r="IF74" s="13">
        <v>4</v>
      </c>
      <c r="IG74" s="13">
        <v>4</v>
      </c>
      <c r="IH74" s="13">
        <v>5</v>
      </c>
      <c r="II74" s="13">
        <v>8</v>
      </c>
      <c r="IJ74" s="13">
        <v>3</v>
      </c>
      <c r="IK74" s="13">
        <v>5</v>
      </c>
      <c r="IL74" s="13">
        <v>3</v>
      </c>
      <c r="IM74" s="13"/>
      <c r="IN74" s="13">
        <v>2</v>
      </c>
      <c r="IO74" s="13">
        <v>2</v>
      </c>
      <c r="IP74" s="13">
        <v>1</v>
      </c>
      <c r="IQ74" s="13">
        <v>1</v>
      </c>
      <c r="IR74" s="13">
        <v>3</v>
      </c>
      <c r="IS74" s="13">
        <v>2</v>
      </c>
      <c r="IT74" s="13"/>
      <c r="IU74" s="13"/>
      <c r="IV74" s="13">
        <v>4</v>
      </c>
      <c r="IW74" s="13"/>
      <c r="IX74" s="13"/>
      <c r="IY74" s="13"/>
      <c r="IZ74" s="13">
        <v>1</v>
      </c>
      <c r="JA74" s="13"/>
      <c r="JB74" s="13"/>
      <c r="JC74" s="13"/>
      <c r="JD74" s="13"/>
      <c r="JE74" s="13">
        <v>1</v>
      </c>
      <c r="JF74" s="13"/>
      <c r="JG74" s="13"/>
      <c r="JH74" s="13"/>
      <c r="JI74" s="57">
        <v>1391</v>
      </c>
      <c r="JJ74" s="13"/>
      <c r="JK74" s="13"/>
      <c r="JL74" s="13"/>
      <c r="JM74" s="13"/>
      <c r="JN74" s="13"/>
      <c r="JO74" s="13"/>
      <c r="JP74" s="13"/>
      <c r="JQ74" s="13"/>
      <c r="JR74" s="13"/>
      <c r="JS74" s="13">
        <v>1</v>
      </c>
      <c r="JT74" s="13"/>
      <c r="JU74" s="13"/>
      <c r="JV74" s="13"/>
      <c r="JW74" s="13"/>
      <c r="JX74" s="13"/>
      <c r="JY74" s="13"/>
      <c r="JZ74" s="13"/>
      <c r="KA74" s="13"/>
      <c r="KB74" s="13">
        <v>2</v>
      </c>
      <c r="KC74" s="13"/>
      <c r="KD74" s="13"/>
      <c r="KE74" s="13"/>
      <c r="KF74" s="13"/>
      <c r="KG74" s="13">
        <v>1</v>
      </c>
      <c r="KH74" s="13"/>
      <c r="KI74" s="13">
        <v>1</v>
      </c>
      <c r="KJ74" s="13"/>
      <c r="KK74" s="13"/>
      <c r="KL74" s="13"/>
      <c r="KM74" s="13">
        <v>2</v>
      </c>
      <c r="KN74" s="13"/>
      <c r="KO74" s="13"/>
      <c r="KP74" s="13"/>
      <c r="KQ74" s="13">
        <v>1</v>
      </c>
      <c r="KR74" s="13"/>
      <c r="KS74" s="13"/>
      <c r="KT74" s="13"/>
      <c r="KU74" s="13"/>
      <c r="KV74" s="13"/>
      <c r="KW74" s="13"/>
      <c r="KX74" s="13"/>
      <c r="KY74" s="13">
        <v>1</v>
      </c>
      <c r="KZ74" s="13">
        <v>1</v>
      </c>
      <c r="LA74" s="13"/>
      <c r="LB74" s="13">
        <v>1</v>
      </c>
      <c r="LC74" s="13"/>
      <c r="LD74" s="13"/>
      <c r="LE74" s="13"/>
      <c r="LF74" s="13"/>
      <c r="LG74" s="13"/>
      <c r="LH74" s="13">
        <v>1</v>
      </c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>
        <v>1</v>
      </c>
      <c r="MN74" s="13"/>
      <c r="MO74" s="13"/>
      <c r="MP74" s="13">
        <v>1</v>
      </c>
      <c r="MQ74" s="13"/>
      <c r="MR74" s="13"/>
      <c r="MS74" s="13"/>
      <c r="MT74" s="13"/>
      <c r="MU74" s="13">
        <v>2</v>
      </c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>
        <v>1</v>
      </c>
      <c r="NH74" s="13"/>
      <c r="NI74" s="13"/>
      <c r="NJ74" s="13"/>
      <c r="NK74" s="13"/>
      <c r="NL74" s="13"/>
      <c r="NM74" s="13"/>
      <c r="NN74" s="57">
        <v>17</v>
      </c>
      <c r="NO74" s="13">
        <v>1408</v>
      </c>
    </row>
    <row r="75" spans="1:379">
      <c r="A75" s="9" t="s">
        <v>86</v>
      </c>
      <c r="B75" s="235">
        <f t="shared" si="129"/>
        <v>313</v>
      </c>
      <c r="C75" s="235">
        <f t="shared" si="130"/>
        <v>305</v>
      </c>
      <c r="D75" s="235">
        <f t="shared" si="131"/>
        <v>1022</v>
      </c>
      <c r="E75" s="235">
        <f t="shared" si="132"/>
        <v>1216</v>
      </c>
      <c r="F75" s="235">
        <f t="shared" si="133"/>
        <v>5708</v>
      </c>
      <c r="G75" s="235">
        <f t="shared" si="134"/>
        <v>5124</v>
      </c>
      <c r="H75" s="235">
        <f t="shared" si="135"/>
        <v>6358</v>
      </c>
      <c r="I75" s="235">
        <f t="shared" si="136"/>
        <v>5415</v>
      </c>
      <c r="J75" s="235">
        <f t="shared" si="137"/>
        <v>4771</v>
      </c>
      <c r="K75" s="235">
        <f t="shared" si="138"/>
        <v>4478</v>
      </c>
      <c r="L75" s="235">
        <f t="shared" si="139"/>
        <v>3136</v>
      </c>
      <c r="M75" s="235">
        <f t="shared" si="140"/>
        <v>2861</v>
      </c>
      <c r="N75" s="235">
        <f t="shared" si="141"/>
        <v>1449</v>
      </c>
      <c r="O75" s="235">
        <f t="shared" si="142"/>
        <v>1285</v>
      </c>
      <c r="P75" s="235">
        <f t="shared" si="143"/>
        <v>591</v>
      </c>
      <c r="Q75" s="235">
        <f t="shared" si="144"/>
        <v>557</v>
      </c>
      <c r="R75" s="235">
        <f t="shared" si="145"/>
        <v>151</v>
      </c>
      <c r="S75" s="235">
        <f t="shared" si="146"/>
        <v>217</v>
      </c>
      <c r="T75" s="235">
        <f t="shared" si="147"/>
        <v>22</v>
      </c>
      <c r="U75" s="235">
        <f t="shared" si="148"/>
        <v>42</v>
      </c>
      <c r="W75" s="16" t="s">
        <v>81</v>
      </c>
      <c r="X75" s="616">
        <f t="shared" si="108"/>
        <v>175</v>
      </c>
      <c r="Y75" s="616">
        <f t="shared" si="109"/>
        <v>161</v>
      </c>
      <c r="Z75" s="616">
        <f t="shared" si="110"/>
        <v>406</v>
      </c>
      <c r="AA75" s="616">
        <f t="shared" si="111"/>
        <v>389</v>
      </c>
      <c r="AB75" s="616">
        <f t="shared" si="112"/>
        <v>885</v>
      </c>
      <c r="AC75" s="616">
        <f t="shared" si="113"/>
        <v>966</v>
      </c>
      <c r="AD75" s="616">
        <f t="shared" si="114"/>
        <v>887</v>
      </c>
      <c r="AE75" s="616">
        <f t="shared" si="115"/>
        <v>995</v>
      </c>
      <c r="AF75" s="616">
        <f t="shared" si="116"/>
        <v>852</v>
      </c>
      <c r="AG75" s="616">
        <f t="shared" si="117"/>
        <v>836</v>
      </c>
      <c r="AH75" s="616">
        <f t="shared" si="118"/>
        <v>551</v>
      </c>
      <c r="AI75" s="616">
        <f t="shared" si="119"/>
        <v>549</v>
      </c>
      <c r="AJ75" s="616">
        <f t="shared" si="120"/>
        <v>300</v>
      </c>
      <c r="AK75" s="616">
        <f t="shared" si="121"/>
        <v>273</v>
      </c>
      <c r="AL75" s="616">
        <f t="shared" si="122"/>
        <v>131</v>
      </c>
      <c r="AM75" s="616">
        <f t="shared" si="123"/>
        <v>135</v>
      </c>
      <c r="AN75" s="616">
        <f t="shared" si="124"/>
        <v>44</v>
      </c>
      <c r="AO75" s="616">
        <f t="shared" si="125"/>
        <v>69</v>
      </c>
      <c r="AP75" s="616">
        <f t="shared" si="126"/>
        <v>11</v>
      </c>
      <c r="AQ75" s="616">
        <f t="shared" si="127"/>
        <v>20</v>
      </c>
      <c r="AR75" s="616">
        <f t="shared" si="128"/>
        <v>136</v>
      </c>
      <c r="AT75" s="16" t="s">
        <v>81</v>
      </c>
      <c r="AU75" s="13">
        <v>3</v>
      </c>
      <c r="AV75" s="13">
        <v>14</v>
      </c>
      <c r="AW75" s="13">
        <v>17</v>
      </c>
      <c r="AX75" s="13">
        <v>21</v>
      </c>
      <c r="AY75" s="13">
        <v>10</v>
      </c>
      <c r="AZ75" s="13">
        <v>9</v>
      </c>
      <c r="BA75" s="13">
        <v>19</v>
      </c>
      <c r="BB75" s="13">
        <v>26</v>
      </c>
      <c r="BC75" s="13">
        <v>16</v>
      </c>
      <c r="BD75" s="13">
        <v>26</v>
      </c>
      <c r="BE75" s="13">
        <v>20</v>
      </c>
      <c r="BF75" s="13">
        <v>30</v>
      </c>
      <c r="BG75" s="13">
        <v>27</v>
      </c>
      <c r="BH75" s="13">
        <v>23</v>
      </c>
      <c r="BI75" s="13">
        <v>40</v>
      </c>
      <c r="BJ75" s="13">
        <v>29</v>
      </c>
      <c r="BK75" s="13">
        <v>43</v>
      </c>
      <c r="BL75" s="13">
        <v>45</v>
      </c>
      <c r="BM75" s="13">
        <v>56</v>
      </c>
      <c r="BN75" s="13">
        <v>76</v>
      </c>
      <c r="BO75" s="13">
        <v>87</v>
      </c>
      <c r="BP75" s="13">
        <v>86</v>
      </c>
      <c r="BQ75" s="13">
        <v>104</v>
      </c>
      <c r="BR75" s="13">
        <v>82</v>
      </c>
      <c r="BS75" s="13">
        <v>97</v>
      </c>
      <c r="BT75" s="13">
        <v>97</v>
      </c>
      <c r="BU75" s="13">
        <v>113</v>
      </c>
      <c r="BV75" s="13">
        <v>96</v>
      </c>
      <c r="BW75" s="13">
        <v>95</v>
      </c>
      <c r="BX75" s="13">
        <v>109</v>
      </c>
      <c r="BY75" s="13">
        <v>100</v>
      </c>
      <c r="BZ75" s="13">
        <v>106</v>
      </c>
      <c r="CA75" s="13">
        <v>89</v>
      </c>
      <c r="CB75" s="13">
        <v>100</v>
      </c>
      <c r="CC75" s="13">
        <v>92</v>
      </c>
      <c r="CD75" s="13">
        <v>111</v>
      </c>
      <c r="CE75" s="13">
        <v>82</v>
      </c>
      <c r="CF75" s="13">
        <v>111</v>
      </c>
      <c r="CG75" s="13">
        <v>103</v>
      </c>
      <c r="CH75" s="13">
        <v>101</v>
      </c>
      <c r="CI75" s="13">
        <v>124</v>
      </c>
      <c r="CJ75" s="13">
        <v>103</v>
      </c>
      <c r="CK75" s="13">
        <v>69</v>
      </c>
      <c r="CL75" s="13">
        <v>91</v>
      </c>
      <c r="CM75" s="13">
        <v>90</v>
      </c>
      <c r="CN75" s="13">
        <v>90</v>
      </c>
      <c r="CO75" s="13">
        <v>68</v>
      </c>
      <c r="CP75" s="13">
        <v>63</v>
      </c>
      <c r="CQ75" s="13">
        <v>78</v>
      </c>
      <c r="CR75" s="13">
        <v>60</v>
      </c>
      <c r="CS75" s="13">
        <v>80</v>
      </c>
      <c r="CT75" s="13">
        <v>42</v>
      </c>
      <c r="CU75" s="13">
        <v>72</v>
      </c>
      <c r="CV75" s="13">
        <v>63</v>
      </c>
      <c r="CW75" s="13">
        <v>41</v>
      </c>
      <c r="CX75" s="13">
        <v>44</v>
      </c>
      <c r="CY75" s="13">
        <v>59</v>
      </c>
      <c r="CZ75" s="13">
        <v>52</v>
      </c>
      <c r="DA75" s="13">
        <v>62</v>
      </c>
      <c r="DB75" s="13">
        <v>34</v>
      </c>
      <c r="DC75" s="13">
        <v>34</v>
      </c>
      <c r="DD75" s="13">
        <v>30</v>
      </c>
      <c r="DE75" s="13">
        <v>30</v>
      </c>
      <c r="DF75" s="13">
        <v>33</v>
      </c>
      <c r="DG75" s="13">
        <v>35</v>
      </c>
      <c r="DH75" s="13">
        <v>25</v>
      </c>
      <c r="DI75" s="13">
        <v>19</v>
      </c>
      <c r="DJ75" s="13">
        <v>27</v>
      </c>
      <c r="DK75" s="13">
        <v>20</v>
      </c>
      <c r="DL75" s="13">
        <v>20</v>
      </c>
      <c r="DM75" s="13">
        <v>12</v>
      </c>
      <c r="DN75" s="13">
        <v>26</v>
      </c>
      <c r="DO75" s="13">
        <v>15</v>
      </c>
      <c r="DP75" s="13">
        <v>16</v>
      </c>
      <c r="DQ75" s="13">
        <v>10</v>
      </c>
      <c r="DR75" s="13">
        <v>17</v>
      </c>
      <c r="DS75" s="13">
        <v>13</v>
      </c>
      <c r="DT75" s="13">
        <v>7</v>
      </c>
      <c r="DU75" s="13">
        <v>9</v>
      </c>
      <c r="DV75" s="13">
        <v>10</v>
      </c>
      <c r="DW75" s="13">
        <v>5</v>
      </c>
      <c r="DX75" s="13">
        <v>9</v>
      </c>
      <c r="DY75" s="13">
        <v>12</v>
      </c>
      <c r="DZ75" s="13">
        <v>5</v>
      </c>
      <c r="EA75" s="13">
        <v>4</v>
      </c>
      <c r="EB75" s="13">
        <v>7</v>
      </c>
      <c r="EC75" s="13">
        <v>10</v>
      </c>
      <c r="ED75" s="13">
        <v>5</v>
      </c>
      <c r="EE75" s="13">
        <v>7</v>
      </c>
      <c r="EF75" s="13">
        <v>5</v>
      </c>
      <c r="EG75" s="13">
        <v>4</v>
      </c>
      <c r="EH75" s="13">
        <v>3</v>
      </c>
      <c r="EI75" s="13">
        <v>6</v>
      </c>
      <c r="EJ75" s="13"/>
      <c r="EK75" s="13">
        <v>3</v>
      </c>
      <c r="EL75" s="13"/>
      <c r="EM75" s="13">
        <v>3</v>
      </c>
      <c r="EN75" s="13">
        <v>1</v>
      </c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>
        <v>1</v>
      </c>
      <c r="FC75" s="57">
        <v>4394</v>
      </c>
      <c r="FD75" s="13">
        <v>4394</v>
      </c>
      <c r="FE75" s="16" t="s">
        <v>81</v>
      </c>
      <c r="FF75" s="13">
        <v>6</v>
      </c>
      <c r="FG75" s="13">
        <v>17</v>
      </c>
      <c r="FH75" s="13">
        <v>17</v>
      </c>
      <c r="FI75" s="13">
        <v>13</v>
      </c>
      <c r="FJ75" s="13">
        <v>20</v>
      </c>
      <c r="FK75" s="13">
        <v>18</v>
      </c>
      <c r="FL75" s="13">
        <v>15</v>
      </c>
      <c r="FM75" s="13">
        <v>20</v>
      </c>
      <c r="FN75" s="13">
        <v>24</v>
      </c>
      <c r="FO75" s="13">
        <v>25</v>
      </c>
      <c r="FP75" s="13">
        <v>22</v>
      </c>
      <c r="FQ75" s="13">
        <v>18</v>
      </c>
      <c r="FR75" s="13">
        <v>34</v>
      </c>
      <c r="FS75" s="13">
        <v>33</v>
      </c>
      <c r="FT75" s="13">
        <v>31</v>
      </c>
      <c r="FU75" s="13">
        <v>47</v>
      </c>
      <c r="FV75" s="13">
        <v>50</v>
      </c>
      <c r="FW75" s="13">
        <v>50</v>
      </c>
      <c r="FX75" s="13">
        <v>61</v>
      </c>
      <c r="FY75" s="13">
        <v>60</v>
      </c>
      <c r="FZ75" s="13">
        <v>63</v>
      </c>
      <c r="GA75" s="13">
        <v>69</v>
      </c>
      <c r="GB75" s="13">
        <v>77</v>
      </c>
      <c r="GC75" s="13">
        <v>83</v>
      </c>
      <c r="GD75" s="13">
        <v>94</v>
      </c>
      <c r="GE75" s="13">
        <v>97</v>
      </c>
      <c r="GF75" s="13">
        <v>108</v>
      </c>
      <c r="GG75" s="13">
        <v>92</v>
      </c>
      <c r="GH75" s="13">
        <v>98</v>
      </c>
      <c r="GI75" s="13">
        <v>104</v>
      </c>
      <c r="GJ75" s="13">
        <v>94</v>
      </c>
      <c r="GK75" s="13">
        <v>89</v>
      </c>
      <c r="GL75" s="13">
        <v>89</v>
      </c>
      <c r="GM75" s="13">
        <v>80</v>
      </c>
      <c r="GN75" s="13">
        <v>95</v>
      </c>
      <c r="GO75" s="13">
        <v>87</v>
      </c>
      <c r="GP75" s="13">
        <v>70</v>
      </c>
      <c r="GQ75" s="13">
        <v>88</v>
      </c>
      <c r="GR75" s="13">
        <v>104</v>
      </c>
      <c r="GS75" s="13">
        <v>91</v>
      </c>
      <c r="GT75" s="13">
        <v>99</v>
      </c>
      <c r="GU75" s="13">
        <v>89</v>
      </c>
      <c r="GV75" s="13">
        <v>100</v>
      </c>
      <c r="GW75" s="13">
        <v>89</v>
      </c>
      <c r="GX75" s="13">
        <v>107</v>
      </c>
      <c r="GY75" s="13">
        <v>86</v>
      </c>
      <c r="GZ75" s="13">
        <v>82</v>
      </c>
      <c r="HA75" s="13">
        <v>76</v>
      </c>
      <c r="HB75" s="13">
        <v>67</v>
      </c>
      <c r="HC75" s="13">
        <v>57</v>
      </c>
      <c r="HD75" s="13">
        <v>72</v>
      </c>
      <c r="HE75" s="13">
        <v>68</v>
      </c>
      <c r="HF75" s="13">
        <v>65</v>
      </c>
      <c r="HG75" s="13">
        <v>48</v>
      </c>
      <c r="HH75" s="13">
        <v>49</v>
      </c>
      <c r="HI75" s="13">
        <v>65</v>
      </c>
      <c r="HJ75" s="13">
        <v>50</v>
      </c>
      <c r="HK75" s="13">
        <v>45</v>
      </c>
      <c r="HL75" s="13">
        <v>48</v>
      </c>
      <c r="HM75" s="13">
        <v>41</v>
      </c>
      <c r="HN75" s="13">
        <v>40</v>
      </c>
      <c r="HO75" s="13">
        <v>36</v>
      </c>
      <c r="HP75" s="13">
        <v>23</v>
      </c>
      <c r="HQ75" s="13">
        <v>31</v>
      </c>
      <c r="HR75" s="13">
        <v>35</v>
      </c>
      <c r="HS75" s="13">
        <v>33</v>
      </c>
      <c r="HT75" s="13">
        <v>25</v>
      </c>
      <c r="HU75" s="13">
        <v>30</v>
      </c>
      <c r="HV75" s="13">
        <v>20</v>
      </c>
      <c r="HW75" s="13">
        <v>27</v>
      </c>
      <c r="HX75" s="13">
        <v>26</v>
      </c>
      <c r="HY75" s="13">
        <v>25</v>
      </c>
      <c r="HZ75" s="13">
        <v>13</v>
      </c>
      <c r="IA75" s="13">
        <v>10</v>
      </c>
      <c r="IB75" s="13">
        <v>12</v>
      </c>
      <c r="IC75" s="13">
        <v>10</v>
      </c>
      <c r="ID75" s="13">
        <v>11</v>
      </c>
      <c r="IE75" s="13">
        <v>10</v>
      </c>
      <c r="IF75" s="13">
        <v>8</v>
      </c>
      <c r="IG75" s="13">
        <v>6</v>
      </c>
      <c r="IH75" s="13">
        <v>5</v>
      </c>
      <c r="II75" s="13">
        <v>4</v>
      </c>
      <c r="IJ75" s="13">
        <v>8</v>
      </c>
      <c r="IK75" s="13">
        <v>5</v>
      </c>
      <c r="IL75" s="13">
        <v>7</v>
      </c>
      <c r="IM75" s="13">
        <v>4</v>
      </c>
      <c r="IN75" s="13">
        <v>2</v>
      </c>
      <c r="IO75" s="13">
        <v>3</v>
      </c>
      <c r="IP75" s="13">
        <v>2</v>
      </c>
      <c r="IQ75" s="13">
        <v>4</v>
      </c>
      <c r="IR75" s="13">
        <v>3</v>
      </c>
      <c r="IS75" s="13">
        <v>1</v>
      </c>
      <c r="IT75" s="13">
        <v>4</v>
      </c>
      <c r="IU75" s="13"/>
      <c r="IV75" s="13">
        <v>1</v>
      </c>
      <c r="IW75" s="13">
        <v>1</v>
      </c>
      <c r="IX75" s="13"/>
      <c r="IY75" s="13">
        <v>1</v>
      </c>
      <c r="IZ75" s="13"/>
      <c r="JA75" s="13"/>
      <c r="JB75" s="13"/>
      <c r="JC75" s="13"/>
      <c r="JD75" s="13"/>
      <c r="JE75" s="13"/>
      <c r="JF75" s="13"/>
      <c r="JG75" s="13"/>
      <c r="JH75" s="13"/>
      <c r="JI75" s="57">
        <v>4242</v>
      </c>
      <c r="JJ75" s="13">
        <v>2</v>
      </c>
      <c r="JK75" s="13">
        <v>6</v>
      </c>
      <c r="JL75" s="13"/>
      <c r="JM75" s="13"/>
      <c r="JN75" s="13">
        <v>2</v>
      </c>
      <c r="JO75" s="13">
        <v>3</v>
      </c>
      <c r="JP75" s="13">
        <v>1</v>
      </c>
      <c r="JQ75" s="13">
        <v>1</v>
      </c>
      <c r="JR75" s="13">
        <v>1</v>
      </c>
      <c r="JS75" s="13">
        <v>2</v>
      </c>
      <c r="JT75" s="13">
        <v>4</v>
      </c>
      <c r="JU75" s="13">
        <v>6</v>
      </c>
      <c r="JV75" s="13"/>
      <c r="JW75" s="13"/>
      <c r="JX75" s="13">
        <v>4</v>
      </c>
      <c r="JY75" s="13">
        <v>1</v>
      </c>
      <c r="JZ75" s="13">
        <v>4</v>
      </c>
      <c r="KA75" s="13">
        <v>5</v>
      </c>
      <c r="KB75" s="13">
        <v>3</v>
      </c>
      <c r="KC75" s="13">
        <v>3</v>
      </c>
      <c r="KD75" s="13">
        <v>4</v>
      </c>
      <c r="KE75" s="13">
        <v>1</v>
      </c>
      <c r="KF75" s="13">
        <v>2</v>
      </c>
      <c r="KG75" s="13">
        <v>3</v>
      </c>
      <c r="KH75" s="13"/>
      <c r="KI75" s="13">
        <v>1</v>
      </c>
      <c r="KJ75" s="13">
        <v>1</v>
      </c>
      <c r="KK75" s="13"/>
      <c r="KL75" s="13">
        <v>2</v>
      </c>
      <c r="KM75" s="13">
        <v>1</v>
      </c>
      <c r="KN75" s="13">
        <v>1</v>
      </c>
      <c r="KO75" s="13">
        <v>4</v>
      </c>
      <c r="KP75" s="13">
        <v>5</v>
      </c>
      <c r="KQ75" s="13">
        <v>8</v>
      </c>
      <c r="KR75" s="13">
        <v>9</v>
      </c>
      <c r="KS75" s="13">
        <v>7</v>
      </c>
      <c r="KT75" s="13">
        <v>4</v>
      </c>
      <c r="KU75" s="13"/>
      <c r="KV75" s="13">
        <v>2</v>
      </c>
      <c r="KW75" s="13"/>
      <c r="KX75" s="13">
        <v>2</v>
      </c>
      <c r="KY75" s="13">
        <v>1</v>
      </c>
      <c r="KZ75" s="13"/>
      <c r="LA75" s="13"/>
      <c r="LB75" s="13"/>
      <c r="LC75" s="13"/>
      <c r="LD75" s="13">
        <v>1</v>
      </c>
      <c r="LE75" s="13"/>
      <c r="LF75" s="13"/>
      <c r="LG75" s="13"/>
      <c r="LH75" s="13"/>
      <c r="LI75" s="13"/>
      <c r="LJ75" s="13"/>
      <c r="LK75" s="13">
        <v>2</v>
      </c>
      <c r="LL75" s="13"/>
      <c r="LM75" s="13">
        <v>1</v>
      </c>
      <c r="LN75" s="13"/>
      <c r="LO75" s="13"/>
      <c r="LP75" s="13"/>
      <c r="LQ75" s="13"/>
      <c r="LR75" s="13">
        <v>1</v>
      </c>
      <c r="LS75" s="13"/>
      <c r="LT75" s="13"/>
      <c r="LU75" s="13"/>
      <c r="LV75" s="13"/>
      <c r="LW75" s="13">
        <v>1</v>
      </c>
      <c r="LX75" s="13"/>
      <c r="LY75" s="13"/>
      <c r="LZ75" s="13"/>
      <c r="MA75" s="13">
        <v>1</v>
      </c>
      <c r="MB75" s="13"/>
      <c r="MC75" s="13"/>
      <c r="MD75" s="13"/>
      <c r="ME75" s="13"/>
      <c r="MF75" s="13"/>
      <c r="MG75" s="13"/>
      <c r="MH75" s="13">
        <v>1</v>
      </c>
      <c r="MI75" s="13"/>
      <c r="MJ75" s="13"/>
      <c r="MK75" s="13">
        <v>1</v>
      </c>
      <c r="ML75" s="13"/>
      <c r="MM75" s="13">
        <v>1</v>
      </c>
      <c r="MN75" s="13">
        <v>1</v>
      </c>
      <c r="MO75" s="13"/>
      <c r="MP75" s="13"/>
      <c r="MQ75" s="13">
        <v>1</v>
      </c>
      <c r="MR75" s="13"/>
      <c r="MS75" s="13">
        <v>1</v>
      </c>
      <c r="MT75" s="13">
        <v>2</v>
      </c>
      <c r="MU75" s="13"/>
      <c r="MV75" s="13">
        <v>2</v>
      </c>
      <c r="MW75" s="13">
        <v>1</v>
      </c>
      <c r="MX75" s="13"/>
      <c r="MY75" s="13"/>
      <c r="MZ75" s="13"/>
      <c r="NA75" s="13"/>
      <c r="NB75" s="13"/>
      <c r="NC75" s="13">
        <v>1</v>
      </c>
      <c r="ND75" s="13"/>
      <c r="NE75" s="13"/>
      <c r="NF75" s="13"/>
      <c r="NG75" s="13"/>
      <c r="NH75" s="13"/>
      <c r="NI75" s="13"/>
      <c r="NJ75" s="13"/>
      <c r="NK75" s="13"/>
      <c r="NL75" s="13"/>
      <c r="NM75" s="13">
        <v>10</v>
      </c>
      <c r="NN75" s="57">
        <v>135</v>
      </c>
      <c r="NO75" s="13">
        <v>4377</v>
      </c>
    </row>
    <row r="76" spans="1:379">
      <c r="A76" s="8" t="s">
        <v>87</v>
      </c>
      <c r="B76" s="235">
        <f t="shared" si="129"/>
        <v>47</v>
      </c>
      <c r="C76" s="235">
        <f t="shared" si="130"/>
        <v>47</v>
      </c>
      <c r="D76" s="235">
        <f t="shared" si="131"/>
        <v>62</v>
      </c>
      <c r="E76" s="235">
        <f t="shared" si="132"/>
        <v>64</v>
      </c>
      <c r="F76" s="235">
        <f t="shared" si="133"/>
        <v>83</v>
      </c>
      <c r="G76" s="235">
        <f t="shared" si="134"/>
        <v>113</v>
      </c>
      <c r="H76" s="235">
        <f t="shared" si="135"/>
        <v>85</v>
      </c>
      <c r="I76" s="235">
        <f t="shared" si="136"/>
        <v>107</v>
      </c>
      <c r="J76" s="235">
        <f t="shared" si="137"/>
        <v>68</v>
      </c>
      <c r="K76" s="235">
        <f t="shared" si="138"/>
        <v>94</v>
      </c>
      <c r="L76" s="235">
        <f t="shared" si="139"/>
        <v>67</v>
      </c>
      <c r="M76" s="235">
        <f t="shared" si="140"/>
        <v>64</v>
      </c>
      <c r="N76" s="235">
        <f t="shared" si="141"/>
        <v>25</v>
      </c>
      <c r="O76" s="235">
        <f t="shared" si="142"/>
        <v>28</v>
      </c>
      <c r="P76" s="235">
        <f t="shared" si="143"/>
        <v>18</v>
      </c>
      <c r="Q76" s="235">
        <f t="shared" si="144"/>
        <v>18</v>
      </c>
      <c r="R76" s="235">
        <f t="shared" si="145"/>
        <v>13</v>
      </c>
      <c r="S76" s="235">
        <f t="shared" si="146"/>
        <v>10</v>
      </c>
      <c r="T76" s="235">
        <f t="shared" si="147"/>
        <v>2</v>
      </c>
      <c r="U76" s="235">
        <f t="shared" si="148"/>
        <v>7</v>
      </c>
      <c r="W76" s="16" t="s">
        <v>82</v>
      </c>
      <c r="X76" s="616">
        <f t="shared" si="108"/>
        <v>337</v>
      </c>
      <c r="Y76" s="616">
        <f t="shared" si="109"/>
        <v>311</v>
      </c>
      <c r="Z76" s="616">
        <f t="shared" si="110"/>
        <v>987</v>
      </c>
      <c r="AA76" s="616">
        <f t="shared" si="111"/>
        <v>1114</v>
      </c>
      <c r="AB76" s="616">
        <f t="shared" si="112"/>
        <v>3593</v>
      </c>
      <c r="AC76" s="616">
        <f t="shared" si="113"/>
        <v>3352</v>
      </c>
      <c r="AD76" s="616">
        <f t="shared" si="114"/>
        <v>3803</v>
      </c>
      <c r="AE76" s="616">
        <f t="shared" si="115"/>
        <v>3543</v>
      </c>
      <c r="AF76" s="616">
        <f t="shared" si="116"/>
        <v>3184</v>
      </c>
      <c r="AG76" s="616">
        <f t="shared" si="117"/>
        <v>3056</v>
      </c>
      <c r="AH76" s="616">
        <f t="shared" si="118"/>
        <v>1976</v>
      </c>
      <c r="AI76" s="616">
        <f t="shared" si="119"/>
        <v>1868</v>
      </c>
      <c r="AJ76" s="616">
        <f t="shared" si="120"/>
        <v>1047</v>
      </c>
      <c r="AK76" s="616">
        <f t="shared" si="121"/>
        <v>977</v>
      </c>
      <c r="AL76" s="616">
        <f t="shared" si="122"/>
        <v>521</v>
      </c>
      <c r="AM76" s="616">
        <f t="shared" si="123"/>
        <v>448</v>
      </c>
      <c r="AN76" s="616">
        <f t="shared" si="124"/>
        <v>149</v>
      </c>
      <c r="AO76" s="616">
        <f t="shared" si="125"/>
        <v>197</v>
      </c>
      <c r="AP76" s="616">
        <f t="shared" si="126"/>
        <v>23</v>
      </c>
      <c r="AQ76" s="616">
        <f t="shared" si="127"/>
        <v>51</v>
      </c>
      <c r="AR76" s="616">
        <f t="shared" si="128"/>
        <v>329</v>
      </c>
      <c r="AT76" s="16" t="s">
        <v>82</v>
      </c>
      <c r="AU76" s="13">
        <v>14</v>
      </c>
      <c r="AV76" s="13">
        <v>40</v>
      </c>
      <c r="AW76" s="13">
        <v>35</v>
      </c>
      <c r="AX76" s="13">
        <v>30</v>
      </c>
      <c r="AY76" s="13">
        <v>40</v>
      </c>
      <c r="AZ76" s="13">
        <v>34</v>
      </c>
      <c r="BA76" s="13">
        <v>20</v>
      </c>
      <c r="BB76" s="13">
        <v>32</v>
      </c>
      <c r="BC76" s="13">
        <v>31</v>
      </c>
      <c r="BD76" s="13">
        <v>35</v>
      </c>
      <c r="BE76" s="13">
        <v>37</v>
      </c>
      <c r="BF76" s="13">
        <v>43</v>
      </c>
      <c r="BG76" s="13">
        <v>53</v>
      </c>
      <c r="BH76" s="13">
        <v>71</v>
      </c>
      <c r="BI76" s="13">
        <v>82</v>
      </c>
      <c r="BJ76" s="13">
        <v>115</v>
      </c>
      <c r="BK76" s="13">
        <v>113</v>
      </c>
      <c r="BL76" s="13">
        <v>153</v>
      </c>
      <c r="BM76" s="13">
        <v>238</v>
      </c>
      <c r="BN76" s="13">
        <v>209</v>
      </c>
      <c r="BO76" s="13">
        <v>225</v>
      </c>
      <c r="BP76" s="13">
        <v>276</v>
      </c>
      <c r="BQ76" s="13">
        <v>308</v>
      </c>
      <c r="BR76" s="13">
        <v>333</v>
      </c>
      <c r="BS76" s="13">
        <v>369</v>
      </c>
      <c r="BT76" s="13">
        <v>352</v>
      </c>
      <c r="BU76" s="13">
        <v>374</v>
      </c>
      <c r="BV76" s="13">
        <v>349</v>
      </c>
      <c r="BW76" s="13">
        <v>376</v>
      </c>
      <c r="BX76" s="13">
        <v>390</v>
      </c>
      <c r="BY76" s="13">
        <v>369</v>
      </c>
      <c r="BZ76" s="13">
        <v>390</v>
      </c>
      <c r="CA76" s="13">
        <v>374</v>
      </c>
      <c r="CB76" s="13">
        <v>374</v>
      </c>
      <c r="CC76" s="13">
        <v>369</v>
      </c>
      <c r="CD76" s="13">
        <v>316</v>
      </c>
      <c r="CE76" s="13">
        <v>329</v>
      </c>
      <c r="CF76" s="13">
        <v>323</v>
      </c>
      <c r="CG76" s="13">
        <v>348</v>
      </c>
      <c r="CH76" s="13">
        <v>351</v>
      </c>
      <c r="CI76" s="13">
        <v>359</v>
      </c>
      <c r="CJ76" s="13">
        <v>351</v>
      </c>
      <c r="CK76" s="13">
        <v>343</v>
      </c>
      <c r="CL76" s="13">
        <v>342</v>
      </c>
      <c r="CM76" s="13">
        <v>294</v>
      </c>
      <c r="CN76" s="13">
        <v>312</v>
      </c>
      <c r="CO76" s="13">
        <v>273</v>
      </c>
      <c r="CP76" s="13">
        <v>264</v>
      </c>
      <c r="CQ76" s="13">
        <v>255</v>
      </c>
      <c r="CR76" s="13">
        <v>263</v>
      </c>
      <c r="CS76" s="13">
        <v>238</v>
      </c>
      <c r="CT76" s="13">
        <v>235</v>
      </c>
      <c r="CU76" s="13">
        <v>201</v>
      </c>
      <c r="CV76" s="13">
        <v>198</v>
      </c>
      <c r="CW76" s="13">
        <v>180</v>
      </c>
      <c r="CX76" s="13">
        <v>169</v>
      </c>
      <c r="CY76" s="13">
        <v>200</v>
      </c>
      <c r="CZ76" s="13">
        <v>154</v>
      </c>
      <c r="DA76" s="13">
        <v>152</v>
      </c>
      <c r="DB76" s="13">
        <v>141</v>
      </c>
      <c r="DC76" s="13">
        <v>126</v>
      </c>
      <c r="DD76" s="13">
        <v>128</v>
      </c>
      <c r="DE76" s="13">
        <v>106</v>
      </c>
      <c r="DF76" s="13">
        <v>103</v>
      </c>
      <c r="DG76" s="13">
        <v>100</v>
      </c>
      <c r="DH76" s="13">
        <v>98</v>
      </c>
      <c r="DI76" s="13">
        <v>82</v>
      </c>
      <c r="DJ76" s="13">
        <v>81</v>
      </c>
      <c r="DK76" s="13">
        <v>88</v>
      </c>
      <c r="DL76" s="13">
        <v>65</v>
      </c>
      <c r="DM76" s="13">
        <v>70</v>
      </c>
      <c r="DN76" s="13">
        <v>69</v>
      </c>
      <c r="DO76" s="13">
        <v>57</v>
      </c>
      <c r="DP76" s="13">
        <v>37</v>
      </c>
      <c r="DQ76" s="13">
        <v>41</v>
      </c>
      <c r="DR76" s="13">
        <v>40</v>
      </c>
      <c r="DS76" s="13">
        <v>39</v>
      </c>
      <c r="DT76" s="13">
        <v>38</v>
      </c>
      <c r="DU76" s="13">
        <v>33</v>
      </c>
      <c r="DV76" s="13">
        <v>24</v>
      </c>
      <c r="DW76" s="13">
        <v>26</v>
      </c>
      <c r="DX76" s="13">
        <v>29</v>
      </c>
      <c r="DY76" s="13">
        <v>20</v>
      </c>
      <c r="DZ76" s="13">
        <v>20</v>
      </c>
      <c r="EA76" s="13">
        <v>23</v>
      </c>
      <c r="EB76" s="13">
        <v>20</v>
      </c>
      <c r="EC76" s="13">
        <v>20</v>
      </c>
      <c r="ED76" s="13">
        <v>14</v>
      </c>
      <c r="EE76" s="13">
        <v>16</v>
      </c>
      <c r="EF76" s="13">
        <v>9</v>
      </c>
      <c r="EG76" s="13">
        <v>9</v>
      </c>
      <c r="EH76" s="13">
        <v>9</v>
      </c>
      <c r="EI76" s="13">
        <v>11</v>
      </c>
      <c r="EJ76" s="13">
        <v>8</v>
      </c>
      <c r="EK76" s="13">
        <v>5</v>
      </c>
      <c r="EL76" s="13">
        <v>4</v>
      </c>
      <c r="EM76" s="13">
        <v>2</v>
      </c>
      <c r="EN76" s="13">
        <v>3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57">
        <v>14917</v>
      </c>
      <c r="FD76" s="13">
        <v>14917</v>
      </c>
      <c r="FE76" s="16" t="s">
        <v>82</v>
      </c>
      <c r="FF76" s="13">
        <v>16</v>
      </c>
      <c r="FG76" s="13">
        <v>31</v>
      </c>
      <c r="FH76" s="13">
        <v>55</v>
      </c>
      <c r="FI76" s="13">
        <v>35</v>
      </c>
      <c r="FJ76" s="13">
        <v>43</v>
      </c>
      <c r="FK76" s="13">
        <v>28</v>
      </c>
      <c r="FL76" s="13">
        <v>24</v>
      </c>
      <c r="FM76" s="13">
        <v>27</v>
      </c>
      <c r="FN76" s="13">
        <v>37</v>
      </c>
      <c r="FO76" s="13">
        <v>41</v>
      </c>
      <c r="FP76" s="13">
        <v>30</v>
      </c>
      <c r="FQ76" s="13">
        <v>38</v>
      </c>
      <c r="FR76" s="13">
        <v>63</v>
      </c>
      <c r="FS76" s="13">
        <v>73</v>
      </c>
      <c r="FT76" s="13">
        <v>76</v>
      </c>
      <c r="FU76" s="13">
        <v>94</v>
      </c>
      <c r="FV76" s="13">
        <v>86</v>
      </c>
      <c r="FW76" s="13">
        <v>112</v>
      </c>
      <c r="FX76" s="13">
        <v>207</v>
      </c>
      <c r="FY76" s="13">
        <v>208</v>
      </c>
      <c r="FZ76" s="13">
        <v>251</v>
      </c>
      <c r="GA76" s="13">
        <v>284</v>
      </c>
      <c r="GB76" s="13">
        <v>325</v>
      </c>
      <c r="GC76" s="13">
        <v>317</v>
      </c>
      <c r="GD76" s="13">
        <v>386</v>
      </c>
      <c r="GE76" s="13">
        <v>396</v>
      </c>
      <c r="GF76" s="13">
        <v>407</v>
      </c>
      <c r="GG76" s="13">
        <v>414</v>
      </c>
      <c r="GH76" s="13">
        <v>371</v>
      </c>
      <c r="GI76" s="13">
        <v>442</v>
      </c>
      <c r="GJ76" s="13">
        <v>418</v>
      </c>
      <c r="GK76" s="13">
        <v>393</v>
      </c>
      <c r="GL76" s="13">
        <v>390</v>
      </c>
      <c r="GM76" s="13">
        <v>380</v>
      </c>
      <c r="GN76" s="13">
        <v>381</v>
      </c>
      <c r="GO76" s="13">
        <v>365</v>
      </c>
      <c r="GP76" s="13">
        <v>372</v>
      </c>
      <c r="GQ76" s="13">
        <v>368</v>
      </c>
      <c r="GR76" s="13">
        <v>366</v>
      </c>
      <c r="GS76" s="13">
        <v>370</v>
      </c>
      <c r="GT76" s="13">
        <v>337</v>
      </c>
      <c r="GU76" s="13">
        <v>346</v>
      </c>
      <c r="GV76" s="13">
        <v>349</v>
      </c>
      <c r="GW76" s="13">
        <v>327</v>
      </c>
      <c r="GX76" s="13">
        <v>310</v>
      </c>
      <c r="GY76" s="13">
        <v>318</v>
      </c>
      <c r="GZ76" s="13">
        <v>302</v>
      </c>
      <c r="HA76" s="13">
        <v>297</v>
      </c>
      <c r="HB76" s="13">
        <v>298</v>
      </c>
      <c r="HC76" s="13">
        <v>300</v>
      </c>
      <c r="HD76" s="13">
        <v>268</v>
      </c>
      <c r="HE76" s="13">
        <v>215</v>
      </c>
      <c r="HF76" s="13">
        <v>192</v>
      </c>
      <c r="HG76" s="13">
        <v>208</v>
      </c>
      <c r="HH76" s="13">
        <v>214</v>
      </c>
      <c r="HI76" s="13">
        <v>186</v>
      </c>
      <c r="HJ76" s="13">
        <v>194</v>
      </c>
      <c r="HK76" s="13">
        <v>179</v>
      </c>
      <c r="HL76" s="13">
        <v>157</v>
      </c>
      <c r="HM76" s="13">
        <v>163</v>
      </c>
      <c r="HN76" s="13">
        <v>112</v>
      </c>
      <c r="HO76" s="13">
        <v>126</v>
      </c>
      <c r="HP76" s="13">
        <v>121</v>
      </c>
      <c r="HQ76" s="13">
        <v>109</v>
      </c>
      <c r="HR76" s="13">
        <v>130</v>
      </c>
      <c r="HS76" s="13">
        <v>107</v>
      </c>
      <c r="HT76" s="13">
        <v>100</v>
      </c>
      <c r="HU76" s="13">
        <v>87</v>
      </c>
      <c r="HV76" s="13">
        <v>87</v>
      </c>
      <c r="HW76" s="13">
        <v>68</v>
      </c>
      <c r="HX76" s="13">
        <v>80</v>
      </c>
      <c r="HY76" s="13">
        <v>61</v>
      </c>
      <c r="HZ76" s="13">
        <v>56</v>
      </c>
      <c r="IA76" s="13">
        <v>67</v>
      </c>
      <c r="IB76" s="13">
        <v>52</v>
      </c>
      <c r="IC76" s="13">
        <v>49</v>
      </c>
      <c r="ID76" s="13">
        <v>48</v>
      </c>
      <c r="IE76" s="13">
        <v>43</v>
      </c>
      <c r="IF76" s="13">
        <v>41</v>
      </c>
      <c r="IG76" s="13">
        <v>24</v>
      </c>
      <c r="IH76" s="13">
        <v>19</v>
      </c>
      <c r="II76" s="13">
        <v>30</v>
      </c>
      <c r="IJ76" s="13">
        <v>20</v>
      </c>
      <c r="IK76" s="13">
        <v>14</v>
      </c>
      <c r="IL76" s="13">
        <v>8</v>
      </c>
      <c r="IM76" s="13">
        <v>16</v>
      </c>
      <c r="IN76" s="13">
        <v>19</v>
      </c>
      <c r="IO76" s="13">
        <v>6</v>
      </c>
      <c r="IP76" s="13">
        <v>7</v>
      </c>
      <c r="IQ76" s="13">
        <v>10</v>
      </c>
      <c r="IR76" s="13">
        <v>7</v>
      </c>
      <c r="IS76" s="13">
        <v>6</v>
      </c>
      <c r="IT76" s="13">
        <v>2</v>
      </c>
      <c r="IU76" s="13">
        <v>1</v>
      </c>
      <c r="IV76" s="13">
        <v>4</v>
      </c>
      <c r="IW76" s="13">
        <v>2</v>
      </c>
      <c r="IX76" s="13"/>
      <c r="IY76" s="13"/>
      <c r="IZ76" s="13"/>
      <c r="JA76" s="13"/>
      <c r="JB76" s="13">
        <v>1</v>
      </c>
      <c r="JC76" s="13"/>
      <c r="JD76" s="13"/>
      <c r="JE76" s="13"/>
      <c r="JF76" s="13"/>
      <c r="JG76" s="13"/>
      <c r="JH76" s="13">
        <v>2</v>
      </c>
      <c r="JI76" s="57">
        <v>15622</v>
      </c>
      <c r="JJ76" s="13">
        <v>11</v>
      </c>
      <c r="JK76" s="13">
        <v>17</v>
      </c>
      <c r="JL76" s="13">
        <v>2</v>
      </c>
      <c r="JM76" s="13">
        <v>1</v>
      </c>
      <c r="JN76" s="13"/>
      <c r="JO76" s="13"/>
      <c r="JP76" s="13"/>
      <c r="JQ76" s="13">
        <v>3</v>
      </c>
      <c r="JR76" s="13"/>
      <c r="JS76" s="13"/>
      <c r="JT76" s="13">
        <v>1</v>
      </c>
      <c r="JU76" s="13">
        <v>2</v>
      </c>
      <c r="JV76" s="13">
        <v>4</v>
      </c>
      <c r="JW76" s="13">
        <v>5</v>
      </c>
      <c r="JX76" s="13"/>
      <c r="JY76" s="13">
        <v>1</v>
      </c>
      <c r="JZ76" s="13">
        <v>2</v>
      </c>
      <c r="KA76" s="13">
        <v>7</v>
      </c>
      <c r="KB76" s="13">
        <v>4</v>
      </c>
      <c r="KC76" s="13">
        <v>3</v>
      </c>
      <c r="KD76" s="13">
        <v>7</v>
      </c>
      <c r="KE76" s="13">
        <v>6</v>
      </c>
      <c r="KF76" s="13">
        <v>7</v>
      </c>
      <c r="KG76" s="13">
        <v>5</v>
      </c>
      <c r="KH76" s="13">
        <v>7</v>
      </c>
      <c r="KI76" s="13">
        <v>3</v>
      </c>
      <c r="KJ76" s="13">
        <v>7</v>
      </c>
      <c r="KK76" s="13">
        <v>4</v>
      </c>
      <c r="KL76" s="13">
        <v>5</v>
      </c>
      <c r="KM76" s="13">
        <v>2</v>
      </c>
      <c r="KN76" s="13">
        <v>5</v>
      </c>
      <c r="KO76" s="13">
        <v>9</v>
      </c>
      <c r="KP76" s="13">
        <v>17</v>
      </c>
      <c r="KQ76" s="13">
        <v>17</v>
      </c>
      <c r="KR76" s="13">
        <v>14</v>
      </c>
      <c r="KS76" s="13">
        <v>13</v>
      </c>
      <c r="KT76" s="13">
        <v>8</v>
      </c>
      <c r="KU76" s="13">
        <v>2</v>
      </c>
      <c r="KV76" s="13">
        <v>6</v>
      </c>
      <c r="KW76" s="13">
        <v>6</v>
      </c>
      <c r="KX76" s="13">
        <v>4</v>
      </c>
      <c r="KY76" s="13">
        <v>6</v>
      </c>
      <c r="KZ76" s="13">
        <v>3</v>
      </c>
      <c r="LA76" s="13">
        <v>1</v>
      </c>
      <c r="LB76" s="13">
        <v>3</v>
      </c>
      <c r="LC76" s="13">
        <v>3</v>
      </c>
      <c r="LD76" s="13">
        <v>4</v>
      </c>
      <c r="LE76" s="13">
        <v>4</v>
      </c>
      <c r="LF76" s="13">
        <v>3</v>
      </c>
      <c r="LG76" s="13">
        <v>2</v>
      </c>
      <c r="LH76" s="13">
        <v>1</v>
      </c>
      <c r="LI76" s="13">
        <v>4</v>
      </c>
      <c r="LJ76" s="13">
        <v>4</v>
      </c>
      <c r="LK76" s="13">
        <v>3</v>
      </c>
      <c r="LL76" s="13"/>
      <c r="LM76" s="13">
        <v>2</v>
      </c>
      <c r="LN76" s="13">
        <v>2</v>
      </c>
      <c r="LO76" s="13"/>
      <c r="LP76" s="13">
        <v>1</v>
      </c>
      <c r="LQ76" s="13">
        <v>3</v>
      </c>
      <c r="LR76" s="13"/>
      <c r="LS76" s="13">
        <v>1</v>
      </c>
      <c r="LT76" s="13">
        <v>1</v>
      </c>
      <c r="LU76" s="13">
        <v>2</v>
      </c>
      <c r="LV76" s="13">
        <v>2</v>
      </c>
      <c r="LW76" s="13">
        <v>1</v>
      </c>
      <c r="LX76" s="13">
        <v>1</v>
      </c>
      <c r="LY76" s="13">
        <v>1</v>
      </c>
      <c r="LZ76" s="13"/>
      <c r="MA76" s="13">
        <v>2</v>
      </c>
      <c r="MB76" s="13">
        <v>2</v>
      </c>
      <c r="MC76" s="13">
        <v>2</v>
      </c>
      <c r="MD76" s="13">
        <v>2</v>
      </c>
      <c r="ME76" s="13">
        <v>2</v>
      </c>
      <c r="MF76" s="13"/>
      <c r="MG76" s="13">
        <v>1</v>
      </c>
      <c r="MH76" s="13"/>
      <c r="MI76" s="13">
        <v>2</v>
      </c>
      <c r="MJ76" s="13"/>
      <c r="MK76" s="13">
        <v>3</v>
      </c>
      <c r="ML76" s="13"/>
      <c r="MM76" s="13">
        <v>1</v>
      </c>
      <c r="MN76" s="13">
        <v>3</v>
      </c>
      <c r="MO76" s="13">
        <v>2</v>
      </c>
      <c r="MP76" s="13">
        <v>2</v>
      </c>
      <c r="MQ76" s="13">
        <v>2</v>
      </c>
      <c r="MR76" s="13">
        <v>5</v>
      </c>
      <c r="MS76" s="13">
        <v>5</v>
      </c>
      <c r="MT76" s="13">
        <v>2</v>
      </c>
      <c r="MU76" s="13">
        <v>1</v>
      </c>
      <c r="MV76" s="13"/>
      <c r="MW76" s="13"/>
      <c r="MX76" s="13">
        <v>1</v>
      </c>
      <c r="MY76" s="13">
        <v>4</v>
      </c>
      <c r="MZ76" s="13">
        <v>1</v>
      </c>
      <c r="NA76" s="13">
        <v>1</v>
      </c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>
        <v>6</v>
      </c>
      <c r="NN76" s="57">
        <v>327</v>
      </c>
      <c r="NO76" s="13">
        <v>15949</v>
      </c>
    </row>
    <row r="77" spans="1:379">
      <c r="A77" s="8" t="s">
        <v>88</v>
      </c>
      <c r="B77" s="235">
        <f t="shared" si="129"/>
        <v>32</v>
      </c>
      <c r="C77" s="235">
        <f t="shared" si="130"/>
        <v>30</v>
      </c>
      <c r="D77" s="235">
        <f t="shared" si="131"/>
        <v>118</v>
      </c>
      <c r="E77" s="235">
        <f t="shared" si="132"/>
        <v>135</v>
      </c>
      <c r="F77" s="235">
        <f t="shared" si="133"/>
        <v>388</v>
      </c>
      <c r="G77" s="235">
        <f t="shared" si="134"/>
        <v>412</v>
      </c>
      <c r="H77" s="235">
        <f t="shared" si="135"/>
        <v>420</v>
      </c>
      <c r="I77" s="235">
        <f t="shared" si="136"/>
        <v>453</v>
      </c>
      <c r="J77" s="235">
        <f t="shared" si="137"/>
        <v>394</v>
      </c>
      <c r="K77" s="235">
        <f t="shared" si="138"/>
        <v>428</v>
      </c>
      <c r="L77" s="235">
        <f t="shared" si="139"/>
        <v>315</v>
      </c>
      <c r="M77" s="235">
        <f t="shared" si="140"/>
        <v>319</v>
      </c>
      <c r="N77" s="235">
        <f t="shared" si="141"/>
        <v>219</v>
      </c>
      <c r="O77" s="235">
        <f t="shared" si="142"/>
        <v>198</v>
      </c>
      <c r="P77" s="235">
        <f t="shared" si="143"/>
        <v>120</v>
      </c>
      <c r="Q77" s="235">
        <f t="shared" si="144"/>
        <v>106</v>
      </c>
      <c r="R77" s="235">
        <f t="shared" si="145"/>
        <v>36</v>
      </c>
      <c r="S77" s="235">
        <f t="shared" si="146"/>
        <v>49</v>
      </c>
      <c r="T77" s="235">
        <f t="shared" si="147"/>
        <v>8</v>
      </c>
      <c r="U77" s="235">
        <f t="shared" si="148"/>
        <v>18</v>
      </c>
      <c r="W77" s="16" t="s">
        <v>196</v>
      </c>
      <c r="X77" s="616">
        <f t="shared" si="108"/>
        <v>855</v>
      </c>
      <c r="Y77" s="616">
        <f t="shared" si="109"/>
        <v>859</v>
      </c>
      <c r="Z77" s="616">
        <f t="shared" si="110"/>
        <v>1973</v>
      </c>
      <c r="AA77" s="616">
        <f t="shared" si="111"/>
        <v>2059</v>
      </c>
      <c r="AB77" s="616">
        <f t="shared" si="112"/>
        <v>4639</v>
      </c>
      <c r="AC77" s="616">
        <f t="shared" si="113"/>
        <v>4915</v>
      </c>
      <c r="AD77" s="616">
        <f t="shared" si="114"/>
        <v>5093</v>
      </c>
      <c r="AE77" s="616">
        <f t="shared" si="115"/>
        <v>4940</v>
      </c>
      <c r="AF77" s="616">
        <f t="shared" si="116"/>
        <v>4192</v>
      </c>
      <c r="AG77" s="616">
        <f t="shared" si="117"/>
        <v>4178</v>
      </c>
      <c r="AH77" s="616">
        <f t="shared" si="118"/>
        <v>2720</v>
      </c>
      <c r="AI77" s="616">
        <f t="shared" si="119"/>
        <v>2777</v>
      </c>
      <c r="AJ77" s="616">
        <f t="shared" si="120"/>
        <v>1439</v>
      </c>
      <c r="AK77" s="616">
        <f t="shared" si="121"/>
        <v>1307</v>
      </c>
      <c r="AL77" s="616">
        <f t="shared" si="122"/>
        <v>610</v>
      </c>
      <c r="AM77" s="616">
        <f t="shared" si="123"/>
        <v>622</v>
      </c>
      <c r="AN77" s="616">
        <f t="shared" si="124"/>
        <v>215</v>
      </c>
      <c r="AO77" s="616">
        <f t="shared" si="125"/>
        <v>280</v>
      </c>
      <c r="AP77" s="616">
        <f t="shared" si="126"/>
        <v>29</v>
      </c>
      <c r="AQ77" s="616">
        <f t="shared" si="127"/>
        <v>74</v>
      </c>
      <c r="AR77" s="616">
        <f t="shared" si="128"/>
        <v>402</v>
      </c>
      <c r="AT77" s="16" t="s">
        <v>196</v>
      </c>
      <c r="AU77" s="13">
        <v>22</v>
      </c>
      <c r="AV77" s="13">
        <v>96</v>
      </c>
      <c r="AW77" s="13">
        <v>105</v>
      </c>
      <c r="AX77" s="13">
        <v>78</v>
      </c>
      <c r="AY77" s="13">
        <v>97</v>
      </c>
      <c r="AZ77" s="13">
        <v>78</v>
      </c>
      <c r="BA77" s="13">
        <v>80</v>
      </c>
      <c r="BB77" s="13">
        <v>100</v>
      </c>
      <c r="BC77" s="13">
        <v>112</v>
      </c>
      <c r="BD77" s="13">
        <v>91</v>
      </c>
      <c r="BE77" s="13">
        <v>99</v>
      </c>
      <c r="BF77" s="13">
        <v>151</v>
      </c>
      <c r="BG77" s="13">
        <v>133</v>
      </c>
      <c r="BH77" s="13">
        <v>145</v>
      </c>
      <c r="BI77" s="13">
        <v>170</v>
      </c>
      <c r="BJ77" s="13">
        <v>192</v>
      </c>
      <c r="BK77" s="13">
        <v>262</v>
      </c>
      <c r="BL77" s="13">
        <v>275</v>
      </c>
      <c r="BM77" s="13">
        <v>310</v>
      </c>
      <c r="BN77" s="13">
        <v>322</v>
      </c>
      <c r="BO77" s="13">
        <v>374</v>
      </c>
      <c r="BP77" s="13">
        <v>418</v>
      </c>
      <c r="BQ77" s="13">
        <v>455</v>
      </c>
      <c r="BR77" s="13">
        <v>462</v>
      </c>
      <c r="BS77" s="13">
        <v>524</v>
      </c>
      <c r="BT77" s="13">
        <v>549</v>
      </c>
      <c r="BU77" s="13">
        <v>541</v>
      </c>
      <c r="BV77" s="13">
        <v>498</v>
      </c>
      <c r="BW77" s="13">
        <v>524</v>
      </c>
      <c r="BX77" s="13">
        <v>570</v>
      </c>
      <c r="BY77" s="13">
        <v>562</v>
      </c>
      <c r="BZ77" s="13">
        <v>513</v>
      </c>
      <c r="CA77" s="13">
        <v>531</v>
      </c>
      <c r="CB77" s="13">
        <v>502</v>
      </c>
      <c r="CC77" s="13">
        <v>507</v>
      </c>
      <c r="CD77" s="13">
        <v>493</v>
      </c>
      <c r="CE77" s="13">
        <v>459</v>
      </c>
      <c r="CF77" s="13">
        <v>454</v>
      </c>
      <c r="CG77" s="13">
        <v>432</v>
      </c>
      <c r="CH77" s="13">
        <v>487</v>
      </c>
      <c r="CI77" s="13">
        <v>491</v>
      </c>
      <c r="CJ77" s="13">
        <v>512</v>
      </c>
      <c r="CK77" s="13">
        <v>440</v>
      </c>
      <c r="CL77" s="13">
        <v>447</v>
      </c>
      <c r="CM77" s="13">
        <v>406</v>
      </c>
      <c r="CN77" s="13">
        <v>404</v>
      </c>
      <c r="CO77" s="13">
        <v>395</v>
      </c>
      <c r="CP77" s="13">
        <v>367</v>
      </c>
      <c r="CQ77" s="13">
        <v>364</v>
      </c>
      <c r="CR77" s="13">
        <v>352</v>
      </c>
      <c r="CS77" s="13">
        <v>366</v>
      </c>
      <c r="CT77" s="13">
        <v>327</v>
      </c>
      <c r="CU77" s="13">
        <v>331</v>
      </c>
      <c r="CV77" s="13">
        <v>298</v>
      </c>
      <c r="CW77" s="13">
        <v>292</v>
      </c>
      <c r="CX77" s="13">
        <v>267</v>
      </c>
      <c r="CY77" s="13">
        <v>238</v>
      </c>
      <c r="CZ77" s="13">
        <v>250</v>
      </c>
      <c r="DA77" s="13">
        <v>210</v>
      </c>
      <c r="DB77" s="13">
        <v>198</v>
      </c>
      <c r="DC77" s="13">
        <v>171</v>
      </c>
      <c r="DD77" s="13">
        <v>158</v>
      </c>
      <c r="DE77" s="13">
        <v>147</v>
      </c>
      <c r="DF77" s="13">
        <v>139</v>
      </c>
      <c r="DG77" s="13">
        <v>147</v>
      </c>
      <c r="DH77" s="13">
        <v>114</v>
      </c>
      <c r="DI77" s="13">
        <v>123</v>
      </c>
      <c r="DJ77" s="13">
        <v>127</v>
      </c>
      <c r="DK77" s="13">
        <v>84</v>
      </c>
      <c r="DL77" s="13">
        <v>97</v>
      </c>
      <c r="DM77" s="13">
        <v>90</v>
      </c>
      <c r="DN77" s="13">
        <v>84</v>
      </c>
      <c r="DO77" s="13">
        <v>68</v>
      </c>
      <c r="DP77" s="13">
        <v>63</v>
      </c>
      <c r="DQ77" s="13">
        <v>76</v>
      </c>
      <c r="DR77" s="13">
        <v>59</v>
      </c>
      <c r="DS77" s="13">
        <v>52</v>
      </c>
      <c r="DT77" s="13">
        <v>51</v>
      </c>
      <c r="DU77" s="13">
        <v>43</v>
      </c>
      <c r="DV77" s="13">
        <v>36</v>
      </c>
      <c r="DW77" s="13">
        <v>42</v>
      </c>
      <c r="DX77" s="13">
        <v>46</v>
      </c>
      <c r="DY77" s="13">
        <v>33</v>
      </c>
      <c r="DZ77" s="13">
        <v>23</v>
      </c>
      <c r="EA77" s="13">
        <v>23</v>
      </c>
      <c r="EB77" s="13">
        <v>29</v>
      </c>
      <c r="EC77" s="13">
        <v>26</v>
      </c>
      <c r="ED77" s="13">
        <v>20</v>
      </c>
      <c r="EE77" s="13">
        <v>20</v>
      </c>
      <c r="EF77" s="13">
        <v>18</v>
      </c>
      <c r="EG77" s="13">
        <v>12</v>
      </c>
      <c r="EH77" s="13">
        <v>8</v>
      </c>
      <c r="EI77" s="13">
        <v>18</v>
      </c>
      <c r="EJ77" s="13">
        <v>8</v>
      </c>
      <c r="EK77" s="13">
        <v>7</v>
      </c>
      <c r="EL77" s="13">
        <v>7</v>
      </c>
      <c r="EM77" s="13">
        <v>4</v>
      </c>
      <c r="EN77" s="13"/>
      <c r="EO77" s="13">
        <v>2</v>
      </c>
      <c r="EP77" s="13">
        <v>3</v>
      </c>
      <c r="EQ77" s="13">
        <v>2</v>
      </c>
      <c r="ER77" s="13">
        <v>2</v>
      </c>
      <c r="ES77" s="13"/>
      <c r="ET77" s="13"/>
      <c r="EU77" s="13">
        <v>1</v>
      </c>
      <c r="EV77" s="13"/>
      <c r="EW77" s="13"/>
      <c r="EX77" s="13"/>
      <c r="EY77" s="13"/>
      <c r="EZ77" s="13"/>
      <c r="FA77" s="13"/>
      <c r="FB77" s="13">
        <v>2</v>
      </c>
      <c r="FC77" s="57">
        <v>22013</v>
      </c>
      <c r="FD77" s="13">
        <v>22013</v>
      </c>
      <c r="FE77" s="16" t="s">
        <v>196</v>
      </c>
      <c r="FF77" s="13">
        <v>42</v>
      </c>
      <c r="FG77" s="13">
        <v>89</v>
      </c>
      <c r="FH77" s="13">
        <v>92</v>
      </c>
      <c r="FI77" s="13">
        <v>81</v>
      </c>
      <c r="FJ77" s="13">
        <v>73</v>
      </c>
      <c r="FK77" s="13">
        <v>79</v>
      </c>
      <c r="FL77" s="13">
        <v>103</v>
      </c>
      <c r="FM77" s="13">
        <v>103</v>
      </c>
      <c r="FN77" s="13">
        <v>102</v>
      </c>
      <c r="FO77" s="13">
        <v>91</v>
      </c>
      <c r="FP77" s="13">
        <v>106</v>
      </c>
      <c r="FQ77" s="13">
        <v>129</v>
      </c>
      <c r="FR77" s="13">
        <v>161</v>
      </c>
      <c r="FS77" s="13">
        <v>172</v>
      </c>
      <c r="FT77" s="13">
        <v>148</v>
      </c>
      <c r="FU77" s="13">
        <v>175</v>
      </c>
      <c r="FV77" s="13">
        <v>184</v>
      </c>
      <c r="FW77" s="13">
        <v>263</v>
      </c>
      <c r="FX77" s="13">
        <v>316</v>
      </c>
      <c r="FY77" s="13">
        <v>319</v>
      </c>
      <c r="FZ77" s="13">
        <v>354</v>
      </c>
      <c r="GA77" s="13">
        <v>394</v>
      </c>
      <c r="GB77" s="13">
        <v>406</v>
      </c>
      <c r="GC77" s="13">
        <v>419</v>
      </c>
      <c r="GD77" s="13">
        <v>476</v>
      </c>
      <c r="GE77" s="13">
        <v>501</v>
      </c>
      <c r="GF77" s="13">
        <v>493</v>
      </c>
      <c r="GG77" s="13">
        <v>521</v>
      </c>
      <c r="GH77" s="13">
        <v>509</v>
      </c>
      <c r="GI77" s="13">
        <v>566</v>
      </c>
      <c r="GJ77" s="13">
        <v>567</v>
      </c>
      <c r="GK77" s="13">
        <v>532</v>
      </c>
      <c r="GL77" s="13">
        <v>521</v>
      </c>
      <c r="GM77" s="13">
        <v>557</v>
      </c>
      <c r="GN77" s="13">
        <v>531</v>
      </c>
      <c r="GO77" s="13">
        <v>495</v>
      </c>
      <c r="GP77" s="13">
        <v>422</v>
      </c>
      <c r="GQ77" s="13">
        <v>458</v>
      </c>
      <c r="GR77" s="13">
        <v>506</v>
      </c>
      <c r="GS77" s="13">
        <v>504</v>
      </c>
      <c r="GT77" s="13">
        <v>492</v>
      </c>
      <c r="GU77" s="13">
        <v>475</v>
      </c>
      <c r="GV77" s="13">
        <v>474</v>
      </c>
      <c r="GW77" s="13">
        <v>450</v>
      </c>
      <c r="GX77" s="13">
        <v>414</v>
      </c>
      <c r="GY77" s="13">
        <v>388</v>
      </c>
      <c r="GZ77" s="13">
        <v>359</v>
      </c>
      <c r="HA77" s="13">
        <v>377</v>
      </c>
      <c r="HB77" s="13">
        <v>398</v>
      </c>
      <c r="HC77" s="13">
        <v>365</v>
      </c>
      <c r="HD77" s="13">
        <v>371</v>
      </c>
      <c r="HE77" s="13">
        <v>322</v>
      </c>
      <c r="HF77" s="13">
        <v>308</v>
      </c>
      <c r="HG77" s="13">
        <v>300</v>
      </c>
      <c r="HH77" s="13">
        <v>250</v>
      </c>
      <c r="HI77" s="13">
        <v>236</v>
      </c>
      <c r="HJ77" s="13">
        <v>246</v>
      </c>
      <c r="HK77" s="13">
        <v>245</v>
      </c>
      <c r="HL77" s="13">
        <v>258</v>
      </c>
      <c r="HM77" s="13">
        <v>184</v>
      </c>
      <c r="HN77" s="13">
        <v>191</v>
      </c>
      <c r="HO77" s="13">
        <v>174</v>
      </c>
      <c r="HP77" s="13">
        <v>168</v>
      </c>
      <c r="HQ77" s="13">
        <v>175</v>
      </c>
      <c r="HR77" s="13">
        <v>149</v>
      </c>
      <c r="HS77" s="13">
        <v>136</v>
      </c>
      <c r="HT77" s="13">
        <v>112</v>
      </c>
      <c r="HU77" s="13">
        <v>109</v>
      </c>
      <c r="HV77" s="13">
        <v>113</v>
      </c>
      <c r="HW77" s="13">
        <v>112</v>
      </c>
      <c r="HX77" s="13">
        <v>97</v>
      </c>
      <c r="HY77" s="13">
        <v>75</v>
      </c>
      <c r="HZ77" s="13">
        <v>88</v>
      </c>
      <c r="IA77" s="13">
        <v>67</v>
      </c>
      <c r="IB77" s="13">
        <v>57</v>
      </c>
      <c r="IC77" s="13">
        <v>67</v>
      </c>
      <c r="ID77" s="13">
        <v>58</v>
      </c>
      <c r="IE77" s="13">
        <v>39</v>
      </c>
      <c r="IF77" s="13">
        <v>38</v>
      </c>
      <c r="IG77" s="13">
        <v>24</v>
      </c>
      <c r="IH77" s="13">
        <v>42</v>
      </c>
      <c r="II77" s="13">
        <v>36</v>
      </c>
      <c r="IJ77" s="13">
        <v>18</v>
      </c>
      <c r="IK77" s="13">
        <v>27</v>
      </c>
      <c r="IL77" s="13">
        <v>18</v>
      </c>
      <c r="IM77" s="13">
        <v>21</v>
      </c>
      <c r="IN77" s="13">
        <v>8</v>
      </c>
      <c r="IO77" s="13">
        <v>17</v>
      </c>
      <c r="IP77" s="13">
        <v>13</v>
      </c>
      <c r="IQ77" s="13">
        <v>15</v>
      </c>
      <c r="IR77" s="13">
        <v>8</v>
      </c>
      <c r="IS77" s="13">
        <v>4</v>
      </c>
      <c r="IT77" s="13">
        <v>5</v>
      </c>
      <c r="IU77" s="13">
        <v>2</v>
      </c>
      <c r="IV77" s="13">
        <v>7</v>
      </c>
      <c r="IW77" s="13">
        <v>2</v>
      </c>
      <c r="IX77" s="13">
        <v>1</v>
      </c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57">
        <v>21765</v>
      </c>
      <c r="JJ77" s="13">
        <v>7</v>
      </c>
      <c r="JK77" s="13">
        <v>44</v>
      </c>
      <c r="JL77" s="13">
        <v>4</v>
      </c>
      <c r="JM77" s="13">
        <v>2</v>
      </c>
      <c r="JN77" s="13">
        <v>4</v>
      </c>
      <c r="JO77" s="13"/>
      <c r="JP77" s="13">
        <v>2</v>
      </c>
      <c r="JQ77" s="13"/>
      <c r="JR77" s="13"/>
      <c r="JS77" s="13">
        <v>1</v>
      </c>
      <c r="JT77" s="13">
        <v>3</v>
      </c>
      <c r="JU77" s="13">
        <v>3</v>
      </c>
      <c r="JV77" s="13">
        <v>2</v>
      </c>
      <c r="JW77" s="13">
        <v>4</v>
      </c>
      <c r="JX77" s="13">
        <v>6</v>
      </c>
      <c r="JY77" s="13">
        <v>8</v>
      </c>
      <c r="JZ77" s="13">
        <v>5</v>
      </c>
      <c r="KA77" s="13">
        <v>6</v>
      </c>
      <c r="KB77" s="13">
        <v>9</v>
      </c>
      <c r="KC77" s="13">
        <v>12</v>
      </c>
      <c r="KD77" s="13">
        <v>8</v>
      </c>
      <c r="KE77" s="13">
        <v>14</v>
      </c>
      <c r="KF77" s="13">
        <v>11</v>
      </c>
      <c r="KG77" s="13">
        <v>9</v>
      </c>
      <c r="KH77" s="13">
        <v>8</v>
      </c>
      <c r="KI77" s="13"/>
      <c r="KJ77" s="13">
        <v>7</v>
      </c>
      <c r="KK77" s="13">
        <v>1</v>
      </c>
      <c r="KL77" s="13">
        <v>7</v>
      </c>
      <c r="KM77" s="13"/>
      <c r="KN77" s="13">
        <v>9</v>
      </c>
      <c r="KO77" s="13">
        <v>7</v>
      </c>
      <c r="KP77" s="13">
        <v>9</v>
      </c>
      <c r="KQ77" s="13">
        <v>13</v>
      </c>
      <c r="KR77" s="13">
        <v>15</v>
      </c>
      <c r="KS77" s="13">
        <v>11</v>
      </c>
      <c r="KT77" s="13">
        <v>5</v>
      </c>
      <c r="KU77" s="13">
        <v>6</v>
      </c>
      <c r="KV77" s="13">
        <v>6</v>
      </c>
      <c r="KW77" s="13">
        <v>7</v>
      </c>
      <c r="KX77" s="13">
        <v>3</v>
      </c>
      <c r="KY77" s="13">
        <v>6</v>
      </c>
      <c r="KZ77" s="13">
        <v>5</v>
      </c>
      <c r="LA77" s="13">
        <v>2</v>
      </c>
      <c r="LB77" s="13">
        <v>4</v>
      </c>
      <c r="LC77" s="13">
        <v>4</v>
      </c>
      <c r="LD77" s="13">
        <v>1</v>
      </c>
      <c r="LE77" s="13">
        <v>4</v>
      </c>
      <c r="LF77" s="13">
        <v>3</v>
      </c>
      <c r="LG77" s="13">
        <v>2</v>
      </c>
      <c r="LH77" s="13">
        <v>1</v>
      </c>
      <c r="LI77" s="13">
        <v>1</v>
      </c>
      <c r="LJ77" s="13">
        <v>3</v>
      </c>
      <c r="LK77" s="13">
        <v>2</v>
      </c>
      <c r="LL77" s="13">
        <v>2</v>
      </c>
      <c r="LM77" s="13">
        <v>3</v>
      </c>
      <c r="LN77" s="13">
        <v>2</v>
      </c>
      <c r="LO77" s="13">
        <v>1</v>
      </c>
      <c r="LP77" s="13">
        <v>2</v>
      </c>
      <c r="LQ77" s="13">
        <v>3</v>
      </c>
      <c r="LR77" s="13">
        <v>3</v>
      </c>
      <c r="LS77" s="13">
        <v>2</v>
      </c>
      <c r="LT77" s="13">
        <v>2</v>
      </c>
      <c r="LU77" s="13">
        <v>6</v>
      </c>
      <c r="LV77" s="13"/>
      <c r="LW77" s="13"/>
      <c r="LX77" s="13">
        <v>2</v>
      </c>
      <c r="LY77" s="13">
        <v>2</v>
      </c>
      <c r="LZ77" s="13">
        <v>2</v>
      </c>
      <c r="MA77" s="13">
        <v>1</v>
      </c>
      <c r="MB77" s="13"/>
      <c r="MC77" s="13">
        <v>1</v>
      </c>
      <c r="MD77" s="13">
        <v>1</v>
      </c>
      <c r="ME77" s="13">
        <v>3</v>
      </c>
      <c r="MF77" s="13">
        <v>1</v>
      </c>
      <c r="MG77" s="13"/>
      <c r="MH77" s="13">
        <v>1</v>
      </c>
      <c r="MI77" s="13">
        <v>2</v>
      </c>
      <c r="MJ77" s="13"/>
      <c r="MK77" s="13">
        <v>1</v>
      </c>
      <c r="ML77" s="13">
        <v>2</v>
      </c>
      <c r="MM77" s="13">
        <v>1</v>
      </c>
      <c r="MN77" s="13">
        <v>2</v>
      </c>
      <c r="MO77" s="13">
        <v>1</v>
      </c>
      <c r="MP77" s="13"/>
      <c r="MQ77" s="13">
        <v>1</v>
      </c>
      <c r="MR77" s="13">
        <v>3</v>
      </c>
      <c r="MS77" s="13"/>
      <c r="MT77" s="13">
        <v>5</v>
      </c>
      <c r="MU77" s="13">
        <v>3</v>
      </c>
      <c r="MV77" s="13">
        <v>1</v>
      </c>
      <c r="MW77" s="13">
        <v>2</v>
      </c>
      <c r="MX77" s="13">
        <v>4</v>
      </c>
      <c r="MY77" s="13">
        <v>3</v>
      </c>
      <c r="MZ77" s="13">
        <v>3</v>
      </c>
      <c r="NA77" s="13">
        <v>3</v>
      </c>
      <c r="NB77" s="13">
        <v>1</v>
      </c>
      <c r="NC77" s="13"/>
      <c r="ND77" s="13"/>
      <c r="NE77" s="13"/>
      <c r="NF77" s="13"/>
      <c r="NG77" s="13"/>
      <c r="NH77" s="13"/>
      <c r="NI77" s="13">
        <v>1</v>
      </c>
      <c r="NJ77" s="13"/>
      <c r="NK77" s="13"/>
      <c r="NL77" s="13"/>
      <c r="NM77" s="13">
        <v>5</v>
      </c>
      <c r="NN77" s="57">
        <v>400</v>
      </c>
      <c r="NO77" s="13">
        <v>22165</v>
      </c>
    </row>
    <row r="78" spans="1:379">
      <c r="A78" s="8" t="s">
        <v>89</v>
      </c>
      <c r="B78" s="235">
        <f t="shared" si="129"/>
        <v>13</v>
      </c>
      <c r="C78" s="235">
        <f t="shared" si="130"/>
        <v>14</v>
      </c>
      <c r="D78" s="235">
        <f t="shared" si="131"/>
        <v>25</v>
      </c>
      <c r="E78" s="235">
        <f t="shared" si="132"/>
        <v>34</v>
      </c>
      <c r="F78" s="235">
        <f t="shared" si="133"/>
        <v>103</v>
      </c>
      <c r="G78" s="235">
        <f t="shared" si="134"/>
        <v>126</v>
      </c>
      <c r="H78" s="235">
        <f t="shared" si="135"/>
        <v>114</v>
      </c>
      <c r="I78" s="235">
        <f t="shared" si="136"/>
        <v>136</v>
      </c>
      <c r="J78" s="235">
        <f t="shared" si="137"/>
        <v>142</v>
      </c>
      <c r="K78" s="235">
        <f t="shared" si="138"/>
        <v>137</v>
      </c>
      <c r="L78" s="235">
        <f t="shared" si="139"/>
        <v>90</v>
      </c>
      <c r="M78" s="235">
        <f t="shared" si="140"/>
        <v>87</v>
      </c>
      <c r="N78" s="235">
        <f t="shared" si="141"/>
        <v>30</v>
      </c>
      <c r="O78" s="235">
        <f t="shared" si="142"/>
        <v>41</v>
      </c>
      <c r="P78" s="235">
        <f t="shared" si="143"/>
        <v>34</v>
      </c>
      <c r="Q78" s="235">
        <f t="shared" si="144"/>
        <v>30</v>
      </c>
      <c r="R78" s="235">
        <f t="shared" si="145"/>
        <v>8</v>
      </c>
      <c r="S78" s="235">
        <f t="shared" si="146"/>
        <v>14</v>
      </c>
      <c r="T78" s="235">
        <f t="shared" si="147"/>
        <v>1</v>
      </c>
      <c r="U78" s="235">
        <f t="shared" si="148"/>
        <v>4</v>
      </c>
      <c r="W78" s="16" t="s">
        <v>197</v>
      </c>
      <c r="X78" s="616">
        <f t="shared" si="108"/>
        <v>55</v>
      </c>
      <c r="Y78" s="616">
        <f t="shared" si="109"/>
        <v>44</v>
      </c>
      <c r="Z78" s="616">
        <f t="shared" si="110"/>
        <v>133</v>
      </c>
      <c r="AA78" s="616">
        <f t="shared" si="111"/>
        <v>150</v>
      </c>
      <c r="AB78" s="616">
        <f t="shared" si="112"/>
        <v>401</v>
      </c>
      <c r="AC78" s="616">
        <f t="shared" si="113"/>
        <v>447</v>
      </c>
      <c r="AD78" s="616">
        <f t="shared" si="114"/>
        <v>445</v>
      </c>
      <c r="AE78" s="616">
        <f t="shared" si="115"/>
        <v>406</v>
      </c>
      <c r="AF78" s="616">
        <f t="shared" si="116"/>
        <v>382</v>
      </c>
      <c r="AG78" s="616">
        <f t="shared" si="117"/>
        <v>419</v>
      </c>
      <c r="AH78" s="616">
        <f t="shared" si="118"/>
        <v>273</v>
      </c>
      <c r="AI78" s="616">
        <f t="shared" si="119"/>
        <v>254</v>
      </c>
      <c r="AJ78" s="616">
        <f t="shared" si="120"/>
        <v>141</v>
      </c>
      <c r="AK78" s="616">
        <f t="shared" si="121"/>
        <v>106</v>
      </c>
      <c r="AL78" s="616">
        <f t="shared" si="122"/>
        <v>63</v>
      </c>
      <c r="AM78" s="616">
        <f t="shared" si="123"/>
        <v>49</v>
      </c>
      <c r="AN78" s="616">
        <f t="shared" si="124"/>
        <v>18</v>
      </c>
      <c r="AO78" s="616">
        <f t="shared" si="125"/>
        <v>28</v>
      </c>
      <c r="AP78" s="616">
        <f t="shared" si="126"/>
        <v>3</v>
      </c>
      <c r="AQ78" s="616">
        <f t="shared" si="127"/>
        <v>6</v>
      </c>
      <c r="AR78" s="616">
        <f t="shared" si="128"/>
        <v>34</v>
      </c>
      <c r="AT78" s="16" t="s">
        <v>197</v>
      </c>
      <c r="AU78" s="13"/>
      <c r="AV78" s="13">
        <v>5</v>
      </c>
      <c r="AW78" s="13">
        <v>5</v>
      </c>
      <c r="AX78" s="13">
        <v>2</v>
      </c>
      <c r="AY78" s="13">
        <v>5</v>
      </c>
      <c r="AZ78" s="13">
        <v>3</v>
      </c>
      <c r="BA78" s="13">
        <v>2</v>
      </c>
      <c r="BB78" s="13">
        <v>5</v>
      </c>
      <c r="BC78" s="13">
        <v>8</v>
      </c>
      <c r="BD78" s="13">
        <v>9</v>
      </c>
      <c r="BE78" s="13">
        <v>9</v>
      </c>
      <c r="BF78" s="13">
        <v>9</v>
      </c>
      <c r="BG78" s="13">
        <v>9</v>
      </c>
      <c r="BH78" s="13">
        <v>6</v>
      </c>
      <c r="BI78" s="13">
        <v>13</v>
      </c>
      <c r="BJ78" s="13">
        <v>15</v>
      </c>
      <c r="BK78" s="13">
        <v>15</v>
      </c>
      <c r="BL78" s="13">
        <v>18</v>
      </c>
      <c r="BM78" s="13">
        <v>31</v>
      </c>
      <c r="BN78" s="13">
        <v>25</v>
      </c>
      <c r="BO78" s="13">
        <v>47</v>
      </c>
      <c r="BP78" s="13">
        <v>34</v>
      </c>
      <c r="BQ78" s="13">
        <v>37</v>
      </c>
      <c r="BR78" s="13">
        <v>43</v>
      </c>
      <c r="BS78" s="13">
        <v>46</v>
      </c>
      <c r="BT78" s="13">
        <v>52</v>
      </c>
      <c r="BU78" s="13">
        <v>52</v>
      </c>
      <c r="BV78" s="13">
        <v>39</v>
      </c>
      <c r="BW78" s="13">
        <v>37</v>
      </c>
      <c r="BX78" s="13">
        <v>60</v>
      </c>
      <c r="BY78" s="13">
        <v>52</v>
      </c>
      <c r="BZ78" s="13">
        <v>33</v>
      </c>
      <c r="CA78" s="13">
        <v>41</v>
      </c>
      <c r="CB78" s="13">
        <v>36</v>
      </c>
      <c r="CC78" s="13">
        <v>39</v>
      </c>
      <c r="CD78" s="13">
        <v>31</v>
      </c>
      <c r="CE78" s="13">
        <v>45</v>
      </c>
      <c r="CF78" s="13">
        <v>34</v>
      </c>
      <c r="CG78" s="13">
        <v>55</v>
      </c>
      <c r="CH78" s="13">
        <v>40</v>
      </c>
      <c r="CI78" s="13">
        <v>51</v>
      </c>
      <c r="CJ78" s="13">
        <v>41</v>
      </c>
      <c r="CK78" s="13">
        <v>58</v>
      </c>
      <c r="CL78" s="13">
        <v>45</v>
      </c>
      <c r="CM78" s="13">
        <v>51</v>
      </c>
      <c r="CN78" s="13">
        <v>34</v>
      </c>
      <c r="CO78" s="13">
        <v>36</v>
      </c>
      <c r="CP78" s="13">
        <v>33</v>
      </c>
      <c r="CQ78" s="13">
        <v>32</v>
      </c>
      <c r="CR78" s="13">
        <v>38</v>
      </c>
      <c r="CS78" s="13">
        <v>28</v>
      </c>
      <c r="CT78" s="13">
        <v>31</v>
      </c>
      <c r="CU78" s="13">
        <v>24</v>
      </c>
      <c r="CV78" s="13">
        <v>22</v>
      </c>
      <c r="CW78" s="13">
        <v>30</v>
      </c>
      <c r="CX78" s="13">
        <v>18</v>
      </c>
      <c r="CY78" s="13">
        <v>32</v>
      </c>
      <c r="CZ78" s="13">
        <v>27</v>
      </c>
      <c r="DA78" s="13">
        <v>20</v>
      </c>
      <c r="DB78" s="13">
        <v>22</v>
      </c>
      <c r="DC78" s="13">
        <v>17</v>
      </c>
      <c r="DD78" s="13">
        <v>18</v>
      </c>
      <c r="DE78" s="13">
        <v>15</v>
      </c>
      <c r="DF78" s="13">
        <v>6</v>
      </c>
      <c r="DG78" s="13">
        <v>3</v>
      </c>
      <c r="DH78" s="13">
        <v>9</v>
      </c>
      <c r="DI78" s="13">
        <v>4</v>
      </c>
      <c r="DJ78" s="13">
        <v>9</v>
      </c>
      <c r="DK78" s="13">
        <v>10</v>
      </c>
      <c r="DL78" s="13">
        <v>15</v>
      </c>
      <c r="DM78" s="13">
        <v>6</v>
      </c>
      <c r="DN78" s="13">
        <v>5</v>
      </c>
      <c r="DO78" s="13">
        <v>9</v>
      </c>
      <c r="DP78" s="13">
        <v>8</v>
      </c>
      <c r="DQ78" s="13">
        <v>6</v>
      </c>
      <c r="DR78" s="13"/>
      <c r="DS78" s="13">
        <v>4</v>
      </c>
      <c r="DT78" s="13">
        <v>3</v>
      </c>
      <c r="DU78" s="13">
        <v>2</v>
      </c>
      <c r="DV78" s="13">
        <v>6</v>
      </c>
      <c r="DW78" s="13">
        <v>3</v>
      </c>
      <c r="DX78" s="13">
        <v>7</v>
      </c>
      <c r="DY78" s="13">
        <v>3</v>
      </c>
      <c r="DZ78" s="13">
        <v>3</v>
      </c>
      <c r="EA78" s="13">
        <v>1</v>
      </c>
      <c r="EB78" s="13">
        <v>3</v>
      </c>
      <c r="EC78" s="13">
        <v>5</v>
      </c>
      <c r="ED78" s="13"/>
      <c r="EE78" s="13">
        <v>1</v>
      </c>
      <c r="EF78" s="13">
        <v>2</v>
      </c>
      <c r="EG78" s="13"/>
      <c r="EH78" s="13">
        <v>2</v>
      </c>
      <c r="EI78" s="13"/>
      <c r="EJ78" s="13"/>
      <c r="EK78" s="13"/>
      <c r="EL78" s="13">
        <v>1</v>
      </c>
      <c r="EM78" s="13">
        <v>1</v>
      </c>
      <c r="EN78" s="13">
        <v>1</v>
      </c>
      <c r="EO78" s="13"/>
      <c r="EP78" s="13"/>
      <c r="EQ78" s="13"/>
      <c r="ER78" s="13">
        <v>1</v>
      </c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57">
        <v>1909</v>
      </c>
      <c r="FD78" s="13">
        <v>1909</v>
      </c>
      <c r="FE78" s="16" t="s">
        <v>197</v>
      </c>
      <c r="FF78" s="13">
        <v>5</v>
      </c>
      <c r="FG78" s="13">
        <v>5</v>
      </c>
      <c r="FH78" s="13">
        <v>6</v>
      </c>
      <c r="FI78" s="13">
        <v>3</v>
      </c>
      <c r="FJ78" s="13">
        <v>6</v>
      </c>
      <c r="FK78" s="13">
        <v>4</v>
      </c>
      <c r="FL78" s="13">
        <v>10</v>
      </c>
      <c r="FM78" s="13">
        <v>7</v>
      </c>
      <c r="FN78" s="13">
        <v>5</v>
      </c>
      <c r="FO78" s="13">
        <v>4</v>
      </c>
      <c r="FP78" s="13">
        <v>6</v>
      </c>
      <c r="FQ78" s="13">
        <v>8</v>
      </c>
      <c r="FR78" s="13">
        <v>3</v>
      </c>
      <c r="FS78" s="13">
        <v>9</v>
      </c>
      <c r="FT78" s="13">
        <v>9</v>
      </c>
      <c r="FU78" s="13">
        <v>10</v>
      </c>
      <c r="FV78" s="13">
        <v>15</v>
      </c>
      <c r="FW78" s="13">
        <v>16</v>
      </c>
      <c r="FX78" s="13">
        <v>33</v>
      </c>
      <c r="FY78" s="13">
        <v>24</v>
      </c>
      <c r="FZ78" s="13">
        <v>36</v>
      </c>
      <c r="GA78" s="13">
        <v>39</v>
      </c>
      <c r="GB78" s="13">
        <v>31</v>
      </c>
      <c r="GC78" s="13">
        <v>40</v>
      </c>
      <c r="GD78" s="13">
        <v>43</v>
      </c>
      <c r="GE78" s="13">
        <v>41</v>
      </c>
      <c r="GF78" s="13">
        <v>48</v>
      </c>
      <c r="GG78" s="13">
        <v>43</v>
      </c>
      <c r="GH78" s="13">
        <v>39</v>
      </c>
      <c r="GI78" s="13">
        <v>41</v>
      </c>
      <c r="GJ78" s="13">
        <v>40</v>
      </c>
      <c r="GK78" s="13">
        <v>37</v>
      </c>
      <c r="GL78" s="13">
        <v>41</v>
      </c>
      <c r="GM78" s="13">
        <v>55</v>
      </c>
      <c r="GN78" s="13">
        <v>45</v>
      </c>
      <c r="GO78" s="13">
        <v>44</v>
      </c>
      <c r="GP78" s="13">
        <v>42</v>
      </c>
      <c r="GQ78" s="13">
        <v>47</v>
      </c>
      <c r="GR78" s="13">
        <v>43</v>
      </c>
      <c r="GS78" s="13">
        <v>51</v>
      </c>
      <c r="GT78" s="13">
        <v>24</v>
      </c>
      <c r="GU78" s="13">
        <v>32</v>
      </c>
      <c r="GV78" s="13">
        <v>59</v>
      </c>
      <c r="GW78" s="13">
        <v>47</v>
      </c>
      <c r="GX78" s="13">
        <v>48</v>
      </c>
      <c r="GY78" s="13">
        <v>41</v>
      </c>
      <c r="GZ78" s="13">
        <v>41</v>
      </c>
      <c r="HA78" s="13">
        <v>36</v>
      </c>
      <c r="HB78" s="13">
        <v>35</v>
      </c>
      <c r="HC78" s="13">
        <v>19</v>
      </c>
      <c r="HD78" s="13">
        <v>28</v>
      </c>
      <c r="HE78" s="13">
        <v>35</v>
      </c>
      <c r="HF78" s="13">
        <v>22</v>
      </c>
      <c r="HG78" s="13">
        <v>28</v>
      </c>
      <c r="HH78" s="13">
        <v>31</v>
      </c>
      <c r="HI78" s="13">
        <v>26</v>
      </c>
      <c r="HJ78" s="13">
        <v>35</v>
      </c>
      <c r="HK78" s="13">
        <v>19</v>
      </c>
      <c r="HL78" s="13">
        <v>25</v>
      </c>
      <c r="HM78" s="13">
        <v>24</v>
      </c>
      <c r="HN78" s="13">
        <v>19</v>
      </c>
      <c r="HO78" s="13">
        <v>14</v>
      </c>
      <c r="HP78" s="13">
        <v>20</v>
      </c>
      <c r="HQ78" s="13">
        <v>20</v>
      </c>
      <c r="HR78" s="13">
        <v>13</v>
      </c>
      <c r="HS78" s="13">
        <v>8</v>
      </c>
      <c r="HT78" s="13">
        <v>13</v>
      </c>
      <c r="HU78" s="13">
        <v>14</v>
      </c>
      <c r="HV78" s="13">
        <v>12</v>
      </c>
      <c r="HW78" s="13">
        <v>8</v>
      </c>
      <c r="HX78" s="13">
        <v>14</v>
      </c>
      <c r="HY78" s="13">
        <v>4</v>
      </c>
      <c r="HZ78" s="13">
        <v>5</v>
      </c>
      <c r="IA78" s="13">
        <v>7</v>
      </c>
      <c r="IB78" s="13">
        <v>3</v>
      </c>
      <c r="IC78" s="13">
        <v>9</v>
      </c>
      <c r="ID78" s="13">
        <v>5</v>
      </c>
      <c r="IE78" s="13">
        <v>6</v>
      </c>
      <c r="IF78" s="13">
        <v>6</v>
      </c>
      <c r="IG78" s="13">
        <v>4</v>
      </c>
      <c r="IH78" s="13">
        <v>4</v>
      </c>
      <c r="II78" s="13">
        <v>3</v>
      </c>
      <c r="IJ78" s="13">
        <v>2</v>
      </c>
      <c r="IK78" s="13"/>
      <c r="IL78" s="13">
        <v>2</v>
      </c>
      <c r="IM78" s="13">
        <v>1</v>
      </c>
      <c r="IN78" s="13">
        <v>3</v>
      </c>
      <c r="IO78" s="13">
        <v>3</v>
      </c>
      <c r="IP78" s="13"/>
      <c r="IQ78" s="13"/>
      <c r="IR78" s="13">
        <v>1</v>
      </c>
      <c r="IS78" s="13">
        <v>1</v>
      </c>
      <c r="IT78" s="13"/>
      <c r="IU78" s="13">
        <v>1</v>
      </c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57">
        <v>1914</v>
      </c>
      <c r="JJ78" s="13">
        <v>3</v>
      </c>
      <c r="JK78" s="13">
        <v>1</v>
      </c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>
        <v>1</v>
      </c>
      <c r="KA78" s="13">
        <v>2</v>
      </c>
      <c r="KB78" s="13">
        <v>3</v>
      </c>
      <c r="KC78" s="13">
        <v>2</v>
      </c>
      <c r="KD78" s="13"/>
      <c r="KE78" s="13">
        <v>2</v>
      </c>
      <c r="KF78" s="13"/>
      <c r="KG78" s="13"/>
      <c r="KH78" s="13"/>
      <c r="KI78" s="13"/>
      <c r="KJ78" s="13"/>
      <c r="KK78" s="13"/>
      <c r="KL78" s="13"/>
      <c r="KM78" s="13"/>
      <c r="KN78" s="13"/>
      <c r="KO78" s="13">
        <v>1</v>
      </c>
      <c r="KP78" s="13">
        <v>1</v>
      </c>
      <c r="KQ78" s="13">
        <v>2</v>
      </c>
      <c r="KR78" s="13">
        <v>1</v>
      </c>
      <c r="KS78" s="13">
        <v>1</v>
      </c>
      <c r="KT78" s="13"/>
      <c r="KU78" s="13"/>
      <c r="KV78" s="13"/>
      <c r="KW78" s="13"/>
      <c r="KX78" s="13"/>
      <c r="KY78" s="13">
        <v>3</v>
      </c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>
        <v>1</v>
      </c>
      <c r="LN78" s="13"/>
      <c r="LO78" s="13"/>
      <c r="LP78" s="13"/>
      <c r="LQ78" s="13"/>
      <c r="LR78" s="13"/>
      <c r="LS78" s="13"/>
      <c r="LT78" s="13"/>
      <c r="LU78" s="13"/>
      <c r="LV78" s="13"/>
      <c r="LW78" s="13">
        <v>1</v>
      </c>
      <c r="LX78" s="13"/>
      <c r="LY78" s="13"/>
      <c r="LZ78" s="13"/>
      <c r="MA78" s="13"/>
      <c r="MB78" s="13"/>
      <c r="MC78" s="13"/>
      <c r="MD78" s="13">
        <v>1</v>
      </c>
      <c r="ME78" s="13"/>
      <c r="MF78" s="13"/>
      <c r="MG78" s="13"/>
      <c r="MH78" s="13">
        <v>2</v>
      </c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>
        <v>1</v>
      </c>
      <c r="MU78" s="13"/>
      <c r="MV78" s="13">
        <v>2</v>
      </c>
      <c r="MW78" s="13"/>
      <c r="MX78" s="13"/>
      <c r="MY78" s="13"/>
      <c r="MZ78" s="13"/>
      <c r="NA78" s="13"/>
      <c r="NB78" s="13"/>
      <c r="NC78" s="13"/>
      <c r="ND78" s="13">
        <v>1</v>
      </c>
      <c r="NE78" s="13"/>
      <c r="NF78" s="13"/>
      <c r="NG78" s="13"/>
      <c r="NH78" s="13"/>
      <c r="NI78" s="13"/>
      <c r="NJ78" s="13"/>
      <c r="NK78" s="13"/>
      <c r="NL78" s="13"/>
      <c r="NM78" s="13">
        <v>2</v>
      </c>
      <c r="NN78" s="57">
        <v>34</v>
      </c>
      <c r="NO78" s="13">
        <v>1948</v>
      </c>
    </row>
    <row r="79" spans="1:379">
      <c r="A79" s="8" t="s">
        <v>90</v>
      </c>
      <c r="B79" s="235">
        <f t="shared" si="129"/>
        <v>38</v>
      </c>
      <c r="C79" s="235">
        <f t="shared" si="130"/>
        <v>27</v>
      </c>
      <c r="D79" s="235">
        <f t="shared" si="131"/>
        <v>93</v>
      </c>
      <c r="E79" s="235">
        <f t="shared" si="132"/>
        <v>93</v>
      </c>
      <c r="F79" s="235">
        <f t="shared" si="133"/>
        <v>170</v>
      </c>
      <c r="G79" s="235">
        <f t="shared" si="134"/>
        <v>194</v>
      </c>
      <c r="H79" s="235">
        <f t="shared" si="135"/>
        <v>192</v>
      </c>
      <c r="I79" s="235">
        <f t="shared" si="136"/>
        <v>196</v>
      </c>
      <c r="J79" s="235">
        <f t="shared" si="137"/>
        <v>184</v>
      </c>
      <c r="K79" s="235">
        <f t="shared" si="138"/>
        <v>196</v>
      </c>
      <c r="L79" s="235">
        <f t="shared" si="139"/>
        <v>136</v>
      </c>
      <c r="M79" s="235">
        <f t="shared" si="140"/>
        <v>144</v>
      </c>
      <c r="N79" s="235">
        <f t="shared" si="141"/>
        <v>93</v>
      </c>
      <c r="O79" s="235">
        <f t="shared" si="142"/>
        <v>106</v>
      </c>
      <c r="P79" s="235">
        <f t="shared" si="143"/>
        <v>83</v>
      </c>
      <c r="Q79" s="235">
        <f t="shared" si="144"/>
        <v>63</v>
      </c>
      <c r="R79" s="235">
        <f t="shared" si="145"/>
        <v>22</v>
      </c>
      <c r="S79" s="235">
        <f t="shared" si="146"/>
        <v>31</v>
      </c>
      <c r="T79" s="235">
        <f t="shared" si="147"/>
        <v>6</v>
      </c>
      <c r="U79" s="235">
        <f t="shared" si="148"/>
        <v>6</v>
      </c>
      <c r="W79" s="16" t="s">
        <v>85</v>
      </c>
      <c r="X79" s="616">
        <f t="shared" si="108"/>
        <v>309</v>
      </c>
      <c r="Y79" s="616">
        <f t="shared" si="109"/>
        <v>270</v>
      </c>
      <c r="Z79" s="616">
        <f t="shared" si="110"/>
        <v>579</v>
      </c>
      <c r="AA79" s="616">
        <f t="shared" si="111"/>
        <v>646</v>
      </c>
      <c r="AB79" s="616">
        <f t="shared" si="112"/>
        <v>2465</v>
      </c>
      <c r="AC79" s="616">
        <f t="shared" si="113"/>
        <v>2341</v>
      </c>
      <c r="AD79" s="616">
        <f t="shared" si="114"/>
        <v>2799</v>
      </c>
      <c r="AE79" s="616">
        <f t="shared" si="115"/>
        <v>2482</v>
      </c>
      <c r="AF79" s="616">
        <f t="shared" si="116"/>
        <v>2147</v>
      </c>
      <c r="AG79" s="616">
        <f t="shared" si="117"/>
        <v>2047</v>
      </c>
      <c r="AH79" s="616">
        <f t="shared" si="118"/>
        <v>1282</v>
      </c>
      <c r="AI79" s="616">
        <f t="shared" si="119"/>
        <v>1208</v>
      </c>
      <c r="AJ79" s="616">
        <f t="shared" si="120"/>
        <v>657</v>
      </c>
      <c r="AK79" s="616">
        <f t="shared" si="121"/>
        <v>545</v>
      </c>
      <c r="AL79" s="616">
        <f t="shared" si="122"/>
        <v>263</v>
      </c>
      <c r="AM79" s="616">
        <f t="shared" si="123"/>
        <v>265</v>
      </c>
      <c r="AN79" s="616">
        <f t="shared" si="124"/>
        <v>94</v>
      </c>
      <c r="AO79" s="616">
        <f t="shared" si="125"/>
        <v>118</v>
      </c>
      <c r="AP79" s="616">
        <f t="shared" si="126"/>
        <v>11</v>
      </c>
      <c r="AQ79" s="616">
        <f t="shared" si="127"/>
        <v>17</v>
      </c>
      <c r="AR79" s="616">
        <f t="shared" si="128"/>
        <v>249</v>
      </c>
      <c r="AT79" s="16" t="s">
        <v>85</v>
      </c>
      <c r="AU79" s="13">
        <v>9</v>
      </c>
      <c r="AV79" s="13">
        <v>31</v>
      </c>
      <c r="AW79" s="13">
        <v>36</v>
      </c>
      <c r="AX79" s="13">
        <v>26</v>
      </c>
      <c r="AY79" s="13">
        <v>26</v>
      </c>
      <c r="AZ79" s="13">
        <v>28</v>
      </c>
      <c r="BA79" s="13">
        <v>31</v>
      </c>
      <c r="BB79" s="13">
        <v>23</v>
      </c>
      <c r="BC79" s="13">
        <v>32</v>
      </c>
      <c r="BD79" s="13">
        <v>28</v>
      </c>
      <c r="BE79" s="13">
        <v>36</v>
      </c>
      <c r="BF79" s="13">
        <v>37</v>
      </c>
      <c r="BG79" s="13">
        <v>45</v>
      </c>
      <c r="BH79" s="13">
        <v>37</v>
      </c>
      <c r="BI79" s="13">
        <v>55</v>
      </c>
      <c r="BJ79" s="13">
        <v>58</v>
      </c>
      <c r="BK79" s="13">
        <v>61</v>
      </c>
      <c r="BL79" s="13">
        <v>92</v>
      </c>
      <c r="BM79" s="13">
        <v>110</v>
      </c>
      <c r="BN79" s="13">
        <v>115</v>
      </c>
      <c r="BO79" s="13">
        <v>173</v>
      </c>
      <c r="BP79" s="13">
        <v>185</v>
      </c>
      <c r="BQ79" s="13">
        <v>177</v>
      </c>
      <c r="BR79" s="13">
        <v>234</v>
      </c>
      <c r="BS79" s="13">
        <v>225</v>
      </c>
      <c r="BT79" s="13">
        <v>247</v>
      </c>
      <c r="BU79" s="13">
        <v>262</v>
      </c>
      <c r="BV79" s="13">
        <v>282</v>
      </c>
      <c r="BW79" s="13">
        <v>270</v>
      </c>
      <c r="BX79" s="13">
        <v>286</v>
      </c>
      <c r="BY79" s="13">
        <v>289</v>
      </c>
      <c r="BZ79" s="13">
        <v>264</v>
      </c>
      <c r="CA79" s="13">
        <v>276</v>
      </c>
      <c r="CB79" s="13">
        <v>249</v>
      </c>
      <c r="CC79" s="13">
        <v>232</v>
      </c>
      <c r="CD79" s="13">
        <v>244</v>
      </c>
      <c r="CE79" s="13">
        <v>231</v>
      </c>
      <c r="CF79" s="13">
        <v>232</v>
      </c>
      <c r="CG79" s="13">
        <v>225</v>
      </c>
      <c r="CH79" s="13">
        <v>240</v>
      </c>
      <c r="CI79" s="13">
        <v>259</v>
      </c>
      <c r="CJ79" s="13">
        <v>234</v>
      </c>
      <c r="CK79" s="13">
        <v>224</v>
      </c>
      <c r="CL79" s="13">
        <v>205</v>
      </c>
      <c r="CM79" s="13">
        <v>230</v>
      </c>
      <c r="CN79" s="13">
        <v>205</v>
      </c>
      <c r="CO79" s="13">
        <v>197</v>
      </c>
      <c r="CP79" s="13">
        <v>179</v>
      </c>
      <c r="CQ79" s="13">
        <v>156</v>
      </c>
      <c r="CR79" s="13">
        <v>158</v>
      </c>
      <c r="CS79" s="13">
        <v>155</v>
      </c>
      <c r="CT79" s="13">
        <v>131</v>
      </c>
      <c r="CU79" s="13">
        <v>149</v>
      </c>
      <c r="CV79" s="13">
        <v>120</v>
      </c>
      <c r="CW79" s="13">
        <v>135</v>
      </c>
      <c r="CX79" s="13">
        <v>114</v>
      </c>
      <c r="CY79" s="13">
        <v>113</v>
      </c>
      <c r="CZ79" s="13">
        <v>107</v>
      </c>
      <c r="DA79" s="13">
        <v>94</v>
      </c>
      <c r="DB79" s="13">
        <v>90</v>
      </c>
      <c r="DC79" s="13">
        <v>77</v>
      </c>
      <c r="DD79" s="13">
        <v>59</v>
      </c>
      <c r="DE79" s="13">
        <v>75</v>
      </c>
      <c r="DF79" s="13">
        <v>65</v>
      </c>
      <c r="DG79" s="13">
        <v>50</v>
      </c>
      <c r="DH79" s="13">
        <v>52</v>
      </c>
      <c r="DI79" s="13">
        <v>45</v>
      </c>
      <c r="DJ79" s="13">
        <v>49</v>
      </c>
      <c r="DK79" s="13">
        <v>41</v>
      </c>
      <c r="DL79" s="13">
        <v>32</v>
      </c>
      <c r="DM79" s="13">
        <v>41</v>
      </c>
      <c r="DN79" s="13">
        <v>37</v>
      </c>
      <c r="DO79" s="13">
        <v>26</v>
      </c>
      <c r="DP79" s="13">
        <v>25</v>
      </c>
      <c r="DQ79" s="13">
        <v>24</v>
      </c>
      <c r="DR79" s="13">
        <v>31</v>
      </c>
      <c r="DS79" s="13">
        <v>20</v>
      </c>
      <c r="DT79" s="13">
        <v>22</v>
      </c>
      <c r="DU79" s="13">
        <v>20</v>
      </c>
      <c r="DV79" s="13">
        <v>19</v>
      </c>
      <c r="DW79" s="13">
        <v>17</v>
      </c>
      <c r="DX79" s="13">
        <v>16</v>
      </c>
      <c r="DY79" s="13">
        <v>13</v>
      </c>
      <c r="DZ79" s="13">
        <v>10</v>
      </c>
      <c r="EA79" s="13">
        <v>12</v>
      </c>
      <c r="EB79" s="13">
        <v>16</v>
      </c>
      <c r="EC79" s="13">
        <v>11</v>
      </c>
      <c r="ED79" s="13">
        <v>10</v>
      </c>
      <c r="EE79" s="13">
        <v>5</v>
      </c>
      <c r="EF79" s="13">
        <v>8</v>
      </c>
      <c r="EG79" s="13">
        <v>3</v>
      </c>
      <c r="EH79" s="13">
        <v>3</v>
      </c>
      <c r="EI79" s="13">
        <v>4</v>
      </c>
      <c r="EJ79" s="13">
        <v>1</v>
      </c>
      <c r="EK79" s="13"/>
      <c r="EL79" s="13">
        <v>2</v>
      </c>
      <c r="EM79" s="13">
        <v>1</v>
      </c>
      <c r="EN79" s="13">
        <v>3</v>
      </c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57">
        <v>9939</v>
      </c>
      <c r="FD79" s="13">
        <v>9939</v>
      </c>
      <c r="FE79" s="16" t="s">
        <v>85</v>
      </c>
      <c r="FF79" s="13">
        <v>14</v>
      </c>
      <c r="FG79" s="13">
        <v>42</v>
      </c>
      <c r="FH79" s="13">
        <v>52</v>
      </c>
      <c r="FI79" s="13">
        <v>28</v>
      </c>
      <c r="FJ79" s="13">
        <v>29</v>
      </c>
      <c r="FK79" s="13">
        <v>27</v>
      </c>
      <c r="FL79" s="13">
        <v>26</v>
      </c>
      <c r="FM79" s="13">
        <v>32</v>
      </c>
      <c r="FN79" s="13">
        <v>29</v>
      </c>
      <c r="FO79" s="13">
        <v>30</v>
      </c>
      <c r="FP79" s="13">
        <v>37</v>
      </c>
      <c r="FQ79" s="13">
        <v>28</v>
      </c>
      <c r="FR79" s="13">
        <v>30</v>
      </c>
      <c r="FS79" s="13">
        <v>51</v>
      </c>
      <c r="FT79" s="13">
        <v>39</v>
      </c>
      <c r="FU79" s="13">
        <v>51</v>
      </c>
      <c r="FV79" s="13">
        <v>79</v>
      </c>
      <c r="FW79" s="13">
        <v>68</v>
      </c>
      <c r="FX79" s="13">
        <v>90</v>
      </c>
      <c r="FY79" s="13">
        <v>106</v>
      </c>
      <c r="FZ79" s="13">
        <v>147</v>
      </c>
      <c r="GA79" s="13">
        <v>164</v>
      </c>
      <c r="GB79" s="13">
        <v>200</v>
      </c>
      <c r="GC79" s="13">
        <v>208</v>
      </c>
      <c r="GD79" s="13">
        <v>263</v>
      </c>
      <c r="GE79" s="13">
        <v>274</v>
      </c>
      <c r="GF79" s="13">
        <v>332</v>
      </c>
      <c r="GG79" s="13">
        <v>262</v>
      </c>
      <c r="GH79" s="13">
        <v>302</v>
      </c>
      <c r="GI79" s="13">
        <v>313</v>
      </c>
      <c r="GJ79" s="13">
        <v>300</v>
      </c>
      <c r="GK79" s="13">
        <v>276</v>
      </c>
      <c r="GL79" s="13">
        <v>285</v>
      </c>
      <c r="GM79" s="13">
        <v>277</v>
      </c>
      <c r="GN79" s="13">
        <v>273</v>
      </c>
      <c r="GO79" s="13">
        <v>280</v>
      </c>
      <c r="GP79" s="13">
        <v>266</v>
      </c>
      <c r="GQ79" s="13">
        <v>260</v>
      </c>
      <c r="GR79" s="13">
        <v>273</v>
      </c>
      <c r="GS79" s="13">
        <v>309</v>
      </c>
      <c r="GT79" s="13">
        <v>245</v>
      </c>
      <c r="GU79" s="13">
        <v>253</v>
      </c>
      <c r="GV79" s="13">
        <v>247</v>
      </c>
      <c r="GW79" s="13">
        <v>238</v>
      </c>
      <c r="GX79" s="13">
        <v>219</v>
      </c>
      <c r="GY79" s="13">
        <v>201</v>
      </c>
      <c r="GZ79" s="13">
        <v>187</v>
      </c>
      <c r="HA79" s="13">
        <v>188</v>
      </c>
      <c r="HB79" s="13">
        <v>198</v>
      </c>
      <c r="HC79" s="13">
        <v>171</v>
      </c>
      <c r="HD79" s="13">
        <v>196</v>
      </c>
      <c r="HE79" s="13">
        <v>161</v>
      </c>
      <c r="HF79" s="13">
        <v>140</v>
      </c>
      <c r="HG79" s="13">
        <v>112</v>
      </c>
      <c r="HH79" s="13">
        <v>112</v>
      </c>
      <c r="HI79" s="13">
        <v>140</v>
      </c>
      <c r="HJ79" s="13">
        <v>118</v>
      </c>
      <c r="HK79" s="13">
        <v>84</v>
      </c>
      <c r="HL79" s="13">
        <v>113</v>
      </c>
      <c r="HM79" s="13">
        <v>106</v>
      </c>
      <c r="HN79" s="13">
        <v>106</v>
      </c>
      <c r="HO79" s="13">
        <v>93</v>
      </c>
      <c r="HP79" s="13">
        <v>85</v>
      </c>
      <c r="HQ79" s="13">
        <v>74</v>
      </c>
      <c r="HR79" s="13">
        <v>65</v>
      </c>
      <c r="HS79" s="13">
        <v>52</v>
      </c>
      <c r="HT79" s="13">
        <v>59</v>
      </c>
      <c r="HU79" s="13">
        <v>51</v>
      </c>
      <c r="HV79" s="13">
        <v>33</v>
      </c>
      <c r="HW79" s="13">
        <v>39</v>
      </c>
      <c r="HX79" s="13">
        <v>34</v>
      </c>
      <c r="HY79" s="13">
        <v>35</v>
      </c>
      <c r="HZ79" s="13">
        <v>27</v>
      </c>
      <c r="IA79" s="13">
        <v>38</v>
      </c>
      <c r="IB79" s="13">
        <v>37</v>
      </c>
      <c r="IC79" s="13">
        <v>23</v>
      </c>
      <c r="ID79" s="13">
        <v>16</v>
      </c>
      <c r="IE79" s="13">
        <v>24</v>
      </c>
      <c r="IF79" s="13">
        <v>12</v>
      </c>
      <c r="IG79" s="13">
        <v>17</v>
      </c>
      <c r="IH79" s="13">
        <v>14</v>
      </c>
      <c r="II79" s="13">
        <v>12</v>
      </c>
      <c r="IJ79" s="13">
        <v>15</v>
      </c>
      <c r="IK79" s="13">
        <v>10</v>
      </c>
      <c r="IL79" s="13">
        <v>11</v>
      </c>
      <c r="IM79" s="13">
        <v>9</v>
      </c>
      <c r="IN79" s="13">
        <v>6</v>
      </c>
      <c r="IO79" s="13">
        <v>7</v>
      </c>
      <c r="IP79" s="13">
        <v>5</v>
      </c>
      <c r="IQ79" s="13">
        <v>5</v>
      </c>
      <c r="IR79" s="13">
        <v>1</v>
      </c>
      <c r="IS79" s="13">
        <v>3</v>
      </c>
      <c r="IT79" s="13">
        <v>4</v>
      </c>
      <c r="IU79" s="13">
        <v>2</v>
      </c>
      <c r="IV79" s="13"/>
      <c r="IW79" s="13"/>
      <c r="IX79" s="13"/>
      <c r="IY79" s="13"/>
      <c r="IZ79" s="13"/>
      <c r="JA79" s="13">
        <v>1</v>
      </c>
      <c r="JB79" s="13"/>
      <c r="JC79" s="13"/>
      <c r="JD79" s="13"/>
      <c r="JE79" s="13"/>
      <c r="JF79" s="13"/>
      <c r="JG79" s="13"/>
      <c r="JH79" s="13"/>
      <c r="JI79" s="57">
        <v>10606</v>
      </c>
      <c r="JJ79" s="13">
        <v>18</v>
      </c>
      <c r="JK79" s="13">
        <v>16</v>
      </c>
      <c r="JL79" s="13">
        <v>3</v>
      </c>
      <c r="JM79" s="13"/>
      <c r="JN79" s="13"/>
      <c r="JO79" s="13">
        <v>3</v>
      </c>
      <c r="JP79" s="13"/>
      <c r="JQ79" s="13"/>
      <c r="JR79" s="13"/>
      <c r="JS79" s="13"/>
      <c r="JT79" s="13"/>
      <c r="JU79" s="13"/>
      <c r="JV79" s="13">
        <v>2</v>
      </c>
      <c r="JW79" s="13">
        <v>2</v>
      </c>
      <c r="JX79" s="13">
        <v>2</v>
      </c>
      <c r="JY79" s="13">
        <v>2</v>
      </c>
      <c r="JZ79" s="13"/>
      <c r="KA79" s="13">
        <v>3</v>
      </c>
      <c r="KB79" s="13">
        <v>2</v>
      </c>
      <c r="KC79" s="13">
        <v>5</v>
      </c>
      <c r="KD79" s="13">
        <v>5</v>
      </c>
      <c r="KE79" s="13">
        <v>6</v>
      </c>
      <c r="KF79" s="13">
        <v>4</v>
      </c>
      <c r="KG79" s="13">
        <v>4</v>
      </c>
      <c r="KH79" s="13">
        <v>5</v>
      </c>
      <c r="KI79" s="13">
        <v>10</v>
      </c>
      <c r="KJ79" s="13">
        <v>2</v>
      </c>
      <c r="KK79" s="13">
        <v>4</v>
      </c>
      <c r="KL79" s="13">
        <v>2</v>
      </c>
      <c r="KM79" s="13">
        <v>3</v>
      </c>
      <c r="KN79" s="13">
        <v>3</v>
      </c>
      <c r="KO79" s="13">
        <v>3</v>
      </c>
      <c r="KP79" s="13">
        <v>8</v>
      </c>
      <c r="KQ79" s="13">
        <v>4</v>
      </c>
      <c r="KR79" s="13">
        <v>6</v>
      </c>
      <c r="KS79" s="13">
        <v>4</v>
      </c>
      <c r="KT79" s="13">
        <v>4</v>
      </c>
      <c r="KU79" s="13"/>
      <c r="KV79" s="13">
        <v>2</v>
      </c>
      <c r="KW79" s="13">
        <v>1</v>
      </c>
      <c r="KX79" s="13">
        <v>3</v>
      </c>
      <c r="KY79" s="13">
        <v>4</v>
      </c>
      <c r="KZ79" s="13">
        <v>1</v>
      </c>
      <c r="LA79" s="13">
        <v>3</v>
      </c>
      <c r="LB79" s="13">
        <v>4</v>
      </c>
      <c r="LC79" s="13">
        <v>3</v>
      </c>
      <c r="LD79" s="13">
        <v>3</v>
      </c>
      <c r="LE79" s="13">
        <v>3</v>
      </c>
      <c r="LF79" s="13">
        <v>7</v>
      </c>
      <c r="LG79" s="13">
        <v>1</v>
      </c>
      <c r="LH79" s="13">
        <v>3</v>
      </c>
      <c r="LI79" s="13">
        <v>1</v>
      </c>
      <c r="LJ79" s="13">
        <v>2</v>
      </c>
      <c r="LK79" s="13">
        <v>1</v>
      </c>
      <c r="LL79" s="13">
        <v>3</v>
      </c>
      <c r="LM79" s="13">
        <v>3</v>
      </c>
      <c r="LN79" s="13">
        <v>3</v>
      </c>
      <c r="LO79" s="13">
        <v>3</v>
      </c>
      <c r="LP79" s="13">
        <v>1</v>
      </c>
      <c r="LQ79" s="13"/>
      <c r="LR79" s="13">
        <v>4</v>
      </c>
      <c r="LS79" s="13">
        <v>2</v>
      </c>
      <c r="LT79" s="13">
        <v>1</v>
      </c>
      <c r="LU79" s="13">
        <v>1</v>
      </c>
      <c r="LV79" s="13">
        <v>2</v>
      </c>
      <c r="LW79" s="13">
        <v>1</v>
      </c>
      <c r="LX79" s="13">
        <v>1</v>
      </c>
      <c r="LY79" s="13">
        <v>4</v>
      </c>
      <c r="LZ79" s="13"/>
      <c r="MA79" s="13"/>
      <c r="MB79" s="13">
        <v>2</v>
      </c>
      <c r="MC79" s="13">
        <v>4</v>
      </c>
      <c r="MD79" s="13"/>
      <c r="ME79" s="13"/>
      <c r="MF79" s="13"/>
      <c r="MG79" s="13"/>
      <c r="MH79" s="13">
        <v>2</v>
      </c>
      <c r="MI79" s="13"/>
      <c r="MJ79" s="13"/>
      <c r="MK79" s="13"/>
      <c r="ML79" s="13">
        <v>2</v>
      </c>
      <c r="MM79" s="13">
        <v>2</v>
      </c>
      <c r="MN79" s="13">
        <v>1</v>
      </c>
      <c r="MO79" s="13">
        <v>4</v>
      </c>
      <c r="MP79" s="13">
        <v>2</v>
      </c>
      <c r="MQ79" s="13"/>
      <c r="MR79" s="13"/>
      <c r="MS79" s="13">
        <v>2</v>
      </c>
      <c r="MT79" s="13">
        <v>5</v>
      </c>
      <c r="MU79" s="13">
        <v>3</v>
      </c>
      <c r="MV79" s="13">
        <v>2</v>
      </c>
      <c r="MW79" s="13">
        <v>2</v>
      </c>
      <c r="MX79" s="13"/>
      <c r="MY79" s="13"/>
      <c r="MZ79" s="13">
        <v>1</v>
      </c>
      <c r="NA79" s="13">
        <v>4</v>
      </c>
      <c r="NB79" s="13"/>
      <c r="NC79" s="13"/>
      <c r="ND79" s="13">
        <v>1</v>
      </c>
      <c r="NE79" s="13">
        <v>1</v>
      </c>
      <c r="NF79" s="13"/>
      <c r="NG79" s="13"/>
      <c r="NH79" s="13"/>
      <c r="NI79" s="13"/>
      <c r="NJ79" s="13"/>
      <c r="NK79" s="13"/>
      <c r="NL79" s="13"/>
      <c r="NM79" s="13">
        <v>3</v>
      </c>
      <c r="NN79" s="57">
        <v>249</v>
      </c>
      <c r="NO79" s="13">
        <v>10855</v>
      </c>
    </row>
    <row r="80" spans="1:379">
      <c r="A80" s="8" t="s">
        <v>91</v>
      </c>
      <c r="B80" s="235">
        <f t="shared" si="129"/>
        <v>58</v>
      </c>
      <c r="C80" s="235">
        <f t="shared" si="130"/>
        <v>52</v>
      </c>
      <c r="D80" s="235">
        <f t="shared" si="131"/>
        <v>132</v>
      </c>
      <c r="E80" s="235">
        <f t="shared" si="132"/>
        <v>142</v>
      </c>
      <c r="F80" s="235">
        <f t="shared" si="133"/>
        <v>214</v>
      </c>
      <c r="G80" s="235">
        <f t="shared" si="134"/>
        <v>278</v>
      </c>
      <c r="H80" s="235">
        <f t="shared" si="135"/>
        <v>221</v>
      </c>
      <c r="I80" s="235">
        <f t="shared" si="136"/>
        <v>278</v>
      </c>
      <c r="J80" s="235">
        <f t="shared" si="137"/>
        <v>234</v>
      </c>
      <c r="K80" s="235">
        <f t="shared" si="138"/>
        <v>261</v>
      </c>
      <c r="L80" s="235">
        <f t="shared" si="139"/>
        <v>127</v>
      </c>
      <c r="M80" s="235">
        <f t="shared" si="140"/>
        <v>128</v>
      </c>
      <c r="N80" s="235">
        <f t="shared" si="141"/>
        <v>73</v>
      </c>
      <c r="O80" s="235">
        <f t="shared" si="142"/>
        <v>92</v>
      </c>
      <c r="P80" s="235">
        <f t="shared" si="143"/>
        <v>50</v>
      </c>
      <c r="Q80" s="235">
        <f t="shared" si="144"/>
        <v>61</v>
      </c>
      <c r="R80" s="235">
        <f t="shared" si="145"/>
        <v>12</v>
      </c>
      <c r="S80" s="235">
        <f t="shared" si="146"/>
        <v>23</v>
      </c>
      <c r="T80" s="235">
        <f t="shared" si="147"/>
        <v>2</v>
      </c>
      <c r="U80" s="235">
        <f t="shared" si="148"/>
        <v>5</v>
      </c>
      <c r="W80" s="16" t="s">
        <v>86</v>
      </c>
      <c r="X80" s="616">
        <f t="shared" si="108"/>
        <v>313</v>
      </c>
      <c r="Y80" s="616">
        <f t="shared" si="109"/>
        <v>305</v>
      </c>
      <c r="Z80" s="616">
        <f t="shared" si="110"/>
        <v>1022</v>
      </c>
      <c r="AA80" s="616">
        <f t="shared" si="111"/>
        <v>1216</v>
      </c>
      <c r="AB80" s="616">
        <f t="shared" si="112"/>
        <v>5708</v>
      </c>
      <c r="AC80" s="616">
        <f t="shared" si="113"/>
        <v>5124</v>
      </c>
      <c r="AD80" s="616">
        <f t="shared" si="114"/>
        <v>6358</v>
      </c>
      <c r="AE80" s="616">
        <f t="shared" si="115"/>
        <v>5415</v>
      </c>
      <c r="AF80" s="616">
        <f t="shared" si="116"/>
        <v>4771</v>
      </c>
      <c r="AG80" s="616">
        <f t="shared" si="117"/>
        <v>4478</v>
      </c>
      <c r="AH80" s="616">
        <f t="shared" si="118"/>
        <v>3136</v>
      </c>
      <c r="AI80" s="616">
        <f t="shared" si="119"/>
        <v>2861</v>
      </c>
      <c r="AJ80" s="616">
        <f t="shared" si="120"/>
        <v>1449</v>
      </c>
      <c r="AK80" s="616">
        <f t="shared" si="121"/>
        <v>1285</v>
      </c>
      <c r="AL80" s="616">
        <f t="shared" si="122"/>
        <v>591</v>
      </c>
      <c r="AM80" s="616">
        <f t="shared" si="123"/>
        <v>557</v>
      </c>
      <c r="AN80" s="616">
        <f t="shared" si="124"/>
        <v>151</v>
      </c>
      <c r="AO80" s="616">
        <f t="shared" si="125"/>
        <v>217</v>
      </c>
      <c r="AP80" s="616">
        <f t="shared" si="126"/>
        <v>22</v>
      </c>
      <c r="AQ80" s="616">
        <f t="shared" si="127"/>
        <v>42</v>
      </c>
      <c r="AR80" s="616">
        <f t="shared" si="128"/>
        <v>645</v>
      </c>
      <c r="AT80" s="16" t="s">
        <v>86</v>
      </c>
      <c r="AU80" s="13">
        <v>21</v>
      </c>
      <c r="AV80" s="13">
        <v>45</v>
      </c>
      <c r="AW80" s="13">
        <v>46</v>
      </c>
      <c r="AX80" s="13">
        <v>35</v>
      </c>
      <c r="AY80" s="13">
        <v>28</v>
      </c>
      <c r="AZ80" s="13">
        <v>22</v>
      </c>
      <c r="BA80" s="13">
        <v>31</v>
      </c>
      <c r="BB80" s="13">
        <v>23</v>
      </c>
      <c r="BC80" s="13">
        <v>17</v>
      </c>
      <c r="BD80" s="13">
        <v>37</v>
      </c>
      <c r="BE80" s="13">
        <v>36</v>
      </c>
      <c r="BF80" s="13">
        <v>49</v>
      </c>
      <c r="BG80" s="13">
        <v>43</v>
      </c>
      <c r="BH80" s="13">
        <v>49</v>
      </c>
      <c r="BI80" s="13">
        <v>65</v>
      </c>
      <c r="BJ80" s="13">
        <v>96</v>
      </c>
      <c r="BK80" s="13">
        <v>163</v>
      </c>
      <c r="BL80" s="13">
        <v>174</v>
      </c>
      <c r="BM80" s="13">
        <v>263</v>
      </c>
      <c r="BN80" s="13">
        <v>278</v>
      </c>
      <c r="BO80" s="13">
        <v>343</v>
      </c>
      <c r="BP80" s="13">
        <v>414</v>
      </c>
      <c r="BQ80" s="13">
        <v>449</v>
      </c>
      <c r="BR80" s="13">
        <v>504</v>
      </c>
      <c r="BS80" s="13">
        <v>541</v>
      </c>
      <c r="BT80" s="13">
        <v>538</v>
      </c>
      <c r="BU80" s="13">
        <v>574</v>
      </c>
      <c r="BV80" s="13">
        <v>589</v>
      </c>
      <c r="BW80" s="13">
        <v>589</v>
      </c>
      <c r="BX80" s="13">
        <v>583</v>
      </c>
      <c r="BY80" s="13">
        <v>632</v>
      </c>
      <c r="BZ80" s="13">
        <v>577</v>
      </c>
      <c r="CA80" s="13">
        <v>587</v>
      </c>
      <c r="CB80" s="13">
        <v>553</v>
      </c>
      <c r="CC80" s="13">
        <v>525</v>
      </c>
      <c r="CD80" s="13">
        <v>495</v>
      </c>
      <c r="CE80" s="13">
        <v>498</v>
      </c>
      <c r="CF80" s="13">
        <v>479</v>
      </c>
      <c r="CG80" s="13">
        <v>541</v>
      </c>
      <c r="CH80" s="13">
        <v>528</v>
      </c>
      <c r="CI80" s="13">
        <v>486</v>
      </c>
      <c r="CJ80" s="13">
        <v>489</v>
      </c>
      <c r="CK80" s="13">
        <v>481</v>
      </c>
      <c r="CL80" s="13">
        <v>450</v>
      </c>
      <c r="CM80" s="13">
        <v>455</v>
      </c>
      <c r="CN80" s="13">
        <v>424</v>
      </c>
      <c r="CO80" s="13">
        <v>411</v>
      </c>
      <c r="CP80" s="13">
        <v>414</v>
      </c>
      <c r="CQ80" s="13">
        <v>420</v>
      </c>
      <c r="CR80" s="13">
        <v>448</v>
      </c>
      <c r="CS80" s="13">
        <v>361</v>
      </c>
      <c r="CT80" s="13">
        <v>342</v>
      </c>
      <c r="CU80" s="13">
        <v>314</v>
      </c>
      <c r="CV80" s="13">
        <v>288</v>
      </c>
      <c r="CW80" s="13">
        <v>311</v>
      </c>
      <c r="CX80" s="13">
        <v>288</v>
      </c>
      <c r="CY80" s="13">
        <v>280</v>
      </c>
      <c r="CZ80" s="13">
        <v>224</v>
      </c>
      <c r="DA80" s="13">
        <v>229</v>
      </c>
      <c r="DB80" s="13">
        <v>224</v>
      </c>
      <c r="DC80" s="13">
        <v>169</v>
      </c>
      <c r="DD80" s="13">
        <v>164</v>
      </c>
      <c r="DE80" s="13">
        <v>157</v>
      </c>
      <c r="DF80" s="13">
        <v>144</v>
      </c>
      <c r="DG80" s="13">
        <v>146</v>
      </c>
      <c r="DH80" s="13">
        <v>114</v>
      </c>
      <c r="DI80" s="13">
        <v>124</v>
      </c>
      <c r="DJ80" s="13">
        <v>94</v>
      </c>
      <c r="DK80" s="13">
        <v>79</v>
      </c>
      <c r="DL80" s="13">
        <v>94</v>
      </c>
      <c r="DM80" s="13">
        <v>76</v>
      </c>
      <c r="DN80" s="13">
        <v>80</v>
      </c>
      <c r="DO80" s="13">
        <v>62</v>
      </c>
      <c r="DP80" s="13">
        <v>62</v>
      </c>
      <c r="DQ80" s="13">
        <v>56</v>
      </c>
      <c r="DR80" s="13">
        <v>45</v>
      </c>
      <c r="DS80" s="13">
        <v>54</v>
      </c>
      <c r="DT80" s="13">
        <v>43</v>
      </c>
      <c r="DU80" s="13">
        <v>41</v>
      </c>
      <c r="DV80" s="13">
        <v>38</v>
      </c>
      <c r="DW80" s="13">
        <v>40</v>
      </c>
      <c r="DX80" s="13">
        <v>33</v>
      </c>
      <c r="DY80" s="13">
        <v>29</v>
      </c>
      <c r="DZ80" s="13">
        <v>15</v>
      </c>
      <c r="EA80" s="13">
        <v>14</v>
      </c>
      <c r="EB80" s="13">
        <v>25</v>
      </c>
      <c r="EC80" s="13">
        <v>22</v>
      </c>
      <c r="ED80" s="13">
        <v>23</v>
      </c>
      <c r="EE80" s="13">
        <v>11</v>
      </c>
      <c r="EF80" s="13">
        <v>5</v>
      </c>
      <c r="EG80" s="13">
        <v>8</v>
      </c>
      <c r="EH80" s="13">
        <v>8</v>
      </c>
      <c r="EI80" s="13">
        <v>10</v>
      </c>
      <c r="EJ80" s="13">
        <v>1</v>
      </c>
      <c r="EK80" s="13">
        <v>2</v>
      </c>
      <c r="EL80" s="13">
        <v>1</v>
      </c>
      <c r="EM80" s="13">
        <v>5</v>
      </c>
      <c r="EN80" s="13">
        <v>2</v>
      </c>
      <c r="EO80" s="13"/>
      <c r="EP80" s="13">
        <v>3</v>
      </c>
      <c r="EQ80" s="13"/>
      <c r="ER80" s="13"/>
      <c r="ES80" s="13"/>
      <c r="ET80" s="13">
        <v>1</v>
      </c>
      <c r="EU80" s="13"/>
      <c r="EV80" s="13"/>
      <c r="EW80" s="13"/>
      <c r="EX80" s="13">
        <v>1</v>
      </c>
      <c r="EY80" s="13"/>
      <c r="EZ80" s="13"/>
      <c r="FA80" s="13"/>
      <c r="FB80" s="13"/>
      <c r="FC80" s="57">
        <v>21500</v>
      </c>
      <c r="FD80" s="13">
        <v>21500</v>
      </c>
      <c r="FE80" s="16" t="s">
        <v>86</v>
      </c>
      <c r="FF80" s="13">
        <v>22</v>
      </c>
      <c r="FG80" s="13">
        <v>42</v>
      </c>
      <c r="FH80" s="13">
        <v>44</v>
      </c>
      <c r="FI80" s="13">
        <v>27</v>
      </c>
      <c r="FJ80" s="13">
        <v>27</v>
      </c>
      <c r="FK80" s="13">
        <v>36</v>
      </c>
      <c r="FL80" s="13">
        <v>27</v>
      </c>
      <c r="FM80" s="13">
        <v>32</v>
      </c>
      <c r="FN80" s="13">
        <v>27</v>
      </c>
      <c r="FO80" s="13">
        <v>29</v>
      </c>
      <c r="FP80" s="13">
        <v>27</v>
      </c>
      <c r="FQ80" s="13">
        <v>30</v>
      </c>
      <c r="FR80" s="13">
        <v>42</v>
      </c>
      <c r="FS80" s="13">
        <v>55</v>
      </c>
      <c r="FT80" s="13">
        <v>68</v>
      </c>
      <c r="FU80" s="13">
        <v>87</v>
      </c>
      <c r="FV80" s="13">
        <v>97</v>
      </c>
      <c r="FW80" s="13">
        <v>158</v>
      </c>
      <c r="FX80" s="13">
        <v>206</v>
      </c>
      <c r="FY80" s="13">
        <v>252</v>
      </c>
      <c r="FZ80" s="13">
        <v>345</v>
      </c>
      <c r="GA80" s="13">
        <v>426</v>
      </c>
      <c r="GB80" s="13">
        <v>487</v>
      </c>
      <c r="GC80" s="13">
        <v>523</v>
      </c>
      <c r="GD80" s="13">
        <v>590</v>
      </c>
      <c r="GE80" s="13">
        <v>590</v>
      </c>
      <c r="GF80" s="13">
        <v>655</v>
      </c>
      <c r="GG80" s="13">
        <v>713</v>
      </c>
      <c r="GH80" s="13">
        <v>715</v>
      </c>
      <c r="GI80" s="13">
        <v>664</v>
      </c>
      <c r="GJ80" s="13">
        <v>734</v>
      </c>
      <c r="GK80" s="13">
        <v>704</v>
      </c>
      <c r="GL80" s="13">
        <v>678</v>
      </c>
      <c r="GM80" s="13">
        <v>675</v>
      </c>
      <c r="GN80" s="13">
        <v>615</v>
      </c>
      <c r="GO80" s="13">
        <v>625</v>
      </c>
      <c r="GP80" s="13">
        <v>573</v>
      </c>
      <c r="GQ80" s="13">
        <v>548</v>
      </c>
      <c r="GR80" s="13">
        <v>581</v>
      </c>
      <c r="GS80" s="13">
        <v>625</v>
      </c>
      <c r="GT80" s="13">
        <v>582</v>
      </c>
      <c r="GU80" s="13">
        <v>536</v>
      </c>
      <c r="GV80" s="13">
        <v>546</v>
      </c>
      <c r="GW80" s="13">
        <v>488</v>
      </c>
      <c r="GX80" s="13">
        <v>497</v>
      </c>
      <c r="GY80" s="13">
        <v>416</v>
      </c>
      <c r="GZ80" s="13">
        <v>458</v>
      </c>
      <c r="HA80" s="13">
        <v>413</v>
      </c>
      <c r="HB80" s="13">
        <v>423</v>
      </c>
      <c r="HC80" s="13">
        <v>412</v>
      </c>
      <c r="HD80" s="13">
        <v>394</v>
      </c>
      <c r="HE80" s="13">
        <v>395</v>
      </c>
      <c r="HF80" s="13">
        <v>347</v>
      </c>
      <c r="HG80" s="13">
        <v>368</v>
      </c>
      <c r="HH80" s="13">
        <v>270</v>
      </c>
      <c r="HI80" s="13">
        <v>318</v>
      </c>
      <c r="HJ80" s="13">
        <v>286</v>
      </c>
      <c r="HK80" s="13">
        <v>269</v>
      </c>
      <c r="HL80" s="13">
        <v>256</v>
      </c>
      <c r="HM80" s="13">
        <v>233</v>
      </c>
      <c r="HN80" s="13">
        <v>210</v>
      </c>
      <c r="HO80" s="13">
        <v>187</v>
      </c>
      <c r="HP80" s="13">
        <v>157</v>
      </c>
      <c r="HQ80" s="13">
        <v>150</v>
      </c>
      <c r="HR80" s="13">
        <v>153</v>
      </c>
      <c r="HS80" s="13">
        <v>157</v>
      </c>
      <c r="HT80" s="13">
        <v>110</v>
      </c>
      <c r="HU80" s="13">
        <v>127</v>
      </c>
      <c r="HV80" s="13">
        <v>96</v>
      </c>
      <c r="HW80" s="13">
        <v>102</v>
      </c>
      <c r="HX80" s="13">
        <v>104</v>
      </c>
      <c r="HY80" s="13">
        <v>86</v>
      </c>
      <c r="HZ80" s="13">
        <v>67</v>
      </c>
      <c r="IA80" s="13">
        <v>67</v>
      </c>
      <c r="IB80" s="13">
        <v>55</v>
      </c>
      <c r="IC80" s="13">
        <v>50</v>
      </c>
      <c r="ID80" s="13">
        <v>45</v>
      </c>
      <c r="IE80" s="13">
        <v>43</v>
      </c>
      <c r="IF80" s="13">
        <v>34</v>
      </c>
      <c r="IG80" s="13">
        <v>40</v>
      </c>
      <c r="IH80" s="13">
        <v>18</v>
      </c>
      <c r="II80" s="13">
        <v>22</v>
      </c>
      <c r="IJ80" s="13">
        <v>25</v>
      </c>
      <c r="IK80" s="13">
        <v>15</v>
      </c>
      <c r="IL80" s="13">
        <v>19</v>
      </c>
      <c r="IM80" s="13">
        <v>15</v>
      </c>
      <c r="IN80" s="13">
        <v>15</v>
      </c>
      <c r="IO80" s="13">
        <v>10</v>
      </c>
      <c r="IP80" s="13">
        <v>6</v>
      </c>
      <c r="IQ80" s="13">
        <v>6</v>
      </c>
      <c r="IR80" s="13">
        <v>8</v>
      </c>
      <c r="IS80" s="13">
        <v>7</v>
      </c>
      <c r="IT80" s="13">
        <v>1</v>
      </c>
      <c r="IU80" s="13">
        <v>2</v>
      </c>
      <c r="IV80" s="13">
        <v>1</v>
      </c>
      <c r="IW80" s="13">
        <v>1</v>
      </c>
      <c r="IX80" s="13"/>
      <c r="IY80" s="13"/>
      <c r="IZ80" s="13">
        <v>1</v>
      </c>
      <c r="JA80" s="13">
        <v>1</v>
      </c>
      <c r="JB80" s="13"/>
      <c r="JC80" s="13"/>
      <c r="JD80" s="13"/>
      <c r="JE80" s="13"/>
      <c r="JF80" s="13"/>
      <c r="JG80" s="13"/>
      <c r="JH80" s="13">
        <v>1</v>
      </c>
      <c r="JI80" s="57">
        <v>23522</v>
      </c>
      <c r="JJ80" s="13">
        <v>9</v>
      </c>
      <c r="JK80" s="13">
        <v>20</v>
      </c>
      <c r="JL80" s="13">
        <v>1</v>
      </c>
      <c r="JM80" s="13">
        <v>2</v>
      </c>
      <c r="JN80" s="13">
        <v>3</v>
      </c>
      <c r="JO80" s="13"/>
      <c r="JP80" s="13">
        <v>3</v>
      </c>
      <c r="JQ80" s="13"/>
      <c r="JR80" s="13">
        <v>2</v>
      </c>
      <c r="JS80" s="13">
        <v>2</v>
      </c>
      <c r="JT80" s="13">
        <v>3</v>
      </c>
      <c r="JU80" s="13">
        <v>5</v>
      </c>
      <c r="JV80" s="13">
        <v>5</v>
      </c>
      <c r="JW80" s="13">
        <v>3</v>
      </c>
      <c r="JX80" s="13">
        <v>4</v>
      </c>
      <c r="JY80" s="13">
        <v>5</v>
      </c>
      <c r="JZ80" s="13">
        <v>3</v>
      </c>
      <c r="KA80" s="13">
        <v>10</v>
      </c>
      <c r="KB80" s="13">
        <v>12</v>
      </c>
      <c r="KC80" s="13">
        <v>18</v>
      </c>
      <c r="KD80" s="13">
        <v>19</v>
      </c>
      <c r="KE80" s="13">
        <v>27</v>
      </c>
      <c r="KF80" s="13">
        <v>23</v>
      </c>
      <c r="KG80" s="13">
        <v>19</v>
      </c>
      <c r="KH80" s="13">
        <v>25</v>
      </c>
      <c r="KI80" s="13">
        <v>17</v>
      </c>
      <c r="KJ80" s="13">
        <v>11</v>
      </c>
      <c r="KK80" s="13">
        <v>11</v>
      </c>
      <c r="KL80" s="13">
        <v>9</v>
      </c>
      <c r="KM80" s="13">
        <v>11</v>
      </c>
      <c r="KN80" s="13">
        <v>9</v>
      </c>
      <c r="KO80" s="13">
        <v>7</v>
      </c>
      <c r="KP80" s="13">
        <v>29</v>
      </c>
      <c r="KQ80" s="13">
        <v>19</v>
      </c>
      <c r="KR80" s="13">
        <v>18</v>
      </c>
      <c r="KS80" s="13">
        <v>19</v>
      </c>
      <c r="KT80" s="13">
        <v>10</v>
      </c>
      <c r="KU80" s="13">
        <v>8</v>
      </c>
      <c r="KV80" s="13">
        <v>9</v>
      </c>
      <c r="KW80" s="13">
        <v>5</v>
      </c>
      <c r="KX80" s="13">
        <v>10</v>
      </c>
      <c r="KY80" s="13">
        <v>10</v>
      </c>
      <c r="KZ80" s="13">
        <v>7</v>
      </c>
      <c r="LA80" s="13">
        <v>5</v>
      </c>
      <c r="LB80" s="13">
        <v>14</v>
      </c>
      <c r="LC80" s="13">
        <v>14</v>
      </c>
      <c r="LD80" s="13">
        <v>8</v>
      </c>
      <c r="LE80" s="13">
        <v>9</v>
      </c>
      <c r="LF80" s="13">
        <v>7</v>
      </c>
      <c r="LG80" s="13">
        <v>10</v>
      </c>
      <c r="LH80" s="13">
        <v>5</v>
      </c>
      <c r="LI80" s="13">
        <v>3</v>
      </c>
      <c r="LJ80" s="13">
        <v>5</v>
      </c>
      <c r="LK80" s="13">
        <v>6</v>
      </c>
      <c r="LL80" s="13">
        <v>5</v>
      </c>
      <c r="LM80" s="13">
        <v>7</v>
      </c>
      <c r="LN80" s="13">
        <v>2</v>
      </c>
      <c r="LO80" s="13">
        <v>8</v>
      </c>
      <c r="LP80" s="13">
        <v>6</v>
      </c>
      <c r="LQ80" s="13">
        <v>4</v>
      </c>
      <c r="LR80" s="13">
        <v>4</v>
      </c>
      <c r="LS80" s="13">
        <v>5</v>
      </c>
      <c r="LT80" s="13">
        <v>5</v>
      </c>
      <c r="LU80" s="13">
        <v>3</v>
      </c>
      <c r="LV80" s="13">
        <v>2</v>
      </c>
      <c r="LW80" s="13">
        <v>3</v>
      </c>
      <c r="LX80" s="13"/>
      <c r="LY80" s="13">
        <v>4</v>
      </c>
      <c r="LZ80" s="13">
        <v>3</v>
      </c>
      <c r="MA80" s="13"/>
      <c r="MB80" s="13">
        <v>1</v>
      </c>
      <c r="MC80" s="13">
        <v>3</v>
      </c>
      <c r="MD80" s="13">
        <v>4</v>
      </c>
      <c r="ME80" s="13"/>
      <c r="MF80" s="13">
        <v>1</v>
      </c>
      <c r="MG80" s="13"/>
      <c r="MH80" s="13">
        <v>3</v>
      </c>
      <c r="MI80" s="13">
        <v>3</v>
      </c>
      <c r="MJ80" s="13">
        <v>4</v>
      </c>
      <c r="MK80" s="13">
        <v>2</v>
      </c>
      <c r="ML80" s="13">
        <v>2</v>
      </c>
      <c r="MM80" s="13">
        <v>3</v>
      </c>
      <c r="MN80" s="13">
        <v>2</v>
      </c>
      <c r="MO80" s="13">
        <v>1</v>
      </c>
      <c r="MP80" s="13">
        <v>3</v>
      </c>
      <c r="MQ80" s="13">
        <v>3</v>
      </c>
      <c r="MR80" s="13">
        <v>1</v>
      </c>
      <c r="MS80" s="13">
        <v>2</v>
      </c>
      <c r="MT80" s="13">
        <v>2</v>
      </c>
      <c r="MU80" s="13">
        <v>3</v>
      </c>
      <c r="MV80" s="13">
        <v>1</v>
      </c>
      <c r="MW80" s="13"/>
      <c r="MX80" s="13"/>
      <c r="MY80" s="13">
        <v>2</v>
      </c>
      <c r="MZ80" s="13">
        <v>2</v>
      </c>
      <c r="NA80" s="13"/>
      <c r="NB80" s="13"/>
      <c r="NC80" s="13">
        <v>1</v>
      </c>
      <c r="ND80" s="13">
        <v>2</v>
      </c>
      <c r="NE80" s="13"/>
      <c r="NF80" s="13">
        <v>1</v>
      </c>
      <c r="NG80" s="13"/>
      <c r="NH80" s="13"/>
      <c r="NI80" s="13"/>
      <c r="NJ80" s="13"/>
      <c r="NK80" s="13"/>
      <c r="NL80" s="13"/>
      <c r="NM80" s="13">
        <v>3</v>
      </c>
      <c r="NN80" s="57">
        <v>644</v>
      </c>
      <c r="NO80" s="13">
        <v>24166</v>
      </c>
    </row>
    <row r="81" spans="1:379">
      <c r="A81" s="8" t="s">
        <v>92</v>
      </c>
      <c r="B81" s="235">
        <f t="shared" si="129"/>
        <v>2</v>
      </c>
      <c r="C81" s="235">
        <f t="shared" si="130"/>
        <v>2</v>
      </c>
      <c r="D81" s="235">
        <f t="shared" si="131"/>
        <v>6</v>
      </c>
      <c r="E81" s="235">
        <f t="shared" si="132"/>
        <v>11</v>
      </c>
      <c r="F81" s="235">
        <f t="shared" si="133"/>
        <v>18</v>
      </c>
      <c r="G81" s="235">
        <f t="shared" si="134"/>
        <v>21</v>
      </c>
      <c r="H81" s="235">
        <f t="shared" si="135"/>
        <v>27</v>
      </c>
      <c r="I81" s="235">
        <f t="shared" si="136"/>
        <v>25</v>
      </c>
      <c r="J81" s="235">
        <f t="shared" si="137"/>
        <v>22</v>
      </c>
      <c r="K81" s="235">
        <f t="shared" si="138"/>
        <v>18</v>
      </c>
      <c r="L81" s="235">
        <f t="shared" si="139"/>
        <v>12</v>
      </c>
      <c r="M81" s="235">
        <f t="shared" si="140"/>
        <v>21</v>
      </c>
      <c r="N81" s="235">
        <f t="shared" si="141"/>
        <v>6</v>
      </c>
      <c r="O81" s="235">
        <f t="shared" si="142"/>
        <v>4</v>
      </c>
      <c r="P81" s="235">
        <f t="shared" si="143"/>
        <v>5</v>
      </c>
      <c r="Q81" s="235">
        <f t="shared" si="144"/>
        <v>2</v>
      </c>
      <c r="R81" s="235">
        <f t="shared" si="145"/>
        <v>2</v>
      </c>
      <c r="S81" s="235">
        <f t="shared" si="146"/>
        <v>2</v>
      </c>
      <c r="T81" s="235">
        <f t="shared" si="147"/>
        <v>0</v>
      </c>
      <c r="U81" s="235">
        <f t="shared" si="148"/>
        <v>3</v>
      </c>
      <c r="W81" s="16" t="s">
        <v>87</v>
      </c>
      <c r="X81" s="616">
        <f t="shared" si="108"/>
        <v>47</v>
      </c>
      <c r="Y81" s="616">
        <f t="shared" si="109"/>
        <v>47</v>
      </c>
      <c r="Z81" s="616">
        <f t="shared" si="110"/>
        <v>62</v>
      </c>
      <c r="AA81" s="616">
        <f t="shared" si="111"/>
        <v>64</v>
      </c>
      <c r="AB81" s="616">
        <f t="shared" si="112"/>
        <v>83</v>
      </c>
      <c r="AC81" s="616">
        <f t="shared" si="113"/>
        <v>113</v>
      </c>
      <c r="AD81" s="616">
        <f t="shared" si="114"/>
        <v>85</v>
      </c>
      <c r="AE81" s="616">
        <f t="shared" si="115"/>
        <v>107</v>
      </c>
      <c r="AF81" s="616">
        <f t="shared" si="116"/>
        <v>68</v>
      </c>
      <c r="AG81" s="616">
        <f t="shared" si="117"/>
        <v>94</v>
      </c>
      <c r="AH81" s="616">
        <f t="shared" si="118"/>
        <v>67</v>
      </c>
      <c r="AI81" s="616">
        <f t="shared" si="119"/>
        <v>64</v>
      </c>
      <c r="AJ81" s="616">
        <f t="shared" si="120"/>
        <v>25</v>
      </c>
      <c r="AK81" s="616">
        <f t="shared" si="121"/>
        <v>28</v>
      </c>
      <c r="AL81" s="616">
        <f t="shared" si="122"/>
        <v>18</v>
      </c>
      <c r="AM81" s="616">
        <f t="shared" si="123"/>
        <v>18</v>
      </c>
      <c r="AN81" s="616">
        <f t="shared" si="124"/>
        <v>13</v>
      </c>
      <c r="AO81" s="616">
        <f t="shared" si="125"/>
        <v>10</v>
      </c>
      <c r="AP81" s="616">
        <f t="shared" si="126"/>
        <v>2</v>
      </c>
      <c r="AQ81" s="616">
        <f t="shared" si="127"/>
        <v>7</v>
      </c>
      <c r="AR81" s="616">
        <f t="shared" si="128"/>
        <v>11</v>
      </c>
      <c r="AT81" s="16" t="s">
        <v>87</v>
      </c>
      <c r="AU81" s="13">
        <v>3</v>
      </c>
      <c r="AV81" s="13">
        <v>5</v>
      </c>
      <c r="AW81" s="13">
        <v>6</v>
      </c>
      <c r="AX81" s="13">
        <v>4</v>
      </c>
      <c r="AY81" s="13">
        <v>3</v>
      </c>
      <c r="AZ81" s="13">
        <v>3</v>
      </c>
      <c r="BA81" s="13">
        <v>5</v>
      </c>
      <c r="BB81" s="13">
        <v>5</v>
      </c>
      <c r="BC81" s="13">
        <v>10</v>
      </c>
      <c r="BD81" s="13">
        <v>3</v>
      </c>
      <c r="BE81" s="13">
        <v>3</v>
      </c>
      <c r="BF81" s="13">
        <v>4</v>
      </c>
      <c r="BG81" s="13">
        <v>3</v>
      </c>
      <c r="BH81" s="13">
        <v>2</v>
      </c>
      <c r="BI81" s="13">
        <v>9</v>
      </c>
      <c r="BJ81" s="13">
        <v>11</v>
      </c>
      <c r="BK81" s="13">
        <v>8</v>
      </c>
      <c r="BL81" s="13">
        <v>9</v>
      </c>
      <c r="BM81" s="13">
        <v>6</v>
      </c>
      <c r="BN81" s="13">
        <v>9</v>
      </c>
      <c r="BO81" s="13">
        <v>5</v>
      </c>
      <c r="BP81" s="13">
        <v>10</v>
      </c>
      <c r="BQ81" s="13">
        <v>12</v>
      </c>
      <c r="BR81" s="13">
        <v>10</v>
      </c>
      <c r="BS81" s="13">
        <v>16</v>
      </c>
      <c r="BT81" s="13">
        <v>8</v>
      </c>
      <c r="BU81" s="13">
        <v>16</v>
      </c>
      <c r="BV81" s="13">
        <v>11</v>
      </c>
      <c r="BW81" s="13">
        <v>15</v>
      </c>
      <c r="BX81" s="13">
        <v>10</v>
      </c>
      <c r="BY81" s="13">
        <v>11</v>
      </c>
      <c r="BZ81" s="13">
        <v>17</v>
      </c>
      <c r="CA81" s="13">
        <v>14</v>
      </c>
      <c r="CB81" s="13">
        <v>9</v>
      </c>
      <c r="CC81" s="13">
        <v>14</v>
      </c>
      <c r="CD81" s="13">
        <v>6</v>
      </c>
      <c r="CE81" s="13">
        <v>12</v>
      </c>
      <c r="CF81" s="13">
        <v>5</v>
      </c>
      <c r="CG81" s="13">
        <v>10</v>
      </c>
      <c r="CH81" s="13">
        <v>9</v>
      </c>
      <c r="CI81" s="13">
        <v>14</v>
      </c>
      <c r="CJ81" s="13">
        <v>10</v>
      </c>
      <c r="CK81" s="13">
        <v>13</v>
      </c>
      <c r="CL81" s="13">
        <v>11</v>
      </c>
      <c r="CM81" s="13">
        <v>4</v>
      </c>
      <c r="CN81" s="13">
        <v>3</v>
      </c>
      <c r="CO81" s="13">
        <v>13</v>
      </c>
      <c r="CP81" s="13">
        <v>6</v>
      </c>
      <c r="CQ81" s="13">
        <v>10</v>
      </c>
      <c r="CR81" s="13">
        <v>10</v>
      </c>
      <c r="CS81" s="13">
        <v>11</v>
      </c>
      <c r="CT81" s="13">
        <v>5</v>
      </c>
      <c r="CU81" s="13">
        <v>8</v>
      </c>
      <c r="CV81" s="13">
        <v>8</v>
      </c>
      <c r="CW81" s="13">
        <v>12</v>
      </c>
      <c r="CX81" s="13">
        <v>3</v>
      </c>
      <c r="CY81" s="13">
        <v>7</v>
      </c>
      <c r="CZ81" s="13">
        <v>2</v>
      </c>
      <c r="DA81" s="13">
        <v>6</v>
      </c>
      <c r="DB81" s="13">
        <v>2</v>
      </c>
      <c r="DC81" s="13">
        <v>3</v>
      </c>
      <c r="DD81" s="13">
        <v>1</v>
      </c>
      <c r="DE81" s="13">
        <v>3</v>
      </c>
      <c r="DF81" s="13">
        <v>3</v>
      </c>
      <c r="DG81" s="13">
        <v>4</v>
      </c>
      <c r="DH81" s="13">
        <v>1</v>
      </c>
      <c r="DI81" s="13">
        <v>1</v>
      </c>
      <c r="DJ81" s="13">
        <v>3</v>
      </c>
      <c r="DK81" s="13">
        <v>2</v>
      </c>
      <c r="DL81" s="13">
        <v>7</v>
      </c>
      <c r="DM81" s="13">
        <v>1</v>
      </c>
      <c r="DN81" s="13">
        <v>3</v>
      </c>
      <c r="DO81" s="13">
        <v>1</v>
      </c>
      <c r="DP81" s="13">
        <v>1</v>
      </c>
      <c r="DQ81" s="13">
        <v>1</v>
      </c>
      <c r="DR81" s="13">
        <v>2</v>
      </c>
      <c r="DS81" s="13">
        <v>3</v>
      </c>
      <c r="DT81" s="13">
        <v>2</v>
      </c>
      <c r="DU81" s="13">
        <v>1</v>
      </c>
      <c r="DV81" s="13">
        <v>3</v>
      </c>
      <c r="DW81" s="13">
        <v>3</v>
      </c>
      <c r="DX81" s="13">
        <v>1</v>
      </c>
      <c r="DY81" s="13"/>
      <c r="DZ81" s="13"/>
      <c r="EA81" s="13">
        <v>3</v>
      </c>
      <c r="EB81" s="13">
        <v>1</v>
      </c>
      <c r="EC81" s="13">
        <v>1</v>
      </c>
      <c r="ED81" s="13">
        <v>1</v>
      </c>
      <c r="EE81" s="13"/>
      <c r="EF81" s="13"/>
      <c r="EG81" s="13">
        <v>2</v>
      </c>
      <c r="EH81" s="13">
        <v>2</v>
      </c>
      <c r="EI81" s="13"/>
      <c r="EJ81" s="13"/>
      <c r="EK81" s="13"/>
      <c r="EL81" s="13">
        <v>1</v>
      </c>
      <c r="EM81" s="13"/>
      <c r="EN81" s="13">
        <v>1</v>
      </c>
      <c r="EO81" s="13"/>
      <c r="EP81" s="13">
        <v>1</v>
      </c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57">
        <v>552</v>
      </c>
      <c r="FD81" s="13">
        <v>552</v>
      </c>
      <c r="FE81" s="16" t="s">
        <v>87</v>
      </c>
      <c r="FF81" s="13">
        <v>6</v>
      </c>
      <c r="FG81" s="13">
        <v>3</v>
      </c>
      <c r="FH81" s="13">
        <v>9</v>
      </c>
      <c r="FI81" s="13">
        <v>4</v>
      </c>
      <c r="FJ81" s="13">
        <v>3</v>
      </c>
      <c r="FK81" s="13">
        <v>6</v>
      </c>
      <c r="FL81" s="13">
        <v>4</v>
      </c>
      <c r="FM81" s="13">
        <v>4</v>
      </c>
      <c r="FN81" s="13">
        <v>2</v>
      </c>
      <c r="FO81" s="13">
        <v>6</v>
      </c>
      <c r="FP81" s="13">
        <v>1</v>
      </c>
      <c r="FQ81" s="13">
        <v>6</v>
      </c>
      <c r="FR81" s="13">
        <v>5</v>
      </c>
      <c r="FS81" s="13">
        <v>4</v>
      </c>
      <c r="FT81" s="13">
        <v>4</v>
      </c>
      <c r="FU81" s="13">
        <v>9</v>
      </c>
      <c r="FV81" s="13">
        <v>6</v>
      </c>
      <c r="FW81" s="13">
        <v>8</v>
      </c>
      <c r="FX81" s="13">
        <v>9</v>
      </c>
      <c r="FY81" s="13">
        <v>10</v>
      </c>
      <c r="FZ81" s="13">
        <v>8</v>
      </c>
      <c r="GA81" s="13">
        <v>6</v>
      </c>
      <c r="GB81" s="13">
        <v>9</v>
      </c>
      <c r="GC81" s="13">
        <v>6</v>
      </c>
      <c r="GD81" s="13">
        <v>10</v>
      </c>
      <c r="GE81" s="13">
        <v>9</v>
      </c>
      <c r="GF81" s="13">
        <v>5</v>
      </c>
      <c r="GG81" s="13">
        <v>11</v>
      </c>
      <c r="GH81" s="13">
        <v>6</v>
      </c>
      <c r="GI81" s="13">
        <v>13</v>
      </c>
      <c r="GJ81" s="13">
        <v>10</v>
      </c>
      <c r="GK81" s="13">
        <v>9</v>
      </c>
      <c r="GL81" s="13">
        <v>8</v>
      </c>
      <c r="GM81" s="13">
        <v>10</v>
      </c>
      <c r="GN81" s="13">
        <v>8</v>
      </c>
      <c r="GO81" s="13">
        <v>6</v>
      </c>
      <c r="GP81" s="13">
        <v>10</v>
      </c>
      <c r="GQ81" s="13">
        <v>7</v>
      </c>
      <c r="GR81" s="13">
        <v>9</v>
      </c>
      <c r="GS81" s="13">
        <v>8</v>
      </c>
      <c r="GT81" s="13">
        <v>8</v>
      </c>
      <c r="GU81" s="13">
        <v>5</v>
      </c>
      <c r="GV81" s="13">
        <v>7</v>
      </c>
      <c r="GW81" s="13">
        <v>11</v>
      </c>
      <c r="GX81" s="13">
        <v>3</v>
      </c>
      <c r="GY81" s="13"/>
      <c r="GZ81" s="13">
        <v>11</v>
      </c>
      <c r="HA81" s="13">
        <v>8</v>
      </c>
      <c r="HB81" s="13">
        <v>9</v>
      </c>
      <c r="HC81" s="13">
        <v>6</v>
      </c>
      <c r="HD81" s="13">
        <v>8</v>
      </c>
      <c r="HE81" s="13">
        <v>11</v>
      </c>
      <c r="HF81" s="13">
        <v>3</v>
      </c>
      <c r="HG81" s="13">
        <v>10</v>
      </c>
      <c r="HH81" s="13">
        <v>13</v>
      </c>
      <c r="HI81" s="13">
        <v>5</v>
      </c>
      <c r="HJ81" s="13">
        <v>4</v>
      </c>
      <c r="HK81" s="13">
        <v>4</v>
      </c>
      <c r="HL81" s="13">
        <v>4</v>
      </c>
      <c r="HM81" s="13">
        <v>5</v>
      </c>
      <c r="HN81" s="13">
        <v>2</v>
      </c>
      <c r="HO81" s="13">
        <v>2</v>
      </c>
      <c r="HP81" s="13">
        <v>6</v>
      </c>
      <c r="HQ81" s="13">
        <v>1</v>
      </c>
      <c r="HR81" s="13">
        <v>2</v>
      </c>
      <c r="HS81" s="13">
        <v>2</v>
      </c>
      <c r="HT81" s="13">
        <v>4</v>
      </c>
      <c r="HU81" s="13">
        <v>1</v>
      </c>
      <c r="HV81" s="13">
        <v>2</v>
      </c>
      <c r="HW81" s="13">
        <v>3</v>
      </c>
      <c r="HX81" s="13">
        <v>1</v>
      </c>
      <c r="HY81" s="13">
        <v>5</v>
      </c>
      <c r="HZ81" s="13">
        <v>1</v>
      </c>
      <c r="IA81" s="13">
        <v>4</v>
      </c>
      <c r="IB81" s="13">
        <v>2</v>
      </c>
      <c r="IC81" s="13"/>
      <c r="ID81" s="13">
        <v>2</v>
      </c>
      <c r="IE81" s="13">
        <v>2</v>
      </c>
      <c r="IF81" s="13"/>
      <c r="IG81" s="13">
        <v>1</v>
      </c>
      <c r="IH81" s="13">
        <v>1</v>
      </c>
      <c r="II81" s="13">
        <v>3</v>
      </c>
      <c r="IJ81" s="13"/>
      <c r="IK81" s="13">
        <v>1</v>
      </c>
      <c r="IL81" s="13">
        <v>1</v>
      </c>
      <c r="IM81" s="13">
        <v>1</v>
      </c>
      <c r="IN81" s="13">
        <v>1</v>
      </c>
      <c r="IO81" s="13">
        <v>2</v>
      </c>
      <c r="IP81" s="13">
        <v>1</v>
      </c>
      <c r="IQ81" s="13">
        <v>2</v>
      </c>
      <c r="IR81" s="13"/>
      <c r="IS81" s="13">
        <v>1</v>
      </c>
      <c r="IT81" s="13"/>
      <c r="IU81" s="13">
        <v>1</v>
      </c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57">
        <v>470</v>
      </c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>
        <v>1</v>
      </c>
      <c r="JZ81" s="13"/>
      <c r="KA81" s="13">
        <v>1</v>
      </c>
      <c r="KB81" s="13"/>
      <c r="KC81" s="13"/>
      <c r="KD81" s="13"/>
      <c r="KE81" s="13">
        <v>1</v>
      </c>
      <c r="KF81" s="13"/>
      <c r="KG81" s="13">
        <v>2</v>
      </c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>
        <v>1</v>
      </c>
      <c r="KS81" s="13"/>
      <c r="KT81" s="13"/>
      <c r="KU81" s="13"/>
      <c r="KV81" s="13"/>
      <c r="KW81" s="13"/>
      <c r="KX81" s="13"/>
      <c r="KY81" s="13">
        <v>2</v>
      </c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>
        <v>2</v>
      </c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>
        <v>1</v>
      </c>
      <c r="NN81" s="57">
        <v>11</v>
      </c>
      <c r="NO81" s="13">
        <v>481</v>
      </c>
    </row>
    <row r="82" spans="1:379">
      <c r="A82" s="8" t="s">
        <v>93</v>
      </c>
      <c r="B82" s="235">
        <f t="shared" si="129"/>
        <v>16</v>
      </c>
      <c r="C82" s="235">
        <f t="shared" si="130"/>
        <v>19</v>
      </c>
      <c r="D82" s="235">
        <f t="shared" si="131"/>
        <v>93</v>
      </c>
      <c r="E82" s="235">
        <f t="shared" si="132"/>
        <v>101</v>
      </c>
      <c r="F82" s="235">
        <f t="shared" si="133"/>
        <v>248</v>
      </c>
      <c r="G82" s="235">
        <f t="shared" si="134"/>
        <v>293</v>
      </c>
      <c r="H82" s="235">
        <f t="shared" si="135"/>
        <v>239</v>
      </c>
      <c r="I82" s="235">
        <f t="shared" si="136"/>
        <v>317</v>
      </c>
      <c r="J82" s="235">
        <f t="shared" si="137"/>
        <v>217</v>
      </c>
      <c r="K82" s="235">
        <f t="shared" si="138"/>
        <v>238</v>
      </c>
      <c r="L82" s="235">
        <f t="shared" si="139"/>
        <v>172</v>
      </c>
      <c r="M82" s="235">
        <f t="shared" si="140"/>
        <v>186</v>
      </c>
      <c r="N82" s="235">
        <f t="shared" si="141"/>
        <v>113</v>
      </c>
      <c r="O82" s="235">
        <f t="shared" si="142"/>
        <v>117</v>
      </c>
      <c r="P82" s="235">
        <f t="shared" si="143"/>
        <v>74</v>
      </c>
      <c r="Q82" s="235">
        <f t="shared" si="144"/>
        <v>67</v>
      </c>
      <c r="R82" s="235">
        <f t="shared" si="145"/>
        <v>23</v>
      </c>
      <c r="S82" s="235">
        <f t="shared" si="146"/>
        <v>31</v>
      </c>
      <c r="T82" s="235">
        <f t="shared" si="147"/>
        <v>4</v>
      </c>
      <c r="U82" s="235">
        <f t="shared" si="148"/>
        <v>17</v>
      </c>
      <c r="W82" s="16" t="s">
        <v>88</v>
      </c>
      <c r="X82" s="616">
        <f t="shared" si="108"/>
        <v>32</v>
      </c>
      <c r="Y82" s="616">
        <f t="shared" si="109"/>
        <v>30</v>
      </c>
      <c r="Z82" s="616">
        <f t="shared" si="110"/>
        <v>118</v>
      </c>
      <c r="AA82" s="616">
        <f t="shared" si="111"/>
        <v>135</v>
      </c>
      <c r="AB82" s="616">
        <f t="shared" si="112"/>
        <v>388</v>
      </c>
      <c r="AC82" s="616">
        <f t="shared" si="113"/>
        <v>412</v>
      </c>
      <c r="AD82" s="616">
        <f t="shared" si="114"/>
        <v>420</v>
      </c>
      <c r="AE82" s="616">
        <f t="shared" si="115"/>
        <v>453</v>
      </c>
      <c r="AF82" s="616">
        <f t="shared" si="116"/>
        <v>394</v>
      </c>
      <c r="AG82" s="616">
        <f t="shared" si="117"/>
        <v>428</v>
      </c>
      <c r="AH82" s="616">
        <f t="shared" si="118"/>
        <v>315</v>
      </c>
      <c r="AI82" s="616">
        <f t="shared" si="119"/>
        <v>319</v>
      </c>
      <c r="AJ82" s="616">
        <f t="shared" si="120"/>
        <v>219</v>
      </c>
      <c r="AK82" s="616">
        <f t="shared" si="121"/>
        <v>198</v>
      </c>
      <c r="AL82" s="616">
        <f t="shared" si="122"/>
        <v>120</v>
      </c>
      <c r="AM82" s="616">
        <f t="shared" si="123"/>
        <v>106</v>
      </c>
      <c r="AN82" s="616">
        <f t="shared" si="124"/>
        <v>36</v>
      </c>
      <c r="AO82" s="616">
        <f t="shared" si="125"/>
        <v>49</v>
      </c>
      <c r="AP82" s="616">
        <f t="shared" si="126"/>
        <v>8</v>
      </c>
      <c r="AQ82" s="616">
        <f t="shared" si="127"/>
        <v>18</v>
      </c>
      <c r="AR82" s="616">
        <f t="shared" si="128"/>
        <v>30</v>
      </c>
      <c r="AT82" s="16" t="s">
        <v>88</v>
      </c>
      <c r="AU82" s="13">
        <v>3</v>
      </c>
      <c r="AV82" s="13">
        <v>4</v>
      </c>
      <c r="AW82" s="13">
        <v>2</v>
      </c>
      <c r="AX82" s="13">
        <v>2</v>
      </c>
      <c r="AY82" s="13">
        <v>4</v>
      </c>
      <c r="AZ82" s="13">
        <v>5</v>
      </c>
      <c r="BA82" s="13">
        <v>1</v>
      </c>
      <c r="BB82" s="13">
        <v>1</v>
      </c>
      <c r="BC82" s="13">
        <v>5</v>
      </c>
      <c r="BD82" s="13">
        <v>3</v>
      </c>
      <c r="BE82" s="13">
        <v>4</v>
      </c>
      <c r="BF82" s="13">
        <v>4</v>
      </c>
      <c r="BG82" s="13">
        <v>8</v>
      </c>
      <c r="BH82" s="13">
        <v>8</v>
      </c>
      <c r="BI82" s="13">
        <v>9</v>
      </c>
      <c r="BJ82" s="13">
        <v>12</v>
      </c>
      <c r="BK82" s="13">
        <v>10</v>
      </c>
      <c r="BL82" s="13">
        <v>28</v>
      </c>
      <c r="BM82" s="13">
        <v>19</v>
      </c>
      <c r="BN82" s="13">
        <v>33</v>
      </c>
      <c r="BO82" s="13">
        <v>40</v>
      </c>
      <c r="BP82" s="13">
        <v>32</v>
      </c>
      <c r="BQ82" s="13">
        <v>35</v>
      </c>
      <c r="BR82" s="13">
        <v>38</v>
      </c>
      <c r="BS82" s="13">
        <v>38</v>
      </c>
      <c r="BT82" s="13">
        <v>42</v>
      </c>
      <c r="BU82" s="13">
        <v>56</v>
      </c>
      <c r="BV82" s="13">
        <v>40</v>
      </c>
      <c r="BW82" s="13">
        <v>48</v>
      </c>
      <c r="BX82" s="13">
        <v>43</v>
      </c>
      <c r="BY82" s="13">
        <v>43</v>
      </c>
      <c r="BZ82" s="13">
        <v>40</v>
      </c>
      <c r="CA82" s="13">
        <v>59</v>
      </c>
      <c r="CB82" s="13">
        <v>42</v>
      </c>
      <c r="CC82" s="13">
        <v>49</v>
      </c>
      <c r="CD82" s="13">
        <v>52</v>
      </c>
      <c r="CE82" s="13">
        <v>45</v>
      </c>
      <c r="CF82" s="13">
        <v>33</v>
      </c>
      <c r="CG82" s="13">
        <v>49</v>
      </c>
      <c r="CH82" s="13">
        <v>41</v>
      </c>
      <c r="CI82" s="13">
        <v>49</v>
      </c>
      <c r="CJ82" s="13">
        <v>53</v>
      </c>
      <c r="CK82" s="13">
        <v>44</v>
      </c>
      <c r="CL82" s="13">
        <v>47</v>
      </c>
      <c r="CM82" s="13">
        <v>44</v>
      </c>
      <c r="CN82" s="13">
        <v>36</v>
      </c>
      <c r="CO82" s="13">
        <v>42</v>
      </c>
      <c r="CP82" s="13">
        <v>36</v>
      </c>
      <c r="CQ82" s="13">
        <v>38</v>
      </c>
      <c r="CR82" s="13">
        <v>39</v>
      </c>
      <c r="CS82" s="13">
        <v>40</v>
      </c>
      <c r="CT82" s="13">
        <v>35</v>
      </c>
      <c r="CU82" s="13">
        <v>36</v>
      </c>
      <c r="CV82" s="13">
        <v>36</v>
      </c>
      <c r="CW82" s="13">
        <v>23</v>
      </c>
      <c r="CX82" s="13">
        <v>39</v>
      </c>
      <c r="CY82" s="13">
        <v>25</v>
      </c>
      <c r="CZ82" s="13">
        <v>25</v>
      </c>
      <c r="DA82" s="13">
        <v>32</v>
      </c>
      <c r="DB82" s="13">
        <v>28</v>
      </c>
      <c r="DC82" s="13">
        <v>24</v>
      </c>
      <c r="DD82" s="13">
        <v>25</v>
      </c>
      <c r="DE82" s="13">
        <v>20</v>
      </c>
      <c r="DF82" s="13">
        <v>16</v>
      </c>
      <c r="DG82" s="13">
        <v>24</v>
      </c>
      <c r="DH82" s="13">
        <v>15</v>
      </c>
      <c r="DI82" s="13">
        <v>21</v>
      </c>
      <c r="DJ82" s="13">
        <v>20</v>
      </c>
      <c r="DK82" s="13">
        <v>18</v>
      </c>
      <c r="DL82" s="13">
        <v>15</v>
      </c>
      <c r="DM82" s="13">
        <v>11</v>
      </c>
      <c r="DN82" s="13">
        <v>19</v>
      </c>
      <c r="DO82" s="13">
        <v>12</v>
      </c>
      <c r="DP82" s="13">
        <v>10</v>
      </c>
      <c r="DQ82" s="13">
        <v>11</v>
      </c>
      <c r="DR82" s="13">
        <v>13</v>
      </c>
      <c r="DS82" s="13">
        <v>6</v>
      </c>
      <c r="DT82" s="13">
        <v>8</v>
      </c>
      <c r="DU82" s="13">
        <v>8</v>
      </c>
      <c r="DV82" s="13">
        <v>8</v>
      </c>
      <c r="DW82" s="13">
        <v>3</v>
      </c>
      <c r="DX82" s="13">
        <v>5</v>
      </c>
      <c r="DY82" s="13">
        <v>4</v>
      </c>
      <c r="DZ82" s="13">
        <v>6</v>
      </c>
      <c r="EA82" s="13">
        <v>5</v>
      </c>
      <c r="EB82" s="13">
        <v>7</v>
      </c>
      <c r="EC82" s="13">
        <v>3</v>
      </c>
      <c r="ED82" s="13">
        <v>9</v>
      </c>
      <c r="EE82" s="13">
        <v>3</v>
      </c>
      <c r="EF82" s="13">
        <v>4</v>
      </c>
      <c r="EG82" s="13">
        <v>1</v>
      </c>
      <c r="EH82" s="13">
        <v>3</v>
      </c>
      <c r="EI82" s="13">
        <v>3</v>
      </c>
      <c r="EJ82" s="13">
        <v>1</v>
      </c>
      <c r="EK82" s="13">
        <v>1</v>
      </c>
      <c r="EL82" s="13">
        <v>3</v>
      </c>
      <c r="EM82" s="13"/>
      <c r="EN82" s="13">
        <v>1</v>
      </c>
      <c r="EO82" s="13">
        <v>3</v>
      </c>
      <c r="EP82" s="13">
        <v>1</v>
      </c>
      <c r="EQ82" s="13">
        <v>1</v>
      </c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57">
        <v>2148</v>
      </c>
      <c r="FD82" s="13">
        <v>2148</v>
      </c>
      <c r="FE82" s="16" t="s">
        <v>88</v>
      </c>
      <c r="FF82" s="13">
        <v>3</v>
      </c>
      <c r="FG82" s="13">
        <v>3</v>
      </c>
      <c r="FH82" s="13">
        <v>4</v>
      </c>
      <c r="FI82" s="13">
        <v>2</v>
      </c>
      <c r="FJ82" s="13">
        <v>2</v>
      </c>
      <c r="FK82" s="13">
        <v>3</v>
      </c>
      <c r="FL82" s="13">
        <v>2</v>
      </c>
      <c r="FM82" s="13">
        <v>6</v>
      </c>
      <c r="FN82" s="13">
        <v>3</v>
      </c>
      <c r="FO82" s="13">
        <v>4</v>
      </c>
      <c r="FP82" s="13">
        <v>6</v>
      </c>
      <c r="FQ82" s="13">
        <v>9</v>
      </c>
      <c r="FR82" s="13">
        <v>3</v>
      </c>
      <c r="FS82" s="13">
        <v>5</v>
      </c>
      <c r="FT82" s="13">
        <v>5</v>
      </c>
      <c r="FU82" s="13">
        <v>13</v>
      </c>
      <c r="FV82" s="13">
        <v>15</v>
      </c>
      <c r="FW82" s="13">
        <v>12</v>
      </c>
      <c r="FX82" s="13">
        <v>24</v>
      </c>
      <c r="FY82" s="13">
        <v>26</v>
      </c>
      <c r="FZ82" s="13">
        <v>32</v>
      </c>
      <c r="GA82" s="13">
        <v>26</v>
      </c>
      <c r="GB82" s="13">
        <v>29</v>
      </c>
      <c r="GC82" s="13">
        <v>32</v>
      </c>
      <c r="GD82" s="13">
        <v>44</v>
      </c>
      <c r="GE82" s="13">
        <v>35</v>
      </c>
      <c r="GF82" s="13">
        <v>51</v>
      </c>
      <c r="GG82" s="13">
        <v>41</v>
      </c>
      <c r="GH82" s="13">
        <v>55</v>
      </c>
      <c r="GI82" s="13">
        <v>43</v>
      </c>
      <c r="GJ82" s="13">
        <v>42</v>
      </c>
      <c r="GK82" s="13">
        <v>44</v>
      </c>
      <c r="GL82" s="13">
        <v>44</v>
      </c>
      <c r="GM82" s="13">
        <v>56</v>
      </c>
      <c r="GN82" s="13">
        <v>35</v>
      </c>
      <c r="GO82" s="13">
        <v>49</v>
      </c>
      <c r="GP82" s="13">
        <v>42</v>
      </c>
      <c r="GQ82" s="13">
        <v>35</v>
      </c>
      <c r="GR82" s="13">
        <v>37</v>
      </c>
      <c r="GS82" s="13">
        <v>36</v>
      </c>
      <c r="GT82" s="13">
        <v>48</v>
      </c>
      <c r="GU82" s="13">
        <v>44</v>
      </c>
      <c r="GV82" s="13">
        <v>26</v>
      </c>
      <c r="GW82" s="13">
        <v>47</v>
      </c>
      <c r="GX82" s="13">
        <v>50</v>
      </c>
      <c r="GY82" s="13">
        <v>48</v>
      </c>
      <c r="GZ82" s="13">
        <v>33</v>
      </c>
      <c r="HA82" s="13">
        <v>28</v>
      </c>
      <c r="HB82" s="13">
        <v>38</v>
      </c>
      <c r="HC82" s="13">
        <v>32</v>
      </c>
      <c r="HD82" s="13">
        <v>38</v>
      </c>
      <c r="HE82" s="13">
        <v>34</v>
      </c>
      <c r="HF82" s="13">
        <v>37</v>
      </c>
      <c r="HG82" s="13">
        <v>29</v>
      </c>
      <c r="HH82" s="13">
        <v>35</v>
      </c>
      <c r="HI82" s="13">
        <v>31</v>
      </c>
      <c r="HJ82" s="13">
        <v>20</v>
      </c>
      <c r="HK82" s="13">
        <v>24</v>
      </c>
      <c r="HL82" s="13">
        <v>33</v>
      </c>
      <c r="HM82" s="13">
        <v>34</v>
      </c>
      <c r="HN82" s="13">
        <v>24</v>
      </c>
      <c r="HO82" s="13">
        <v>22</v>
      </c>
      <c r="HP82" s="13">
        <v>25</v>
      </c>
      <c r="HQ82" s="13">
        <v>19</v>
      </c>
      <c r="HR82" s="13">
        <v>28</v>
      </c>
      <c r="HS82" s="13">
        <v>11</v>
      </c>
      <c r="HT82" s="13">
        <v>22</v>
      </c>
      <c r="HU82" s="13">
        <v>22</v>
      </c>
      <c r="HV82" s="13">
        <v>22</v>
      </c>
      <c r="HW82" s="13">
        <v>24</v>
      </c>
      <c r="HX82" s="13">
        <v>15</v>
      </c>
      <c r="HY82" s="13">
        <v>19</v>
      </c>
      <c r="HZ82" s="13">
        <v>14</v>
      </c>
      <c r="IA82" s="13">
        <v>13</v>
      </c>
      <c r="IB82" s="13">
        <v>13</v>
      </c>
      <c r="IC82" s="13">
        <v>13</v>
      </c>
      <c r="ID82" s="13">
        <v>8</v>
      </c>
      <c r="IE82" s="13">
        <v>7</v>
      </c>
      <c r="IF82" s="13">
        <v>8</v>
      </c>
      <c r="IG82" s="13">
        <v>10</v>
      </c>
      <c r="IH82" s="13">
        <v>2</v>
      </c>
      <c r="II82" s="13">
        <v>6</v>
      </c>
      <c r="IJ82" s="13">
        <v>2</v>
      </c>
      <c r="IK82" s="13">
        <v>9</v>
      </c>
      <c r="IL82" s="13">
        <v>3</v>
      </c>
      <c r="IM82" s="13">
        <v>4</v>
      </c>
      <c r="IN82" s="13">
        <v>2</v>
      </c>
      <c r="IO82" s="13">
        <v>3</v>
      </c>
      <c r="IP82" s="13">
        <v>4</v>
      </c>
      <c r="IQ82" s="13">
        <v>1</v>
      </c>
      <c r="IR82" s="13">
        <v>2</v>
      </c>
      <c r="IS82" s="13"/>
      <c r="IT82" s="13">
        <v>2</v>
      </c>
      <c r="IU82" s="13">
        <v>1</v>
      </c>
      <c r="IV82" s="13">
        <v>1</v>
      </c>
      <c r="IW82" s="13">
        <v>1</v>
      </c>
      <c r="IX82" s="13"/>
      <c r="IY82" s="13"/>
      <c r="IZ82" s="13"/>
      <c r="JA82" s="13"/>
      <c r="JB82" s="13">
        <v>1</v>
      </c>
      <c r="JC82" s="13"/>
      <c r="JD82" s="13"/>
      <c r="JE82" s="13"/>
      <c r="JF82" s="13"/>
      <c r="JG82" s="13"/>
      <c r="JH82" s="13"/>
      <c r="JI82" s="57">
        <v>2050</v>
      </c>
      <c r="JJ82" s="13">
        <v>2</v>
      </c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>
        <v>1</v>
      </c>
      <c r="JZ82" s="13"/>
      <c r="KA82" s="13">
        <v>1</v>
      </c>
      <c r="KB82" s="13">
        <v>1</v>
      </c>
      <c r="KC82" s="13"/>
      <c r="KD82" s="13"/>
      <c r="KE82" s="13"/>
      <c r="KF82" s="13"/>
      <c r="KG82" s="13"/>
      <c r="KH82" s="13"/>
      <c r="KI82" s="13">
        <v>2</v>
      </c>
      <c r="KJ82" s="13"/>
      <c r="KK82" s="13"/>
      <c r="KL82" s="13">
        <v>1</v>
      </c>
      <c r="KM82" s="13">
        <v>1</v>
      </c>
      <c r="KN82" s="13">
        <v>2</v>
      </c>
      <c r="KO82" s="13">
        <v>1</v>
      </c>
      <c r="KP82" s="13"/>
      <c r="KQ82" s="13">
        <v>2</v>
      </c>
      <c r="KR82" s="13"/>
      <c r="KS82" s="13"/>
      <c r="KT82" s="13"/>
      <c r="KU82" s="13"/>
      <c r="KV82" s="13"/>
      <c r="KW82" s="13">
        <v>1</v>
      </c>
      <c r="KX82" s="13"/>
      <c r="KY82" s="13">
        <v>5</v>
      </c>
      <c r="KZ82" s="13">
        <v>1</v>
      </c>
      <c r="LA82" s="13"/>
      <c r="LB82" s="13"/>
      <c r="LC82" s="13"/>
      <c r="LD82" s="13">
        <v>2</v>
      </c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>
        <v>1</v>
      </c>
      <c r="LZ82" s="13">
        <v>1</v>
      </c>
      <c r="MA82" s="13"/>
      <c r="MB82" s="13"/>
      <c r="MC82" s="13">
        <v>1</v>
      </c>
      <c r="MD82" s="13"/>
      <c r="ME82" s="13"/>
      <c r="MF82" s="13"/>
      <c r="MG82" s="13"/>
      <c r="MH82" s="13"/>
      <c r="MI82" s="13"/>
      <c r="MJ82" s="13">
        <v>1</v>
      </c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>
        <v>1</v>
      </c>
      <c r="MZ82" s="13"/>
      <c r="NA82" s="13">
        <v>2</v>
      </c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57">
        <v>30</v>
      </c>
      <c r="NO82" s="13">
        <v>2080</v>
      </c>
    </row>
    <row r="83" spans="1:379">
      <c r="A83" s="8" t="s">
        <v>94</v>
      </c>
      <c r="B83" s="235">
        <f t="shared" si="129"/>
        <v>15</v>
      </c>
      <c r="C83" s="235">
        <f t="shared" si="130"/>
        <v>13</v>
      </c>
      <c r="D83" s="235">
        <f t="shared" si="131"/>
        <v>48</v>
      </c>
      <c r="E83" s="235">
        <f t="shared" si="132"/>
        <v>67</v>
      </c>
      <c r="F83" s="235">
        <f t="shared" si="133"/>
        <v>115</v>
      </c>
      <c r="G83" s="235">
        <f t="shared" si="134"/>
        <v>104</v>
      </c>
      <c r="H83" s="235">
        <f t="shared" si="135"/>
        <v>90</v>
      </c>
      <c r="I83" s="235">
        <f t="shared" si="136"/>
        <v>101</v>
      </c>
      <c r="J83" s="235">
        <f t="shared" si="137"/>
        <v>73</v>
      </c>
      <c r="K83" s="235">
        <f t="shared" si="138"/>
        <v>102</v>
      </c>
      <c r="L83" s="235">
        <f t="shared" si="139"/>
        <v>78</v>
      </c>
      <c r="M83" s="235">
        <f t="shared" si="140"/>
        <v>74</v>
      </c>
      <c r="N83" s="235">
        <f t="shared" si="141"/>
        <v>38</v>
      </c>
      <c r="O83" s="235">
        <f t="shared" si="142"/>
        <v>44</v>
      </c>
      <c r="P83" s="235">
        <f t="shared" si="143"/>
        <v>17</v>
      </c>
      <c r="Q83" s="235">
        <f t="shared" si="144"/>
        <v>18</v>
      </c>
      <c r="R83" s="235">
        <f t="shared" si="145"/>
        <v>6</v>
      </c>
      <c r="S83" s="235">
        <f t="shared" si="146"/>
        <v>8</v>
      </c>
      <c r="T83" s="235">
        <f t="shared" si="147"/>
        <v>1</v>
      </c>
      <c r="U83" s="235">
        <f t="shared" si="148"/>
        <v>5</v>
      </c>
      <c r="W83" s="16" t="s">
        <v>89</v>
      </c>
      <c r="X83" s="616">
        <f t="shared" si="108"/>
        <v>13</v>
      </c>
      <c r="Y83" s="616">
        <f t="shared" si="109"/>
        <v>14</v>
      </c>
      <c r="Z83" s="616">
        <f t="shared" si="110"/>
        <v>25</v>
      </c>
      <c r="AA83" s="616">
        <f t="shared" si="111"/>
        <v>34</v>
      </c>
      <c r="AB83" s="616">
        <f t="shared" si="112"/>
        <v>103</v>
      </c>
      <c r="AC83" s="616">
        <f t="shared" si="113"/>
        <v>126</v>
      </c>
      <c r="AD83" s="616">
        <f t="shared" si="114"/>
        <v>114</v>
      </c>
      <c r="AE83" s="616">
        <f t="shared" si="115"/>
        <v>136</v>
      </c>
      <c r="AF83" s="616">
        <f t="shared" si="116"/>
        <v>142</v>
      </c>
      <c r="AG83" s="616">
        <f t="shared" si="117"/>
        <v>137</v>
      </c>
      <c r="AH83" s="616">
        <f t="shared" si="118"/>
        <v>90</v>
      </c>
      <c r="AI83" s="616">
        <f t="shared" si="119"/>
        <v>87</v>
      </c>
      <c r="AJ83" s="616">
        <f t="shared" si="120"/>
        <v>30</v>
      </c>
      <c r="AK83" s="616">
        <f t="shared" si="121"/>
        <v>41</v>
      </c>
      <c r="AL83" s="616">
        <f t="shared" si="122"/>
        <v>34</v>
      </c>
      <c r="AM83" s="616">
        <f t="shared" si="123"/>
        <v>30</v>
      </c>
      <c r="AN83" s="616">
        <f t="shared" si="124"/>
        <v>8</v>
      </c>
      <c r="AO83" s="616">
        <f t="shared" si="125"/>
        <v>14</v>
      </c>
      <c r="AP83" s="616">
        <f t="shared" si="126"/>
        <v>1</v>
      </c>
      <c r="AQ83" s="616">
        <f t="shared" si="127"/>
        <v>4</v>
      </c>
      <c r="AR83" s="616">
        <f t="shared" si="128"/>
        <v>3</v>
      </c>
      <c r="AT83" s="16" t="s">
        <v>89</v>
      </c>
      <c r="AU83" s="13"/>
      <c r="AV83" s="13">
        <v>1</v>
      </c>
      <c r="AW83" s="13">
        <v>4</v>
      </c>
      <c r="AX83" s="13">
        <v>1</v>
      </c>
      <c r="AY83" s="13">
        <v>2</v>
      </c>
      <c r="AZ83" s="13">
        <v>1</v>
      </c>
      <c r="BA83" s="13">
        <v>1</v>
      </c>
      <c r="BB83" s="13"/>
      <c r="BC83" s="13">
        <v>1</v>
      </c>
      <c r="BD83" s="13">
        <v>3</v>
      </c>
      <c r="BE83" s="13">
        <v>2</v>
      </c>
      <c r="BF83" s="13">
        <v>4</v>
      </c>
      <c r="BG83" s="13">
        <v>1</v>
      </c>
      <c r="BH83" s="13">
        <v>1</v>
      </c>
      <c r="BI83" s="13">
        <v>6</v>
      </c>
      <c r="BJ83" s="13">
        <v>2</v>
      </c>
      <c r="BK83" s="13">
        <v>6</v>
      </c>
      <c r="BL83" s="13">
        <v>5</v>
      </c>
      <c r="BM83" s="13">
        <v>3</v>
      </c>
      <c r="BN83" s="13">
        <v>4</v>
      </c>
      <c r="BO83" s="13">
        <v>10</v>
      </c>
      <c r="BP83" s="13">
        <v>9</v>
      </c>
      <c r="BQ83" s="13">
        <v>12</v>
      </c>
      <c r="BR83" s="13">
        <v>8</v>
      </c>
      <c r="BS83" s="13">
        <v>6</v>
      </c>
      <c r="BT83" s="13">
        <v>12</v>
      </c>
      <c r="BU83" s="13">
        <v>14</v>
      </c>
      <c r="BV83" s="13">
        <v>16</v>
      </c>
      <c r="BW83" s="13">
        <v>20</v>
      </c>
      <c r="BX83" s="13">
        <v>19</v>
      </c>
      <c r="BY83" s="13">
        <v>16</v>
      </c>
      <c r="BZ83" s="13">
        <v>18</v>
      </c>
      <c r="CA83" s="13">
        <v>11</v>
      </c>
      <c r="CB83" s="13">
        <v>11</v>
      </c>
      <c r="CC83" s="13">
        <v>14</v>
      </c>
      <c r="CD83" s="13">
        <v>16</v>
      </c>
      <c r="CE83" s="13">
        <v>12</v>
      </c>
      <c r="CF83" s="13">
        <v>17</v>
      </c>
      <c r="CG83" s="13">
        <v>8</v>
      </c>
      <c r="CH83" s="13">
        <v>13</v>
      </c>
      <c r="CI83" s="13">
        <v>19</v>
      </c>
      <c r="CJ83" s="13">
        <v>14</v>
      </c>
      <c r="CK83" s="13">
        <v>11</v>
      </c>
      <c r="CL83" s="13">
        <v>11</v>
      </c>
      <c r="CM83" s="13">
        <v>13</v>
      </c>
      <c r="CN83" s="13">
        <v>15</v>
      </c>
      <c r="CO83" s="13">
        <v>17</v>
      </c>
      <c r="CP83" s="13">
        <v>13</v>
      </c>
      <c r="CQ83" s="13">
        <v>15</v>
      </c>
      <c r="CR83" s="13">
        <v>9</v>
      </c>
      <c r="CS83" s="13">
        <v>15</v>
      </c>
      <c r="CT83" s="13">
        <v>7</v>
      </c>
      <c r="CU83" s="13">
        <v>11</v>
      </c>
      <c r="CV83" s="13">
        <v>11</v>
      </c>
      <c r="CW83" s="13">
        <v>9</v>
      </c>
      <c r="CX83" s="13">
        <v>8</v>
      </c>
      <c r="CY83" s="13">
        <v>5</v>
      </c>
      <c r="CZ83" s="13">
        <v>10</v>
      </c>
      <c r="DA83" s="13">
        <v>7</v>
      </c>
      <c r="DB83" s="13">
        <v>4</v>
      </c>
      <c r="DC83" s="13">
        <v>7</v>
      </c>
      <c r="DD83" s="13">
        <v>5</v>
      </c>
      <c r="DE83" s="13">
        <v>4</v>
      </c>
      <c r="DF83" s="13">
        <v>2</v>
      </c>
      <c r="DG83" s="13">
        <v>2</v>
      </c>
      <c r="DH83" s="13">
        <v>5</v>
      </c>
      <c r="DI83" s="13">
        <v>5</v>
      </c>
      <c r="DJ83" s="13">
        <v>2</v>
      </c>
      <c r="DK83" s="13">
        <v>6</v>
      </c>
      <c r="DL83" s="13">
        <v>3</v>
      </c>
      <c r="DM83" s="13">
        <v>3</v>
      </c>
      <c r="DN83" s="13">
        <v>3</v>
      </c>
      <c r="DO83" s="13">
        <v>4</v>
      </c>
      <c r="DP83" s="13">
        <v>2</v>
      </c>
      <c r="DQ83" s="13">
        <v>6</v>
      </c>
      <c r="DR83" s="13">
        <v>1</v>
      </c>
      <c r="DS83" s="13">
        <v>1</v>
      </c>
      <c r="DT83" s="13">
        <v>3</v>
      </c>
      <c r="DU83" s="13">
        <v>3</v>
      </c>
      <c r="DV83" s="13">
        <v>4</v>
      </c>
      <c r="DW83" s="13">
        <v>2</v>
      </c>
      <c r="DX83" s="13">
        <v>2</v>
      </c>
      <c r="DY83" s="13"/>
      <c r="DZ83" s="13">
        <v>1</v>
      </c>
      <c r="EA83" s="13">
        <v>3</v>
      </c>
      <c r="EB83" s="13">
        <v>2</v>
      </c>
      <c r="EC83" s="13">
        <v>2</v>
      </c>
      <c r="ED83" s="13">
        <v>1</v>
      </c>
      <c r="EE83" s="13"/>
      <c r="EF83" s="13">
        <v>1</v>
      </c>
      <c r="EG83" s="13"/>
      <c r="EH83" s="13"/>
      <c r="EI83" s="13">
        <v>3</v>
      </c>
      <c r="EJ83" s="13"/>
      <c r="EK83" s="13">
        <v>1</v>
      </c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57">
        <v>623</v>
      </c>
      <c r="FD83" s="13">
        <v>623</v>
      </c>
      <c r="FE83" s="16" t="s">
        <v>89</v>
      </c>
      <c r="FF83" s="13">
        <v>2</v>
      </c>
      <c r="FG83" s="13">
        <v>1</v>
      </c>
      <c r="FH83" s="13">
        <v>1</v>
      </c>
      <c r="FI83" s="13">
        <v>1</v>
      </c>
      <c r="FJ83" s="13"/>
      <c r="FK83" s="13">
        <v>1</v>
      </c>
      <c r="FL83" s="13">
        <v>1</v>
      </c>
      <c r="FM83" s="13">
        <v>1</v>
      </c>
      <c r="FN83" s="13">
        <v>2</v>
      </c>
      <c r="FO83" s="13">
        <v>3</v>
      </c>
      <c r="FP83" s="13">
        <v>2</v>
      </c>
      <c r="FQ83" s="13">
        <v>2</v>
      </c>
      <c r="FR83" s="13">
        <v>2</v>
      </c>
      <c r="FS83" s="13">
        <v>1</v>
      </c>
      <c r="FT83" s="13">
        <v>2</v>
      </c>
      <c r="FU83" s="13">
        <v>2</v>
      </c>
      <c r="FV83" s="13">
        <v>4</v>
      </c>
      <c r="FW83" s="13">
        <v>5</v>
      </c>
      <c r="FX83" s="13">
        <v>2</v>
      </c>
      <c r="FY83" s="13">
        <v>3</v>
      </c>
      <c r="FZ83" s="13">
        <v>4</v>
      </c>
      <c r="GA83" s="13">
        <v>8</v>
      </c>
      <c r="GB83" s="13">
        <v>7</v>
      </c>
      <c r="GC83" s="13">
        <v>4</v>
      </c>
      <c r="GD83" s="13">
        <v>7</v>
      </c>
      <c r="GE83" s="13">
        <v>16</v>
      </c>
      <c r="GF83" s="13">
        <v>18</v>
      </c>
      <c r="GG83" s="13">
        <v>11</v>
      </c>
      <c r="GH83" s="13">
        <v>15</v>
      </c>
      <c r="GI83" s="13">
        <v>13</v>
      </c>
      <c r="GJ83" s="13">
        <v>10</v>
      </c>
      <c r="GK83" s="13">
        <v>10</v>
      </c>
      <c r="GL83" s="13">
        <v>12</v>
      </c>
      <c r="GM83" s="13">
        <v>9</v>
      </c>
      <c r="GN83" s="13">
        <v>8</v>
      </c>
      <c r="GO83" s="13">
        <v>10</v>
      </c>
      <c r="GP83" s="13">
        <v>12</v>
      </c>
      <c r="GQ83" s="13">
        <v>13</v>
      </c>
      <c r="GR83" s="13">
        <v>14</v>
      </c>
      <c r="GS83" s="13">
        <v>16</v>
      </c>
      <c r="GT83" s="13">
        <v>10</v>
      </c>
      <c r="GU83" s="13">
        <v>12</v>
      </c>
      <c r="GV83" s="13">
        <v>15</v>
      </c>
      <c r="GW83" s="13">
        <v>12</v>
      </c>
      <c r="GX83" s="13">
        <v>18</v>
      </c>
      <c r="GY83" s="13">
        <v>12</v>
      </c>
      <c r="GZ83" s="13">
        <v>17</v>
      </c>
      <c r="HA83" s="13">
        <v>16</v>
      </c>
      <c r="HB83" s="13">
        <v>17</v>
      </c>
      <c r="HC83" s="13">
        <v>13</v>
      </c>
      <c r="HD83" s="13">
        <v>17</v>
      </c>
      <c r="HE83" s="13">
        <v>11</v>
      </c>
      <c r="HF83" s="13">
        <v>8</v>
      </c>
      <c r="HG83" s="13">
        <v>13</v>
      </c>
      <c r="HH83" s="13">
        <v>10</v>
      </c>
      <c r="HI83" s="13">
        <v>7</v>
      </c>
      <c r="HJ83" s="13">
        <v>3</v>
      </c>
      <c r="HK83" s="13">
        <v>6</v>
      </c>
      <c r="HL83" s="13">
        <v>7</v>
      </c>
      <c r="HM83" s="13">
        <v>8</v>
      </c>
      <c r="HN83" s="13">
        <v>5</v>
      </c>
      <c r="HO83" s="13">
        <v>2</v>
      </c>
      <c r="HP83" s="13">
        <v>2</v>
      </c>
      <c r="HQ83" s="13">
        <v>2</v>
      </c>
      <c r="HR83" s="13">
        <v>3</v>
      </c>
      <c r="HS83" s="13">
        <v>2</v>
      </c>
      <c r="HT83" s="13">
        <v>4</v>
      </c>
      <c r="HU83" s="13">
        <v>1</v>
      </c>
      <c r="HV83" s="13">
        <v>4</v>
      </c>
      <c r="HW83" s="13">
        <v>5</v>
      </c>
      <c r="HX83" s="13">
        <v>1</v>
      </c>
      <c r="HY83" s="13">
        <v>6</v>
      </c>
      <c r="HZ83" s="13">
        <v>3</v>
      </c>
      <c r="IA83" s="13">
        <v>5</v>
      </c>
      <c r="IB83" s="13">
        <v>3</v>
      </c>
      <c r="IC83" s="13">
        <v>2</v>
      </c>
      <c r="ID83" s="13">
        <v>3</v>
      </c>
      <c r="IE83" s="13">
        <v>4</v>
      </c>
      <c r="IF83" s="13">
        <v>4</v>
      </c>
      <c r="IG83" s="13">
        <v>3</v>
      </c>
      <c r="IH83" s="13">
        <v>3</v>
      </c>
      <c r="II83" s="13"/>
      <c r="IJ83" s="13">
        <v>2</v>
      </c>
      <c r="IK83" s="13"/>
      <c r="IL83" s="13">
        <v>1</v>
      </c>
      <c r="IM83" s="13">
        <v>1</v>
      </c>
      <c r="IN83" s="13"/>
      <c r="IO83" s="13">
        <v>1</v>
      </c>
      <c r="IP83" s="13"/>
      <c r="IQ83" s="13"/>
      <c r="IR83" s="13"/>
      <c r="IS83" s="13"/>
      <c r="IT83" s="13"/>
      <c r="IU83" s="13"/>
      <c r="IV83" s="13">
        <v>1</v>
      </c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57">
        <v>560</v>
      </c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>
        <v>1</v>
      </c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>
        <v>1</v>
      </c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>
        <v>1</v>
      </c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57">
        <v>3</v>
      </c>
      <c r="NO83" s="13">
        <v>563</v>
      </c>
    </row>
    <row r="84" spans="1:379">
      <c r="A84" s="9" t="s">
        <v>95</v>
      </c>
      <c r="B84" s="235">
        <f t="shared" si="129"/>
        <v>18</v>
      </c>
      <c r="C84" s="235">
        <f t="shared" si="130"/>
        <v>14</v>
      </c>
      <c r="D84" s="235">
        <f t="shared" si="131"/>
        <v>93</v>
      </c>
      <c r="E84" s="235">
        <f t="shared" si="132"/>
        <v>92</v>
      </c>
      <c r="F84" s="235">
        <f t="shared" si="133"/>
        <v>206</v>
      </c>
      <c r="G84" s="235">
        <f t="shared" si="134"/>
        <v>204</v>
      </c>
      <c r="H84" s="235">
        <f t="shared" si="135"/>
        <v>234</v>
      </c>
      <c r="I84" s="235">
        <f t="shared" si="136"/>
        <v>233</v>
      </c>
      <c r="J84" s="235">
        <f t="shared" si="137"/>
        <v>198</v>
      </c>
      <c r="K84" s="235">
        <f t="shared" si="138"/>
        <v>189</v>
      </c>
      <c r="L84" s="235">
        <f t="shared" si="139"/>
        <v>126</v>
      </c>
      <c r="M84" s="235">
        <f t="shared" si="140"/>
        <v>118</v>
      </c>
      <c r="N84" s="235">
        <f t="shared" si="141"/>
        <v>77</v>
      </c>
      <c r="O84" s="235">
        <f t="shared" si="142"/>
        <v>65</v>
      </c>
      <c r="P84" s="235">
        <f t="shared" si="143"/>
        <v>35</v>
      </c>
      <c r="Q84" s="235">
        <f t="shared" si="144"/>
        <v>36</v>
      </c>
      <c r="R84" s="235">
        <f t="shared" si="145"/>
        <v>20</v>
      </c>
      <c r="S84" s="235">
        <f t="shared" si="146"/>
        <v>19</v>
      </c>
      <c r="T84" s="235">
        <f t="shared" si="147"/>
        <v>5</v>
      </c>
      <c r="U84" s="235">
        <f t="shared" si="148"/>
        <v>8</v>
      </c>
      <c r="W84" s="16" t="s">
        <v>90</v>
      </c>
      <c r="X84" s="616">
        <f t="shared" si="108"/>
        <v>38</v>
      </c>
      <c r="Y84" s="616">
        <f t="shared" si="109"/>
        <v>27</v>
      </c>
      <c r="Z84" s="616">
        <f t="shared" si="110"/>
        <v>93</v>
      </c>
      <c r="AA84" s="616">
        <f t="shared" si="111"/>
        <v>93</v>
      </c>
      <c r="AB84" s="616">
        <f t="shared" si="112"/>
        <v>170</v>
      </c>
      <c r="AC84" s="616">
        <f t="shared" si="113"/>
        <v>194</v>
      </c>
      <c r="AD84" s="616">
        <f t="shared" si="114"/>
        <v>192</v>
      </c>
      <c r="AE84" s="616">
        <f t="shared" si="115"/>
        <v>196</v>
      </c>
      <c r="AF84" s="616">
        <f t="shared" si="116"/>
        <v>184</v>
      </c>
      <c r="AG84" s="616">
        <f t="shared" si="117"/>
        <v>196</v>
      </c>
      <c r="AH84" s="616">
        <f t="shared" si="118"/>
        <v>136</v>
      </c>
      <c r="AI84" s="616">
        <f t="shared" si="119"/>
        <v>144</v>
      </c>
      <c r="AJ84" s="616">
        <f t="shared" si="120"/>
        <v>93</v>
      </c>
      <c r="AK84" s="616">
        <f t="shared" si="121"/>
        <v>106</v>
      </c>
      <c r="AL84" s="616">
        <f t="shared" si="122"/>
        <v>83</v>
      </c>
      <c r="AM84" s="616">
        <f t="shared" si="123"/>
        <v>63</v>
      </c>
      <c r="AN84" s="616">
        <f t="shared" si="124"/>
        <v>22</v>
      </c>
      <c r="AO84" s="616">
        <f t="shared" si="125"/>
        <v>31</v>
      </c>
      <c r="AP84" s="616">
        <f t="shared" si="126"/>
        <v>6</v>
      </c>
      <c r="AQ84" s="616">
        <f t="shared" si="127"/>
        <v>6</v>
      </c>
      <c r="AR84" s="616">
        <f t="shared" si="128"/>
        <v>15</v>
      </c>
      <c r="AT84" s="16" t="s">
        <v>90</v>
      </c>
      <c r="AU84" s="13">
        <v>2</v>
      </c>
      <c r="AV84" s="13">
        <v>5</v>
      </c>
      <c r="AW84" s="13">
        <v>1</v>
      </c>
      <c r="AX84" s="13"/>
      <c r="AY84" s="13">
        <v>3</v>
      </c>
      <c r="AZ84" s="13">
        <v>3</v>
      </c>
      <c r="BA84" s="13">
        <v>4</v>
      </c>
      <c r="BB84" s="13">
        <v>2</v>
      </c>
      <c r="BC84" s="13">
        <v>4</v>
      </c>
      <c r="BD84" s="13">
        <v>3</v>
      </c>
      <c r="BE84" s="13">
        <v>3</v>
      </c>
      <c r="BF84" s="13">
        <v>3</v>
      </c>
      <c r="BG84" s="13">
        <v>7</v>
      </c>
      <c r="BH84" s="13">
        <v>6</v>
      </c>
      <c r="BI84" s="13">
        <v>7</v>
      </c>
      <c r="BJ84" s="13">
        <v>9</v>
      </c>
      <c r="BK84" s="13">
        <v>20</v>
      </c>
      <c r="BL84" s="13">
        <v>13</v>
      </c>
      <c r="BM84" s="13">
        <v>17</v>
      </c>
      <c r="BN84" s="13">
        <v>8</v>
      </c>
      <c r="BO84" s="13">
        <v>21</v>
      </c>
      <c r="BP84" s="13">
        <v>19</v>
      </c>
      <c r="BQ84" s="13">
        <v>19</v>
      </c>
      <c r="BR84" s="13">
        <v>18</v>
      </c>
      <c r="BS84" s="13">
        <v>15</v>
      </c>
      <c r="BT84" s="13">
        <v>17</v>
      </c>
      <c r="BU84" s="13">
        <v>14</v>
      </c>
      <c r="BV84" s="13">
        <v>20</v>
      </c>
      <c r="BW84" s="13">
        <v>32</v>
      </c>
      <c r="BX84" s="13">
        <v>19</v>
      </c>
      <c r="BY84" s="13">
        <v>24</v>
      </c>
      <c r="BZ84" s="13">
        <v>13</v>
      </c>
      <c r="CA84" s="13">
        <v>20</v>
      </c>
      <c r="CB84" s="13">
        <v>25</v>
      </c>
      <c r="CC84" s="13">
        <v>13</v>
      </c>
      <c r="CD84" s="13">
        <v>13</v>
      </c>
      <c r="CE84" s="13">
        <v>25</v>
      </c>
      <c r="CF84" s="13">
        <v>13</v>
      </c>
      <c r="CG84" s="13">
        <v>28</v>
      </c>
      <c r="CH84" s="13">
        <v>22</v>
      </c>
      <c r="CI84" s="13">
        <v>13</v>
      </c>
      <c r="CJ84" s="13">
        <v>23</v>
      </c>
      <c r="CK84" s="13">
        <v>21</v>
      </c>
      <c r="CL84" s="13">
        <v>19</v>
      </c>
      <c r="CM84" s="13">
        <v>23</v>
      </c>
      <c r="CN84" s="13">
        <v>19</v>
      </c>
      <c r="CO84" s="13">
        <v>13</v>
      </c>
      <c r="CP84" s="13">
        <v>28</v>
      </c>
      <c r="CQ84" s="13">
        <v>18</v>
      </c>
      <c r="CR84" s="13">
        <v>19</v>
      </c>
      <c r="CS84" s="13">
        <v>19</v>
      </c>
      <c r="CT84" s="13">
        <v>17</v>
      </c>
      <c r="CU84" s="13">
        <v>17</v>
      </c>
      <c r="CV84" s="13">
        <v>15</v>
      </c>
      <c r="CW84" s="13">
        <v>14</v>
      </c>
      <c r="CX84" s="13">
        <v>9</v>
      </c>
      <c r="CY84" s="13">
        <v>13</v>
      </c>
      <c r="CZ84" s="13">
        <v>11</v>
      </c>
      <c r="DA84" s="13">
        <v>21</v>
      </c>
      <c r="DB84" s="13">
        <v>8</v>
      </c>
      <c r="DC84" s="13">
        <v>15</v>
      </c>
      <c r="DD84" s="13">
        <v>12</v>
      </c>
      <c r="DE84" s="13">
        <v>11</v>
      </c>
      <c r="DF84" s="13">
        <v>11</v>
      </c>
      <c r="DG84" s="13">
        <v>6</v>
      </c>
      <c r="DH84" s="13">
        <v>9</v>
      </c>
      <c r="DI84" s="13">
        <v>8</v>
      </c>
      <c r="DJ84" s="13">
        <v>7</v>
      </c>
      <c r="DK84" s="13">
        <v>12</v>
      </c>
      <c r="DL84" s="13">
        <v>15</v>
      </c>
      <c r="DM84" s="13">
        <v>6</v>
      </c>
      <c r="DN84" s="13">
        <v>9</v>
      </c>
      <c r="DO84" s="13">
        <v>5</v>
      </c>
      <c r="DP84" s="13">
        <v>13</v>
      </c>
      <c r="DQ84" s="13">
        <v>2</v>
      </c>
      <c r="DR84" s="13">
        <v>2</v>
      </c>
      <c r="DS84" s="13">
        <v>9</v>
      </c>
      <c r="DT84" s="13">
        <v>6</v>
      </c>
      <c r="DU84" s="13">
        <v>9</v>
      </c>
      <c r="DV84" s="13">
        <v>2</v>
      </c>
      <c r="DW84" s="13">
        <v>5</v>
      </c>
      <c r="DX84" s="13">
        <v>5</v>
      </c>
      <c r="DY84" s="13">
        <v>5</v>
      </c>
      <c r="DZ84" s="13">
        <v>3</v>
      </c>
      <c r="EA84" s="13">
        <v>2</v>
      </c>
      <c r="EB84" s="13">
        <v>2</v>
      </c>
      <c r="EC84" s="13">
        <v>3</v>
      </c>
      <c r="ED84" s="13">
        <v>3</v>
      </c>
      <c r="EE84" s="13"/>
      <c r="EF84" s="13">
        <v>3</v>
      </c>
      <c r="EG84" s="13">
        <v>1</v>
      </c>
      <c r="EH84" s="13">
        <v>1</v>
      </c>
      <c r="EI84" s="13"/>
      <c r="EJ84" s="13">
        <v>2</v>
      </c>
      <c r="EK84" s="13"/>
      <c r="EL84" s="13"/>
      <c r="EM84" s="13">
        <v>1</v>
      </c>
      <c r="EN84" s="13">
        <v>1</v>
      </c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>
        <v>1</v>
      </c>
      <c r="FC84" s="57">
        <v>1057</v>
      </c>
      <c r="FD84" s="13">
        <v>1057</v>
      </c>
      <c r="FE84" s="16" t="s">
        <v>90</v>
      </c>
      <c r="FF84" s="13">
        <v>3</v>
      </c>
      <c r="FG84" s="13">
        <v>1</v>
      </c>
      <c r="FH84" s="13">
        <v>3</v>
      </c>
      <c r="FI84" s="13">
        <v>2</v>
      </c>
      <c r="FJ84" s="13">
        <v>6</v>
      </c>
      <c r="FK84" s="13">
        <v>5</v>
      </c>
      <c r="FL84" s="13">
        <v>4</v>
      </c>
      <c r="FM84" s="13">
        <v>6</v>
      </c>
      <c r="FN84" s="13">
        <v>5</v>
      </c>
      <c r="FO84" s="13">
        <v>3</v>
      </c>
      <c r="FP84" s="13">
        <v>5</v>
      </c>
      <c r="FQ84" s="13">
        <v>2</v>
      </c>
      <c r="FR84" s="13">
        <v>9</v>
      </c>
      <c r="FS84" s="13">
        <v>8</v>
      </c>
      <c r="FT84" s="13">
        <v>6</v>
      </c>
      <c r="FU84" s="13">
        <v>14</v>
      </c>
      <c r="FV84" s="13">
        <v>10</v>
      </c>
      <c r="FW84" s="13">
        <v>18</v>
      </c>
      <c r="FX84" s="13">
        <v>14</v>
      </c>
      <c r="FY84" s="13">
        <v>7</v>
      </c>
      <c r="FZ84" s="13">
        <v>12</v>
      </c>
      <c r="GA84" s="13">
        <v>18</v>
      </c>
      <c r="GB84" s="13">
        <v>15</v>
      </c>
      <c r="GC84" s="13">
        <v>15</v>
      </c>
      <c r="GD84" s="13">
        <v>20</v>
      </c>
      <c r="GE84" s="13">
        <v>27</v>
      </c>
      <c r="GF84" s="13">
        <v>14</v>
      </c>
      <c r="GG84" s="13">
        <v>16</v>
      </c>
      <c r="GH84" s="13">
        <v>18</v>
      </c>
      <c r="GI84" s="13">
        <v>15</v>
      </c>
      <c r="GJ84" s="13">
        <v>25</v>
      </c>
      <c r="GK84" s="13">
        <v>23</v>
      </c>
      <c r="GL84" s="13">
        <v>13</v>
      </c>
      <c r="GM84" s="13">
        <v>21</v>
      </c>
      <c r="GN84" s="13">
        <v>15</v>
      </c>
      <c r="GO84" s="13">
        <v>26</v>
      </c>
      <c r="GP84" s="13">
        <v>18</v>
      </c>
      <c r="GQ84" s="13">
        <v>14</v>
      </c>
      <c r="GR84" s="13">
        <v>15</v>
      </c>
      <c r="GS84" s="13">
        <v>22</v>
      </c>
      <c r="GT84" s="13">
        <v>13</v>
      </c>
      <c r="GU84" s="13">
        <v>11</v>
      </c>
      <c r="GV84" s="13">
        <v>24</v>
      </c>
      <c r="GW84" s="13">
        <v>31</v>
      </c>
      <c r="GX84" s="13">
        <v>21</v>
      </c>
      <c r="GY84" s="13">
        <v>18</v>
      </c>
      <c r="GZ84" s="13">
        <v>14</v>
      </c>
      <c r="HA84" s="13">
        <v>20</v>
      </c>
      <c r="HB84" s="13">
        <v>13</v>
      </c>
      <c r="HC84" s="13">
        <v>19</v>
      </c>
      <c r="HD84" s="13">
        <v>17</v>
      </c>
      <c r="HE84" s="13">
        <v>19</v>
      </c>
      <c r="HF84" s="13">
        <v>9</v>
      </c>
      <c r="HG84" s="13">
        <v>13</v>
      </c>
      <c r="HH84" s="13">
        <v>14</v>
      </c>
      <c r="HI84" s="13">
        <v>11</v>
      </c>
      <c r="HJ84" s="13">
        <v>11</v>
      </c>
      <c r="HK84" s="13">
        <v>10</v>
      </c>
      <c r="HL84" s="13">
        <v>17</v>
      </c>
      <c r="HM84" s="13">
        <v>15</v>
      </c>
      <c r="HN84" s="13">
        <v>8</v>
      </c>
      <c r="HO84" s="13">
        <v>10</v>
      </c>
      <c r="HP84" s="13">
        <v>9</v>
      </c>
      <c r="HQ84" s="13">
        <v>7</v>
      </c>
      <c r="HR84" s="13">
        <v>11</v>
      </c>
      <c r="HS84" s="13">
        <v>6</v>
      </c>
      <c r="HT84" s="13">
        <v>13</v>
      </c>
      <c r="HU84" s="13">
        <v>7</v>
      </c>
      <c r="HV84" s="13">
        <v>14</v>
      </c>
      <c r="HW84" s="13">
        <v>8</v>
      </c>
      <c r="HX84" s="13">
        <v>15</v>
      </c>
      <c r="HY84" s="13">
        <v>5</v>
      </c>
      <c r="HZ84" s="13">
        <v>8</v>
      </c>
      <c r="IA84" s="13">
        <v>11</v>
      </c>
      <c r="IB84" s="13">
        <v>4</v>
      </c>
      <c r="IC84" s="13">
        <v>10</v>
      </c>
      <c r="ID84" s="13">
        <v>7</v>
      </c>
      <c r="IE84" s="13">
        <v>8</v>
      </c>
      <c r="IF84" s="13">
        <v>8</v>
      </c>
      <c r="IG84" s="13">
        <v>7</v>
      </c>
      <c r="IH84" s="13">
        <v>3</v>
      </c>
      <c r="II84" s="13">
        <v>4</v>
      </c>
      <c r="IJ84" s="13">
        <v>1</v>
      </c>
      <c r="IK84" s="13">
        <v>2</v>
      </c>
      <c r="IL84" s="13">
        <v>1</v>
      </c>
      <c r="IM84" s="13">
        <v>4</v>
      </c>
      <c r="IN84" s="13">
        <v>2</v>
      </c>
      <c r="IO84" s="13">
        <v>1</v>
      </c>
      <c r="IP84" s="13">
        <v>1</v>
      </c>
      <c r="IQ84" s="13">
        <v>3</v>
      </c>
      <c r="IR84" s="13">
        <v>1</v>
      </c>
      <c r="IS84" s="13">
        <v>2</v>
      </c>
      <c r="IT84" s="13"/>
      <c r="IU84" s="13"/>
      <c r="IV84" s="13">
        <v>2</v>
      </c>
      <c r="IW84" s="13">
        <v>1</v>
      </c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>
        <v>2</v>
      </c>
      <c r="JI84" s="57">
        <v>1019</v>
      </c>
      <c r="JJ84" s="13"/>
      <c r="JK84" s="13"/>
      <c r="JL84" s="13"/>
      <c r="JM84" s="13"/>
      <c r="JN84" s="13"/>
      <c r="JO84" s="13"/>
      <c r="JP84" s="13">
        <v>1</v>
      </c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>
        <v>1</v>
      </c>
      <c r="KF84" s="13"/>
      <c r="KG84" s="13">
        <v>1</v>
      </c>
      <c r="KH84" s="13"/>
      <c r="KI84" s="13"/>
      <c r="KJ84" s="13"/>
      <c r="KK84" s="13"/>
      <c r="KL84" s="13"/>
      <c r="KM84" s="13"/>
      <c r="KN84" s="13">
        <v>1</v>
      </c>
      <c r="KO84" s="13"/>
      <c r="KP84" s="13"/>
      <c r="KQ84" s="13">
        <v>2</v>
      </c>
      <c r="KR84" s="13">
        <v>1</v>
      </c>
      <c r="KS84" s="13"/>
      <c r="KT84" s="13"/>
      <c r="KU84" s="13">
        <v>1</v>
      </c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>
        <v>1</v>
      </c>
      <c r="MO84" s="13"/>
      <c r="MP84" s="13"/>
      <c r="MQ84" s="13">
        <v>1</v>
      </c>
      <c r="MR84" s="13"/>
      <c r="MS84" s="13">
        <v>1</v>
      </c>
      <c r="MT84" s="13"/>
      <c r="MU84" s="13"/>
      <c r="MV84" s="13"/>
      <c r="MW84" s="13"/>
      <c r="MX84" s="13">
        <v>1</v>
      </c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57">
        <v>12</v>
      </c>
      <c r="NO84" s="13">
        <v>1031</v>
      </c>
    </row>
    <row r="85" spans="1:379">
      <c r="A85" s="8" t="s">
        <v>96</v>
      </c>
      <c r="B85" s="235">
        <f t="shared" si="129"/>
        <v>3</v>
      </c>
      <c r="C85" s="235">
        <f t="shared" si="130"/>
        <v>1</v>
      </c>
      <c r="D85" s="235">
        <f t="shared" si="131"/>
        <v>12</v>
      </c>
      <c r="E85" s="235">
        <f t="shared" si="132"/>
        <v>12</v>
      </c>
      <c r="F85" s="235">
        <f t="shared" si="133"/>
        <v>31</v>
      </c>
      <c r="G85" s="235">
        <f t="shared" si="134"/>
        <v>33</v>
      </c>
      <c r="H85" s="235">
        <f t="shared" si="135"/>
        <v>25</v>
      </c>
      <c r="I85" s="235">
        <f t="shared" si="136"/>
        <v>44</v>
      </c>
      <c r="J85" s="235">
        <f t="shared" si="137"/>
        <v>36</v>
      </c>
      <c r="K85" s="235">
        <f t="shared" si="138"/>
        <v>43</v>
      </c>
      <c r="L85" s="235">
        <f t="shared" si="139"/>
        <v>26</v>
      </c>
      <c r="M85" s="235">
        <f t="shared" si="140"/>
        <v>13</v>
      </c>
      <c r="N85" s="235">
        <f t="shared" si="141"/>
        <v>11</v>
      </c>
      <c r="O85" s="235">
        <f t="shared" si="142"/>
        <v>10</v>
      </c>
      <c r="P85" s="235">
        <f t="shared" si="143"/>
        <v>5</v>
      </c>
      <c r="Q85" s="235">
        <f t="shared" si="144"/>
        <v>3</v>
      </c>
      <c r="R85" s="235">
        <f t="shared" si="145"/>
        <v>4</v>
      </c>
      <c r="S85" s="235">
        <f t="shared" si="146"/>
        <v>0</v>
      </c>
      <c r="T85" s="235">
        <f t="shared" si="147"/>
        <v>0</v>
      </c>
      <c r="U85" s="235">
        <f t="shared" si="148"/>
        <v>0</v>
      </c>
      <c r="W85" s="16" t="s">
        <v>91</v>
      </c>
      <c r="X85" s="616">
        <f t="shared" si="108"/>
        <v>58</v>
      </c>
      <c r="Y85" s="616">
        <f t="shared" si="109"/>
        <v>52</v>
      </c>
      <c r="Z85" s="616">
        <f t="shared" si="110"/>
        <v>132</v>
      </c>
      <c r="AA85" s="616">
        <f t="shared" si="111"/>
        <v>142</v>
      </c>
      <c r="AB85" s="616">
        <f t="shared" si="112"/>
        <v>214</v>
      </c>
      <c r="AC85" s="616">
        <f t="shared" si="113"/>
        <v>278</v>
      </c>
      <c r="AD85" s="616">
        <f t="shared" si="114"/>
        <v>221</v>
      </c>
      <c r="AE85" s="616">
        <f t="shared" si="115"/>
        <v>278</v>
      </c>
      <c r="AF85" s="616">
        <f t="shared" si="116"/>
        <v>234</v>
      </c>
      <c r="AG85" s="616">
        <f t="shared" si="117"/>
        <v>261</v>
      </c>
      <c r="AH85" s="616">
        <f t="shared" si="118"/>
        <v>127</v>
      </c>
      <c r="AI85" s="616">
        <f t="shared" si="119"/>
        <v>128</v>
      </c>
      <c r="AJ85" s="616">
        <f t="shared" si="120"/>
        <v>73</v>
      </c>
      <c r="AK85" s="616">
        <f t="shared" si="121"/>
        <v>92</v>
      </c>
      <c r="AL85" s="616">
        <f t="shared" si="122"/>
        <v>50</v>
      </c>
      <c r="AM85" s="616">
        <f t="shared" si="123"/>
        <v>61</v>
      </c>
      <c r="AN85" s="616">
        <f t="shared" si="124"/>
        <v>12</v>
      </c>
      <c r="AO85" s="616">
        <f t="shared" si="125"/>
        <v>23</v>
      </c>
      <c r="AP85" s="616">
        <f t="shared" si="126"/>
        <v>2</v>
      </c>
      <c r="AQ85" s="616">
        <f t="shared" si="127"/>
        <v>5</v>
      </c>
      <c r="AR85" s="616">
        <f t="shared" si="128"/>
        <v>33</v>
      </c>
      <c r="AT85" s="16" t="s">
        <v>91</v>
      </c>
      <c r="AU85" s="13">
        <v>1</v>
      </c>
      <c r="AV85" s="13">
        <v>8</v>
      </c>
      <c r="AW85" s="13">
        <v>4</v>
      </c>
      <c r="AX85" s="13">
        <v>4</v>
      </c>
      <c r="AY85" s="13">
        <v>4</v>
      </c>
      <c r="AZ85" s="13">
        <v>5</v>
      </c>
      <c r="BA85" s="13">
        <v>9</v>
      </c>
      <c r="BB85" s="13">
        <v>6</v>
      </c>
      <c r="BC85" s="13">
        <v>6</v>
      </c>
      <c r="BD85" s="13">
        <v>5</v>
      </c>
      <c r="BE85" s="13">
        <v>5</v>
      </c>
      <c r="BF85" s="13">
        <v>7</v>
      </c>
      <c r="BG85" s="13">
        <v>11</v>
      </c>
      <c r="BH85" s="13">
        <v>11</v>
      </c>
      <c r="BI85" s="13">
        <v>10</v>
      </c>
      <c r="BJ85" s="13">
        <v>14</v>
      </c>
      <c r="BK85" s="13">
        <v>19</v>
      </c>
      <c r="BL85" s="13">
        <v>25</v>
      </c>
      <c r="BM85" s="13">
        <v>23</v>
      </c>
      <c r="BN85" s="13">
        <v>17</v>
      </c>
      <c r="BO85" s="13">
        <v>18</v>
      </c>
      <c r="BP85" s="13">
        <v>19</v>
      </c>
      <c r="BQ85" s="13">
        <v>24</v>
      </c>
      <c r="BR85" s="13">
        <v>24</v>
      </c>
      <c r="BS85" s="13">
        <v>41</v>
      </c>
      <c r="BT85" s="13">
        <v>28</v>
      </c>
      <c r="BU85" s="13">
        <v>29</v>
      </c>
      <c r="BV85" s="13">
        <v>27</v>
      </c>
      <c r="BW85" s="13">
        <v>30</v>
      </c>
      <c r="BX85" s="13">
        <v>38</v>
      </c>
      <c r="BY85" s="13">
        <v>31</v>
      </c>
      <c r="BZ85" s="13">
        <v>31</v>
      </c>
      <c r="CA85" s="13">
        <v>32</v>
      </c>
      <c r="CB85" s="13">
        <v>21</v>
      </c>
      <c r="CC85" s="13">
        <v>18</v>
      </c>
      <c r="CD85" s="13">
        <v>35</v>
      </c>
      <c r="CE85" s="13">
        <v>24</v>
      </c>
      <c r="CF85" s="13">
        <v>26</v>
      </c>
      <c r="CG85" s="13">
        <v>32</v>
      </c>
      <c r="CH85" s="13">
        <v>28</v>
      </c>
      <c r="CI85" s="13">
        <v>27</v>
      </c>
      <c r="CJ85" s="13">
        <v>31</v>
      </c>
      <c r="CK85" s="13">
        <v>28</v>
      </c>
      <c r="CL85" s="13">
        <v>28</v>
      </c>
      <c r="CM85" s="13">
        <v>42</v>
      </c>
      <c r="CN85" s="13">
        <v>17</v>
      </c>
      <c r="CO85" s="13">
        <v>30</v>
      </c>
      <c r="CP85" s="13">
        <v>13</v>
      </c>
      <c r="CQ85" s="13">
        <v>22</v>
      </c>
      <c r="CR85" s="13">
        <v>23</v>
      </c>
      <c r="CS85" s="13">
        <v>18</v>
      </c>
      <c r="CT85" s="13">
        <v>14</v>
      </c>
      <c r="CU85" s="13">
        <v>8</v>
      </c>
      <c r="CV85" s="13">
        <v>14</v>
      </c>
      <c r="CW85" s="13">
        <v>12</v>
      </c>
      <c r="CX85" s="13">
        <v>9</v>
      </c>
      <c r="CY85" s="13">
        <v>19</v>
      </c>
      <c r="CZ85" s="13">
        <v>13</v>
      </c>
      <c r="DA85" s="13">
        <v>10</v>
      </c>
      <c r="DB85" s="13">
        <v>11</v>
      </c>
      <c r="DC85" s="13">
        <v>8</v>
      </c>
      <c r="DD85" s="13">
        <v>13</v>
      </c>
      <c r="DE85" s="13">
        <v>7</v>
      </c>
      <c r="DF85" s="13">
        <v>3</v>
      </c>
      <c r="DG85" s="13">
        <v>9</v>
      </c>
      <c r="DH85" s="13">
        <v>13</v>
      </c>
      <c r="DI85" s="13">
        <v>12</v>
      </c>
      <c r="DJ85" s="13">
        <v>8</v>
      </c>
      <c r="DK85" s="13">
        <v>8</v>
      </c>
      <c r="DL85" s="13">
        <v>11</v>
      </c>
      <c r="DM85" s="13">
        <v>9</v>
      </c>
      <c r="DN85" s="13">
        <v>5</v>
      </c>
      <c r="DO85" s="13">
        <v>6</v>
      </c>
      <c r="DP85" s="13">
        <v>8</v>
      </c>
      <c r="DQ85" s="13">
        <v>8</v>
      </c>
      <c r="DR85" s="13">
        <v>6</v>
      </c>
      <c r="DS85" s="13">
        <v>7</v>
      </c>
      <c r="DT85" s="13">
        <v>7</v>
      </c>
      <c r="DU85" s="13">
        <v>3</v>
      </c>
      <c r="DV85" s="13">
        <v>2</v>
      </c>
      <c r="DW85" s="13">
        <v>2</v>
      </c>
      <c r="DX85" s="13">
        <v>4</v>
      </c>
      <c r="DY85" s="13">
        <v>4</v>
      </c>
      <c r="DZ85" s="13">
        <v>3</v>
      </c>
      <c r="EA85" s="13">
        <v>1</v>
      </c>
      <c r="EB85" s="13">
        <v>2</v>
      </c>
      <c r="EC85" s="13">
        <v>3</v>
      </c>
      <c r="ED85" s="13">
        <v>2</v>
      </c>
      <c r="EE85" s="13">
        <v>2</v>
      </c>
      <c r="EF85" s="13"/>
      <c r="EG85" s="13">
        <v>1</v>
      </c>
      <c r="EH85" s="13">
        <v>1</v>
      </c>
      <c r="EI85" s="13">
        <v>1</v>
      </c>
      <c r="EJ85" s="13"/>
      <c r="EK85" s="13">
        <v>1</v>
      </c>
      <c r="EL85" s="13"/>
      <c r="EM85" s="13"/>
      <c r="EN85" s="13"/>
      <c r="EO85" s="13">
        <v>1</v>
      </c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57">
        <v>1320</v>
      </c>
      <c r="FD85" s="13">
        <v>1320</v>
      </c>
      <c r="FE85" s="16" t="s">
        <v>91</v>
      </c>
      <c r="FF85" s="13"/>
      <c r="FG85" s="13">
        <v>5</v>
      </c>
      <c r="FH85" s="13">
        <v>8</v>
      </c>
      <c r="FI85" s="13">
        <v>10</v>
      </c>
      <c r="FJ85" s="13">
        <v>5</v>
      </c>
      <c r="FK85" s="13">
        <v>4</v>
      </c>
      <c r="FL85" s="13">
        <v>4</v>
      </c>
      <c r="FM85" s="13">
        <v>6</v>
      </c>
      <c r="FN85" s="13">
        <v>8</v>
      </c>
      <c r="FO85" s="13">
        <v>8</v>
      </c>
      <c r="FP85" s="13">
        <v>10</v>
      </c>
      <c r="FQ85" s="13">
        <v>6</v>
      </c>
      <c r="FR85" s="13">
        <v>11</v>
      </c>
      <c r="FS85" s="13">
        <v>12</v>
      </c>
      <c r="FT85" s="13">
        <v>15</v>
      </c>
      <c r="FU85" s="13">
        <v>13</v>
      </c>
      <c r="FV85" s="13">
        <v>9</v>
      </c>
      <c r="FW85" s="13">
        <v>19</v>
      </c>
      <c r="FX85" s="13">
        <v>13</v>
      </c>
      <c r="FY85" s="13">
        <v>24</v>
      </c>
      <c r="FZ85" s="13">
        <v>15</v>
      </c>
      <c r="GA85" s="13">
        <v>15</v>
      </c>
      <c r="GB85" s="13">
        <v>23</v>
      </c>
      <c r="GC85" s="13">
        <v>24</v>
      </c>
      <c r="GD85" s="13">
        <v>24</v>
      </c>
      <c r="GE85" s="13">
        <v>23</v>
      </c>
      <c r="GF85" s="13">
        <v>24</v>
      </c>
      <c r="GG85" s="13">
        <v>16</v>
      </c>
      <c r="GH85" s="13">
        <v>26</v>
      </c>
      <c r="GI85" s="13">
        <v>24</v>
      </c>
      <c r="GJ85" s="13">
        <v>23</v>
      </c>
      <c r="GK85" s="13">
        <v>23</v>
      </c>
      <c r="GL85" s="13">
        <v>19</v>
      </c>
      <c r="GM85" s="13">
        <v>27</v>
      </c>
      <c r="GN85" s="13">
        <v>19</v>
      </c>
      <c r="GO85" s="13">
        <v>30</v>
      </c>
      <c r="GP85" s="13">
        <v>30</v>
      </c>
      <c r="GQ85" s="13">
        <v>19</v>
      </c>
      <c r="GR85" s="13">
        <v>13</v>
      </c>
      <c r="GS85" s="13">
        <v>18</v>
      </c>
      <c r="GT85" s="13">
        <v>25</v>
      </c>
      <c r="GU85" s="13">
        <v>28</v>
      </c>
      <c r="GV85" s="13">
        <v>23</v>
      </c>
      <c r="GW85" s="13">
        <v>25</v>
      </c>
      <c r="GX85" s="13">
        <v>20</v>
      </c>
      <c r="GY85" s="13">
        <v>23</v>
      </c>
      <c r="GZ85" s="13">
        <v>19</v>
      </c>
      <c r="HA85" s="13">
        <v>23</v>
      </c>
      <c r="HB85" s="13">
        <v>29</v>
      </c>
      <c r="HC85" s="13">
        <v>19</v>
      </c>
      <c r="HD85" s="13">
        <v>17</v>
      </c>
      <c r="HE85" s="13">
        <v>16</v>
      </c>
      <c r="HF85" s="13">
        <v>12</v>
      </c>
      <c r="HG85" s="13">
        <v>14</v>
      </c>
      <c r="HH85" s="13">
        <v>18</v>
      </c>
      <c r="HI85" s="13">
        <v>17</v>
      </c>
      <c r="HJ85" s="13">
        <v>12</v>
      </c>
      <c r="HK85" s="13">
        <v>9</v>
      </c>
      <c r="HL85" s="13">
        <v>5</v>
      </c>
      <c r="HM85" s="13">
        <v>7</v>
      </c>
      <c r="HN85" s="13">
        <v>8</v>
      </c>
      <c r="HO85" s="13">
        <v>4</v>
      </c>
      <c r="HP85" s="13">
        <v>8</v>
      </c>
      <c r="HQ85" s="13">
        <v>9</v>
      </c>
      <c r="HR85" s="13">
        <v>8</v>
      </c>
      <c r="HS85" s="13">
        <v>6</v>
      </c>
      <c r="HT85" s="13">
        <v>6</v>
      </c>
      <c r="HU85" s="13">
        <v>13</v>
      </c>
      <c r="HV85" s="13">
        <v>5</v>
      </c>
      <c r="HW85" s="13">
        <v>6</v>
      </c>
      <c r="HX85" s="13">
        <v>8</v>
      </c>
      <c r="HY85" s="13">
        <v>6</v>
      </c>
      <c r="HZ85" s="13">
        <v>9</v>
      </c>
      <c r="IA85" s="13">
        <v>1</v>
      </c>
      <c r="IB85" s="13">
        <v>1</v>
      </c>
      <c r="IC85" s="13">
        <v>4</v>
      </c>
      <c r="ID85" s="13">
        <v>6</v>
      </c>
      <c r="IE85" s="13">
        <v>8</v>
      </c>
      <c r="IF85" s="13">
        <v>4</v>
      </c>
      <c r="IG85" s="13">
        <v>3</v>
      </c>
      <c r="IH85" s="13"/>
      <c r="II85" s="13">
        <v>2</v>
      </c>
      <c r="IJ85" s="13">
        <v>1</v>
      </c>
      <c r="IK85" s="13">
        <v>2</v>
      </c>
      <c r="IL85" s="13">
        <v>1</v>
      </c>
      <c r="IM85" s="13">
        <v>2</v>
      </c>
      <c r="IN85" s="13">
        <v>1</v>
      </c>
      <c r="IO85" s="13">
        <v>1</v>
      </c>
      <c r="IP85" s="13">
        <v>2</v>
      </c>
      <c r="IQ85" s="13"/>
      <c r="IR85" s="13">
        <v>1</v>
      </c>
      <c r="IS85" s="13"/>
      <c r="IT85" s="13"/>
      <c r="IU85" s="13"/>
      <c r="IV85" s="13"/>
      <c r="IW85" s="13"/>
      <c r="IX85" s="13"/>
      <c r="IY85" s="13"/>
      <c r="IZ85" s="13">
        <v>1</v>
      </c>
      <c r="JA85" s="13"/>
      <c r="JB85" s="13"/>
      <c r="JC85" s="13"/>
      <c r="JD85" s="13"/>
      <c r="JE85" s="13"/>
      <c r="JF85" s="13"/>
      <c r="JG85" s="13"/>
      <c r="JH85" s="13"/>
      <c r="JI85" s="57">
        <v>1123</v>
      </c>
      <c r="JJ85" s="13"/>
      <c r="JK85" s="13">
        <v>1</v>
      </c>
      <c r="JL85" s="13"/>
      <c r="JM85" s="13"/>
      <c r="JN85" s="13"/>
      <c r="JO85" s="13"/>
      <c r="JP85" s="13"/>
      <c r="JQ85" s="13"/>
      <c r="JR85" s="13">
        <v>1</v>
      </c>
      <c r="JS85" s="13">
        <v>2</v>
      </c>
      <c r="JT85" s="13"/>
      <c r="JU85" s="13">
        <v>5</v>
      </c>
      <c r="JV85" s="13">
        <v>1</v>
      </c>
      <c r="JW85" s="13"/>
      <c r="JX85" s="13"/>
      <c r="JY85" s="13"/>
      <c r="JZ85" s="13"/>
      <c r="KA85" s="13">
        <v>1</v>
      </c>
      <c r="KB85" s="13">
        <v>2</v>
      </c>
      <c r="KC85" s="13"/>
      <c r="KD85" s="13"/>
      <c r="KE85" s="13"/>
      <c r="KF85" s="13"/>
      <c r="KG85" s="13"/>
      <c r="KH85" s="13"/>
      <c r="KI85" s="13">
        <v>1</v>
      </c>
      <c r="KJ85" s="13"/>
      <c r="KK85" s="13"/>
      <c r="KL85" s="13">
        <v>1</v>
      </c>
      <c r="KM85" s="13">
        <v>1</v>
      </c>
      <c r="KN85" s="13">
        <v>1</v>
      </c>
      <c r="KO85" s="13"/>
      <c r="KP85" s="13"/>
      <c r="KQ85" s="13">
        <v>2</v>
      </c>
      <c r="KR85" s="13">
        <v>2</v>
      </c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>
        <v>1</v>
      </c>
      <c r="LH85" s="13"/>
      <c r="LI85" s="13">
        <v>2</v>
      </c>
      <c r="LJ85" s="13"/>
      <c r="LK85" s="13"/>
      <c r="LL85" s="13"/>
      <c r="LM85" s="13"/>
      <c r="LN85" s="13"/>
      <c r="LO85" s="13">
        <v>1</v>
      </c>
      <c r="LP85" s="13"/>
      <c r="LQ85" s="13"/>
      <c r="LR85" s="13"/>
      <c r="LS85" s="13"/>
      <c r="LT85" s="13"/>
      <c r="LU85" s="13"/>
      <c r="LV85" s="13"/>
      <c r="LW85" s="13"/>
      <c r="LX85" s="13">
        <v>1</v>
      </c>
      <c r="LY85" s="13"/>
      <c r="LZ85" s="13"/>
      <c r="MA85" s="13"/>
      <c r="MB85" s="13">
        <v>1</v>
      </c>
      <c r="MC85" s="13">
        <v>1</v>
      </c>
      <c r="MD85" s="13"/>
      <c r="ME85" s="13"/>
      <c r="MF85" s="13"/>
      <c r="MG85" s="13"/>
      <c r="MH85" s="13"/>
      <c r="MI85" s="13"/>
      <c r="MJ85" s="13"/>
      <c r="MK85" s="13">
        <v>1</v>
      </c>
      <c r="ML85" s="13"/>
      <c r="MM85" s="13"/>
      <c r="MN85" s="13"/>
      <c r="MO85" s="13"/>
      <c r="MP85" s="13"/>
      <c r="MQ85" s="13">
        <v>1</v>
      </c>
      <c r="MR85" s="13"/>
      <c r="MS85" s="13"/>
      <c r="MT85" s="13"/>
      <c r="MU85" s="13"/>
      <c r="MV85" s="13">
        <v>1</v>
      </c>
      <c r="MW85" s="13"/>
      <c r="MX85" s="13">
        <v>1</v>
      </c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>
        <v>1</v>
      </c>
      <c r="NN85" s="57">
        <v>33</v>
      </c>
      <c r="NO85" s="13">
        <v>1156</v>
      </c>
    </row>
    <row r="86" spans="1:379">
      <c r="A86" s="8" t="s">
        <v>97</v>
      </c>
      <c r="B86" s="235">
        <f t="shared" si="129"/>
        <v>45</v>
      </c>
      <c r="C86" s="235">
        <f t="shared" si="130"/>
        <v>44</v>
      </c>
      <c r="D86" s="235">
        <f t="shared" si="131"/>
        <v>76</v>
      </c>
      <c r="E86" s="235">
        <f t="shared" si="132"/>
        <v>97</v>
      </c>
      <c r="F86" s="235">
        <f t="shared" si="133"/>
        <v>150</v>
      </c>
      <c r="G86" s="235">
        <f t="shared" si="134"/>
        <v>126</v>
      </c>
      <c r="H86" s="235">
        <f t="shared" si="135"/>
        <v>115</v>
      </c>
      <c r="I86" s="235">
        <f t="shared" si="136"/>
        <v>144</v>
      </c>
      <c r="J86" s="235">
        <f t="shared" si="137"/>
        <v>96</v>
      </c>
      <c r="K86" s="235">
        <f t="shared" si="138"/>
        <v>123</v>
      </c>
      <c r="L86" s="235">
        <f t="shared" si="139"/>
        <v>87</v>
      </c>
      <c r="M86" s="235">
        <f t="shared" si="140"/>
        <v>67</v>
      </c>
      <c r="N86" s="235">
        <f t="shared" si="141"/>
        <v>36</v>
      </c>
      <c r="O86" s="235">
        <f t="shared" si="142"/>
        <v>39</v>
      </c>
      <c r="P86" s="235">
        <f t="shared" si="143"/>
        <v>19</v>
      </c>
      <c r="Q86" s="235">
        <f t="shared" si="144"/>
        <v>26</v>
      </c>
      <c r="R86" s="235">
        <f t="shared" si="145"/>
        <v>11</v>
      </c>
      <c r="S86" s="235">
        <f t="shared" si="146"/>
        <v>16</v>
      </c>
      <c r="T86" s="235">
        <f t="shared" si="147"/>
        <v>0</v>
      </c>
      <c r="U86" s="235">
        <f t="shared" si="148"/>
        <v>2</v>
      </c>
      <c r="W86" s="16" t="s">
        <v>92</v>
      </c>
      <c r="X86" s="616">
        <f t="shared" si="108"/>
        <v>2</v>
      </c>
      <c r="Y86" s="616">
        <f t="shared" si="109"/>
        <v>2</v>
      </c>
      <c r="Z86" s="616">
        <f t="shared" si="110"/>
        <v>6</v>
      </c>
      <c r="AA86" s="616">
        <f t="shared" si="111"/>
        <v>11</v>
      </c>
      <c r="AB86" s="616">
        <f t="shared" si="112"/>
        <v>18</v>
      </c>
      <c r="AC86" s="616">
        <f t="shared" si="113"/>
        <v>21</v>
      </c>
      <c r="AD86" s="616">
        <f t="shared" si="114"/>
        <v>27</v>
      </c>
      <c r="AE86" s="616">
        <f t="shared" si="115"/>
        <v>25</v>
      </c>
      <c r="AF86" s="616">
        <f t="shared" si="116"/>
        <v>22</v>
      </c>
      <c r="AG86" s="616">
        <f t="shared" si="117"/>
        <v>18</v>
      </c>
      <c r="AH86" s="616">
        <f t="shared" si="118"/>
        <v>12</v>
      </c>
      <c r="AI86" s="616">
        <f t="shared" si="119"/>
        <v>21</v>
      </c>
      <c r="AJ86" s="616">
        <f t="shared" si="120"/>
        <v>6</v>
      </c>
      <c r="AK86" s="616">
        <f t="shared" si="121"/>
        <v>4</v>
      </c>
      <c r="AL86" s="616">
        <f t="shared" si="122"/>
        <v>5</v>
      </c>
      <c r="AM86" s="616">
        <f t="shared" si="123"/>
        <v>2</v>
      </c>
      <c r="AN86" s="616">
        <f t="shared" si="124"/>
        <v>2</v>
      </c>
      <c r="AO86" s="616">
        <f t="shared" si="125"/>
        <v>2</v>
      </c>
      <c r="AP86" s="616">
        <f t="shared" si="126"/>
        <v>0</v>
      </c>
      <c r="AQ86" s="616">
        <f t="shared" si="127"/>
        <v>3</v>
      </c>
      <c r="AR86" s="616">
        <f t="shared" si="128"/>
        <v>5</v>
      </c>
      <c r="AT86" s="16" t="s">
        <v>92</v>
      </c>
      <c r="AU86" s="13"/>
      <c r="AV86" s="13"/>
      <c r="AW86" s="13"/>
      <c r="AX86" s="13">
        <v>1</v>
      </c>
      <c r="AY86" s="13">
        <v>1</v>
      </c>
      <c r="AZ86" s="13"/>
      <c r="BA86" s="13"/>
      <c r="BB86" s="13"/>
      <c r="BC86" s="13"/>
      <c r="BD86" s="13"/>
      <c r="BE86" s="13"/>
      <c r="BF86" s="13"/>
      <c r="BG86" s="13">
        <v>1</v>
      </c>
      <c r="BH86" s="13">
        <v>2</v>
      </c>
      <c r="BI86" s="13">
        <v>1</v>
      </c>
      <c r="BJ86" s="13"/>
      <c r="BK86" s="13">
        <v>1</v>
      </c>
      <c r="BL86" s="13">
        <v>4</v>
      </c>
      <c r="BM86" s="13">
        <v>1</v>
      </c>
      <c r="BN86" s="13">
        <v>1</v>
      </c>
      <c r="BO86" s="13">
        <v>3</v>
      </c>
      <c r="BP86" s="13">
        <v>1</v>
      </c>
      <c r="BQ86" s="13">
        <v>1</v>
      </c>
      <c r="BR86" s="13">
        <v>2</v>
      </c>
      <c r="BS86" s="13">
        <v>2</v>
      </c>
      <c r="BT86" s="13">
        <v>2</v>
      </c>
      <c r="BU86" s="13">
        <v>3</v>
      </c>
      <c r="BV86" s="13">
        <v>3</v>
      </c>
      <c r="BW86" s="13">
        <v>1</v>
      </c>
      <c r="BX86" s="13">
        <v>3</v>
      </c>
      <c r="BY86" s="13">
        <v>2</v>
      </c>
      <c r="BZ86" s="13">
        <v>3</v>
      </c>
      <c r="CA86" s="13">
        <v>3</v>
      </c>
      <c r="CB86" s="13">
        <v>1</v>
      </c>
      <c r="CC86" s="13">
        <v>3</v>
      </c>
      <c r="CD86" s="13">
        <v>3</v>
      </c>
      <c r="CE86" s="13">
        <v>2</v>
      </c>
      <c r="CF86" s="13">
        <v>4</v>
      </c>
      <c r="CG86" s="13">
        <v>3</v>
      </c>
      <c r="CH86" s="13">
        <v>1</v>
      </c>
      <c r="CI86" s="13">
        <v>1</v>
      </c>
      <c r="CJ86" s="13">
        <v>5</v>
      </c>
      <c r="CK86" s="13">
        <v>2</v>
      </c>
      <c r="CL86" s="13">
        <v>2</v>
      </c>
      <c r="CM86" s="13">
        <v>1</v>
      </c>
      <c r="CN86" s="13">
        <v>1</v>
      </c>
      <c r="CO86" s="13"/>
      <c r="CP86" s="13">
        <v>1</v>
      </c>
      <c r="CQ86" s="13">
        <v>3</v>
      </c>
      <c r="CR86" s="13">
        <v>2</v>
      </c>
      <c r="CS86" s="13">
        <v>2</v>
      </c>
      <c r="CT86" s="13">
        <v>2</v>
      </c>
      <c r="CU86" s="13">
        <v>3</v>
      </c>
      <c r="CV86" s="13">
        <v>2</v>
      </c>
      <c r="CW86" s="13"/>
      <c r="CX86" s="13">
        <v>1</v>
      </c>
      <c r="CY86" s="13">
        <v>3</v>
      </c>
      <c r="CZ86" s="13">
        <v>1</v>
      </c>
      <c r="DA86" s="13">
        <v>6</v>
      </c>
      <c r="DB86" s="13">
        <v>1</v>
      </c>
      <c r="DC86" s="13"/>
      <c r="DD86" s="13">
        <v>1</v>
      </c>
      <c r="DE86" s="13">
        <v>1</v>
      </c>
      <c r="DF86" s="13"/>
      <c r="DG86" s="13"/>
      <c r="DH86" s="13">
        <v>1</v>
      </c>
      <c r="DI86" s="13">
        <v>1</v>
      </c>
      <c r="DJ86" s="13"/>
      <c r="DK86" s="13"/>
      <c r="DL86" s="13"/>
      <c r="DM86" s="13"/>
      <c r="DN86" s="13">
        <v>1</v>
      </c>
      <c r="DO86" s="13"/>
      <c r="DP86" s="13"/>
      <c r="DQ86" s="13"/>
      <c r="DR86" s="13">
        <v>1</v>
      </c>
      <c r="DS86" s="13"/>
      <c r="DT86" s="13"/>
      <c r="DU86" s="13"/>
      <c r="DV86" s="13"/>
      <c r="DW86" s="13">
        <v>1</v>
      </c>
      <c r="DX86" s="13"/>
      <c r="DY86" s="13"/>
      <c r="DZ86" s="13"/>
      <c r="EA86" s="13"/>
      <c r="EB86" s="13">
        <v>1</v>
      </c>
      <c r="EC86" s="13"/>
      <c r="ED86" s="13"/>
      <c r="EE86" s="13"/>
      <c r="EF86" s="13"/>
      <c r="EG86" s="13">
        <v>1</v>
      </c>
      <c r="EH86" s="13"/>
      <c r="EI86" s="13">
        <v>1</v>
      </c>
      <c r="EJ86" s="13">
        <v>1</v>
      </c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57">
        <v>109</v>
      </c>
      <c r="FD86" s="13">
        <v>109</v>
      </c>
      <c r="FE86" s="16" t="s">
        <v>92</v>
      </c>
      <c r="FF86" s="13">
        <v>1</v>
      </c>
      <c r="FG86" s="13"/>
      <c r="FH86" s="13"/>
      <c r="FI86" s="13">
        <v>1</v>
      </c>
      <c r="FJ86" s="13"/>
      <c r="FK86" s="13"/>
      <c r="FL86" s="13"/>
      <c r="FM86" s="13"/>
      <c r="FN86" s="13"/>
      <c r="FO86" s="13"/>
      <c r="FP86" s="13"/>
      <c r="FQ86" s="13"/>
      <c r="FR86" s="13">
        <v>1</v>
      </c>
      <c r="FS86" s="13"/>
      <c r="FT86" s="13">
        <v>3</v>
      </c>
      <c r="FU86" s="13">
        <v>1</v>
      </c>
      <c r="FV86" s="13"/>
      <c r="FW86" s="13"/>
      <c r="FX86" s="13">
        <v>1</v>
      </c>
      <c r="FY86" s="13"/>
      <c r="FZ86" s="13">
        <v>1</v>
      </c>
      <c r="GA86" s="13"/>
      <c r="GB86" s="13">
        <v>1</v>
      </c>
      <c r="GC86" s="13">
        <v>3</v>
      </c>
      <c r="GD86" s="13">
        <v>1</v>
      </c>
      <c r="GE86" s="13">
        <v>4</v>
      </c>
      <c r="GF86" s="13"/>
      <c r="GG86" s="13">
        <v>2</v>
      </c>
      <c r="GH86" s="13">
        <v>2</v>
      </c>
      <c r="GI86" s="13">
        <v>4</v>
      </c>
      <c r="GJ86" s="13">
        <v>5</v>
      </c>
      <c r="GK86" s="13">
        <v>1</v>
      </c>
      <c r="GL86" s="13">
        <v>2</v>
      </c>
      <c r="GM86" s="13">
        <v>1</v>
      </c>
      <c r="GN86" s="13">
        <v>3</v>
      </c>
      <c r="GO86" s="13"/>
      <c r="GP86" s="13">
        <v>4</v>
      </c>
      <c r="GQ86" s="13">
        <v>5</v>
      </c>
      <c r="GR86" s="13">
        <v>3</v>
      </c>
      <c r="GS86" s="13">
        <v>3</v>
      </c>
      <c r="GT86" s="13">
        <v>4</v>
      </c>
      <c r="GU86" s="13">
        <v>1</v>
      </c>
      <c r="GV86" s="13">
        <v>2</v>
      </c>
      <c r="GW86" s="13">
        <v>1</v>
      </c>
      <c r="GX86" s="13">
        <v>2</v>
      </c>
      <c r="GY86" s="13">
        <v>4</v>
      </c>
      <c r="GZ86" s="13">
        <v>4</v>
      </c>
      <c r="HA86" s="13">
        <v>1</v>
      </c>
      <c r="HB86" s="13">
        <v>1</v>
      </c>
      <c r="HC86" s="13">
        <v>2</v>
      </c>
      <c r="HD86" s="13">
        <v>2</v>
      </c>
      <c r="HE86" s="13">
        <v>3</v>
      </c>
      <c r="HF86" s="13">
        <v>2</v>
      </c>
      <c r="HG86" s="13"/>
      <c r="HH86" s="13"/>
      <c r="HI86" s="13"/>
      <c r="HJ86" s="13"/>
      <c r="HK86" s="13">
        <v>1</v>
      </c>
      <c r="HL86" s="13">
        <v>1</v>
      </c>
      <c r="HM86" s="13">
        <v>3</v>
      </c>
      <c r="HN86" s="13"/>
      <c r="HO86" s="13">
        <v>2</v>
      </c>
      <c r="HP86" s="13"/>
      <c r="HQ86" s="13"/>
      <c r="HR86" s="13">
        <v>1</v>
      </c>
      <c r="HS86" s="13"/>
      <c r="HT86" s="13"/>
      <c r="HU86" s="13">
        <v>1</v>
      </c>
      <c r="HV86" s="13">
        <v>1</v>
      </c>
      <c r="HW86" s="13">
        <v>1</v>
      </c>
      <c r="HX86" s="13">
        <v>1</v>
      </c>
      <c r="HY86" s="13"/>
      <c r="HZ86" s="13">
        <v>2</v>
      </c>
      <c r="IA86" s="13">
        <v>1</v>
      </c>
      <c r="IB86" s="13"/>
      <c r="IC86" s="13"/>
      <c r="ID86" s="13"/>
      <c r="IE86" s="13">
        <v>1</v>
      </c>
      <c r="IF86" s="13"/>
      <c r="IG86" s="13"/>
      <c r="IH86" s="13"/>
      <c r="II86" s="13"/>
      <c r="IJ86" s="13"/>
      <c r="IK86" s="13">
        <v>1</v>
      </c>
      <c r="IL86" s="13"/>
      <c r="IM86" s="13"/>
      <c r="IN86" s="13"/>
      <c r="IO86" s="13">
        <v>1</v>
      </c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57">
        <v>100</v>
      </c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>
        <v>1</v>
      </c>
      <c r="KG86" s="13"/>
      <c r="KH86" s="13"/>
      <c r="KI86" s="13"/>
      <c r="KJ86" s="13"/>
      <c r="KK86" s="13"/>
      <c r="KL86" s="13"/>
      <c r="KM86" s="13">
        <v>1</v>
      </c>
      <c r="KN86" s="13"/>
      <c r="KO86" s="13">
        <v>1</v>
      </c>
      <c r="KP86" s="13"/>
      <c r="KQ86" s="13">
        <v>1</v>
      </c>
      <c r="KR86" s="13"/>
      <c r="KS86" s="13"/>
      <c r="KT86" s="13">
        <v>1</v>
      </c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57">
        <v>5</v>
      </c>
      <c r="NO86" s="13">
        <v>105</v>
      </c>
    </row>
    <row r="87" spans="1:379">
      <c r="A87" s="8" t="s">
        <v>98</v>
      </c>
      <c r="B87" s="235">
        <f t="shared" si="129"/>
        <v>3</v>
      </c>
      <c r="C87" s="235">
        <f t="shared" si="130"/>
        <v>5</v>
      </c>
      <c r="D87" s="235">
        <f t="shared" si="131"/>
        <v>44</v>
      </c>
      <c r="E87" s="235">
        <f t="shared" si="132"/>
        <v>41</v>
      </c>
      <c r="F87" s="235">
        <f t="shared" si="133"/>
        <v>96</v>
      </c>
      <c r="G87" s="235">
        <f t="shared" si="134"/>
        <v>98</v>
      </c>
      <c r="H87" s="235">
        <f t="shared" si="135"/>
        <v>99</v>
      </c>
      <c r="I87" s="235">
        <f t="shared" si="136"/>
        <v>117</v>
      </c>
      <c r="J87" s="235">
        <f t="shared" si="137"/>
        <v>106</v>
      </c>
      <c r="K87" s="235">
        <f t="shared" si="138"/>
        <v>106</v>
      </c>
      <c r="L87" s="235">
        <f t="shared" si="139"/>
        <v>85</v>
      </c>
      <c r="M87" s="235">
        <f t="shared" si="140"/>
        <v>82</v>
      </c>
      <c r="N87" s="235">
        <f t="shared" si="141"/>
        <v>50</v>
      </c>
      <c r="O87" s="235">
        <f t="shared" si="142"/>
        <v>53</v>
      </c>
      <c r="P87" s="235">
        <f t="shared" si="143"/>
        <v>45</v>
      </c>
      <c r="Q87" s="235">
        <f t="shared" si="144"/>
        <v>39</v>
      </c>
      <c r="R87" s="235">
        <f t="shared" si="145"/>
        <v>24</v>
      </c>
      <c r="S87" s="235">
        <f t="shared" si="146"/>
        <v>37</v>
      </c>
      <c r="T87" s="235">
        <f t="shared" si="147"/>
        <v>6</v>
      </c>
      <c r="U87" s="235">
        <f t="shared" si="148"/>
        <v>10</v>
      </c>
      <c r="W87" s="16" t="s">
        <v>93</v>
      </c>
      <c r="X87" s="616">
        <f t="shared" si="108"/>
        <v>16</v>
      </c>
      <c r="Y87" s="616">
        <f t="shared" si="109"/>
        <v>19</v>
      </c>
      <c r="Z87" s="616">
        <f t="shared" si="110"/>
        <v>93</v>
      </c>
      <c r="AA87" s="616">
        <f t="shared" si="111"/>
        <v>101</v>
      </c>
      <c r="AB87" s="616">
        <f t="shared" si="112"/>
        <v>248</v>
      </c>
      <c r="AC87" s="616">
        <f t="shared" si="113"/>
        <v>293</v>
      </c>
      <c r="AD87" s="616">
        <f t="shared" si="114"/>
        <v>239</v>
      </c>
      <c r="AE87" s="616">
        <f t="shared" si="115"/>
        <v>317</v>
      </c>
      <c r="AF87" s="616">
        <f t="shared" si="116"/>
        <v>217</v>
      </c>
      <c r="AG87" s="616">
        <f t="shared" si="117"/>
        <v>238</v>
      </c>
      <c r="AH87" s="616">
        <f t="shared" si="118"/>
        <v>172</v>
      </c>
      <c r="AI87" s="616">
        <f t="shared" si="119"/>
        <v>186</v>
      </c>
      <c r="AJ87" s="616">
        <f t="shared" si="120"/>
        <v>113</v>
      </c>
      <c r="AK87" s="616">
        <f t="shared" si="121"/>
        <v>117</v>
      </c>
      <c r="AL87" s="616">
        <f t="shared" si="122"/>
        <v>74</v>
      </c>
      <c r="AM87" s="616">
        <f t="shared" si="123"/>
        <v>67</v>
      </c>
      <c r="AN87" s="616">
        <f t="shared" si="124"/>
        <v>23</v>
      </c>
      <c r="AO87" s="616">
        <f t="shared" si="125"/>
        <v>31</v>
      </c>
      <c r="AP87" s="616">
        <f t="shared" si="126"/>
        <v>4</v>
      </c>
      <c r="AQ87" s="616">
        <f t="shared" si="127"/>
        <v>17</v>
      </c>
      <c r="AR87" s="616">
        <f t="shared" si="128"/>
        <v>29</v>
      </c>
      <c r="AT87" s="16" t="s">
        <v>93</v>
      </c>
      <c r="AU87" s="13"/>
      <c r="AV87" s="13">
        <v>2</v>
      </c>
      <c r="AW87" s="13">
        <v>2</v>
      </c>
      <c r="AX87" s="13"/>
      <c r="AY87" s="13">
        <v>3</v>
      </c>
      <c r="AZ87" s="13">
        <v>4</v>
      </c>
      <c r="BA87" s="13">
        <v>3</v>
      </c>
      <c r="BB87" s="13">
        <v>1</v>
      </c>
      <c r="BC87" s="13">
        <v>1</v>
      </c>
      <c r="BD87" s="13">
        <v>3</v>
      </c>
      <c r="BE87" s="13">
        <v>5</v>
      </c>
      <c r="BF87" s="13">
        <v>4</v>
      </c>
      <c r="BG87" s="13">
        <v>6</v>
      </c>
      <c r="BH87" s="13">
        <v>4</v>
      </c>
      <c r="BI87" s="13">
        <v>7</v>
      </c>
      <c r="BJ87" s="13">
        <v>5</v>
      </c>
      <c r="BK87" s="13">
        <v>15</v>
      </c>
      <c r="BL87" s="13">
        <v>21</v>
      </c>
      <c r="BM87" s="13">
        <v>16</v>
      </c>
      <c r="BN87" s="13">
        <v>18</v>
      </c>
      <c r="BO87" s="13">
        <v>32</v>
      </c>
      <c r="BP87" s="13">
        <v>38</v>
      </c>
      <c r="BQ87" s="13">
        <v>15</v>
      </c>
      <c r="BR87" s="13">
        <v>38</v>
      </c>
      <c r="BS87" s="13">
        <v>23</v>
      </c>
      <c r="BT87" s="13">
        <v>21</v>
      </c>
      <c r="BU87" s="13">
        <v>30</v>
      </c>
      <c r="BV87" s="13">
        <v>38</v>
      </c>
      <c r="BW87" s="13">
        <v>29</v>
      </c>
      <c r="BX87" s="13">
        <v>29</v>
      </c>
      <c r="BY87" s="13">
        <v>38</v>
      </c>
      <c r="BZ87" s="13">
        <v>34</v>
      </c>
      <c r="CA87" s="13">
        <v>31</v>
      </c>
      <c r="CB87" s="13">
        <v>32</v>
      </c>
      <c r="CC87" s="13">
        <v>26</v>
      </c>
      <c r="CD87" s="13">
        <v>35</v>
      </c>
      <c r="CE87" s="13">
        <v>32</v>
      </c>
      <c r="CF87" s="13">
        <v>26</v>
      </c>
      <c r="CG87" s="13">
        <v>27</v>
      </c>
      <c r="CH87" s="13">
        <v>36</v>
      </c>
      <c r="CI87" s="13">
        <v>29</v>
      </c>
      <c r="CJ87" s="13">
        <v>28</v>
      </c>
      <c r="CK87" s="13">
        <v>30</v>
      </c>
      <c r="CL87" s="13">
        <v>36</v>
      </c>
      <c r="CM87" s="13">
        <v>21</v>
      </c>
      <c r="CN87" s="13">
        <v>8</v>
      </c>
      <c r="CO87" s="13">
        <v>20</v>
      </c>
      <c r="CP87" s="13">
        <v>27</v>
      </c>
      <c r="CQ87" s="13">
        <v>24</v>
      </c>
      <c r="CR87" s="13">
        <v>15</v>
      </c>
      <c r="CS87" s="13">
        <v>16</v>
      </c>
      <c r="CT87" s="13">
        <v>25</v>
      </c>
      <c r="CU87" s="13">
        <v>19</v>
      </c>
      <c r="CV87" s="13">
        <v>16</v>
      </c>
      <c r="CW87" s="13">
        <v>26</v>
      </c>
      <c r="CX87" s="13">
        <v>18</v>
      </c>
      <c r="CY87" s="13">
        <v>21</v>
      </c>
      <c r="CZ87" s="13">
        <v>19</v>
      </c>
      <c r="DA87" s="13">
        <v>12</v>
      </c>
      <c r="DB87" s="13">
        <v>14</v>
      </c>
      <c r="DC87" s="13">
        <v>14</v>
      </c>
      <c r="DD87" s="13">
        <v>13</v>
      </c>
      <c r="DE87" s="13">
        <v>12</v>
      </c>
      <c r="DF87" s="13">
        <v>12</v>
      </c>
      <c r="DG87" s="13">
        <v>10</v>
      </c>
      <c r="DH87" s="13">
        <v>18</v>
      </c>
      <c r="DI87" s="13">
        <v>7</v>
      </c>
      <c r="DJ87" s="13">
        <v>10</v>
      </c>
      <c r="DK87" s="13">
        <v>12</v>
      </c>
      <c r="DL87" s="13">
        <v>9</v>
      </c>
      <c r="DM87" s="13">
        <v>10</v>
      </c>
      <c r="DN87" s="13">
        <v>4</v>
      </c>
      <c r="DO87" s="13">
        <v>7</v>
      </c>
      <c r="DP87" s="13">
        <v>9</v>
      </c>
      <c r="DQ87" s="13">
        <v>11</v>
      </c>
      <c r="DR87" s="13">
        <v>4</v>
      </c>
      <c r="DS87" s="13">
        <v>9</v>
      </c>
      <c r="DT87" s="13">
        <v>7</v>
      </c>
      <c r="DU87" s="13">
        <v>4</v>
      </c>
      <c r="DV87" s="13">
        <v>2</v>
      </c>
      <c r="DW87" s="13">
        <v>4</v>
      </c>
      <c r="DX87" s="13">
        <v>5</v>
      </c>
      <c r="DY87" s="13">
        <v>3</v>
      </c>
      <c r="DZ87" s="13">
        <v>2</v>
      </c>
      <c r="EA87" s="13">
        <v>2</v>
      </c>
      <c r="EB87" s="13">
        <v>5</v>
      </c>
      <c r="EC87" s="13">
        <v>3</v>
      </c>
      <c r="ED87" s="13">
        <v>1</v>
      </c>
      <c r="EE87" s="13">
        <v>4</v>
      </c>
      <c r="EF87" s="13">
        <v>2</v>
      </c>
      <c r="EG87" s="13">
        <v>4</v>
      </c>
      <c r="EH87" s="13">
        <v>1</v>
      </c>
      <c r="EI87" s="13">
        <v>4</v>
      </c>
      <c r="EJ87" s="13">
        <v>2</v>
      </c>
      <c r="EK87" s="13">
        <v>2</v>
      </c>
      <c r="EL87" s="13"/>
      <c r="EM87" s="13">
        <v>2</v>
      </c>
      <c r="EN87" s="13">
        <v>2</v>
      </c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57">
        <v>1386</v>
      </c>
      <c r="FD87" s="13">
        <v>1386</v>
      </c>
      <c r="FE87" s="16" t="s">
        <v>93</v>
      </c>
      <c r="FF87" s="13"/>
      <c r="FG87" s="13">
        <v>1</v>
      </c>
      <c r="FH87" s="13">
        <v>3</v>
      </c>
      <c r="FI87" s="13"/>
      <c r="FJ87" s="13">
        <v>2</v>
      </c>
      <c r="FK87" s="13">
        <v>3</v>
      </c>
      <c r="FL87" s="13">
        <v>1</v>
      </c>
      <c r="FM87" s="13">
        <v>2</v>
      </c>
      <c r="FN87" s="13">
        <v>2</v>
      </c>
      <c r="FO87" s="13">
        <v>2</v>
      </c>
      <c r="FP87" s="13">
        <v>5</v>
      </c>
      <c r="FQ87" s="13">
        <v>3</v>
      </c>
      <c r="FR87" s="13">
        <v>4</v>
      </c>
      <c r="FS87" s="13">
        <v>4</v>
      </c>
      <c r="FT87" s="13">
        <v>8</v>
      </c>
      <c r="FU87" s="13">
        <v>8</v>
      </c>
      <c r="FV87" s="13">
        <v>12</v>
      </c>
      <c r="FW87" s="13">
        <v>14</v>
      </c>
      <c r="FX87" s="13">
        <v>13</v>
      </c>
      <c r="FY87" s="13">
        <v>22</v>
      </c>
      <c r="FZ87" s="13">
        <v>15</v>
      </c>
      <c r="GA87" s="13">
        <v>24</v>
      </c>
      <c r="GB87" s="13">
        <v>27</v>
      </c>
      <c r="GC87" s="13">
        <v>22</v>
      </c>
      <c r="GD87" s="13">
        <v>24</v>
      </c>
      <c r="GE87" s="13">
        <v>21</v>
      </c>
      <c r="GF87" s="13">
        <v>27</v>
      </c>
      <c r="GG87" s="13">
        <v>30</v>
      </c>
      <c r="GH87" s="13">
        <v>31</v>
      </c>
      <c r="GI87" s="13">
        <v>27</v>
      </c>
      <c r="GJ87" s="13">
        <v>33</v>
      </c>
      <c r="GK87" s="13">
        <v>23</v>
      </c>
      <c r="GL87" s="13">
        <v>24</v>
      </c>
      <c r="GM87" s="13">
        <v>31</v>
      </c>
      <c r="GN87" s="13">
        <v>22</v>
      </c>
      <c r="GO87" s="13">
        <v>18</v>
      </c>
      <c r="GP87" s="13">
        <v>17</v>
      </c>
      <c r="GQ87" s="13">
        <v>25</v>
      </c>
      <c r="GR87" s="13">
        <v>14</v>
      </c>
      <c r="GS87" s="13">
        <v>32</v>
      </c>
      <c r="GT87" s="13">
        <v>22</v>
      </c>
      <c r="GU87" s="13">
        <v>23</v>
      </c>
      <c r="GV87" s="13">
        <v>21</v>
      </c>
      <c r="GW87" s="13">
        <v>23</v>
      </c>
      <c r="GX87" s="13">
        <v>29</v>
      </c>
      <c r="GY87" s="13">
        <v>25</v>
      </c>
      <c r="GZ87" s="13">
        <v>15</v>
      </c>
      <c r="HA87" s="13">
        <v>21</v>
      </c>
      <c r="HB87" s="13">
        <v>21</v>
      </c>
      <c r="HC87" s="13">
        <v>17</v>
      </c>
      <c r="HD87" s="13">
        <v>22</v>
      </c>
      <c r="HE87" s="13">
        <v>23</v>
      </c>
      <c r="HF87" s="13">
        <v>9</v>
      </c>
      <c r="HG87" s="13">
        <v>15</v>
      </c>
      <c r="HH87" s="13">
        <v>17</v>
      </c>
      <c r="HI87" s="13">
        <v>13</v>
      </c>
      <c r="HJ87" s="13">
        <v>16</v>
      </c>
      <c r="HK87" s="13">
        <v>17</v>
      </c>
      <c r="HL87" s="13">
        <v>19</v>
      </c>
      <c r="HM87" s="13">
        <v>21</v>
      </c>
      <c r="HN87" s="13">
        <v>18</v>
      </c>
      <c r="HO87" s="13">
        <v>14</v>
      </c>
      <c r="HP87" s="13">
        <v>11</v>
      </c>
      <c r="HQ87" s="13">
        <v>11</v>
      </c>
      <c r="HR87" s="13">
        <v>11</v>
      </c>
      <c r="HS87" s="13">
        <v>9</v>
      </c>
      <c r="HT87" s="13">
        <v>10</v>
      </c>
      <c r="HU87" s="13">
        <v>11</v>
      </c>
      <c r="HV87" s="13">
        <v>13</v>
      </c>
      <c r="HW87" s="13">
        <v>5</v>
      </c>
      <c r="HX87" s="13">
        <v>10</v>
      </c>
      <c r="HY87" s="13">
        <v>10</v>
      </c>
      <c r="HZ87" s="13">
        <v>11</v>
      </c>
      <c r="IA87" s="13">
        <v>8</v>
      </c>
      <c r="IB87" s="13">
        <v>8</v>
      </c>
      <c r="IC87" s="13">
        <v>9</v>
      </c>
      <c r="ID87" s="13">
        <v>5</v>
      </c>
      <c r="IE87" s="13">
        <v>5</v>
      </c>
      <c r="IF87" s="13">
        <v>2</v>
      </c>
      <c r="IG87" s="13">
        <v>6</v>
      </c>
      <c r="IH87" s="13">
        <v>5</v>
      </c>
      <c r="II87" s="13">
        <v>5</v>
      </c>
      <c r="IJ87" s="13">
        <v>1</v>
      </c>
      <c r="IK87" s="13">
        <v>3</v>
      </c>
      <c r="IL87" s="13">
        <v>2</v>
      </c>
      <c r="IM87" s="13">
        <v>3</v>
      </c>
      <c r="IN87" s="13">
        <v>2</v>
      </c>
      <c r="IO87" s="13">
        <v>2</v>
      </c>
      <c r="IP87" s="13"/>
      <c r="IQ87" s="13"/>
      <c r="IR87" s="13"/>
      <c r="IS87" s="13"/>
      <c r="IT87" s="13"/>
      <c r="IU87" s="13">
        <v>1</v>
      </c>
      <c r="IV87" s="13">
        <v>2</v>
      </c>
      <c r="IW87" s="13"/>
      <c r="IX87" s="13"/>
      <c r="IY87" s="13"/>
      <c r="IZ87" s="13">
        <v>1</v>
      </c>
      <c r="JA87" s="13"/>
      <c r="JB87" s="13"/>
      <c r="JC87" s="13"/>
      <c r="JD87" s="13"/>
      <c r="JE87" s="13"/>
      <c r="JF87" s="13"/>
      <c r="JG87" s="13"/>
      <c r="JH87" s="13"/>
      <c r="JI87" s="57">
        <v>1199</v>
      </c>
      <c r="JJ87" s="13"/>
      <c r="JK87" s="13">
        <v>1</v>
      </c>
      <c r="JL87" s="13"/>
      <c r="JM87" s="13"/>
      <c r="JN87" s="13"/>
      <c r="JO87" s="13">
        <v>1</v>
      </c>
      <c r="JP87" s="13"/>
      <c r="JQ87" s="13">
        <v>1</v>
      </c>
      <c r="JR87" s="13"/>
      <c r="JS87" s="13"/>
      <c r="JT87" s="13"/>
      <c r="JU87" s="13">
        <v>1</v>
      </c>
      <c r="JV87" s="13">
        <v>1</v>
      </c>
      <c r="JW87" s="13">
        <v>1</v>
      </c>
      <c r="JX87" s="13"/>
      <c r="JY87" s="13"/>
      <c r="JZ87" s="13"/>
      <c r="KA87" s="13"/>
      <c r="KB87" s="13">
        <v>1</v>
      </c>
      <c r="KC87" s="13"/>
      <c r="KD87" s="13"/>
      <c r="KE87" s="13">
        <v>1</v>
      </c>
      <c r="KF87" s="13"/>
      <c r="KG87" s="13"/>
      <c r="KH87" s="13"/>
      <c r="KI87" s="13"/>
      <c r="KJ87" s="13"/>
      <c r="KK87" s="13">
        <v>3</v>
      </c>
      <c r="KL87" s="13"/>
      <c r="KM87" s="13"/>
      <c r="KN87" s="13"/>
      <c r="KO87" s="13">
        <v>1</v>
      </c>
      <c r="KP87" s="13"/>
      <c r="KQ87" s="13"/>
      <c r="KR87" s="13"/>
      <c r="KS87" s="13"/>
      <c r="KT87" s="13"/>
      <c r="KU87" s="13"/>
      <c r="KV87" s="13">
        <v>1</v>
      </c>
      <c r="KW87" s="13"/>
      <c r="KX87" s="13"/>
      <c r="KY87" s="13">
        <v>3</v>
      </c>
      <c r="KZ87" s="13"/>
      <c r="LA87" s="13"/>
      <c r="LB87" s="13"/>
      <c r="LC87" s="13"/>
      <c r="LD87" s="13"/>
      <c r="LE87" s="13"/>
      <c r="LF87" s="13"/>
      <c r="LG87" s="13"/>
      <c r="LH87" s="13"/>
      <c r="LI87" s="13">
        <v>1</v>
      </c>
      <c r="LJ87" s="13"/>
      <c r="LK87" s="13">
        <v>1</v>
      </c>
      <c r="LL87" s="13"/>
      <c r="LM87" s="13">
        <v>1</v>
      </c>
      <c r="LN87" s="13"/>
      <c r="LO87" s="13"/>
      <c r="LP87" s="13"/>
      <c r="LQ87" s="13"/>
      <c r="LR87" s="13"/>
      <c r="LS87" s="13"/>
      <c r="LT87" s="13"/>
      <c r="LU87" s="13"/>
      <c r="LV87" s="13"/>
      <c r="LW87" s="13">
        <v>1</v>
      </c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>
        <v>1</v>
      </c>
      <c r="MN87" s="13"/>
      <c r="MO87" s="13">
        <v>1</v>
      </c>
      <c r="MP87" s="13"/>
      <c r="MQ87" s="13"/>
      <c r="MR87" s="13"/>
      <c r="MS87" s="13">
        <v>1</v>
      </c>
      <c r="MT87" s="13"/>
      <c r="MU87" s="13"/>
      <c r="MV87" s="13">
        <v>1</v>
      </c>
      <c r="MW87" s="13">
        <v>1</v>
      </c>
      <c r="MX87" s="13"/>
      <c r="MY87" s="13"/>
      <c r="MZ87" s="13"/>
      <c r="NA87" s="13"/>
      <c r="NB87" s="13">
        <v>1</v>
      </c>
      <c r="NC87" s="13">
        <v>1</v>
      </c>
      <c r="ND87" s="13"/>
      <c r="NE87" s="13"/>
      <c r="NF87" s="13"/>
      <c r="NG87" s="13"/>
      <c r="NH87" s="13"/>
      <c r="NI87" s="13"/>
      <c r="NJ87" s="13">
        <v>1</v>
      </c>
      <c r="NK87" s="13"/>
      <c r="NL87" s="13"/>
      <c r="NM87" s="13">
        <v>1</v>
      </c>
      <c r="NN87" s="57">
        <v>29</v>
      </c>
      <c r="NO87" s="13">
        <v>1228</v>
      </c>
    </row>
    <row r="88" spans="1:379">
      <c r="A88" s="10" t="s">
        <v>198</v>
      </c>
      <c r="B88" s="235">
        <f t="shared" si="129"/>
        <v>533</v>
      </c>
      <c r="C88" s="235">
        <f t="shared" si="130"/>
        <v>536</v>
      </c>
      <c r="D88" s="235">
        <f t="shared" si="131"/>
        <v>1875</v>
      </c>
      <c r="E88" s="235">
        <f t="shared" si="132"/>
        <v>2178</v>
      </c>
      <c r="F88" s="235">
        <f t="shared" si="133"/>
        <v>7482</v>
      </c>
      <c r="G88" s="235">
        <f t="shared" si="134"/>
        <v>8125</v>
      </c>
      <c r="H88" s="235">
        <f t="shared" si="135"/>
        <v>8760</v>
      </c>
      <c r="I88" s="235">
        <f t="shared" si="136"/>
        <v>9264</v>
      </c>
      <c r="J88" s="235">
        <f t="shared" si="137"/>
        <v>7679</v>
      </c>
      <c r="K88" s="235">
        <f t="shared" si="138"/>
        <v>7864</v>
      </c>
      <c r="L88" s="235">
        <f t="shared" si="139"/>
        <v>5813</v>
      </c>
      <c r="M88" s="235">
        <f t="shared" si="140"/>
        <v>5819</v>
      </c>
      <c r="N88" s="235">
        <f t="shared" si="141"/>
        <v>3493</v>
      </c>
      <c r="O88" s="235">
        <f t="shared" si="142"/>
        <v>3353</v>
      </c>
      <c r="P88" s="235">
        <f t="shared" si="143"/>
        <v>1823</v>
      </c>
      <c r="Q88" s="235">
        <f t="shared" si="144"/>
        <v>1879</v>
      </c>
      <c r="R88" s="235">
        <f t="shared" si="145"/>
        <v>820</v>
      </c>
      <c r="S88" s="235">
        <f t="shared" si="146"/>
        <v>1179</v>
      </c>
      <c r="T88" s="235">
        <f t="shared" si="147"/>
        <v>178</v>
      </c>
      <c r="U88" s="235">
        <f t="shared" si="148"/>
        <v>584</v>
      </c>
      <c r="W88" s="16" t="s">
        <v>94</v>
      </c>
      <c r="X88" s="616">
        <f t="shared" si="108"/>
        <v>15</v>
      </c>
      <c r="Y88" s="616">
        <f t="shared" si="109"/>
        <v>13</v>
      </c>
      <c r="Z88" s="616">
        <f t="shared" si="110"/>
        <v>48</v>
      </c>
      <c r="AA88" s="616">
        <f t="shared" si="111"/>
        <v>67</v>
      </c>
      <c r="AB88" s="616">
        <f t="shared" si="112"/>
        <v>115</v>
      </c>
      <c r="AC88" s="616">
        <f t="shared" si="113"/>
        <v>104</v>
      </c>
      <c r="AD88" s="616">
        <f t="shared" si="114"/>
        <v>90</v>
      </c>
      <c r="AE88" s="616">
        <f t="shared" si="115"/>
        <v>101</v>
      </c>
      <c r="AF88" s="616">
        <f t="shared" si="116"/>
        <v>73</v>
      </c>
      <c r="AG88" s="616">
        <f t="shared" si="117"/>
        <v>102</v>
      </c>
      <c r="AH88" s="616">
        <f t="shared" si="118"/>
        <v>78</v>
      </c>
      <c r="AI88" s="616">
        <f t="shared" si="119"/>
        <v>74</v>
      </c>
      <c r="AJ88" s="616">
        <f t="shared" si="120"/>
        <v>38</v>
      </c>
      <c r="AK88" s="616">
        <f t="shared" si="121"/>
        <v>44</v>
      </c>
      <c r="AL88" s="616">
        <f t="shared" si="122"/>
        <v>17</v>
      </c>
      <c r="AM88" s="616">
        <f t="shared" si="123"/>
        <v>18</v>
      </c>
      <c r="AN88" s="616">
        <f t="shared" si="124"/>
        <v>6</v>
      </c>
      <c r="AO88" s="616">
        <f t="shared" si="125"/>
        <v>8</v>
      </c>
      <c r="AP88" s="616">
        <f t="shared" si="126"/>
        <v>1</v>
      </c>
      <c r="AQ88" s="616">
        <f t="shared" si="127"/>
        <v>5</v>
      </c>
      <c r="AR88" s="616">
        <f t="shared" si="128"/>
        <v>11</v>
      </c>
      <c r="AT88" s="16" t="s">
        <v>94</v>
      </c>
      <c r="AU88" s="13"/>
      <c r="AV88" s="13">
        <v>1</v>
      </c>
      <c r="AW88" s="13"/>
      <c r="AX88" s="13">
        <v>1</v>
      </c>
      <c r="AY88" s="13">
        <v>3</v>
      </c>
      <c r="AZ88" s="13">
        <v>1</v>
      </c>
      <c r="BA88" s="13">
        <v>1</v>
      </c>
      <c r="BB88" s="13">
        <v>2</v>
      </c>
      <c r="BC88" s="13">
        <v>1</v>
      </c>
      <c r="BD88" s="13">
        <v>3</v>
      </c>
      <c r="BE88" s="13">
        <v>1</v>
      </c>
      <c r="BF88" s="13">
        <v>3</v>
      </c>
      <c r="BG88" s="13">
        <v>4</v>
      </c>
      <c r="BH88" s="13">
        <v>9</v>
      </c>
      <c r="BI88" s="13">
        <v>6</v>
      </c>
      <c r="BJ88" s="13">
        <v>7</v>
      </c>
      <c r="BK88" s="13">
        <v>9</v>
      </c>
      <c r="BL88" s="13">
        <v>11</v>
      </c>
      <c r="BM88" s="13">
        <v>7</v>
      </c>
      <c r="BN88" s="13">
        <v>10</v>
      </c>
      <c r="BO88" s="13">
        <v>7</v>
      </c>
      <c r="BP88" s="13">
        <v>9</v>
      </c>
      <c r="BQ88" s="13">
        <v>7</v>
      </c>
      <c r="BR88" s="13">
        <v>10</v>
      </c>
      <c r="BS88" s="13">
        <v>10</v>
      </c>
      <c r="BT88" s="13">
        <v>11</v>
      </c>
      <c r="BU88" s="13">
        <v>11</v>
      </c>
      <c r="BV88" s="13">
        <v>10</v>
      </c>
      <c r="BW88" s="13">
        <v>10</v>
      </c>
      <c r="BX88" s="13">
        <v>19</v>
      </c>
      <c r="BY88" s="13">
        <v>14</v>
      </c>
      <c r="BZ88" s="13">
        <v>9</v>
      </c>
      <c r="CA88" s="13">
        <v>8</v>
      </c>
      <c r="CB88" s="13">
        <v>8</v>
      </c>
      <c r="CC88" s="13">
        <v>12</v>
      </c>
      <c r="CD88" s="13">
        <v>14</v>
      </c>
      <c r="CE88" s="13">
        <v>7</v>
      </c>
      <c r="CF88" s="13">
        <v>5</v>
      </c>
      <c r="CG88" s="13">
        <v>8</v>
      </c>
      <c r="CH88" s="13">
        <v>16</v>
      </c>
      <c r="CI88" s="13">
        <v>13</v>
      </c>
      <c r="CJ88" s="13">
        <v>5</v>
      </c>
      <c r="CK88" s="13">
        <v>12</v>
      </c>
      <c r="CL88" s="13">
        <v>6</v>
      </c>
      <c r="CM88" s="13">
        <v>11</v>
      </c>
      <c r="CN88" s="13">
        <v>6</v>
      </c>
      <c r="CO88" s="13">
        <v>11</v>
      </c>
      <c r="CP88" s="13">
        <v>15</v>
      </c>
      <c r="CQ88" s="13">
        <v>11</v>
      </c>
      <c r="CR88" s="13">
        <v>12</v>
      </c>
      <c r="CS88" s="13">
        <v>9</v>
      </c>
      <c r="CT88" s="13">
        <v>5</v>
      </c>
      <c r="CU88" s="13">
        <v>10</v>
      </c>
      <c r="CV88" s="13">
        <v>6</v>
      </c>
      <c r="CW88" s="13">
        <v>8</v>
      </c>
      <c r="CX88" s="13">
        <v>6</v>
      </c>
      <c r="CY88" s="13">
        <v>8</v>
      </c>
      <c r="CZ88" s="13">
        <v>8</v>
      </c>
      <c r="DA88" s="13">
        <v>8</v>
      </c>
      <c r="DB88" s="13">
        <v>6</v>
      </c>
      <c r="DC88" s="13">
        <v>4</v>
      </c>
      <c r="DD88" s="13">
        <v>4</v>
      </c>
      <c r="DE88" s="13">
        <v>2</v>
      </c>
      <c r="DF88" s="13">
        <v>8</v>
      </c>
      <c r="DG88" s="13">
        <v>4</v>
      </c>
      <c r="DH88" s="13">
        <v>4</v>
      </c>
      <c r="DI88" s="13">
        <v>5</v>
      </c>
      <c r="DJ88" s="13">
        <v>3</v>
      </c>
      <c r="DK88" s="13">
        <v>5</v>
      </c>
      <c r="DL88" s="13">
        <v>5</v>
      </c>
      <c r="DM88" s="13">
        <v>3</v>
      </c>
      <c r="DN88" s="13">
        <v>3</v>
      </c>
      <c r="DO88" s="13">
        <v>2</v>
      </c>
      <c r="DP88" s="13">
        <v>2</v>
      </c>
      <c r="DQ88" s="13">
        <v>1</v>
      </c>
      <c r="DR88" s="13">
        <v>2</v>
      </c>
      <c r="DS88" s="13">
        <v>1</v>
      </c>
      <c r="DT88" s="13">
        <v>1</v>
      </c>
      <c r="DU88" s="13">
        <v>2</v>
      </c>
      <c r="DV88" s="13">
        <v>1</v>
      </c>
      <c r="DW88" s="13">
        <v>2</v>
      </c>
      <c r="DX88" s="13"/>
      <c r="DY88" s="13">
        <v>2</v>
      </c>
      <c r="DZ88" s="13"/>
      <c r="EA88" s="13">
        <v>1</v>
      </c>
      <c r="EB88" s="13">
        <v>1</v>
      </c>
      <c r="EC88" s="13"/>
      <c r="ED88" s="13"/>
      <c r="EE88" s="13">
        <v>1</v>
      </c>
      <c r="EF88" s="13">
        <v>1</v>
      </c>
      <c r="EG88" s="13">
        <v>1</v>
      </c>
      <c r="EH88" s="13"/>
      <c r="EI88" s="13"/>
      <c r="EJ88" s="13"/>
      <c r="EK88" s="13">
        <v>1</v>
      </c>
      <c r="EL88" s="13">
        <v>2</v>
      </c>
      <c r="EM88" s="13"/>
      <c r="EN88" s="13"/>
      <c r="EO88" s="13"/>
      <c r="EP88" s="13"/>
      <c r="EQ88" s="13">
        <v>1</v>
      </c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57">
        <v>536</v>
      </c>
      <c r="FD88" s="13">
        <v>536</v>
      </c>
      <c r="FE88" s="16" t="s">
        <v>94</v>
      </c>
      <c r="FF88" s="13">
        <v>1</v>
      </c>
      <c r="FG88" s="13">
        <v>4</v>
      </c>
      <c r="FH88" s="13">
        <v>1</v>
      </c>
      <c r="FI88" s="13"/>
      <c r="FJ88" s="13"/>
      <c r="FK88" s="13">
        <v>1</v>
      </c>
      <c r="FL88" s="13">
        <v>3</v>
      </c>
      <c r="FM88" s="13">
        <v>2</v>
      </c>
      <c r="FN88" s="13">
        <v>2</v>
      </c>
      <c r="FO88" s="13">
        <v>1</v>
      </c>
      <c r="FP88" s="13"/>
      <c r="FQ88" s="13">
        <v>2</v>
      </c>
      <c r="FR88" s="13">
        <v>3</v>
      </c>
      <c r="FS88" s="13">
        <v>7</v>
      </c>
      <c r="FT88" s="13">
        <v>5</v>
      </c>
      <c r="FU88" s="13">
        <v>4</v>
      </c>
      <c r="FV88" s="13">
        <v>2</v>
      </c>
      <c r="FW88" s="13">
        <v>8</v>
      </c>
      <c r="FX88" s="13">
        <v>8</v>
      </c>
      <c r="FY88" s="13">
        <v>9</v>
      </c>
      <c r="FZ88" s="13">
        <v>14</v>
      </c>
      <c r="GA88" s="13">
        <v>14</v>
      </c>
      <c r="GB88" s="13">
        <v>15</v>
      </c>
      <c r="GC88" s="13">
        <v>12</v>
      </c>
      <c r="GD88" s="13">
        <v>4</v>
      </c>
      <c r="GE88" s="13">
        <v>10</v>
      </c>
      <c r="GF88" s="13">
        <v>11</v>
      </c>
      <c r="GG88" s="13">
        <v>16</v>
      </c>
      <c r="GH88" s="13">
        <v>9</v>
      </c>
      <c r="GI88" s="13">
        <v>10</v>
      </c>
      <c r="GJ88" s="13">
        <v>13</v>
      </c>
      <c r="GK88" s="13">
        <v>13</v>
      </c>
      <c r="GL88" s="13">
        <v>6</v>
      </c>
      <c r="GM88" s="13">
        <v>6</v>
      </c>
      <c r="GN88" s="13">
        <v>10</v>
      </c>
      <c r="GO88" s="13">
        <v>9</v>
      </c>
      <c r="GP88" s="13">
        <v>9</v>
      </c>
      <c r="GQ88" s="13">
        <v>6</v>
      </c>
      <c r="GR88" s="13">
        <v>7</v>
      </c>
      <c r="GS88" s="13">
        <v>11</v>
      </c>
      <c r="GT88" s="13">
        <v>5</v>
      </c>
      <c r="GU88" s="13">
        <v>13</v>
      </c>
      <c r="GV88" s="13">
        <v>8</v>
      </c>
      <c r="GW88" s="13">
        <v>6</v>
      </c>
      <c r="GX88" s="13">
        <v>5</v>
      </c>
      <c r="GY88" s="13">
        <v>5</v>
      </c>
      <c r="GZ88" s="13">
        <v>9</v>
      </c>
      <c r="HA88" s="13">
        <v>10</v>
      </c>
      <c r="HB88" s="13">
        <v>5</v>
      </c>
      <c r="HC88" s="13">
        <v>7</v>
      </c>
      <c r="HD88" s="13">
        <v>8</v>
      </c>
      <c r="HE88" s="13">
        <v>6</v>
      </c>
      <c r="HF88" s="13">
        <v>6</v>
      </c>
      <c r="HG88" s="13">
        <v>10</v>
      </c>
      <c r="HH88" s="13">
        <v>7</v>
      </c>
      <c r="HI88" s="13">
        <v>6</v>
      </c>
      <c r="HJ88" s="13">
        <v>8</v>
      </c>
      <c r="HK88" s="13">
        <v>13</v>
      </c>
      <c r="HL88" s="13">
        <v>10</v>
      </c>
      <c r="HM88" s="13">
        <v>4</v>
      </c>
      <c r="HN88" s="13">
        <v>6</v>
      </c>
      <c r="HO88" s="13">
        <v>3</v>
      </c>
      <c r="HP88" s="13">
        <v>7</v>
      </c>
      <c r="HQ88" s="13">
        <v>5</v>
      </c>
      <c r="HR88" s="13">
        <v>6</v>
      </c>
      <c r="HS88" s="13">
        <v>1</v>
      </c>
      <c r="HT88" s="13">
        <v>4</v>
      </c>
      <c r="HU88" s="13">
        <v>1</v>
      </c>
      <c r="HV88" s="13">
        <v>3</v>
      </c>
      <c r="HW88" s="13">
        <v>2</v>
      </c>
      <c r="HX88" s="13">
        <v>3</v>
      </c>
      <c r="HY88" s="13">
        <v>2</v>
      </c>
      <c r="HZ88" s="13">
        <v>1</v>
      </c>
      <c r="IA88" s="13">
        <v>4</v>
      </c>
      <c r="IB88" s="13">
        <v>4</v>
      </c>
      <c r="IC88" s="13">
        <v>1</v>
      </c>
      <c r="ID88" s="13"/>
      <c r="IE88" s="13">
        <v>2</v>
      </c>
      <c r="IF88" s="13"/>
      <c r="IG88" s="13"/>
      <c r="IH88" s="13">
        <v>1</v>
      </c>
      <c r="II88" s="13">
        <v>1</v>
      </c>
      <c r="IJ88" s="13"/>
      <c r="IK88" s="13"/>
      <c r="IL88" s="13">
        <v>3</v>
      </c>
      <c r="IM88" s="13"/>
      <c r="IN88" s="13">
        <v>1</v>
      </c>
      <c r="IO88" s="13"/>
      <c r="IP88" s="13"/>
      <c r="IQ88" s="13"/>
      <c r="IR88" s="13">
        <v>1</v>
      </c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57">
        <v>481</v>
      </c>
      <c r="JJ88" s="13"/>
      <c r="JK88" s="13"/>
      <c r="JL88" s="13"/>
      <c r="JM88" s="13"/>
      <c r="JN88" s="13">
        <v>1</v>
      </c>
      <c r="JO88" s="13"/>
      <c r="JP88" s="13"/>
      <c r="JQ88" s="13"/>
      <c r="JR88" s="13"/>
      <c r="JS88" s="13">
        <v>1</v>
      </c>
      <c r="JT88" s="13">
        <v>1</v>
      </c>
      <c r="JU88" s="13"/>
      <c r="JV88" s="13"/>
      <c r="JW88" s="13"/>
      <c r="JX88" s="13"/>
      <c r="JY88" s="13">
        <v>1</v>
      </c>
      <c r="JZ88" s="13"/>
      <c r="KA88" s="13"/>
      <c r="KB88" s="13">
        <v>1</v>
      </c>
      <c r="KC88" s="13"/>
      <c r="KD88" s="13"/>
      <c r="KE88" s="13"/>
      <c r="KF88" s="13"/>
      <c r="KG88" s="13"/>
      <c r="KH88" s="13"/>
      <c r="KI88" s="13"/>
      <c r="KJ88" s="13">
        <v>1</v>
      </c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>
        <v>1</v>
      </c>
      <c r="KY88" s="13">
        <v>1</v>
      </c>
      <c r="KZ88" s="13"/>
      <c r="LA88" s="13"/>
      <c r="LB88" s="13"/>
      <c r="LC88" s="13"/>
      <c r="LD88" s="13"/>
      <c r="LE88" s="13"/>
      <c r="LF88" s="13"/>
      <c r="LG88" s="13"/>
      <c r="LH88" s="13">
        <v>1</v>
      </c>
      <c r="LI88" s="13"/>
      <c r="LJ88" s="13"/>
      <c r="LK88" s="13"/>
      <c r="LL88" s="13"/>
      <c r="LM88" s="13"/>
      <c r="LN88" s="13"/>
      <c r="LO88" s="13"/>
      <c r="LP88" s="13"/>
      <c r="LQ88" s="13">
        <v>1</v>
      </c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>
        <v>1</v>
      </c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57">
        <v>11</v>
      </c>
      <c r="NO88" s="13">
        <v>492</v>
      </c>
    </row>
    <row r="89" spans="1:379">
      <c r="A89" s="9" t="s">
        <v>199</v>
      </c>
      <c r="B89" s="235">
        <f t="shared" si="129"/>
        <v>184</v>
      </c>
      <c r="C89" s="235">
        <f t="shared" si="130"/>
        <v>145</v>
      </c>
      <c r="D89" s="235">
        <f t="shared" si="131"/>
        <v>451</v>
      </c>
      <c r="E89" s="235">
        <f t="shared" si="132"/>
        <v>545</v>
      </c>
      <c r="F89" s="235">
        <f t="shared" si="133"/>
        <v>1650</v>
      </c>
      <c r="G89" s="235">
        <f t="shared" si="134"/>
        <v>1574</v>
      </c>
      <c r="H89" s="235">
        <f t="shared" si="135"/>
        <v>1951</v>
      </c>
      <c r="I89" s="235">
        <f t="shared" si="136"/>
        <v>1778</v>
      </c>
      <c r="J89" s="235">
        <f t="shared" si="137"/>
        <v>1452</v>
      </c>
      <c r="K89" s="235">
        <f t="shared" si="138"/>
        <v>1376</v>
      </c>
      <c r="L89" s="235">
        <f t="shared" si="139"/>
        <v>843</v>
      </c>
      <c r="M89" s="235">
        <f t="shared" si="140"/>
        <v>837</v>
      </c>
      <c r="N89" s="235">
        <f t="shared" si="141"/>
        <v>437</v>
      </c>
      <c r="O89" s="235">
        <f t="shared" si="142"/>
        <v>391</v>
      </c>
      <c r="P89" s="235">
        <f t="shared" si="143"/>
        <v>164</v>
      </c>
      <c r="Q89" s="235">
        <f t="shared" si="144"/>
        <v>166</v>
      </c>
      <c r="R89" s="235">
        <f t="shared" si="145"/>
        <v>49</v>
      </c>
      <c r="S89" s="235">
        <f t="shared" si="146"/>
        <v>63</v>
      </c>
      <c r="T89" s="235">
        <f t="shared" si="147"/>
        <v>8</v>
      </c>
      <c r="U89" s="235">
        <f t="shared" si="148"/>
        <v>16</v>
      </c>
      <c r="W89" s="16" t="s">
        <v>95</v>
      </c>
      <c r="X89" s="616">
        <f t="shared" si="108"/>
        <v>18</v>
      </c>
      <c r="Y89" s="616">
        <f t="shared" si="109"/>
        <v>14</v>
      </c>
      <c r="Z89" s="616">
        <f t="shared" si="110"/>
        <v>93</v>
      </c>
      <c r="AA89" s="616">
        <f t="shared" si="111"/>
        <v>92</v>
      </c>
      <c r="AB89" s="616">
        <f t="shared" si="112"/>
        <v>206</v>
      </c>
      <c r="AC89" s="616">
        <f t="shared" si="113"/>
        <v>204</v>
      </c>
      <c r="AD89" s="616">
        <f t="shared" si="114"/>
        <v>234</v>
      </c>
      <c r="AE89" s="616">
        <f t="shared" si="115"/>
        <v>233</v>
      </c>
      <c r="AF89" s="616">
        <f t="shared" si="116"/>
        <v>198</v>
      </c>
      <c r="AG89" s="616">
        <f t="shared" si="117"/>
        <v>189</v>
      </c>
      <c r="AH89" s="616">
        <f t="shared" si="118"/>
        <v>126</v>
      </c>
      <c r="AI89" s="616">
        <f t="shared" si="119"/>
        <v>118</v>
      </c>
      <c r="AJ89" s="616">
        <f t="shared" si="120"/>
        <v>77</v>
      </c>
      <c r="AK89" s="616">
        <f t="shared" si="121"/>
        <v>65</v>
      </c>
      <c r="AL89" s="616">
        <f t="shared" si="122"/>
        <v>35</v>
      </c>
      <c r="AM89" s="616">
        <f t="shared" si="123"/>
        <v>36</v>
      </c>
      <c r="AN89" s="616">
        <f t="shared" si="124"/>
        <v>20</v>
      </c>
      <c r="AO89" s="616">
        <f t="shared" si="125"/>
        <v>19</v>
      </c>
      <c r="AP89" s="616">
        <f t="shared" si="126"/>
        <v>5</v>
      </c>
      <c r="AQ89" s="616">
        <f t="shared" si="127"/>
        <v>8</v>
      </c>
      <c r="AR89" s="616">
        <f t="shared" si="128"/>
        <v>14</v>
      </c>
      <c r="AT89" s="16" t="s">
        <v>95</v>
      </c>
      <c r="AU89" s="13"/>
      <c r="AV89" s="13"/>
      <c r="AW89" s="13">
        <v>1</v>
      </c>
      <c r="AX89" s="13">
        <v>1</v>
      </c>
      <c r="AY89" s="13"/>
      <c r="AZ89" s="13">
        <v>1</v>
      </c>
      <c r="BA89" s="13">
        <v>4</v>
      </c>
      <c r="BB89" s="13">
        <v>4</v>
      </c>
      <c r="BC89" s="13">
        <v>1</v>
      </c>
      <c r="BD89" s="13">
        <v>2</v>
      </c>
      <c r="BE89" s="13">
        <v>1</v>
      </c>
      <c r="BF89" s="13">
        <v>3</v>
      </c>
      <c r="BG89" s="13">
        <v>4</v>
      </c>
      <c r="BH89" s="13">
        <v>7</v>
      </c>
      <c r="BI89" s="13">
        <v>6</v>
      </c>
      <c r="BJ89" s="13">
        <v>11</v>
      </c>
      <c r="BK89" s="13">
        <v>15</v>
      </c>
      <c r="BL89" s="13">
        <v>15</v>
      </c>
      <c r="BM89" s="13">
        <v>15</v>
      </c>
      <c r="BN89" s="13">
        <v>15</v>
      </c>
      <c r="BO89" s="13">
        <v>19</v>
      </c>
      <c r="BP89" s="13">
        <v>14</v>
      </c>
      <c r="BQ89" s="13">
        <v>26</v>
      </c>
      <c r="BR89" s="13">
        <v>18</v>
      </c>
      <c r="BS89" s="13">
        <v>21</v>
      </c>
      <c r="BT89" s="13">
        <v>23</v>
      </c>
      <c r="BU89" s="13">
        <v>11</v>
      </c>
      <c r="BV89" s="13">
        <v>25</v>
      </c>
      <c r="BW89" s="13">
        <v>17</v>
      </c>
      <c r="BX89" s="13">
        <v>30</v>
      </c>
      <c r="BY89" s="13">
        <v>17</v>
      </c>
      <c r="BZ89" s="13">
        <v>24</v>
      </c>
      <c r="CA89" s="13">
        <v>19</v>
      </c>
      <c r="CB89" s="13">
        <v>21</v>
      </c>
      <c r="CC89" s="13">
        <v>25</v>
      </c>
      <c r="CD89" s="13">
        <v>22</v>
      </c>
      <c r="CE89" s="13">
        <v>21</v>
      </c>
      <c r="CF89" s="13">
        <v>31</v>
      </c>
      <c r="CG89" s="13">
        <v>27</v>
      </c>
      <c r="CH89" s="13">
        <v>26</v>
      </c>
      <c r="CI89" s="13">
        <v>15</v>
      </c>
      <c r="CJ89" s="13">
        <v>27</v>
      </c>
      <c r="CK89" s="13">
        <v>14</v>
      </c>
      <c r="CL89" s="13">
        <v>21</v>
      </c>
      <c r="CM89" s="13">
        <v>20</v>
      </c>
      <c r="CN89" s="13">
        <v>20</v>
      </c>
      <c r="CO89" s="13">
        <v>13</v>
      </c>
      <c r="CP89" s="13">
        <v>18</v>
      </c>
      <c r="CQ89" s="13">
        <v>21</v>
      </c>
      <c r="CR89" s="13">
        <v>20</v>
      </c>
      <c r="CS89" s="13">
        <v>15</v>
      </c>
      <c r="CT89" s="13">
        <v>16</v>
      </c>
      <c r="CU89" s="13">
        <v>16</v>
      </c>
      <c r="CV89" s="13">
        <v>11</v>
      </c>
      <c r="CW89" s="13">
        <v>13</v>
      </c>
      <c r="CX89" s="13">
        <v>13</v>
      </c>
      <c r="CY89" s="13">
        <v>11</v>
      </c>
      <c r="CZ89" s="13">
        <v>7</v>
      </c>
      <c r="DA89" s="13">
        <v>9</v>
      </c>
      <c r="DB89" s="13">
        <v>7</v>
      </c>
      <c r="DC89" s="13">
        <v>5</v>
      </c>
      <c r="DD89" s="13">
        <v>8</v>
      </c>
      <c r="DE89" s="13">
        <v>6</v>
      </c>
      <c r="DF89" s="13">
        <v>5</v>
      </c>
      <c r="DG89" s="13">
        <v>8</v>
      </c>
      <c r="DH89" s="13">
        <v>12</v>
      </c>
      <c r="DI89" s="13">
        <v>11</v>
      </c>
      <c r="DJ89" s="13">
        <v>4</v>
      </c>
      <c r="DK89" s="13">
        <v>3</v>
      </c>
      <c r="DL89" s="13">
        <v>3</v>
      </c>
      <c r="DM89" s="13">
        <v>9</v>
      </c>
      <c r="DN89" s="13">
        <v>4</v>
      </c>
      <c r="DO89" s="13">
        <v>4</v>
      </c>
      <c r="DP89" s="13">
        <v>3</v>
      </c>
      <c r="DQ89" s="13">
        <v>5</v>
      </c>
      <c r="DR89" s="13">
        <v>1</v>
      </c>
      <c r="DS89" s="13">
        <v>1</v>
      </c>
      <c r="DT89" s="13">
        <v>4</v>
      </c>
      <c r="DU89" s="13">
        <v>3</v>
      </c>
      <c r="DV89" s="13">
        <v>2</v>
      </c>
      <c r="DW89" s="13">
        <v>4</v>
      </c>
      <c r="DX89" s="13">
        <v>3</v>
      </c>
      <c r="DY89" s="13"/>
      <c r="DZ89" s="13">
        <v>2</v>
      </c>
      <c r="EA89" s="13">
        <v>2</v>
      </c>
      <c r="EB89" s="13">
        <v>1</v>
      </c>
      <c r="EC89" s="13">
        <v>1</v>
      </c>
      <c r="ED89" s="13">
        <v>3</v>
      </c>
      <c r="EE89" s="13">
        <v>1</v>
      </c>
      <c r="EF89" s="13">
        <v>2</v>
      </c>
      <c r="EG89" s="13">
        <v>1</v>
      </c>
      <c r="EH89" s="13">
        <v>2</v>
      </c>
      <c r="EI89" s="13">
        <v>2</v>
      </c>
      <c r="EJ89" s="13"/>
      <c r="EK89" s="13">
        <v>1</v>
      </c>
      <c r="EL89" s="13">
        <v>1</v>
      </c>
      <c r="EM89" s="13"/>
      <c r="EN89" s="13"/>
      <c r="EO89" s="13">
        <v>1</v>
      </c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57">
        <v>978</v>
      </c>
      <c r="FD89" s="13">
        <v>978</v>
      </c>
      <c r="FE89" s="16" t="s">
        <v>95</v>
      </c>
      <c r="FF89" s="13"/>
      <c r="FG89" s="13">
        <v>2</v>
      </c>
      <c r="FH89" s="13">
        <v>3</v>
      </c>
      <c r="FI89" s="13">
        <v>2</v>
      </c>
      <c r="FJ89" s="13">
        <v>2</v>
      </c>
      <c r="FK89" s="13">
        <v>1</v>
      </c>
      <c r="FL89" s="13"/>
      <c r="FM89" s="13">
        <v>3</v>
      </c>
      <c r="FN89" s="13">
        <v>2</v>
      </c>
      <c r="FO89" s="13">
        <v>3</v>
      </c>
      <c r="FP89" s="13">
        <v>4</v>
      </c>
      <c r="FQ89" s="13">
        <v>3</v>
      </c>
      <c r="FR89" s="13">
        <v>7</v>
      </c>
      <c r="FS89" s="13">
        <v>8</v>
      </c>
      <c r="FT89" s="13">
        <v>6</v>
      </c>
      <c r="FU89" s="13">
        <v>11</v>
      </c>
      <c r="FV89" s="13">
        <v>13</v>
      </c>
      <c r="FW89" s="13">
        <v>19</v>
      </c>
      <c r="FX89" s="13">
        <v>7</v>
      </c>
      <c r="FY89" s="13">
        <v>15</v>
      </c>
      <c r="FZ89" s="13">
        <v>13</v>
      </c>
      <c r="GA89" s="13">
        <v>16</v>
      </c>
      <c r="GB89" s="13">
        <v>19</v>
      </c>
      <c r="GC89" s="13">
        <v>24</v>
      </c>
      <c r="GD89" s="13">
        <v>22</v>
      </c>
      <c r="GE89" s="13">
        <v>17</v>
      </c>
      <c r="GF89" s="13">
        <v>21</v>
      </c>
      <c r="GG89" s="13">
        <v>21</v>
      </c>
      <c r="GH89" s="13">
        <v>21</v>
      </c>
      <c r="GI89" s="13">
        <v>32</v>
      </c>
      <c r="GJ89" s="13">
        <v>27</v>
      </c>
      <c r="GK89" s="13">
        <v>24</v>
      </c>
      <c r="GL89" s="13">
        <v>23</v>
      </c>
      <c r="GM89" s="13">
        <v>22</v>
      </c>
      <c r="GN89" s="13">
        <v>27</v>
      </c>
      <c r="GO89" s="13">
        <v>16</v>
      </c>
      <c r="GP89" s="13">
        <v>16</v>
      </c>
      <c r="GQ89" s="13">
        <v>28</v>
      </c>
      <c r="GR89" s="13">
        <v>29</v>
      </c>
      <c r="GS89" s="13">
        <v>22</v>
      </c>
      <c r="GT89" s="13">
        <v>29</v>
      </c>
      <c r="GU89" s="13">
        <v>18</v>
      </c>
      <c r="GV89" s="13">
        <v>21</v>
      </c>
      <c r="GW89" s="13">
        <v>17</v>
      </c>
      <c r="GX89" s="13">
        <v>23</v>
      </c>
      <c r="GY89" s="13">
        <v>15</v>
      </c>
      <c r="GZ89" s="13">
        <v>16</v>
      </c>
      <c r="HA89" s="13">
        <v>18</v>
      </c>
      <c r="HB89" s="13">
        <v>23</v>
      </c>
      <c r="HC89" s="13">
        <v>18</v>
      </c>
      <c r="HD89" s="13">
        <v>21</v>
      </c>
      <c r="HE89" s="13">
        <v>13</v>
      </c>
      <c r="HF89" s="13">
        <v>13</v>
      </c>
      <c r="HG89" s="13">
        <v>21</v>
      </c>
      <c r="HH89" s="13">
        <v>11</v>
      </c>
      <c r="HI89" s="13">
        <v>6</v>
      </c>
      <c r="HJ89" s="13">
        <v>16</v>
      </c>
      <c r="HK89" s="13">
        <v>7</v>
      </c>
      <c r="HL89" s="13">
        <v>11</v>
      </c>
      <c r="HM89" s="13">
        <v>7</v>
      </c>
      <c r="HN89" s="13">
        <v>9</v>
      </c>
      <c r="HO89" s="13">
        <v>8</v>
      </c>
      <c r="HP89" s="13">
        <v>5</v>
      </c>
      <c r="HQ89" s="13">
        <v>6</v>
      </c>
      <c r="HR89" s="13">
        <v>11</v>
      </c>
      <c r="HS89" s="13">
        <v>9</v>
      </c>
      <c r="HT89" s="13">
        <v>10</v>
      </c>
      <c r="HU89" s="13">
        <v>9</v>
      </c>
      <c r="HV89" s="13">
        <v>7</v>
      </c>
      <c r="HW89" s="13">
        <v>3</v>
      </c>
      <c r="HX89" s="13">
        <v>3</v>
      </c>
      <c r="HY89" s="13">
        <v>3</v>
      </c>
      <c r="HZ89" s="13">
        <v>6</v>
      </c>
      <c r="IA89" s="13">
        <v>9</v>
      </c>
      <c r="IB89" s="13">
        <v>3</v>
      </c>
      <c r="IC89" s="13">
        <v>3</v>
      </c>
      <c r="ID89" s="13">
        <v>1</v>
      </c>
      <c r="IE89" s="13">
        <v>2</v>
      </c>
      <c r="IF89" s="13">
        <v>2</v>
      </c>
      <c r="IG89" s="13">
        <v>3</v>
      </c>
      <c r="IH89" s="13">
        <v>1</v>
      </c>
      <c r="II89" s="13">
        <v>6</v>
      </c>
      <c r="IJ89" s="13">
        <v>3</v>
      </c>
      <c r="IK89" s="13">
        <v>2</v>
      </c>
      <c r="IL89" s="13">
        <v>3</v>
      </c>
      <c r="IM89" s="13"/>
      <c r="IN89" s="13">
        <v>1</v>
      </c>
      <c r="IO89" s="13"/>
      <c r="IP89" s="13">
        <v>2</v>
      </c>
      <c r="IQ89" s="13">
        <v>2</v>
      </c>
      <c r="IR89" s="13">
        <v>1</v>
      </c>
      <c r="IS89" s="13">
        <v>1</v>
      </c>
      <c r="IT89" s="13"/>
      <c r="IU89" s="13"/>
      <c r="IV89" s="13"/>
      <c r="IW89" s="13">
        <v>3</v>
      </c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57">
        <v>1012</v>
      </c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>
        <v>1</v>
      </c>
      <c r="KO89" s="13"/>
      <c r="KP89" s="13">
        <v>1</v>
      </c>
      <c r="KQ89" s="13">
        <v>1</v>
      </c>
      <c r="KR89" s="13"/>
      <c r="KS89" s="13">
        <v>1</v>
      </c>
      <c r="KT89" s="13">
        <v>1</v>
      </c>
      <c r="KU89" s="13"/>
      <c r="KV89" s="13">
        <v>1</v>
      </c>
      <c r="KW89" s="13">
        <v>1</v>
      </c>
      <c r="KX89" s="13">
        <v>1</v>
      </c>
      <c r="KY89" s="13"/>
      <c r="KZ89" s="13"/>
      <c r="LA89" s="13"/>
      <c r="LB89" s="13"/>
      <c r="LC89" s="13">
        <v>1</v>
      </c>
      <c r="LD89" s="13"/>
      <c r="LE89" s="13">
        <v>1</v>
      </c>
      <c r="LF89" s="13"/>
      <c r="LG89" s="13">
        <v>1</v>
      </c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>
        <v>1</v>
      </c>
      <c r="MT89" s="13"/>
      <c r="MU89" s="13"/>
      <c r="MV89" s="13"/>
      <c r="MW89" s="13">
        <v>1</v>
      </c>
      <c r="MX89" s="13"/>
      <c r="MY89" s="13"/>
      <c r="MZ89" s="13">
        <v>1</v>
      </c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57">
        <v>14</v>
      </c>
      <c r="NO89" s="13">
        <v>1026</v>
      </c>
    </row>
    <row r="90" spans="1:379">
      <c r="A90" s="9" t="s">
        <v>200</v>
      </c>
      <c r="B90" s="235">
        <f t="shared" si="129"/>
        <v>752</v>
      </c>
      <c r="C90" s="235">
        <f t="shared" si="130"/>
        <v>748</v>
      </c>
      <c r="D90" s="235">
        <f t="shared" si="131"/>
        <v>1716</v>
      </c>
      <c r="E90" s="235">
        <f t="shared" si="132"/>
        <v>1851</v>
      </c>
      <c r="F90" s="235">
        <f t="shared" si="133"/>
        <v>5520</v>
      </c>
      <c r="G90" s="235">
        <f t="shared" si="134"/>
        <v>5556</v>
      </c>
      <c r="H90" s="235">
        <f t="shared" si="135"/>
        <v>6418</v>
      </c>
      <c r="I90" s="235">
        <f t="shared" si="136"/>
        <v>5846</v>
      </c>
      <c r="J90" s="235">
        <f t="shared" si="137"/>
        <v>5508</v>
      </c>
      <c r="K90" s="235">
        <f t="shared" si="138"/>
        <v>5210</v>
      </c>
      <c r="L90" s="235">
        <f t="shared" si="139"/>
        <v>3748</v>
      </c>
      <c r="M90" s="235">
        <f t="shared" si="140"/>
        <v>3857</v>
      </c>
      <c r="N90" s="235">
        <f t="shared" si="141"/>
        <v>2282</v>
      </c>
      <c r="O90" s="235">
        <f t="shared" si="142"/>
        <v>2057</v>
      </c>
      <c r="P90" s="235">
        <f t="shared" si="143"/>
        <v>1018</v>
      </c>
      <c r="Q90" s="235">
        <f t="shared" si="144"/>
        <v>962</v>
      </c>
      <c r="R90" s="235">
        <f t="shared" si="145"/>
        <v>416</v>
      </c>
      <c r="S90" s="235">
        <f t="shared" si="146"/>
        <v>568</v>
      </c>
      <c r="T90" s="235">
        <f t="shared" si="147"/>
        <v>76</v>
      </c>
      <c r="U90" s="235">
        <f t="shared" si="148"/>
        <v>218</v>
      </c>
      <c r="W90" s="16" t="s">
        <v>96</v>
      </c>
      <c r="X90" s="616">
        <f t="shared" si="108"/>
        <v>3</v>
      </c>
      <c r="Y90" s="616">
        <f t="shared" si="109"/>
        <v>1</v>
      </c>
      <c r="Z90" s="616">
        <f t="shared" si="110"/>
        <v>12</v>
      </c>
      <c r="AA90" s="616">
        <f t="shared" si="111"/>
        <v>12</v>
      </c>
      <c r="AB90" s="616">
        <f t="shared" si="112"/>
        <v>31</v>
      </c>
      <c r="AC90" s="616">
        <f t="shared" si="113"/>
        <v>33</v>
      </c>
      <c r="AD90" s="616">
        <f t="shared" si="114"/>
        <v>25</v>
      </c>
      <c r="AE90" s="616">
        <f t="shared" si="115"/>
        <v>44</v>
      </c>
      <c r="AF90" s="616">
        <f t="shared" si="116"/>
        <v>36</v>
      </c>
      <c r="AG90" s="616">
        <f t="shared" si="117"/>
        <v>43</v>
      </c>
      <c r="AH90" s="616">
        <f t="shared" si="118"/>
        <v>26</v>
      </c>
      <c r="AI90" s="616">
        <f t="shared" si="119"/>
        <v>13</v>
      </c>
      <c r="AJ90" s="616">
        <f t="shared" si="120"/>
        <v>11</v>
      </c>
      <c r="AK90" s="616">
        <f t="shared" si="121"/>
        <v>10</v>
      </c>
      <c r="AL90" s="616">
        <f t="shared" si="122"/>
        <v>5</v>
      </c>
      <c r="AM90" s="616">
        <f t="shared" si="123"/>
        <v>3</v>
      </c>
      <c r="AN90" s="616">
        <f t="shared" si="124"/>
        <v>4</v>
      </c>
      <c r="AO90" s="616">
        <f t="shared" si="125"/>
        <v>0</v>
      </c>
      <c r="AP90" s="616">
        <f t="shared" si="126"/>
        <v>0</v>
      </c>
      <c r="AQ90" s="616">
        <f t="shared" si="127"/>
        <v>0</v>
      </c>
      <c r="AR90" s="616">
        <f t="shared" si="128"/>
        <v>5</v>
      </c>
      <c r="AT90" s="16" t="s">
        <v>96</v>
      </c>
      <c r="AU90" s="13"/>
      <c r="AV90" s="13"/>
      <c r="AW90" s="13"/>
      <c r="AX90" s="13"/>
      <c r="AY90" s="13"/>
      <c r="AZ90" s="13"/>
      <c r="BA90" s="13"/>
      <c r="BB90" s="13"/>
      <c r="BC90" s="13">
        <v>1</v>
      </c>
      <c r="BD90" s="13"/>
      <c r="BE90" s="13"/>
      <c r="BF90" s="13"/>
      <c r="BG90" s="13"/>
      <c r="BH90" s="13"/>
      <c r="BI90" s="13">
        <v>2</v>
      </c>
      <c r="BJ90" s="13">
        <v>2</v>
      </c>
      <c r="BK90" s="13">
        <v>2</v>
      </c>
      <c r="BL90" s="13"/>
      <c r="BM90" s="13">
        <v>4</v>
      </c>
      <c r="BN90" s="13">
        <v>2</v>
      </c>
      <c r="BO90" s="13">
        <v>2</v>
      </c>
      <c r="BP90" s="13">
        <v>1</v>
      </c>
      <c r="BQ90" s="13">
        <v>2</v>
      </c>
      <c r="BR90" s="13">
        <v>7</v>
      </c>
      <c r="BS90" s="13">
        <v>2</v>
      </c>
      <c r="BT90" s="13">
        <v>3</v>
      </c>
      <c r="BU90" s="13">
        <v>4</v>
      </c>
      <c r="BV90" s="13">
        <v>6</v>
      </c>
      <c r="BW90" s="13">
        <v>1</v>
      </c>
      <c r="BX90" s="13">
        <v>5</v>
      </c>
      <c r="BY90" s="13">
        <v>5</v>
      </c>
      <c r="BZ90" s="13">
        <v>2</v>
      </c>
      <c r="CA90" s="13">
        <v>2</v>
      </c>
      <c r="CB90" s="13">
        <v>3</v>
      </c>
      <c r="CC90" s="13">
        <v>7</v>
      </c>
      <c r="CD90" s="13">
        <v>8</v>
      </c>
      <c r="CE90" s="13">
        <v>3</v>
      </c>
      <c r="CF90" s="13">
        <v>3</v>
      </c>
      <c r="CG90" s="13">
        <v>4</v>
      </c>
      <c r="CH90" s="13">
        <v>7</v>
      </c>
      <c r="CI90" s="13">
        <v>6</v>
      </c>
      <c r="CJ90" s="13">
        <v>3</v>
      </c>
      <c r="CK90" s="13">
        <v>9</v>
      </c>
      <c r="CL90" s="13">
        <v>5</v>
      </c>
      <c r="CM90" s="13">
        <v>5</v>
      </c>
      <c r="CN90" s="13">
        <v>3</v>
      </c>
      <c r="CO90" s="13">
        <v>3</v>
      </c>
      <c r="CP90" s="13">
        <v>4</v>
      </c>
      <c r="CQ90" s="13">
        <v>1</v>
      </c>
      <c r="CR90" s="13">
        <v>4</v>
      </c>
      <c r="CS90" s="13">
        <v>4</v>
      </c>
      <c r="CT90" s="13">
        <v>2</v>
      </c>
      <c r="CU90" s="13">
        <v>1</v>
      </c>
      <c r="CV90" s="13">
        <v>1</v>
      </c>
      <c r="CW90" s="13">
        <v>1</v>
      </c>
      <c r="CX90" s="13"/>
      <c r="CY90" s="13"/>
      <c r="CZ90" s="13">
        <v>2</v>
      </c>
      <c r="DA90" s="13">
        <v>1</v>
      </c>
      <c r="DB90" s="13">
        <v>1</v>
      </c>
      <c r="DC90" s="13">
        <v>2</v>
      </c>
      <c r="DD90" s="13">
        <v>2</v>
      </c>
      <c r="DE90" s="13"/>
      <c r="DF90" s="13">
        <v>1</v>
      </c>
      <c r="DG90" s="13">
        <v>1</v>
      </c>
      <c r="DH90" s="13">
        <v>1</v>
      </c>
      <c r="DI90" s="13">
        <v>1</v>
      </c>
      <c r="DJ90" s="13">
        <v>1</v>
      </c>
      <c r="DK90" s="13"/>
      <c r="DL90" s="13">
        <v>1</v>
      </c>
      <c r="DM90" s="13"/>
      <c r="DN90" s="13">
        <v>1</v>
      </c>
      <c r="DO90" s="13"/>
      <c r="DP90" s="13"/>
      <c r="DQ90" s="13"/>
      <c r="DR90" s="13">
        <v>2</v>
      </c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57">
        <v>159</v>
      </c>
      <c r="FD90" s="13">
        <v>159</v>
      </c>
      <c r="FE90" s="16" t="s">
        <v>96</v>
      </c>
      <c r="FF90" s="13"/>
      <c r="FG90" s="13"/>
      <c r="FH90" s="13">
        <v>1</v>
      </c>
      <c r="FI90" s="13"/>
      <c r="FJ90" s="13"/>
      <c r="FK90" s="13"/>
      <c r="FL90" s="13"/>
      <c r="FM90" s="13"/>
      <c r="FN90" s="13">
        <v>2</v>
      </c>
      <c r="FO90" s="13"/>
      <c r="FP90" s="13"/>
      <c r="FQ90" s="13"/>
      <c r="FR90" s="13">
        <v>3</v>
      </c>
      <c r="FS90" s="13"/>
      <c r="FT90" s="13">
        <v>1</v>
      </c>
      <c r="FU90" s="13">
        <v>1</v>
      </c>
      <c r="FV90" s="13">
        <v>1</v>
      </c>
      <c r="FW90" s="13">
        <v>2</v>
      </c>
      <c r="FX90" s="13">
        <v>3</v>
      </c>
      <c r="FY90" s="13">
        <v>1</v>
      </c>
      <c r="FZ90" s="13">
        <v>1</v>
      </c>
      <c r="GA90" s="13">
        <v>4</v>
      </c>
      <c r="GB90" s="13">
        <v>1</v>
      </c>
      <c r="GC90" s="13">
        <v>2</v>
      </c>
      <c r="GD90" s="13">
        <v>6</v>
      </c>
      <c r="GE90" s="13"/>
      <c r="GF90" s="13">
        <v>7</v>
      </c>
      <c r="GG90" s="13">
        <v>1</v>
      </c>
      <c r="GH90" s="13">
        <v>6</v>
      </c>
      <c r="GI90" s="13">
        <v>3</v>
      </c>
      <c r="GJ90" s="13">
        <v>3</v>
      </c>
      <c r="GK90" s="13">
        <v>3</v>
      </c>
      <c r="GL90" s="13">
        <v>2</v>
      </c>
      <c r="GM90" s="13">
        <v>5</v>
      </c>
      <c r="GN90" s="13"/>
      <c r="GO90" s="13">
        <v>3</v>
      </c>
      <c r="GP90" s="13"/>
      <c r="GQ90" s="13">
        <v>1</v>
      </c>
      <c r="GR90" s="13">
        <v>2</v>
      </c>
      <c r="GS90" s="13">
        <v>6</v>
      </c>
      <c r="GT90" s="13">
        <v>3</v>
      </c>
      <c r="GU90" s="13">
        <v>4</v>
      </c>
      <c r="GV90" s="13">
        <v>5</v>
      </c>
      <c r="GW90" s="13">
        <v>5</v>
      </c>
      <c r="GX90" s="13">
        <v>4</v>
      </c>
      <c r="GY90" s="13">
        <v>3</v>
      </c>
      <c r="GZ90" s="13">
        <v>3</v>
      </c>
      <c r="HA90" s="13">
        <v>2</v>
      </c>
      <c r="HB90" s="13">
        <v>3</v>
      </c>
      <c r="HC90" s="13">
        <v>4</v>
      </c>
      <c r="HD90" s="13">
        <v>4</v>
      </c>
      <c r="HE90" s="13">
        <v>5</v>
      </c>
      <c r="HF90" s="13">
        <v>3</v>
      </c>
      <c r="HG90" s="13">
        <v>3</v>
      </c>
      <c r="HH90" s="13">
        <v>1</v>
      </c>
      <c r="HI90" s="13">
        <v>2</v>
      </c>
      <c r="HJ90" s="13"/>
      <c r="HK90" s="13">
        <v>1</v>
      </c>
      <c r="HL90" s="13">
        <v>4</v>
      </c>
      <c r="HM90" s="13">
        <v>3</v>
      </c>
      <c r="HN90" s="13">
        <v>3</v>
      </c>
      <c r="HO90" s="13">
        <v>3</v>
      </c>
      <c r="HP90" s="13">
        <v>1</v>
      </c>
      <c r="HQ90" s="13">
        <v>1</v>
      </c>
      <c r="HR90" s="13">
        <v>2</v>
      </c>
      <c r="HS90" s="13"/>
      <c r="HT90" s="13"/>
      <c r="HU90" s="13">
        <v>1</v>
      </c>
      <c r="HV90" s="13"/>
      <c r="HW90" s="13"/>
      <c r="HX90" s="13"/>
      <c r="HY90" s="13">
        <v>1</v>
      </c>
      <c r="HZ90" s="13">
        <v>2</v>
      </c>
      <c r="IA90" s="13"/>
      <c r="IB90" s="13"/>
      <c r="IC90" s="13"/>
      <c r="ID90" s="13"/>
      <c r="IE90" s="13">
        <v>2</v>
      </c>
      <c r="IF90" s="13"/>
      <c r="IG90" s="13"/>
      <c r="IH90" s="13">
        <v>1</v>
      </c>
      <c r="II90" s="13">
        <v>1</v>
      </c>
      <c r="IJ90" s="13"/>
      <c r="IK90" s="13"/>
      <c r="IL90" s="13">
        <v>2</v>
      </c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57">
        <v>153</v>
      </c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>
        <v>1</v>
      </c>
      <c r="JV90" s="13">
        <v>1</v>
      </c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>
        <v>2</v>
      </c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>
        <v>1</v>
      </c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57">
        <v>5</v>
      </c>
      <c r="NO90" s="13">
        <v>158</v>
      </c>
    </row>
    <row r="91" spans="1:379">
      <c r="A91" s="8" t="s">
        <v>102</v>
      </c>
      <c r="B91" s="235">
        <f t="shared" si="129"/>
        <v>73</v>
      </c>
      <c r="C91" s="235">
        <f t="shared" si="130"/>
        <v>75</v>
      </c>
      <c r="D91" s="235">
        <f t="shared" si="131"/>
        <v>128</v>
      </c>
      <c r="E91" s="235">
        <f t="shared" si="132"/>
        <v>129</v>
      </c>
      <c r="F91" s="235">
        <f t="shared" si="133"/>
        <v>213</v>
      </c>
      <c r="G91" s="235">
        <f t="shared" si="134"/>
        <v>268</v>
      </c>
      <c r="H91" s="235">
        <f t="shared" si="135"/>
        <v>222</v>
      </c>
      <c r="I91" s="235">
        <f t="shared" si="136"/>
        <v>248</v>
      </c>
      <c r="J91" s="235">
        <f t="shared" si="137"/>
        <v>198</v>
      </c>
      <c r="K91" s="235">
        <f t="shared" si="138"/>
        <v>236</v>
      </c>
      <c r="L91" s="235">
        <f t="shared" si="139"/>
        <v>150</v>
      </c>
      <c r="M91" s="235">
        <f t="shared" si="140"/>
        <v>181</v>
      </c>
      <c r="N91" s="235">
        <f t="shared" si="141"/>
        <v>104</v>
      </c>
      <c r="O91" s="235">
        <f t="shared" si="142"/>
        <v>101</v>
      </c>
      <c r="P91" s="235">
        <f t="shared" si="143"/>
        <v>89</v>
      </c>
      <c r="Q91" s="235">
        <f t="shared" si="144"/>
        <v>65</v>
      </c>
      <c r="R91" s="235">
        <f t="shared" si="145"/>
        <v>37</v>
      </c>
      <c r="S91" s="235">
        <f t="shared" si="146"/>
        <v>54</v>
      </c>
      <c r="T91" s="235">
        <f t="shared" si="147"/>
        <v>11</v>
      </c>
      <c r="U91" s="235">
        <f t="shared" si="148"/>
        <v>11</v>
      </c>
      <c r="W91" s="16" t="s">
        <v>97</v>
      </c>
      <c r="X91" s="616">
        <f t="shared" si="108"/>
        <v>45</v>
      </c>
      <c r="Y91" s="616">
        <f t="shared" si="109"/>
        <v>44</v>
      </c>
      <c r="Z91" s="616">
        <f t="shared" si="110"/>
        <v>76</v>
      </c>
      <c r="AA91" s="616">
        <f t="shared" si="111"/>
        <v>97</v>
      </c>
      <c r="AB91" s="616">
        <f t="shared" si="112"/>
        <v>150</v>
      </c>
      <c r="AC91" s="616">
        <f t="shared" si="113"/>
        <v>126</v>
      </c>
      <c r="AD91" s="616">
        <f t="shared" si="114"/>
        <v>115</v>
      </c>
      <c r="AE91" s="616">
        <f t="shared" si="115"/>
        <v>144</v>
      </c>
      <c r="AF91" s="616">
        <f t="shared" si="116"/>
        <v>96</v>
      </c>
      <c r="AG91" s="616">
        <f t="shared" si="117"/>
        <v>123</v>
      </c>
      <c r="AH91" s="616">
        <f t="shared" si="118"/>
        <v>87</v>
      </c>
      <c r="AI91" s="616">
        <f t="shared" si="119"/>
        <v>67</v>
      </c>
      <c r="AJ91" s="616">
        <f t="shared" si="120"/>
        <v>36</v>
      </c>
      <c r="AK91" s="616">
        <f t="shared" si="121"/>
        <v>39</v>
      </c>
      <c r="AL91" s="616">
        <f t="shared" si="122"/>
        <v>19</v>
      </c>
      <c r="AM91" s="616">
        <f t="shared" si="123"/>
        <v>26</v>
      </c>
      <c r="AN91" s="616">
        <f t="shared" si="124"/>
        <v>11</v>
      </c>
      <c r="AO91" s="616">
        <f t="shared" si="125"/>
        <v>16</v>
      </c>
      <c r="AP91" s="616">
        <f t="shared" si="126"/>
        <v>0</v>
      </c>
      <c r="AQ91" s="616">
        <f t="shared" si="127"/>
        <v>2</v>
      </c>
      <c r="AR91" s="616">
        <f t="shared" si="128"/>
        <v>8</v>
      </c>
      <c r="AT91" s="16" t="s">
        <v>97</v>
      </c>
      <c r="AU91" s="13">
        <v>2</v>
      </c>
      <c r="AV91" s="13">
        <v>4</v>
      </c>
      <c r="AW91" s="13">
        <v>4</v>
      </c>
      <c r="AX91" s="13">
        <v>5</v>
      </c>
      <c r="AY91" s="13">
        <v>1</v>
      </c>
      <c r="AZ91" s="13">
        <v>6</v>
      </c>
      <c r="BA91" s="13">
        <v>4</v>
      </c>
      <c r="BB91" s="13">
        <v>5</v>
      </c>
      <c r="BC91" s="13">
        <v>5</v>
      </c>
      <c r="BD91" s="13">
        <v>8</v>
      </c>
      <c r="BE91" s="13">
        <v>4</v>
      </c>
      <c r="BF91" s="13">
        <v>5</v>
      </c>
      <c r="BG91" s="13">
        <v>8</v>
      </c>
      <c r="BH91" s="13">
        <v>3</v>
      </c>
      <c r="BI91" s="13">
        <v>10</v>
      </c>
      <c r="BJ91" s="13">
        <v>9</v>
      </c>
      <c r="BK91" s="13">
        <v>14</v>
      </c>
      <c r="BL91" s="13">
        <v>15</v>
      </c>
      <c r="BM91" s="13">
        <v>11</v>
      </c>
      <c r="BN91" s="13">
        <v>18</v>
      </c>
      <c r="BO91" s="13">
        <v>12</v>
      </c>
      <c r="BP91" s="13">
        <v>13</v>
      </c>
      <c r="BQ91" s="13">
        <v>14</v>
      </c>
      <c r="BR91" s="13">
        <v>16</v>
      </c>
      <c r="BS91" s="13">
        <v>10</v>
      </c>
      <c r="BT91" s="13">
        <v>10</v>
      </c>
      <c r="BU91" s="13">
        <v>18</v>
      </c>
      <c r="BV91" s="13">
        <v>18</v>
      </c>
      <c r="BW91" s="13">
        <v>6</v>
      </c>
      <c r="BX91" s="13">
        <v>9</v>
      </c>
      <c r="BY91" s="13">
        <v>8</v>
      </c>
      <c r="BZ91" s="13">
        <v>14</v>
      </c>
      <c r="CA91" s="13">
        <v>17</v>
      </c>
      <c r="CB91" s="13">
        <v>13</v>
      </c>
      <c r="CC91" s="13">
        <v>16</v>
      </c>
      <c r="CD91" s="13">
        <v>13</v>
      </c>
      <c r="CE91" s="13">
        <v>9</v>
      </c>
      <c r="CF91" s="13">
        <v>17</v>
      </c>
      <c r="CG91" s="13">
        <v>17</v>
      </c>
      <c r="CH91" s="13">
        <v>20</v>
      </c>
      <c r="CI91" s="13">
        <v>11</v>
      </c>
      <c r="CJ91" s="13">
        <v>12</v>
      </c>
      <c r="CK91" s="13">
        <v>16</v>
      </c>
      <c r="CL91" s="13">
        <v>16</v>
      </c>
      <c r="CM91" s="13">
        <v>12</v>
      </c>
      <c r="CN91" s="13">
        <v>10</v>
      </c>
      <c r="CO91" s="13">
        <v>13</v>
      </c>
      <c r="CP91" s="13">
        <v>11</v>
      </c>
      <c r="CQ91" s="13">
        <v>13</v>
      </c>
      <c r="CR91" s="13">
        <v>9</v>
      </c>
      <c r="CS91" s="13">
        <v>14</v>
      </c>
      <c r="CT91" s="13">
        <v>12</v>
      </c>
      <c r="CU91" s="13">
        <v>9</v>
      </c>
      <c r="CV91" s="13">
        <v>5</v>
      </c>
      <c r="CW91" s="13">
        <v>2</v>
      </c>
      <c r="CX91" s="13">
        <v>9</v>
      </c>
      <c r="CY91" s="13">
        <v>4</v>
      </c>
      <c r="CZ91" s="13">
        <v>4</v>
      </c>
      <c r="DA91" s="13">
        <v>6</v>
      </c>
      <c r="DB91" s="13">
        <v>2</v>
      </c>
      <c r="DC91" s="13">
        <v>10</v>
      </c>
      <c r="DD91" s="13">
        <v>3</v>
      </c>
      <c r="DE91" s="13">
        <v>2</v>
      </c>
      <c r="DF91" s="13">
        <v>4</v>
      </c>
      <c r="DG91" s="13">
        <v>2</v>
      </c>
      <c r="DH91" s="13">
        <v>4</v>
      </c>
      <c r="DI91" s="13">
        <v>4</v>
      </c>
      <c r="DJ91" s="13">
        <v>1</v>
      </c>
      <c r="DK91" s="13">
        <v>3</v>
      </c>
      <c r="DL91" s="13">
        <v>6</v>
      </c>
      <c r="DM91" s="13">
        <v>2</v>
      </c>
      <c r="DN91" s="13">
        <v>2</v>
      </c>
      <c r="DO91" s="13">
        <v>4</v>
      </c>
      <c r="DP91" s="13">
        <v>3</v>
      </c>
      <c r="DQ91" s="13">
        <v>1</v>
      </c>
      <c r="DR91" s="13">
        <v>3</v>
      </c>
      <c r="DS91" s="13"/>
      <c r="DT91" s="13">
        <v>2</v>
      </c>
      <c r="DU91" s="13">
        <v>5</v>
      </c>
      <c r="DV91" s="13">
        <v>4</v>
      </c>
      <c r="DW91" s="13">
        <v>3</v>
      </c>
      <c r="DX91" s="13"/>
      <c r="DY91" s="13">
        <v>3</v>
      </c>
      <c r="DZ91" s="13">
        <v>2</v>
      </c>
      <c r="EA91" s="13"/>
      <c r="EB91" s="13">
        <v>2</v>
      </c>
      <c r="EC91" s="13">
        <v>2</v>
      </c>
      <c r="ED91" s="13">
        <v>2</v>
      </c>
      <c r="EE91" s="13">
        <v>1</v>
      </c>
      <c r="EF91" s="13">
        <v>1</v>
      </c>
      <c r="EG91" s="13">
        <v>1</v>
      </c>
      <c r="EH91" s="13"/>
      <c r="EI91" s="13"/>
      <c r="EJ91" s="13"/>
      <c r="EK91" s="13">
        <v>1</v>
      </c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57">
        <v>684</v>
      </c>
      <c r="FD91" s="13">
        <v>684</v>
      </c>
      <c r="FE91" s="16" t="s">
        <v>97</v>
      </c>
      <c r="FF91" s="13">
        <v>2</v>
      </c>
      <c r="FG91" s="13">
        <v>2</v>
      </c>
      <c r="FH91" s="13">
        <v>6</v>
      </c>
      <c r="FI91" s="13">
        <v>7</v>
      </c>
      <c r="FJ91" s="13">
        <v>2</v>
      </c>
      <c r="FK91" s="13">
        <v>2</v>
      </c>
      <c r="FL91" s="13">
        <v>5</v>
      </c>
      <c r="FM91" s="13">
        <v>9</v>
      </c>
      <c r="FN91" s="13">
        <v>2</v>
      </c>
      <c r="FO91" s="13">
        <v>8</v>
      </c>
      <c r="FP91" s="13">
        <v>5</v>
      </c>
      <c r="FQ91" s="13">
        <v>3</v>
      </c>
      <c r="FR91" s="13">
        <v>4</v>
      </c>
      <c r="FS91" s="13">
        <v>5</v>
      </c>
      <c r="FT91" s="13">
        <v>7</v>
      </c>
      <c r="FU91" s="13">
        <v>7</v>
      </c>
      <c r="FV91" s="13">
        <v>11</v>
      </c>
      <c r="FW91" s="13">
        <v>14</v>
      </c>
      <c r="FX91" s="13">
        <v>11</v>
      </c>
      <c r="FY91" s="13">
        <v>9</v>
      </c>
      <c r="FZ91" s="13">
        <v>16</v>
      </c>
      <c r="GA91" s="13">
        <v>12</v>
      </c>
      <c r="GB91" s="13">
        <v>19</v>
      </c>
      <c r="GC91" s="13">
        <v>11</v>
      </c>
      <c r="GD91" s="13">
        <v>13</v>
      </c>
      <c r="GE91" s="13">
        <v>14</v>
      </c>
      <c r="GF91" s="13">
        <v>13</v>
      </c>
      <c r="GG91" s="13">
        <v>15</v>
      </c>
      <c r="GH91" s="13">
        <v>22</v>
      </c>
      <c r="GI91" s="13">
        <v>15</v>
      </c>
      <c r="GJ91" s="13">
        <v>16</v>
      </c>
      <c r="GK91" s="13">
        <v>10</v>
      </c>
      <c r="GL91" s="13">
        <v>12</v>
      </c>
      <c r="GM91" s="13">
        <v>13</v>
      </c>
      <c r="GN91" s="13">
        <v>8</v>
      </c>
      <c r="GO91" s="13">
        <v>10</v>
      </c>
      <c r="GP91" s="13">
        <v>16</v>
      </c>
      <c r="GQ91" s="13">
        <v>9</v>
      </c>
      <c r="GR91" s="13">
        <v>14</v>
      </c>
      <c r="GS91" s="13">
        <v>7</v>
      </c>
      <c r="GT91" s="13">
        <v>11</v>
      </c>
      <c r="GU91" s="13">
        <v>9</v>
      </c>
      <c r="GV91" s="13">
        <v>14</v>
      </c>
      <c r="GW91" s="13">
        <v>9</v>
      </c>
      <c r="GX91" s="13">
        <v>7</v>
      </c>
      <c r="GY91" s="13">
        <v>9</v>
      </c>
      <c r="GZ91" s="13">
        <v>8</v>
      </c>
      <c r="HA91" s="13">
        <v>6</v>
      </c>
      <c r="HB91" s="13">
        <v>9</v>
      </c>
      <c r="HC91" s="13">
        <v>14</v>
      </c>
      <c r="HD91" s="13">
        <v>12</v>
      </c>
      <c r="HE91" s="13">
        <v>9</v>
      </c>
      <c r="HF91" s="13">
        <v>9</v>
      </c>
      <c r="HG91" s="13">
        <v>12</v>
      </c>
      <c r="HH91" s="13">
        <v>9</v>
      </c>
      <c r="HI91" s="13">
        <v>8</v>
      </c>
      <c r="HJ91" s="13">
        <v>6</v>
      </c>
      <c r="HK91" s="13">
        <v>5</v>
      </c>
      <c r="HL91" s="13">
        <v>7</v>
      </c>
      <c r="HM91" s="13">
        <v>10</v>
      </c>
      <c r="HN91" s="13">
        <v>4</v>
      </c>
      <c r="HO91" s="13">
        <v>5</v>
      </c>
      <c r="HP91" s="13"/>
      <c r="HQ91" s="13">
        <v>3</v>
      </c>
      <c r="HR91" s="13">
        <v>8</v>
      </c>
      <c r="HS91" s="13">
        <v>6</v>
      </c>
      <c r="HT91" s="13">
        <v>5</v>
      </c>
      <c r="HU91" s="13">
        <v>3</v>
      </c>
      <c r="HV91" s="13">
        <v>1</v>
      </c>
      <c r="HW91" s="13">
        <v>1</v>
      </c>
      <c r="HX91" s="13">
        <v>3</v>
      </c>
      <c r="HY91" s="13">
        <v>1</v>
      </c>
      <c r="HZ91" s="13">
        <v>3</v>
      </c>
      <c r="IA91" s="13">
        <v>1</v>
      </c>
      <c r="IB91" s="13">
        <v>3</v>
      </c>
      <c r="IC91" s="13">
        <v>4</v>
      </c>
      <c r="ID91" s="13">
        <v>2</v>
      </c>
      <c r="IE91" s="13"/>
      <c r="IF91" s="13"/>
      <c r="IG91" s="13">
        <v>2</v>
      </c>
      <c r="IH91" s="13">
        <v>5</v>
      </c>
      <c r="II91" s="13">
        <v>1</v>
      </c>
      <c r="IJ91" s="13"/>
      <c r="IK91" s="13">
        <v>1</v>
      </c>
      <c r="IL91" s="13"/>
      <c r="IM91" s="13"/>
      <c r="IN91" s="13">
        <v>1</v>
      </c>
      <c r="IO91" s="13">
        <v>2</v>
      </c>
      <c r="IP91" s="13">
        <v>1</v>
      </c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57">
        <v>635</v>
      </c>
      <c r="JJ91" s="13"/>
      <c r="JK91" s="13"/>
      <c r="JL91" s="13"/>
      <c r="JM91" s="13"/>
      <c r="JN91" s="13"/>
      <c r="JO91" s="13">
        <v>1</v>
      </c>
      <c r="JP91" s="13"/>
      <c r="JQ91" s="13">
        <v>1</v>
      </c>
      <c r="JR91" s="13"/>
      <c r="JS91" s="13">
        <v>1</v>
      </c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>
        <v>1</v>
      </c>
      <c r="KE91" s="13"/>
      <c r="KF91" s="13"/>
      <c r="KG91" s="13"/>
      <c r="KH91" s="13"/>
      <c r="KI91" s="13"/>
      <c r="KJ91" s="13"/>
      <c r="KK91" s="13"/>
      <c r="KL91" s="13"/>
      <c r="KM91" s="13">
        <v>1</v>
      </c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>
        <v>2</v>
      </c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>
        <v>1</v>
      </c>
      <c r="NN91" s="57">
        <v>8</v>
      </c>
      <c r="NO91" s="13">
        <v>643</v>
      </c>
    </row>
    <row r="92" spans="1:379">
      <c r="A92" s="8" t="s">
        <v>103</v>
      </c>
      <c r="B92" s="235">
        <f t="shared" si="129"/>
        <v>40</v>
      </c>
      <c r="C92" s="235">
        <f t="shared" si="130"/>
        <v>45</v>
      </c>
      <c r="D92" s="235">
        <f t="shared" si="131"/>
        <v>157</v>
      </c>
      <c r="E92" s="235">
        <f t="shared" si="132"/>
        <v>153</v>
      </c>
      <c r="F92" s="235">
        <f t="shared" si="133"/>
        <v>275</v>
      </c>
      <c r="G92" s="235">
        <f t="shared" si="134"/>
        <v>338</v>
      </c>
      <c r="H92" s="235">
        <f t="shared" si="135"/>
        <v>310</v>
      </c>
      <c r="I92" s="235">
        <f t="shared" si="136"/>
        <v>344</v>
      </c>
      <c r="J92" s="235">
        <f t="shared" si="137"/>
        <v>256</v>
      </c>
      <c r="K92" s="235">
        <f t="shared" si="138"/>
        <v>323</v>
      </c>
      <c r="L92" s="235">
        <f t="shared" si="139"/>
        <v>227</v>
      </c>
      <c r="M92" s="235">
        <f t="shared" si="140"/>
        <v>241</v>
      </c>
      <c r="N92" s="235">
        <f t="shared" si="141"/>
        <v>157</v>
      </c>
      <c r="O92" s="235">
        <f t="shared" si="142"/>
        <v>160</v>
      </c>
      <c r="P92" s="235">
        <f t="shared" si="143"/>
        <v>106</v>
      </c>
      <c r="Q92" s="235">
        <f t="shared" si="144"/>
        <v>83</v>
      </c>
      <c r="R92" s="235">
        <f t="shared" si="145"/>
        <v>37</v>
      </c>
      <c r="S92" s="235">
        <f t="shared" si="146"/>
        <v>57</v>
      </c>
      <c r="T92" s="235">
        <f t="shared" si="147"/>
        <v>6</v>
      </c>
      <c r="U92" s="235">
        <f t="shared" si="148"/>
        <v>19</v>
      </c>
      <c r="W92" s="16" t="s">
        <v>98</v>
      </c>
      <c r="X92" s="616">
        <f t="shared" si="108"/>
        <v>3</v>
      </c>
      <c r="Y92" s="616">
        <f t="shared" si="109"/>
        <v>5</v>
      </c>
      <c r="Z92" s="616">
        <f t="shared" si="110"/>
        <v>44</v>
      </c>
      <c r="AA92" s="616">
        <f t="shared" si="111"/>
        <v>41</v>
      </c>
      <c r="AB92" s="616">
        <f t="shared" si="112"/>
        <v>96</v>
      </c>
      <c r="AC92" s="616">
        <f t="shared" si="113"/>
        <v>98</v>
      </c>
      <c r="AD92" s="616">
        <f t="shared" si="114"/>
        <v>99</v>
      </c>
      <c r="AE92" s="616">
        <f t="shared" si="115"/>
        <v>117</v>
      </c>
      <c r="AF92" s="616">
        <f t="shared" si="116"/>
        <v>106</v>
      </c>
      <c r="AG92" s="616">
        <f t="shared" si="117"/>
        <v>106</v>
      </c>
      <c r="AH92" s="616">
        <f t="shared" si="118"/>
        <v>85</v>
      </c>
      <c r="AI92" s="616">
        <f t="shared" si="119"/>
        <v>82</v>
      </c>
      <c r="AJ92" s="616">
        <f t="shared" si="120"/>
        <v>50</v>
      </c>
      <c r="AK92" s="616">
        <f t="shared" si="121"/>
        <v>53</v>
      </c>
      <c r="AL92" s="616">
        <f t="shared" si="122"/>
        <v>45</v>
      </c>
      <c r="AM92" s="616">
        <f t="shared" si="123"/>
        <v>39</v>
      </c>
      <c r="AN92" s="616">
        <f t="shared" si="124"/>
        <v>24</v>
      </c>
      <c r="AO92" s="616">
        <f t="shared" si="125"/>
        <v>37</v>
      </c>
      <c r="AP92" s="616">
        <f t="shared" si="126"/>
        <v>6</v>
      </c>
      <c r="AQ92" s="616">
        <f t="shared" si="127"/>
        <v>10</v>
      </c>
      <c r="AR92" s="616">
        <f t="shared" si="128"/>
        <v>9</v>
      </c>
      <c r="AT92" s="16" t="s">
        <v>98</v>
      </c>
      <c r="AU92" s="13"/>
      <c r="AV92" s="13">
        <v>1</v>
      </c>
      <c r="AW92" s="13">
        <v>1</v>
      </c>
      <c r="AX92" s="13">
        <v>1</v>
      </c>
      <c r="AY92" s="13"/>
      <c r="AZ92" s="13"/>
      <c r="BA92" s="13"/>
      <c r="BB92" s="13"/>
      <c r="BC92" s="13">
        <v>1</v>
      </c>
      <c r="BD92" s="13">
        <v>1</v>
      </c>
      <c r="BE92" s="13"/>
      <c r="BF92" s="13">
        <v>2</v>
      </c>
      <c r="BG92" s="13">
        <v>2</v>
      </c>
      <c r="BH92" s="13">
        <v>3</v>
      </c>
      <c r="BI92" s="13">
        <v>2</v>
      </c>
      <c r="BJ92" s="13">
        <v>4</v>
      </c>
      <c r="BK92" s="13">
        <v>7</v>
      </c>
      <c r="BL92" s="13">
        <v>6</v>
      </c>
      <c r="BM92" s="13">
        <v>5</v>
      </c>
      <c r="BN92" s="13">
        <v>10</v>
      </c>
      <c r="BO92" s="13">
        <v>9</v>
      </c>
      <c r="BP92" s="13">
        <v>11</v>
      </c>
      <c r="BQ92" s="13">
        <v>8</v>
      </c>
      <c r="BR92" s="13">
        <v>9</v>
      </c>
      <c r="BS92" s="13">
        <v>10</v>
      </c>
      <c r="BT92" s="13">
        <v>12</v>
      </c>
      <c r="BU92" s="13">
        <v>8</v>
      </c>
      <c r="BV92" s="13">
        <v>10</v>
      </c>
      <c r="BW92" s="13">
        <v>7</v>
      </c>
      <c r="BX92" s="13">
        <v>14</v>
      </c>
      <c r="BY92" s="13">
        <v>13</v>
      </c>
      <c r="BZ92" s="13">
        <v>13</v>
      </c>
      <c r="CA92" s="13">
        <v>8</v>
      </c>
      <c r="CB92" s="13">
        <v>9</v>
      </c>
      <c r="CC92" s="13">
        <v>13</v>
      </c>
      <c r="CD92" s="13">
        <v>9</v>
      </c>
      <c r="CE92" s="13">
        <v>12</v>
      </c>
      <c r="CF92" s="13">
        <v>12</v>
      </c>
      <c r="CG92" s="13">
        <v>14</v>
      </c>
      <c r="CH92" s="13">
        <v>14</v>
      </c>
      <c r="CI92" s="13">
        <v>15</v>
      </c>
      <c r="CJ92" s="13">
        <v>8</v>
      </c>
      <c r="CK92" s="13">
        <v>6</v>
      </c>
      <c r="CL92" s="13">
        <v>14</v>
      </c>
      <c r="CM92" s="13">
        <v>10</v>
      </c>
      <c r="CN92" s="13">
        <v>17</v>
      </c>
      <c r="CO92" s="13">
        <v>8</v>
      </c>
      <c r="CP92" s="13">
        <v>9</v>
      </c>
      <c r="CQ92" s="13">
        <v>8</v>
      </c>
      <c r="CR92" s="13">
        <v>11</v>
      </c>
      <c r="CS92" s="13">
        <v>6</v>
      </c>
      <c r="CT92" s="13">
        <v>8</v>
      </c>
      <c r="CU92" s="13">
        <v>17</v>
      </c>
      <c r="CV92" s="13">
        <v>7</v>
      </c>
      <c r="CW92" s="13">
        <v>8</v>
      </c>
      <c r="CX92" s="13">
        <v>7</v>
      </c>
      <c r="CY92" s="13">
        <v>9</v>
      </c>
      <c r="CZ92" s="13">
        <v>9</v>
      </c>
      <c r="DA92" s="13">
        <v>7</v>
      </c>
      <c r="DB92" s="13">
        <v>4</v>
      </c>
      <c r="DC92" s="13">
        <v>5</v>
      </c>
      <c r="DD92" s="13">
        <v>7</v>
      </c>
      <c r="DE92" s="13">
        <v>6</v>
      </c>
      <c r="DF92" s="13">
        <v>6</v>
      </c>
      <c r="DG92" s="13">
        <v>8</v>
      </c>
      <c r="DH92" s="13">
        <v>3</v>
      </c>
      <c r="DI92" s="13">
        <v>4</v>
      </c>
      <c r="DJ92" s="13">
        <v>5</v>
      </c>
      <c r="DK92" s="13">
        <v>4</v>
      </c>
      <c r="DL92" s="13">
        <v>5</v>
      </c>
      <c r="DM92" s="13">
        <v>3</v>
      </c>
      <c r="DN92" s="13">
        <v>3</v>
      </c>
      <c r="DO92" s="13">
        <v>6</v>
      </c>
      <c r="DP92" s="13">
        <v>2</v>
      </c>
      <c r="DQ92" s="13">
        <v>6</v>
      </c>
      <c r="DR92" s="13">
        <v>2</v>
      </c>
      <c r="DS92" s="13">
        <v>2</v>
      </c>
      <c r="DT92" s="13">
        <v>4</v>
      </c>
      <c r="DU92" s="13">
        <v>4</v>
      </c>
      <c r="DV92" s="13">
        <v>7</v>
      </c>
      <c r="DW92" s="13">
        <v>6</v>
      </c>
      <c r="DX92" s="13">
        <v>5</v>
      </c>
      <c r="DY92" s="13">
        <v>7</v>
      </c>
      <c r="DZ92" s="13"/>
      <c r="EA92" s="13">
        <v>5</v>
      </c>
      <c r="EB92" s="13"/>
      <c r="EC92" s="13">
        <v>2</v>
      </c>
      <c r="ED92" s="13">
        <v>4</v>
      </c>
      <c r="EE92" s="13">
        <v>4</v>
      </c>
      <c r="EF92" s="13">
        <v>4</v>
      </c>
      <c r="EG92" s="13">
        <v>3</v>
      </c>
      <c r="EH92" s="13"/>
      <c r="EI92" s="13">
        <v>1</v>
      </c>
      <c r="EJ92" s="13"/>
      <c r="EK92" s="13">
        <v>3</v>
      </c>
      <c r="EL92" s="13"/>
      <c r="EM92" s="13"/>
      <c r="EN92" s="13">
        <v>2</v>
      </c>
      <c r="EO92" s="13"/>
      <c r="EP92" s="13"/>
      <c r="EQ92" s="13"/>
      <c r="ER92" s="13"/>
      <c r="ES92" s="13"/>
      <c r="ET92" s="13">
        <v>1</v>
      </c>
      <c r="EU92" s="13"/>
      <c r="EV92" s="13"/>
      <c r="EW92" s="13"/>
      <c r="EX92" s="13"/>
      <c r="EY92" s="13"/>
      <c r="EZ92" s="13"/>
      <c r="FA92" s="13"/>
      <c r="FB92" s="13"/>
      <c r="FC92" s="57">
        <v>588</v>
      </c>
      <c r="FD92" s="13">
        <v>588</v>
      </c>
      <c r="FE92" s="16" t="s">
        <v>98</v>
      </c>
      <c r="FF92" s="13"/>
      <c r="FG92" s="13"/>
      <c r="FH92" s="13"/>
      <c r="FI92" s="13"/>
      <c r="FJ92" s="13"/>
      <c r="FK92" s="13">
        <v>1</v>
      </c>
      <c r="FL92" s="13"/>
      <c r="FM92" s="13"/>
      <c r="FN92" s="13">
        <v>2</v>
      </c>
      <c r="FO92" s="13"/>
      <c r="FP92" s="13">
        <v>1</v>
      </c>
      <c r="FQ92" s="13">
        <v>3</v>
      </c>
      <c r="FR92" s="13"/>
      <c r="FS92" s="13">
        <v>4</v>
      </c>
      <c r="FT92" s="13">
        <v>2</v>
      </c>
      <c r="FU92" s="13">
        <v>4</v>
      </c>
      <c r="FV92" s="13">
        <v>5</v>
      </c>
      <c r="FW92" s="13">
        <v>6</v>
      </c>
      <c r="FX92" s="13">
        <v>7</v>
      </c>
      <c r="FY92" s="13">
        <v>12</v>
      </c>
      <c r="FZ92" s="13">
        <v>7</v>
      </c>
      <c r="GA92" s="13">
        <v>2</v>
      </c>
      <c r="GB92" s="13">
        <v>9</v>
      </c>
      <c r="GC92" s="13">
        <v>8</v>
      </c>
      <c r="GD92" s="13">
        <v>12</v>
      </c>
      <c r="GE92" s="13">
        <v>14</v>
      </c>
      <c r="GF92" s="13">
        <v>15</v>
      </c>
      <c r="GG92" s="13">
        <v>6</v>
      </c>
      <c r="GH92" s="13">
        <v>10</v>
      </c>
      <c r="GI92" s="13">
        <v>13</v>
      </c>
      <c r="GJ92" s="13">
        <v>11</v>
      </c>
      <c r="GK92" s="13">
        <v>7</v>
      </c>
      <c r="GL92" s="13">
        <v>10</v>
      </c>
      <c r="GM92" s="13">
        <v>15</v>
      </c>
      <c r="GN92" s="13">
        <v>12</v>
      </c>
      <c r="GO92" s="13">
        <v>10</v>
      </c>
      <c r="GP92" s="13">
        <v>12</v>
      </c>
      <c r="GQ92" s="13">
        <v>4</v>
      </c>
      <c r="GR92" s="13">
        <v>7</v>
      </c>
      <c r="GS92" s="13">
        <v>11</v>
      </c>
      <c r="GT92" s="13">
        <v>14</v>
      </c>
      <c r="GU92" s="13">
        <v>10</v>
      </c>
      <c r="GV92" s="13">
        <v>12</v>
      </c>
      <c r="GW92" s="13">
        <v>8</v>
      </c>
      <c r="GX92" s="13">
        <v>12</v>
      </c>
      <c r="GY92" s="13">
        <v>8</v>
      </c>
      <c r="GZ92" s="13">
        <v>5</v>
      </c>
      <c r="HA92" s="13">
        <v>16</v>
      </c>
      <c r="HB92" s="13">
        <v>13</v>
      </c>
      <c r="HC92" s="13">
        <v>8</v>
      </c>
      <c r="HD92" s="13">
        <v>10</v>
      </c>
      <c r="HE92" s="13">
        <v>6</v>
      </c>
      <c r="HF92" s="13">
        <v>7</v>
      </c>
      <c r="HG92" s="13">
        <v>12</v>
      </c>
      <c r="HH92" s="13">
        <v>6</v>
      </c>
      <c r="HI92" s="13">
        <v>4</v>
      </c>
      <c r="HJ92" s="13">
        <v>13</v>
      </c>
      <c r="HK92" s="13">
        <v>9</v>
      </c>
      <c r="HL92" s="13">
        <v>10</v>
      </c>
      <c r="HM92" s="13">
        <v>8</v>
      </c>
      <c r="HN92" s="13">
        <v>7</v>
      </c>
      <c r="HO92" s="13">
        <v>9</v>
      </c>
      <c r="HP92" s="13">
        <v>7</v>
      </c>
      <c r="HQ92" s="13">
        <v>1</v>
      </c>
      <c r="HR92" s="13">
        <v>3</v>
      </c>
      <c r="HS92" s="13">
        <v>2</v>
      </c>
      <c r="HT92" s="13">
        <v>6</v>
      </c>
      <c r="HU92" s="13">
        <v>3</v>
      </c>
      <c r="HV92" s="13">
        <v>9</v>
      </c>
      <c r="HW92" s="13">
        <v>3</v>
      </c>
      <c r="HX92" s="13">
        <v>5</v>
      </c>
      <c r="HY92" s="13">
        <v>4</v>
      </c>
      <c r="HZ92" s="13">
        <v>6</v>
      </c>
      <c r="IA92" s="13">
        <v>4</v>
      </c>
      <c r="IB92" s="13">
        <v>3</v>
      </c>
      <c r="IC92" s="13">
        <v>2</v>
      </c>
      <c r="ID92" s="13">
        <v>9</v>
      </c>
      <c r="IE92" s="13">
        <v>6</v>
      </c>
      <c r="IF92" s="13">
        <v>4</v>
      </c>
      <c r="IG92" s="13">
        <v>2</v>
      </c>
      <c r="IH92" s="13">
        <v>1</v>
      </c>
      <c r="II92" s="13">
        <v>5</v>
      </c>
      <c r="IJ92" s="13">
        <v>4</v>
      </c>
      <c r="IK92" s="13">
        <v>3</v>
      </c>
      <c r="IL92" s="13">
        <v>2</v>
      </c>
      <c r="IM92" s="13">
        <v>2</v>
      </c>
      <c r="IN92" s="13">
        <v>1</v>
      </c>
      <c r="IO92" s="13">
        <v>1</v>
      </c>
      <c r="IP92" s="13">
        <v>1</v>
      </c>
      <c r="IQ92" s="13">
        <v>4</v>
      </c>
      <c r="IR92" s="13">
        <v>1</v>
      </c>
      <c r="IS92" s="13">
        <v>1</v>
      </c>
      <c r="IT92" s="13">
        <v>3</v>
      </c>
      <c r="IU92" s="13"/>
      <c r="IV92" s="13">
        <v>1</v>
      </c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57">
        <v>558</v>
      </c>
      <c r="JJ92" s="13"/>
      <c r="JK92" s="13"/>
      <c r="JL92" s="13"/>
      <c r="JM92" s="13"/>
      <c r="JN92" s="13">
        <v>1</v>
      </c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>
        <v>1</v>
      </c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>
        <v>1</v>
      </c>
      <c r="MJ92" s="13"/>
      <c r="MK92" s="13"/>
      <c r="ML92" s="13"/>
      <c r="MM92" s="13"/>
      <c r="MN92" s="13"/>
      <c r="MO92" s="13"/>
      <c r="MP92" s="13"/>
      <c r="MQ92" s="13"/>
      <c r="MR92" s="13">
        <v>3</v>
      </c>
      <c r="MS92" s="13"/>
      <c r="MT92" s="13"/>
      <c r="MU92" s="13"/>
      <c r="MV92" s="13"/>
      <c r="MW92" s="13">
        <v>1</v>
      </c>
      <c r="MX92" s="13"/>
      <c r="MY92" s="13"/>
      <c r="MZ92" s="13">
        <v>1</v>
      </c>
      <c r="NA92" s="13"/>
      <c r="NB92" s="13"/>
      <c r="NC92" s="13"/>
      <c r="ND92" s="13">
        <v>1</v>
      </c>
      <c r="NE92" s="13"/>
      <c r="NF92" s="13"/>
      <c r="NG92" s="13"/>
      <c r="NH92" s="13"/>
      <c r="NI92" s="13"/>
      <c r="NJ92" s="13"/>
      <c r="NK92" s="13"/>
      <c r="NL92" s="13"/>
      <c r="NM92" s="13"/>
      <c r="NN92" s="57">
        <v>9</v>
      </c>
      <c r="NO92" s="13">
        <v>567</v>
      </c>
    </row>
    <row r="93" spans="1:379">
      <c r="A93" s="8" t="s">
        <v>201</v>
      </c>
      <c r="B93" s="235">
        <f t="shared" si="129"/>
        <v>32</v>
      </c>
      <c r="C93" s="235">
        <f t="shared" si="130"/>
        <v>29</v>
      </c>
      <c r="D93" s="235">
        <f t="shared" si="131"/>
        <v>50</v>
      </c>
      <c r="E93" s="235">
        <f t="shared" si="132"/>
        <v>69</v>
      </c>
      <c r="F93" s="235">
        <f t="shared" si="133"/>
        <v>75</v>
      </c>
      <c r="G93" s="235">
        <f t="shared" si="134"/>
        <v>101</v>
      </c>
      <c r="H93" s="235">
        <f t="shared" si="135"/>
        <v>111</v>
      </c>
      <c r="I93" s="235">
        <f t="shared" si="136"/>
        <v>137</v>
      </c>
      <c r="J93" s="235">
        <f t="shared" si="137"/>
        <v>118</v>
      </c>
      <c r="K93" s="235">
        <f t="shared" si="138"/>
        <v>122</v>
      </c>
      <c r="L93" s="235">
        <f t="shared" si="139"/>
        <v>83</v>
      </c>
      <c r="M93" s="235">
        <f t="shared" si="140"/>
        <v>94</v>
      </c>
      <c r="N93" s="235">
        <f t="shared" si="141"/>
        <v>63</v>
      </c>
      <c r="O93" s="235">
        <f t="shared" si="142"/>
        <v>42</v>
      </c>
      <c r="P93" s="235">
        <f t="shared" si="143"/>
        <v>35</v>
      </c>
      <c r="Q93" s="235">
        <f t="shared" si="144"/>
        <v>27</v>
      </c>
      <c r="R93" s="235">
        <f t="shared" si="145"/>
        <v>13</v>
      </c>
      <c r="S93" s="235">
        <f t="shared" si="146"/>
        <v>27</v>
      </c>
      <c r="T93" s="235">
        <f t="shared" si="147"/>
        <v>2</v>
      </c>
      <c r="U93" s="235">
        <f t="shared" si="148"/>
        <v>3</v>
      </c>
      <c r="W93" s="16" t="s">
        <v>198</v>
      </c>
      <c r="X93" s="616">
        <f t="shared" si="108"/>
        <v>533</v>
      </c>
      <c r="Y93" s="616">
        <f t="shared" si="109"/>
        <v>536</v>
      </c>
      <c r="Z93" s="616">
        <f t="shared" si="110"/>
        <v>1875</v>
      </c>
      <c r="AA93" s="616">
        <f t="shared" si="111"/>
        <v>2178</v>
      </c>
      <c r="AB93" s="616">
        <f t="shared" si="112"/>
        <v>7482</v>
      </c>
      <c r="AC93" s="616">
        <f t="shared" si="113"/>
        <v>8125</v>
      </c>
      <c r="AD93" s="616">
        <f t="shared" si="114"/>
        <v>8760</v>
      </c>
      <c r="AE93" s="616">
        <f t="shared" si="115"/>
        <v>9264</v>
      </c>
      <c r="AF93" s="616">
        <f t="shared" si="116"/>
        <v>7679</v>
      </c>
      <c r="AG93" s="616">
        <f t="shared" si="117"/>
        <v>7864</v>
      </c>
      <c r="AH93" s="616">
        <f t="shared" si="118"/>
        <v>5813</v>
      </c>
      <c r="AI93" s="616">
        <f t="shared" si="119"/>
        <v>5819</v>
      </c>
      <c r="AJ93" s="616">
        <f t="shared" si="120"/>
        <v>3493</v>
      </c>
      <c r="AK93" s="616">
        <f t="shared" si="121"/>
        <v>3353</v>
      </c>
      <c r="AL93" s="616">
        <f t="shared" si="122"/>
        <v>1823</v>
      </c>
      <c r="AM93" s="616">
        <f t="shared" si="123"/>
        <v>1879</v>
      </c>
      <c r="AN93" s="616">
        <f t="shared" si="124"/>
        <v>820</v>
      </c>
      <c r="AO93" s="616">
        <f t="shared" si="125"/>
        <v>1179</v>
      </c>
      <c r="AP93" s="616">
        <f t="shared" si="126"/>
        <v>178</v>
      </c>
      <c r="AQ93" s="616">
        <f t="shared" si="127"/>
        <v>584</v>
      </c>
      <c r="AR93" s="616">
        <f t="shared" si="128"/>
        <v>677</v>
      </c>
      <c r="AT93" s="16" t="s">
        <v>198</v>
      </c>
      <c r="AU93" s="13">
        <v>31</v>
      </c>
      <c r="AV93" s="13">
        <v>82</v>
      </c>
      <c r="AW93" s="13">
        <v>64</v>
      </c>
      <c r="AX93" s="13">
        <v>48</v>
      </c>
      <c r="AY93" s="13">
        <v>52</v>
      </c>
      <c r="AZ93" s="13">
        <v>44</v>
      </c>
      <c r="BA93" s="13">
        <v>41</v>
      </c>
      <c r="BB93" s="13">
        <v>62</v>
      </c>
      <c r="BC93" s="13">
        <v>64</v>
      </c>
      <c r="BD93" s="13">
        <v>48</v>
      </c>
      <c r="BE93" s="13">
        <v>62</v>
      </c>
      <c r="BF93" s="13">
        <v>74</v>
      </c>
      <c r="BG93" s="13">
        <v>112</v>
      </c>
      <c r="BH93" s="13">
        <v>118</v>
      </c>
      <c r="BI93" s="13">
        <v>146</v>
      </c>
      <c r="BJ93" s="13">
        <v>209</v>
      </c>
      <c r="BK93" s="13">
        <v>261</v>
      </c>
      <c r="BL93" s="13">
        <v>328</v>
      </c>
      <c r="BM93" s="13">
        <v>400</v>
      </c>
      <c r="BN93" s="13">
        <v>468</v>
      </c>
      <c r="BO93" s="13">
        <v>545</v>
      </c>
      <c r="BP93" s="13">
        <v>627</v>
      </c>
      <c r="BQ93" s="13">
        <v>654</v>
      </c>
      <c r="BR93" s="13">
        <v>740</v>
      </c>
      <c r="BS93" s="13">
        <v>793</v>
      </c>
      <c r="BT93" s="13">
        <v>936</v>
      </c>
      <c r="BU93" s="13">
        <v>899</v>
      </c>
      <c r="BV93" s="13">
        <v>905</v>
      </c>
      <c r="BW93" s="13">
        <v>974</v>
      </c>
      <c r="BX93" s="13">
        <v>1052</v>
      </c>
      <c r="BY93" s="13">
        <v>1017</v>
      </c>
      <c r="BZ93" s="13">
        <v>927</v>
      </c>
      <c r="CA93" s="13">
        <v>965</v>
      </c>
      <c r="CB93" s="13">
        <v>926</v>
      </c>
      <c r="CC93" s="13">
        <v>924</v>
      </c>
      <c r="CD93" s="13">
        <v>947</v>
      </c>
      <c r="CE93" s="13">
        <v>875</v>
      </c>
      <c r="CF93" s="13">
        <v>886</v>
      </c>
      <c r="CG93" s="13">
        <v>902</v>
      </c>
      <c r="CH93" s="13">
        <v>895</v>
      </c>
      <c r="CI93" s="13">
        <v>834</v>
      </c>
      <c r="CJ93" s="13">
        <v>834</v>
      </c>
      <c r="CK93" s="13">
        <v>870</v>
      </c>
      <c r="CL93" s="13">
        <v>816</v>
      </c>
      <c r="CM93" s="13">
        <v>831</v>
      </c>
      <c r="CN93" s="13">
        <v>788</v>
      </c>
      <c r="CO93" s="13">
        <v>748</v>
      </c>
      <c r="CP93" s="13">
        <v>693</v>
      </c>
      <c r="CQ93" s="13">
        <v>751</v>
      </c>
      <c r="CR93" s="13">
        <v>699</v>
      </c>
      <c r="CS93" s="13">
        <v>668</v>
      </c>
      <c r="CT93" s="13">
        <v>688</v>
      </c>
      <c r="CU93" s="13">
        <v>644</v>
      </c>
      <c r="CV93" s="13">
        <v>570</v>
      </c>
      <c r="CW93" s="13">
        <v>583</v>
      </c>
      <c r="CX93" s="13">
        <v>573</v>
      </c>
      <c r="CY93" s="13">
        <v>554</v>
      </c>
      <c r="CZ93" s="13">
        <v>550</v>
      </c>
      <c r="DA93" s="13">
        <v>516</v>
      </c>
      <c r="DB93" s="13">
        <v>473</v>
      </c>
      <c r="DC93" s="13">
        <v>417</v>
      </c>
      <c r="DD93" s="13">
        <v>384</v>
      </c>
      <c r="DE93" s="13">
        <v>388</v>
      </c>
      <c r="DF93" s="13">
        <v>379</v>
      </c>
      <c r="DG93" s="13">
        <v>330</v>
      </c>
      <c r="DH93" s="13">
        <v>314</v>
      </c>
      <c r="DI93" s="13">
        <v>309</v>
      </c>
      <c r="DJ93" s="13">
        <v>291</v>
      </c>
      <c r="DK93" s="13">
        <v>276</v>
      </c>
      <c r="DL93" s="13">
        <v>265</v>
      </c>
      <c r="DM93" s="13">
        <v>205</v>
      </c>
      <c r="DN93" s="13">
        <v>221</v>
      </c>
      <c r="DO93" s="13">
        <v>190</v>
      </c>
      <c r="DP93" s="13">
        <v>229</v>
      </c>
      <c r="DQ93" s="13">
        <v>195</v>
      </c>
      <c r="DR93" s="13">
        <v>178</v>
      </c>
      <c r="DS93" s="13">
        <v>179</v>
      </c>
      <c r="DT93" s="13">
        <v>179</v>
      </c>
      <c r="DU93" s="13">
        <v>140</v>
      </c>
      <c r="DV93" s="13">
        <v>163</v>
      </c>
      <c r="DW93" s="13">
        <v>149</v>
      </c>
      <c r="DX93" s="13">
        <v>133</v>
      </c>
      <c r="DY93" s="13">
        <v>131</v>
      </c>
      <c r="DZ93" s="13">
        <v>113</v>
      </c>
      <c r="EA93" s="13">
        <v>126</v>
      </c>
      <c r="EB93" s="13">
        <v>110</v>
      </c>
      <c r="EC93" s="13">
        <v>115</v>
      </c>
      <c r="ED93" s="13">
        <v>107</v>
      </c>
      <c r="EE93" s="13">
        <v>103</v>
      </c>
      <c r="EF93" s="13">
        <v>92</v>
      </c>
      <c r="EG93" s="13">
        <v>112</v>
      </c>
      <c r="EH93" s="13">
        <v>97</v>
      </c>
      <c r="EI93" s="13">
        <v>77</v>
      </c>
      <c r="EJ93" s="13">
        <v>64</v>
      </c>
      <c r="EK93" s="13">
        <v>63</v>
      </c>
      <c r="EL93" s="13">
        <v>48</v>
      </c>
      <c r="EM93" s="13">
        <v>41</v>
      </c>
      <c r="EN93" s="13">
        <v>18</v>
      </c>
      <c r="EO93" s="13">
        <v>23</v>
      </c>
      <c r="EP93" s="13">
        <v>14</v>
      </c>
      <c r="EQ93" s="13">
        <v>11</v>
      </c>
      <c r="ER93" s="13">
        <v>7</v>
      </c>
      <c r="ES93" s="13">
        <v>4</v>
      </c>
      <c r="ET93" s="13">
        <v>1</v>
      </c>
      <c r="EU93" s="13">
        <v>1</v>
      </c>
      <c r="EV93" s="13">
        <v>1</v>
      </c>
      <c r="EW93" s="13"/>
      <c r="EX93" s="13"/>
      <c r="EY93" s="13">
        <v>1</v>
      </c>
      <c r="EZ93" s="13"/>
      <c r="FA93" s="13">
        <v>1</v>
      </c>
      <c r="FB93" s="13">
        <v>6</v>
      </c>
      <c r="FC93" s="57">
        <v>40787</v>
      </c>
      <c r="FD93" s="13">
        <v>40787</v>
      </c>
      <c r="FE93" s="16" t="s">
        <v>198</v>
      </c>
      <c r="FF93" s="13">
        <v>28</v>
      </c>
      <c r="FG93" s="13">
        <v>86</v>
      </c>
      <c r="FH93" s="13">
        <v>90</v>
      </c>
      <c r="FI93" s="13">
        <v>51</v>
      </c>
      <c r="FJ93" s="13">
        <v>51</v>
      </c>
      <c r="FK93" s="13">
        <v>43</v>
      </c>
      <c r="FL93" s="13">
        <v>40</v>
      </c>
      <c r="FM93" s="13">
        <v>52</v>
      </c>
      <c r="FN93" s="13">
        <v>49</v>
      </c>
      <c r="FO93" s="13">
        <v>43</v>
      </c>
      <c r="FP93" s="13">
        <v>55</v>
      </c>
      <c r="FQ93" s="13">
        <v>93</v>
      </c>
      <c r="FR93" s="13">
        <v>81</v>
      </c>
      <c r="FS93" s="13">
        <v>95</v>
      </c>
      <c r="FT93" s="13">
        <v>126</v>
      </c>
      <c r="FU93" s="13">
        <v>164</v>
      </c>
      <c r="FV93" s="13">
        <v>232</v>
      </c>
      <c r="FW93" s="13">
        <v>279</v>
      </c>
      <c r="FX93" s="13">
        <v>362</v>
      </c>
      <c r="FY93" s="13">
        <v>388</v>
      </c>
      <c r="FZ93" s="13">
        <v>530</v>
      </c>
      <c r="GA93" s="13">
        <v>587</v>
      </c>
      <c r="GB93" s="13">
        <v>616</v>
      </c>
      <c r="GC93" s="13">
        <v>687</v>
      </c>
      <c r="GD93" s="13">
        <v>735</v>
      </c>
      <c r="GE93" s="13">
        <v>843</v>
      </c>
      <c r="GF93" s="13">
        <v>827</v>
      </c>
      <c r="GG93" s="13">
        <v>824</v>
      </c>
      <c r="GH93" s="13">
        <v>901</v>
      </c>
      <c r="GI93" s="13">
        <v>932</v>
      </c>
      <c r="GJ93" s="13">
        <v>921</v>
      </c>
      <c r="GK93" s="13">
        <v>871</v>
      </c>
      <c r="GL93" s="13">
        <v>910</v>
      </c>
      <c r="GM93" s="13">
        <v>906</v>
      </c>
      <c r="GN93" s="13">
        <v>955</v>
      </c>
      <c r="GO93" s="13">
        <v>826</v>
      </c>
      <c r="GP93" s="13">
        <v>851</v>
      </c>
      <c r="GQ93" s="13">
        <v>857</v>
      </c>
      <c r="GR93" s="13">
        <v>795</v>
      </c>
      <c r="GS93" s="13">
        <v>868</v>
      </c>
      <c r="GT93" s="13">
        <v>866</v>
      </c>
      <c r="GU93" s="13">
        <v>809</v>
      </c>
      <c r="GV93" s="13">
        <v>787</v>
      </c>
      <c r="GW93" s="13">
        <v>791</v>
      </c>
      <c r="GX93" s="13">
        <v>803</v>
      </c>
      <c r="GY93" s="13">
        <v>764</v>
      </c>
      <c r="GZ93" s="13">
        <v>749</v>
      </c>
      <c r="HA93" s="13">
        <v>733</v>
      </c>
      <c r="HB93" s="13">
        <v>705</v>
      </c>
      <c r="HC93" s="13">
        <v>672</v>
      </c>
      <c r="HD93" s="13">
        <v>673</v>
      </c>
      <c r="HE93" s="13">
        <v>683</v>
      </c>
      <c r="HF93" s="13">
        <v>634</v>
      </c>
      <c r="HG93" s="13">
        <v>576</v>
      </c>
      <c r="HH93" s="13">
        <v>565</v>
      </c>
      <c r="HI93" s="13">
        <v>557</v>
      </c>
      <c r="HJ93" s="13">
        <v>571</v>
      </c>
      <c r="HK93" s="13">
        <v>576</v>
      </c>
      <c r="HL93" s="13">
        <v>510</v>
      </c>
      <c r="HM93" s="13">
        <v>468</v>
      </c>
      <c r="HN93" s="13">
        <v>412</v>
      </c>
      <c r="HO93" s="13">
        <v>417</v>
      </c>
      <c r="HP93" s="13">
        <v>372</v>
      </c>
      <c r="HQ93" s="13">
        <v>366</v>
      </c>
      <c r="HR93" s="13">
        <v>396</v>
      </c>
      <c r="HS93" s="13">
        <v>368</v>
      </c>
      <c r="HT93" s="13">
        <v>302</v>
      </c>
      <c r="HU93" s="13">
        <v>297</v>
      </c>
      <c r="HV93" s="13">
        <v>267</v>
      </c>
      <c r="HW93" s="13">
        <v>296</v>
      </c>
      <c r="HX93" s="13">
        <v>240</v>
      </c>
      <c r="HY93" s="13">
        <v>256</v>
      </c>
      <c r="HZ93" s="13">
        <v>194</v>
      </c>
      <c r="IA93" s="13">
        <v>189</v>
      </c>
      <c r="IB93" s="13">
        <v>185</v>
      </c>
      <c r="IC93" s="13">
        <v>184</v>
      </c>
      <c r="ID93" s="13">
        <v>176</v>
      </c>
      <c r="IE93" s="13">
        <v>141</v>
      </c>
      <c r="IF93" s="13">
        <v>139</v>
      </c>
      <c r="IG93" s="13">
        <v>119</v>
      </c>
      <c r="IH93" s="13">
        <v>124</v>
      </c>
      <c r="II93" s="13">
        <v>93</v>
      </c>
      <c r="IJ93" s="13">
        <v>109</v>
      </c>
      <c r="IK93" s="13">
        <v>97</v>
      </c>
      <c r="IL93" s="13">
        <v>77</v>
      </c>
      <c r="IM93" s="13">
        <v>79</v>
      </c>
      <c r="IN93" s="13">
        <v>72</v>
      </c>
      <c r="IO93" s="13">
        <v>64</v>
      </c>
      <c r="IP93" s="13">
        <v>54</v>
      </c>
      <c r="IQ93" s="13">
        <v>51</v>
      </c>
      <c r="IR93" s="13">
        <v>34</v>
      </c>
      <c r="IS93" s="13">
        <v>31</v>
      </c>
      <c r="IT93" s="13">
        <v>29</v>
      </c>
      <c r="IU93" s="13">
        <v>18</v>
      </c>
      <c r="IV93" s="13">
        <v>18</v>
      </c>
      <c r="IW93" s="13">
        <v>19</v>
      </c>
      <c r="IX93" s="13">
        <v>10</v>
      </c>
      <c r="IY93" s="13">
        <v>6</v>
      </c>
      <c r="IZ93" s="13">
        <v>3</v>
      </c>
      <c r="JA93" s="13">
        <v>3</v>
      </c>
      <c r="JB93" s="13">
        <v>4</v>
      </c>
      <c r="JC93" s="13">
        <v>2</v>
      </c>
      <c r="JD93" s="13"/>
      <c r="JE93" s="13">
        <v>1</v>
      </c>
      <c r="JF93" s="13"/>
      <c r="JG93" s="13"/>
      <c r="JH93" s="13">
        <v>1</v>
      </c>
      <c r="JI93" s="57">
        <v>38457</v>
      </c>
      <c r="JJ93" s="13">
        <v>9</v>
      </c>
      <c r="JK93" s="13">
        <v>38</v>
      </c>
      <c r="JL93" s="13">
        <v>1</v>
      </c>
      <c r="JM93" s="13"/>
      <c r="JN93" s="13">
        <v>1</v>
      </c>
      <c r="JO93" s="13">
        <v>1</v>
      </c>
      <c r="JP93" s="13"/>
      <c r="JQ93" s="13">
        <v>5</v>
      </c>
      <c r="JR93" s="13">
        <v>1</v>
      </c>
      <c r="JS93" s="13">
        <v>3</v>
      </c>
      <c r="JT93" s="13">
        <v>2</v>
      </c>
      <c r="JU93" s="13">
        <v>4</v>
      </c>
      <c r="JV93" s="13">
        <v>6</v>
      </c>
      <c r="JW93" s="13">
        <v>2</v>
      </c>
      <c r="JX93" s="13">
        <v>1</v>
      </c>
      <c r="JY93" s="13">
        <v>5</v>
      </c>
      <c r="JZ93" s="13">
        <v>5</v>
      </c>
      <c r="KA93" s="13">
        <v>4</v>
      </c>
      <c r="KB93" s="13">
        <v>10</v>
      </c>
      <c r="KC93" s="13">
        <v>8</v>
      </c>
      <c r="KD93" s="13">
        <v>8</v>
      </c>
      <c r="KE93" s="13">
        <v>9</v>
      </c>
      <c r="KF93" s="13">
        <v>10</v>
      </c>
      <c r="KG93" s="13">
        <v>6</v>
      </c>
      <c r="KH93" s="13">
        <v>5</v>
      </c>
      <c r="KI93" s="13">
        <v>7</v>
      </c>
      <c r="KJ93" s="13">
        <v>8</v>
      </c>
      <c r="KK93" s="13">
        <v>9</v>
      </c>
      <c r="KL93" s="13">
        <v>10</v>
      </c>
      <c r="KM93" s="13">
        <v>5</v>
      </c>
      <c r="KN93" s="13">
        <v>13</v>
      </c>
      <c r="KO93" s="13">
        <v>13</v>
      </c>
      <c r="KP93" s="13">
        <v>22</v>
      </c>
      <c r="KQ93" s="13">
        <v>18</v>
      </c>
      <c r="KR93" s="13">
        <v>32</v>
      </c>
      <c r="KS93" s="13">
        <v>20</v>
      </c>
      <c r="KT93" s="13">
        <v>14</v>
      </c>
      <c r="KU93" s="13">
        <v>16</v>
      </c>
      <c r="KV93" s="13">
        <v>11</v>
      </c>
      <c r="KW93" s="13">
        <v>5</v>
      </c>
      <c r="KX93" s="13">
        <v>6</v>
      </c>
      <c r="KY93" s="13">
        <v>33</v>
      </c>
      <c r="KZ93" s="13">
        <v>8</v>
      </c>
      <c r="LA93" s="13">
        <v>12</v>
      </c>
      <c r="LB93" s="13">
        <v>8</v>
      </c>
      <c r="LC93" s="13">
        <v>9</v>
      </c>
      <c r="LD93" s="13">
        <v>9</v>
      </c>
      <c r="LE93" s="13">
        <v>3</v>
      </c>
      <c r="LF93" s="13">
        <v>10</v>
      </c>
      <c r="LG93" s="13">
        <v>8</v>
      </c>
      <c r="LH93" s="13">
        <v>3</v>
      </c>
      <c r="LI93" s="13">
        <v>5</v>
      </c>
      <c r="LJ93" s="13">
        <v>5</v>
      </c>
      <c r="LK93" s="13">
        <v>3</v>
      </c>
      <c r="LL93" s="13">
        <v>4</v>
      </c>
      <c r="LM93" s="13">
        <v>10</v>
      </c>
      <c r="LN93" s="13">
        <v>9</v>
      </c>
      <c r="LO93" s="13">
        <v>8</v>
      </c>
      <c r="LP93" s="13">
        <v>6</v>
      </c>
      <c r="LQ93" s="13">
        <v>3</v>
      </c>
      <c r="LR93" s="13">
        <v>3</v>
      </c>
      <c r="LS93" s="13">
        <v>2</v>
      </c>
      <c r="LT93" s="13">
        <v>4</v>
      </c>
      <c r="LU93" s="13">
        <v>8</v>
      </c>
      <c r="LV93" s="13">
        <v>4</v>
      </c>
      <c r="LW93" s="13">
        <v>2</v>
      </c>
      <c r="LX93" s="13">
        <v>2</v>
      </c>
      <c r="LY93" s="13">
        <v>4</v>
      </c>
      <c r="LZ93" s="13">
        <v>7</v>
      </c>
      <c r="MA93" s="13">
        <v>3</v>
      </c>
      <c r="MB93" s="13">
        <v>4</v>
      </c>
      <c r="MC93" s="13">
        <v>1</v>
      </c>
      <c r="MD93" s="13">
        <v>2</v>
      </c>
      <c r="ME93" s="13">
        <v>2</v>
      </c>
      <c r="MF93" s="13">
        <v>4</v>
      </c>
      <c r="MG93" s="13">
        <v>1</v>
      </c>
      <c r="MH93" s="13">
        <v>4</v>
      </c>
      <c r="MI93" s="13">
        <v>4</v>
      </c>
      <c r="MJ93" s="13">
        <v>2</v>
      </c>
      <c r="MK93" s="13">
        <v>2</v>
      </c>
      <c r="ML93" s="13">
        <v>3</v>
      </c>
      <c r="MM93" s="13">
        <v>3</v>
      </c>
      <c r="MN93" s="13">
        <v>6</v>
      </c>
      <c r="MO93" s="13">
        <v>3</v>
      </c>
      <c r="MP93" s="13">
        <v>7</v>
      </c>
      <c r="MQ93" s="13">
        <v>5</v>
      </c>
      <c r="MR93" s="13">
        <v>4</v>
      </c>
      <c r="MS93" s="13">
        <v>6</v>
      </c>
      <c r="MT93" s="13">
        <v>7</v>
      </c>
      <c r="MU93" s="13">
        <v>6</v>
      </c>
      <c r="MV93" s="13">
        <v>7</v>
      </c>
      <c r="MW93" s="13">
        <v>6</v>
      </c>
      <c r="MX93" s="13">
        <v>5</v>
      </c>
      <c r="MY93" s="13">
        <v>5</v>
      </c>
      <c r="MZ93" s="13">
        <v>3</v>
      </c>
      <c r="NA93" s="13">
        <v>4</v>
      </c>
      <c r="NB93" s="13"/>
      <c r="NC93" s="13">
        <v>5</v>
      </c>
      <c r="ND93" s="13"/>
      <c r="NE93" s="13">
        <v>2</v>
      </c>
      <c r="NF93" s="13">
        <v>1</v>
      </c>
      <c r="NG93" s="13"/>
      <c r="NH93" s="13">
        <v>1</v>
      </c>
      <c r="NI93" s="13"/>
      <c r="NJ93" s="13"/>
      <c r="NK93" s="13">
        <v>1</v>
      </c>
      <c r="NL93" s="13"/>
      <c r="NM93" s="13">
        <v>6</v>
      </c>
      <c r="NN93" s="57">
        <v>670</v>
      </c>
      <c r="NO93" s="13">
        <v>39127</v>
      </c>
    </row>
    <row r="94" spans="1:379">
      <c r="A94" s="8" t="s">
        <v>202</v>
      </c>
      <c r="B94" s="235">
        <f t="shared" si="129"/>
        <v>30</v>
      </c>
      <c r="C94" s="235">
        <f t="shared" si="130"/>
        <v>29</v>
      </c>
      <c r="D94" s="235">
        <f t="shared" si="131"/>
        <v>65</v>
      </c>
      <c r="E94" s="235">
        <f t="shared" si="132"/>
        <v>88</v>
      </c>
      <c r="F94" s="235">
        <f t="shared" si="133"/>
        <v>132</v>
      </c>
      <c r="G94" s="235">
        <f t="shared" si="134"/>
        <v>132</v>
      </c>
      <c r="H94" s="235">
        <f t="shared" si="135"/>
        <v>101</v>
      </c>
      <c r="I94" s="235">
        <f t="shared" si="136"/>
        <v>131</v>
      </c>
      <c r="J94" s="235">
        <f t="shared" si="137"/>
        <v>106</v>
      </c>
      <c r="K94" s="235">
        <f t="shared" si="138"/>
        <v>136</v>
      </c>
      <c r="L94" s="235">
        <f t="shared" si="139"/>
        <v>78</v>
      </c>
      <c r="M94" s="235">
        <f t="shared" si="140"/>
        <v>95</v>
      </c>
      <c r="N94" s="235">
        <f t="shared" si="141"/>
        <v>42</v>
      </c>
      <c r="O94" s="235">
        <f t="shared" si="142"/>
        <v>45</v>
      </c>
      <c r="P94" s="235">
        <f t="shared" si="143"/>
        <v>30</v>
      </c>
      <c r="Q94" s="235">
        <f t="shared" si="144"/>
        <v>22</v>
      </c>
      <c r="R94" s="235">
        <f t="shared" si="145"/>
        <v>14</v>
      </c>
      <c r="S94" s="235">
        <f t="shared" si="146"/>
        <v>18</v>
      </c>
      <c r="T94" s="235">
        <f t="shared" si="147"/>
        <v>1</v>
      </c>
      <c r="U94" s="235">
        <f t="shared" si="148"/>
        <v>14</v>
      </c>
      <c r="W94" s="16" t="s">
        <v>199</v>
      </c>
      <c r="X94" s="616">
        <f t="shared" si="108"/>
        <v>184</v>
      </c>
      <c r="Y94" s="616">
        <f t="shared" si="109"/>
        <v>145</v>
      </c>
      <c r="Z94" s="616">
        <f t="shared" si="110"/>
        <v>451</v>
      </c>
      <c r="AA94" s="616">
        <f t="shared" si="111"/>
        <v>545</v>
      </c>
      <c r="AB94" s="616">
        <f t="shared" si="112"/>
        <v>1650</v>
      </c>
      <c r="AC94" s="616">
        <f t="shared" si="113"/>
        <v>1574</v>
      </c>
      <c r="AD94" s="616">
        <f t="shared" si="114"/>
        <v>1951</v>
      </c>
      <c r="AE94" s="616">
        <f t="shared" si="115"/>
        <v>1778</v>
      </c>
      <c r="AF94" s="616">
        <f t="shared" si="116"/>
        <v>1452</v>
      </c>
      <c r="AG94" s="616">
        <f t="shared" si="117"/>
        <v>1376</v>
      </c>
      <c r="AH94" s="616">
        <f t="shared" si="118"/>
        <v>843</v>
      </c>
      <c r="AI94" s="616">
        <f t="shared" si="119"/>
        <v>837</v>
      </c>
      <c r="AJ94" s="616">
        <f t="shared" si="120"/>
        <v>437</v>
      </c>
      <c r="AK94" s="616">
        <f t="shared" si="121"/>
        <v>391</v>
      </c>
      <c r="AL94" s="616">
        <f t="shared" si="122"/>
        <v>164</v>
      </c>
      <c r="AM94" s="616">
        <f t="shared" si="123"/>
        <v>166</v>
      </c>
      <c r="AN94" s="616">
        <f t="shared" si="124"/>
        <v>49</v>
      </c>
      <c r="AO94" s="616">
        <f t="shared" si="125"/>
        <v>63</v>
      </c>
      <c r="AP94" s="616">
        <f t="shared" si="126"/>
        <v>8</v>
      </c>
      <c r="AQ94" s="616">
        <f t="shared" si="127"/>
        <v>16</v>
      </c>
      <c r="AR94" s="616">
        <f t="shared" si="128"/>
        <v>164</v>
      </c>
      <c r="AT94" s="16" t="s">
        <v>199</v>
      </c>
      <c r="AU94" s="13">
        <v>3</v>
      </c>
      <c r="AV94" s="13">
        <v>15</v>
      </c>
      <c r="AW94" s="13">
        <v>21</v>
      </c>
      <c r="AX94" s="13">
        <v>11</v>
      </c>
      <c r="AY94" s="13">
        <v>16</v>
      </c>
      <c r="AZ94" s="13">
        <v>12</v>
      </c>
      <c r="BA94" s="13">
        <v>19</v>
      </c>
      <c r="BB94" s="13">
        <v>16</v>
      </c>
      <c r="BC94" s="13">
        <v>16</v>
      </c>
      <c r="BD94" s="13">
        <v>16</v>
      </c>
      <c r="BE94" s="13">
        <v>31</v>
      </c>
      <c r="BF94" s="13">
        <v>19</v>
      </c>
      <c r="BG94" s="13">
        <v>41</v>
      </c>
      <c r="BH94" s="13">
        <v>34</v>
      </c>
      <c r="BI94" s="13">
        <v>45</v>
      </c>
      <c r="BJ94" s="13">
        <v>52</v>
      </c>
      <c r="BK94" s="13">
        <v>68</v>
      </c>
      <c r="BL94" s="13">
        <v>79</v>
      </c>
      <c r="BM94" s="13">
        <v>82</v>
      </c>
      <c r="BN94" s="13">
        <v>94</v>
      </c>
      <c r="BO94" s="13">
        <v>125</v>
      </c>
      <c r="BP94" s="13">
        <v>163</v>
      </c>
      <c r="BQ94" s="13">
        <v>139</v>
      </c>
      <c r="BR94" s="13">
        <v>135</v>
      </c>
      <c r="BS94" s="13">
        <v>152</v>
      </c>
      <c r="BT94" s="13">
        <v>150</v>
      </c>
      <c r="BU94" s="13">
        <v>174</v>
      </c>
      <c r="BV94" s="13">
        <v>155</v>
      </c>
      <c r="BW94" s="13">
        <v>178</v>
      </c>
      <c r="BX94" s="13">
        <v>203</v>
      </c>
      <c r="BY94" s="13">
        <v>171</v>
      </c>
      <c r="BZ94" s="13">
        <v>180</v>
      </c>
      <c r="CA94" s="13">
        <v>192</v>
      </c>
      <c r="CB94" s="13">
        <v>182</v>
      </c>
      <c r="CC94" s="13">
        <v>181</v>
      </c>
      <c r="CD94" s="13">
        <v>206</v>
      </c>
      <c r="CE94" s="13">
        <v>144</v>
      </c>
      <c r="CF94" s="13">
        <v>172</v>
      </c>
      <c r="CG94" s="13">
        <v>171</v>
      </c>
      <c r="CH94" s="13">
        <v>179</v>
      </c>
      <c r="CI94" s="13">
        <v>150</v>
      </c>
      <c r="CJ94" s="13">
        <v>165</v>
      </c>
      <c r="CK94" s="13">
        <v>171</v>
      </c>
      <c r="CL94" s="13">
        <v>163</v>
      </c>
      <c r="CM94" s="13">
        <v>128</v>
      </c>
      <c r="CN94" s="13">
        <v>128</v>
      </c>
      <c r="CO94" s="13">
        <v>109</v>
      </c>
      <c r="CP94" s="13">
        <v>132</v>
      </c>
      <c r="CQ94" s="13">
        <v>109</v>
      </c>
      <c r="CR94" s="13">
        <v>121</v>
      </c>
      <c r="CS94" s="13">
        <v>117</v>
      </c>
      <c r="CT94" s="13">
        <v>101</v>
      </c>
      <c r="CU94" s="13">
        <v>104</v>
      </c>
      <c r="CV94" s="13">
        <v>79</v>
      </c>
      <c r="CW94" s="13">
        <v>77</v>
      </c>
      <c r="CX94" s="13">
        <v>87</v>
      </c>
      <c r="CY94" s="13">
        <v>65</v>
      </c>
      <c r="CZ94" s="13">
        <v>75</v>
      </c>
      <c r="DA94" s="13">
        <v>75</v>
      </c>
      <c r="DB94" s="13">
        <v>57</v>
      </c>
      <c r="DC94" s="13">
        <v>57</v>
      </c>
      <c r="DD94" s="13">
        <v>55</v>
      </c>
      <c r="DE94" s="13">
        <v>48</v>
      </c>
      <c r="DF94" s="13">
        <v>51</v>
      </c>
      <c r="DG94" s="13">
        <v>24</v>
      </c>
      <c r="DH94" s="13">
        <v>39</v>
      </c>
      <c r="DI94" s="13">
        <v>31</v>
      </c>
      <c r="DJ94" s="13">
        <v>31</v>
      </c>
      <c r="DK94" s="13">
        <v>25</v>
      </c>
      <c r="DL94" s="13">
        <v>30</v>
      </c>
      <c r="DM94" s="13">
        <v>17</v>
      </c>
      <c r="DN94" s="13">
        <v>22</v>
      </c>
      <c r="DO94" s="13">
        <v>19</v>
      </c>
      <c r="DP94" s="13">
        <v>12</v>
      </c>
      <c r="DQ94" s="13">
        <v>16</v>
      </c>
      <c r="DR94" s="13">
        <v>9</v>
      </c>
      <c r="DS94" s="13">
        <v>19</v>
      </c>
      <c r="DT94" s="13">
        <v>20</v>
      </c>
      <c r="DU94" s="13">
        <v>17</v>
      </c>
      <c r="DV94" s="13">
        <v>15</v>
      </c>
      <c r="DW94" s="13">
        <v>9</v>
      </c>
      <c r="DX94" s="13">
        <v>10</v>
      </c>
      <c r="DY94" s="13">
        <v>10</v>
      </c>
      <c r="DZ94" s="13">
        <v>7</v>
      </c>
      <c r="EA94" s="13">
        <v>7</v>
      </c>
      <c r="EB94" s="13">
        <v>3</v>
      </c>
      <c r="EC94" s="13">
        <v>4</v>
      </c>
      <c r="ED94" s="13">
        <v>4</v>
      </c>
      <c r="EE94" s="13">
        <v>4</v>
      </c>
      <c r="EF94" s="13">
        <v>5</v>
      </c>
      <c r="EG94" s="13">
        <v>2</v>
      </c>
      <c r="EH94" s="13">
        <v>4</v>
      </c>
      <c r="EI94" s="13">
        <v>4</v>
      </c>
      <c r="EJ94" s="13"/>
      <c r="EK94" s="13">
        <v>2</v>
      </c>
      <c r="EL94" s="13">
        <v>1</v>
      </c>
      <c r="EM94" s="13">
        <v>1</v>
      </c>
      <c r="EN94" s="13"/>
      <c r="EO94" s="13"/>
      <c r="EP94" s="13"/>
      <c r="EQ94" s="13">
        <v>1</v>
      </c>
      <c r="ER94" s="13"/>
      <c r="ES94" s="13"/>
      <c r="ET94" s="13">
        <v>1</v>
      </c>
      <c r="EU94" s="13"/>
      <c r="EV94" s="13"/>
      <c r="EW94" s="13"/>
      <c r="EX94" s="13"/>
      <c r="EY94" s="13"/>
      <c r="EZ94" s="13"/>
      <c r="FA94" s="13"/>
      <c r="FB94" s="13"/>
      <c r="FC94" s="57">
        <v>6891</v>
      </c>
      <c r="FD94" s="13">
        <v>6891</v>
      </c>
      <c r="FE94" s="16" t="s">
        <v>199</v>
      </c>
      <c r="FF94" s="13">
        <v>8</v>
      </c>
      <c r="FG94" s="13">
        <v>22</v>
      </c>
      <c r="FH94" s="13">
        <v>24</v>
      </c>
      <c r="FI94" s="13">
        <v>10</v>
      </c>
      <c r="FJ94" s="13">
        <v>23</v>
      </c>
      <c r="FK94" s="13">
        <v>14</v>
      </c>
      <c r="FL94" s="13">
        <v>19</v>
      </c>
      <c r="FM94" s="13">
        <v>23</v>
      </c>
      <c r="FN94" s="13">
        <v>16</v>
      </c>
      <c r="FO94" s="13">
        <v>25</v>
      </c>
      <c r="FP94" s="13">
        <v>15</v>
      </c>
      <c r="FQ94" s="13">
        <v>27</v>
      </c>
      <c r="FR94" s="13">
        <v>23</v>
      </c>
      <c r="FS94" s="13">
        <v>21</v>
      </c>
      <c r="FT94" s="13">
        <v>48</v>
      </c>
      <c r="FU94" s="13">
        <v>41</v>
      </c>
      <c r="FV94" s="13">
        <v>40</v>
      </c>
      <c r="FW94" s="13">
        <v>57</v>
      </c>
      <c r="FX94" s="13">
        <v>96</v>
      </c>
      <c r="FY94" s="13">
        <v>83</v>
      </c>
      <c r="FZ94" s="13">
        <v>117</v>
      </c>
      <c r="GA94" s="13">
        <v>177</v>
      </c>
      <c r="GB94" s="13">
        <v>131</v>
      </c>
      <c r="GC94" s="13">
        <v>131</v>
      </c>
      <c r="GD94" s="13">
        <v>172</v>
      </c>
      <c r="GE94" s="13">
        <v>167</v>
      </c>
      <c r="GF94" s="13">
        <v>170</v>
      </c>
      <c r="GG94" s="13">
        <v>202</v>
      </c>
      <c r="GH94" s="13">
        <v>208</v>
      </c>
      <c r="GI94" s="13">
        <v>175</v>
      </c>
      <c r="GJ94" s="13">
        <v>202</v>
      </c>
      <c r="GK94" s="13">
        <v>218</v>
      </c>
      <c r="GL94" s="13">
        <v>196</v>
      </c>
      <c r="GM94" s="13">
        <v>200</v>
      </c>
      <c r="GN94" s="13">
        <v>200</v>
      </c>
      <c r="GO94" s="13">
        <v>174</v>
      </c>
      <c r="GP94" s="13">
        <v>191</v>
      </c>
      <c r="GQ94" s="13">
        <v>195</v>
      </c>
      <c r="GR94" s="13">
        <v>186</v>
      </c>
      <c r="GS94" s="13">
        <v>189</v>
      </c>
      <c r="GT94" s="13">
        <v>195</v>
      </c>
      <c r="GU94" s="13">
        <v>169</v>
      </c>
      <c r="GV94" s="13">
        <v>188</v>
      </c>
      <c r="GW94" s="13">
        <v>162</v>
      </c>
      <c r="GX94" s="13">
        <v>145</v>
      </c>
      <c r="GY94" s="13">
        <v>138</v>
      </c>
      <c r="GZ94" s="13">
        <v>120</v>
      </c>
      <c r="HA94" s="13">
        <v>106</v>
      </c>
      <c r="HB94" s="13">
        <v>114</v>
      </c>
      <c r="HC94" s="13">
        <v>115</v>
      </c>
      <c r="HD94" s="13">
        <v>120</v>
      </c>
      <c r="HE94" s="13">
        <v>106</v>
      </c>
      <c r="HF94" s="13">
        <v>91</v>
      </c>
      <c r="HG94" s="13">
        <v>85</v>
      </c>
      <c r="HH94" s="13">
        <v>85</v>
      </c>
      <c r="HI94" s="13">
        <v>71</v>
      </c>
      <c r="HJ94" s="13">
        <v>79</v>
      </c>
      <c r="HK94" s="13">
        <v>69</v>
      </c>
      <c r="HL94" s="13">
        <v>73</v>
      </c>
      <c r="HM94" s="13">
        <v>64</v>
      </c>
      <c r="HN94" s="13">
        <v>62</v>
      </c>
      <c r="HO94" s="13">
        <v>47</v>
      </c>
      <c r="HP94" s="13">
        <v>48</v>
      </c>
      <c r="HQ94" s="13">
        <v>43</v>
      </c>
      <c r="HR94" s="13">
        <v>50</v>
      </c>
      <c r="HS94" s="13">
        <v>46</v>
      </c>
      <c r="HT94" s="13">
        <v>49</v>
      </c>
      <c r="HU94" s="13">
        <v>33</v>
      </c>
      <c r="HV94" s="13">
        <v>28</v>
      </c>
      <c r="HW94" s="13">
        <v>31</v>
      </c>
      <c r="HX94" s="13">
        <v>29</v>
      </c>
      <c r="HY94" s="13">
        <v>19</v>
      </c>
      <c r="HZ94" s="13">
        <v>20</v>
      </c>
      <c r="IA94" s="13">
        <v>18</v>
      </c>
      <c r="IB94" s="13">
        <v>17</v>
      </c>
      <c r="IC94" s="13">
        <v>18</v>
      </c>
      <c r="ID94" s="13">
        <v>14</v>
      </c>
      <c r="IE94" s="13">
        <v>13</v>
      </c>
      <c r="IF94" s="13">
        <v>9</v>
      </c>
      <c r="IG94" s="13">
        <v>7</v>
      </c>
      <c r="IH94" s="13">
        <v>7</v>
      </c>
      <c r="II94" s="13">
        <v>8</v>
      </c>
      <c r="IJ94" s="13">
        <v>6</v>
      </c>
      <c r="IK94" s="13">
        <v>3</v>
      </c>
      <c r="IL94" s="13">
        <v>8</v>
      </c>
      <c r="IM94" s="13">
        <v>5</v>
      </c>
      <c r="IN94" s="13">
        <v>5</v>
      </c>
      <c r="IO94" s="13">
        <v>2</v>
      </c>
      <c r="IP94" s="13">
        <v>1</v>
      </c>
      <c r="IQ94" s="13">
        <v>4</v>
      </c>
      <c r="IR94" s="13">
        <v>2</v>
      </c>
      <c r="IS94" s="13">
        <v>1</v>
      </c>
      <c r="IT94" s="13">
        <v>1</v>
      </c>
      <c r="IU94" s="13">
        <v>2</v>
      </c>
      <c r="IV94" s="13"/>
      <c r="IW94" s="13"/>
      <c r="IX94" s="13">
        <v>1</v>
      </c>
      <c r="IY94" s="13">
        <v>1</v>
      </c>
      <c r="IZ94" s="13"/>
      <c r="JA94" s="13"/>
      <c r="JB94" s="13"/>
      <c r="JC94" s="13"/>
      <c r="JD94" s="13"/>
      <c r="JE94" s="13"/>
      <c r="JF94" s="13"/>
      <c r="JG94" s="13"/>
      <c r="JH94" s="13"/>
      <c r="JI94" s="57">
        <v>7189</v>
      </c>
      <c r="JJ94" s="13"/>
      <c r="JK94" s="13">
        <v>4</v>
      </c>
      <c r="JL94" s="13"/>
      <c r="JM94" s="13"/>
      <c r="JN94" s="13"/>
      <c r="JO94" s="13">
        <v>1</v>
      </c>
      <c r="JP94" s="13"/>
      <c r="JQ94" s="13"/>
      <c r="JR94" s="13">
        <v>1</v>
      </c>
      <c r="JS94" s="13"/>
      <c r="JT94" s="13">
        <v>3</v>
      </c>
      <c r="JU94" s="13">
        <v>1</v>
      </c>
      <c r="JV94" s="13">
        <v>2</v>
      </c>
      <c r="JW94" s="13">
        <v>2</v>
      </c>
      <c r="JX94" s="13"/>
      <c r="JY94" s="13">
        <v>2</v>
      </c>
      <c r="JZ94" s="13"/>
      <c r="KA94" s="13">
        <v>5</v>
      </c>
      <c r="KB94" s="13">
        <v>2</v>
      </c>
      <c r="KC94" s="13">
        <v>1</v>
      </c>
      <c r="KD94" s="13">
        <v>2</v>
      </c>
      <c r="KE94" s="13">
        <v>8</v>
      </c>
      <c r="KF94" s="13">
        <v>3</v>
      </c>
      <c r="KG94" s="13">
        <v>9</v>
      </c>
      <c r="KH94" s="13">
        <v>3</v>
      </c>
      <c r="KI94" s="13"/>
      <c r="KJ94" s="13">
        <v>1</v>
      </c>
      <c r="KK94" s="13">
        <v>2</v>
      </c>
      <c r="KL94" s="13">
        <v>1</v>
      </c>
      <c r="KM94" s="13">
        <v>1</v>
      </c>
      <c r="KN94" s="13">
        <v>7</v>
      </c>
      <c r="KO94" s="13">
        <v>3</v>
      </c>
      <c r="KP94" s="13">
        <v>1</v>
      </c>
      <c r="KQ94" s="13">
        <v>4</v>
      </c>
      <c r="KR94" s="13">
        <v>5</v>
      </c>
      <c r="KS94" s="13">
        <v>2</v>
      </c>
      <c r="KT94" s="13">
        <v>4</v>
      </c>
      <c r="KU94" s="13">
        <v>2</v>
      </c>
      <c r="KV94" s="13"/>
      <c r="KW94" s="13">
        <v>2</v>
      </c>
      <c r="KX94" s="13">
        <v>2</v>
      </c>
      <c r="KY94" s="13">
        <v>4</v>
      </c>
      <c r="KZ94" s="13">
        <v>1</v>
      </c>
      <c r="LA94" s="13">
        <v>1</v>
      </c>
      <c r="LB94" s="13">
        <v>2</v>
      </c>
      <c r="LC94" s="13">
        <v>6</v>
      </c>
      <c r="LD94" s="13">
        <v>3</v>
      </c>
      <c r="LE94" s="13">
        <v>1</v>
      </c>
      <c r="LF94" s="13">
        <v>2</v>
      </c>
      <c r="LG94" s="13">
        <v>1</v>
      </c>
      <c r="LH94" s="13"/>
      <c r="LI94" s="13">
        <v>1</v>
      </c>
      <c r="LJ94" s="13"/>
      <c r="LK94" s="13">
        <v>1</v>
      </c>
      <c r="LL94" s="13"/>
      <c r="LM94" s="13"/>
      <c r="LN94" s="13"/>
      <c r="LO94" s="13">
        <v>2</v>
      </c>
      <c r="LP94" s="13">
        <v>1</v>
      </c>
      <c r="LQ94" s="13">
        <v>1</v>
      </c>
      <c r="LR94" s="13">
        <v>1</v>
      </c>
      <c r="LS94" s="13">
        <v>1</v>
      </c>
      <c r="LT94" s="13"/>
      <c r="LU94" s="13">
        <v>1</v>
      </c>
      <c r="LV94" s="13">
        <v>1</v>
      </c>
      <c r="LW94" s="13"/>
      <c r="LX94" s="13">
        <v>1</v>
      </c>
      <c r="LY94" s="13">
        <v>1</v>
      </c>
      <c r="LZ94" s="13"/>
      <c r="MA94" s="13"/>
      <c r="MB94" s="13"/>
      <c r="MC94" s="13">
        <v>1</v>
      </c>
      <c r="MD94" s="13">
        <v>1</v>
      </c>
      <c r="ME94" s="13">
        <v>1</v>
      </c>
      <c r="MF94" s="13"/>
      <c r="MG94" s="13"/>
      <c r="MH94" s="13"/>
      <c r="MI94" s="13"/>
      <c r="MJ94" s="13"/>
      <c r="MK94" s="13">
        <v>2</v>
      </c>
      <c r="ML94" s="13"/>
      <c r="MM94" s="13"/>
      <c r="MN94" s="13"/>
      <c r="MO94" s="13"/>
      <c r="MP94" s="13"/>
      <c r="MQ94" s="13"/>
      <c r="MR94" s="13"/>
      <c r="MS94" s="13">
        <v>1</v>
      </c>
      <c r="MT94" s="13"/>
      <c r="MU94" s="13">
        <v>3</v>
      </c>
      <c r="MV94" s="13"/>
      <c r="MW94" s="13"/>
      <c r="MX94" s="13">
        <v>1</v>
      </c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>
        <v>35</v>
      </c>
      <c r="NN94" s="57">
        <v>164</v>
      </c>
      <c r="NO94" s="13">
        <v>7353</v>
      </c>
    </row>
    <row r="95" spans="1:379">
      <c r="A95" s="9" t="s">
        <v>106</v>
      </c>
      <c r="B95" s="235">
        <f t="shared" si="129"/>
        <v>166</v>
      </c>
      <c r="C95" s="235">
        <f t="shared" si="130"/>
        <v>145</v>
      </c>
      <c r="D95" s="235">
        <f t="shared" si="131"/>
        <v>586</v>
      </c>
      <c r="E95" s="235">
        <f t="shared" si="132"/>
        <v>640</v>
      </c>
      <c r="F95" s="235">
        <f t="shared" si="133"/>
        <v>2394</v>
      </c>
      <c r="G95" s="235">
        <f t="shared" si="134"/>
        <v>2338</v>
      </c>
      <c r="H95" s="235">
        <f t="shared" si="135"/>
        <v>2861</v>
      </c>
      <c r="I95" s="235">
        <f t="shared" si="136"/>
        <v>2403</v>
      </c>
      <c r="J95" s="235">
        <f t="shared" si="137"/>
        <v>2394</v>
      </c>
      <c r="K95" s="235">
        <f t="shared" si="138"/>
        <v>2121</v>
      </c>
      <c r="L95" s="235">
        <f t="shared" si="139"/>
        <v>1615</v>
      </c>
      <c r="M95" s="235">
        <f t="shared" si="140"/>
        <v>1522</v>
      </c>
      <c r="N95" s="235">
        <f t="shared" si="141"/>
        <v>911</v>
      </c>
      <c r="O95" s="235">
        <f t="shared" si="142"/>
        <v>850</v>
      </c>
      <c r="P95" s="235">
        <f t="shared" si="143"/>
        <v>479</v>
      </c>
      <c r="Q95" s="235">
        <f t="shared" si="144"/>
        <v>404</v>
      </c>
      <c r="R95" s="235">
        <f t="shared" si="145"/>
        <v>173</v>
      </c>
      <c r="S95" s="235">
        <f t="shared" si="146"/>
        <v>206</v>
      </c>
      <c r="T95" s="235">
        <f t="shared" si="147"/>
        <v>26</v>
      </c>
      <c r="U95" s="235">
        <f t="shared" si="148"/>
        <v>76</v>
      </c>
      <c r="W95" s="16" t="s">
        <v>200</v>
      </c>
      <c r="X95" s="616">
        <f t="shared" si="108"/>
        <v>752</v>
      </c>
      <c r="Y95" s="616">
        <f t="shared" si="109"/>
        <v>748</v>
      </c>
      <c r="Z95" s="616">
        <f t="shared" si="110"/>
        <v>1716</v>
      </c>
      <c r="AA95" s="616">
        <f t="shared" si="111"/>
        <v>1851</v>
      </c>
      <c r="AB95" s="616">
        <f t="shared" si="112"/>
        <v>5520</v>
      </c>
      <c r="AC95" s="616">
        <f t="shared" si="113"/>
        <v>5556</v>
      </c>
      <c r="AD95" s="616">
        <f t="shared" si="114"/>
        <v>6418</v>
      </c>
      <c r="AE95" s="616">
        <f t="shared" si="115"/>
        <v>5846</v>
      </c>
      <c r="AF95" s="616">
        <f t="shared" si="116"/>
        <v>5508</v>
      </c>
      <c r="AG95" s="616">
        <f t="shared" si="117"/>
        <v>5210</v>
      </c>
      <c r="AH95" s="616">
        <f t="shared" si="118"/>
        <v>3748</v>
      </c>
      <c r="AI95" s="616">
        <f t="shared" si="119"/>
        <v>3857</v>
      </c>
      <c r="AJ95" s="616">
        <f t="shared" si="120"/>
        <v>2282</v>
      </c>
      <c r="AK95" s="616">
        <f t="shared" si="121"/>
        <v>2057</v>
      </c>
      <c r="AL95" s="616">
        <f t="shared" si="122"/>
        <v>1018</v>
      </c>
      <c r="AM95" s="616">
        <f t="shared" si="123"/>
        <v>962</v>
      </c>
      <c r="AN95" s="616">
        <f t="shared" si="124"/>
        <v>416</v>
      </c>
      <c r="AO95" s="616">
        <f t="shared" si="125"/>
        <v>568</v>
      </c>
      <c r="AP95" s="616">
        <f t="shared" si="126"/>
        <v>76</v>
      </c>
      <c r="AQ95" s="616">
        <f t="shared" si="127"/>
        <v>218</v>
      </c>
      <c r="AR95" s="616">
        <f t="shared" si="128"/>
        <v>533</v>
      </c>
      <c r="AT95" s="16" t="s">
        <v>200</v>
      </c>
      <c r="AU95" s="13">
        <v>30</v>
      </c>
      <c r="AV95" s="13">
        <v>105</v>
      </c>
      <c r="AW95" s="13">
        <v>100</v>
      </c>
      <c r="AX95" s="13">
        <v>76</v>
      </c>
      <c r="AY95" s="13">
        <v>60</v>
      </c>
      <c r="AZ95" s="13">
        <v>64</v>
      </c>
      <c r="BA95" s="13">
        <v>62</v>
      </c>
      <c r="BB95" s="13">
        <v>78</v>
      </c>
      <c r="BC95" s="13">
        <v>83</v>
      </c>
      <c r="BD95" s="13">
        <v>90</v>
      </c>
      <c r="BE95" s="13">
        <v>96</v>
      </c>
      <c r="BF95" s="13">
        <v>91</v>
      </c>
      <c r="BG95" s="13">
        <v>91</v>
      </c>
      <c r="BH95" s="13">
        <v>126</v>
      </c>
      <c r="BI95" s="13">
        <v>146</v>
      </c>
      <c r="BJ95" s="13">
        <v>166</v>
      </c>
      <c r="BK95" s="13">
        <v>213</v>
      </c>
      <c r="BL95" s="13">
        <v>253</v>
      </c>
      <c r="BM95" s="13">
        <v>322</v>
      </c>
      <c r="BN95" s="13">
        <v>347</v>
      </c>
      <c r="BO95" s="13">
        <v>440</v>
      </c>
      <c r="BP95" s="13">
        <v>412</v>
      </c>
      <c r="BQ95" s="13">
        <v>436</v>
      </c>
      <c r="BR95" s="13">
        <v>515</v>
      </c>
      <c r="BS95" s="13">
        <v>581</v>
      </c>
      <c r="BT95" s="13">
        <v>591</v>
      </c>
      <c r="BU95" s="13">
        <v>636</v>
      </c>
      <c r="BV95" s="13">
        <v>635</v>
      </c>
      <c r="BW95" s="13">
        <v>628</v>
      </c>
      <c r="BX95" s="13">
        <v>682</v>
      </c>
      <c r="BY95" s="13">
        <v>626</v>
      </c>
      <c r="BZ95" s="13">
        <v>623</v>
      </c>
      <c r="CA95" s="13">
        <v>598</v>
      </c>
      <c r="CB95" s="13">
        <v>606</v>
      </c>
      <c r="CC95" s="13">
        <v>563</v>
      </c>
      <c r="CD95" s="13">
        <v>569</v>
      </c>
      <c r="CE95" s="13">
        <v>566</v>
      </c>
      <c r="CF95" s="13">
        <v>555</v>
      </c>
      <c r="CG95" s="13">
        <v>550</v>
      </c>
      <c r="CH95" s="13">
        <v>590</v>
      </c>
      <c r="CI95" s="13">
        <v>574</v>
      </c>
      <c r="CJ95" s="13">
        <v>581</v>
      </c>
      <c r="CK95" s="13">
        <v>562</v>
      </c>
      <c r="CL95" s="13">
        <v>511</v>
      </c>
      <c r="CM95" s="13">
        <v>566</v>
      </c>
      <c r="CN95" s="13">
        <v>503</v>
      </c>
      <c r="CO95" s="13">
        <v>494</v>
      </c>
      <c r="CP95" s="13">
        <v>467</v>
      </c>
      <c r="CQ95" s="13">
        <v>451</v>
      </c>
      <c r="CR95" s="13">
        <v>501</v>
      </c>
      <c r="CS95" s="13">
        <v>471</v>
      </c>
      <c r="CT95" s="13">
        <v>433</v>
      </c>
      <c r="CU95" s="13">
        <v>411</v>
      </c>
      <c r="CV95" s="13">
        <v>424</v>
      </c>
      <c r="CW95" s="13">
        <v>368</v>
      </c>
      <c r="CX95" s="13">
        <v>365</v>
      </c>
      <c r="CY95" s="13">
        <v>359</v>
      </c>
      <c r="CZ95" s="13">
        <v>337</v>
      </c>
      <c r="DA95" s="13">
        <v>358</v>
      </c>
      <c r="DB95" s="13">
        <v>331</v>
      </c>
      <c r="DC95" s="13">
        <v>273</v>
      </c>
      <c r="DD95" s="13">
        <v>260</v>
      </c>
      <c r="DE95" s="13">
        <v>237</v>
      </c>
      <c r="DF95" s="13">
        <v>226</v>
      </c>
      <c r="DG95" s="13">
        <v>211</v>
      </c>
      <c r="DH95" s="13">
        <v>195</v>
      </c>
      <c r="DI95" s="13">
        <v>166</v>
      </c>
      <c r="DJ95" s="13">
        <v>170</v>
      </c>
      <c r="DK95" s="13">
        <v>171</v>
      </c>
      <c r="DL95" s="13">
        <v>148</v>
      </c>
      <c r="DM95" s="13">
        <v>125</v>
      </c>
      <c r="DN95" s="13">
        <v>122</v>
      </c>
      <c r="DO95" s="13">
        <v>107</v>
      </c>
      <c r="DP95" s="13">
        <v>94</v>
      </c>
      <c r="DQ95" s="13">
        <v>98</v>
      </c>
      <c r="DR95" s="13">
        <v>98</v>
      </c>
      <c r="DS95" s="13">
        <v>94</v>
      </c>
      <c r="DT95" s="13">
        <v>80</v>
      </c>
      <c r="DU95" s="13">
        <v>70</v>
      </c>
      <c r="DV95" s="13">
        <v>74</v>
      </c>
      <c r="DW95" s="13">
        <v>55</v>
      </c>
      <c r="DX95" s="13">
        <v>65</v>
      </c>
      <c r="DY95" s="13">
        <v>66</v>
      </c>
      <c r="DZ95" s="13">
        <v>59</v>
      </c>
      <c r="EA95" s="13">
        <v>57</v>
      </c>
      <c r="EB95" s="13">
        <v>59</v>
      </c>
      <c r="EC95" s="13">
        <v>57</v>
      </c>
      <c r="ED95" s="13">
        <v>56</v>
      </c>
      <c r="EE95" s="13">
        <v>44</v>
      </c>
      <c r="EF95" s="13">
        <v>50</v>
      </c>
      <c r="EG95" s="13">
        <v>39</v>
      </c>
      <c r="EH95" s="13">
        <v>32</v>
      </c>
      <c r="EI95" s="13">
        <v>49</v>
      </c>
      <c r="EJ95" s="13">
        <v>27</v>
      </c>
      <c r="EK95" s="13">
        <v>23</v>
      </c>
      <c r="EL95" s="13">
        <v>14</v>
      </c>
      <c r="EM95" s="13">
        <v>11</v>
      </c>
      <c r="EN95" s="13">
        <v>10</v>
      </c>
      <c r="EO95" s="13">
        <v>5</v>
      </c>
      <c r="EP95" s="13">
        <v>4</v>
      </c>
      <c r="EQ95" s="13">
        <v>1</v>
      </c>
      <c r="ER95" s="13">
        <v>1</v>
      </c>
      <c r="ES95" s="13">
        <v>1</v>
      </c>
      <c r="ET95" s="13"/>
      <c r="EU95" s="13">
        <v>1</v>
      </c>
      <c r="EV95" s="13"/>
      <c r="EW95" s="13"/>
      <c r="EX95" s="13"/>
      <c r="EY95" s="13"/>
      <c r="EZ95" s="13"/>
      <c r="FA95" s="13"/>
      <c r="FB95" s="13"/>
      <c r="FC95" s="57">
        <v>26873</v>
      </c>
      <c r="FD95" s="13">
        <v>26873</v>
      </c>
      <c r="FE95" s="16" t="s">
        <v>200</v>
      </c>
      <c r="FF95" s="13">
        <v>28</v>
      </c>
      <c r="FG95" s="13">
        <v>96</v>
      </c>
      <c r="FH95" s="13">
        <v>119</v>
      </c>
      <c r="FI95" s="13">
        <v>71</v>
      </c>
      <c r="FJ95" s="13">
        <v>70</v>
      </c>
      <c r="FK95" s="13">
        <v>72</v>
      </c>
      <c r="FL95" s="13">
        <v>68</v>
      </c>
      <c r="FM95" s="13">
        <v>78</v>
      </c>
      <c r="FN95" s="13">
        <v>85</v>
      </c>
      <c r="FO95" s="13">
        <v>65</v>
      </c>
      <c r="FP95" s="13">
        <v>84</v>
      </c>
      <c r="FQ95" s="13">
        <v>91</v>
      </c>
      <c r="FR95" s="13">
        <v>114</v>
      </c>
      <c r="FS95" s="13">
        <v>113</v>
      </c>
      <c r="FT95" s="13">
        <v>110</v>
      </c>
      <c r="FU95" s="13">
        <v>163</v>
      </c>
      <c r="FV95" s="13">
        <v>168</v>
      </c>
      <c r="FW95" s="13">
        <v>252</v>
      </c>
      <c r="FX95" s="13">
        <v>305</v>
      </c>
      <c r="FY95" s="13">
        <v>316</v>
      </c>
      <c r="FZ95" s="13">
        <v>419</v>
      </c>
      <c r="GA95" s="13">
        <v>466</v>
      </c>
      <c r="GB95" s="13">
        <v>483</v>
      </c>
      <c r="GC95" s="13">
        <v>508</v>
      </c>
      <c r="GD95" s="13">
        <v>541</v>
      </c>
      <c r="GE95" s="13">
        <v>597</v>
      </c>
      <c r="GF95" s="13">
        <v>611</v>
      </c>
      <c r="GG95" s="13">
        <v>566</v>
      </c>
      <c r="GH95" s="13">
        <v>668</v>
      </c>
      <c r="GI95" s="13">
        <v>661</v>
      </c>
      <c r="GJ95" s="13">
        <v>637</v>
      </c>
      <c r="GK95" s="13">
        <v>719</v>
      </c>
      <c r="GL95" s="13">
        <v>678</v>
      </c>
      <c r="GM95" s="13">
        <v>647</v>
      </c>
      <c r="GN95" s="13">
        <v>639</v>
      </c>
      <c r="GO95" s="13">
        <v>642</v>
      </c>
      <c r="GP95" s="13">
        <v>587</v>
      </c>
      <c r="GQ95" s="13">
        <v>623</v>
      </c>
      <c r="GR95" s="13">
        <v>629</v>
      </c>
      <c r="GS95" s="13">
        <v>617</v>
      </c>
      <c r="GT95" s="13">
        <v>614</v>
      </c>
      <c r="GU95" s="13">
        <v>589</v>
      </c>
      <c r="GV95" s="13">
        <v>604</v>
      </c>
      <c r="GW95" s="13">
        <v>570</v>
      </c>
      <c r="GX95" s="13">
        <v>586</v>
      </c>
      <c r="GY95" s="13">
        <v>575</v>
      </c>
      <c r="GZ95" s="13">
        <v>501</v>
      </c>
      <c r="HA95" s="13">
        <v>502</v>
      </c>
      <c r="HB95" s="13">
        <v>483</v>
      </c>
      <c r="HC95" s="13">
        <v>484</v>
      </c>
      <c r="HD95" s="13">
        <v>491</v>
      </c>
      <c r="HE95" s="13">
        <v>438</v>
      </c>
      <c r="HF95" s="13">
        <v>387</v>
      </c>
      <c r="HG95" s="13">
        <v>359</v>
      </c>
      <c r="HH95" s="13">
        <v>402</v>
      </c>
      <c r="HI95" s="13">
        <v>386</v>
      </c>
      <c r="HJ95" s="13">
        <v>344</v>
      </c>
      <c r="HK95" s="13">
        <v>303</v>
      </c>
      <c r="HL95" s="13">
        <v>314</v>
      </c>
      <c r="HM95" s="13">
        <v>324</v>
      </c>
      <c r="HN95" s="13">
        <v>315</v>
      </c>
      <c r="HO95" s="13">
        <v>297</v>
      </c>
      <c r="HP95" s="13">
        <v>247</v>
      </c>
      <c r="HQ95" s="13">
        <v>243</v>
      </c>
      <c r="HR95" s="13">
        <v>235</v>
      </c>
      <c r="HS95" s="13">
        <v>229</v>
      </c>
      <c r="HT95" s="13">
        <v>196</v>
      </c>
      <c r="HU95" s="13">
        <v>174</v>
      </c>
      <c r="HV95" s="13">
        <v>185</v>
      </c>
      <c r="HW95" s="13">
        <v>161</v>
      </c>
      <c r="HX95" s="13">
        <v>154</v>
      </c>
      <c r="HY95" s="13">
        <v>151</v>
      </c>
      <c r="HZ95" s="13">
        <v>122</v>
      </c>
      <c r="IA95" s="13">
        <v>113</v>
      </c>
      <c r="IB95" s="13">
        <v>112</v>
      </c>
      <c r="IC95" s="13">
        <v>75</v>
      </c>
      <c r="ID95" s="13">
        <v>82</v>
      </c>
      <c r="IE95" s="13">
        <v>72</v>
      </c>
      <c r="IF95" s="13">
        <v>70</v>
      </c>
      <c r="IG95" s="13">
        <v>67</v>
      </c>
      <c r="IH95" s="13">
        <v>57</v>
      </c>
      <c r="II95" s="13">
        <v>69</v>
      </c>
      <c r="IJ95" s="13">
        <v>47</v>
      </c>
      <c r="IK95" s="13">
        <v>55</v>
      </c>
      <c r="IL95" s="13">
        <v>36</v>
      </c>
      <c r="IM95" s="13">
        <v>45</v>
      </c>
      <c r="IN95" s="13">
        <v>34</v>
      </c>
      <c r="IO95" s="13">
        <v>27</v>
      </c>
      <c r="IP95" s="13">
        <v>21</v>
      </c>
      <c r="IQ95" s="13">
        <v>25</v>
      </c>
      <c r="IR95" s="13">
        <v>19</v>
      </c>
      <c r="IS95" s="13">
        <v>8</v>
      </c>
      <c r="IT95" s="13">
        <v>19</v>
      </c>
      <c r="IU95" s="13">
        <v>7</v>
      </c>
      <c r="IV95" s="13">
        <v>5</v>
      </c>
      <c r="IW95" s="13">
        <v>10</v>
      </c>
      <c r="IX95" s="13">
        <v>2</v>
      </c>
      <c r="IY95" s="13">
        <v>4</v>
      </c>
      <c r="IZ95" s="13">
        <v>1</v>
      </c>
      <c r="JA95" s="13"/>
      <c r="JB95" s="13"/>
      <c r="JC95" s="13"/>
      <c r="JD95" s="13">
        <v>1</v>
      </c>
      <c r="JE95" s="13"/>
      <c r="JF95" s="13"/>
      <c r="JG95" s="13"/>
      <c r="JH95" s="13">
        <v>4</v>
      </c>
      <c r="JI95" s="57">
        <v>27458</v>
      </c>
      <c r="JJ95" s="13">
        <v>11</v>
      </c>
      <c r="JK95" s="13">
        <v>74</v>
      </c>
      <c r="JL95" s="13">
        <v>5</v>
      </c>
      <c r="JM95" s="13">
        <v>4</v>
      </c>
      <c r="JN95" s="13">
        <v>2</v>
      </c>
      <c r="JO95" s="13">
        <v>1</v>
      </c>
      <c r="JP95" s="13">
        <v>3</v>
      </c>
      <c r="JQ95" s="13"/>
      <c r="JR95" s="13">
        <v>4</v>
      </c>
      <c r="JS95" s="13">
        <v>5</v>
      </c>
      <c r="JT95" s="13">
        <v>10</v>
      </c>
      <c r="JU95" s="13">
        <v>6</v>
      </c>
      <c r="JV95" s="13">
        <v>2</v>
      </c>
      <c r="JW95" s="13">
        <v>2</v>
      </c>
      <c r="JX95" s="13">
        <v>3</v>
      </c>
      <c r="JY95" s="13">
        <v>5</v>
      </c>
      <c r="JZ95" s="13">
        <v>7</v>
      </c>
      <c r="KA95" s="13">
        <v>5</v>
      </c>
      <c r="KB95" s="13">
        <v>5</v>
      </c>
      <c r="KC95" s="13">
        <v>8</v>
      </c>
      <c r="KD95" s="13">
        <v>5</v>
      </c>
      <c r="KE95" s="13">
        <v>7</v>
      </c>
      <c r="KF95" s="13">
        <v>14</v>
      </c>
      <c r="KG95" s="13">
        <v>8</v>
      </c>
      <c r="KH95" s="13">
        <v>13</v>
      </c>
      <c r="KI95" s="13">
        <v>8</v>
      </c>
      <c r="KJ95" s="13">
        <v>5</v>
      </c>
      <c r="KK95" s="13">
        <v>7</v>
      </c>
      <c r="KL95" s="13">
        <v>16</v>
      </c>
      <c r="KM95" s="13">
        <v>5</v>
      </c>
      <c r="KN95" s="13">
        <v>7</v>
      </c>
      <c r="KO95" s="13">
        <v>9</v>
      </c>
      <c r="KP95" s="13">
        <v>14</v>
      </c>
      <c r="KQ95" s="13">
        <v>10</v>
      </c>
      <c r="KR95" s="13">
        <v>5</v>
      </c>
      <c r="KS95" s="13">
        <v>11</v>
      </c>
      <c r="KT95" s="13">
        <v>9</v>
      </c>
      <c r="KU95" s="13">
        <v>9</v>
      </c>
      <c r="KV95" s="13">
        <v>10</v>
      </c>
      <c r="KW95" s="13">
        <v>5</v>
      </c>
      <c r="KX95" s="13">
        <v>5</v>
      </c>
      <c r="KY95" s="13">
        <v>12</v>
      </c>
      <c r="KZ95" s="13">
        <v>7</v>
      </c>
      <c r="LA95" s="13">
        <v>7</v>
      </c>
      <c r="LB95" s="13">
        <v>11</v>
      </c>
      <c r="LC95" s="13">
        <v>9</v>
      </c>
      <c r="LD95" s="13">
        <v>1</v>
      </c>
      <c r="LE95" s="13">
        <v>5</v>
      </c>
      <c r="LF95" s="13">
        <v>4</v>
      </c>
      <c r="LG95" s="13">
        <v>5</v>
      </c>
      <c r="LH95" s="13">
        <v>4</v>
      </c>
      <c r="LI95" s="13">
        <v>3</v>
      </c>
      <c r="LJ95" s="13">
        <v>4</v>
      </c>
      <c r="LK95" s="13">
        <v>4</v>
      </c>
      <c r="LL95" s="13">
        <v>4</v>
      </c>
      <c r="LM95" s="13">
        <v>4</v>
      </c>
      <c r="LN95" s="13">
        <v>3</v>
      </c>
      <c r="LO95" s="13">
        <v>2</v>
      </c>
      <c r="LP95" s="13">
        <v>2</v>
      </c>
      <c r="LQ95" s="13">
        <v>3</v>
      </c>
      <c r="LR95" s="13"/>
      <c r="LS95" s="13">
        <v>2</v>
      </c>
      <c r="LT95" s="13">
        <v>3</v>
      </c>
      <c r="LU95" s="13">
        <v>2</v>
      </c>
      <c r="LV95" s="13"/>
      <c r="LW95" s="13">
        <v>1</v>
      </c>
      <c r="LX95" s="13"/>
      <c r="LY95" s="13"/>
      <c r="LZ95" s="13"/>
      <c r="MA95" s="13">
        <v>1</v>
      </c>
      <c r="MB95" s="13">
        <v>3</v>
      </c>
      <c r="MC95" s="13"/>
      <c r="MD95" s="13">
        <v>2</v>
      </c>
      <c r="ME95" s="13">
        <v>1</v>
      </c>
      <c r="MF95" s="13">
        <v>3</v>
      </c>
      <c r="MG95" s="13"/>
      <c r="MH95" s="13">
        <v>1</v>
      </c>
      <c r="MI95" s="13">
        <v>3</v>
      </c>
      <c r="MJ95" s="13">
        <v>1</v>
      </c>
      <c r="MK95" s="13">
        <v>2</v>
      </c>
      <c r="ML95" s="13">
        <v>3</v>
      </c>
      <c r="MM95" s="13">
        <v>4</v>
      </c>
      <c r="MN95" s="13">
        <v>1</v>
      </c>
      <c r="MO95" s="13">
        <v>3</v>
      </c>
      <c r="MP95" s="13">
        <v>2</v>
      </c>
      <c r="MQ95" s="13">
        <v>1</v>
      </c>
      <c r="MR95" s="13">
        <v>5</v>
      </c>
      <c r="MS95" s="13">
        <v>6</v>
      </c>
      <c r="MT95" s="13">
        <v>3</v>
      </c>
      <c r="MU95" s="13">
        <v>3</v>
      </c>
      <c r="MV95" s="13">
        <v>4</v>
      </c>
      <c r="MW95" s="13">
        <v>3</v>
      </c>
      <c r="MX95" s="13">
        <v>4</v>
      </c>
      <c r="MY95" s="13">
        <v>1</v>
      </c>
      <c r="MZ95" s="13">
        <v>6</v>
      </c>
      <c r="NA95" s="13"/>
      <c r="NB95" s="13"/>
      <c r="NC95" s="13"/>
      <c r="ND95" s="13"/>
      <c r="NE95" s="13">
        <v>1</v>
      </c>
      <c r="NF95" s="13"/>
      <c r="NG95" s="13">
        <v>2</v>
      </c>
      <c r="NH95" s="13"/>
      <c r="NI95" s="13"/>
      <c r="NJ95" s="13"/>
      <c r="NK95" s="13"/>
      <c r="NL95" s="13"/>
      <c r="NM95" s="13">
        <v>14</v>
      </c>
      <c r="NN95" s="57">
        <v>529</v>
      </c>
      <c r="NO95" s="13">
        <v>27987</v>
      </c>
    </row>
    <row r="96" spans="1:379">
      <c r="A96" s="9" t="s">
        <v>203</v>
      </c>
      <c r="B96" s="235">
        <f t="shared" si="129"/>
        <v>241</v>
      </c>
      <c r="C96" s="235">
        <f t="shared" si="130"/>
        <v>197</v>
      </c>
      <c r="D96" s="235">
        <f t="shared" si="131"/>
        <v>719</v>
      </c>
      <c r="E96" s="235">
        <f t="shared" si="132"/>
        <v>768</v>
      </c>
      <c r="F96" s="235">
        <f t="shared" si="133"/>
        <v>2233</v>
      </c>
      <c r="G96" s="235">
        <f t="shared" si="134"/>
        <v>2266</v>
      </c>
      <c r="H96" s="235">
        <f t="shared" si="135"/>
        <v>2429</v>
      </c>
      <c r="I96" s="235">
        <f t="shared" si="136"/>
        <v>2406</v>
      </c>
      <c r="J96" s="235">
        <f t="shared" si="137"/>
        <v>2223</v>
      </c>
      <c r="K96" s="235">
        <f t="shared" si="138"/>
        <v>2264</v>
      </c>
      <c r="L96" s="235">
        <f t="shared" si="139"/>
        <v>1708</v>
      </c>
      <c r="M96" s="235">
        <f t="shared" si="140"/>
        <v>1607</v>
      </c>
      <c r="N96" s="235">
        <f t="shared" si="141"/>
        <v>906</v>
      </c>
      <c r="O96" s="235">
        <f t="shared" si="142"/>
        <v>858</v>
      </c>
      <c r="P96" s="235">
        <f t="shared" si="143"/>
        <v>500</v>
      </c>
      <c r="Q96" s="235">
        <f t="shared" si="144"/>
        <v>406</v>
      </c>
      <c r="R96" s="235">
        <f t="shared" si="145"/>
        <v>171</v>
      </c>
      <c r="S96" s="235">
        <f t="shared" si="146"/>
        <v>220</v>
      </c>
      <c r="T96" s="235">
        <f t="shared" si="147"/>
        <v>26</v>
      </c>
      <c r="U96" s="235">
        <f t="shared" si="148"/>
        <v>101</v>
      </c>
      <c r="W96" s="16" t="s">
        <v>102</v>
      </c>
      <c r="X96" s="616">
        <f t="shared" si="108"/>
        <v>73</v>
      </c>
      <c r="Y96" s="616">
        <f t="shared" si="109"/>
        <v>75</v>
      </c>
      <c r="Z96" s="616">
        <f t="shared" si="110"/>
        <v>128</v>
      </c>
      <c r="AA96" s="616">
        <f t="shared" si="111"/>
        <v>129</v>
      </c>
      <c r="AB96" s="616">
        <f t="shared" si="112"/>
        <v>213</v>
      </c>
      <c r="AC96" s="616">
        <f t="shared" si="113"/>
        <v>268</v>
      </c>
      <c r="AD96" s="616">
        <f t="shared" si="114"/>
        <v>222</v>
      </c>
      <c r="AE96" s="616">
        <f t="shared" si="115"/>
        <v>248</v>
      </c>
      <c r="AF96" s="616">
        <f t="shared" si="116"/>
        <v>198</v>
      </c>
      <c r="AG96" s="616">
        <f t="shared" si="117"/>
        <v>236</v>
      </c>
      <c r="AH96" s="616">
        <f t="shared" si="118"/>
        <v>150</v>
      </c>
      <c r="AI96" s="616">
        <f t="shared" si="119"/>
        <v>181</v>
      </c>
      <c r="AJ96" s="616">
        <f t="shared" si="120"/>
        <v>104</v>
      </c>
      <c r="AK96" s="616">
        <f t="shared" si="121"/>
        <v>101</v>
      </c>
      <c r="AL96" s="616">
        <f t="shared" si="122"/>
        <v>89</v>
      </c>
      <c r="AM96" s="616">
        <f t="shared" si="123"/>
        <v>65</v>
      </c>
      <c r="AN96" s="616">
        <f t="shared" si="124"/>
        <v>37</v>
      </c>
      <c r="AO96" s="616">
        <f t="shared" si="125"/>
        <v>54</v>
      </c>
      <c r="AP96" s="616">
        <f t="shared" si="126"/>
        <v>11</v>
      </c>
      <c r="AQ96" s="616">
        <f t="shared" si="127"/>
        <v>11</v>
      </c>
      <c r="AR96" s="616">
        <f t="shared" si="128"/>
        <v>34</v>
      </c>
      <c r="AT96" s="16" t="s">
        <v>102</v>
      </c>
      <c r="AU96" s="13">
        <v>3</v>
      </c>
      <c r="AV96" s="13">
        <v>14</v>
      </c>
      <c r="AW96" s="13">
        <v>4</v>
      </c>
      <c r="AX96" s="13">
        <v>13</v>
      </c>
      <c r="AY96" s="13">
        <v>7</v>
      </c>
      <c r="AZ96" s="13">
        <v>9</v>
      </c>
      <c r="BA96" s="13">
        <v>5</v>
      </c>
      <c r="BB96" s="13">
        <v>3</v>
      </c>
      <c r="BC96" s="13">
        <v>8</v>
      </c>
      <c r="BD96" s="13">
        <v>9</v>
      </c>
      <c r="BE96" s="13">
        <v>8</v>
      </c>
      <c r="BF96" s="13">
        <v>12</v>
      </c>
      <c r="BG96" s="13">
        <v>9</v>
      </c>
      <c r="BH96" s="13">
        <v>11</v>
      </c>
      <c r="BI96" s="13">
        <v>7</v>
      </c>
      <c r="BJ96" s="13">
        <v>11</v>
      </c>
      <c r="BK96" s="13">
        <v>20</v>
      </c>
      <c r="BL96" s="13">
        <v>16</v>
      </c>
      <c r="BM96" s="13">
        <v>19</v>
      </c>
      <c r="BN96" s="13">
        <v>16</v>
      </c>
      <c r="BO96" s="13">
        <v>23</v>
      </c>
      <c r="BP96" s="13">
        <v>24</v>
      </c>
      <c r="BQ96" s="13">
        <v>29</v>
      </c>
      <c r="BR96" s="13">
        <v>35</v>
      </c>
      <c r="BS96" s="13">
        <v>23</v>
      </c>
      <c r="BT96" s="13">
        <v>22</v>
      </c>
      <c r="BU96" s="13">
        <v>28</v>
      </c>
      <c r="BV96" s="13">
        <v>29</v>
      </c>
      <c r="BW96" s="13">
        <v>28</v>
      </c>
      <c r="BX96" s="13">
        <v>27</v>
      </c>
      <c r="BY96" s="13">
        <v>20</v>
      </c>
      <c r="BZ96" s="13">
        <v>29</v>
      </c>
      <c r="CA96" s="13">
        <v>24</v>
      </c>
      <c r="CB96" s="13">
        <v>21</v>
      </c>
      <c r="CC96" s="13">
        <v>25</v>
      </c>
      <c r="CD96" s="13">
        <v>30</v>
      </c>
      <c r="CE96" s="13">
        <v>26</v>
      </c>
      <c r="CF96" s="13">
        <v>22</v>
      </c>
      <c r="CG96" s="13">
        <v>23</v>
      </c>
      <c r="CH96" s="13">
        <v>28</v>
      </c>
      <c r="CI96" s="13">
        <v>27</v>
      </c>
      <c r="CJ96" s="13">
        <v>21</v>
      </c>
      <c r="CK96" s="13">
        <v>29</v>
      </c>
      <c r="CL96" s="13">
        <v>16</v>
      </c>
      <c r="CM96" s="13">
        <v>21</v>
      </c>
      <c r="CN96" s="13">
        <v>28</v>
      </c>
      <c r="CO96" s="13">
        <v>19</v>
      </c>
      <c r="CP96" s="13">
        <v>23</v>
      </c>
      <c r="CQ96" s="13">
        <v>22</v>
      </c>
      <c r="CR96" s="13">
        <v>30</v>
      </c>
      <c r="CS96" s="13">
        <v>16</v>
      </c>
      <c r="CT96" s="13">
        <v>18</v>
      </c>
      <c r="CU96" s="13">
        <v>19</v>
      </c>
      <c r="CV96" s="13">
        <v>15</v>
      </c>
      <c r="CW96" s="13">
        <v>18</v>
      </c>
      <c r="CX96" s="13">
        <v>16</v>
      </c>
      <c r="CY96" s="13">
        <v>19</v>
      </c>
      <c r="CZ96" s="13">
        <v>24</v>
      </c>
      <c r="DA96" s="13">
        <v>13</v>
      </c>
      <c r="DB96" s="13">
        <v>23</v>
      </c>
      <c r="DC96" s="13">
        <v>9</v>
      </c>
      <c r="DD96" s="13">
        <v>15</v>
      </c>
      <c r="DE96" s="13">
        <v>7</v>
      </c>
      <c r="DF96" s="13">
        <v>11</v>
      </c>
      <c r="DG96" s="13">
        <v>16</v>
      </c>
      <c r="DH96" s="13">
        <v>7</v>
      </c>
      <c r="DI96" s="13">
        <v>7</v>
      </c>
      <c r="DJ96" s="13">
        <v>7</v>
      </c>
      <c r="DK96" s="13">
        <v>12</v>
      </c>
      <c r="DL96" s="13">
        <v>10</v>
      </c>
      <c r="DM96" s="13">
        <v>7</v>
      </c>
      <c r="DN96" s="13">
        <v>7</v>
      </c>
      <c r="DO96" s="13">
        <v>6</v>
      </c>
      <c r="DP96" s="13">
        <v>7</v>
      </c>
      <c r="DQ96" s="13">
        <v>9</v>
      </c>
      <c r="DR96" s="13">
        <v>4</v>
      </c>
      <c r="DS96" s="13">
        <v>6</v>
      </c>
      <c r="DT96" s="13">
        <v>8</v>
      </c>
      <c r="DU96" s="13">
        <v>5</v>
      </c>
      <c r="DV96" s="13">
        <v>6</v>
      </c>
      <c r="DW96" s="13">
        <v>4</v>
      </c>
      <c r="DX96" s="13">
        <v>5</v>
      </c>
      <c r="DY96" s="13">
        <v>5</v>
      </c>
      <c r="DZ96" s="13">
        <v>5</v>
      </c>
      <c r="EA96" s="13">
        <v>6</v>
      </c>
      <c r="EB96" s="13">
        <v>4</v>
      </c>
      <c r="EC96" s="13">
        <v>5</v>
      </c>
      <c r="ED96" s="13">
        <v>6</v>
      </c>
      <c r="EE96" s="13">
        <v>7</v>
      </c>
      <c r="EF96" s="13">
        <v>7</v>
      </c>
      <c r="EG96" s="13">
        <v>1</v>
      </c>
      <c r="EH96" s="13">
        <v>1</v>
      </c>
      <c r="EI96" s="13">
        <v>5</v>
      </c>
      <c r="EJ96" s="13"/>
      <c r="EK96" s="13"/>
      <c r="EL96" s="13">
        <v>2</v>
      </c>
      <c r="EM96" s="13">
        <v>2</v>
      </c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57">
        <v>1368</v>
      </c>
      <c r="FD96" s="13">
        <v>1368</v>
      </c>
      <c r="FE96" s="16" t="s">
        <v>102</v>
      </c>
      <c r="FF96" s="13">
        <v>7</v>
      </c>
      <c r="FG96" s="13">
        <v>14</v>
      </c>
      <c r="FH96" s="13">
        <v>7</v>
      </c>
      <c r="FI96" s="13">
        <v>4</v>
      </c>
      <c r="FJ96" s="13">
        <v>5</v>
      </c>
      <c r="FK96" s="13">
        <v>10</v>
      </c>
      <c r="FL96" s="13">
        <v>4</v>
      </c>
      <c r="FM96" s="13">
        <v>5</v>
      </c>
      <c r="FN96" s="13">
        <v>8</v>
      </c>
      <c r="FO96" s="13">
        <v>9</v>
      </c>
      <c r="FP96" s="13">
        <v>10</v>
      </c>
      <c r="FQ96" s="13">
        <v>5</v>
      </c>
      <c r="FR96" s="13">
        <v>8</v>
      </c>
      <c r="FS96" s="13">
        <v>14</v>
      </c>
      <c r="FT96" s="13">
        <v>8</v>
      </c>
      <c r="FU96" s="13">
        <v>17</v>
      </c>
      <c r="FV96" s="13">
        <v>11</v>
      </c>
      <c r="FW96" s="13">
        <v>21</v>
      </c>
      <c r="FX96" s="13">
        <v>13</v>
      </c>
      <c r="FY96" s="13">
        <v>21</v>
      </c>
      <c r="FZ96" s="13">
        <v>12</v>
      </c>
      <c r="GA96" s="13">
        <v>21</v>
      </c>
      <c r="GB96" s="13">
        <v>20</v>
      </c>
      <c r="GC96" s="13">
        <v>21</v>
      </c>
      <c r="GD96" s="13">
        <v>19</v>
      </c>
      <c r="GE96" s="13">
        <v>20</v>
      </c>
      <c r="GF96" s="13">
        <v>26</v>
      </c>
      <c r="GG96" s="13">
        <v>28</v>
      </c>
      <c r="GH96" s="13">
        <v>19</v>
      </c>
      <c r="GI96" s="13">
        <v>27</v>
      </c>
      <c r="GJ96" s="13">
        <v>20</v>
      </c>
      <c r="GK96" s="13">
        <v>23</v>
      </c>
      <c r="GL96" s="13">
        <v>23</v>
      </c>
      <c r="GM96" s="13">
        <v>14</v>
      </c>
      <c r="GN96" s="13">
        <v>35</v>
      </c>
      <c r="GO96" s="13">
        <v>27</v>
      </c>
      <c r="GP96" s="13">
        <v>22</v>
      </c>
      <c r="GQ96" s="13">
        <v>19</v>
      </c>
      <c r="GR96" s="13">
        <v>17</v>
      </c>
      <c r="GS96" s="13">
        <v>22</v>
      </c>
      <c r="GT96" s="13">
        <v>20</v>
      </c>
      <c r="GU96" s="13">
        <v>33</v>
      </c>
      <c r="GV96" s="13">
        <v>18</v>
      </c>
      <c r="GW96" s="13">
        <v>18</v>
      </c>
      <c r="GX96" s="13">
        <v>13</v>
      </c>
      <c r="GY96" s="13">
        <v>16</v>
      </c>
      <c r="GZ96" s="13">
        <v>22</v>
      </c>
      <c r="HA96" s="13">
        <v>19</v>
      </c>
      <c r="HB96" s="13">
        <v>19</v>
      </c>
      <c r="HC96" s="13">
        <v>20</v>
      </c>
      <c r="HD96" s="13">
        <v>21</v>
      </c>
      <c r="HE96" s="13">
        <v>20</v>
      </c>
      <c r="HF96" s="13">
        <v>8</v>
      </c>
      <c r="HG96" s="13">
        <v>17</v>
      </c>
      <c r="HH96" s="13">
        <v>17</v>
      </c>
      <c r="HI96" s="13">
        <v>11</v>
      </c>
      <c r="HJ96" s="13">
        <v>13</v>
      </c>
      <c r="HK96" s="13">
        <v>13</v>
      </c>
      <c r="HL96" s="13">
        <v>14</v>
      </c>
      <c r="HM96" s="13">
        <v>16</v>
      </c>
      <c r="HN96" s="13">
        <v>17</v>
      </c>
      <c r="HO96" s="13">
        <v>7</v>
      </c>
      <c r="HP96" s="13">
        <v>12</v>
      </c>
      <c r="HQ96" s="13">
        <v>15</v>
      </c>
      <c r="HR96" s="13">
        <v>7</v>
      </c>
      <c r="HS96" s="13">
        <v>16</v>
      </c>
      <c r="HT96" s="13">
        <v>8</v>
      </c>
      <c r="HU96" s="13">
        <v>9</v>
      </c>
      <c r="HV96" s="13">
        <v>9</v>
      </c>
      <c r="HW96" s="13">
        <v>4</v>
      </c>
      <c r="HX96" s="13">
        <v>7</v>
      </c>
      <c r="HY96" s="13">
        <v>16</v>
      </c>
      <c r="HZ96" s="13">
        <v>16</v>
      </c>
      <c r="IA96" s="13">
        <v>11</v>
      </c>
      <c r="IB96" s="13">
        <v>8</v>
      </c>
      <c r="IC96" s="13">
        <v>7</v>
      </c>
      <c r="ID96" s="13">
        <v>7</v>
      </c>
      <c r="IE96" s="13">
        <v>8</v>
      </c>
      <c r="IF96" s="13">
        <v>5</v>
      </c>
      <c r="IG96" s="13">
        <v>4</v>
      </c>
      <c r="IH96" s="13">
        <v>5</v>
      </c>
      <c r="II96" s="13">
        <v>9</v>
      </c>
      <c r="IJ96" s="13">
        <v>4</v>
      </c>
      <c r="IK96" s="13">
        <v>4</v>
      </c>
      <c r="IL96" s="13">
        <v>3</v>
      </c>
      <c r="IM96" s="13">
        <v>6</v>
      </c>
      <c r="IN96" s="13">
        <v>2</v>
      </c>
      <c r="IO96" s="13">
        <v>2</v>
      </c>
      <c r="IP96" s="13"/>
      <c r="IQ96" s="13">
        <v>2</v>
      </c>
      <c r="IR96" s="13">
        <v>3</v>
      </c>
      <c r="IS96" s="13">
        <v>1</v>
      </c>
      <c r="IT96" s="13">
        <v>1</v>
      </c>
      <c r="IU96" s="13">
        <v>2</v>
      </c>
      <c r="IV96" s="13">
        <v>1</v>
      </c>
      <c r="IW96" s="13">
        <v>1</v>
      </c>
      <c r="IX96" s="13">
        <v>1</v>
      </c>
      <c r="IY96" s="13"/>
      <c r="IZ96" s="13">
        <v>1</v>
      </c>
      <c r="JA96" s="13"/>
      <c r="JB96" s="13"/>
      <c r="JC96" s="13"/>
      <c r="JD96" s="13"/>
      <c r="JE96" s="13"/>
      <c r="JF96" s="13"/>
      <c r="JG96" s="13"/>
      <c r="JH96" s="13">
        <v>1</v>
      </c>
      <c r="JI96" s="57">
        <v>1226</v>
      </c>
      <c r="JJ96" s="13"/>
      <c r="JK96" s="13"/>
      <c r="JL96" s="13"/>
      <c r="JM96" s="13">
        <v>1</v>
      </c>
      <c r="JN96" s="13">
        <v>2</v>
      </c>
      <c r="JO96" s="13">
        <v>1</v>
      </c>
      <c r="JP96" s="13">
        <v>1</v>
      </c>
      <c r="JQ96" s="13">
        <v>1</v>
      </c>
      <c r="JR96" s="13">
        <v>1</v>
      </c>
      <c r="JS96" s="13"/>
      <c r="JT96" s="13">
        <v>2</v>
      </c>
      <c r="JU96" s="13"/>
      <c r="JV96" s="13">
        <v>1</v>
      </c>
      <c r="JW96" s="13"/>
      <c r="JX96" s="13"/>
      <c r="JY96" s="13"/>
      <c r="JZ96" s="13"/>
      <c r="KA96" s="13">
        <v>1</v>
      </c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>
        <v>1</v>
      </c>
      <c r="KN96" s="13"/>
      <c r="KO96" s="13">
        <v>1</v>
      </c>
      <c r="KP96" s="13">
        <v>1</v>
      </c>
      <c r="KQ96" s="13">
        <v>1</v>
      </c>
      <c r="KR96" s="13">
        <v>1</v>
      </c>
      <c r="KS96" s="13"/>
      <c r="KT96" s="13"/>
      <c r="KU96" s="13"/>
      <c r="KV96" s="13"/>
      <c r="KW96" s="13"/>
      <c r="KX96" s="13">
        <v>1</v>
      </c>
      <c r="KY96" s="13">
        <v>5</v>
      </c>
      <c r="KZ96" s="13"/>
      <c r="LA96" s="13">
        <v>1</v>
      </c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>
        <v>1</v>
      </c>
      <c r="LM96" s="13">
        <v>1</v>
      </c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>
        <v>1</v>
      </c>
      <c r="MM96" s="13"/>
      <c r="MN96" s="13"/>
      <c r="MO96" s="13">
        <v>2</v>
      </c>
      <c r="MP96" s="13"/>
      <c r="MQ96" s="13"/>
      <c r="MR96" s="13"/>
      <c r="MS96" s="13"/>
      <c r="MT96" s="13">
        <v>1</v>
      </c>
      <c r="MU96" s="13">
        <v>1</v>
      </c>
      <c r="MV96" s="13"/>
      <c r="MW96" s="13"/>
      <c r="MX96" s="13"/>
      <c r="MY96" s="13"/>
      <c r="MZ96" s="13"/>
      <c r="NA96" s="13"/>
      <c r="NB96" s="13">
        <v>1</v>
      </c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>
        <v>2</v>
      </c>
      <c r="NN96" s="57">
        <v>33</v>
      </c>
      <c r="NO96" s="13">
        <v>1259</v>
      </c>
    </row>
    <row r="97" spans="1:379">
      <c r="A97" s="9" t="s">
        <v>204</v>
      </c>
      <c r="B97" s="235">
        <f t="shared" si="129"/>
        <v>246</v>
      </c>
      <c r="C97" s="235">
        <f t="shared" si="130"/>
        <v>234</v>
      </c>
      <c r="D97" s="235">
        <f t="shared" si="131"/>
        <v>752</v>
      </c>
      <c r="E97" s="235">
        <f t="shared" si="132"/>
        <v>880</v>
      </c>
      <c r="F97" s="235">
        <f t="shared" si="133"/>
        <v>3804</v>
      </c>
      <c r="G97" s="235">
        <f t="shared" si="134"/>
        <v>3397</v>
      </c>
      <c r="H97" s="235">
        <f t="shared" si="135"/>
        <v>4381</v>
      </c>
      <c r="I97" s="235">
        <f t="shared" si="136"/>
        <v>3832</v>
      </c>
      <c r="J97" s="235">
        <f t="shared" si="137"/>
        <v>3571</v>
      </c>
      <c r="K97" s="235">
        <f t="shared" si="138"/>
        <v>3058</v>
      </c>
      <c r="L97" s="235">
        <f t="shared" si="139"/>
        <v>2263</v>
      </c>
      <c r="M97" s="235">
        <f t="shared" si="140"/>
        <v>2108</v>
      </c>
      <c r="N97" s="235">
        <f t="shared" si="141"/>
        <v>1248</v>
      </c>
      <c r="O97" s="235">
        <f t="shared" si="142"/>
        <v>1080</v>
      </c>
      <c r="P97" s="235">
        <f t="shared" si="143"/>
        <v>483</v>
      </c>
      <c r="Q97" s="235">
        <f t="shared" si="144"/>
        <v>463</v>
      </c>
      <c r="R97" s="235">
        <f t="shared" si="145"/>
        <v>179</v>
      </c>
      <c r="S97" s="235">
        <f t="shared" si="146"/>
        <v>190</v>
      </c>
      <c r="T97" s="235">
        <f t="shared" si="147"/>
        <v>17</v>
      </c>
      <c r="U97" s="235">
        <f t="shared" si="148"/>
        <v>46</v>
      </c>
      <c r="W97" s="16" t="s">
        <v>103</v>
      </c>
      <c r="X97" s="616">
        <f t="shared" si="108"/>
        <v>40</v>
      </c>
      <c r="Y97" s="616">
        <f t="shared" si="109"/>
        <v>45</v>
      </c>
      <c r="Z97" s="616">
        <f t="shared" si="110"/>
        <v>157</v>
      </c>
      <c r="AA97" s="616">
        <f t="shared" si="111"/>
        <v>153</v>
      </c>
      <c r="AB97" s="616">
        <f t="shared" si="112"/>
        <v>275</v>
      </c>
      <c r="AC97" s="616">
        <f t="shared" si="113"/>
        <v>338</v>
      </c>
      <c r="AD97" s="616">
        <f t="shared" si="114"/>
        <v>310</v>
      </c>
      <c r="AE97" s="616">
        <f t="shared" si="115"/>
        <v>344</v>
      </c>
      <c r="AF97" s="616">
        <f t="shared" si="116"/>
        <v>256</v>
      </c>
      <c r="AG97" s="616">
        <f t="shared" si="117"/>
        <v>323</v>
      </c>
      <c r="AH97" s="616">
        <f t="shared" si="118"/>
        <v>227</v>
      </c>
      <c r="AI97" s="616">
        <f t="shared" si="119"/>
        <v>241</v>
      </c>
      <c r="AJ97" s="616">
        <f t="shared" si="120"/>
        <v>157</v>
      </c>
      <c r="AK97" s="616">
        <f t="shared" si="121"/>
        <v>160</v>
      </c>
      <c r="AL97" s="616">
        <f t="shared" si="122"/>
        <v>106</v>
      </c>
      <c r="AM97" s="616">
        <f t="shared" si="123"/>
        <v>83</v>
      </c>
      <c r="AN97" s="616">
        <f t="shared" si="124"/>
        <v>37</v>
      </c>
      <c r="AO97" s="616">
        <f t="shared" si="125"/>
        <v>57</v>
      </c>
      <c r="AP97" s="616">
        <f t="shared" si="126"/>
        <v>6</v>
      </c>
      <c r="AQ97" s="616">
        <f t="shared" si="127"/>
        <v>19</v>
      </c>
      <c r="AR97" s="616">
        <f t="shared" si="128"/>
        <v>13</v>
      </c>
      <c r="AT97" s="16" t="s">
        <v>103</v>
      </c>
      <c r="AU97" s="13">
        <v>7</v>
      </c>
      <c r="AV97" s="13">
        <v>4</v>
      </c>
      <c r="AW97" s="13">
        <v>2</v>
      </c>
      <c r="AX97" s="13">
        <v>2</v>
      </c>
      <c r="AY97" s="13">
        <v>5</v>
      </c>
      <c r="AZ97" s="13">
        <v>9</v>
      </c>
      <c r="BA97" s="13">
        <v>3</v>
      </c>
      <c r="BB97" s="13">
        <v>2</v>
      </c>
      <c r="BC97" s="13">
        <v>3</v>
      </c>
      <c r="BD97" s="13">
        <v>8</v>
      </c>
      <c r="BE97" s="13">
        <v>7</v>
      </c>
      <c r="BF97" s="13">
        <v>5</v>
      </c>
      <c r="BG97" s="13">
        <v>8</v>
      </c>
      <c r="BH97" s="13">
        <v>13</v>
      </c>
      <c r="BI97" s="13">
        <v>19</v>
      </c>
      <c r="BJ97" s="13">
        <v>11</v>
      </c>
      <c r="BK97" s="13">
        <v>16</v>
      </c>
      <c r="BL97" s="13">
        <v>22</v>
      </c>
      <c r="BM97" s="13">
        <v>23</v>
      </c>
      <c r="BN97" s="13">
        <v>29</v>
      </c>
      <c r="BO97" s="13">
        <v>18</v>
      </c>
      <c r="BP97" s="13">
        <v>27</v>
      </c>
      <c r="BQ97" s="13">
        <v>38</v>
      </c>
      <c r="BR97" s="13">
        <v>31</v>
      </c>
      <c r="BS97" s="13">
        <v>40</v>
      </c>
      <c r="BT97" s="13">
        <v>37</v>
      </c>
      <c r="BU97" s="13">
        <v>24</v>
      </c>
      <c r="BV97" s="13">
        <v>33</v>
      </c>
      <c r="BW97" s="13">
        <v>41</v>
      </c>
      <c r="BX97" s="13">
        <v>49</v>
      </c>
      <c r="BY97" s="13">
        <v>37</v>
      </c>
      <c r="BZ97" s="13">
        <v>36</v>
      </c>
      <c r="CA97" s="13">
        <v>38</v>
      </c>
      <c r="CB97" s="13">
        <v>29</v>
      </c>
      <c r="CC97" s="13">
        <v>33</v>
      </c>
      <c r="CD97" s="13">
        <v>36</v>
      </c>
      <c r="CE97" s="13">
        <v>27</v>
      </c>
      <c r="CF97" s="13">
        <v>36</v>
      </c>
      <c r="CG97" s="13">
        <v>45</v>
      </c>
      <c r="CH97" s="13">
        <v>27</v>
      </c>
      <c r="CI97" s="13">
        <v>25</v>
      </c>
      <c r="CJ97" s="13">
        <v>38</v>
      </c>
      <c r="CK97" s="13">
        <v>33</v>
      </c>
      <c r="CL97" s="13">
        <v>38</v>
      </c>
      <c r="CM97" s="13">
        <v>37</v>
      </c>
      <c r="CN97" s="13">
        <v>32</v>
      </c>
      <c r="CO97" s="13">
        <v>34</v>
      </c>
      <c r="CP97" s="13">
        <v>30</v>
      </c>
      <c r="CQ97" s="13">
        <v>20</v>
      </c>
      <c r="CR97" s="13">
        <v>36</v>
      </c>
      <c r="CS97" s="13">
        <v>27</v>
      </c>
      <c r="CT97" s="13">
        <v>25</v>
      </c>
      <c r="CU97" s="13">
        <v>26</v>
      </c>
      <c r="CV97" s="13">
        <v>19</v>
      </c>
      <c r="CW97" s="13">
        <v>24</v>
      </c>
      <c r="CX97" s="13">
        <v>26</v>
      </c>
      <c r="CY97" s="13">
        <v>27</v>
      </c>
      <c r="CZ97" s="13">
        <v>24</v>
      </c>
      <c r="DA97" s="13">
        <v>22</v>
      </c>
      <c r="DB97" s="13">
        <v>21</v>
      </c>
      <c r="DC97" s="13">
        <v>22</v>
      </c>
      <c r="DD97" s="13">
        <v>18</v>
      </c>
      <c r="DE97" s="13">
        <v>21</v>
      </c>
      <c r="DF97" s="13">
        <v>15</v>
      </c>
      <c r="DG97" s="13">
        <v>14</v>
      </c>
      <c r="DH97" s="13">
        <v>19</v>
      </c>
      <c r="DI97" s="13">
        <v>11</v>
      </c>
      <c r="DJ97" s="13">
        <v>14</v>
      </c>
      <c r="DK97" s="13">
        <v>11</v>
      </c>
      <c r="DL97" s="13">
        <v>15</v>
      </c>
      <c r="DM97" s="13">
        <v>4</v>
      </c>
      <c r="DN97" s="13">
        <v>6</v>
      </c>
      <c r="DO97" s="13">
        <v>13</v>
      </c>
      <c r="DP97" s="13">
        <v>7</v>
      </c>
      <c r="DQ97" s="13">
        <v>12</v>
      </c>
      <c r="DR97" s="13">
        <v>7</v>
      </c>
      <c r="DS97" s="13">
        <v>6</v>
      </c>
      <c r="DT97" s="13">
        <v>15</v>
      </c>
      <c r="DU97" s="13">
        <v>9</v>
      </c>
      <c r="DV97" s="13">
        <v>4</v>
      </c>
      <c r="DW97" s="13">
        <v>4</v>
      </c>
      <c r="DX97" s="13">
        <v>7</v>
      </c>
      <c r="DY97" s="13">
        <v>1</v>
      </c>
      <c r="DZ97" s="13">
        <v>7</v>
      </c>
      <c r="EA97" s="13">
        <v>14</v>
      </c>
      <c r="EB97" s="13">
        <v>6</v>
      </c>
      <c r="EC97" s="13">
        <v>2</v>
      </c>
      <c r="ED97" s="13">
        <v>7</v>
      </c>
      <c r="EE97" s="13">
        <v>4</v>
      </c>
      <c r="EF97" s="13">
        <v>5</v>
      </c>
      <c r="EG97" s="13">
        <v>4</v>
      </c>
      <c r="EH97" s="13">
        <v>3</v>
      </c>
      <c r="EI97" s="13">
        <v>4</v>
      </c>
      <c r="EJ97" s="13">
        <v>3</v>
      </c>
      <c r="EK97" s="13">
        <v>3</v>
      </c>
      <c r="EL97" s="13">
        <v>1</v>
      </c>
      <c r="EM97" s="13"/>
      <c r="EN97" s="13"/>
      <c r="EO97" s="13"/>
      <c r="EP97" s="13"/>
      <c r="EQ97" s="13"/>
      <c r="ER97" s="13"/>
      <c r="ES97" s="13">
        <v>1</v>
      </c>
      <c r="ET97" s="13"/>
      <c r="EU97" s="13"/>
      <c r="EV97" s="13"/>
      <c r="EW97" s="13"/>
      <c r="EX97" s="13"/>
      <c r="EY97" s="13"/>
      <c r="EZ97" s="13"/>
      <c r="FA97" s="13"/>
      <c r="FB97" s="13"/>
      <c r="FC97" s="57">
        <v>1763</v>
      </c>
      <c r="FD97" s="13">
        <v>1763</v>
      </c>
      <c r="FE97" s="16" t="s">
        <v>103</v>
      </c>
      <c r="FF97" s="13">
        <v>7</v>
      </c>
      <c r="FG97" s="13">
        <v>2</v>
      </c>
      <c r="FH97" s="13">
        <v>4</v>
      </c>
      <c r="FI97" s="13">
        <v>7</v>
      </c>
      <c r="FJ97" s="13">
        <v>5</v>
      </c>
      <c r="FK97" s="13">
        <v>1</v>
      </c>
      <c r="FL97" s="13">
        <v>2</v>
      </c>
      <c r="FM97" s="13">
        <v>2</v>
      </c>
      <c r="FN97" s="13">
        <v>8</v>
      </c>
      <c r="FO97" s="13">
        <v>2</v>
      </c>
      <c r="FP97" s="13">
        <v>6</v>
      </c>
      <c r="FQ97" s="13">
        <v>5</v>
      </c>
      <c r="FR97" s="13">
        <v>17</v>
      </c>
      <c r="FS97" s="13">
        <v>11</v>
      </c>
      <c r="FT97" s="13">
        <v>16</v>
      </c>
      <c r="FU97" s="13">
        <v>10</v>
      </c>
      <c r="FV97" s="13">
        <v>16</v>
      </c>
      <c r="FW97" s="13">
        <v>19</v>
      </c>
      <c r="FX97" s="13">
        <v>25</v>
      </c>
      <c r="FY97" s="13">
        <v>32</v>
      </c>
      <c r="FZ97" s="13">
        <v>25</v>
      </c>
      <c r="GA97" s="13">
        <v>27</v>
      </c>
      <c r="GB97" s="13">
        <v>25</v>
      </c>
      <c r="GC97" s="13">
        <v>22</v>
      </c>
      <c r="GD97" s="13">
        <v>28</v>
      </c>
      <c r="GE97" s="13">
        <v>29</v>
      </c>
      <c r="GF97" s="13">
        <v>29</v>
      </c>
      <c r="GG97" s="13">
        <v>25</v>
      </c>
      <c r="GH97" s="13">
        <v>34</v>
      </c>
      <c r="GI97" s="13">
        <v>31</v>
      </c>
      <c r="GJ97" s="13">
        <v>35</v>
      </c>
      <c r="GK97" s="13">
        <v>32</v>
      </c>
      <c r="GL97" s="13">
        <v>30</v>
      </c>
      <c r="GM97" s="13">
        <v>40</v>
      </c>
      <c r="GN97" s="13">
        <v>29</v>
      </c>
      <c r="GO97" s="13">
        <v>35</v>
      </c>
      <c r="GP97" s="13">
        <v>26</v>
      </c>
      <c r="GQ97" s="13">
        <v>27</v>
      </c>
      <c r="GR97" s="13">
        <v>32</v>
      </c>
      <c r="GS97" s="13">
        <v>24</v>
      </c>
      <c r="GT97" s="13">
        <v>31</v>
      </c>
      <c r="GU97" s="13">
        <v>25</v>
      </c>
      <c r="GV97" s="13">
        <v>26</v>
      </c>
      <c r="GW97" s="13">
        <v>31</v>
      </c>
      <c r="GX97" s="13">
        <v>28</v>
      </c>
      <c r="GY97" s="13">
        <v>19</v>
      </c>
      <c r="GZ97" s="13">
        <v>23</v>
      </c>
      <c r="HA97" s="13">
        <v>25</v>
      </c>
      <c r="HB97" s="13">
        <v>22</v>
      </c>
      <c r="HC97" s="13">
        <v>26</v>
      </c>
      <c r="HD97" s="13">
        <v>26</v>
      </c>
      <c r="HE97" s="13">
        <v>19</v>
      </c>
      <c r="HF97" s="13">
        <v>22</v>
      </c>
      <c r="HG97" s="13">
        <v>21</v>
      </c>
      <c r="HH97" s="13">
        <v>20</v>
      </c>
      <c r="HI97" s="13">
        <v>21</v>
      </c>
      <c r="HJ97" s="13">
        <v>26</v>
      </c>
      <c r="HK97" s="13">
        <v>21</v>
      </c>
      <c r="HL97" s="13">
        <v>32</v>
      </c>
      <c r="HM97" s="13">
        <v>19</v>
      </c>
      <c r="HN97" s="13">
        <v>18</v>
      </c>
      <c r="HO97" s="13">
        <v>15</v>
      </c>
      <c r="HP97" s="13">
        <v>20</v>
      </c>
      <c r="HQ97" s="13">
        <v>18</v>
      </c>
      <c r="HR97" s="13">
        <v>14</v>
      </c>
      <c r="HS97" s="13">
        <v>23</v>
      </c>
      <c r="HT97" s="13">
        <v>17</v>
      </c>
      <c r="HU97" s="13">
        <v>12</v>
      </c>
      <c r="HV97" s="13">
        <v>16</v>
      </c>
      <c r="HW97" s="13">
        <v>4</v>
      </c>
      <c r="HX97" s="13">
        <v>10</v>
      </c>
      <c r="HY97" s="13">
        <v>12</v>
      </c>
      <c r="HZ97" s="13">
        <v>7</v>
      </c>
      <c r="IA97" s="13">
        <v>17</v>
      </c>
      <c r="IB97" s="13">
        <v>14</v>
      </c>
      <c r="IC97" s="13">
        <v>9</v>
      </c>
      <c r="ID97" s="13">
        <v>7</v>
      </c>
      <c r="IE97" s="13">
        <v>9</v>
      </c>
      <c r="IF97" s="13">
        <v>8</v>
      </c>
      <c r="IG97" s="13">
        <v>13</v>
      </c>
      <c r="IH97" s="13">
        <v>3</v>
      </c>
      <c r="II97" s="13">
        <v>3</v>
      </c>
      <c r="IJ97" s="13">
        <v>8</v>
      </c>
      <c r="IK97" s="13">
        <v>5</v>
      </c>
      <c r="IL97" s="13">
        <v>4</v>
      </c>
      <c r="IM97" s="13">
        <v>4</v>
      </c>
      <c r="IN97" s="13">
        <v>3</v>
      </c>
      <c r="IO97" s="13">
        <v>2</v>
      </c>
      <c r="IP97" s="13">
        <v>5</v>
      </c>
      <c r="IQ97" s="13"/>
      <c r="IR97" s="13">
        <v>1</v>
      </c>
      <c r="IS97" s="13">
        <v>2</v>
      </c>
      <c r="IT97" s="13">
        <v>1</v>
      </c>
      <c r="IU97" s="13">
        <v>2</v>
      </c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57">
        <v>1571</v>
      </c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>
        <v>3</v>
      </c>
      <c r="JU97" s="13">
        <v>3</v>
      </c>
      <c r="JV97" s="13"/>
      <c r="JW97" s="13"/>
      <c r="JX97" s="13">
        <v>1</v>
      </c>
      <c r="JY97" s="13"/>
      <c r="JZ97" s="13"/>
      <c r="KA97" s="13"/>
      <c r="KB97" s="13"/>
      <c r="KC97" s="13"/>
      <c r="KD97" s="13"/>
      <c r="KE97" s="13"/>
      <c r="KF97" s="13"/>
      <c r="KG97" s="13">
        <v>1</v>
      </c>
      <c r="KH97" s="13">
        <v>1</v>
      </c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>
        <v>1</v>
      </c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>
        <v>1</v>
      </c>
      <c r="MO97" s="13"/>
      <c r="MP97" s="13">
        <v>1</v>
      </c>
      <c r="MQ97" s="13"/>
      <c r="MR97" s="13">
        <v>1</v>
      </c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57">
        <v>13</v>
      </c>
      <c r="NO97" s="13">
        <v>1584</v>
      </c>
    </row>
    <row r="98" spans="1:379">
      <c r="A98" s="8" t="s">
        <v>205</v>
      </c>
      <c r="B98" s="235">
        <f t="shared" ref="B98:B129" si="149">VLOOKUP($A98,$W:$AQ,2,FALSE)</f>
        <v>213</v>
      </c>
      <c r="C98" s="235">
        <f t="shared" ref="C98:C129" si="150">VLOOKUP($A98,$W:$AQ,3,FALSE)</f>
        <v>207</v>
      </c>
      <c r="D98" s="235">
        <f t="shared" ref="D98:D129" si="151">VLOOKUP($A98,$W:$AQ,4,FALSE)</f>
        <v>534</v>
      </c>
      <c r="E98" s="235">
        <f t="shared" ref="E98:E129" si="152">VLOOKUP($A98,$W:$AQ,5,FALSE)</f>
        <v>550</v>
      </c>
      <c r="F98" s="235">
        <f t="shared" ref="F98:F129" si="153">VLOOKUP($A98,$W:$AQ,6,FALSE)</f>
        <v>1346</v>
      </c>
      <c r="G98" s="235">
        <f t="shared" ref="G98:G129" si="154">VLOOKUP($A98,$W:$AQ,7,FALSE)</f>
        <v>1500</v>
      </c>
      <c r="H98" s="235">
        <f t="shared" ref="H98:H129" si="155">VLOOKUP($A98,$W:$AQ,8,FALSE)</f>
        <v>1618</v>
      </c>
      <c r="I98" s="235">
        <f t="shared" ref="I98:I129" si="156">VLOOKUP($A98,$W:$AQ,9,FALSE)</f>
        <v>1622</v>
      </c>
      <c r="J98" s="235">
        <f t="shared" ref="J98:J129" si="157">VLOOKUP($A98,$W:$AQ,10,FALSE)</f>
        <v>1407</v>
      </c>
      <c r="K98" s="235">
        <f t="shared" ref="K98:K129" si="158">VLOOKUP($A98,$W:$AQ,11,FALSE)</f>
        <v>1348</v>
      </c>
      <c r="L98" s="235">
        <f t="shared" ref="L98:L129" si="159">VLOOKUP($A98,$W:$AQ,12,FALSE)</f>
        <v>881</v>
      </c>
      <c r="M98" s="235">
        <f t="shared" ref="M98:M129" si="160">VLOOKUP($A98,$W:$AQ,13,FALSE)</f>
        <v>958</v>
      </c>
      <c r="N98" s="235">
        <f t="shared" ref="N98:N129" si="161">VLOOKUP($A98,$W:$AQ,14,FALSE)</f>
        <v>658</v>
      </c>
      <c r="O98" s="235">
        <f t="shared" ref="O98:O129" si="162">VLOOKUP($A98,$W:$AQ,15,FALSE)</f>
        <v>618</v>
      </c>
      <c r="P98" s="235">
        <f t="shared" ref="P98:P129" si="163">VLOOKUP($A98,$W:$AQ,16,FALSE)</f>
        <v>375</v>
      </c>
      <c r="Q98" s="235">
        <f t="shared" ref="Q98:Q129" si="164">VLOOKUP($A98,$W:$AQ,17,FALSE)</f>
        <v>376</v>
      </c>
      <c r="R98" s="235">
        <f t="shared" ref="R98:R129" si="165">VLOOKUP($A98,$W:$AQ,18,FALSE)</f>
        <v>147</v>
      </c>
      <c r="S98" s="235">
        <f t="shared" ref="S98:S129" si="166">VLOOKUP($A98,$W:$AQ,19,FALSE)</f>
        <v>224</v>
      </c>
      <c r="T98" s="235">
        <f t="shared" ref="T98:T129" si="167">VLOOKUP($A98,$W:$AQ,20,FALSE)</f>
        <v>30</v>
      </c>
      <c r="U98" s="235">
        <f t="shared" ref="U98:U129" si="168">VLOOKUP($A98,$W:$AQ,21,FALSE)</f>
        <v>98</v>
      </c>
      <c r="W98" s="16" t="s">
        <v>201</v>
      </c>
      <c r="X98" s="616">
        <f t="shared" si="108"/>
        <v>32</v>
      </c>
      <c r="Y98" s="616">
        <f t="shared" si="109"/>
        <v>29</v>
      </c>
      <c r="Z98" s="616">
        <f t="shared" si="110"/>
        <v>50</v>
      </c>
      <c r="AA98" s="616">
        <f t="shared" si="111"/>
        <v>69</v>
      </c>
      <c r="AB98" s="616">
        <f t="shared" si="112"/>
        <v>75</v>
      </c>
      <c r="AC98" s="616">
        <f t="shared" si="113"/>
        <v>101</v>
      </c>
      <c r="AD98" s="616">
        <f t="shared" si="114"/>
        <v>111</v>
      </c>
      <c r="AE98" s="616">
        <f t="shared" si="115"/>
        <v>137</v>
      </c>
      <c r="AF98" s="616">
        <f t="shared" si="116"/>
        <v>118</v>
      </c>
      <c r="AG98" s="616">
        <f t="shared" si="117"/>
        <v>122</v>
      </c>
      <c r="AH98" s="616">
        <f t="shared" si="118"/>
        <v>83</v>
      </c>
      <c r="AI98" s="616">
        <f t="shared" si="119"/>
        <v>94</v>
      </c>
      <c r="AJ98" s="616">
        <f t="shared" si="120"/>
        <v>63</v>
      </c>
      <c r="AK98" s="616">
        <f t="shared" si="121"/>
        <v>42</v>
      </c>
      <c r="AL98" s="616">
        <f t="shared" si="122"/>
        <v>35</v>
      </c>
      <c r="AM98" s="616">
        <f t="shared" si="123"/>
        <v>27</v>
      </c>
      <c r="AN98" s="616">
        <f t="shared" si="124"/>
        <v>13</v>
      </c>
      <c r="AO98" s="616">
        <f t="shared" si="125"/>
        <v>27</v>
      </c>
      <c r="AP98" s="616">
        <f t="shared" si="126"/>
        <v>2</v>
      </c>
      <c r="AQ98" s="616">
        <f t="shared" si="127"/>
        <v>3</v>
      </c>
      <c r="AR98" s="616">
        <f t="shared" si="128"/>
        <v>14</v>
      </c>
      <c r="AT98" s="16" t="s">
        <v>201</v>
      </c>
      <c r="AU98" s="13">
        <v>2</v>
      </c>
      <c r="AV98" s="13">
        <v>2</v>
      </c>
      <c r="AW98" s="13">
        <v>4</v>
      </c>
      <c r="AX98" s="13">
        <v>3</v>
      </c>
      <c r="AY98" s="13">
        <v>2</v>
      </c>
      <c r="AZ98" s="13">
        <v>2</v>
      </c>
      <c r="BA98" s="13">
        <v>1</v>
      </c>
      <c r="BB98" s="13">
        <v>4</v>
      </c>
      <c r="BC98" s="13">
        <v>4</v>
      </c>
      <c r="BD98" s="13">
        <v>5</v>
      </c>
      <c r="BE98" s="13">
        <v>3</v>
      </c>
      <c r="BF98" s="13">
        <v>2</v>
      </c>
      <c r="BG98" s="13">
        <v>9</v>
      </c>
      <c r="BH98" s="13">
        <v>4</v>
      </c>
      <c r="BI98" s="13">
        <v>4</v>
      </c>
      <c r="BJ98" s="13">
        <v>3</v>
      </c>
      <c r="BK98" s="13">
        <v>5</v>
      </c>
      <c r="BL98" s="13">
        <v>13</v>
      </c>
      <c r="BM98" s="13">
        <v>12</v>
      </c>
      <c r="BN98" s="13">
        <v>14</v>
      </c>
      <c r="BO98" s="13">
        <v>7</v>
      </c>
      <c r="BP98" s="13">
        <v>9</v>
      </c>
      <c r="BQ98" s="13">
        <v>12</v>
      </c>
      <c r="BR98" s="13">
        <v>5</v>
      </c>
      <c r="BS98" s="13">
        <v>12</v>
      </c>
      <c r="BT98" s="13">
        <v>16</v>
      </c>
      <c r="BU98" s="13">
        <v>6</v>
      </c>
      <c r="BV98" s="13">
        <v>11</v>
      </c>
      <c r="BW98" s="13">
        <v>14</v>
      </c>
      <c r="BX98" s="13">
        <v>9</v>
      </c>
      <c r="BY98" s="13">
        <v>12</v>
      </c>
      <c r="BZ98" s="13">
        <v>13</v>
      </c>
      <c r="CA98" s="13">
        <v>11</v>
      </c>
      <c r="CB98" s="13">
        <v>9</v>
      </c>
      <c r="CC98" s="13">
        <v>13</v>
      </c>
      <c r="CD98" s="13">
        <v>10</v>
      </c>
      <c r="CE98" s="13">
        <v>24</v>
      </c>
      <c r="CF98" s="13">
        <v>19</v>
      </c>
      <c r="CG98" s="13">
        <v>12</v>
      </c>
      <c r="CH98" s="13">
        <v>14</v>
      </c>
      <c r="CI98" s="13">
        <v>6</v>
      </c>
      <c r="CJ98" s="13">
        <v>14</v>
      </c>
      <c r="CK98" s="13">
        <v>14</v>
      </c>
      <c r="CL98" s="13">
        <v>15</v>
      </c>
      <c r="CM98" s="13">
        <v>11</v>
      </c>
      <c r="CN98" s="13">
        <v>14</v>
      </c>
      <c r="CO98" s="13">
        <v>6</v>
      </c>
      <c r="CP98" s="13">
        <v>13</v>
      </c>
      <c r="CQ98" s="13">
        <v>10</v>
      </c>
      <c r="CR98" s="13">
        <v>19</v>
      </c>
      <c r="CS98" s="13">
        <v>7</v>
      </c>
      <c r="CT98" s="13">
        <v>8</v>
      </c>
      <c r="CU98" s="13">
        <v>8</v>
      </c>
      <c r="CV98" s="13">
        <v>10</v>
      </c>
      <c r="CW98" s="13">
        <v>10</v>
      </c>
      <c r="CX98" s="13">
        <v>10</v>
      </c>
      <c r="CY98" s="13">
        <v>13</v>
      </c>
      <c r="CZ98" s="13">
        <v>13</v>
      </c>
      <c r="DA98" s="13">
        <v>9</v>
      </c>
      <c r="DB98" s="13">
        <v>6</v>
      </c>
      <c r="DC98" s="13">
        <v>2</v>
      </c>
      <c r="DD98" s="13">
        <v>5</v>
      </c>
      <c r="DE98" s="13">
        <v>9</v>
      </c>
      <c r="DF98" s="13">
        <v>3</v>
      </c>
      <c r="DG98" s="13">
        <v>4</v>
      </c>
      <c r="DH98" s="13">
        <v>5</v>
      </c>
      <c r="DI98" s="13">
        <v>7</v>
      </c>
      <c r="DJ98" s="13">
        <v>2</v>
      </c>
      <c r="DK98" s="13">
        <v>2</v>
      </c>
      <c r="DL98" s="13">
        <v>3</v>
      </c>
      <c r="DM98" s="13">
        <v>7</v>
      </c>
      <c r="DN98" s="13">
        <v>3</v>
      </c>
      <c r="DO98" s="13">
        <v>5</v>
      </c>
      <c r="DP98" s="13">
        <v>1</v>
      </c>
      <c r="DQ98" s="13">
        <v>3</v>
      </c>
      <c r="DR98" s="13">
        <v>1</v>
      </c>
      <c r="DS98" s="13">
        <v>3</v>
      </c>
      <c r="DT98" s="13"/>
      <c r="DU98" s="13">
        <v>3</v>
      </c>
      <c r="DV98" s="13">
        <v>1</v>
      </c>
      <c r="DW98" s="13">
        <v>5</v>
      </c>
      <c r="DX98" s="13">
        <v>3</v>
      </c>
      <c r="DY98" s="13">
        <v>5</v>
      </c>
      <c r="DZ98" s="13">
        <v>4</v>
      </c>
      <c r="EA98" s="13">
        <v>2</v>
      </c>
      <c r="EB98" s="13">
        <v>2</v>
      </c>
      <c r="EC98" s="13">
        <v>3</v>
      </c>
      <c r="ED98" s="13">
        <v>1</v>
      </c>
      <c r="EE98" s="13"/>
      <c r="EF98" s="13">
        <v>2</v>
      </c>
      <c r="EG98" s="13"/>
      <c r="EH98" s="13"/>
      <c r="EI98" s="13">
        <v>1</v>
      </c>
      <c r="EJ98" s="13">
        <v>1</v>
      </c>
      <c r="EK98" s="13">
        <v>1</v>
      </c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57">
        <v>651</v>
      </c>
      <c r="FD98" s="13">
        <v>651</v>
      </c>
      <c r="FE98" s="16" t="s">
        <v>201</v>
      </c>
      <c r="FF98" s="13">
        <v>4</v>
      </c>
      <c r="FG98" s="13">
        <v>5</v>
      </c>
      <c r="FH98" s="13">
        <v>3</v>
      </c>
      <c r="FI98" s="13">
        <v>3</v>
      </c>
      <c r="FJ98" s="13">
        <v>1</v>
      </c>
      <c r="FK98" s="13">
        <v>1</v>
      </c>
      <c r="FL98" s="13">
        <v>3</v>
      </c>
      <c r="FM98" s="13">
        <v>4</v>
      </c>
      <c r="FN98" s="13">
        <v>5</v>
      </c>
      <c r="FO98" s="13">
        <v>3</v>
      </c>
      <c r="FP98" s="13">
        <v>3</v>
      </c>
      <c r="FQ98" s="13">
        <v>4</v>
      </c>
      <c r="FR98" s="13">
        <v>4</v>
      </c>
      <c r="FS98" s="13">
        <v>6</v>
      </c>
      <c r="FT98" s="13">
        <v>3</v>
      </c>
      <c r="FU98" s="13">
        <v>6</v>
      </c>
      <c r="FV98" s="13">
        <v>6</v>
      </c>
      <c r="FW98" s="13">
        <v>8</v>
      </c>
      <c r="FX98" s="13">
        <v>6</v>
      </c>
      <c r="FY98" s="13">
        <v>4</v>
      </c>
      <c r="FZ98" s="13">
        <v>7</v>
      </c>
      <c r="GA98" s="13">
        <v>7</v>
      </c>
      <c r="GB98" s="13">
        <v>5</v>
      </c>
      <c r="GC98" s="13">
        <v>7</v>
      </c>
      <c r="GD98" s="13">
        <v>10</v>
      </c>
      <c r="GE98" s="13">
        <v>8</v>
      </c>
      <c r="GF98" s="13">
        <v>11</v>
      </c>
      <c r="GG98" s="13">
        <v>10</v>
      </c>
      <c r="GH98" s="13">
        <v>4</v>
      </c>
      <c r="GI98" s="13">
        <v>6</v>
      </c>
      <c r="GJ98" s="13">
        <v>14</v>
      </c>
      <c r="GK98" s="13">
        <v>8</v>
      </c>
      <c r="GL98" s="13">
        <v>7</v>
      </c>
      <c r="GM98" s="13">
        <v>9</v>
      </c>
      <c r="GN98" s="13">
        <v>17</v>
      </c>
      <c r="GO98" s="13">
        <v>11</v>
      </c>
      <c r="GP98" s="13">
        <v>10</v>
      </c>
      <c r="GQ98" s="13">
        <v>13</v>
      </c>
      <c r="GR98" s="13">
        <v>10</v>
      </c>
      <c r="GS98" s="13">
        <v>12</v>
      </c>
      <c r="GT98" s="13">
        <v>17</v>
      </c>
      <c r="GU98" s="13">
        <v>17</v>
      </c>
      <c r="GV98" s="13">
        <v>13</v>
      </c>
      <c r="GW98" s="13">
        <v>12</v>
      </c>
      <c r="GX98" s="13">
        <v>14</v>
      </c>
      <c r="GY98" s="13">
        <v>11</v>
      </c>
      <c r="GZ98" s="13">
        <v>11</v>
      </c>
      <c r="HA98" s="13">
        <v>7</v>
      </c>
      <c r="HB98" s="13">
        <v>8</v>
      </c>
      <c r="HC98" s="13">
        <v>8</v>
      </c>
      <c r="HD98" s="13">
        <v>6</v>
      </c>
      <c r="HE98" s="13">
        <v>7</v>
      </c>
      <c r="HF98" s="13">
        <v>5</v>
      </c>
      <c r="HG98" s="13">
        <v>15</v>
      </c>
      <c r="HH98" s="13">
        <v>7</v>
      </c>
      <c r="HI98" s="13">
        <v>9</v>
      </c>
      <c r="HJ98" s="13">
        <v>12</v>
      </c>
      <c r="HK98" s="13">
        <v>6</v>
      </c>
      <c r="HL98" s="13">
        <v>10</v>
      </c>
      <c r="HM98" s="13">
        <v>6</v>
      </c>
      <c r="HN98" s="13">
        <v>6</v>
      </c>
      <c r="HO98" s="13">
        <v>6</v>
      </c>
      <c r="HP98" s="13">
        <v>6</v>
      </c>
      <c r="HQ98" s="13">
        <v>6</v>
      </c>
      <c r="HR98" s="13">
        <v>5</v>
      </c>
      <c r="HS98" s="13">
        <v>9</v>
      </c>
      <c r="HT98" s="13">
        <v>4</v>
      </c>
      <c r="HU98" s="13">
        <v>5</v>
      </c>
      <c r="HV98" s="13">
        <v>7</v>
      </c>
      <c r="HW98" s="13">
        <v>9</v>
      </c>
      <c r="HX98" s="13">
        <v>5</v>
      </c>
      <c r="HY98" s="13">
        <v>5</v>
      </c>
      <c r="HZ98" s="13">
        <v>1</v>
      </c>
      <c r="IA98" s="13">
        <v>7</v>
      </c>
      <c r="IB98" s="13">
        <v>3</v>
      </c>
      <c r="IC98" s="13">
        <v>3</v>
      </c>
      <c r="ID98" s="13">
        <v>3</v>
      </c>
      <c r="IE98" s="13">
        <v>3</v>
      </c>
      <c r="IF98" s="13">
        <v>2</v>
      </c>
      <c r="IG98" s="13">
        <v>3</v>
      </c>
      <c r="IH98" s="13">
        <v>2</v>
      </c>
      <c r="II98" s="13">
        <v>2</v>
      </c>
      <c r="IJ98" s="13">
        <v>1</v>
      </c>
      <c r="IK98" s="13">
        <v>3</v>
      </c>
      <c r="IL98" s="13">
        <v>1</v>
      </c>
      <c r="IM98" s="13">
        <v>2</v>
      </c>
      <c r="IN98" s="13">
        <v>1</v>
      </c>
      <c r="IO98" s="13"/>
      <c r="IP98" s="13">
        <v>1</v>
      </c>
      <c r="IQ98" s="13"/>
      <c r="IR98" s="13"/>
      <c r="IS98" s="13"/>
      <c r="IT98" s="13">
        <v>2</v>
      </c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57">
        <v>582</v>
      </c>
      <c r="JJ98" s="13"/>
      <c r="JK98" s="13"/>
      <c r="JL98" s="13"/>
      <c r="JM98" s="13"/>
      <c r="JN98" s="13"/>
      <c r="JO98" s="13">
        <v>1</v>
      </c>
      <c r="JP98" s="13"/>
      <c r="JQ98" s="13"/>
      <c r="JR98" s="13"/>
      <c r="JS98" s="13"/>
      <c r="JT98" s="13"/>
      <c r="JU98" s="13"/>
      <c r="JV98" s="13">
        <v>1</v>
      </c>
      <c r="JW98" s="13"/>
      <c r="JX98" s="13"/>
      <c r="JY98" s="13"/>
      <c r="JZ98" s="13">
        <v>1</v>
      </c>
      <c r="KA98" s="13"/>
      <c r="KB98" s="13"/>
      <c r="KC98" s="13"/>
      <c r="KD98" s="13"/>
      <c r="KE98" s="13">
        <v>1</v>
      </c>
      <c r="KF98" s="13"/>
      <c r="KG98" s="13">
        <v>1</v>
      </c>
      <c r="KH98" s="13"/>
      <c r="KI98" s="13"/>
      <c r="KJ98" s="13"/>
      <c r="KK98" s="13">
        <v>1</v>
      </c>
      <c r="KL98" s="13"/>
      <c r="KM98" s="13">
        <v>1</v>
      </c>
      <c r="KN98" s="13"/>
      <c r="KO98" s="13"/>
      <c r="KP98" s="13">
        <v>1</v>
      </c>
      <c r="KQ98" s="13">
        <v>1</v>
      </c>
      <c r="KR98" s="13"/>
      <c r="KS98" s="13"/>
      <c r="KT98" s="13">
        <v>1</v>
      </c>
      <c r="KU98" s="13"/>
      <c r="KV98" s="13">
        <v>2</v>
      </c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>
        <v>1</v>
      </c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>
        <v>1</v>
      </c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57">
        <v>14</v>
      </c>
      <c r="NO98" s="13">
        <v>596</v>
      </c>
    </row>
    <row r="99" spans="1:379">
      <c r="A99" s="8" t="s">
        <v>110</v>
      </c>
      <c r="B99" s="235">
        <f t="shared" si="149"/>
        <v>78</v>
      </c>
      <c r="C99" s="235">
        <f t="shared" si="150"/>
        <v>87</v>
      </c>
      <c r="D99" s="235">
        <f t="shared" si="151"/>
        <v>256</v>
      </c>
      <c r="E99" s="235">
        <f t="shared" si="152"/>
        <v>351</v>
      </c>
      <c r="F99" s="235">
        <f t="shared" si="153"/>
        <v>744</v>
      </c>
      <c r="G99" s="235">
        <f t="shared" si="154"/>
        <v>899</v>
      </c>
      <c r="H99" s="235">
        <f t="shared" si="155"/>
        <v>776</v>
      </c>
      <c r="I99" s="235">
        <f t="shared" si="156"/>
        <v>1003</v>
      </c>
      <c r="J99" s="235">
        <f t="shared" si="157"/>
        <v>734</v>
      </c>
      <c r="K99" s="235">
        <f t="shared" si="158"/>
        <v>860</v>
      </c>
      <c r="L99" s="235">
        <f t="shared" si="159"/>
        <v>552</v>
      </c>
      <c r="M99" s="235">
        <f t="shared" si="160"/>
        <v>624</v>
      </c>
      <c r="N99" s="235">
        <f t="shared" si="161"/>
        <v>384</v>
      </c>
      <c r="O99" s="235">
        <f t="shared" si="162"/>
        <v>363</v>
      </c>
      <c r="P99" s="235">
        <f t="shared" si="163"/>
        <v>210</v>
      </c>
      <c r="Q99" s="235">
        <f t="shared" si="164"/>
        <v>221</v>
      </c>
      <c r="R99" s="235">
        <f t="shared" si="165"/>
        <v>82</v>
      </c>
      <c r="S99" s="235">
        <f t="shared" si="166"/>
        <v>96</v>
      </c>
      <c r="T99" s="235">
        <f t="shared" si="167"/>
        <v>2</v>
      </c>
      <c r="U99" s="235">
        <f t="shared" si="168"/>
        <v>22</v>
      </c>
      <c r="W99" s="16" t="s">
        <v>202</v>
      </c>
      <c r="X99" s="616">
        <f t="shared" si="108"/>
        <v>30</v>
      </c>
      <c r="Y99" s="616">
        <f t="shared" si="109"/>
        <v>29</v>
      </c>
      <c r="Z99" s="616">
        <f t="shared" si="110"/>
        <v>65</v>
      </c>
      <c r="AA99" s="616">
        <f t="shared" si="111"/>
        <v>88</v>
      </c>
      <c r="AB99" s="616">
        <f t="shared" si="112"/>
        <v>132</v>
      </c>
      <c r="AC99" s="616">
        <f t="shared" si="113"/>
        <v>132</v>
      </c>
      <c r="AD99" s="616">
        <f t="shared" si="114"/>
        <v>101</v>
      </c>
      <c r="AE99" s="616">
        <f t="shared" si="115"/>
        <v>131</v>
      </c>
      <c r="AF99" s="616">
        <f t="shared" si="116"/>
        <v>106</v>
      </c>
      <c r="AG99" s="616">
        <f t="shared" si="117"/>
        <v>136</v>
      </c>
      <c r="AH99" s="616">
        <f t="shared" si="118"/>
        <v>78</v>
      </c>
      <c r="AI99" s="616">
        <f t="shared" si="119"/>
        <v>95</v>
      </c>
      <c r="AJ99" s="616">
        <f t="shared" si="120"/>
        <v>42</v>
      </c>
      <c r="AK99" s="616">
        <f t="shared" si="121"/>
        <v>45</v>
      </c>
      <c r="AL99" s="616">
        <f t="shared" si="122"/>
        <v>30</v>
      </c>
      <c r="AM99" s="616">
        <f t="shared" si="123"/>
        <v>22</v>
      </c>
      <c r="AN99" s="616">
        <f t="shared" si="124"/>
        <v>14</v>
      </c>
      <c r="AO99" s="616">
        <f t="shared" si="125"/>
        <v>18</v>
      </c>
      <c r="AP99" s="616">
        <f t="shared" si="126"/>
        <v>1</v>
      </c>
      <c r="AQ99" s="616">
        <f t="shared" si="127"/>
        <v>14</v>
      </c>
      <c r="AR99" s="616">
        <f t="shared" si="128"/>
        <v>15</v>
      </c>
      <c r="AT99" s="16" t="s">
        <v>202</v>
      </c>
      <c r="AU99" s="13">
        <v>5</v>
      </c>
      <c r="AV99" s="13">
        <v>4</v>
      </c>
      <c r="AW99" s="13">
        <v>4</v>
      </c>
      <c r="AX99" s="13">
        <v>2</v>
      </c>
      <c r="AY99" s="13">
        <v>3</v>
      </c>
      <c r="AZ99" s="13"/>
      <c r="BA99" s="13"/>
      <c r="BB99" s="13">
        <v>2</v>
      </c>
      <c r="BC99" s="13">
        <v>5</v>
      </c>
      <c r="BD99" s="13">
        <v>4</v>
      </c>
      <c r="BE99" s="13">
        <v>4</v>
      </c>
      <c r="BF99" s="13">
        <v>4</v>
      </c>
      <c r="BG99" s="13">
        <v>7</v>
      </c>
      <c r="BH99" s="13">
        <v>9</v>
      </c>
      <c r="BI99" s="13">
        <v>11</v>
      </c>
      <c r="BJ99" s="13">
        <v>8</v>
      </c>
      <c r="BK99" s="13">
        <v>12</v>
      </c>
      <c r="BL99" s="13">
        <v>15</v>
      </c>
      <c r="BM99" s="13">
        <v>11</v>
      </c>
      <c r="BN99" s="13">
        <v>7</v>
      </c>
      <c r="BO99" s="13">
        <v>12</v>
      </c>
      <c r="BP99" s="13">
        <v>16</v>
      </c>
      <c r="BQ99" s="13">
        <v>10</v>
      </c>
      <c r="BR99" s="13">
        <v>23</v>
      </c>
      <c r="BS99" s="13">
        <v>13</v>
      </c>
      <c r="BT99" s="13">
        <v>4</v>
      </c>
      <c r="BU99" s="13">
        <v>16</v>
      </c>
      <c r="BV99" s="13">
        <v>13</v>
      </c>
      <c r="BW99" s="13">
        <v>11</v>
      </c>
      <c r="BX99" s="13">
        <v>14</v>
      </c>
      <c r="BY99" s="13">
        <v>14</v>
      </c>
      <c r="BZ99" s="13">
        <v>17</v>
      </c>
      <c r="CA99" s="13">
        <v>11</v>
      </c>
      <c r="CB99" s="13">
        <v>13</v>
      </c>
      <c r="CC99" s="13">
        <v>14</v>
      </c>
      <c r="CD99" s="13">
        <v>8</v>
      </c>
      <c r="CE99" s="13">
        <v>10</v>
      </c>
      <c r="CF99" s="13">
        <v>13</v>
      </c>
      <c r="CG99" s="13">
        <v>14</v>
      </c>
      <c r="CH99" s="13">
        <v>17</v>
      </c>
      <c r="CI99" s="13">
        <v>15</v>
      </c>
      <c r="CJ99" s="13">
        <v>9</v>
      </c>
      <c r="CK99" s="13">
        <v>11</v>
      </c>
      <c r="CL99" s="13">
        <v>17</v>
      </c>
      <c r="CM99" s="13">
        <v>10</v>
      </c>
      <c r="CN99" s="13">
        <v>17</v>
      </c>
      <c r="CO99" s="13">
        <v>14</v>
      </c>
      <c r="CP99" s="13">
        <v>16</v>
      </c>
      <c r="CQ99" s="13">
        <v>15</v>
      </c>
      <c r="CR99" s="13">
        <v>12</v>
      </c>
      <c r="CS99" s="13">
        <v>18</v>
      </c>
      <c r="CT99" s="13">
        <v>11</v>
      </c>
      <c r="CU99" s="13">
        <v>13</v>
      </c>
      <c r="CV99" s="13">
        <v>9</v>
      </c>
      <c r="CW99" s="13">
        <v>8</v>
      </c>
      <c r="CX99" s="13">
        <v>6</v>
      </c>
      <c r="CY99" s="13">
        <v>12</v>
      </c>
      <c r="CZ99" s="13">
        <v>4</v>
      </c>
      <c r="DA99" s="13">
        <v>9</v>
      </c>
      <c r="DB99" s="13">
        <v>5</v>
      </c>
      <c r="DC99" s="13">
        <v>10</v>
      </c>
      <c r="DD99" s="13">
        <v>4</v>
      </c>
      <c r="DE99" s="13">
        <v>7</v>
      </c>
      <c r="DF99" s="13">
        <v>4</v>
      </c>
      <c r="DG99" s="13">
        <v>3</v>
      </c>
      <c r="DH99" s="13">
        <v>3</v>
      </c>
      <c r="DI99" s="13">
        <v>2</v>
      </c>
      <c r="DJ99" s="13">
        <v>5</v>
      </c>
      <c r="DK99" s="13">
        <v>5</v>
      </c>
      <c r="DL99" s="13">
        <v>2</v>
      </c>
      <c r="DM99" s="13">
        <v>2</v>
      </c>
      <c r="DN99" s="13">
        <v>4</v>
      </c>
      <c r="DO99" s="13">
        <v>4</v>
      </c>
      <c r="DP99" s="13">
        <v>3</v>
      </c>
      <c r="DQ99" s="13">
        <v>2</v>
      </c>
      <c r="DR99" s="13">
        <v>2</v>
      </c>
      <c r="DS99" s="13"/>
      <c r="DT99" s="13">
        <v>1</v>
      </c>
      <c r="DU99" s="13">
        <v>2</v>
      </c>
      <c r="DV99" s="13">
        <v>2</v>
      </c>
      <c r="DW99" s="13">
        <v>4</v>
      </c>
      <c r="DX99" s="13">
        <v>1</v>
      </c>
      <c r="DY99" s="13">
        <v>1</v>
      </c>
      <c r="DZ99" s="13"/>
      <c r="EA99" s="13">
        <v>2</v>
      </c>
      <c r="EB99" s="13">
        <v>3</v>
      </c>
      <c r="EC99" s="13">
        <v>4</v>
      </c>
      <c r="ED99" s="13">
        <v>2</v>
      </c>
      <c r="EE99" s="13"/>
      <c r="EF99" s="13">
        <v>1</v>
      </c>
      <c r="EG99" s="13">
        <v>2</v>
      </c>
      <c r="EH99" s="13">
        <v>3</v>
      </c>
      <c r="EI99" s="13">
        <v>3</v>
      </c>
      <c r="EJ99" s="13">
        <v>3</v>
      </c>
      <c r="EK99" s="13">
        <v>1</v>
      </c>
      <c r="EL99" s="13">
        <v>1</v>
      </c>
      <c r="EM99" s="13"/>
      <c r="EN99" s="13"/>
      <c r="EO99" s="13"/>
      <c r="EP99" s="13">
        <v>1</v>
      </c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57">
        <v>710</v>
      </c>
      <c r="FD99" s="13">
        <v>710</v>
      </c>
      <c r="FE99" s="16" t="s">
        <v>202</v>
      </c>
      <c r="FF99" s="13">
        <v>4</v>
      </c>
      <c r="FG99" s="13">
        <v>4</v>
      </c>
      <c r="FH99" s="13">
        <v>2</v>
      </c>
      <c r="FI99" s="13">
        <v>6</v>
      </c>
      <c r="FJ99" s="13">
        <v>2</v>
      </c>
      <c r="FK99" s="13">
        <v>6</v>
      </c>
      <c r="FL99" s="13">
        <v>2</v>
      </c>
      <c r="FM99" s="13"/>
      <c r="FN99" s="13">
        <v>2</v>
      </c>
      <c r="FO99" s="13">
        <v>2</v>
      </c>
      <c r="FP99" s="13">
        <v>4</v>
      </c>
      <c r="FQ99" s="13">
        <v>2</v>
      </c>
      <c r="FR99" s="13">
        <v>4</v>
      </c>
      <c r="FS99" s="13">
        <v>6</v>
      </c>
      <c r="FT99" s="13">
        <v>4</v>
      </c>
      <c r="FU99" s="13">
        <v>7</v>
      </c>
      <c r="FV99" s="13">
        <v>7</v>
      </c>
      <c r="FW99" s="13">
        <v>10</v>
      </c>
      <c r="FX99" s="13">
        <v>13</v>
      </c>
      <c r="FY99" s="13">
        <v>8</v>
      </c>
      <c r="FZ99" s="13">
        <v>8</v>
      </c>
      <c r="GA99" s="13">
        <v>10</v>
      </c>
      <c r="GB99" s="13">
        <v>11</v>
      </c>
      <c r="GC99" s="13">
        <v>17</v>
      </c>
      <c r="GD99" s="13">
        <v>11</v>
      </c>
      <c r="GE99" s="13">
        <v>11</v>
      </c>
      <c r="GF99" s="13">
        <v>24</v>
      </c>
      <c r="GG99" s="13">
        <v>17</v>
      </c>
      <c r="GH99" s="13">
        <v>8</v>
      </c>
      <c r="GI99" s="13">
        <v>15</v>
      </c>
      <c r="GJ99" s="13">
        <v>14</v>
      </c>
      <c r="GK99" s="13">
        <v>12</v>
      </c>
      <c r="GL99" s="13">
        <v>9</v>
      </c>
      <c r="GM99" s="13">
        <v>13</v>
      </c>
      <c r="GN99" s="13">
        <v>8</v>
      </c>
      <c r="GO99" s="13">
        <v>13</v>
      </c>
      <c r="GP99" s="13">
        <v>4</v>
      </c>
      <c r="GQ99" s="13">
        <v>12</v>
      </c>
      <c r="GR99" s="13">
        <v>9</v>
      </c>
      <c r="GS99" s="13">
        <v>7</v>
      </c>
      <c r="GT99" s="13">
        <v>7</v>
      </c>
      <c r="GU99" s="13">
        <v>6</v>
      </c>
      <c r="GV99" s="13">
        <v>11</v>
      </c>
      <c r="GW99" s="13">
        <v>15</v>
      </c>
      <c r="GX99" s="13">
        <v>7</v>
      </c>
      <c r="GY99" s="13">
        <v>3</v>
      </c>
      <c r="GZ99" s="13">
        <v>17</v>
      </c>
      <c r="HA99" s="13">
        <v>15</v>
      </c>
      <c r="HB99" s="13">
        <v>13</v>
      </c>
      <c r="HC99" s="13">
        <v>12</v>
      </c>
      <c r="HD99" s="13">
        <v>13</v>
      </c>
      <c r="HE99" s="13">
        <v>8</v>
      </c>
      <c r="HF99" s="13">
        <v>9</v>
      </c>
      <c r="HG99" s="13">
        <v>9</v>
      </c>
      <c r="HH99" s="13">
        <v>6</v>
      </c>
      <c r="HI99" s="13">
        <v>8</v>
      </c>
      <c r="HJ99" s="13">
        <v>7</v>
      </c>
      <c r="HK99" s="13">
        <v>2</v>
      </c>
      <c r="HL99" s="13">
        <v>11</v>
      </c>
      <c r="HM99" s="13">
        <v>5</v>
      </c>
      <c r="HN99" s="13">
        <v>7</v>
      </c>
      <c r="HO99" s="13">
        <v>4</v>
      </c>
      <c r="HP99" s="13">
        <v>7</v>
      </c>
      <c r="HQ99" s="13">
        <v>2</v>
      </c>
      <c r="HR99" s="13">
        <v>5</v>
      </c>
      <c r="HS99" s="13">
        <v>5</v>
      </c>
      <c r="HT99" s="13">
        <v>4</v>
      </c>
      <c r="HU99" s="13">
        <v>5</v>
      </c>
      <c r="HV99" s="13"/>
      <c r="HW99" s="13">
        <v>3</v>
      </c>
      <c r="HX99" s="13">
        <v>4</v>
      </c>
      <c r="HY99" s="13">
        <v>3</v>
      </c>
      <c r="HZ99" s="13">
        <v>3</v>
      </c>
      <c r="IA99" s="13">
        <v>2</v>
      </c>
      <c r="IB99" s="13">
        <v>1</v>
      </c>
      <c r="IC99" s="13">
        <v>3</v>
      </c>
      <c r="ID99" s="13">
        <v>3</v>
      </c>
      <c r="IE99" s="13">
        <v>3</v>
      </c>
      <c r="IF99" s="13">
        <v>3</v>
      </c>
      <c r="IG99" s="13">
        <v>5</v>
      </c>
      <c r="IH99" s="13">
        <v>3</v>
      </c>
      <c r="II99" s="13"/>
      <c r="IJ99" s="13">
        <v>1</v>
      </c>
      <c r="IK99" s="13">
        <v>2</v>
      </c>
      <c r="IL99" s="13">
        <v>1</v>
      </c>
      <c r="IM99" s="13">
        <v>4</v>
      </c>
      <c r="IN99" s="13"/>
      <c r="IO99" s="13"/>
      <c r="IP99" s="13">
        <v>1</v>
      </c>
      <c r="IQ99" s="13">
        <v>2</v>
      </c>
      <c r="IR99" s="13">
        <v>1</v>
      </c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57">
        <v>599</v>
      </c>
      <c r="JJ99" s="13"/>
      <c r="JK99" s="13"/>
      <c r="JL99" s="13"/>
      <c r="JM99" s="13"/>
      <c r="JN99" s="13"/>
      <c r="JO99" s="13">
        <v>2</v>
      </c>
      <c r="JP99" s="13"/>
      <c r="JQ99" s="13"/>
      <c r="JR99" s="13"/>
      <c r="JS99" s="13"/>
      <c r="JT99" s="13"/>
      <c r="JU99" s="13">
        <v>2</v>
      </c>
      <c r="JV99" s="13">
        <v>1</v>
      </c>
      <c r="JW99" s="13"/>
      <c r="JX99" s="13"/>
      <c r="JY99" s="13"/>
      <c r="JZ99" s="13"/>
      <c r="KA99" s="13"/>
      <c r="KB99" s="13">
        <v>2</v>
      </c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>
        <v>1</v>
      </c>
      <c r="KQ99" s="13">
        <v>1</v>
      </c>
      <c r="KR99" s="13"/>
      <c r="KS99" s="13"/>
      <c r="KT99" s="13"/>
      <c r="KU99" s="13"/>
      <c r="KV99" s="13"/>
      <c r="KW99" s="13"/>
      <c r="KX99" s="13"/>
      <c r="KY99" s="13">
        <v>1</v>
      </c>
      <c r="KZ99" s="13">
        <v>1</v>
      </c>
      <c r="LA99" s="13"/>
      <c r="LB99" s="13"/>
      <c r="LC99" s="13">
        <v>1</v>
      </c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>
        <v>1</v>
      </c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>
        <v>1</v>
      </c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>
        <v>1</v>
      </c>
      <c r="NN99" s="57">
        <v>15</v>
      </c>
      <c r="NO99" s="13">
        <v>614</v>
      </c>
    </row>
    <row r="100" spans="1:379">
      <c r="A100" s="9" t="s">
        <v>111</v>
      </c>
      <c r="B100" s="235">
        <f t="shared" si="149"/>
        <v>1564</v>
      </c>
      <c r="C100" s="235">
        <f t="shared" si="150"/>
        <v>1385</v>
      </c>
      <c r="D100" s="235">
        <f t="shared" si="151"/>
        <v>4329</v>
      </c>
      <c r="E100" s="235">
        <f t="shared" si="152"/>
        <v>4832</v>
      </c>
      <c r="F100" s="235">
        <f t="shared" si="153"/>
        <v>17472</v>
      </c>
      <c r="G100" s="235">
        <f t="shared" si="154"/>
        <v>16903</v>
      </c>
      <c r="H100" s="235">
        <f t="shared" si="155"/>
        <v>20238</v>
      </c>
      <c r="I100" s="235">
        <f t="shared" si="156"/>
        <v>18477</v>
      </c>
      <c r="J100" s="235">
        <f t="shared" si="157"/>
        <v>17193</v>
      </c>
      <c r="K100" s="235">
        <f t="shared" si="158"/>
        <v>16103</v>
      </c>
      <c r="L100" s="235">
        <f t="shared" si="159"/>
        <v>11425</v>
      </c>
      <c r="M100" s="235">
        <f t="shared" si="160"/>
        <v>11268</v>
      </c>
      <c r="N100" s="235">
        <f t="shared" si="161"/>
        <v>5993</v>
      </c>
      <c r="O100" s="235">
        <f t="shared" si="162"/>
        <v>5723</v>
      </c>
      <c r="P100" s="235">
        <f t="shared" si="163"/>
        <v>2728</v>
      </c>
      <c r="Q100" s="235">
        <f t="shared" si="164"/>
        <v>2803</v>
      </c>
      <c r="R100" s="235">
        <f t="shared" si="165"/>
        <v>931</v>
      </c>
      <c r="S100" s="235">
        <f t="shared" si="166"/>
        <v>1333</v>
      </c>
      <c r="T100" s="235">
        <f t="shared" si="167"/>
        <v>179</v>
      </c>
      <c r="U100" s="235">
        <f t="shared" si="168"/>
        <v>405</v>
      </c>
      <c r="W100" s="16" t="s">
        <v>106</v>
      </c>
      <c r="X100" s="616">
        <f t="shared" si="108"/>
        <v>166</v>
      </c>
      <c r="Y100" s="616">
        <f t="shared" si="109"/>
        <v>145</v>
      </c>
      <c r="Z100" s="616">
        <f t="shared" si="110"/>
        <v>586</v>
      </c>
      <c r="AA100" s="616">
        <f t="shared" si="111"/>
        <v>640</v>
      </c>
      <c r="AB100" s="616">
        <f t="shared" si="112"/>
        <v>2394</v>
      </c>
      <c r="AC100" s="616">
        <f t="shared" si="113"/>
        <v>2338</v>
      </c>
      <c r="AD100" s="616">
        <f t="shared" si="114"/>
        <v>2861</v>
      </c>
      <c r="AE100" s="616">
        <f t="shared" si="115"/>
        <v>2403</v>
      </c>
      <c r="AF100" s="616">
        <f t="shared" si="116"/>
        <v>2394</v>
      </c>
      <c r="AG100" s="616">
        <f t="shared" si="117"/>
        <v>2121</v>
      </c>
      <c r="AH100" s="616">
        <f t="shared" si="118"/>
        <v>1615</v>
      </c>
      <c r="AI100" s="616">
        <f t="shared" si="119"/>
        <v>1522</v>
      </c>
      <c r="AJ100" s="616">
        <f t="shared" si="120"/>
        <v>911</v>
      </c>
      <c r="AK100" s="616">
        <f t="shared" si="121"/>
        <v>850</v>
      </c>
      <c r="AL100" s="616">
        <f t="shared" si="122"/>
        <v>479</v>
      </c>
      <c r="AM100" s="616">
        <f t="shared" si="123"/>
        <v>404</v>
      </c>
      <c r="AN100" s="616">
        <f t="shared" si="124"/>
        <v>173</v>
      </c>
      <c r="AO100" s="616">
        <f t="shared" si="125"/>
        <v>206</v>
      </c>
      <c r="AP100" s="616">
        <f t="shared" si="126"/>
        <v>26</v>
      </c>
      <c r="AQ100" s="616">
        <f t="shared" si="127"/>
        <v>76</v>
      </c>
      <c r="AR100" s="616">
        <f t="shared" si="128"/>
        <v>167</v>
      </c>
      <c r="AT100" s="16" t="s">
        <v>106</v>
      </c>
      <c r="AU100" s="13">
        <v>5</v>
      </c>
      <c r="AV100" s="13">
        <v>19</v>
      </c>
      <c r="AW100" s="13">
        <v>19</v>
      </c>
      <c r="AX100" s="13">
        <v>15</v>
      </c>
      <c r="AY100" s="13">
        <v>11</v>
      </c>
      <c r="AZ100" s="13">
        <v>11</v>
      </c>
      <c r="BA100" s="13">
        <v>16</v>
      </c>
      <c r="BB100" s="13">
        <v>17</v>
      </c>
      <c r="BC100" s="13">
        <v>16</v>
      </c>
      <c r="BD100" s="13">
        <v>16</v>
      </c>
      <c r="BE100" s="13">
        <v>15</v>
      </c>
      <c r="BF100" s="13">
        <v>22</v>
      </c>
      <c r="BG100" s="13">
        <v>24</v>
      </c>
      <c r="BH100" s="13">
        <v>35</v>
      </c>
      <c r="BI100" s="13">
        <v>44</v>
      </c>
      <c r="BJ100" s="13">
        <v>72</v>
      </c>
      <c r="BK100" s="13">
        <v>94</v>
      </c>
      <c r="BL100" s="13">
        <v>92</v>
      </c>
      <c r="BM100" s="13">
        <v>106</v>
      </c>
      <c r="BN100" s="13">
        <v>136</v>
      </c>
      <c r="BO100" s="13">
        <v>178</v>
      </c>
      <c r="BP100" s="13">
        <v>179</v>
      </c>
      <c r="BQ100" s="13">
        <v>192</v>
      </c>
      <c r="BR100" s="13">
        <v>212</v>
      </c>
      <c r="BS100" s="13">
        <v>245</v>
      </c>
      <c r="BT100" s="13">
        <v>261</v>
      </c>
      <c r="BU100" s="13">
        <v>263</v>
      </c>
      <c r="BV100" s="13">
        <v>272</v>
      </c>
      <c r="BW100" s="13">
        <v>259</v>
      </c>
      <c r="BX100" s="13">
        <v>277</v>
      </c>
      <c r="BY100" s="13">
        <v>252</v>
      </c>
      <c r="BZ100" s="13">
        <v>250</v>
      </c>
      <c r="CA100" s="13">
        <v>265</v>
      </c>
      <c r="CB100" s="13">
        <v>234</v>
      </c>
      <c r="CC100" s="13">
        <v>259</v>
      </c>
      <c r="CD100" s="13">
        <v>253</v>
      </c>
      <c r="CE100" s="13">
        <v>216</v>
      </c>
      <c r="CF100" s="13">
        <v>215</v>
      </c>
      <c r="CG100" s="13">
        <v>211</v>
      </c>
      <c r="CH100" s="13">
        <v>248</v>
      </c>
      <c r="CI100" s="13">
        <v>225</v>
      </c>
      <c r="CJ100" s="13">
        <v>263</v>
      </c>
      <c r="CK100" s="13">
        <v>202</v>
      </c>
      <c r="CL100" s="13">
        <v>232</v>
      </c>
      <c r="CM100" s="13">
        <v>253</v>
      </c>
      <c r="CN100" s="13">
        <v>189</v>
      </c>
      <c r="CO100" s="13">
        <v>194</v>
      </c>
      <c r="CP100" s="13">
        <v>201</v>
      </c>
      <c r="CQ100" s="13">
        <v>194</v>
      </c>
      <c r="CR100" s="13">
        <v>168</v>
      </c>
      <c r="CS100" s="13">
        <v>203</v>
      </c>
      <c r="CT100" s="13">
        <v>147</v>
      </c>
      <c r="CU100" s="13">
        <v>149</v>
      </c>
      <c r="CV100" s="13">
        <v>174</v>
      </c>
      <c r="CW100" s="13">
        <v>131</v>
      </c>
      <c r="CX100" s="13">
        <v>156</v>
      </c>
      <c r="CY100" s="13">
        <v>156</v>
      </c>
      <c r="CZ100" s="13">
        <v>154</v>
      </c>
      <c r="DA100" s="13">
        <v>126</v>
      </c>
      <c r="DB100" s="13">
        <v>126</v>
      </c>
      <c r="DC100" s="13">
        <v>119</v>
      </c>
      <c r="DD100" s="13">
        <v>106</v>
      </c>
      <c r="DE100" s="13">
        <v>86</v>
      </c>
      <c r="DF100" s="13">
        <v>92</v>
      </c>
      <c r="DG100" s="13">
        <v>82</v>
      </c>
      <c r="DH100" s="13">
        <v>73</v>
      </c>
      <c r="DI100" s="13">
        <v>72</v>
      </c>
      <c r="DJ100" s="13">
        <v>77</v>
      </c>
      <c r="DK100" s="13">
        <v>81</v>
      </c>
      <c r="DL100" s="13">
        <v>62</v>
      </c>
      <c r="DM100" s="13">
        <v>45</v>
      </c>
      <c r="DN100" s="13">
        <v>39</v>
      </c>
      <c r="DO100" s="13">
        <v>60</v>
      </c>
      <c r="DP100" s="13">
        <v>65</v>
      </c>
      <c r="DQ100" s="13">
        <v>33</v>
      </c>
      <c r="DR100" s="13">
        <v>42</v>
      </c>
      <c r="DS100" s="13">
        <v>44</v>
      </c>
      <c r="DT100" s="13">
        <v>26</v>
      </c>
      <c r="DU100" s="13">
        <v>20</v>
      </c>
      <c r="DV100" s="13">
        <v>30</v>
      </c>
      <c r="DW100" s="13">
        <v>26</v>
      </c>
      <c r="DX100" s="13">
        <v>25</v>
      </c>
      <c r="DY100" s="13">
        <v>31</v>
      </c>
      <c r="DZ100" s="13">
        <v>25</v>
      </c>
      <c r="EA100" s="13">
        <v>19</v>
      </c>
      <c r="EB100" s="13">
        <v>29</v>
      </c>
      <c r="EC100" s="13">
        <v>17</v>
      </c>
      <c r="ED100" s="13">
        <v>12</v>
      </c>
      <c r="EE100" s="13">
        <v>9</v>
      </c>
      <c r="EF100" s="13">
        <v>13</v>
      </c>
      <c r="EG100" s="13">
        <v>19</v>
      </c>
      <c r="EH100" s="13">
        <v>11</v>
      </c>
      <c r="EI100" s="13">
        <v>13</v>
      </c>
      <c r="EJ100" s="13">
        <v>7</v>
      </c>
      <c r="EK100" s="13">
        <v>12</v>
      </c>
      <c r="EL100" s="13">
        <v>3</v>
      </c>
      <c r="EM100" s="13">
        <v>7</v>
      </c>
      <c r="EN100" s="13">
        <v>1</v>
      </c>
      <c r="EO100" s="13"/>
      <c r="EP100" s="13">
        <v>1</v>
      </c>
      <c r="EQ100" s="13">
        <v>2</v>
      </c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>
        <v>2</v>
      </c>
      <c r="FC100" s="57">
        <v>10707</v>
      </c>
      <c r="FD100" s="13">
        <v>10707</v>
      </c>
      <c r="FE100" s="16" t="s">
        <v>106</v>
      </c>
      <c r="FF100" s="13">
        <v>1</v>
      </c>
      <c r="FG100" s="13">
        <v>21</v>
      </c>
      <c r="FH100" s="13">
        <v>20</v>
      </c>
      <c r="FI100" s="13">
        <v>27</v>
      </c>
      <c r="FJ100" s="13">
        <v>12</v>
      </c>
      <c r="FK100" s="13">
        <v>15</v>
      </c>
      <c r="FL100" s="13">
        <v>14</v>
      </c>
      <c r="FM100" s="13">
        <v>22</v>
      </c>
      <c r="FN100" s="13">
        <v>14</v>
      </c>
      <c r="FO100" s="13">
        <v>20</v>
      </c>
      <c r="FP100" s="13">
        <v>20</v>
      </c>
      <c r="FQ100" s="13">
        <v>29</v>
      </c>
      <c r="FR100" s="13">
        <v>30</v>
      </c>
      <c r="FS100" s="13">
        <v>32</v>
      </c>
      <c r="FT100" s="13">
        <v>40</v>
      </c>
      <c r="FU100" s="13">
        <v>63</v>
      </c>
      <c r="FV100" s="13">
        <v>70</v>
      </c>
      <c r="FW100" s="13">
        <v>85</v>
      </c>
      <c r="FX100" s="13">
        <v>100</v>
      </c>
      <c r="FY100" s="13">
        <v>117</v>
      </c>
      <c r="FZ100" s="13">
        <v>172</v>
      </c>
      <c r="GA100" s="13">
        <v>186</v>
      </c>
      <c r="GB100" s="13">
        <v>211</v>
      </c>
      <c r="GC100" s="13">
        <v>219</v>
      </c>
      <c r="GD100" s="13">
        <v>226</v>
      </c>
      <c r="GE100" s="13">
        <v>243</v>
      </c>
      <c r="GF100" s="13">
        <v>275</v>
      </c>
      <c r="GG100" s="13">
        <v>261</v>
      </c>
      <c r="GH100" s="13">
        <v>298</v>
      </c>
      <c r="GI100" s="13">
        <v>303</v>
      </c>
      <c r="GJ100" s="13">
        <v>313</v>
      </c>
      <c r="GK100" s="13">
        <v>305</v>
      </c>
      <c r="GL100" s="13">
        <v>277</v>
      </c>
      <c r="GM100" s="13">
        <v>292</v>
      </c>
      <c r="GN100" s="13">
        <v>297</v>
      </c>
      <c r="GO100" s="13">
        <v>277</v>
      </c>
      <c r="GP100" s="13">
        <v>266</v>
      </c>
      <c r="GQ100" s="13">
        <v>254</v>
      </c>
      <c r="GR100" s="13">
        <v>286</v>
      </c>
      <c r="GS100" s="13">
        <v>294</v>
      </c>
      <c r="GT100" s="13">
        <v>221</v>
      </c>
      <c r="GU100" s="13">
        <v>316</v>
      </c>
      <c r="GV100" s="13">
        <v>271</v>
      </c>
      <c r="GW100" s="13">
        <v>250</v>
      </c>
      <c r="GX100" s="13">
        <v>251</v>
      </c>
      <c r="GY100" s="13">
        <v>215</v>
      </c>
      <c r="GZ100" s="13">
        <v>223</v>
      </c>
      <c r="HA100" s="13">
        <v>204</v>
      </c>
      <c r="HB100" s="13">
        <v>239</v>
      </c>
      <c r="HC100" s="13">
        <v>204</v>
      </c>
      <c r="HD100" s="13">
        <v>192</v>
      </c>
      <c r="HE100" s="13">
        <v>184</v>
      </c>
      <c r="HF100" s="13">
        <v>169</v>
      </c>
      <c r="HG100" s="13">
        <v>183</v>
      </c>
      <c r="HH100" s="13">
        <v>169</v>
      </c>
      <c r="HI100" s="13">
        <v>148</v>
      </c>
      <c r="HJ100" s="13">
        <v>156</v>
      </c>
      <c r="HK100" s="13">
        <v>149</v>
      </c>
      <c r="HL100" s="13">
        <v>141</v>
      </c>
      <c r="HM100" s="13">
        <v>124</v>
      </c>
      <c r="HN100" s="13">
        <v>104</v>
      </c>
      <c r="HO100" s="13">
        <v>114</v>
      </c>
      <c r="HP100" s="13">
        <v>97</v>
      </c>
      <c r="HQ100" s="13">
        <v>96</v>
      </c>
      <c r="HR100" s="13">
        <v>95</v>
      </c>
      <c r="HS100" s="13">
        <v>82</v>
      </c>
      <c r="HT100" s="13">
        <v>79</v>
      </c>
      <c r="HU100" s="13">
        <v>79</v>
      </c>
      <c r="HV100" s="13">
        <v>93</v>
      </c>
      <c r="HW100" s="13">
        <v>72</v>
      </c>
      <c r="HX100" s="13">
        <v>71</v>
      </c>
      <c r="HY100" s="13">
        <v>49</v>
      </c>
      <c r="HZ100" s="13">
        <v>52</v>
      </c>
      <c r="IA100" s="13">
        <v>57</v>
      </c>
      <c r="IB100" s="13">
        <v>58</v>
      </c>
      <c r="IC100" s="13">
        <v>48</v>
      </c>
      <c r="ID100" s="13">
        <v>37</v>
      </c>
      <c r="IE100" s="13">
        <v>36</v>
      </c>
      <c r="IF100" s="13">
        <v>40</v>
      </c>
      <c r="IG100" s="13">
        <v>31</v>
      </c>
      <c r="IH100" s="13">
        <v>19</v>
      </c>
      <c r="II100" s="13">
        <v>23</v>
      </c>
      <c r="IJ100" s="13">
        <v>27</v>
      </c>
      <c r="IK100" s="13">
        <v>20</v>
      </c>
      <c r="IL100" s="13">
        <v>23</v>
      </c>
      <c r="IM100" s="13">
        <v>16</v>
      </c>
      <c r="IN100" s="13">
        <v>17</v>
      </c>
      <c r="IO100" s="13">
        <v>14</v>
      </c>
      <c r="IP100" s="13">
        <v>7</v>
      </c>
      <c r="IQ100" s="13">
        <v>7</v>
      </c>
      <c r="IR100" s="13">
        <v>5</v>
      </c>
      <c r="IS100" s="13">
        <v>10</v>
      </c>
      <c r="IT100" s="13">
        <v>1</v>
      </c>
      <c r="IU100" s="13">
        <v>3</v>
      </c>
      <c r="IV100" s="13"/>
      <c r="IW100" s="13">
        <v>3</v>
      </c>
      <c r="IX100" s="13">
        <v>2</v>
      </c>
      <c r="IY100" s="13"/>
      <c r="IZ100" s="13"/>
      <c r="JA100" s="13"/>
      <c r="JB100" s="13">
        <v>1</v>
      </c>
      <c r="JC100" s="13"/>
      <c r="JD100" s="13"/>
      <c r="JE100" s="13"/>
      <c r="JF100" s="13"/>
      <c r="JG100" s="13">
        <v>1</v>
      </c>
      <c r="JH100" s="13">
        <v>1</v>
      </c>
      <c r="JI100" s="57">
        <v>11606</v>
      </c>
      <c r="JJ100" s="13">
        <v>4</v>
      </c>
      <c r="JK100" s="13">
        <v>6</v>
      </c>
      <c r="JL100" s="13"/>
      <c r="JM100" s="13"/>
      <c r="JN100" s="13"/>
      <c r="JO100" s="13"/>
      <c r="JP100" s="13"/>
      <c r="JQ100" s="13"/>
      <c r="JR100" s="13"/>
      <c r="JS100" s="13">
        <v>1</v>
      </c>
      <c r="JT100" s="13">
        <v>1</v>
      </c>
      <c r="JU100" s="13">
        <v>2</v>
      </c>
      <c r="JV100" s="13">
        <v>1</v>
      </c>
      <c r="JW100" s="13">
        <v>1</v>
      </c>
      <c r="JX100" s="13"/>
      <c r="JY100" s="13">
        <v>1</v>
      </c>
      <c r="JZ100" s="13"/>
      <c r="KA100" s="13">
        <v>1</v>
      </c>
      <c r="KB100" s="13">
        <v>1</v>
      </c>
      <c r="KC100" s="13">
        <v>4</v>
      </c>
      <c r="KD100" s="13">
        <v>2</v>
      </c>
      <c r="KE100" s="13"/>
      <c r="KF100" s="13">
        <v>2</v>
      </c>
      <c r="KG100" s="13">
        <v>5</v>
      </c>
      <c r="KH100" s="13">
        <v>2</v>
      </c>
      <c r="KI100" s="13">
        <v>5</v>
      </c>
      <c r="KJ100" s="13">
        <v>6</v>
      </c>
      <c r="KK100" s="13">
        <v>1</v>
      </c>
      <c r="KL100" s="13"/>
      <c r="KM100" s="13">
        <v>1</v>
      </c>
      <c r="KN100" s="13">
        <v>5</v>
      </c>
      <c r="KO100" s="13">
        <v>3</v>
      </c>
      <c r="KP100" s="13">
        <v>4</v>
      </c>
      <c r="KQ100" s="13">
        <v>2</v>
      </c>
      <c r="KR100" s="13">
        <v>6</v>
      </c>
      <c r="KS100" s="13">
        <v>2</v>
      </c>
      <c r="KT100" s="13">
        <v>3</v>
      </c>
      <c r="KU100" s="13">
        <v>4</v>
      </c>
      <c r="KV100" s="13">
        <v>4</v>
      </c>
      <c r="KW100" s="13">
        <v>2</v>
      </c>
      <c r="KX100" s="13">
        <v>3</v>
      </c>
      <c r="KY100" s="13">
        <v>5</v>
      </c>
      <c r="KZ100" s="13">
        <v>1</v>
      </c>
      <c r="LA100" s="13">
        <v>1</v>
      </c>
      <c r="LB100" s="13">
        <v>4</v>
      </c>
      <c r="LC100" s="13">
        <v>4</v>
      </c>
      <c r="LD100" s="13">
        <v>2</v>
      </c>
      <c r="LE100" s="13">
        <v>2</v>
      </c>
      <c r="LF100" s="13">
        <v>2</v>
      </c>
      <c r="LG100" s="13">
        <v>1</v>
      </c>
      <c r="LH100" s="13">
        <v>3</v>
      </c>
      <c r="LI100" s="13"/>
      <c r="LJ100" s="13"/>
      <c r="LK100" s="13">
        <v>3</v>
      </c>
      <c r="LL100" s="13">
        <v>2</v>
      </c>
      <c r="LM100" s="13">
        <v>1</v>
      </c>
      <c r="LN100" s="13"/>
      <c r="LO100" s="13"/>
      <c r="LP100" s="13">
        <v>1</v>
      </c>
      <c r="LQ100" s="13">
        <v>1</v>
      </c>
      <c r="LR100" s="13">
        <v>1</v>
      </c>
      <c r="LS100" s="13"/>
      <c r="LT100" s="13">
        <v>1</v>
      </c>
      <c r="LU100" s="13"/>
      <c r="LV100" s="13"/>
      <c r="LW100" s="13"/>
      <c r="LX100" s="13"/>
      <c r="LY100" s="13"/>
      <c r="LZ100" s="13"/>
      <c r="MA100" s="13"/>
      <c r="MB100" s="13">
        <v>1</v>
      </c>
      <c r="MC100" s="13">
        <v>1</v>
      </c>
      <c r="MD100" s="13">
        <v>3</v>
      </c>
      <c r="ME100" s="13">
        <v>2</v>
      </c>
      <c r="MF100" s="13">
        <v>1</v>
      </c>
      <c r="MG100" s="13"/>
      <c r="MH100" s="13"/>
      <c r="MI100" s="13">
        <v>1</v>
      </c>
      <c r="MJ100" s="13">
        <v>1</v>
      </c>
      <c r="MK100" s="13"/>
      <c r="ML100" s="13">
        <v>1</v>
      </c>
      <c r="MM100" s="13"/>
      <c r="MN100" s="13"/>
      <c r="MO100" s="13">
        <v>1</v>
      </c>
      <c r="MP100" s="13">
        <v>1</v>
      </c>
      <c r="MQ100" s="13">
        <v>3</v>
      </c>
      <c r="MR100" s="13">
        <v>1</v>
      </c>
      <c r="MS100" s="13">
        <v>1</v>
      </c>
      <c r="MT100" s="13"/>
      <c r="MU100" s="13">
        <v>2</v>
      </c>
      <c r="MV100" s="13">
        <v>2</v>
      </c>
      <c r="MW100" s="13"/>
      <c r="MX100" s="13">
        <v>3</v>
      </c>
      <c r="MY100" s="13">
        <v>4</v>
      </c>
      <c r="MZ100" s="13"/>
      <c r="NA100" s="13"/>
      <c r="NB100" s="13"/>
      <c r="NC100" s="13">
        <v>1</v>
      </c>
      <c r="ND100" s="13"/>
      <c r="NE100" s="13">
        <v>1</v>
      </c>
      <c r="NF100" s="13"/>
      <c r="NG100" s="13"/>
      <c r="NH100" s="13"/>
      <c r="NI100" s="13"/>
      <c r="NJ100" s="13"/>
      <c r="NK100" s="13"/>
      <c r="NL100" s="13"/>
      <c r="NM100" s="13">
        <v>13</v>
      </c>
      <c r="NN100" s="57">
        <v>164</v>
      </c>
      <c r="NO100" s="13">
        <v>11770</v>
      </c>
    </row>
    <row r="101" spans="1:379">
      <c r="A101" s="9" t="s">
        <v>112</v>
      </c>
      <c r="B101" s="235">
        <f t="shared" si="149"/>
        <v>478</v>
      </c>
      <c r="C101" s="235">
        <f t="shared" si="150"/>
        <v>404</v>
      </c>
      <c r="D101" s="235">
        <f t="shared" si="151"/>
        <v>2015</v>
      </c>
      <c r="E101" s="235">
        <f t="shared" si="152"/>
        <v>2233</v>
      </c>
      <c r="F101" s="235">
        <f t="shared" si="153"/>
        <v>8455</v>
      </c>
      <c r="G101" s="235">
        <f t="shared" si="154"/>
        <v>8906</v>
      </c>
      <c r="H101" s="235">
        <f t="shared" si="155"/>
        <v>9042</v>
      </c>
      <c r="I101" s="235">
        <f t="shared" si="156"/>
        <v>9232</v>
      </c>
      <c r="J101" s="235">
        <f t="shared" si="157"/>
        <v>7411</v>
      </c>
      <c r="K101" s="235">
        <f t="shared" si="158"/>
        <v>7676</v>
      </c>
      <c r="L101" s="235">
        <f t="shared" si="159"/>
        <v>4796</v>
      </c>
      <c r="M101" s="235">
        <f t="shared" si="160"/>
        <v>4906</v>
      </c>
      <c r="N101" s="235">
        <f t="shared" si="161"/>
        <v>2764</v>
      </c>
      <c r="O101" s="235">
        <f t="shared" si="162"/>
        <v>2723</v>
      </c>
      <c r="P101" s="235">
        <f t="shared" si="163"/>
        <v>1531</v>
      </c>
      <c r="Q101" s="235">
        <f t="shared" si="164"/>
        <v>1550</v>
      </c>
      <c r="R101" s="235">
        <f t="shared" si="165"/>
        <v>629</v>
      </c>
      <c r="S101" s="235">
        <f t="shared" si="166"/>
        <v>993</v>
      </c>
      <c r="T101" s="235">
        <f t="shared" si="167"/>
        <v>154</v>
      </c>
      <c r="U101" s="235">
        <f t="shared" si="168"/>
        <v>538</v>
      </c>
      <c r="W101" s="16" t="s">
        <v>203</v>
      </c>
      <c r="X101" s="616">
        <f t="shared" si="108"/>
        <v>241</v>
      </c>
      <c r="Y101" s="616">
        <f t="shared" si="109"/>
        <v>197</v>
      </c>
      <c r="Z101" s="616">
        <f t="shared" si="110"/>
        <v>719</v>
      </c>
      <c r="AA101" s="616">
        <f t="shared" si="111"/>
        <v>768</v>
      </c>
      <c r="AB101" s="616">
        <f t="shared" si="112"/>
        <v>2233</v>
      </c>
      <c r="AC101" s="616">
        <f t="shared" si="113"/>
        <v>2266</v>
      </c>
      <c r="AD101" s="616">
        <f t="shared" si="114"/>
        <v>2429</v>
      </c>
      <c r="AE101" s="616">
        <f t="shared" si="115"/>
        <v>2406</v>
      </c>
      <c r="AF101" s="616">
        <f t="shared" si="116"/>
        <v>2223</v>
      </c>
      <c r="AG101" s="616">
        <f t="shared" si="117"/>
        <v>2264</v>
      </c>
      <c r="AH101" s="616">
        <f t="shared" si="118"/>
        <v>1708</v>
      </c>
      <c r="AI101" s="616">
        <f t="shared" si="119"/>
        <v>1607</v>
      </c>
      <c r="AJ101" s="616">
        <f t="shared" si="120"/>
        <v>906</v>
      </c>
      <c r="AK101" s="616">
        <f t="shared" si="121"/>
        <v>858</v>
      </c>
      <c r="AL101" s="616">
        <f t="shared" si="122"/>
        <v>500</v>
      </c>
      <c r="AM101" s="616">
        <f t="shared" si="123"/>
        <v>406</v>
      </c>
      <c r="AN101" s="616">
        <f t="shared" si="124"/>
        <v>171</v>
      </c>
      <c r="AO101" s="616">
        <f t="shared" si="125"/>
        <v>220</v>
      </c>
      <c r="AP101" s="616">
        <f t="shared" si="126"/>
        <v>26</v>
      </c>
      <c r="AQ101" s="616">
        <f t="shared" si="127"/>
        <v>101</v>
      </c>
      <c r="AR101" s="616">
        <f t="shared" si="128"/>
        <v>278</v>
      </c>
      <c r="AT101" s="16" t="s">
        <v>203</v>
      </c>
      <c r="AU101" s="13">
        <v>4</v>
      </c>
      <c r="AV101" s="13">
        <v>19</v>
      </c>
      <c r="AW101" s="13">
        <v>19</v>
      </c>
      <c r="AX101" s="13">
        <v>20</v>
      </c>
      <c r="AY101" s="13">
        <v>23</v>
      </c>
      <c r="AZ101" s="13">
        <v>15</v>
      </c>
      <c r="BA101" s="13">
        <v>24</v>
      </c>
      <c r="BB101" s="13">
        <v>18</v>
      </c>
      <c r="BC101" s="13">
        <v>32</v>
      </c>
      <c r="BD101" s="13">
        <v>23</v>
      </c>
      <c r="BE101" s="13">
        <v>28</v>
      </c>
      <c r="BF101" s="13">
        <v>37</v>
      </c>
      <c r="BG101" s="13">
        <v>36</v>
      </c>
      <c r="BH101" s="13">
        <v>56</v>
      </c>
      <c r="BI101" s="13">
        <v>69</v>
      </c>
      <c r="BJ101" s="13">
        <v>74</v>
      </c>
      <c r="BK101" s="13">
        <v>89</v>
      </c>
      <c r="BL101" s="13">
        <v>87</v>
      </c>
      <c r="BM101" s="13">
        <v>161</v>
      </c>
      <c r="BN101" s="13">
        <v>131</v>
      </c>
      <c r="BO101" s="13">
        <v>171</v>
      </c>
      <c r="BP101" s="13">
        <v>198</v>
      </c>
      <c r="BQ101" s="13">
        <v>219</v>
      </c>
      <c r="BR101" s="13">
        <v>222</v>
      </c>
      <c r="BS101" s="13">
        <v>216</v>
      </c>
      <c r="BT101" s="13">
        <v>241</v>
      </c>
      <c r="BU101" s="13">
        <v>258</v>
      </c>
      <c r="BV101" s="13">
        <v>229</v>
      </c>
      <c r="BW101" s="13">
        <v>242</v>
      </c>
      <c r="BX101" s="13">
        <v>270</v>
      </c>
      <c r="BY101" s="13">
        <v>278</v>
      </c>
      <c r="BZ101" s="13">
        <v>232</v>
      </c>
      <c r="CA101" s="13">
        <v>262</v>
      </c>
      <c r="CB101" s="13">
        <v>271</v>
      </c>
      <c r="CC101" s="13">
        <v>246</v>
      </c>
      <c r="CD101" s="13">
        <v>228</v>
      </c>
      <c r="CE101" s="13">
        <v>219</v>
      </c>
      <c r="CF101" s="13">
        <v>215</v>
      </c>
      <c r="CG101" s="13">
        <v>209</v>
      </c>
      <c r="CH101" s="13">
        <v>246</v>
      </c>
      <c r="CI101" s="13">
        <v>223</v>
      </c>
      <c r="CJ101" s="13">
        <v>256</v>
      </c>
      <c r="CK101" s="13">
        <v>265</v>
      </c>
      <c r="CL101" s="13">
        <v>220</v>
      </c>
      <c r="CM101" s="13">
        <v>249</v>
      </c>
      <c r="CN101" s="13">
        <v>224</v>
      </c>
      <c r="CO101" s="13">
        <v>222</v>
      </c>
      <c r="CP101" s="13">
        <v>198</v>
      </c>
      <c r="CQ101" s="13">
        <v>185</v>
      </c>
      <c r="CR101" s="13">
        <v>222</v>
      </c>
      <c r="CS101" s="13">
        <v>193</v>
      </c>
      <c r="CT101" s="13">
        <v>196</v>
      </c>
      <c r="CU101" s="13">
        <v>172</v>
      </c>
      <c r="CV101" s="13">
        <v>160</v>
      </c>
      <c r="CW101" s="13">
        <v>142</v>
      </c>
      <c r="CX101" s="13">
        <v>141</v>
      </c>
      <c r="CY101" s="13">
        <v>177</v>
      </c>
      <c r="CZ101" s="13">
        <v>150</v>
      </c>
      <c r="DA101" s="13">
        <v>129</v>
      </c>
      <c r="DB101" s="13">
        <v>147</v>
      </c>
      <c r="DC101" s="13">
        <v>101</v>
      </c>
      <c r="DD101" s="13">
        <v>102</v>
      </c>
      <c r="DE101" s="13">
        <v>114</v>
      </c>
      <c r="DF101" s="13">
        <v>98</v>
      </c>
      <c r="DG101" s="13">
        <v>71</v>
      </c>
      <c r="DH101" s="13">
        <v>78</v>
      </c>
      <c r="DI101" s="13">
        <v>63</v>
      </c>
      <c r="DJ101" s="13">
        <v>77</v>
      </c>
      <c r="DK101" s="13">
        <v>79</v>
      </c>
      <c r="DL101" s="13">
        <v>75</v>
      </c>
      <c r="DM101" s="13">
        <v>57</v>
      </c>
      <c r="DN101" s="13">
        <v>53</v>
      </c>
      <c r="DO101" s="13">
        <v>37</v>
      </c>
      <c r="DP101" s="13">
        <v>38</v>
      </c>
      <c r="DQ101" s="13">
        <v>49</v>
      </c>
      <c r="DR101" s="13">
        <v>34</v>
      </c>
      <c r="DS101" s="13">
        <v>35</v>
      </c>
      <c r="DT101" s="13">
        <v>31</v>
      </c>
      <c r="DU101" s="13">
        <v>41</v>
      </c>
      <c r="DV101" s="13">
        <v>31</v>
      </c>
      <c r="DW101" s="13">
        <v>27</v>
      </c>
      <c r="DX101" s="13">
        <v>32</v>
      </c>
      <c r="DY101" s="13">
        <v>30</v>
      </c>
      <c r="DZ101" s="13">
        <v>21</v>
      </c>
      <c r="EA101" s="13">
        <v>25</v>
      </c>
      <c r="EB101" s="13">
        <v>15</v>
      </c>
      <c r="EC101" s="13">
        <v>20</v>
      </c>
      <c r="ED101" s="13">
        <v>19</v>
      </c>
      <c r="EE101" s="13">
        <v>14</v>
      </c>
      <c r="EF101" s="13">
        <v>17</v>
      </c>
      <c r="EG101" s="13">
        <v>24</v>
      </c>
      <c r="EH101" s="13">
        <v>10</v>
      </c>
      <c r="EI101" s="13">
        <v>10</v>
      </c>
      <c r="EJ101" s="13">
        <v>16</v>
      </c>
      <c r="EK101" s="13">
        <v>14</v>
      </c>
      <c r="EL101" s="13">
        <v>7</v>
      </c>
      <c r="EM101" s="13">
        <v>4</v>
      </c>
      <c r="EN101" s="13">
        <v>8</v>
      </c>
      <c r="EO101" s="13">
        <v>4</v>
      </c>
      <c r="EP101" s="13">
        <v>3</v>
      </c>
      <c r="EQ101" s="13">
        <v>1</v>
      </c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57">
        <v>11093</v>
      </c>
      <c r="FD101" s="13">
        <v>11093</v>
      </c>
      <c r="FE101" s="16" t="s">
        <v>203</v>
      </c>
      <c r="FF101" s="13">
        <v>13</v>
      </c>
      <c r="FG101" s="13">
        <v>26</v>
      </c>
      <c r="FH101" s="13">
        <v>34</v>
      </c>
      <c r="FI101" s="13">
        <v>19</v>
      </c>
      <c r="FJ101" s="13">
        <v>19</v>
      </c>
      <c r="FK101" s="13">
        <v>23</v>
      </c>
      <c r="FL101" s="13">
        <v>15</v>
      </c>
      <c r="FM101" s="13">
        <v>24</v>
      </c>
      <c r="FN101" s="13">
        <v>27</v>
      </c>
      <c r="FO101" s="13">
        <v>41</v>
      </c>
      <c r="FP101" s="13">
        <v>35</v>
      </c>
      <c r="FQ101" s="13">
        <v>25</v>
      </c>
      <c r="FR101" s="13">
        <v>42</v>
      </c>
      <c r="FS101" s="13">
        <v>44</v>
      </c>
      <c r="FT101" s="13">
        <v>60</v>
      </c>
      <c r="FU101" s="13">
        <v>74</v>
      </c>
      <c r="FV101" s="13">
        <v>87</v>
      </c>
      <c r="FW101" s="13">
        <v>94</v>
      </c>
      <c r="FX101" s="13">
        <v>119</v>
      </c>
      <c r="FY101" s="13">
        <v>139</v>
      </c>
      <c r="FZ101" s="13">
        <v>177</v>
      </c>
      <c r="GA101" s="13">
        <v>185</v>
      </c>
      <c r="GB101" s="13">
        <v>208</v>
      </c>
      <c r="GC101" s="13">
        <v>217</v>
      </c>
      <c r="GD101" s="13">
        <v>238</v>
      </c>
      <c r="GE101" s="13">
        <v>245</v>
      </c>
      <c r="GF101" s="13">
        <v>250</v>
      </c>
      <c r="GG101" s="13">
        <v>225</v>
      </c>
      <c r="GH101" s="13">
        <v>232</v>
      </c>
      <c r="GI101" s="13">
        <v>256</v>
      </c>
      <c r="GJ101" s="13">
        <v>234</v>
      </c>
      <c r="GK101" s="13">
        <v>255</v>
      </c>
      <c r="GL101" s="13">
        <v>276</v>
      </c>
      <c r="GM101" s="13">
        <v>259</v>
      </c>
      <c r="GN101" s="13">
        <v>226</v>
      </c>
      <c r="GO101" s="13">
        <v>243</v>
      </c>
      <c r="GP101" s="13">
        <v>230</v>
      </c>
      <c r="GQ101" s="13">
        <v>241</v>
      </c>
      <c r="GR101" s="13">
        <v>221</v>
      </c>
      <c r="GS101" s="13">
        <v>244</v>
      </c>
      <c r="GT101" s="13">
        <v>226</v>
      </c>
      <c r="GU101" s="13">
        <v>254</v>
      </c>
      <c r="GV101" s="13">
        <v>254</v>
      </c>
      <c r="GW101" s="13">
        <v>228</v>
      </c>
      <c r="GX101" s="13">
        <v>245</v>
      </c>
      <c r="GY101" s="13">
        <v>201</v>
      </c>
      <c r="GZ101" s="13">
        <v>208</v>
      </c>
      <c r="HA101" s="13">
        <v>193</v>
      </c>
      <c r="HB101" s="13">
        <v>210</v>
      </c>
      <c r="HC101" s="13">
        <v>204</v>
      </c>
      <c r="HD101" s="13">
        <v>217</v>
      </c>
      <c r="HE101" s="13">
        <v>183</v>
      </c>
      <c r="HF101" s="13">
        <v>165</v>
      </c>
      <c r="HG101" s="13">
        <v>184</v>
      </c>
      <c r="HH101" s="13">
        <v>184</v>
      </c>
      <c r="HI101" s="13">
        <v>162</v>
      </c>
      <c r="HJ101" s="13">
        <v>163</v>
      </c>
      <c r="HK101" s="13">
        <v>154</v>
      </c>
      <c r="HL101" s="13">
        <v>158</v>
      </c>
      <c r="HM101" s="13">
        <v>138</v>
      </c>
      <c r="HN101" s="13">
        <v>114</v>
      </c>
      <c r="HO101" s="13">
        <v>119</v>
      </c>
      <c r="HP101" s="13">
        <v>97</v>
      </c>
      <c r="HQ101" s="13">
        <v>93</v>
      </c>
      <c r="HR101" s="13">
        <v>96</v>
      </c>
      <c r="HS101" s="13">
        <v>77</v>
      </c>
      <c r="HT101" s="13">
        <v>86</v>
      </c>
      <c r="HU101" s="13">
        <v>73</v>
      </c>
      <c r="HV101" s="13">
        <v>85</v>
      </c>
      <c r="HW101" s="13">
        <v>66</v>
      </c>
      <c r="HX101" s="13">
        <v>59</v>
      </c>
      <c r="HY101" s="13">
        <v>66</v>
      </c>
      <c r="HZ101" s="13">
        <v>70</v>
      </c>
      <c r="IA101" s="13">
        <v>55</v>
      </c>
      <c r="IB101" s="13">
        <v>46</v>
      </c>
      <c r="IC101" s="13">
        <v>56</v>
      </c>
      <c r="ID101" s="13">
        <v>53</v>
      </c>
      <c r="IE101" s="13">
        <v>35</v>
      </c>
      <c r="IF101" s="13">
        <v>30</v>
      </c>
      <c r="IG101" s="13">
        <v>30</v>
      </c>
      <c r="IH101" s="13">
        <v>24</v>
      </c>
      <c r="II101" s="13">
        <v>26</v>
      </c>
      <c r="IJ101" s="13">
        <v>23</v>
      </c>
      <c r="IK101" s="13">
        <v>10</v>
      </c>
      <c r="IL101" s="13">
        <v>25</v>
      </c>
      <c r="IM101" s="13">
        <v>11</v>
      </c>
      <c r="IN101" s="13">
        <v>16</v>
      </c>
      <c r="IO101" s="13">
        <v>9</v>
      </c>
      <c r="IP101" s="13">
        <v>13</v>
      </c>
      <c r="IQ101" s="13">
        <v>14</v>
      </c>
      <c r="IR101" s="13">
        <v>4</v>
      </c>
      <c r="IS101" s="13">
        <v>5</v>
      </c>
      <c r="IT101" s="13">
        <v>5</v>
      </c>
      <c r="IU101" s="13">
        <v>1</v>
      </c>
      <c r="IV101" s="13">
        <v>3</v>
      </c>
      <c r="IW101" s="13">
        <v>3</v>
      </c>
      <c r="IX101" s="13">
        <v>1</v>
      </c>
      <c r="IY101" s="13">
        <v>1</v>
      </c>
      <c r="IZ101" s="13">
        <v>1</v>
      </c>
      <c r="JA101" s="13"/>
      <c r="JB101" s="13"/>
      <c r="JC101" s="13">
        <v>2</v>
      </c>
      <c r="JD101" s="13"/>
      <c r="JE101" s="13"/>
      <c r="JF101" s="13"/>
      <c r="JG101" s="13"/>
      <c r="JH101" s="13"/>
      <c r="JI101" s="57">
        <v>11156</v>
      </c>
      <c r="JJ101" s="13">
        <v>4</v>
      </c>
      <c r="JK101" s="13">
        <v>10</v>
      </c>
      <c r="JL101" s="13"/>
      <c r="JM101" s="13">
        <v>1</v>
      </c>
      <c r="JN101" s="13"/>
      <c r="JO101" s="13"/>
      <c r="JP101" s="13">
        <v>1</v>
      </c>
      <c r="JQ101" s="13">
        <v>1</v>
      </c>
      <c r="JR101" s="13">
        <v>1</v>
      </c>
      <c r="JS101" s="13">
        <v>2</v>
      </c>
      <c r="JT101" s="13">
        <v>2</v>
      </c>
      <c r="JU101" s="13">
        <v>1</v>
      </c>
      <c r="JV101" s="13">
        <v>7</v>
      </c>
      <c r="JW101" s="13">
        <v>2</v>
      </c>
      <c r="JX101" s="13">
        <v>1</v>
      </c>
      <c r="JY101" s="13">
        <v>2</v>
      </c>
      <c r="JZ101" s="13">
        <v>2</v>
      </c>
      <c r="KA101" s="13">
        <v>4</v>
      </c>
      <c r="KB101" s="13">
        <v>5</v>
      </c>
      <c r="KC101" s="13">
        <v>4</v>
      </c>
      <c r="KD101" s="13">
        <v>10</v>
      </c>
      <c r="KE101" s="13">
        <v>4</v>
      </c>
      <c r="KF101" s="13">
        <v>7</v>
      </c>
      <c r="KG101" s="13">
        <v>2</v>
      </c>
      <c r="KH101" s="13">
        <v>1</v>
      </c>
      <c r="KI101" s="13">
        <v>2</v>
      </c>
      <c r="KJ101" s="13">
        <v>2</v>
      </c>
      <c r="KK101" s="13">
        <v>2</v>
      </c>
      <c r="KL101" s="13">
        <v>3</v>
      </c>
      <c r="KM101" s="13">
        <v>5</v>
      </c>
      <c r="KN101" s="13">
        <v>5</v>
      </c>
      <c r="KO101" s="13">
        <v>5</v>
      </c>
      <c r="KP101" s="13">
        <v>3</v>
      </c>
      <c r="KQ101" s="13">
        <v>10</v>
      </c>
      <c r="KR101" s="13">
        <v>7</v>
      </c>
      <c r="KS101" s="13">
        <v>6</v>
      </c>
      <c r="KT101" s="13">
        <v>10</v>
      </c>
      <c r="KU101" s="13">
        <v>3</v>
      </c>
      <c r="KV101" s="13">
        <v>1</v>
      </c>
      <c r="KW101" s="13">
        <v>5</v>
      </c>
      <c r="KX101" s="13">
        <v>2</v>
      </c>
      <c r="KY101" s="13">
        <v>6</v>
      </c>
      <c r="KZ101" s="13">
        <v>4</v>
      </c>
      <c r="LA101" s="13">
        <v>8</v>
      </c>
      <c r="LB101" s="13">
        <v>4</v>
      </c>
      <c r="LC101" s="13">
        <v>3</v>
      </c>
      <c r="LD101" s="13"/>
      <c r="LE101" s="13">
        <v>7</v>
      </c>
      <c r="LF101" s="13">
        <v>2</v>
      </c>
      <c r="LG101" s="13">
        <v>3</v>
      </c>
      <c r="LH101" s="13">
        <v>2</v>
      </c>
      <c r="LI101" s="13">
        <v>1</v>
      </c>
      <c r="LJ101" s="13"/>
      <c r="LK101" s="13">
        <v>1</v>
      </c>
      <c r="LL101" s="13">
        <v>3</v>
      </c>
      <c r="LM101" s="13">
        <v>2</v>
      </c>
      <c r="LN101" s="13"/>
      <c r="LO101" s="13">
        <v>3</v>
      </c>
      <c r="LP101" s="13"/>
      <c r="LQ101" s="13">
        <v>2</v>
      </c>
      <c r="LR101" s="13">
        <v>3</v>
      </c>
      <c r="LS101" s="13">
        <v>2</v>
      </c>
      <c r="LT101" s="13">
        <v>1</v>
      </c>
      <c r="LU101" s="13">
        <v>3</v>
      </c>
      <c r="LV101" s="13">
        <v>2</v>
      </c>
      <c r="LW101" s="13"/>
      <c r="LX101" s="13">
        <v>4</v>
      </c>
      <c r="LY101" s="13"/>
      <c r="LZ101" s="13">
        <v>2</v>
      </c>
      <c r="MA101" s="13"/>
      <c r="MB101" s="13">
        <v>1</v>
      </c>
      <c r="MC101" s="13">
        <v>1</v>
      </c>
      <c r="MD101" s="13">
        <v>2</v>
      </c>
      <c r="ME101" s="13"/>
      <c r="MF101" s="13">
        <v>1</v>
      </c>
      <c r="MG101" s="13">
        <v>1</v>
      </c>
      <c r="MH101" s="13">
        <v>1</v>
      </c>
      <c r="MI101" s="13"/>
      <c r="MJ101" s="13">
        <v>1</v>
      </c>
      <c r="MK101" s="13">
        <v>1</v>
      </c>
      <c r="ML101" s="13"/>
      <c r="MM101" s="13">
        <v>1</v>
      </c>
      <c r="MN101" s="13">
        <v>4</v>
      </c>
      <c r="MO101" s="13"/>
      <c r="MP101" s="13">
        <v>2</v>
      </c>
      <c r="MQ101" s="13">
        <v>1</v>
      </c>
      <c r="MR101" s="13">
        <v>5</v>
      </c>
      <c r="MS101" s="13">
        <v>3</v>
      </c>
      <c r="MT101" s="13">
        <v>6</v>
      </c>
      <c r="MU101" s="13">
        <v>6</v>
      </c>
      <c r="MV101" s="13">
        <v>6</v>
      </c>
      <c r="MW101" s="13">
        <v>3</v>
      </c>
      <c r="MX101" s="13">
        <v>4</v>
      </c>
      <c r="MY101" s="13">
        <v>1</v>
      </c>
      <c r="MZ101" s="13">
        <v>2</v>
      </c>
      <c r="NA101" s="13">
        <v>1</v>
      </c>
      <c r="NB101" s="13">
        <v>1</v>
      </c>
      <c r="NC101" s="13">
        <v>1</v>
      </c>
      <c r="ND101" s="13">
        <v>2</v>
      </c>
      <c r="NE101" s="13"/>
      <c r="NF101" s="13"/>
      <c r="NG101" s="13">
        <v>1</v>
      </c>
      <c r="NH101" s="13"/>
      <c r="NI101" s="13"/>
      <c r="NJ101" s="13"/>
      <c r="NK101" s="13"/>
      <c r="NL101" s="13"/>
      <c r="NM101" s="13">
        <v>6</v>
      </c>
      <c r="NN101" s="57">
        <v>278</v>
      </c>
      <c r="NO101" s="13">
        <v>11434</v>
      </c>
    </row>
    <row r="102" spans="1:379">
      <c r="A102" s="9" t="s">
        <v>206</v>
      </c>
      <c r="B102" s="235">
        <f t="shared" si="149"/>
        <v>883</v>
      </c>
      <c r="C102" s="235">
        <f t="shared" si="150"/>
        <v>831</v>
      </c>
      <c r="D102" s="235">
        <f t="shared" si="151"/>
        <v>2012</v>
      </c>
      <c r="E102" s="235">
        <f t="shared" si="152"/>
        <v>2264</v>
      </c>
      <c r="F102" s="235">
        <f t="shared" si="153"/>
        <v>5980</v>
      </c>
      <c r="G102" s="235">
        <f t="shared" si="154"/>
        <v>6096</v>
      </c>
      <c r="H102" s="235">
        <f t="shared" si="155"/>
        <v>6841</v>
      </c>
      <c r="I102" s="235">
        <f t="shared" si="156"/>
        <v>6643</v>
      </c>
      <c r="J102" s="235">
        <f t="shared" si="157"/>
        <v>6164</v>
      </c>
      <c r="K102" s="235">
        <f t="shared" si="158"/>
        <v>5814</v>
      </c>
      <c r="L102" s="235">
        <f t="shared" si="159"/>
        <v>4230</v>
      </c>
      <c r="M102" s="235">
        <f t="shared" si="160"/>
        <v>4234</v>
      </c>
      <c r="N102" s="235">
        <f t="shared" si="161"/>
        <v>2489</v>
      </c>
      <c r="O102" s="235">
        <f t="shared" si="162"/>
        <v>2426</v>
      </c>
      <c r="P102" s="235">
        <f t="shared" si="163"/>
        <v>1168</v>
      </c>
      <c r="Q102" s="235">
        <f t="shared" si="164"/>
        <v>1202</v>
      </c>
      <c r="R102" s="235">
        <f t="shared" si="165"/>
        <v>450</v>
      </c>
      <c r="S102" s="235">
        <f t="shared" si="166"/>
        <v>689</v>
      </c>
      <c r="T102" s="235">
        <f t="shared" si="167"/>
        <v>73</v>
      </c>
      <c r="U102" s="235">
        <f t="shared" si="168"/>
        <v>249</v>
      </c>
      <c r="W102" s="16" t="s">
        <v>204</v>
      </c>
      <c r="X102" s="616">
        <f t="shared" si="108"/>
        <v>246</v>
      </c>
      <c r="Y102" s="616">
        <f t="shared" si="109"/>
        <v>234</v>
      </c>
      <c r="Z102" s="616">
        <f t="shared" si="110"/>
        <v>752</v>
      </c>
      <c r="AA102" s="616">
        <f t="shared" si="111"/>
        <v>880</v>
      </c>
      <c r="AB102" s="616">
        <f t="shared" si="112"/>
        <v>3804</v>
      </c>
      <c r="AC102" s="616">
        <f t="shared" si="113"/>
        <v>3397</v>
      </c>
      <c r="AD102" s="616">
        <f t="shared" si="114"/>
        <v>4381</v>
      </c>
      <c r="AE102" s="616">
        <f t="shared" si="115"/>
        <v>3832</v>
      </c>
      <c r="AF102" s="616">
        <f t="shared" si="116"/>
        <v>3571</v>
      </c>
      <c r="AG102" s="616">
        <f t="shared" si="117"/>
        <v>3058</v>
      </c>
      <c r="AH102" s="616">
        <f t="shared" si="118"/>
        <v>2263</v>
      </c>
      <c r="AI102" s="616">
        <f t="shared" si="119"/>
        <v>2108</v>
      </c>
      <c r="AJ102" s="616">
        <f t="shared" si="120"/>
        <v>1248</v>
      </c>
      <c r="AK102" s="616">
        <f t="shared" si="121"/>
        <v>1080</v>
      </c>
      <c r="AL102" s="616">
        <f t="shared" si="122"/>
        <v>483</v>
      </c>
      <c r="AM102" s="616">
        <f t="shared" si="123"/>
        <v>463</v>
      </c>
      <c r="AN102" s="616">
        <f t="shared" si="124"/>
        <v>179</v>
      </c>
      <c r="AO102" s="616">
        <f t="shared" si="125"/>
        <v>190</v>
      </c>
      <c r="AP102" s="616">
        <f t="shared" si="126"/>
        <v>17</v>
      </c>
      <c r="AQ102" s="616">
        <f t="shared" si="127"/>
        <v>46</v>
      </c>
      <c r="AR102" s="616">
        <f t="shared" si="128"/>
        <v>571</v>
      </c>
      <c r="AT102" s="16" t="s">
        <v>204</v>
      </c>
      <c r="AU102" s="13">
        <v>22</v>
      </c>
      <c r="AV102" s="13">
        <v>30</v>
      </c>
      <c r="AW102" s="13">
        <v>28</v>
      </c>
      <c r="AX102" s="13">
        <v>24</v>
      </c>
      <c r="AY102" s="13">
        <v>10</v>
      </c>
      <c r="AZ102" s="13">
        <v>23</v>
      </c>
      <c r="BA102" s="13">
        <v>26</v>
      </c>
      <c r="BB102" s="13">
        <v>26</v>
      </c>
      <c r="BC102" s="13">
        <v>29</v>
      </c>
      <c r="BD102" s="13">
        <v>16</v>
      </c>
      <c r="BE102" s="13">
        <v>39</v>
      </c>
      <c r="BF102" s="13">
        <v>29</v>
      </c>
      <c r="BG102" s="13">
        <v>37</v>
      </c>
      <c r="BH102" s="13">
        <v>50</v>
      </c>
      <c r="BI102" s="13">
        <v>68</v>
      </c>
      <c r="BJ102" s="13">
        <v>69</v>
      </c>
      <c r="BK102" s="13">
        <v>117</v>
      </c>
      <c r="BL102" s="13">
        <v>132</v>
      </c>
      <c r="BM102" s="13">
        <v>164</v>
      </c>
      <c r="BN102" s="13">
        <v>175</v>
      </c>
      <c r="BO102" s="13">
        <v>224</v>
      </c>
      <c r="BP102" s="13">
        <v>253</v>
      </c>
      <c r="BQ102" s="13">
        <v>302</v>
      </c>
      <c r="BR102" s="13">
        <v>343</v>
      </c>
      <c r="BS102" s="13">
        <v>315</v>
      </c>
      <c r="BT102" s="13">
        <v>369</v>
      </c>
      <c r="BU102" s="13">
        <v>434</v>
      </c>
      <c r="BV102" s="13">
        <v>391</v>
      </c>
      <c r="BW102" s="13">
        <v>380</v>
      </c>
      <c r="BX102" s="13">
        <v>386</v>
      </c>
      <c r="BY102" s="13">
        <v>396</v>
      </c>
      <c r="BZ102" s="13">
        <v>383</v>
      </c>
      <c r="CA102" s="13">
        <v>395</v>
      </c>
      <c r="CB102" s="13">
        <v>414</v>
      </c>
      <c r="CC102" s="13">
        <v>389</v>
      </c>
      <c r="CD102" s="13">
        <v>352</v>
      </c>
      <c r="CE102" s="13">
        <v>368</v>
      </c>
      <c r="CF102" s="13">
        <v>374</v>
      </c>
      <c r="CG102" s="13">
        <v>344</v>
      </c>
      <c r="CH102" s="13">
        <v>417</v>
      </c>
      <c r="CI102" s="13">
        <v>366</v>
      </c>
      <c r="CJ102" s="13">
        <v>357</v>
      </c>
      <c r="CK102" s="13">
        <v>366</v>
      </c>
      <c r="CL102" s="13">
        <v>343</v>
      </c>
      <c r="CM102" s="13">
        <v>319</v>
      </c>
      <c r="CN102" s="13">
        <v>255</v>
      </c>
      <c r="CO102" s="13">
        <v>261</v>
      </c>
      <c r="CP102" s="13">
        <v>254</v>
      </c>
      <c r="CQ102" s="13">
        <v>265</v>
      </c>
      <c r="CR102" s="13">
        <v>272</v>
      </c>
      <c r="CS102" s="13">
        <v>277</v>
      </c>
      <c r="CT102" s="13">
        <v>241</v>
      </c>
      <c r="CU102" s="13">
        <v>224</v>
      </c>
      <c r="CV102" s="13">
        <v>211</v>
      </c>
      <c r="CW102" s="13">
        <v>222</v>
      </c>
      <c r="CX102" s="13">
        <v>192</v>
      </c>
      <c r="CY102" s="13">
        <v>192</v>
      </c>
      <c r="CZ102" s="13">
        <v>188</v>
      </c>
      <c r="DA102" s="13">
        <v>195</v>
      </c>
      <c r="DB102" s="13">
        <v>166</v>
      </c>
      <c r="DC102" s="13">
        <v>152</v>
      </c>
      <c r="DD102" s="13">
        <v>132</v>
      </c>
      <c r="DE102" s="13">
        <v>134</v>
      </c>
      <c r="DF102" s="13">
        <v>129</v>
      </c>
      <c r="DG102" s="13">
        <v>97</v>
      </c>
      <c r="DH102" s="13">
        <v>93</v>
      </c>
      <c r="DI102" s="13">
        <v>99</v>
      </c>
      <c r="DJ102" s="13">
        <v>80</v>
      </c>
      <c r="DK102" s="13">
        <v>86</v>
      </c>
      <c r="DL102" s="13">
        <v>78</v>
      </c>
      <c r="DM102" s="13">
        <v>65</v>
      </c>
      <c r="DN102" s="13">
        <v>56</v>
      </c>
      <c r="DO102" s="13">
        <v>50</v>
      </c>
      <c r="DP102" s="13">
        <v>58</v>
      </c>
      <c r="DQ102" s="13">
        <v>53</v>
      </c>
      <c r="DR102" s="13">
        <v>48</v>
      </c>
      <c r="DS102" s="13">
        <v>41</v>
      </c>
      <c r="DT102" s="13">
        <v>30</v>
      </c>
      <c r="DU102" s="13">
        <v>31</v>
      </c>
      <c r="DV102" s="13">
        <v>31</v>
      </c>
      <c r="DW102" s="13">
        <v>33</v>
      </c>
      <c r="DX102" s="13">
        <v>26</v>
      </c>
      <c r="DY102" s="13">
        <v>18</v>
      </c>
      <c r="DZ102" s="13">
        <v>23</v>
      </c>
      <c r="EA102" s="13">
        <v>23</v>
      </c>
      <c r="EB102" s="13">
        <v>13</v>
      </c>
      <c r="EC102" s="13">
        <v>17</v>
      </c>
      <c r="ED102" s="13">
        <v>20</v>
      </c>
      <c r="EE102" s="13">
        <v>9</v>
      </c>
      <c r="EF102" s="13">
        <v>8</v>
      </c>
      <c r="EG102" s="13">
        <v>18</v>
      </c>
      <c r="EH102" s="13">
        <v>10</v>
      </c>
      <c r="EI102" s="13">
        <v>6</v>
      </c>
      <c r="EJ102" s="13">
        <v>2</v>
      </c>
      <c r="EK102" s="13">
        <v>3</v>
      </c>
      <c r="EL102" s="13">
        <v>2</v>
      </c>
      <c r="EM102" s="13">
        <v>3</v>
      </c>
      <c r="EN102" s="13"/>
      <c r="EO102" s="13"/>
      <c r="EP102" s="13">
        <v>1</v>
      </c>
      <c r="EQ102" s="13"/>
      <c r="ER102" s="13"/>
      <c r="ES102" s="13">
        <v>1</v>
      </c>
      <c r="ET102" s="13"/>
      <c r="EU102" s="13"/>
      <c r="EV102" s="13"/>
      <c r="EW102" s="13"/>
      <c r="EX102" s="13"/>
      <c r="EY102" s="13"/>
      <c r="EZ102" s="13"/>
      <c r="FA102" s="13"/>
      <c r="FB102" s="13">
        <v>3</v>
      </c>
      <c r="FC102" s="57">
        <v>15291</v>
      </c>
      <c r="FD102" s="13">
        <v>15291</v>
      </c>
      <c r="FE102" s="16" t="s">
        <v>204</v>
      </c>
      <c r="FF102" s="13">
        <v>16</v>
      </c>
      <c r="FG102" s="13">
        <v>32</v>
      </c>
      <c r="FH102" s="13">
        <v>32</v>
      </c>
      <c r="FI102" s="13">
        <v>31</v>
      </c>
      <c r="FJ102" s="13">
        <v>30</v>
      </c>
      <c r="FK102" s="13">
        <v>23</v>
      </c>
      <c r="FL102" s="13">
        <v>22</v>
      </c>
      <c r="FM102" s="13">
        <v>21</v>
      </c>
      <c r="FN102" s="13">
        <v>20</v>
      </c>
      <c r="FO102" s="13">
        <v>19</v>
      </c>
      <c r="FP102" s="13">
        <v>34</v>
      </c>
      <c r="FQ102" s="13">
        <v>31</v>
      </c>
      <c r="FR102" s="13">
        <v>27</v>
      </c>
      <c r="FS102" s="13">
        <v>44</v>
      </c>
      <c r="FT102" s="13">
        <v>50</v>
      </c>
      <c r="FU102" s="13">
        <v>63</v>
      </c>
      <c r="FV102" s="13">
        <v>88</v>
      </c>
      <c r="FW102" s="13">
        <v>89</v>
      </c>
      <c r="FX102" s="13">
        <v>131</v>
      </c>
      <c r="FY102" s="13">
        <v>195</v>
      </c>
      <c r="FZ102" s="13">
        <v>241</v>
      </c>
      <c r="GA102" s="13">
        <v>299</v>
      </c>
      <c r="GB102" s="13">
        <v>293</v>
      </c>
      <c r="GC102" s="13">
        <v>363</v>
      </c>
      <c r="GD102" s="13">
        <v>399</v>
      </c>
      <c r="GE102" s="13">
        <v>431</v>
      </c>
      <c r="GF102" s="13">
        <v>425</v>
      </c>
      <c r="GG102" s="13">
        <v>423</v>
      </c>
      <c r="GH102" s="13">
        <v>443</v>
      </c>
      <c r="GI102" s="13">
        <v>487</v>
      </c>
      <c r="GJ102" s="13">
        <v>469</v>
      </c>
      <c r="GK102" s="13">
        <v>466</v>
      </c>
      <c r="GL102" s="13">
        <v>433</v>
      </c>
      <c r="GM102" s="13">
        <v>432</v>
      </c>
      <c r="GN102" s="13">
        <v>460</v>
      </c>
      <c r="GO102" s="13">
        <v>447</v>
      </c>
      <c r="GP102" s="13">
        <v>414</v>
      </c>
      <c r="GQ102" s="13">
        <v>393</v>
      </c>
      <c r="GR102" s="13">
        <v>404</v>
      </c>
      <c r="GS102" s="13">
        <v>463</v>
      </c>
      <c r="GT102" s="13">
        <v>465</v>
      </c>
      <c r="GU102" s="13">
        <v>428</v>
      </c>
      <c r="GV102" s="13">
        <v>364</v>
      </c>
      <c r="GW102" s="13">
        <v>415</v>
      </c>
      <c r="GX102" s="13">
        <v>370</v>
      </c>
      <c r="GY102" s="13">
        <v>321</v>
      </c>
      <c r="GZ102" s="13">
        <v>312</v>
      </c>
      <c r="HA102" s="13">
        <v>287</v>
      </c>
      <c r="HB102" s="13">
        <v>311</v>
      </c>
      <c r="HC102" s="13">
        <v>298</v>
      </c>
      <c r="HD102" s="13">
        <v>290</v>
      </c>
      <c r="HE102" s="13">
        <v>283</v>
      </c>
      <c r="HF102" s="13">
        <v>289</v>
      </c>
      <c r="HG102" s="13">
        <v>238</v>
      </c>
      <c r="HH102" s="13">
        <v>222</v>
      </c>
      <c r="HI102" s="13">
        <v>222</v>
      </c>
      <c r="HJ102" s="13">
        <v>188</v>
      </c>
      <c r="HK102" s="13">
        <v>192</v>
      </c>
      <c r="HL102" s="13">
        <v>184</v>
      </c>
      <c r="HM102" s="13">
        <v>155</v>
      </c>
      <c r="HN102" s="13">
        <v>188</v>
      </c>
      <c r="HO102" s="13">
        <v>132</v>
      </c>
      <c r="HP102" s="13">
        <v>175</v>
      </c>
      <c r="HQ102" s="13">
        <v>136</v>
      </c>
      <c r="HR102" s="13">
        <v>121</v>
      </c>
      <c r="HS102" s="13">
        <v>119</v>
      </c>
      <c r="HT102" s="13">
        <v>114</v>
      </c>
      <c r="HU102" s="13">
        <v>99</v>
      </c>
      <c r="HV102" s="13">
        <v>81</v>
      </c>
      <c r="HW102" s="13">
        <v>83</v>
      </c>
      <c r="HX102" s="13">
        <v>80</v>
      </c>
      <c r="HY102" s="13">
        <v>72</v>
      </c>
      <c r="HZ102" s="13">
        <v>63</v>
      </c>
      <c r="IA102" s="13">
        <v>55</v>
      </c>
      <c r="IB102" s="13">
        <v>47</v>
      </c>
      <c r="IC102" s="13">
        <v>34</v>
      </c>
      <c r="ID102" s="13">
        <v>28</v>
      </c>
      <c r="IE102" s="13">
        <v>43</v>
      </c>
      <c r="IF102" s="13">
        <v>28</v>
      </c>
      <c r="IG102" s="13">
        <v>33</v>
      </c>
      <c r="IH102" s="13">
        <v>33</v>
      </c>
      <c r="II102" s="13">
        <v>26</v>
      </c>
      <c r="IJ102" s="13">
        <v>23</v>
      </c>
      <c r="IK102" s="13">
        <v>18</v>
      </c>
      <c r="IL102" s="13">
        <v>20</v>
      </c>
      <c r="IM102" s="13">
        <v>17</v>
      </c>
      <c r="IN102" s="13">
        <v>14</v>
      </c>
      <c r="IO102" s="13">
        <v>10</v>
      </c>
      <c r="IP102" s="13">
        <v>12</v>
      </c>
      <c r="IQ102" s="13">
        <v>6</v>
      </c>
      <c r="IR102" s="13">
        <v>6</v>
      </c>
      <c r="IS102" s="13">
        <v>1</v>
      </c>
      <c r="IT102" s="13">
        <v>4</v>
      </c>
      <c r="IU102" s="13">
        <v>4</v>
      </c>
      <c r="IV102" s="13"/>
      <c r="IW102" s="13"/>
      <c r="IX102" s="13"/>
      <c r="IY102" s="13"/>
      <c r="IZ102" s="13">
        <v>1</v>
      </c>
      <c r="JA102" s="13"/>
      <c r="JB102" s="13">
        <v>1</v>
      </c>
      <c r="JC102" s="13"/>
      <c r="JD102" s="13"/>
      <c r="JE102" s="13"/>
      <c r="JF102" s="13"/>
      <c r="JG102" s="13"/>
      <c r="JH102" s="13">
        <v>3</v>
      </c>
      <c r="JI102" s="57">
        <v>16947</v>
      </c>
      <c r="JJ102" s="13">
        <v>45</v>
      </c>
      <c r="JK102" s="13">
        <v>21</v>
      </c>
      <c r="JL102" s="13">
        <v>1</v>
      </c>
      <c r="JM102" s="13"/>
      <c r="JN102" s="13"/>
      <c r="JO102" s="13">
        <v>2</v>
      </c>
      <c r="JP102" s="13">
        <v>1</v>
      </c>
      <c r="JQ102" s="13">
        <v>1</v>
      </c>
      <c r="JR102" s="13">
        <v>3</v>
      </c>
      <c r="JS102" s="13"/>
      <c r="JT102" s="13">
        <v>1</v>
      </c>
      <c r="JU102" s="13">
        <v>2</v>
      </c>
      <c r="JV102" s="13">
        <v>2</v>
      </c>
      <c r="JW102" s="13">
        <v>2</v>
      </c>
      <c r="JX102" s="13">
        <v>1</v>
      </c>
      <c r="JY102" s="13">
        <v>3</v>
      </c>
      <c r="JZ102" s="13">
        <v>3</v>
      </c>
      <c r="KA102" s="13">
        <v>4</v>
      </c>
      <c r="KB102" s="13">
        <v>6</v>
      </c>
      <c r="KC102" s="13">
        <v>2</v>
      </c>
      <c r="KD102" s="13">
        <v>5</v>
      </c>
      <c r="KE102" s="13">
        <v>4</v>
      </c>
      <c r="KF102" s="13">
        <v>6</v>
      </c>
      <c r="KG102" s="13">
        <v>11</v>
      </c>
      <c r="KH102" s="13">
        <v>9</v>
      </c>
      <c r="KI102" s="13">
        <v>11</v>
      </c>
      <c r="KJ102" s="13">
        <v>14</v>
      </c>
      <c r="KK102" s="13">
        <v>13</v>
      </c>
      <c r="KL102" s="13">
        <v>9</v>
      </c>
      <c r="KM102" s="13">
        <v>12</v>
      </c>
      <c r="KN102" s="13">
        <v>11</v>
      </c>
      <c r="KO102" s="13">
        <v>11</v>
      </c>
      <c r="KP102" s="13">
        <v>24</v>
      </c>
      <c r="KQ102" s="13">
        <v>19</v>
      </c>
      <c r="KR102" s="13">
        <v>17</v>
      </c>
      <c r="KS102" s="13">
        <v>19</v>
      </c>
      <c r="KT102" s="13">
        <v>16</v>
      </c>
      <c r="KU102" s="13">
        <v>17</v>
      </c>
      <c r="KV102" s="13">
        <v>14</v>
      </c>
      <c r="KW102" s="13">
        <v>11</v>
      </c>
      <c r="KX102" s="13">
        <v>7</v>
      </c>
      <c r="KY102" s="13">
        <v>8</v>
      </c>
      <c r="KZ102" s="13">
        <v>5</v>
      </c>
      <c r="LA102" s="13">
        <v>12</v>
      </c>
      <c r="LB102" s="13">
        <v>13</v>
      </c>
      <c r="LC102" s="13">
        <v>11</v>
      </c>
      <c r="LD102" s="13">
        <v>10</v>
      </c>
      <c r="LE102" s="13">
        <v>11</v>
      </c>
      <c r="LF102" s="13">
        <v>6</v>
      </c>
      <c r="LG102" s="13">
        <v>11</v>
      </c>
      <c r="LH102" s="13">
        <v>7</v>
      </c>
      <c r="LI102" s="13">
        <v>4</v>
      </c>
      <c r="LJ102" s="13">
        <v>5</v>
      </c>
      <c r="LK102" s="13">
        <v>8</v>
      </c>
      <c r="LL102" s="13">
        <v>3</v>
      </c>
      <c r="LM102" s="13">
        <v>3</v>
      </c>
      <c r="LN102" s="13">
        <v>4</v>
      </c>
      <c r="LO102" s="13">
        <v>3</v>
      </c>
      <c r="LP102" s="13">
        <v>3</v>
      </c>
      <c r="LQ102" s="13">
        <v>3</v>
      </c>
      <c r="LR102" s="13">
        <v>5</v>
      </c>
      <c r="LS102" s="13">
        <v>5</v>
      </c>
      <c r="LT102" s="13">
        <v>3</v>
      </c>
      <c r="LU102" s="13">
        <v>1</v>
      </c>
      <c r="LV102" s="13">
        <v>1</v>
      </c>
      <c r="LW102" s="13">
        <v>2</v>
      </c>
      <c r="LX102" s="13">
        <v>4</v>
      </c>
      <c r="LY102" s="13"/>
      <c r="LZ102" s="13">
        <v>2</v>
      </c>
      <c r="MA102" s="13">
        <v>7</v>
      </c>
      <c r="MB102" s="13">
        <v>3</v>
      </c>
      <c r="MC102" s="13">
        <v>6</v>
      </c>
      <c r="MD102" s="13">
        <v>1</v>
      </c>
      <c r="ME102" s="13">
        <v>2</v>
      </c>
      <c r="MF102" s="13">
        <v>2</v>
      </c>
      <c r="MG102" s="13">
        <v>1</v>
      </c>
      <c r="MH102" s="13">
        <v>1</v>
      </c>
      <c r="MI102" s="13">
        <v>1</v>
      </c>
      <c r="MJ102" s="13">
        <v>4</v>
      </c>
      <c r="MK102" s="13"/>
      <c r="ML102" s="13"/>
      <c r="MM102" s="13">
        <v>3</v>
      </c>
      <c r="MN102" s="13">
        <v>1</v>
      </c>
      <c r="MO102" s="13">
        <v>2</v>
      </c>
      <c r="MP102" s="13">
        <v>1</v>
      </c>
      <c r="MQ102" s="13">
        <v>2</v>
      </c>
      <c r="MR102" s="13"/>
      <c r="MS102" s="13"/>
      <c r="MT102" s="13">
        <v>2</v>
      </c>
      <c r="MU102" s="13"/>
      <c r="MV102" s="13">
        <v>2</v>
      </c>
      <c r="MW102" s="13">
        <v>1</v>
      </c>
      <c r="MX102" s="13"/>
      <c r="MY102" s="13">
        <v>1</v>
      </c>
      <c r="MZ102" s="13">
        <v>1</v>
      </c>
      <c r="NA102" s="13"/>
      <c r="NB102" s="13"/>
      <c r="NC102" s="13"/>
      <c r="ND102" s="13"/>
      <c r="NE102" s="13">
        <v>1</v>
      </c>
      <c r="NF102" s="13"/>
      <c r="NG102" s="13"/>
      <c r="NH102" s="13"/>
      <c r="NI102" s="13"/>
      <c r="NJ102" s="13"/>
      <c r="NK102" s="13"/>
      <c r="NL102" s="13"/>
      <c r="NM102" s="13">
        <v>7</v>
      </c>
      <c r="NN102" s="57">
        <v>565</v>
      </c>
      <c r="NO102" s="13">
        <v>17512</v>
      </c>
    </row>
    <row r="103" spans="1:379">
      <c r="A103" s="8" t="s">
        <v>114</v>
      </c>
      <c r="B103" s="235">
        <f t="shared" si="149"/>
        <v>13</v>
      </c>
      <c r="C103" s="235">
        <f t="shared" si="150"/>
        <v>17</v>
      </c>
      <c r="D103" s="235">
        <f t="shared" si="151"/>
        <v>59</v>
      </c>
      <c r="E103" s="235">
        <f t="shared" si="152"/>
        <v>89</v>
      </c>
      <c r="F103" s="235">
        <f t="shared" si="153"/>
        <v>146</v>
      </c>
      <c r="G103" s="235">
        <f t="shared" si="154"/>
        <v>214</v>
      </c>
      <c r="H103" s="235">
        <f t="shared" si="155"/>
        <v>136</v>
      </c>
      <c r="I103" s="235">
        <f t="shared" si="156"/>
        <v>194</v>
      </c>
      <c r="J103" s="235">
        <f t="shared" si="157"/>
        <v>131</v>
      </c>
      <c r="K103" s="235">
        <f t="shared" si="158"/>
        <v>153</v>
      </c>
      <c r="L103" s="235">
        <f t="shared" si="159"/>
        <v>110</v>
      </c>
      <c r="M103" s="235">
        <f t="shared" si="160"/>
        <v>124</v>
      </c>
      <c r="N103" s="235">
        <f t="shared" si="161"/>
        <v>62</v>
      </c>
      <c r="O103" s="235">
        <f t="shared" si="162"/>
        <v>54</v>
      </c>
      <c r="P103" s="235">
        <f t="shared" si="163"/>
        <v>37</v>
      </c>
      <c r="Q103" s="235">
        <f t="shared" si="164"/>
        <v>45</v>
      </c>
      <c r="R103" s="235">
        <f t="shared" si="165"/>
        <v>20</v>
      </c>
      <c r="S103" s="235">
        <f t="shared" si="166"/>
        <v>28</v>
      </c>
      <c r="T103" s="235">
        <f t="shared" si="167"/>
        <v>7</v>
      </c>
      <c r="U103" s="235">
        <f t="shared" si="168"/>
        <v>12</v>
      </c>
      <c r="W103" s="16" t="s">
        <v>205</v>
      </c>
      <c r="X103" s="616">
        <f t="shared" ref="X103:X166" si="169">SUM(FF103:FO103)</f>
        <v>213</v>
      </c>
      <c r="Y103" s="616">
        <f t="shared" ref="Y103:Y166" si="170">SUM(AU103:BD103)</f>
        <v>207</v>
      </c>
      <c r="Z103" s="616">
        <f t="shared" ref="Z103:Z166" si="171">SUM(FP103:FY103)</f>
        <v>534</v>
      </c>
      <c r="AA103" s="616">
        <f t="shared" ref="AA103:AA166" si="172">SUM(BE103:BN103)</f>
        <v>550</v>
      </c>
      <c r="AB103" s="616">
        <f t="shared" ref="AB103:AB166" si="173">SUM(FZ103:GI103)</f>
        <v>1346</v>
      </c>
      <c r="AC103" s="616">
        <f t="shared" ref="AC103:AC166" si="174">SUM(BO103:BX103)</f>
        <v>1500</v>
      </c>
      <c r="AD103" s="616">
        <f t="shared" ref="AD103:AD166" si="175">SUM(GJ103:GS103)</f>
        <v>1618</v>
      </c>
      <c r="AE103" s="616">
        <f t="shared" ref="AE103:AE166" si="176">SUM(BY103:CH103)</f>
        <v>1622</v>
      </c>
      <c r="AF103" s="616">
        <f t="shared" ref="AF103:AF166" si="177">SUM(GT103:HC103)</f>
        <v>1407</v>
      </c>
      <c r="AG103" s="616">
        <f t="shared" ref="AG103:AG166" si="178">SUM(CI103:CR103)</f>
        <v>1348</v>
      </c>
      <c r="AH103" s="616">
        <f t="shared" ref="AH103:AH166" si="179">SUM(HD103:HM103)</f>
        <v>881</v>
      </c>
      <c r="AI103" s="616">
        <f t="shared" ref="AI103:AI166" si="180">SUM(CS103:DB103)</f>
        <v>958</v>
      </c>
      <c r="AJ103" s="616">
        <f t="shared" ref="AJ103:AJ166" si="181">SUM(HN103:HW103)</f>
        <v>658</v>
      </c>
      <c r="AK103" s="616">
        <f t="shared" ref="AK103:AK166" si="182">SUM(DC103:DL103)</f>
        <v>618</v>
      </c>
      <c r="AL103" s="616">
        <f t="shared" ref="AL103:AL166" si="183">SUM(HX103:IG103)</f>
        <v>375</v>
      </c>
      <c r="AM103" s="616">
        <f t="shared" ref="AM103:AM166" si="184">SUM(DM103:DV103)</f>
        <v>376</v>
      </c>
      <c r="AN103" s="616">
        <f t="shared" ref="AN103:AN166" si="185">SUM(IH103:IQ103)</f>
        <v>147</v>
      </c>
      <c r="AO103" s="616">
        <f t="shared" ref="AO103:AO166" si="186">SUM(DW103:EF103)</f>
        <v>224</v>
      </c>
      <c r="AP103" s="616">
        <f t="shared" ref="AP103:AP166" si="187">SUM(IR103:JG103)</f>
        <v>30</v>
      </c>
      <c r="AQ103" s="616">
        <f t="shared" ref="AQ103:AQ166" si="188">SUM(EG103:FA103)</f>
        <v>98</v>
      </c>
      <c r="AR103" s="616">
        <f t="shared" ref="AR103:AR166" si="189">+FB103+JH103+NN103</f>
        <v>207</v>
      </c>
      <c r="AT103" s="16" t="s">
        <v>205</v>
      </c>
      <c r="AU103" s="13">
        <v>17</v>
      </c>
      <c r="AV103" s="13">
        <v>27</v>
      </c>
      <c r="AW103" s="13">
        <v>19</v>
      </c>
      <c r="AX103" s="13">
        <v>19</v>
      </c>
      <c r="AY103" s="13">
        <v>24</v>
      </c>
      <c r="AZ103" s="13">
        <v>18</v>
      </c>
      <c r="BA103" s="13">
        <v>15</v>
      </c>
      <c r="BB103" s="13">
        <v>21</v>
      </c>
      <c r="BC103" s="13">
        <v>25</v>
      </c>
      <c r="BD103" s="13">
        <v>22</v>
      </c>
      <c r="BE103" s="13">
        <v>20</v>
      </c>
      <c r="BF103" s="13">
        <v>18</v>
      </c>
      <c r="BG103" s="13">
        <v>28</v>
      </c>
      <c r="BH103" s="13">
        <v>56</v>
      </c>
      <c r="BI103" s="13">
        <v>47</v>
      </c>
      <c r="BJ103" s="13">
        <v>59</v>
      </c>
      <c r="BK103" s="13">
        <v>86</v>
      </c>
      <c r="BL103" s="13">
        <v>62</v>
      </c>
      <c r="BM103" s="13">
        <v>88</v>
      </c>
      <c r="BN103" s="13">
        <v>86</v>
      </c>
      <c r="BO103" s="13">
        <v>94</v>
      </c>
      <c r="BP103" s="13">
        <v>115</v>
      </c>
      <c r="BQ103" s="13">
        <v>145</v>
      </c>
      <c r="BR103" s="13">
        <v>150</v>
      </c>
      <c r="BS103" s="13">
        <v>137</v>
      </c>
      <c r="BT103" s="13">
        <v>163</v>
      </c>
      <c r="BU103" s="13">
        <v>176</v>
      </c>
      <c r="BV103" s="13">
        <v>165</v>
      </c>
      <c r="BW103" s="13">
        <v>176</v>
      </c>
      <c r="BX103" s="13">
        <v>179</v>
      </c>
      <c r="BY103" s="13">
        <v>184</v>
      </c>
      <c r="BZ103" s="13">
        <v>170</v>
      </c>
      <c r="CA103" s="13">
        <v>151</v>
      </c>
      <c r="CB103" s="13">
        <v>161</v>
      </c>
      <c r="CC103" s="13">
        <v>170</v>
      </c>
      <c r="CD103" s="13">
        <v>171</v>
      </c>
      <c r="CE103" s="13">
        <v>131</v>
      </c>
      <c r="CF103" s="13">
        <v>173</v>
      </c>
      <c r="CG103" s="13">
        <v>142</v>
      </c>
      <c r="CH103" s="13">
        <v>169</v>
      </c>
      <c r="CI103" s="13">
        <v>145</v>
      </c>
      <c r="CJ103" s="13">
        <v>159</v>
      </c>
      <c r="CK103" s="13">
        <v>162</v>
      </c>
      <c r="CL103" s="13">
        <v>151</v>
      </c>
      <c r="CM103" s="13">
        <v>138</v>
      </c>
      <c r="CN103" s="13">
        <v>135</v>
      </c>
      <c r="CO103" s="13">
        <v>126</v>
      </c>
      <c r="CP103" s="13">
        <v>114</v>
      </c>
      <c r="CQ103" s="13">
        <v>106</v>
      </c>
      <c r="CR103" s="13">
        <v>112</v>
      </c>
      <c r="CS103" s="13">
        <v>102</v>
      </c>
      <c r="CT103" s="13">
        <v>117</v>
      </c>
      <c r="CU103" s="13">
        <v>100</v>
      </c>
      <c r="CV103" s="13">
        <v>113</v>
      </c>
      <c r="CW103" s="13">
        <v>81</v>
      </c>
      <c r="CX103" s="13">
        <v>95</v>
      </c>
      <c r="CY103" s="13">
        <v>82</v>
      </c>
      <c r="CZ103" s="13">
        <v>92</v>
      </c>
      <c r="DA103" s="13">
        <v>87</v>
      </c>
      <c r="DB103" s="13">
        <v>89</v>
      </c>
      <c r="DC103" s="13">
        <v>74</v>
      </c>
      <c r="DD103" s="13">
        <v>75</v>
      </c>
      <c r="DE103" s="13">
        <v>64</v>
      </c>
      <c r="DF103" s="13">
        <v>63</v>
      </c>
      <c r="DG103" s="13">
        <v>55</v>
      </c>
      <c r="DH103" s="13">
        <v>63</v>
      </c>
      <c r="DI103" s="13">
        <v>66</v>
      </c>
      <c r="DJ103" s="13">
        <v>51</v>
      </c>
      <c r="DK103" s="13">
        <v>48</v>
      </c>
      <c r="DL103" s="13">
        <v>59</v>
      </c>
      <c r="DM103" s="13">
        <v>46</v>
      </c>
      <c r="DN103" s="13">
        <v>52</v>
      </c>
      <c r="DO103" s="13">
        <v>49</v>
      </c>
      <c r="DP103" s="13">
        <v>35</v>
      </c>
      <c r="DQ103" s="13">
        <v>42</v>
      </c>
      <c r="DR103" s="13">
        <v>31</v>
      </c>
      <c r="DS103" s="13">
        <v>29</v>
      </c>
      <c r="DT103" s="13">
        <v>35</v>
      </c>
      <c r="DU103" s="13">
        <v>29</v>
      </c>
      <c r="DV103" s="13">
        <v>28</v>
      </c>
      <c r="DW103" s="13">
        <v>25</v>
      </c>
      <c r="DX103" s="13">
        <v>23</v>
      </c>
      <c r="DY103" s="13">
        <v>22</v>
      </c>
      <c r="DZ103" s="13">
        <v>23</v>
      </c>
      <c r="EA103" s="13">
        <v>25</v>
      </c>
      <c r="EB103" s="13">
        <v>23</v>
      </c>
      <c r="EC103" s="13">
        <v>28</v>
      </c>
      <c r="ED103" s="13">
        <v>28</v>
      </c>
      <c r="EE103" s="13">
        <v>12</v>
      </c>
      <c r="EF103" s="13">
        <v>15</v>
      </c>
      <c r="EG103" s="13">
        <v>16</v>
      </c>
      <c r="EH103" s="13">
        <v>17</v>
      </c>
      <c r="EI103" s="13">
        <v>15</v>
      </c>
      <c r="EJ103" s="13">
        <v>12</v>
      </c>
      <c r="EK103" s="13">
        <v>11</v>
      </c>
      <c r="EL103" s="13">
        <v>8</v>
      </c>
      <c r="EM103" s="13">
        <v>8</v>
      </c>
      <c r="EN103" s="13">
        <v>4</v>
      </c>
      <c r="EO103" s="13"/>
      <c r="EP103" s="13">
        <v>3</v>
      </c>
      <c r="EQ103" s="13">
        <v>1</v>
      </c>
      <c r="ER103" s="13">
        <v>3</v>
      </c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57">
        <v>7501</v>
      </c>
      <c r="FD103" s="13">
        <v>7501</v>
      </c>
      <c r="FE103" s="16" t="s">
        <v>205</v>
      </c>
      <c r="FF103" s="13">
        <v>24</v>
      </c>
      <c r="FG103" s="13">
        <v>26</v>
      </c>
      <c r="FH103" s="13">
        <v>18</v>
      </c>
      <c r="FI103" s="13">
        <v>21</v>
      </c>
      <c r="FJ103" s="13">
        <v>20</v>
      </c>
      <c r="FK103" s="13">
        <v>16</v>
      </c>
      <c r="FL103" s="13">
        <v>19</v>
      </c>
      <c r="FM103" s="13">
        <v>14</v>
      </c>
      <c r="FN103" s="13">
        <v>22</v>
      </c>
      <c r="FO103" s="13">
        <v>33</v>
      </c>
      <c r="FP103" s="13">
        <v>23</v>
      </c>
      <c r="FQ103" s="13">
        <v>32</v>
      </c>
      <c r="FR103" s="13">
        <v>37</v>
      </c>
      <c r="FS103" s="13">
        <v>39</v>
      </c>
      <c r="FT103" s="13">
        <v>47</v>
      </c>
      <c r="FU103" s="13">
        <v>56</v>
      </c>
      <c r="FV103" s="13">
        <v>51</v>
      </c>
      <c r="FW103" s="13">
        <v>55</v>
      </c>
      <c r="FX103" s="13">
        <v>104</v>
      </c>
      <c r="FY103" s="13">
        <v>90</v>
      </c>
      <c r="FZ103" s="13">
        <v>100</v>
      </c>
      <c r="GA103" s="13">
        <v>105</v>
      </c>
      <c r="GB103" s="13">
        <v>127</v>
      </c>
      <c r="GC103" s="13">
        <v>113</v>
      </c>
      <c r="GD103" s="13">
        <v>157</v>
      </c>
      <c r="GE103" s="13">
        <v>155</v>
      </c>
      <c r="GF103" s="13">
        <v>145</v>
      </c>
      <c r="GG103" s="13">
        <v>133</v>
      </c>
      <c r="GH103" s="13">
        <v>149</v>
      </c>
      <c r="GI103" s="13">
        <v>162</v>
      </c>
      <c r="GJ103" s="13">
        <v>163</v>
      </c>
      <c r="GK103" s="13">
        <v>160</v>
      </c>
      <c r="GL103" s="13">
        <v>172</v>
      </c>
      <c r="GM103" s="13">
        <v>161</v>
      </c>
      <c r="GN103" s="13">
        <v>183</v>
      </c>
      <c r="GO103" s="13">
        <v>176</v>
      </c>
      <c r="GP103" s="13">
        <v>138</v>
      </c>
      <c r="GQ103" s="13">
        <v>148</v>
      </c>
      <c r="GR103" s="13">
        <v>139</v>
      </c>
      <c r="GS103" s="13">
        <v>178</v>
      </c>
      <c r="GT103" s="13">
        <v>163</v>
      </c>
      <c r="GU103" s="13">
        <v>164</v>
      </c>
      <c r="GV103" s="13">
        <v>158</v>
      </c>
      <c r="GW103" s="13">
        <v>154</v>
      </c>
      <c r="GX103" s="13">
        <v>142</v>
      </c>
      <c r="GY103" s="13">
        <v>122</v>
      </c>
      <c r="GZ103" s="13">
        <v>135</v>
      </c>
      <c r="HA103" s="13">
        <v>133</v>
      </c>
      <c r="HB103" s="13">
        <v>115</v>
      </c>
      <c r="HC103" s="13">
        <v>121</v>
      </c>
      <c r="HD103" s="13">
        <v>101</v>
      </c>
      <c r="HE103" s="13">
        <v>100</v>
      </c>
      <c r="HF103" s="13">
        <v>103</v>
      </c>
      <c r="HG103" s="13">
        <v>105</v>
      </c>
      <c r="HH103" s="13">
        <v>95</v>
      </c>
      <c r="HI103" s="13">
        <v>80</v>
      </c>
      <c r="HJ103" s="13">
        <v>77</v>
      </c>
      <c r="HK103" s="13">
        <v>72</v>
      </c>
      <c r="HL103" s="13">
        <v>90</v>
      </c>
      <c r="HM103" s="13">
        <v>58</v>
      </c>
      <c r="HN103" s="13">
        <v>78</v>
      </c>
      <c r="HO103" s="13">
        <v>73</v>
      </c>
      <c r="HP103" s="13">
        <v>60</v>
      </c>
      <c r="HQ103" s="13">
        <v>65</v>
      </c>
      <c r="HR103" s="13">
        <v>70</v>
      </c>
      <c r="HS103" s="13">
        <v>73</v>
      </c>
      <c r="HT103" s="13">
        <v>59</v>
      </c>
      <c r="HU103" s="13">
        <v>66</v>
      </c>
      <c r="HV103" s="13">
        <v>62</v>
      </c>
      <c r="HW103" s="13">
        <v>52</v>
      </c>
      <c r="HX103" s="13">
        <v>59</v>
      </c>
      <c r="HY103" s="13">
        <v>53</v>
      </c>
      <c r="HZ103" s="13">
        <v>38</v>
      </c>
      <c r="IA103" s="13">
        <v>34</v>
      </c>
      <c r="IB103" s="13">
        <v>31</v>
      </c>
      <c r="IC103" s="13">
        <v>38</v>
      </c>
      <c r="ID103" s="13">
        <v>34</v>
      </c>
      <c r="IE103" s="13">
        <v>38</v>
      </c>
      <c r="IF103" s="13">
        <v>28</v>
      </c>
      <c r="IG103" s="13">
        <v>22</v>
      </c>
      <c r="IH103" s="13">
        <v>20</v>
      </c>
      <c r="II103" s="13">
        <v>22</v>
      </c>
      <c r="IJ103" s="13">
        <v>31</v>
      </c>
      <c r="IK103" s="13">
        <v>18</v>
      </c>
      <c r="IL103" s="13">
        <v>20</v>
      </c>
      <c r="IM103" s="13">
        <v>12</v>
      </c>
      <c r="IN103" s="13">
        <v>4</v>
      </c>
      <c r="IO103" s="13">
        <v>3</v>
      </c>
      <c r="IP103" s="13">
        <v>9</v>
      </c>
      <c r="IQ103" s="13">
        <v>8</v>
      </c>
      <c r="IR103" s="13">
        <v>8</v>
      </c>
      <c r="IS103" s="13">
        <v>7</v>
      </c>
      <c r="IT103" s="13">
        <v>6</v>
      </c>
      <c r="IU103" s="13">
        <v>3</v>
      </c>
      <c r="IV103" s="13">
        <v>2</v>
      </c>
      <c r="IW103" s="13"/>
      <c r="IX103" s="13">
        <v>1</v>
      </c>
      <c r="IY103" s="13">
        <v>3</v>
      </c>
      <c r="IZ103" s="13"/>
      <c r="JA103" s="13"/>
      <c r="JB103" s="13"/>
      <c r="JC103" s="13"/>
      <c r="JD103" s="13"/>
      <c r="JE103" s="13"/>
      <c r="JF103" s="13"/>
      <c r="JG103" s="13"/>
      <c r="JH103" s="13"/>
      <c r="JI103" s="57">
        <v>7209</v>
      </c>
      <c r="JJ103" s="13">
        <v>1</v>
      </c>
      <c r="JK103" s="13">
        <v>16</v>
      </c>
      <c r="JL103" s="13">
        <v>1</v>
      </c>
      <c r="JM103" s="13">
        <v>2</v>
      </c>
      <c r="JN103" s="13">
        <v>4</v>
      </c>
      <c r="JO103" s="13">
        <v>7</v>
      </c>
      <c r="JP103" s="13">
        <v>3</v>
      </c>
      <c r="JQ103" s="13">
        <v>3</v>
      </c>
      <c r="JR103" s="13">
        <v>2</v>
      </c>
      <c r="JS103" s="13">
        <v>3</v>
      </c>
      <c r="JT103" s="13">
        <v>4</v>
      </c>
      <c r="JU103" s="13">
        <v>5</v>
      </c>
      <c r="JV103" s="13"/>
      <c r="JW103" s="13"/>
      <c r="JX103" s="13"/>
      <c r="JY103" s="13">
        <v>4</v>
      </c>
      <c r="JZ103" s="13">
        <v>2</v>
      </c>
      <c r="KA103" s="13">
        <v>1</v>
      </c>
      <c r="KB103" s="13">
        <v>1</v>
      </c>
      <c r="KC103" s="13">
        <v>2</v>
      </c>
      <c r="KD103" s="13">
        <v>4</v>
      </c>
      <c r="KE103" s="13">
        <v>4</v>
      </c>
      <c r="KF103" s="13">
        <v>4</v>
      </c>
      <c r="KG103" s="13">
        <v>2</v>
      </c>
      <c r="KH103" s="13">
        <v>1</v>
      </c>
      <c r="KI103" s="13"/>
      <c r="KJ103" s="13">
        <v>2</v>
      </c>
      <c r="KK103" s="13">
        <v>3</v>
      </c>
      <c r="KL103" s="13">
        <v>1</v>
      </c>
      <c r="KM103" s="13">
        <v>1</v>
      </c>
      <c r="KN103" s="13"/>
      <c r="KO103" s="13">
        <v>4</v>
      </c>
      <c r="KP103" s="13">
        <v>6</v>
      </c>
      <c r="KQ103" s="13">
        <v>3</v>
      </c>
      <c r="KR103" s="13">
        <v>1</v>
      </c>
      <c r="KS103" s="13">
        <v>2</v>
      </c>
      <c r="KT103" s="13">
        <v>3</v>
      </c>
      <c r="KU103" s="13">
        <v>3</v>
      </c>
      <c r="KV103" s="13">
        <v>2</v>
      </c>
      <c r="KW103" s="13">
        <v>1</v>
      </c>
      <c r="KX103" s="13">
        <v>1</v>
      </c>
      <c r="KY103" s="13">
        <v>6</v>
      </c>
      <c r="KZ103" s="13">
        <v>2</v>
      </c>
      <c r="LA103" s="13"/>
      <c r="LB103" s="13"/>
      <c r="LC103" s="13">
        <v>1</v>
      </c>
      <c r="LD103" s="13">
        <v>5</v>
      </c>
      <c r="LE103" s="13">
        <v>1</v>
      </c>
      <c r="LF103" s="13">
        <v>4</v>
      </c>
      <c r="LG103" s="13">
        <v>2</v>
      </c>
      <c r="LH103" s="13"/>
      <c r="LI103" s="13">
        <v>2</v>
      </c>
      <c r="LJ103" s="13"/>
      <c r="LK103" s="13"/>
      <c r="LL103" s="13"/>
      <c r="LM103" s="13">
        <v>1</v>
      </c>
      <c r="LN103" s="13">
        <v>1</v>
      </c>
      <c r="LO103" s="13">
        <v>1</v>
      </c>
      <c r="LP103" s="13">
        <v>2</v>
      </c>
      <c r="LQ103" s="13"/>
      <c r="LR103" s="13">
        <v>1</v>
      </c>
      <c r="LS103" s="13"/>
      <c r="LT103" s="13">
        <v>2</v>
      </c>
      <c r="LU103" s="13">
        <v>1</v>
      </c>
      <c r="LV103" s="13">
        <v>1</v>
      </c>
      <c r="LW103" s="13">
        <v>1</v>
      </c>
      <c r="LX103" s="13"/>
      <c r="LY103" s="13">
        <v>1</v>
      </c>
      <c r="LZ103" s="13">
        <v>1</v>
      </c>
      <c r="MA103" s="13"/>
      <c r="MB103" s="13">
        <v>1</v>
      </c>
      <c r="MC103" s="13">
        <v>1</v>
      </c>
      <c r="MD103" s="13">
        <v>2</v>
      </c>
      <c r="ME103" s="13"/>
      <c r="MF103" s="13"/>
      <c r="MG103" s="13">
        <v>1</v>
      </c>
      <c r="MH103" s="13"/>
      <c r="MI103" s="13">
        <v>3</v>
      </c>
      <c r="MJ103" s="13">
        <v>2</v>
      </c>
      <c r="MK103" s="13"/>
      <c r="ML103" s="13">
        <v>1</v>
      </c>
      <c r="MM103" s="13">
        <v>4</v>
      </c>
      <c r="MN103" s="13">
        <v>2</v>
      </c>
      <c r="MO103" s="13">
        <v>3</v>
      </c>
      <c r="MP103" s="13"/>
      <c r="MQ103" s="13"/>
      <c r="MR103" s="13">
        <v>4</v>
      </c>
      <c r="MS103" s="13">
        <v>1</v>
      </c>
      <c r="MT103" s="13">
        <v>3</v>
      </c>
      <c r="MU103" s="13">
        <v>4</v>
      </c>
      <c r="MV103" s="13">
        <v>7</v>
      </c>
      <c r="MW103" s="13">
        <v>5</v>
      </c>
      <c r="MX103" s="13">
        <v>3</v>
      </c>
      <c r="MY103" s="13">
        <v>1</v>
      </c>
      <c r="MZ103" s="13">
        <v>2</v>
      </c>
      <c r="NA103" s="13">
        <v>1</v>
      </c>
      <c r="NB103" s="13"/>
      <c r="NC103" s="13">
        <v>3</v>
      </c>
      <c r="ND103" s="13">
        <v>1</v>
      </c>
      <c r="NE103" s="13">
        <v>1</v>
      </c>
      <c r="NF103" s="13">
        <v>1</v>
      </c>
      <c r="NG103" s="13"/>
      <c r="NH103" s="13"/>
      <c r="NI103" s="13"/>
      <c r="NJ103" s="13"/>
      <c r="NK103" s="13"/>
      <c r="NL103" s="13"/>
      <c r="NM103" s="13">
        <v>5</v>
      </c>
      <c r="NN103" s="57">
        <v>207</v>
      </c>
      <c r="NO103" s="13">
        <v>7416</v>
      </c>
    </row>
    <row r="104" spans="1:379">
      <c r="A104" s="8" t="s">
        <v>115</v>
      </c>
      <c r="B104" s="235">
        <f t="shared" si="149"/>
        <v>8</v>
      </c>
      <c r="C104" s="235">
        <f t="shared" si="150"/>
        <v>5</v>
      </c>
      <c r="D104" s="235">
        <f t="shared" si="151"/>
        <v>37</v>
      </c>
      <c r="E104" s="235">
        <f t="shared" si="152"/>
        <v>49</v>
      </c>
      <c r="F104" s="235">
        <f t="shared" si="153"/>
        <v>166</v>
      </c>
      <c r="G104" s="235">
        <f t="shared" si="154"/>
        <v>244</v>
      </c>
      <c r="H104" s="235">
        <f t="shared" si="155"/>
        <v>237</v>
      </c>
      <c r="I104" s="235">
        <f t="shared" si="156"/>
        <v>212</v>
      </c>
      <c r="J104" s="235">
        <f t="shared" si="157"/>
        <v>221</v>
      </c>
      <c r="K104" s="235">
        <f t="shared" si="158"/>
        <v>232</v>
      </c>
      <c r="L104" s="235">
        <f t="shared" si="159"/>
        <v>171</v>
      </c>
      <c r="M104" s="235">
        <f t="shared" si="160"/>
        <v>162</v>
      </c>
      <c r="N104" s="235">
        <f t="shared" si="161"/>
        <v>128</v>
      </c>
      <c r="O104" s="235">
        <f t="shared" si="162"/>
        <v>113</v>
      </c>
      <c r="P104" s="235">
        <f t="shared" si="163"/>
        <v>64</v>
      </c>
      <c r="Q104" s="235">
        <f t="shared" si="164"/>
        <v>69</v>
      </c>
      <c r="R104" s="235">
        <f t="shared" si="165"/>
        <v>35</v>
      </c>
      <c r="S104" s="235">
        <f t="shared" si="166"/>
        <v>37</v>
      </c>
      <c r="T104" s="235">
        <f t="shared" si="167"/>
        <v>8</v>
      </c>
      <c r="U104" s="235">
        <f t="shared" si="168"/>
        <v>10</v>
      </c>
      <c r="W104" s="16" t="s">
        <v>110</v>
      </c>
      <c r="X104" s="616">
        <f t="shared" si="169"/>
        <v>78</v>
      </c>
      <c r="Y104" s="616">
        <f t="shared" si="170"/>
        <v>87</v>
      </c>
      <c r="Z104" s="616">
        <f t="shared" si="171"/>
        <v>256</v>
      </c>
      <c r="AA104" s="616">
        <f t="shared" si="172"/>
        <v>351</v>
      </c>
      <c r="AB104" s="616">
        <f t="shared" si="173"/>
        <v>744</v>
      </c>
      <c r="AC104" s="616">
        <f t="shared" si="174"/>
        <v>899</v>
      </c>
      <c r="AD104" s="616">
        <f t="shared" si="175"/>
        <v>776</v>
      </c>
      <c r="AE104" s="616">
        <f t="shared" si="176"/>
        <v>1003</v>
      </c>
      <c r="AF104" s="616">
        <f t="shared" si="177"/>
        <v>734</v>
      </c>
      <c r="AG104" s="616">
        <f t="shared" si="178"/>
        <v>860</v>
      </c>
      <c r="AH104" s="616">
        <f t="shared" si="179"/>
        <v>552</v>
      </c>
      <c r="AI104" s="616">
        <f t="shared" si="180"/>
        <v>624</v>
      </c>
      <c r="AJ104" s="616">
        <f t="shared" si="181"/>
        <v>384</v>
      </c>
      <c r="AK104" s="616">
        <f t="shared" si="182"/>
        <v>363</v>
      </c>
      <c r="AL104" s="616">
        <f t="shared" si="183"/>
        <v>210</v>
      </c>
      <c r="AM104" s="616">
        <f t="shared" si="184"/>
        <v>221</v>
      </c>
      <c r="AN104" s="616">
        <f t="shared" si="185"/>
        <v>82</v>
      </c>
      <c r="AO104" s="616">
        <f t="shared" si="186"/>
        <v>96</v>
      </c>
      <c r="AP104" s="616">
        <f t="shared" si="187"/>
        <v>2</v>
      </c>
      <c r="AQ104" s="616">
        <f t="shared" si="188"/>
        <v>22</v>
      </c>
      <c r="AR104" s="616">
        <f t="shared" si="189"/>
        <v>37</v>
      </c>
      <c r="AT104" s="16" t="s">
        <v>110</v>
      </c>
      <c r="AU104" s="13">
        <v>9</v>
      </c>
      <c r="AV104" s="13">
        <v>13</v>
      </c>
      <c r="AW104" s="13">
        <v>7</v>
      </c>
      <c r="AX104" s="13">
        <v>6</v>
      </c>
      <c r="AY104" s="13">
        <v>6</v>
      </c>
      <c r="AZ104" s="13">
        <v>7</v>
      </c>
      <c r="BA104" s="13">
        <v>8</v>
      </c>
      <c r="BB104" s="13">
        <v>12</v>
      </c>
      <c r="BC104" s="13">
        <v>7</v>
      </c>
      <c r="BD104" s="13">
        <v>12</v>
      </c>
      <c r="BE104" s="13">
        <v>11</v>
      </c>
      <c r="BF104" s="13">
        <v>15</v>
      </c>
      <c r="BG104" s="13">
        <v>12</v>
      </c>
      <c r="BH104" s="13">
        <v>17</v>
      </c>
      <c r="BI104" s="13">
        <v>38</v>
      </c>
      <c r="BJ104" s="13">
        <v>28</v>
      </c>
      <c r="BK104" s="13">
        <v>54</v>
      </c>
      <c r="BL104" s="13">
        <v>44</v>
      </c>
      <c r="BM104" s="13">
        <v>68</v>
      </c>
      <c r="BN104" s="13">
        <v>64</v>
      </c>
      <c r="BO104" s="13">
        <v>88</v>
      </c>
      <c r="BP104" s="13">
        <v>79</v>
      </c>
      <c r="BQ104" s="13">
        <v>68</v>
      </c>
      <c r="BR104" s="13">
        <v>91</v>
      </c>
      <c r="BS104" s="13">
        <v>87</v>
      </c>
      <c r="BT104" s="13">
        <v>97</v>
      </c>
      <c r="BU104" s="13">
        <v>88</v>
      </c>
      <c r="BV104" s="13">
        <v>98</v>
      </c>
      <c r="BW104" s="13">
        <v>89</v>
      </c>
      <c r="BX104" s="13">
        <v>114</v>
      </c>
      <c r="BY104" s="13">
        <v>125</v>
      </c>
      <c r="BZ104" s="13">
        <v>96</v>
      </c>
      <c r="CA104" s="13">
        <v>93</v>
      </c>
      <c r="CB104" s="13">
        <v>97</v>
      </c>
      <c r="CC104" s="13">
        <v>111</v>
      </c>
      <c r="CD104" s="13">
        <v>96</v>
      </c>
      <c r="CE104" s="13">
        <v>88</v>
      </c>
      <c r="CF104" s="13">
        <v>85</v>
      </c>
      <c r="CG104" s="13">
        <v>99</v>
      </c>
      <c r="CH104" s="13">
        <v>113</v>
      </c>
      <c r="CI104" s="13">
        <v>100</v>
      </c>
      <c r="CJ104" s="13">
        <v>81</v>
      </c>
      <c r="CK104" s="13">
        <v>110</v>
      </c>
      <c r="CL104" s="13">
        <v>80</v>
      </c>
      <c r="CM104" s="13">
        <v>87</v>
      </c>
      <c r="CN104" s="13">
        <v>87</v>
      </c>
      <c r="CO104" s="13">
        <v>80</v>
      </c>
      <c r="CP104" s="13">
        <v>75</v>
      </c>
      <c r="CQ104" s="13">
        <v>75</v>
      </c>
      <c r="CR104" s="13">
        <v>85</v>
      </c>
      <c r="CS104" s="13">
        <v>77</v>
      </c>
      <c r="CT104" s="13">
        <v>72</v>
      </c>
      <c r="CU104" s="13">
        <v>60</v>
      </c>
      <c r="CV104" s="13">
        <v>60</v>
      </c>
      <c r="CW104" s="13">
        <v>56</v>
      </c>
      <c r="CX104" s="13">
        <v>66</v>
      </c>
      <c r="CY104" s="13">
        <v>64</v>
      </c>
      <c r="CZ104" s="13">
        <v>55</v>
      </c>
      <c r="DA104" s="13">
        <v>57</v>
      </c>
      <c r="DB104" s="13">
        <v>57</v>
      </c>
      <c r="DC104" s="13">
        <v>49</v>
      </c>
      <c r="DD104" s="13">
        <v>42</v>
      </c>
      <c r="DE104" s="13">
        <v>31</v>
      </c>
      <c r="DF104" s="13">
        <v>33</v>
      </c>
      <c r="DG104" s="13">
        <v>38</v>
      </c>
      <c r="DH104" s="13">
        <v>37</v>
      </c>
      <c r="DI104" s="13">
        <v>32</v>
      </c>
      <c r="DJ104" s="13">
        <v>35</v>
      </c>
      <c r="DK104" s="13">
        <v>34</v>
      </c>
      <c r="DL104" s="13">
        <v>32</v>
      </c>
      <c r="DM104" s="13">
        <v>33</v>
      </c>
      <c r="DN104" s="13">
        <v>34</v>
      </c>
      <c r="DO104" s="13">
        <v>22</v>
      </c>
      <c r="DP104" s="13">
        <v>24</v>
      </c>
      <c r="DQ104" s="13">
        <v>20</v>
      </c>
      <c r="DR104" s="13">
        <v>17</v>
      </c>
      <c r="DS104" s="13">
        <v>21</v>
      </c>
      <c r="DT104" s="13">
        <v>24</v>
      </c>
      <c r="DU104" s="13">
        <v>12</v>
      </c>
      <c r="DV104" s="13">
        <v>14</v>
      </c>
      <c r="DW104" s="13">
        <v>15</v>
      </c>
      <c r="DX104" s="13">
        <v>13</v>
      </c>
      <c r="DY104" s="13">
        <v>10</v>
      </c>
      <c r="DZ104" s="13">
        <v>12</v>
      </c>
      <c r="EA104" s="13">
        <v>7</v>
      </c>
      <c r="EB104" s="13">
        <v>9</v>
      </c>
      <c r="EC104" s="13">
        <v>7</v>
      </c>
      <c r="ED104" s="13">
        <v>9</v>
      </c>
      <c r="EE104" s="13">
        <v>8</v>
      </c>
      <c r="EF104" s="13">
        <v>6</v>
      </c>
      <c r="EG104" s="13">
        <v>5</v>
      </c>
      <c r="EH104" s="13">
        <v>2</v>
      </c>
      <c r="EI104" s="13">
        <v>1</v>
      </c>
      <c r="EJ104" s="13">
        <v>1</v>
      </c>
      <c r="EK104" s="13">
        <v>5</v>
      </c>
      <c r="EL104" s="13">
        <v>1</v>
      </c>
      <c r="EM104" s="13">
        <v>4</v>
      </c>
      <c r="EN104" s="13">
        <v>1</v>
      </c>
      <c r="EO104" s="13">
        <v>2</v>
      </c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57">
        <v>4526</v>
      </c>
      <c r="FD104" s="13">
        <v>4526</v>
      </c>
      <c r="FE104" s="16" t="s">
        <v>110</v>
      </c>
      <c r="FF104" s="13">
        <v>5</v>
      </c>
      <c r="FG104" s="13">
        <v>9</v>
      </c>
      <c r="FH104" s="13">
        <v>10</v>
      </c>
      <c r="FI104" s="13">
        <v>7</v>
      </c>
      <c r="FJ104" s="13">
        <v>8</v>
      </c>
      <c r="FK104" s="13">
        <v>11</v>
      </c>
      <c r="FL104" s="13">
        <v>5</v>
      </c>
      <c r="FM104" s="13">
        <v>6</v>
      </c>
      <c r="FN104" s="13">
        <v>10</v>
      </c>
      <c r="FO104" s="13">
        <v>7</v>
      </c>
      <c r="FP104" s="13">
        <v>11</v>
      </c>
      <c r="FQ104" s="13">
        <v>13</v>
      </c>
      <c r="FR104" s="13">
        <v>13</v>
      </c>
      <c r="FS104" s="13">
        <v>8</v>
      </c>
      <c r="FT104" s="13">
        <v>12</v>
      </c>
      <c r="FU104" s="13">
        <v>18</v>
      </c>
      <c r="FV104" s="13">
        <v>32</v>
      </c>
      <c r="FW104" s="13">
        <v>47</v>
      </c>
      <c r="FX104" s="13">
        <v>54</v>
      </c>
      <c r="FY104" s="13">
        <v>48</v>
      </c>
      <c r="FZ104" s="13">
        <v>53</v>
      </c>
      <c r="GA104" s="13">
        <v>71</v>
      </c>
      <c r="GB104" s="13">
        <v>80</v>
      </c>
      <c r="GC104" s="13">
        <v>80</v>
      </c>
      <c r="GD104" s="13">
        <v>66</v>
      </c>
      <c r="GE104" s="13">
        <v>77</v>
      </c>
      <c r="GF104" s="13">
        <v>82</v>
      </c>
      <c r="GG104" s="13">
        <v>61</v>
      </c>
      <c r="GH104" s="13">
        <v>81</v>
      </c>
      <c r="GI104" s="13">
        <v>93</v>
      </c>
      <c r="GJ104" s="13">
        <v>98</v>
      </c>
      <c r="GK104" s="13">
        <v>75</v>
      </c>
      <c r="GL104" s="13">
        <v>74</v>
      </c>
      <c r="GM104" s="13">
        <v>73</v>
      </c>
      <c r="GN104" s="13">
        <v>80</v>
      </c>
      <c r="GO104" s="13">
        <v>84</v>
      </c>
      <c r="GP104" s="13">
        <v>76</v>
      </c>
      <c r="GQ104" s="13">
        <v>77</v>
      </c>
      <c r="GR104" s="13">
        <v>64</v>
      </c>
      <c r="GS104" s="13">
        <v>75</v>
      </c>
      <c r="GT104" s="13">
        <v>73</v>
      </c>
      <c r="GU104" s="13">
        <v>68</v>
      </c>
      <c r="GV104" s="13">
        <v>101</v>
      </c>
      <c r="GW104" s="13">
        <v>71</v>
      </c>
      <c r="GX104" s="13">
        <v>72</v>
      </c>
      <c r="GY104" s="13">
        <v>74</v>
      </c>
      <c r="GZ104" s="13">
        <v>74</v>
      </c>
      <c r="HA104" s="13">
        <v>59</v>
      </c>
      <c r="HB104" s="13">
        <v>82</v>
      </c>
      <c r="HC104" s="13">
        <v>60</v>
      </c>
      <c r="HD104" s="13">
        <v>67</v>
      </c>
      <c r="HE104" s="13">
        <v>61</v>
      </c>
      <c r="HF104" s="13">
        <v>62</v>
      </c>
      <c r="HG104" s="13">
        <v>52</v>
      </c>
      <c r="HH104" s="13">
        <v>49</v>
      </c>
      <c r="HI104" s="13">
        <v>64</v>
      </c>
      <c r="HJ104" s="13">
        <v>59</v>
      </c>
      <c r="HK104" s="13">
        <v>47</v>
      </c>
      <c r="HL104" s="13">
        <v>55</v>
      </c>
      <c r="HM104" s="13">
        <v>36</v>
      </c>
      <c r="HN104" s="13">
        <v>44</v>
      </c>
      <c r="HO104" s="13">
        <v>48</v>
      </c>
      <c r="HP104" s="13">
        <v>50</v>
      </c>
      <c r="HQ104" s="13">
        <v>33</v>
      </c>
      <c r="HR104" s="13">
        <v>36</v>
      </c>
      <c r="HS104" s="13">
        <v>48</v>
      </c>
      <c r="HT104" s="13">
        <v>24</v>
      </c>
      <c r="HU104" s="13">
        <v>21</v>
      </c>
      <c r="HV104" s="13">
        <v>39</v>
      </c>
      <c r="HW104" s="13">
        <v>41</v>
      </c>
      <c r="HX104" s="13">
        <v>37</v>
      </c>
      <c r="HY104" s="13">
        <v>26</v>
      </c>
      <c r="HZ104" s="13">
        <v>31</v>
      </c>
      <c r="IA104" s="13">
        <v>24</v>
      </c>
      <c r="IB104" s="13">
        <v>15</v>
      </c>
      <c r="IC104" s="13">
        <v>20</v>
      </c>
      <c r="ID104" s="13">
        <v>17</v>
      </c>
      <c r="IE104" s="13">
        <v>16</v>
      </c>
      <c r="IF104" s="13">
        <v>11</v>
      </c>
      <c r="IG104" s="13">
        <v>13</v>
      </c>
      <c r="IH104" s="13">
        <v>18</v>
      </c>
      <c r="II104" s="13">
        <v>10</v>
      </c>
      <c r="IJ104" s="13">
        <v>7</v>
      </c>
      <c r="IK104" s="13">
        <v>15</v>
      </c>
      <c r="IL104" s="13">
        <v>9</v>
      </c>
      <c r="IM104" s="13">
        <v>7</v>
      </c>
      <c r="IN104" s="13">
        <v>3</v>
      </c>
      <c r="IO104" s="13">
        <v>4</v>
      </c>
      <c r="IP104" s="13">
        <v>6</v>
      </c>
      <c r="IQ104" s="13">
        <v>3</v>
      </c>
      <c r="IR104" s="13">
        <v>1</v>
      </c>
      <c r="IS104" s="13"/>
      <c r="IT104" s="13"/>
      <c r="IU104" s="13">
        <v>1</v>
      </c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57">
        <v>3818</v>
      </c>
      <c r="JJ104" s="13"/>
      <c r="JK104" s="13"/>
      <c r="JL104" s="13"/>
      <c r="JM104" s="13"/>
      <c r="JN104" s="13"/>
      <c r="JO104" s="13"/>
      <c r="JP104" s="13"/>
      <c r="JQ104" s="13"/>
      <c r="JR104" s="13"/>
      <c r="JS104" s="13">
        <v>1</v>
      </c>
      <c r="JT104" s="13">
        <v>1</v>
      </c>
      <c r="JU104" s="13"/>
      <c r="JV104" s="13"/>
      <c r="JW104" s="13"/>
      <c r="JX104" s="13"/>
      <c r="JY104" s="13"/>
      <c r="JZ104" s="13"/>
      <c r="KA104" s="13"/>
      <c r="KB104" s="13"/>
      <c r="KC104" s="13">
        <v>1</v>
      </c>
      <c r="KD104" s="13">
        <v>1</v>
      </c>
      <c r="KE104" s="13"/>
      <c r="KF104" s="13">
        <v>1</v>
      </c>
      <c r="KG104" s="13">
        <v>2</v>
      </c>
      <c r="KH104" s="13">
        <v>2</v>
      </c>
      <c r="KI104" s="13"/>
      <c r="KJ104" s="13">
        <v>1</v>
      </c>
      <c r="KK104" s="13">
        <v>1</v>
      </c>
      <c r="KL104" s="13">
        <v>1</v>
      </c>
      <c r="KM104" s="13"/>
      <c r="KN104" s="13"/>
      <c r="KO104" s="13">
        <v>2</v>
      </c>
      <c r="KP104" s="13">
        <v>1</v>
      </c>
      <c r="KQ104" s="13">
        <v>2</v>
      </c>
      <c r="KR104" s="13">
        <v>1</v>
      </c>
      <c r="KS104" s="13"/>
      <c r="KT104" s="13"/>
      <c r="KU104" s="13"/>
      <c r="KV104" s="13"/>
      <c r="KW104" s="13">
        <v>1</v>
      </c>
      <c r="KX104" s="13"/>
      <c r="KY104" s="13">
        <v>3</v>
      </c>
      <c r="KZ104" s="13">
        <v>1</v>
      </c>
      <c r="LA104" s="13"/>
      <c r="LB104" s="13"/>
      <c r="LC104" s="13"/>
      <c r="LD104" s="13"/>
      <c r="LE104" s="13"/>
      <c r="LF104" s="13"/>
      <c r="LG104" s="13"/>
      <c r="LH104" s="13"/>
      <c r="LI104" s="13"/>
      <c r="LJ104" s="13">
        <v>2</v>
      </c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>
        <v>3</v>
      </c>
      <c r="LX104" s="13"/>
      <c r="LY104" s="13"/>
      <c r="LZ104" s="13"/>
      <c r="MA104" s="13"/>
      <c r="MB104" s="13"/>
      <c r="MC104" s="13"/>
      <c r="MD104" s="13"/>
      <c r="ME104" s="13"/>
      <c r="MF104" s="13"/>
      <c r="MG104" s="13">
        <v>1</v>
      </c>
      <c r="MH104" s="13"/>
      <c r="MI104" s="13"/>
      <c r="MJ104" s="13"/>
      <c r="MK104" s="13"/>
      <c r="ML104" s="13"/>
      <c r="MM104" s="13"/>
      <c r="MN104" s="13"/>
      <c r="MO104" s="13"/>
      <c r="MP104" s="13">
        <v>2</v>
      </c>
      <c r="MQ104" s="13"/>
      <c r="MR104" s="13"/>
      <c r="MS104" s="13"/>
      <c r="MT104" s="13">
        <v>1</v>
      </c>
      <c r="MU104" s="13"/>
      <c r="MV104" s="13"/>
      <c r="MW104" s="13"/>
      <c r="MX104" s="13">
        <v>1</v>
      </c>
      <c r="MY104" s="13">
        <v>1</v>
      </c>
      <c r="MZ104" s="13"/>
      <c r="NA104" s="13">
        <v>1</v>
      </c>
      <c r="NB104" s="13"/>
      <c r="NC104" s="13">
        <v>1</v>
      </c>
      <c r="ND104" s="13">
        <v>1</v>
      </c>
      <c r="NE104" s="13"/>
      <c r="NF104" s="13"/>
      <c r="NG104" s="13"/>
      <c r="NH104" s="13"/>
      <c r="NI104" s="13"/>
      <c r="NJ104" s="13"/>
      <c r="NK104" s="13"/>
      <c r="NL104" s="13"/>
      <c r="NM104" s="13"/>
      <c r="NN104" s="57">
        <v>37</v>
      </c>
      <c r="NO104" s="13">
        <v>3855</v>
      </c>
    </row>
    <row r="105" spans="1:379">
      <c r="A105" s="8" t="s">
        <v>116</v>
      </c>
      <c r="B105" s="235">
        <f t="shared" si="149"/>
        <v>38</v>
      </c>
      <c r="C105" s="235">
        <f t="shared" si="150"/>
        <v>48</v>
      </c>
      <c r="D105" s="235">
        <f t="shared" si="151"/>
        <v>88</v>
      </c>
      <c r="E105" s="235">
        <f t="shared" si="152"/>
        <v>127</v>
      </c>
      <c r="F105" s="235">
        <f t="shared" si="153"/>
        <v>189</v>
      </c>
      <c r="G105" s="235">
        <f t="shared" si="154"/>
        <v>249</v>
      </c>
      <c r="H105" s="235">
        <f t="shared" si="155"/>
        <v>194</v>
      </c>
      <c r="I105" s="235">
        <f t="shared" si="156"/>
        <v>233</v>
      </c>
      <c r="J105" s="235">
        <f t="shared" si="157"/>
        <v>180</v>
      </c>
      <c r="K105" s="235">
        <f t="shared" si="158"/>
        <v>244</v>
      </c>
      <c r="L105" s="235">
        <f t="shared" si="159"/>
        <v>120</v>
      </c>
      <c r="M105" s="235">
        <f t="shared" si="160"/>
        <v>172</v>
      </c>
      <c r="N105" s="235">
        <f t="shared" si="161"/>
        <v>115</v>
      </c>
      <c r="O105" s="235">
        <f t="shared" si="162"/>
        <v>113</v>
      </c>
      <c r="P105" s="235">
        <f t="shared" si="163"/>
        <v>60</v>
      </c>
      <c r="Q105" s="235">
        <f t="shared" si="164"/>
        <v>77</v>
      </c>
      <c r="R105" s="235">
        <f t="shared" si="165"/>
        <v>35</v>
      </c>
      <c r="S105" s="235">
        <f t="shared" si="166"/>
        <v>38</v>
      </c>
      <c r="T105" s="235">
        <f t="shared" si="167"/>
        <v>8</v>
      </c>
      <c r="U105" s="235">
        <f t="shared" si="168"/>
        <v>18</v>
      </c>
      <c r="W105" s="16" t="s">
        <v>111</v>
      </c>
      <c r="X105" s="616">
        <f t="shared" si="169"/>
        <v>1564</v>
      </c>
      <c r="Y105" s="616">
        <f t="shared" si="170"/>
        <v>1385</v>
      </c>
      <c r="Z105" s="616">
        <f t="shared" si="171"/>
        <v>4329</v>
      </c>
      <c r="AA105" s="616">
        <f t="shared" si="172"/>
        <v>4832</v>
      </c>
      <c r="AB105" s="616">
        <f t="shared" si="173"/>
        <v>17472</v>
      </c>
      <c r="AC105" s="616">
        <f t="shared" si="174"/>
        <v>16903</v>
      </c>
      <c r="AD105" s="616">
        <f t="shared" si="175"/>
        <v>20238</v>
      </c>
      <c r="AE105" s="616">
        <f t="shared" si="176"/>
        <v>18477</v>
      </c>
      <c r="AF105" s="616">
        <f t="shared" si="177"/>
        <v>17193</v>
      </c>
      <c r="AG105" s="616">
        <f t="shared" si="178"/>
        <v>16103</v>
      </c>
      <c r="AH105" s="616">
        <f t="shared" si="179"/>
        <v>11425</v>
      </c>
      <c r="AI105" s="616">
        <f t="shared" si="180"/>
        <v>11268</v>
      </c>
      <c r="AJ105" s="616">
        <f t="shared" si="181"/>
        <v>5993</v>
      </c>
      <c r="AK105" s="616">
        <f t="shared" si="182"/>
        <v>5723</v>
      </c>
      <c r="AL105" s="616">
        <f t="shared" si="183"/>
        <v>2728</v>
      </c>
      <c r="AM105" s="616">
        <f t="shared" si="184"/>
        <v>2803</v>
      </c>
      <c r="AN105" s="616">
        <f t="shared" si="185"/>
        <v>931</v>
      </c>
      <c r="AO105" s="616">
        <f t="shared" si="186"/>
        <v>1333</v>
      </c>
      <c r="AP105" s="616">
        <f t="shared" si="187"/>
        <v>179</v>
      </c>
      <c r="AQ105" s="616">
        <f t="shared" si="188"/>
        <v>405</v>
      </c>
      <c r="AR105" s="616">
        <f t="shared" si="189"/>
        <v>1954</v>
      </c>
      <c r="AT105" s="16" t="s">
        <v>111</v>
      </c>
      <c r="AU105" s="13">
        <v>62</v>
      </c>
      <c r="AV105" s="13">
        <v>166</v>
      </c>
      <c r="AW105" s="13">
        <v>181</v>
      </c>
      <c r="AX105" s="13">
        <v>130</v>
      </c>
      <c r="AY105" s="13">
        <v>127</v>
      </c>
      <c r="AZ105" s="13">
        <v>122</v>
      </c>
      <c r="BA105" s="13">
        <v>147</v>
      </c>
      <c r="BB105" s="13">
        <v>149</v>
      </c>
      <c r="BC105" s="13">
        <v>141</v>
      </c>
      <c r="BD105" s="13">
        <v>160</v>
      </c>
      <c r="BE105" s="13">
        <v>159</v>
      </c>
      <c r="BF105" s="13">
        <v>181</v>
      </c>
      <c r="BG105" s="13">
        <v>222</v>
      </c>
      <c r="BH105" s="13">
        <v>323</v>
      </c>
      <c r="BI105" s="13">
        <v>322</v>
      </c>
      <c r="BJ105" s="13">
        <v>441</v>
      </c>
      <c r="BK105" s="13">
        <v>575</v>
      </c>
      <c r="BL105" s="13">
        <v>674</v>
      </c>
      <c r="BM105" s="13">
        <v>938</v>
      </c>
      <c r="BN105" s="13">
        <v>997</v>
      </c>
      <c r="BO105" s="13">
        <v>1168</v>
      </c>
      <c r="BP105" s="13">
        <v>1312</v>
      </c>
      <c r="BQ105" s="13">
        <v>1433</v>
      </c>
      <c r="BR105" s="13">
        <v>1636</v>
      </c>
      <c r="BS105" s="13">
        <v>1702</v>
      </c>
      <c r="BT105" s="13">
        <v>1953</v>
      </c>
      <c r="BU105" s="13">
        <v>1807</v>
      </c>
      <c r="BV105" s="13">
        <v>1973</v>
      </c>
      <c r="BW105" s="13">
        <v>1882</v>
      </c>
      <c r="BX105" s="13">
        <v>2037</v>
      </c>
      <c r="BY105" s="13">
        <v>2074</v>
      </c>
      <c r="BZ105" s="13">
        <v>1917</v>
      </c>
      <c r="CA105" s="13">
        <v>1972</v>
      </c>
      <c r="CB105" s="13">
        <v>1875</v>
      </c>
      <c r="CC105" s="13">
        <v>1852</v>
      </c>
      <c r="CD105" s="13">
        <v>1918</v>
      </c>
      <c r="CE105" s="13">
        <v>1679</v>
      </c>
      <c r="CF105" s="13">
        <v>1708</v>
      </c>
      <c r="CG105" s="13">
        <v>1684</v>
      </c>
      <c r="CH105" s="13">
        <v>1798</v>
      </c>
      <c r="CI105" s="13">
        <v>1753</v>
      </c>
      <c r="CJ105" s="13">
        <v>1778</v>
      </c>
      <c r="CK105" s="13">
        <v>1787</v>
      </c>
      <c r="CL105" s="13">
        <v>1726</v>
      </c>
      <c r="CM105" s="13">
        <v>1721</v>
      </c>
      <c r="CN105" s="13">
        <v>1549</v>
      </c>
      <c r="CO105" s="13">
        <v>1497</v>
      </c>
      <c r="CP105" s="13">
        <v>1421</v>
      </c>
      <c r="CQ105" s="13">
        <v>1488</v>
      </c>
      <c r="CR105" s="13">
        <v>1383</v>
      </c>
      <c r="CS105" s="13">
        <v>1417</v>
      </c>
      <c r="CT105" s="13">
        <v>1324</v>
      </c>
      <c r="CU105" s="13">
        <v>1284</v>
      </c>
      <c r="CV105" s="13">
        <v>1182</v>
      </c>
      <c r="CW105" s="13">
        <v>1114</v>
      </c>
      <c r="CX105" s="13">
        <v>1104</v>
      </c>
      <c r="CY105" s="13">
        <v>1081</v>
      </c>
      <c r="CZ105" s="13">
        <v>931</v>
      </c>
      <c r="DA105" s="13">
        <v>958</v>
      </c>
      <c r="DB105" s="13">
        <v>873</v>
      </c>
      <c r="DC105" s="13">
        <v>813</v>
      </c>
      <c r="DD105" s="13">
        <v>726</v>
      </c>
      <c r="DE105" s="13">
        <v>657</v>
      </c>
      <c r="DF105" s="13">
        <v>574</v>
      </c>
      <c r="DG105" s="13">
        <v>573</v>
      </c>
      <c r="DH105" s="13">
        <v>523</v>
      </c>
      <c r="DI105" s="13">
        <v>496</v>
      </c>
      <c r="DJ105" s="13">
        <v>488</v>
      </c>
      <c r="DK105" s="13">
        <v>438</v>
      </c>
      <c r="DL105" s="13">
        <v>435</v>
      </c>
      <c r="DM105" s="13">
        <v>406</v>
      </c>
      <c r="DN105" s="13">
        <v>335</v>
      </c>
      <c r="DO105" s="13">
        <v>316</v>
      </c>
      <c r="DP105" s="13">
        <v>312</v>
      </c>
      <c r="DQ105" s="13">
        <v>274</v>
      </c>
      <c r="DR105" s="13">
        <v>229</v>
      </c>
      <c r="DS105" s="13">
        <v>258</v>
      </c>
      <c r="DT105" s="13">
        <v>257</v>
      </c>
      <c r="DU105" s="13">
        <v>198</v>
      </c>
      <c r="DV105" s="13">
        <v>218</v>
      </c>
      <c r="DW105" s="13">
        <v>194</v>
      </c>
      <c r="DX105" s="13">
        <v>170</v>
      </c>
      <c r="DY105" s="13">
        <v>151</v>
      </c>
      <c r="DZ105" s="13">
        <v>141</v>
      </c>
      <c r="EA105" s="13">
        <v>113</v>
      </c>
      <c r="EB105" s="13">
        <v>104</v>
      </c>
      <c r="EC105" s="13">
        <v>125</v>
      </c>
      <c r="ED105" s="13">
        <v>119</v>
      </c>
      <c r="EE105" s="13">
        <v>100</v>
      </c>
      <c r="EF105" s="13">
        <v>116</v>
      </c>
      <c r="EG105" s="13">
        <v>100</v>
      </c>
      <c r="EH105" s="13">
        <v>62</v>
      </c>
      <c r="EI105" s="13">
        <v>58</v>
      </c>
      <c r="EJ105" s="13">
        <v>45</v>
      </c>
      <c r="EK105" s="13">
        <v>44</v>
      </c>
      <c r="EL105" s="13">
        <v>35</v>
      </c>
      <c r="EM105" s="13">
        <v>14</v>
      </c>
      <c r="EN105" s="13">
        <v>16</v>
      </c>
      <c r="EO105" s="13">
        <v>13</v>
      </c>
      <c r="EP105" s="13">
        <v>7</v>
      </c>
      <c r="EQ105" s="13">
        <v>5</v>
      </c>
      <c r="ER105" s="13">
        <v>3</v>
      </c>
      <c r="ES105" s="13">
        <v>2</v>
      </c>
      <c r="ET105" s="13">
        <v>1</v>
      </c>
      <c r="EU105" s="13"/>
      <c r="EV105" s="13"/>
      <c r="EW105" s="13"/>
      <c r="EX105" s="13"/>
      <c r="EY105" s="13"/>
      <c r="EZ105" s="13"/>
      <c r="FA105" s="13"/>
      <c r="FB105" s="13">
        <v>7</v>
      </c>
      <c r="FC105" s="57">
        <v>79239</v>
      </c>
      <c r="FD105" s="13">
        <v>79239</v>
      </c>
      <c r="FE105" s="16" t="s">
        <v>111</v>
      </c>
      <c r="FF105" s="13">
        <v>88</v>
      </c>
      <c r="FG105" s="13">
        <v>211</v>
      </c>
      <c r="FH105" s="13">
        <v>193</v>
      </c>
      <c r="FI105" s="13">
        <v>153</v>
      </c>
      <c r="FJ105" s="13">
        <v>138</v>
      </c>
      <c r="FK105" s="13">
        <v>134</v>
      </c>
      <c r="FL105" s="13">
        <v>157</v>
      </c>
      <c r="FM105" s="13">
        <v>174</v>
      </c>
      <c r="FN105" s="13">
        <v>140</v>
      </c>
      <c r="FO105" s="13">
        <v>176</v>
      </c>
      <c r="FP105" s="13">
        <v>180</v>
      </c>
      <c r="FQ105" s="13">
        <v>171</v>
      </c>
      <c r="FR105" s="13">
        <v>186</v>
      </c>
      <c r="FS105" s="13">
        <v>280</v>
      </c>
      <c r="FT105" s="13">
        <v>295</v>
      </c>
      <c r="FU105" s="13">
        <v>391</v>
      </c>
      <c r="FV105" s="13">
        <v>504</v>
      </c>
      <c r="FW105" s="13">
        <v>600</v>
      </c>
      <c r="FX105" s="13">
        <v>832</v>
      </c>
      <c r="FY105" s="13">
        <v>890</v>
      </c>
      <c r="FZ105" s="13">
        <v>1113</v>
      </c>
      <c r="GA105" s="13">
        <v>1343</v>
      </c>
      <c r="GB105" s="13">
        <v>1500</v>
      </c>
      <c r="GC105" s="13">
        <v>1662</v>
      </c>
      <c r="GD105" s="13">
        <v>1754</v>
      </c>
      <c r="GE105" s="13">
        <v>1853</v>
      </c>
      <c r="GF105" s="13">
        <v>1910</v>
      </c>
      <c r="GG105" s="13">
        <v>2012</v>
      </c>
      <c r="GH105" s="13">
        <v>2062</v>
      </c>
      <c r="GI105" s="13">
        <v>2263</v>
      </c>
      <c r="GJ105" s="13">
        <v>2185</v>
      </c>
      <c r="GK105" s="13">
        <v>2122</v>
      </c>
      <c r="GL105" s="13">
        <v>2160</v>
      </c>
      <c r="GM105" s="13">
        <v>2114</v>
      </c>
      <c r="GN105" s="13">
        <v>2029</v>
      </c>
      <c r="GO105" s="13">
        <v>1959</v>
      </c>
      <c r="GP105" s="13">
        <v>1852</v>
      </c>
      <c r="GQ105" s="13">
        <v>1914</v>
      </c>
      <c r="GR105" s="13">
        <v>1957</v>
      </c>
      <c r="GS105" s="13">
        <v>1946</v>
      </c>
      <c r="GT105" s="13">
        <v>1896</v>
      </c>
      <c r="GU105" s="13">
        <v>2067</v>
      </c>
      <c r="GV105" s="13">
        <v>1908</v>
      </c>
      <c r="GW105" s="13">
        <v>1848</v>
      </c>
      <c r="GX105" s="13">
        <v>1817</v>
      </c>
      <c r="GY105" s="13">
        <v>1649</v>
      </c>
      <c r="GZ105" s="13">
        <v>1627</v>
      </c>
      <c r="HA105" s="13">
        <v>1411</v>
      </c>
      <c r="HB105" s="13">
        <v>1513</v>
      </c>
      <c r="HC105" s="13">
        <v>1457</v>
      </c>
      <c r="HD105" s="13">
        <v>1366</v>
      </c>
      <c r="HE105" s="13">
        <v>1377</v>
      </c>
      <c r="HF105" s="13">
        <v>1282</v>
      </c>
      <c r="HG105" s="13">
        <v>1171</v>
      </c>
      <c r="HH105" s="13">
        <v>1120</v>
      </c>
      <c r="HI105" s="13">
        <v>1091</v>
      </c>
      <c r="HJ105" s="13">
        <v>1022</v>
      </c>
      <c r="HK105" s="13">
        <v>1037</v>
      </c>
      <c r="HL105" s="13">
        <v>989</v>
      </c>
      <c r="HM105" s="13">
        <v>970</v>
      </c>
      <c r="HN105" s="13">
        <v>823</v>
      </c>
      <c r="HO105" s="13">
        <v>776</v>
      </c>
      <c r="HP105" s="13">
        <v>683</v>
      </c>
      <c r="HQ105" s="13">
        <v>667</v>
      </c>
      <c r="HR105" s="13">
        <v>636</v>
      </c>
      <c r="HS105" s="13">
        <v>554</v>
      </c>
      <c r="HT105" s="13">
        <v>509</v>
      </c>
      <c r="HU105" s="13">
        <v>489</v>
      </c>
      <c r="HV105" s="13">
        <v>432</v>
      </c>
      <c r="HW105" s="13">
        <v>424</v>
      </c>
      <c r="HX105" s="13">
        <v>402</v>
      </c>
      <c r="HY105" s="13">
        <v>353</v>
      </c>
      <c r="HZ105" s="13">
        <v>326</v>
      </c>
      <c r="IA105" s="13">
        <v>313</v>
      </c>
      <c r="IB105" s="13">
        <v>282</v>
      </c>
      <c r="IC105" s="13">
        <v>255</v>
      </c>
      <c r="ID105" s="13">
        <v>240</v>
      </c>
      <c r="IE105" s="13">
        <v>208</v>
      </c>
      <c r="IF105" s="13">
        <v>191</v>
      </c>
      <c r="IG105" s="13">
        <v>158</v>
      </c>
      <c r="IH105" s="13">
        <v>145</v>
      </c>
      <c r="II105" s="13">
        <v>160</v>
      </c>
      <c r="IJ105" s="13">
        <v>128</v>
      </c>
      <c r="IK105" s="13">
        <v>94</v>
      </c>
      <c r="IL105" s="13">
        <v>97</v>
      </c>
      <c r="IM105" s="13">
        <v>79</v>
      </c>
      <c r="IN105" s="13">
        <v>66</v>
      </c>
      <c r="IO105" s="13">
        <v>61</v>
      </c>
      <c r="IP105" s="13">
        <v>49</v>
      </c>
      <c r="IQ105" s="13">
        <v>52</v>
      </c>
      <c r="IR105" s="13">
        <v>42</v>
      </c>
      <c r="IS105" s="13">
        <v>29</v>
      </c>
      <c r="IT105" s="13">
        <v>25</v>
      </c>
      <c r="IU105" s="13">
        <v>18</v>
      </c>
      <c r="IV105" s="13">
        <v>21</v>
      </c>
      <c r="IW105" s="13">
        <v>14</v>
      </c>
      <c r="IX105" s="13">
        <v>12</v>
      </c>
      <c r="IY105" s="13">
        <v>6</v>
      </c>
      <c r="IZ105" s="13">
        <v>7</v>
      </c>
      <c r="JA105" s="13">
        <v>3</v>
      </c>
      <c r="JB105" s="13">
        <v>1</v>
      </c>
      <c r="JC105" s="13">
        <v>1</v>
      </c>
      <c r="JD105" s="13"/>
      <c r="JE105" s="13"/>
      <c r="JF105" s="13"/>
      <c r="JG105" s="13"/>
      <c r="JH105" s="13">
        <v>6</v>
      </c>
      <c r="JI105" s="57">
        <v>82058</v>
      </c>
      <c r="JJ105" s="13">
        <v>52</v>
      </c>
      <c r="JK105" s="13">
        <v>115</v>
      </c>
      <c r="JL105" s="13">
        <v>2</v>
      </c>
      <c r="JM105" s="13">
        <v>3</v>
      </c>
      <c r="JN105" s="13">
        <v>5</v>
      </c>
      <c r="JO105" s="13">
        <v>2</v>
      </c>
      <c r="JP105" s="13">
        <v>3</v>
      </c>
      <c r="JQ105" s="13">
        <v>2</v>
      </c>
      <c r="JR105" s="13">
        <v>2</v>
      </c>
      <c r="JS105" s="13">
        <v>7</v>
      </c>
      <c r="JT105" s="13">
        <v>8</v>
      </c>
      <c r="JU105" s="13">
        <v>8</v>
      </c>
      <c r="JV105" s="13">
        <v>5</v>
      </c>
      <c r="JW105" s="13">
        <v>9</v>
      </c>
      <c r="JX105" s="13">
        <v>11</v>
      </c>
      <c r="JY105" s="13">
        <v>20</v>
      </c>
      <c r="JZ105" s="13">
        <v>20</v>
      </c>
      <c r="KA105" s="13">
        <v>34</v>
      </c>
      <c r="KB105" s="13">
        <v>18</v>
      </c>
      <c r="KC105" s="13">
        <v>38</v>
      </c>
      <c r="KD105" s="13">
        <v>50</v>
      </c>
      <c r="KE105" s="13">
        <v>49</v>
      </c>
      <c r="KF105" s="13">
        <v>47</v>
      </c>
      <c r="KG105" s="13">
        <v>47</v>
      </c>
      <c r="KH105" s="13">
        <v>35</v>
      </c>
      <c r="KI105" s="13">
        <v>42</v>
      </c>
      <c r="KJ105" s="13">
        <v>28</v>
      </c>
      <c r="KK105" s="13">
        <v>34</v>
      </c>
      <c r="KL105" s="13">
        <v>23</v>
      </c>
      <c r="KM105" s="13">
        <v>34</v>
      </c>
      <c r="KN105" s="13">
        <v>33</v>
      </c>
      <c r="KO105" s="13">
        <v>48</v>
      </c>
      <c r="KP105" s="13">
        <v>31</v>
      </c>
      <c r="KQ105" s="13">
        <v>30</v>
      </c>
      <c r="KR105" s="13">
        <v>34</v>
      </c>
      <c r="KS105" s="13">
        <v>47</v>
      </c>
      <c r="KT105" s="13">
        <v>33</v>
      </c>
      <c r="KU105" s="13">
        <v>35</v>
      </c>
      <c r="KV105" s="13">
        <v>23</v>
      </c>
      <c r="KW105" s="13">
        <v>38</v>
      </c>
      <c r="KX105" s="13">
        <v>25</v>
      </c>
      <c r="KY105" s="13">
        <v>71</v>
      </c>
      <c r="KZ105" s="13">
        <v>23</v>
      </c>
      <c r="LA105" s="13">
        <v>39</v>
      </c>
      <c r="LB105" s="13">
        <v>32</v>
      </c>
      <c r="LC105" s="13">
        <v>23</v>
      </c>
      <c r="LD105" s="13">
        <v>20</v>
      </c>
      <c r="LE105" s="13">
        <v>23</v>
      </c>
      <c r="LF105" s="13">
        <v>20</v>
      </c>
      <c r="LG105" s="13">
        <v>16</v>
      </c>
      <c r="LH105" s="13">
        <v>16</v>
      </c>
      <c r="LI105" s="13">
        <v>27</v>
      </c>
      <c r="LJ105" s="13">
        <v>9</v>
      </c>
      <c r="LK105" s="13">
        <v>17</v>
      </c>
      <c r="LL105" s="13">
        <v>19</v>
      </c>
      <c r="LM105" s="13">
        <v>11</v>
      </c>
      <c r="LN105" s="13">
        <v>11</v>
      </c>
      <c r="LO105" s="13">
        <v>17</v>
      </c>
      <c r="LP105" s="13">
        <v>16</v>
      </c>
      <c r="LQ105" s="13">
        <v>8</v>
      </c>
      <c r="LR105" s="13">
        <v>14</v>
      </c>
      <c r="LS105" s="13">
        <v>15</v>
      </c>
      <c r="LT105" s="13">
        <v>15</v>
      </c>
      <c r="LU105" s="13">
        <v>11</v>
      </c>
      <c r="LV105" s="13">
        <v>10</v>
      </c>
      <c r="LW105" s="13">
        <v>12</v>
      </c>
      <c r="LX105" s="13">
        <v>3</v>
      </c>
      <c r="LY105" s="13">
        <v>8</v>
      </c>
      <c r="LZ105" s="13">
        <v>8</v>
      </c>
      <c r="MA105" s="13">
        <v>7</v>
      </c>
      <c r="MB105" s="13">
        <v>10</v>
      </c>
      <c r="MC105" s="13">
        <v>9</v>
      </c>
      <c r="MD105" s="13">
        <v>7</v>
      </c>
      <c r="ME105" s="13">
        <v>11</v>
      </c>
      <c r="MF105" s="13">
        <v>9</v>
      </c>
      <c r="MG105" s="13">
        <v>7</v>
      </c>
      <c r="MH105" s="13">
        <v>13</v>
      </c>
      <c r="MI105" s="13">
        <v>8</v>
      </c>
      <c r="MJ105" s="13">
        <v>11</v>
      </c>
      <c r="MK105" s="13">
        <v>5</v>
      </c>
      <c r="ML105" s="13">
        <v>7</v>
      </c>
      <c r="MM105" s="13">
        <v>5</v>
      </c>
      <c r="MN105" s="13">
        <v>11</v>
      </c>
      <c r="MO105" s="13">
        <v>7</v>
      </c>
      <c r="MP105" s="13">
        <v>8</v>
      </c>
      <c r="MQ105" s="13">
        <v>9</v>
      </c>
      <c r="MR105" s="13">
        <v>13</v>
      </c>
      <c r="MS105" s="13">
        <v>13</v>
      </c>
      <c r="MT105" s="13">
        <v>10</v>
      </c>
      <c r="MU105" s="13">
        <v>11</v>
      </c>
      <c r="MV105" s="13">
        <v>15</v>
      </c>
      <c r="MW105" s="13">
        <v>9</v>
      </c>
      <c r="MX105" s="13">
        <v>11</v>
      </c>
      <c r="MY105" s="13">
        <v>6</v>
      </c>
      <c r="MZ105" s="13">
        <v>7</v>
      </c>
      <c r="NA105" s="13">
        <v>8</v>
      </c>
      <c r="NB105" s="13">
        <v>7</v>
      </c>
      <c r="NC105" s="13">
        <v>2</v>
      </c>
      <c r="ND105" s="13">
        <v>5</v>
      </c>
      <c r="NE105" s="13">
        <v>1</v>
      </c>
      <c r="NF105" s="13">
        <v>1</v>
      </c>
      <c r="NG105" s="13"/>
      <c r="NH105" s="13">
        <v>1</v>
      </c>
      <c r="NI105" s="13"/>
      <c r="NJ105" s="13"/>
      <c r="NK105" s="13"/>
      <c r="NL105" s="13"/>
      <c r="NM105" s="13">
        <v>33</v>
      </c>
      <c r="NN105" s="57">
        <v>1941</v>
      </c>
      <c r="NO105" s="13">
        <v>83999</v>
      </c>
    </row>
    <row r="106" spans="1:379">
      <c r="A106" s="8" t="s">
        <v>117</v>
      </c>
      <c r="B106" s="235">
        <f t="shared" si="149"/>
        <v>88</v>
      </c>
      <c r="C106" s="235">
        <f t="shared" si="150"/>
        <v>84</v>
      </c>
      <c r="D106" s="235">
        <f t="shared" si="151"/>
        <v>244</v>
      </c>
      <c r="E106" s="235">
        <f t="shared" si="152"/>
        <v>278</v>
      </c>
      <c r="F106" s="235">
        <f t="shared" si="153"/>
        <v>559</v>
      </c>
      <c r="G106" s="235">
        <f t="shared" si="154"/>
        <v>610</v>
      </c>
      <c r="H106" s="235">
        <f t="shared" si="155"/>
        <v>547</v>
      </c>
      <c r="I106" s="235">
        <f t="shared" si="156"/>
        <v>659</v>
      </c>
      <c r="J106" s="235">
        <f t="shared" si="157"/>
        <v>519</v>
      </c>
      <c r="K106" s="235">
        <f t="shared" si="158"/>
        <v>679</v>
      </c>
      <c r="L106" s="235">
        <f t="shared" si="159"/>
        <v>453</v>
      </c>
      <c r="M106" s="235">
        <f t="shared" si="160"/>
        <v>494</v>
      </c>
      <c r="N106" s="235">
        <f t="shared" si="161"/>
        <v>300</v>
      </c>
      <c r="O106" s="235">
        <f t="shared" si="162"/>
        <v>326</v>
      </c>
      <c r="P106" s="235">
        <f t="shared" si="163"/>
        <v>195</v>
      </c>
      <c r="Q106" s="235">
        <f t="shared" si="164"/>
        <v>209</v>
      </c>
      <c r="R106" s="235">
        <f t="shared" si="165"/>
        <v>85</v>
      </c>
      <c r="S106" s="235">
        <f t="shared" si="166"/>
        <v>106</v>
      </c>
      <c r="T106" s="235">
        <f t="shared" si="167"/>
        <v>7</v>
      </c>
      <c r="U106" s="235">
        <f t="shared" si="168"/>
        <v>35</v>
      </c>
      <c r="W106" s="16" t="s">
        <v>112</v>
      </c>
      <c r="X106" s="616">
        <f t="shared" si="169"/>
        <v>478</v>
      </c>
      <c r="Y106" s="616">
        <f t="shared" si="170"/>
        <v>404</v>
      </c>
      <c r="Z106" s="616">
        <f t="shared" si="171"/>
        <v>2015</v>
      </c>
      <c r="AA106" s="616">
        <f t="shared" si="172"/>
        <v>2233</v>
      </c>
      <c r="AB106" s="616">
        <f t="shared" si="173"/>
        <v>8455</v>
      </c>
      <c r="AC106" s="616">
        <f t="shared" si="174"/>
        <v>8906</v>
      </c>
      <c r="AD106" s="616">
        <f t="shared" si="175"/>
        <v>9042</v>
      </c>
      <c r="AE106" s="616">
        <f t="shared" si="176"/>
        <v>9232</v>
      </c>
      <c r="AF106" s="616">
        <f t="shared" si="177"/>
        <v>7411</v>
      </c>
      <c r="AG106" s="616">
        <f t="shared" si="178"/>
        <v>7676</v>
      </c>
      <c r="AH106" s="616">
        <f t="shared" si="179"/>
        <v>4796</v>
      </c>
      <c r="AI106" s="616">
        <f t="shared" si="180"/>
        <v>4906</v>
      </c>
      <c r="AJ106" s="616">
        <f t="shared" si="181"/>
        <v>2764</v>
      </c>
      <c r="AK106" s="616">
        <f t="shared" si="182"/>
        <v>2723</v>
      </c>
      <c r="AL106" s="616">
        <f t="shared" si="183"/>
        <v>1531</v>
      </c>
      <c r="AM106" s="616">
        <f t="shared" si="184"/>
        <v>1550</v>
      </c>
      <c r="AN106" s="616">
        <f t="shared" si="185"/>
        <v>629</v>
      </c>
      <c r="AO106" s="616">
        <f t="shared" si="186"/>
        <v>993</v>
      </c>
      <c r="AP106" s="616">
        <f t="shared" si="187"/>
        <v>154</v>
      </c>
      <c r="AQ106" s="616">
        <f t="shared" si="188"/>
        <v>538</v>
      </c>
      <c r="AR106" s="616">
        <f t="shared" si="189"/>
        <v>856</v>
      </c>
      <c r="AT106" s="16" t="s">
        <v>112</v>
      </c>
      <c r="AU106" s="13">
        <v>22</v>
      </c>
      <c r="AV106" s="13">
        <v>49</v>
      </c>
      <c r="AW106" s="13">
        <v>41</v>
      </c>
      <c r="AX106" s="13">
        <v>27</v>
      </c>
      <c r="AY106" s="13">
        <v>43</v>
      </c>
      <c r="AZ106" s="13">
        <v>34</v>
      </c>
      <c r="BA106" s="13">
        <v>50</v>
      </c>
      <c r="BB106" s="13">
        <v>40</v>
      </c>
      <c r="BC106" s="13">
        <v>43</v>
      </c>
      <c r="BD106" s="13">
        <v>55</v>
      </c>
      <c r="BE106" s="13">
        <v>57</v>
      </c>
      <c r="BF106" s="13">
        <v>61</v>
      </c>
      <c r="BG106" s="13">
        <v>80</v>
      </c>
      <c r="BH106" s="13">
        <v>122</v>
      </c>
      <c r="BI106" s="13">
        <v>128</v>
      </c>
      <c r="BJ106" s="13">
        <v>181</v>
      </c>
      <c r="BK106" s="13">
        <v>266</v>
      </c>
      <c r="BL106" s="13">
        <v>362</v>
      </c>
      <c r="BM106" s="13">
        <v>445</v>
      </c>
      <c r="BN106" s="13">
        <v>531</v>
      </c>
      <c r="BO106" s="13">
        <v>611</v>
      </c>
      <c r="BP106" s="13">
        <v>677</v>
      </c>
      <c r="BQ106" s="13">
        <v>780</v>
      </c>
      <c r="BR106" s="13">
        <v>778</v>
      </c>
      <c r="BS106" s="13">
        <v>897</v>
      </c>
      <c r="BT106" s="13">
        <v>993</v>
      </c>
      <c r="BU106" s="13">
        <v>1060</v>
      </c>
      <c r="BV106" s="13">
        <v>972</v>
      </c>
      <c r="BW106" s="13">
        <v>1045</v>
      </c>
      <c r="BX106" s="13">
        <v>1093</v>
      </c>
      <c r="BY106" s="13">
        <v>1038</v>
      </c>
      <c r="BZ106" s="13">
        <v>1002</v>
      </c>
      <c r="CA106" s="13">
        <v>944</v>
      </c>
      <c r="CB106" s="13">
        <v>909</v>
      </c>
      <c r="CC106" s="13">
        <v>939</v>
      </c>
      <c r="CD106" s="13">
        <v>905</v>
      </c>
      <c r="CE106" s="13">
        <v>926</v>
      </c>
      <c r="CF106" s="13">
        <v>827</v>
      </c>
      <c r="CG106" s="13">
        <v>868</v>
      </c>
      <c r="CH106" s="13">
        <v>874</v>
      </c>
      <c r="CI106" s="13">
        <v>837</v>
      </c>
      <c r="CJ106" s="13">
        <v>867</v>
      </c>
      <c r="CK106" s="13">
        <v>861</v>
      </c>
      <c r="CL106" s="13">
        <v>842</v>
      </c>
      <c r="CM106" s="13">
        <v>822</v>
      </c>
      <c r="CN106" s="13">
        <v>762</v>
      </c>
      <c r="CO106" s="13">
        <v>686</v>
      </c>
      <c r="CP106" s="13">
        <v>671</v>
      </c>
      <c r="CQ106" s="13">
        <v>695</v>
      </c>
      <c r="CR106" s="13">
        <v>633</v>
      </c>
      <c r="CS106" s="13">
        <v>645</v>
      </c>
      <c r="CT106" s="13">
        <v>580</v>
      </c>
      <c r="CU106" s="13">
        <v>581</v>
      </c>
      <c r="CV106" s="13">
        <v>521</v>
      </c>
      <c r="CW106" s="13">
        <v>476</v>
      </c>
      <c r="CX106" s="13">
        <v>492</v>
      </c>
      <c r="CY106" s="13">
        <v>450</v>
      </c>
      <c r="CZ106" s="13">
        <v>429</v>
      </c>
      <c r="DA106" s="13">
        <v>370</v>
      </c>
      <c r="DB106" s="13">
        <v>362</v>
      </c>
      <c r="DC106" s="13">
        <v>359</v>
      </c>
      <c r="DD106" s="13">
        <v>302</v>
      </c>
      <c r="DE106" s="13">
        <v>301</v>
      </c>
      <c r="DF106" s="13">
        <v>277</v>
      </c>
      <c r="DG106" s="13">
        <v>287</v>
      </c>
      <c r="DH106" s="13">
        <v>260</v>
      </c>
      <c r="DI106" s="13">
        <v>261</v>
      </c>
      <c r="DJ106" s="13">
        <v>222</v>
      </c>
      <c r="DK106" s="13">
        <v>230</v>
      </c>
      <c r="DL106" s="13">
        <v>224</v>
      </c>
      <c r="DM106" s="13">
        <v>194</v>
      </c>
      <c r="DN106" s="13">
        <v>175</v>
      </c>
      <c r="DO106" s="13">
        <v>169</v>
      </c>
      <c r="DP106" s="13">
        <v>174</v>
      </c>
      <c r="DQ106" s="13">
        <v>150</v>
      </c>
      <c r="DR106" s="13">
        <v>153</v>
      </c>
      <c r="DS106" s="13">
        <v>126</v>
      </c>
      <c r="DT106" s="13">
        <v>147</v>
      </c>
      <c r="DU106" s="13">
        <v>144</v>
      </c>
      <c r="DV106" s="13">
        <v>118</v>
      </c>
      <c r="DW106" s="13">
        <v>117</v>
      </c>
      <c r="DX106" s="13">
        <v>98</v>
      </c>
      <c r="DY106" s="13">
        <v>99</v>
      </c>
      <c r="DZ106" s="13">
        <v>100</v>
      </c>
      <c r="EA106" s="13">
        <v>95</v>
      </c>
      <c r="EB106" s="13">
        <v>86</v>
      </c>
      <c r="EC106" s="13">
        <v>97</v>
      </c>
      <c r="ED106" s="13">
        <v>92</v>
      </c>
      <c r="EE106" s="13">
        <v>98</v>
      </c>
      <c r="EF106" s="13">
        <v>111</v>
      </c>
      <c r="EG106" s="13">
        <v>86</v>
      </c>
      <c r="EH106" s="13">
        <v>99</v>
      </c>
      <c r="EI106" s="13">
        <v>84</v>
      </c>
      <c r="EJ106" s="13">
        <v>69</v>
      </c>
      <c r="EK106" s="13">
        <v>50</v>
      </c>
      <c r="EL106" s="13">
        <v>44</v>
      </c>
      <c r="EM106" s="13">
        <v>30</v>
      </c>
      <c r="EN106" s="13">
        <v>23</v>
      </c>
      <c r="EO106" s="13">
        <v>18</v>
      </c>
      <c r="EP106" s="13">
        <v>11</v>
      </c>
      <c r="EQ106" s="13">
        <v>9</v>
      </c>
      <c r="ER106" s="13">
        <v>5</v>
      </c>
      <c r="ES106" s="13">
        <v>4</v>
      </c>
      <c r="ET106" s="13">
        <v>4</v>
      </c>
      <c r="EU106" s="13">
        <v>1</v>
      </c>
      <c r="EV106" s="13">
        <v>1</v>
      </c>
      <c r="EW106" s="13"/>
      <c r="EX106" s="13"/>
      <c r="EY106" s="13"/>
      <c r="EZ106" s="13"/>
      <c r="FA106" s="13"/>
      <c r="FB106" s="13">
        <v>3</v>
      </c>
      <c r="FC106" s="57">
        <v>39164</v>
      </c>
      <c r="FD106" s="13">
        <v>39164</v>
      </c>
      <c r="FE106" s="16" t="s">
        <v>112</v>
      </c>
      <c r="FF106" s="13">
        <v>34</v>
      </c>
      <c r="FG106" s="13">
        <v>53</v>
      </c>
      <c r="FH106" s="13">
        <v>52</v>
      </c>
      <c r="FI106" s="13">
        <v>44</v>
      </c>
      <c r="FJ106" s="13">
        <v>42</v>
      </c>
      <c r="FK106" s="13">
        <v>39</v>
      </c>
      <c r="FL106" s="13">
        <v>62</v>
      </c>
      <c r="FM106" s="13">
        <v>56</v>
      </c>
      <c r="FN106" s="13">
        <v>54</v>
      </c>
      <c r="FO106" s="13">
        <v>42</v>
      </c>
      <c r="FP106" s="13">
        <v>69</v>
      </c>
      <c r="FQ106" s="13">
        <v>62</v>
      </c>
      <c r="FR106" s="13">
        <v>74</v>
      </c>
      <c r="FS106" s="13">
        <v>110</v>
      </c>
      <c r="FT106" s="13">
        <v>110</v>
      </c>
      <c r="FU106" s="13">
        <v>170</v>
      </c>
      <c r="FV106" s="13">
        <v>231</v>
      </c>
      <c r="FW106" s="13">
        <v>336</v>
      </c>
      <c r="FX106" s="13">
        <v>393</v>
      </c>
      <c r="FY106" s="13">
        <v>460</v>
      </c>
      <c r="FZ106" s="13">
        <v>552</v>
      </c>
      <c r="GA106" s="13">
        <v>627</v>
      </c>
      <c r="GB106" s="13">
        <v>737</v>
      </c>
      <c r="GC106" s="13">
        <v>695</v>
      </c>
      <c r="GD106" s="13">
        <v>883</v>
      </c>
      <c r="GE106" s="13">
        <v>935</v>
      </c>
      <c r="GF106" s="13">
        <v>911</v>
      </c>
      <c r="GG106" s="13">
        <v>999</v>
      </c>
      <c r="GH106" s="13">
        <v>1046</v>
      </c>
      <c r="GI106" s="13">
        <v>1070</v>
      </c>
      <c r="GJ106" s="13">
        <v>1029</v>
      </c>
      <c r="GK106" s="13">
        <v>978</v>
      </c>
      <c r="GL106" s="13">
        <v>947</v>
      </c>
      <c r="GM106" s="13">
        <v>943</v>
      </c>
      <c r="GN106" s="13">
        <v>953</v>
      </c>
      <c r="GO106" s="13">
        <v>861</v>
      </c>
      <c r="GP106" s="13">
        <v>874</v>
      </c>
      <c r="GQ106" s="13">
        <v>840</v>
      </c>
      <c r="GR106" s="13">
        <v>838</v>
      </c>
      <c r="GS106" s="13">
        <v>779</v>
      </c>
      <c r="GT106" s="13">
        <v>827</v>
      </c>
      <c r="GU106" s="13">
        <v>892</v>
      </c>
      <c r="GV106" s="13">
        <v>784</v>
      </c>
      <c r="GW106" s="13">
        <v>787</v>
      </c>
      <c r="GX106" s="13">
        <v>755</v>
      </c>
      <c r="GY106" s="13">
        <v>710</v>
      </c>
      <c r="GZ106" s="13">
        <v>681</v>
      </c>
      <c r="HA106" s="13">
        <v>674</v>
      </c>
      <c r="HB106" s="13">
        <v>662</v>
      </c>
      <c r="HC106" s="13">
        <v>639</v>
      </c>
      <c r="HD106" s="13">
        <v>613</v>
      </c>
      <c r="HE106" s="13">
        <v>538</v>
      </c>
      <c r="HF106" s="13">
        <v>542</v>
      </c>
      <c r="HG106" s="13">
        <v>521</v>
      </c>
      <c r="HH106" s="13">
        <v>491</v>
      </c>
      <c r="HI106" s="13">
        <v>422</v>
      </c>
      <c r="HJ106" s="13">
        <v>449</v>
      </c>
      <c r="HK106" s="13">
        <v>408</v>
      </c>
      <c r="HL106" s="13">
        <v>417</v>
      </c>
      <c r="HM106" s="13">
        <v>395</v>
      </c>
      <c r="HN106" s="13">
        <v>347</v>
      </c>
      <c r="HO106" s="13">
        <v>308</v>
      </c>
      <c r="HP106" s="13">
        <v>329</v>
      </c>
      <c r="HQ106" s="13">
        <v>301</v>
      </c>
      <c r="HR106" s="13">
        <v>260</v>
      </c>
      <c r="HS106" s="13">
        <v>287</v>
      </c>
      <c r="HT106" s="13">
        <v>260</v>
      </c>
      <c r="HU106" s="13">
        <v>235</v>
      </c>
      <c r="HV106" s="13">
        <v>205</v>
      </c>
      <c r="HW106" s="13">
        <v>232</v>
      </c>
      <c r="HX106" s="13">
        <v>234</v>
      </c>
      <c r="HY106" s="13">
        <v>178</v>
      </c>
      <c r="HZ106" s="13">
        <v>183</v>
      </c>
      <c r="IA106" s="13">
        <v>160</v>
      </c>
      <c r="IB106" s="13">
        <v>161</v>
      </c>
      <c r="IC106" s="13">
        <v>125</v>
      </c>
      <c r="ID106" s="13">
        <v>130</v>
      </c>
      <c r="IE106" s="13">
        <v>140</v>
      </c>
      <c r="IF106" s="13">
        <v>114</v>
      </c>
      <c r="IG106" s="13">
        <v>106</v>
      </c>
      <c r="IH106" s="13">
        <v>73</v>
      </c>
      <c r="II106" s="13">
        <v>76</v>
      </c>
      <c r="IJ106" s="13">
        <v>86</v>
      </c>
      <c r="IK106" s="13">
        <v>75</v>
      </c>
      <c r="IL106" s="13">
        <v>80</v>
      </c>
      <c r="IM106" s="13">
        <v>54</v>
      </c>
      <c r="IN106" s="13">
        <v>50</v>
      </c>
      <c r="IO106" s="13">
        <v>48</v>
      </c>
      <c r="IP106" s="13">
        <v>47</v>
      </c>
      <c r="IQ106" s="13">
        <v>40</v>
      </c>
      <c r="IR106" s="13">
        <v>33</v>
      </c>
      <c r="IS106" s="13">
        <v>22</v>
      </c>
      <c r="IT106" s="13">
        <v>29</v>
      </c>
      <c r="IU106" s="13">
        <v>25</v>
      </c>
      <c r="IV106" s="13">
        <v>12</v>
      </c>
      <c r="IW106" s="13">
        <v>9</v>
      </c>
      <c r="IX106" s="13">
        <v>5</v>
      </c>
      <c r="IY106" s="13">
        <v>9</v>
      </c>
      <c r="IZ106" s="13">
        <v>6</v>
      </c>
      <c r="JA106" s="13">
        <v>1</v>
      </c>
      <c r="JB106" s="13">
        <v>2</v>
      </c>
      <c r="JC106" s="13">
        <v>1</v>
      </c>
      <c r="JD106" s="13"/>
      <c r="JE106" s="13"/>
      <c r="JF106" s="13"/>
      <c r="JG106" s="13"/>
      <c r="JH106" s="13">
        <v>10</v>
      </c>
      <c r="JI106" s="57">
        <v>37285</v>
      </c>
      <c r="JJ106" s="13">
        <v>6</v>
      </c>
      <c r="JK106" s="13">
        <v>21</v>
      </c>
      <c r="JL106" s="13">
        <v>2</v>
      </c>
      <c r="JM106" s="13">
        <v>5</v>
      </c>
      <c r="JN106" s="13"/>
      <c r="JO106" s="13">
        <v>2</v>
      </c>
      <c r="JP106" s="13"/>
      <c r="JQ106" s="13">
        <v>4</v>
      </c>
      <c r="JR106" s="13">
        <v>1</v>
      </c>
      <c r="JS106" s="13">
        <v>8</v>
      </c>
      <c r="JT106" s="13">
        <v>5</v>
      </c>
      <c r="JU106" s="13">
        <v>8</v>
      </c>
      <c r="JV106" s="13">
        <v>7</v>
      </c>
      <c r="JW106" s="13">
        <v>9</v>
      </c>
      <c r="JX106" s="13">
        <v>3</v>
      </c>
      <c r="JY106" s="13">
        <v>8</v>
      </c>
      <c r="JZ106" s="13">
        <v>5</v>
      </c>
      <c r="KA106" s="13">
        <v>6</v>
      </c>
      <c r="KB106" s="13">
        <v>9</v>
      </c>
      <c r="KC106" s="13">
        <v>5</v>
      </c>
      <c r="KD106" s="13">
        <v>13</v>
      </c>
      <c r="KE106" s="13">
        <v>13</v>
      </c>
      <c r="KF106" s="13">
        <v>12</v>
      </c>
      <c r="KG106" s="13">
        <v>18</v>
      </c>
      <c r="KH106" s="13">
        <v>7</v>
      </c>
      <c r="KI106" s="13">
        <v>13</v>
      </c>
      <c r="KJ106" s="13">
        <v>19</v>
      </c>
      <c r="KK106" s="13">
        <v>19</v>
      </c>
      <c r="KL106" s="13">
        <v>10</v>
      </c>
      <c r="KM106" s="13">
        <v>9</v>
      </c>
      <c r="KN106" s="13">
        <v>21</v>
      </c>
      <c r="KO106" s="13">
        <v>14</v>
      </c>
      <c r="KP106" s="13">
        <v>26</v>
      </c>
      <c r="KQ106" s="13">
        <v>26</v>
      </c>
      <c r="KR106" s="13">
        <v>24</v>
      </c>
      <c r="KS106" s="13">
        <v>22</v>
      </c>
      <c r="KT106" s="13">
        <v>12</v>
      </c>
      <c r="KU106" s="13">
        <v>11</v>
      </c>
      <c r="KV106" s="13">
        <v>6</v>
      </c>
      <c r="KW106" s="13">
        <v>19</v>
      </c>
      <c r="KX106" s="13">
        <v>7</v>
      </c>
      <c r="KY106" s="13">
        <v>31</v>
      </c>
      <c r="KZ106" s="13">
        <v>6</v>
      </c>
      <c r="LA106" s="13">
        <v>7</v>
      </c>
      <c r="LB106" s="13">
        <v>7</v>
      </c>
      <c r="LC106" s="13">
        <v>6</v>
      </c>
      <c r="LD106" s="13">
        <v>9</v>
      </c>
      <c r="LE106" s="13">
        <v>6</v>
      </c>
      <c r="LF106" s="13">
        <v>6</v>
      </c>
      <c r="LG106" s="13">
        <v>6</v>
      </c>
      <c r="LH106" s="13">
        <v>4</v>
      </c>
      <c r="LI106" s="13">
        <v>8</v>
      </c>
      <c r="LJ106" s="13">
        <v>6</v>
      </c>
      <c r="LK106" s="13">
        <v>5</v>
      </c>
      <c r="LL106" s="13">
        <v>10</v>
      </c>
      <c r="LM106" s="13">
        <v>1</v>
      </c>
      <c r="LN106" s="13">
        <v>3</v>
      </c>
      <c r="LO106" s="13">
        <v>4</v>
      </c>
      <c r="LP106" s="13">
        <v>6</v>
      </c>
      <c r="LQ106" s="13"/>
      <c r="LR106" s="13">
        <v>2</v>
      </c>
      <c r="LS106" s="13">
        <v>5</v>
      </c>
      <c r="LT106" s="13">
        <v>4</v>
      </c>
      <c r="LU106" s="13">
        <v>2</v>
      </c>
      <c r="LV106" s="13">
        <v>4</v>
      </c>
      <c r="LW106" s="13">
        <v>3</v>
      </c>
      <c r="LX106" s="13">
        <v>5</v>
      </c>
      <c r="LY106" s="13">
        <v>5</v>
      </c>
      <c r="LZ106" s="13"/>
      <c r="MA106" s="13"/>
      <c r="MB106" s="13">
        <v>5</v>
      </c>
      <c r="MC106" s="13">
        <v>2</v>
      </c>
      <c r="MD106" s="13">
        <v>4</v>
      </c>
      <c r="ME106" s="13">
        <v>3</v>
      </c>
      <c r="MF106" s="13">
        <v>3</v>
      </c>
      <c r="MG106" s="13">
        <v>6</v>
      </c>
      <c r="MH106" s="13">
        <v>1</v>
      </c>
      <c r="MI106" s="13">
        <v>4</v>
      </c>
      <c r="MJ106" s="13">
        <v>7</v>
      </c>
      <c r="MK106" s="13">
        <v>1</v>
      </c>
      <c r="ML106" s="13"/>
      <c r="MM106" s="13">
        <v>2</v>
      </c>
      <c r="MN106" s="13">
        <v>3</v>
      </c>
      <c r="MO106" s="13">
        <v>7</v>
      </c>
      <c r="MP106" s="13">
        <v>5</v>
      </c>
      <c r="MQ106" s="13">
        <v>8</v>
      </c>
      <c r="MR106" s="13">
        <v>4</v>
      </c>
      <c r="MS106" s="13">
        <v>6</v>
      </c>
      <c r="MT106" s="13">
        <v>6</v>
      </c>
      <c r="MU106" s="13">
        <v>6</v>
      </c>
      <c r="MV106" s="13">
        <v>12</v>
      </c>
      <c r="MW106" s="13">
        <v>5</v>
      </c>
      <c r="MX106" s="13">
        <v>12</v>
      </c>
      <c r="MY106" s="13">
        <v>3</v>
      </c>
      <c r="MZ106" s="13">
        <v>4</v>
      </c>
      <c r="NA106" s="13">
        <v>2</v>
      </c>
      <c r="NB106" s="13">
        <v>2</v>
      </c>
      <c r="NC106" s="13">
        <v>3</v>
      </c>
      <c r="ND106" s="13">
        <v>2</v>
      </c>
      <c r="NE106" s="13">
        <v>3</v>
      </c>
      <c r="NF106" s="13"/>
      <c r="NG106" s="13"/>
      <c r="NH106" s="13"/>
      <c r="NI106" s="13"/>
      <c r="NJ106" s="13"/>
      <c r="NK106" s="13"/>
      <c r="NL106" s="13"/>
      <c r="NM106" s="13">
        <v>116</v>
      </c>
      <c r="NN106" s="57">
        <v>843</v>
      </c>
      <c r="NO106" s="13">
        <v>38128</v>
      </c>
    </row>
    <row r="107" spans="1:379">
      <c r="A107" s="8" t="s">
        <v>207</v>
      </c>
      <c r="B107" s="235">
        <f t="shared" si="149"/>
        <v>111</v>
      </c>
      <c r="C107" s="235">
        <f t="shared" si="150"/>
        <v>112</v>
      </c>
      <c r="D107" s="235">
        <f t="shared" si="151"/>
        <v>199</v>
      </c>
      <c r="E107" s="235">
        <f t="shared" si="152"/>
        <v>227</v>
      </c>
      <c r="F107" s="235">
        <f t="shared" si="153"/>
        <v>247</v>
      </c>
      <c r="G107" s="235">
        <f t="shared" si="154"/>
        <v>340</v>
      </c>
      <c r="H107" s="235">
        <f t="shared" si="155"/>
        <v>242</v>
      </c>
      <c r="I107" s="235">
        <f t="shared" si="156"/>
        <v>319</v>
      </c>
      <c r="J107" s="235">
        <f t="shared" si="157"/>
        <v>225</v>
      </c>
      <c r="K107" s="235">
        <f t="shared" si="158"/>
        <v>286</v>
      </c>
      <c r="L107" s="235">
        <f t="shared" si="159"/>
        <v>250</v>
      </c>
      <c r="M107" s="235">
        <f t="shared" si="160"/>
        <v>246</v>
      </c>
      <c r="N107" s="235">
        <f t="shared" si="161"/>
        <v>141</v>
      </c>
      <c r="O107" s="235">
        <f t="shared" si="162"/>
        <v>131</v>
      </c>
      <c r="P107" s="235">
        <f t="shared" si="163"/>
        <v>90</v>
      </c>
      <c r="Q107" s="235">
        <f t="shared" si="164"/>
        <v>75</v>
      </c>
      <c r="R107" s="235">
        <f t="shared" si="165"/>
        <v>28</v>
      </c>
      <c r="S107" s="235">
        <f t="shared" si="166"/>
        <v>56</v>
      </c>
      <c r="T107" s="235">
        <f t="shared" si="167"/>
        <v>8</v>
      </c>
      <c r="U107" s="235">
        <f t="shared" si="168"/>
        <v>12</v>
      </c>
      <c r="W107" s="16" t="s">
        <v>206</v>
      </c>
      <c r="X107" s="616">
        <f t="shared" si="169"/>
        <v>883</v>
      </c>
      <c r="Y107" s="616">
        <f t="shared" si="170"/>
        <v>831</v>
      </c>
      <c r="Z107" s="616">
        <f t="shared" si="171"/>
        <v>2012</v>
      </c>
      <c r="AA107" s="616">
        <f t="shared" si="172"/>
        <v>2264</v>
      </c>
      <c r="AB107" s="616">
        <f t="shared" si="173"/>
        <v>5980</v>
      </c>
      <c r="AC107" s="616">
        <f t="shared" si="174"/>
        <v>6096</v>
      </c>
      <c r="AD107" s="616">
        <f t="shared" si="175"/>
        <v>6841</v>
      </c>
      <c r="AE107" s="616">
        <f t="shared" si="176"/>
        <v>6643</v>
      </c>
      <c r="AF107" s="616">
        <f t="shared" si="177"/>
        <v>6164</v>
      </c>
      <c r="AG107" s="616">
        <f t="shared" si="178"/>
        <v>5814</v>
      </c>
      <c r="AH107" s="616">
        <f t="shared" si="179"/>
        <v>4230</v>
      </c>
      <c r="AI107" s="616">
        <f t="shared" si="180"/>
        <v>4234</v>
      </c>
      <c r="AJ107" s="616">
        <f t="shared" si="181"/>
        <v>2489</v>
      </c>
      <c r="AK107" s="616">
        <f t="shared" si="182"/>
        <v>2426</v>
      </c>
      <c r="AL107" s="616">
        <f t="shared" si="183"/>
        <v>1168</v>
      </c>
      <c r="AM107" s="616">
        <f t="shared" si="184"/>
        <v>1202</v>
      </c>
      <c r="AN107" s="616">
        <f t="shared" si="185"/>
        <v>450</v>
      </c>
      <c r="AO107" s="616">
        <f t="shared" si="186"/>
        <v>689</v>
      </c>
      <c r="AP107" s="616">
        <f t="shared" si="187"/>
        <v>73</v>
      </c>
      <c r="AQ107" s="616">
        <f t="shared" si="188"/>
        <v>249</v>
      </c>
      <c r="AR107" s="616">
        <f t="shared" si="189"/>
        <v>773</v>
      </c>
      <c r="AT107" s="16" t="s">
        <v>206</v>
      </c>
      <c r="AU107" s="13">
        <v>41</v>
      </c>
      <c r="AV107" s="13">
        <v>103</v>
      </c>
      <c r="AW107" s="13">
        <v>105</v>
      </c>
      <c r="AX107" s="13">
        <v>88</v>
      </c>
      <c r="AY107" s="13">
        <v>73</v>
      </c>
      <c r="AZ107" s="13">
        <v>65</v>
      </c>
      <c r="BA107" s="13">
        <v>93</v>
      </c>
      <c r="BB107" s="13">
        <v>87</v>
      </c>
      <c r="BC107" s="13">
        <v>87</v>
      </c>
      <c r="BD107" s="13">
        <v>89</v>
      </c>
      <c r="BE107" s="13">
        <v>75</v>
      </c>
      <c r="BF107" s="13">
        <v>122</v>
      </c>
      <c r="BG107" s="13">
        <v>143</v>
      </c>
      <c r="BH107" s="13">
        <v>151</v>
      </c>
      <c r="BI107" s="13">
        <v>197</v>
      </c>
      <c r="BJ107" s="13">
        <v>222</v>
      </c>
      <c r="BK107" s="13">
        <v>264</v>
      </c>
      <c r="BL107" s="13">
        <v>352</v>
      </c>
      <c r="BM107" s="13">
        <v>331</v>
      </c>
      <c r="BN107" s="13">
        <v>407</v>
      </c>
      <c r="BO107" s="13">
        <v>463</v>
      </c>
      <c r="BP107" s="13">
        <v>537</v>
      </c>
      <c r="BQ107" s="13">
        <v>504</v>
      </c>
      <c r="BR107" s="13">
        <v>602</v>
      </c>
      <c r="BS107" s="13">
        <v>600</v>
      </c>
      <c r="BT107" s="13">
        <v>665</v>
      </c>
      <c r="BU107" s="13">
        <v>689</v>
      </c>
      <c r="BV107" s="13">
        <v>696</v>
      </c>
      <c r="BW107" s="13">
        <v>660</v>
      </c>
      <c r="BX107" s="13">
        <v>680</v>
      </c>
      <c r="BY107" s="13">
        <v>787</v>
      </c>
      <c r="BZ107" s="13">
        <v>697</v>
      </c>
      <c r="CA107" s="13">
        <v>661</v>
      </c>
      <c r="CB107" s="13">
        <v>657</v>
      </c>
      <c r="CC107" s="13">
        <v>648</v>
      </c>
      <c r="CD107" s="13">
        <v>637</v>
      </c>
      <c r="CE107" s="13">
        <v>598</v>
      </c>
      <c r="CF107" s="13">
        <v>668</v>
      </c>
      <c r="CG107" s="13">
        <v>614</v>
      </c>
      <c r="CH107" s="13">
        <v>676</v>
      </c>
      <c r="CI107" s="13">
        <v>625</v>
      </c>
      <c r="CJ107" s="13">
        <v>632</v>
      </c>
      <c r="CK107" s="13">
        <v>661</v>
      </c>
      <c r="CL107" s="13">
        <v>589</v>
      </c>
      <c r="CM107" s="13">
        <v>612</v>
      </c>
      <c r="CN107" s="13">
        <v>643</v>
      </c>
      <c r="CO107" s="13">
        <v>548</v>
      </c>
      <c r="CP107" s="13">
        <v>451</v>
      </c>
      <c r="CQ107" s="13">
        <v>524</v>
      </c>
      <c r="CR107" s="13">
        <v>529</v>
      </c>
      <c r="CS107" s="13">
        <v>535</v>
      </c>
      <c r="CT107" s="13">
        <v>513</v>
      </c>
      <c r="CU107" s="13">
        <v>447</v>
      </c>
      <c r="CV107" s="13">
        <v>436</v>
      </c>
      <c r="CW107" s="13">
        <v>433</v>
      </c>
      <c r="CX107" s="13">
        <v>390</v>
      </c>
      <c r="CY107" s="13">
        <v>383</v>
      </c>
      <c r="CZ107" s="13">
        <v>360</v>
      </c>
      <c r="DA107" s="13">
        <v>371</v>
      </c>
      <c r="DB107" s="13">
        <v>366</v>
      </c>
      <c r="DC107" s="13">
        <v>299</v>
      </c>
      <c r="DD107" s="13">
        <v>313</v>
      </c>
      <c r="DE107" s="13">
        <v>256</v>
      </c>
      <c r="DF107" s="13">
        <v>263</v>
      </c>
      <c r="DG107" s="13">
        <v>233</v>
      </c>
      <c r="DH107" s="13">
        <v>247</v>
      </c>
      <c r="DI107" s="13">
        <v>239</v>
      </c>
      <c r="DJ107" s="13">
        <v>184</v>
      </c>
      <c r="DK107" s="13">
        <v>198</v>
      </c>
      <c r="DL107" s="13">
        <v>194</v>
      </c>
      <c r="DM107" s="13">
        <v>172</v>
      </c>
      <c r="DN107" s="13">
        <v>138</v>
      </c>
      <c r="DO107" s="13">
        <v>136</v>
      </c>
      <c r="DP107" s="13">
        <v>143</v>
      </c>
      <c r="DQ107" s="13">
        <v>111</v>
      </c>
      <c r="DR107" s="13">
        <v>107</v>
      </c>
      <c r="DS107" s="13">
        <v>119</v>
      </c>
      <c r="DT107" s="13">
        <v>118</v>
      </c>
      <c r="DU107" s="13">
        <v>94</v>
      </c>
      <c r="DV107" s="13">
        <v>64</v>
      </c>
      <c r="DW107" s="13">
        <v>95</v>
      </c>
      <c r="DX107" s="13">
        <v>87</v>
      </c>
      <c r="DY107" s="13">
        <v>65</v>
      </c>
      <c r="DZ107" s="13">
        <v>75</v>
      </c>
      <c r="EA107" s="13">
        <v>57</v>
      </c>
      <c r="EB107" s="13">
        <v>56</v>
      </c>
      <c r="EC107" s="13">
        <v>64</v>
      </c>
      <c r="ED107" s="13">
        <v>87</v>
      </c>
      <c r="EE107" s="13">
        <v>51</v>
      </c>
      <c r="EF107" s="13">
        <v>52</v>
      </c>
      <c r="EG107" s="13">
        <v>53</v>
      </c>
      <c r="EH107" s="13">
        <v>40</v>
      </c>
      <c r="EI107" s="13">
        <v>44</v>
      </c>
      <c r="EJ107" s="13">
        <v>37</v>
      </c>
      <c r="EK107" s="13">
        <v>22</v>
      </c>
      <c r="EL107" s="13">
        <v>13</v>
      </c>
      <c r="EM107" s="13">
        <v>10</v>
      </c>
      <c r="EN107" s="13">
        <v>12</v>
      </c>
      <c r="EO107" s="13">
        <v>10</v>
      </c>
      <c r="EP107" s="13"/>
      <c r="EQ107" s="13">
        <v>2</v>
      </c>
      <c r="ER107" s="13">
        <v>3</v>
      </c>
      <c r="ES107" s="13">
        <v>1</v>
      </c>
      <c r="ET107" s="13"/>
      <c r="EU107" s="13"/>
      <c r="EV107" s="13">
        <v>1</v>
      </c>
      <c r="EW107" s="13">
        <v>1</v>
      </c>
      <c r="EX107" s="13"/>
      <c r="EY107" s="13"/>
      <c r="EZ107" s="13"/>
      <c r="FA107" s="13"/>
      <c r="FB107" s="13">
        <v>1</v>
      </c>
      <c r="FC107" s="57">
        <v>30449</v>
      </c>
      <c r="FD107" s="13">
        <v>30449</v>
      </c>
      <c r="FE107" s="16" t="s">
        <v>206</v>
      </c>
      <c r="FF107" s="13">
        <v>53</v>
      </c>
      <c r="FG107" s="13">
        <v>134</v>
      </c>
      <c r="FH107" s="13">
        <v>106</v>
      </c>
      <c r="FI107" s="13">
        <v>80</v>
      </c>
      <c r="FJ107" s="13">
        <v>63</v>
      </c>
      <c r="FK107" s="13">
        <v>83</v>
      </c>
      <c r="FL107" s="13">
        <v>85</v>
      </c>
      <c r="FM107" s="13">
        <v>104</v>
      </c>
      <c r="FN107" s="13">
        <v>88</v>
      </c>
      <c r="FO107" s="13">
        <v>87</v>
      </c>
      <c r="FP107" s="13">
        <v>105</v>
      </c>
      <c r="FQ107" s="13">
        <v>106</v>
      </c>
      <c r="FR107" s="13">
        <v>120</v>
      </c>
      <c r="FS107" s="13">
        <v>144</v>
      </c>
      <c r="FT107" s="13">
        <v>144</v>
      </c>
      <c r="FU107" s="13">
        <v>176</v>
      </c>
      <c r="FV107" s="13">
        <v>222</v>
      </c>
      <c r="FW107" s="13">
        <v>252</v>
      </c>
      <c r="FX107" s="13">
        <v>345</v>
      </c>
      <c r="FY107" s="13">
        <v>398</v>
      </c>
      <c r="FZ107" s="13">
        <v>416</v>
      </c>
      <c r="GA107" s="13">
        <v>497</v>
      </c>
      <c r="GB107" s="13">
        <v>549</v>
      </c>
      <c r="GC107" s="13">
        <v>564</v>
      </c>
      <c r="GD107" s="13">
        <v>601</v>
      </c>
      <c r="GE107" s="13">
        <v>618</v>
      </c>
      <c r="GF107" s="13">
        <v>690</v>
      </c>
      <c r="GG107" s="13">
        <v>631</v>
      </c>
      <c r="GH107" s="13">
        <v>691</v>
      </c>
      <c r="GI107" s="13">
        <v>723</v>
      </c>
      <c r="GJ107" s="13">
        <v>726</v>
      </c>
      <c r="GK107" s="13">
        <v>684</v>
      </c>
      <c r="GL107" s="13">
        <v>697</v>
      </c>
      <c r="GM107" s="13">
        <v>765</v>
      </c>
      <c r="GN107" s="13">
        <v>656</v>
      </c>
      <c r="GO107" s="13">
        <v>679</v>
      </c>
      <c r="GP107" s="13">
        <v>666</v>
      </c>
      <c r="GQ107" s="13">
        <v>654</v>
      </c>
      <c r="GR107" s="13">
        <v>623</v>
      </c>
      <c r="GS107" s="13">
        <v>691</v>
      </c>
      <c r="GT107" s="13">
        <v>690</v>
      </c>
      <c r="GU107" s="13">
        <v>732</v>
      </c>
      <c r="GV107" s="13">
        <v>660</v>
      </c>
      <c r="GW107" s="13">
        <v>627</v>
      </c>
      <c r="GX107" s="13">
        <v>628</v>
      </c>
      <c r="GY107" s="13">
        <v>627</v>
      </c>
      <c r="GZ107" s="13">
        <v>600</v>
      </c>
      <c r="HA107" s="13">
        <v>523</v>
      </c>
      <c r="HB107" s="13">
        <v>531</v>
      </c>
      <c r="HC107" s="13">
        <v>546</v>
      </c>
      <c r="HD107" s="13">
        <v>500</v>
      </c>
      <c r="HE107" s="13">
        <v>480</v>
      </c>
      <c r="HF107" s="13">
        <v>458</v>
      </c>
      <c r="HG107" s="13">
        <v>457</v>
      </c>
      <c r="HH107" s="13">
        <v>442</v>
      </c>
      <c r="HI107" s="13">
        <v>417</v>
      </c>
      <c r="HJ107" s="13">
        <v>359</v>
      </c>
      <c r="HK107" s="13">
        <v>384</v>
      </c>
      <c r="HL107" s="13">
        <v>372</v>
      </c>
      <c r="HM107" s="13">
        <v>361</v>
      </c>
      <c r="HN107" s="13">
        <v>315</v>
      </c>
      <c r="HO107" s="13">
        <v>268</v>
      </c>
      <c r="HP107" s="13">
        <v>297</v>
      </c>
      <c r="HQ107" s="13">
        <v>291</v>
      </c>
      <c r="HR107" s="13">
        <v>303</v>
      </c>
      <c r="HS107" s="13">
        <v>241</v>
      </c>
      <c r="HT107" s="13">
        <v>214</v>
      </c>
      <c r="HU107" s="13">
        <v>203</v>
      </c>
      <c r="HV107" s="13">
        <v>190</v>
      </c>
      <c r="HW107" s="13">
        <v>167</v>
      </c>
      <c r="HX107" s="13">
        <v>149</v>
      </c>
      <c r="HY107" s="13">
        <v>154</v>
      </c>
      <c r="HZ107" s="13">
        <v>140</v>
      </c>
      <c r="IA107" s="13">
        <v>128</v>
      </c>
      <c r="IB107" s="13">
        <v>138</v>
      </c>
      <c r="IC107" s="13">
        <v>110</v>
      </c>
      <c r="ID107" s="13">
        <v>88</v>
      </c>
      <c r="IE107" s="13">
        <v>92</v>
      </c>
      <c r="IF107" s="13">
        <v>94</v>
      </c>
      <c r="IG107" s="13">
        <v>75</v>
      </c>
      <c r="IH107" s="13">
        <v>73</v>
      </c>
      <c r="II107" s="13">
        <v>79</v>
      </c>
      <c r="IJ107" s="13">
        <v>39</v>
      </c>
      <c r="IK107" s="13">
        <v>53</v>
      </c>
      <c r="IL107" s="13">
        <v>44</v>
      </c>
      <c r="IM107" s="13">
        <v>44</v>
      </c>
      <c r="IN107" s="13">
        <v>35</v>
      </c>
      <c r="IO107" s="13">
        <v>33</v>
      </c>
      <c r="IP107" s="13">
        <v>20</v>
      </c>
      <c r="IQ107" s="13">
        <v>30</v>
      </c>
      <c r="IR107" s="13">
        <v>19</v>
      </c>
      <c r="IS107" s="13">
        <v>17</v>
      </c>
      <c r="IT107" s="13">
        <v>4</v>
      </c>
      <c r="IU107" s="13">
        <v>12</v>
      </c>
      <c r="IV107" s="13">
        <v>4</v>
      </c>
      <c r="IW107" s="13">
        <v>6</v>
      </c>
      <c r="IX107" s="13">
        <v>3</v>
      </c>
      <c r="IY107" s="13">
        <v>4</v>
      </c>
      <c r="IZ107" s="13">
        <v>1</v>
      </c>
      <c r="JA107" s="13">
        <v>1</v>
      </c>
      <c r="JB107" s="13">
        <v>1</v>
      </c>
      <c r="JC107" s="13"/>
      <c r="JD107" s="13"/>
      <c r="JE107" s="13"/>
      <c r="JF107" s="13"/>
      <c r="JG107" s="13">
        <v>1</v>
      </c>
      <c r="JH107" s="13">
        <v>2</v>
      </c>
      <c r="JI107" s="57">
        <v>30292</v>
      </c>
      <c r="JJ107" s="13">
        <v>24</v>
      </c>
      <c r="JK107" s="13">
        <v>57</v>
      </c>
      <c r="JL107" s="13">
        <v>1</v>
      </c>
      <c r="JM107" s="13">
        <v>3</v>
      </c>
      <c r="JN107" s="13"/>
      <c r="JO107" s="13">
        <v>2</v>
      </c>
      <c r="JP107" s="13"/>
      <c r="JQ107" s="13">
        <v>1</v>
      </c>
      <c r="JR107" s="13">
        <v>5</v>
      </c>
      <c r="JS107" s="13">
        <v>5</v>
      </c>
      <c r="JT107" s="13">
        <v>5</v>
      </c>
      <c r="JU107" s="13">
        <v>12</v>
      </c>
      <c r="JV107" s="13">
        <v>8</v>
      </c>
      <c r="JW107" s="13">
        <v>4</v>
      </c>
      <c r="JX107" s="13">
        <v>4</v>
      </c>
      <c r="JY107" s="13">
        <v>7</v>
      </c>
      <c r="JZ107" s="13">
        <v>3</v>
      </c>
      <c r="KA107" s="13">
        <v>6</v>
      </c>
      <c r="KB107" s="13">
        <v>10</v>
      </c>
      <c r="KC107" s="13">
        <v>20</v>
      </c>
      <c r="KD107" s="13">
        <v>18</v>
      </c>
      <c r="KE107" s="13">
        <v>21</v>
      </c>
      <c r="KF107" s="13">
        <v>18</v>
      </c>
      <c r="KG107" s="13">
        <v>14</v>
      </c>
      <c r="KH107" s="13">
        <v>7</v>
      </c>
      <c r="KI107" s="13">
        <v>10</v>
      </c>
      <c r="KJ107" s="13">
        <v>10</v>
      </c>
      <c r="KK107" s="13">
        <v>5</v>
      </c>
      <c r="KL107" s="13">
        <v>9</v>
      </c>
      <c r="KM107" s="13">
        <v>11</v>
      </c>
      <c r="KN107" s="13">
        <v>11</v>
      </c>
      <c r="KO107" s="13">
        <v>10</v>
      </c>
      <c r="KP107" s="13">
        <v>23</v>
      </c>
      <c r="KQ107" s="13">
        <v>13</v>
      </c>
      <c r="KR107" s="13">
        <v>9</v>
      </c>
      <c r="KS107" s="13">
        <v>9</v>
      </c>
      <c r="KT107" s="13">
        <v>18</v>
      </c>
      <c r="KU107" s="13">
        <v>5</v>
      </c>
      <c r="KV107" s="13">
        <v>9</v>
      </c>
      <c r="KW107" s="13">
        <v>17</v>
      </c>
      <c r="KX107" s="13">
        <v>5</v>
      </c>
      <c r="KY107" s="13">
        <v>18</v>
      </c>
      <c r="KZ107" s="13">
        <v>13</v>
      </c>
      <c r="LA107" s="13">
        <v>13</v>
      </c>
      <c r="LB107" s="13">
        <v>9</v>
      </c>
      <c r="LC107" s="13">
        <v>11</v>
      </c>
      <c r="LD107" s="13">
        <v>10</v>
      </c>
      <c r="LE107" s="13">
        <v>6</v>
      </c>
      <c r="LF107" s="13">
        <v>9</v>
      </c>
      <c r="LG107" s="13">
        <v>8</v>
      </c>
      <c r="LH107" s="13">
        <v>8</v>
      </c>
      <c r="LI107" s="13">
        <v>10</v>
      </c>
      <c r="LJ107" s="13">
        <v>10</v>
      </c>
      <c r="LK107" s="13">
        <v>6</v>
      </c>
      <c r="LL107" s="13">
        <v>4</v>
      </c>
      <c r="LM107" s="13">
        <v>5</v>
      </c>
      <c r="LN107" s="13">
        <v>6</v>
      </c>
      <c r="LO107" s="13">
        <v>4</v>
      </c>
      <c r="LP107" s="13">
        <v>11</v>
      </c>
      <c r="LQ107" s="13">
        <v>9</v>
      </c>
      <c r="LR107" s="13">
        <v>1</v>
      </c>
      <c r="LS107" s="13">
        <v>5</v>
      </c>
      <c r="LT107" s="13">
        <v>1</v>
      </c>
      <c r="LU107" s="13">
        <v>4</v>
      </c>
      <c r="LV107" s="13">
        <v>3</v>
      </c>
      <c r="LW107" s="13">
        <v>3</v>
      </c>
      <c r="LX107" s="13">
        <v>1</v>
      </c>
      <c r="LY107" s="13">
        <v>6</v>
      </c>
      <c r="LZ107" s="13">
        <v>1</v>
      </c>
      <c r="MA107" s="13">
        <v>5</v>
      </c>
      <c r="MB107" s="13">
        <v>5</v>
      </c>
      <c r="MC107" s="13">
        <v>2</v>
      </c>
      <c r="MD107" s="13">
        <v>2</v>
      </c>
      <c r="ME107" s="13">
        <v>2</v>
      </c>
      <c r="MF107" s="13">
        <v>3</v>
      </c>
      <c r="MG107" s="13">
        <v>1</v>
      </c>
      <c r="MH107" s="13">
        <v>4</v>
      </c>
      <c r="MI107" s="13">
        <v>4</v>
      </c>
      <c r="MJ107" s="13">
        <v>1</v>
      </c>
      <c r="MK107" s="13">
        <v>1</v>
      </c>
      <c r="ML107" s="13">
        <v>2</v>
      </c>
      <c r="MM107" s="13">
        <v>4</v>
      </c>
      <c r="MN107" s="13">
        <v>6</v>
      </c>
      <c r="MO107" s="13">
        <v>7</v>
      </c>
      <c r="MP107" s="13">
        <v>6</v>
      </c>
      <c r="MQ107" s="13">
        <v>2</v>
      </c>
      <c r="MR107" s="13">
        <v>10</v>
      </c>
      <c r="MS107" s="13">
        <v>8</v>
      </c>
      <c r="MT107" s="13">
        <v>7</v>
      </c>
      <c r="MU107" s="13">
        <v>6</v>
      </c>
      <c r="MV107" s="13">
        <v>5</v>
      </c>
      <c r="MW107" s="13">
        <v>10</v>
      </c>
      <c r="MX107" s="13">
        <v>7</v>
      </c>
      <c r="MY107" s="13">
        <v>4</v>
      </c>
      <c r="MZ107" s="13">
        <v>5</v>
      </c>
      <c r="NA107" s="13">
        <v>4</v>
      </c>
      <c r="NB107" s="13">
        <v>7</v>
      </c>
      <c r="NC107" s="13">
        <v>3</v>
      </c>
      <c r="ND107" s="13">
        <v>2</v>
      </c>
      <c r="NE107" s="13"/>
      <c r="NF107" s="13"/>
      <c r="NG107" s="13"/>
      <c r="NH107" s="13">
        <v>1</v>
      </c>
      <c r="NI107" s="13"/>
      <c r="NJ107" s="13"/>
      <c r="NK107" s="13"/>
      <c r="NL107" s="13"/>
      <c r="NM107" s="13">
        <v>10</v>
      </c>
      <c r="NN107" s="57">
        <v>770</v>
      </c>
      <c r="NO107" s="13">
        <v>31062</v>
      </c>
    </row>
    <row r="108" spans="1:379">
      <c r="A108" s="8" t="s">
        <v>119</v>
      </c>
      <c r="B108" s="235">
        <f t="shared" si="149"/>
        <v>40</v>
      </c>
      <c r="C108" s="235">
        <f t="shared" si="150"/>
        <v>38</v>
      </c>
      <c r="D108" s="235">
        <f t="shared" si="151"/>
        <v>122</v>
      </c>
      <c r="E108" s="235">
        <f t="shared" si="152"/>
        <v>167</v>
      </c>
      <c r="F108" s="235">
        <f t="shared" si="153"/>
        <v>334</v>
      </c>
      <c r="G108" s="235">
        <f t="shared" si="154"/>
        <v>374</v>
      </c>
      <c r="H108" s="235">
        <f t="shared" si="155"/>
        <v>391</v>
      </c>
      <c r="I108" s="235">
        <f t="shared" si="156"/>
        <v>444</v>
      </c>
      <c r="J108" s="235">
        <f t="shared" si="157"/>
        <v>354</v>
      </c>
      <c r="K108" s="235">
        <f t="shared" si="158"/>
        <v>433</v>
      </c>
      <c r="L108" s="235">
        <f t="shared" si="159"/>
        <v>263</v>
      </c>
      <c r="M108" s="235">
        <f t="shared" si="160"/>
        <v>293</v>
      </c>
      <c r="N108" s="235">
        <f t="shared" si="161"/>
        <v>192</v>
      </c>
      <c r="O108" s="235">
        <f t="shared" si="162"/>
        <v>173</v>
      </c>
      <c r="P108" s="235">
        <f t="shared" si="163"/>
        <v>124</v>
      </c>
      <c r="Q108" s="235">
        <f t="shared" si="164"/>
        <v>127</v>
      </c>
      <c r="R108" s="235">
        <f t="shared" si="165"/>
        <v>51</v>
      </c>
      <c r="S108" s="235">
        <f t="shared" si="166"/>
        <v>56</v>
      </c>
      <c r="T108" s="235">
        <f t="shared" si="167"/>
        <v>5</v>
      </c>
      <c r="U108" s="235">
        <f t="shared" si="168"/>
        <v>22</v>
      </c>
      <c r="W108" s="16" t="s">
        <v>114</v>
      </c>
      <c r="X108" s="616">
        <f t="shared" si="169"/>
        <v>13</v>
      </c>
      <c r="Y108" s="616">
        <f t="shared" si="170"/>
        <v>17</v>
      </c>
      <c r="Z108" s="616">
        <f t="shared" si="171"/>
        <v>59</v>
      </c>
      <c r="AA108" s="616">
        <f t="shared" si="172"/>
        <v>89</v>
      </c>
      <c r="AB108" s="616">
        <f t="shared" si="173"/>
        <v>146</v>
      </c>
      <c r="AC108" s="616">
        <f t="shared" si="174"/>
        <v>214</v>
      </c>
      <c r="AD108" s="616">
        <f t="shared" si="175"/>
        <v>136</v>
      </c>
      <c r="AE108" s="616">
        <f t="shared" si="176"/>
        <v>194</v>
      </c>
      <c r="AF108" s="616">
        <f t="shared" si="177"/>
        <v>131</v>
      </c>
      <c r="AG108" s="616">
        <f t="shared" si="178"/>
        <v>153</v>
      </c>
      <c r="AH108" s="616">
        <f t="shared" si="179"/>
        <v>110</v>
      </c>
      <c r="AI108" s="616">
        <f t="shared" si="180"/>
        <v>124</v>
      </c>
      <c r="AJ108" s="616">
        <f t="shared" si="181"/>
        <v>62</v>
      </c>
      <c r="AK108" s="616">
        <f t="shared" si="182"/>
        <v>54</v>
      </c>
      <c r="AL108" s="616">
        <f t="shared" si="183"/>
        <v>37</v>
      </c>
      <c r="AM108" s="616">
        <f t="shared" si="184"/>
        <v>45</v>
      </c>
      <c r="AN108" s="616">
        <f t="shared" si="185"/>
        <v>20</v>
      </c>
      <c r="AO108" s="616">
        <f t="shared" si="186"/>
        <v>28</v>
      </c>
      <c r="AP108" s="616">
        <f t="shared" si="187"/>
        <v>7</v>
      </c>
      <c r="AQ108" s="616">
        <f t="shared" si="188"/>
        <v>12</v>
      </c>
      <c r="AR108" s="616">
        <f t="shared" si="189"/>
        <v>24</v>
      </c>
      <c r="AT108" s="16" t="s">
        <v>114</v>
      </c>
      <c r="AU108" s="13"/>
      <c r="AV108" s="13">
        <v>3</v>
      </c>
      <c r="AW108" s="13">
        <v>3</v>
      </c>
      <c r="AX108" s="13">
        <v>1</v>
      </c>
      <c r="AY108" s="13">
        <v>3</v>
      </c>
      <c r="AZ108" s="13">
        <v>1</v>
      </c>
      <c r="BA108" s="13">
        <v>2</v>
      </c>
      <c r="BB108" s="13">
        <v>1</v>
      </c>
      <c r="BC108" s="13">
        <v>2</v>
      </c>
      <c r="BD108" s="13">
        <v>1</v>
      </c>
      <c r="BE108" s="13">
        <v>4</v>
      </c>
      <c r="BF108" s="13">
        <v>4</v>
      </c>
      <c r="BG108" s="13">
        <v>4</v>
      </c>
      <c r="BH108" s="13">
        <v>2</v>
      </c>
      <c r="BI108" s="13">
        <v>6</v>
      </c>
      <c r="BJ108" s="13">
        <v>7</v>
      </c>
      <c r="BK108" s="13">
        <v>11</v>
      </c>
      <c r="BL108" s="13">
        <v>16</v>
      </c>
      <c r="BM108" s="13">
        <v>15</v>
      </c>
      <c r="BN108" s="13">
        <v>20</v>
      </c>
      <c r="BO108" s="13">
        <v>20</v>
      </c>
      <c r="BP108" s="13">
        <v>24</v>
      </c>
      <c r="BQ108" s="13">
        <v>21</v>
      </c>
      <c r="BR108" s="13">
        <v>25</v>
      </c>
      <c r="BS108" s="13">
        <v>13</v>
      </c>
      <c r="BT108" s="13">
        <v>28</v>
      </c>
      <c r="BU108" s="13">
        <v>25</v>
      </c>
      <c r="BV108" s="13">
        <v>19</v>
      </c>
      <c r="BW108" s="13">
        <v>23</v>
      </c>
      <c r="BX108" s="13">
        <v>16</v>
      </c>
      <c r="BY108" s="13">
        <v>19</v>
      </c>
      <c r="BZ108" s="13">
        <v>14</v>
      </c>
      <c r="CA108" s="13">
        <v>19</v>
      </c>
      <c r="CB108" s="13">
        <v>20</v>
      </c>
      <c r="CC108" s="13">
        <v>18</v>
      </c>
      <c r="CD108" s="13">
        <v>22</v>
      </c>
      <c r="CE108" s="13">
        <v>14</v>
      </c>
      <c r="CF108" s="13">
        <v>22</v>
      </c>
      <c r="CG108" s="13">
        <v>28</v>
      </c>
      <c r="CH108" s="13">
        <v>18</v>
      </c>
      <c r="CI108" s="13">
        <v>14</v>
      </c>
      <c r="CJ108" s="13">
        <v>16</v>
      </c>
      <c r="CK108" s="13">
        <v>20</v>
      </c>
      <c r="CL108" s="13">
        <v>19</v>
      </c>
      <c r="CM108" s="13">
        <v>21</v>
      </c>
      <c r="CN108" s="13">
        <v>16</v>
      </c>
      <c r="CO108" s="13">
        <v>15</v>
      </c>
      <c r="CP108" s="13">
        <v>10</v>
      </c>
      <c r="CQ108" s="13">
        <v>9</v>
      </c>
      <c r="CR108" s="13">
        <v>13</v>
      </c>
      <c r="CS108" s="13">
        <v>13</v>
      </c>
      <c r="CT108" s="13">
        <v>8</v>
      </c>
      <c r="CU108" s="13">
        <v>6</v>
      </c>
      <c r="CV108" s="13">
        <v>14</v>
      </c>
      <c r="CW108" s="13">
        <v>17</v>
      </c>
      <c r="CX108" s="13">
        <v>14</v>
      </c>
      <c r="CY108" s="13">
        <v>11</v>
      </c>
      <c r="CZ108" s="13">
        <v>15</v>
      </c>
      <c r="DA108" s="13">
        <v>18</v>
      </c>
      <c r="DB108" s="13">
        <v>8</v>
      </c>
      <c r="DC108" s="13">
        <v>9</v>
      </c>
      <c r="DD108" s="13">
        <v>5</v>
      </c>
      <c r="DE108" s="13">
        <v>8</v>
      </c>
      <c r="DF108" s="13">
        <v>9</v>
      </c>
      <c r="DG108" s="13">
        <v>4</v>
      </c>
      <c r="DH108" s="13">
        <v>1</v>
      </c>
      <c r="DI108" s="13">
        <v>5</v>
      </c>
      <c r="DJ108" s="13">
        <v>3</v>
      </c>
      <c r="DK108" s="13">
        <v>4</v>
      </c>
      <c r="DL108" s="13">
        <v>6</v>
      </c>
      <c r="DM108" s="13">
        <v>2</v>
      </c>
      <c r="DN108" s="13">
        <v>7</v>
      </c>
      <c r="DO108" s="13">
        <v>4</v>
      </c>
      <c r="DP108" s="13">
        <v>5</v>
      </c>
      <c r="DQ108" s="13">
        <v>4</v>
      </c>
      <c r="DR108" s="13">
        <v>7</v>
      </c>
      <c r="DS108" s="13">
        <v>5</v>
      </c>
      <c r="DT108" s="13"/>
      <c r="DU108" s="13">
        <v>5</v>
      </c>
      <c r="DV108" s="13">
        <v>6</v>
      </c>
      <c r="DW108" s="13">
        <v>2</v>
      </c>
      <c r="DX108" s="13">
        <v>3</v>
      </c>
      <c r="DY108" s="13">
        <v>3</v>
      </c>
      <c r="DZ108" s="13">
        <v>2</v>
      </c>
      <c r="EA108" s="13">
        <v>3</v>
      </c>
      <c r="EB108" s="13">
        <v>4</v>
      </c>
      <c r="EC108" s="13">
        <v>6</v>
      </c>
      <c r="ED108" s="13">
        <v>3</v>
      </c>
      <c r="EE108" s="13"/>
      <c r="EF108" s="13">
        <v>2</v>
      </c>
      <c r="EG108" s="13">
        <v>4</v>
      </c>
      <c r="EH108" s="13">
        <v>1</v>
      </c>
      <c r="EI108" s="13">
        <v>3</v>
      </c>
      <c r="EJ108" s="13"/>
      <c r="EK108" s="13"/>
      <c r="EL108" s="13">
        <v>1</v>
      </c>
      <c r="EM108" s="13"/>
      <c r="EN108" s="13">
        <v>1</v>
      </c>
      <c r="EO108" s="13"/>
      <c r="EP108" s="13">
        <v>2</v>
      </c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57">
        <v>930</v>
      </c>
      <c r="FD108" s="13">
        <v>930</v>
      </c>
      <c r="FE108" s="16" t="s">
        <v>114</v>
      </c>
      <c r="FF108" s="13"/>
      <c r="FG108" s="13">
        <v>2</v>
      </c>
      <c r="FH108" s="13">
        <v>3</v>
      </c>
      <c r="FI108" s="13"/>
      <c r="FJ108" s="13">
        <v>1</v>
      </c>
      <c r="FK108" s="13">
        <v>2</v>
      </c>
      <c r="FL108" s="13"/>
      <c r="FM108" s="13">
        <v>2</v>
      </c>
      <c r="FN108" s="13">
        <v>3</v>
      </c>
      <c r="FO108" s="13"/>
      <c r="FP108" s="13">
        <v>5</v>
      </c>
      <c r="FQ108" s="13">
        <v>4</v>
      </c>
      <c r="FR108" s="13">
        <v>2</v>
      </c>
      <c r="FS108" s="13">
        <v>6</v>
      </c>
      <c r="FT108" s="13">
        <v>6</v>
      </c>
      <c r="FU108" s="13">
        <v>2</v>
      </c>
      <c r="FV108" s="13">
        <v>4</v>
      </c>
      <c r="FW108" s="13">
        <v>5</v>
      </c>
      <c r="FX108" s="13">
        <v>16</v>
      </c>
      <c r="FY108" s="13">
        <v>9</v>
      </c>
      <c r="FZ108" s="13">
        <v>13</v>
      </c>
      <c r="GA108" s="13">
        <v>20</v>
      </c>
      <c r="GB108" s="13">
        <v>24</v>
      </c>
      <c r="GC108" s="13">
        <v>11</v>
      </c>
      <c r="GD108" s="13">
        <v>11</v>
      </c>
      <c r="GE108" s="13">
        <v>14</v>
      </c>
      <c r="GF108" s="13">
        <v>16</v>
      </c>
      <c r="GG108" s="13">
        <v>12</v>
      </c>
      <c r="GH108" s="13">
        <v>12</v>
      </c>
      <c r="GI108" s="13">
        <v>13</v>
      </c>
      <c r="GJ108" s="13">
        <v>16</v>
      </c>
      <c r="GK108" s="13">
        <v>8</v>
      </c>
      <c r="GL108" s="13">
        <v>15</v>
      </c>
      <c r="GM108" s="13">
        <v>16</v>
      </c>
      <c r="GN108" s="13">
        <v>18</v>
      </c>
      <c r="GO108" s="13">
        <v>10</v>
      </c>
      <c r="GP108" s="13">
        <v>17</v>
      </c>
      <c r="GQ108" s="13">
        <v>12</v>
      </c>
      <c r="GR108" s="13">
        <v>12</v>
      </c>
      <c r="GS108" s="13">
        <v>12</v>
      </c>
      <c r="GT108" s="13">
        <v>16</v>
      </c>
      <c r="GU108" s="13">
        <v>12</v>
      </c>
      <c r="GV108" s="13">
        <v>17</v>
      </c>
      <c r="GW108" s="13">
        <v>14</v>
      </c>
      <c r="GX108" s="13">
        <v>13</v>
      </c>
      <c r="GY108" s="13">
        <v>9</v>
      </c>
      <c r="GZ108" s="13">
        <v>13</v>
      </c>
      <c r="HA108" s="13">
        <v>14</v>
      </c>
      <c r="HB108" s="13">
        <v>14</v>
      </c>
      <c r="HC108" s="13">
        <v>9</v>
      </c>
      <c r="HD108" s="13">
        <v>11</v>
      </c>
      <c r="HE108" s="13">
        <v>13</v>
      </c>
      <c r="HF108" s="13">
        <v>13</v>
      </c>
      <c r="HG108" s="13">
        <v>12</v>
      </c>
      <c r="HH108" s="13">
        <v>9</v>
      </c>
      <c r="HI108" s="13">
        <v>9</v>
      </c>
      <c r="HJ108" s="13">
        <v>8</v>
      </c>
      <c r="HK108" s="13">
        <v>10</v>
      </c>
      <c r="HL108" s="13">
        <v>13</v>
      </c>
      <c r="HM108" s="13">
        <v>12</v>
      </c>
      <c r="HN108" s="13">
        <v>10</v>
      </c>
      <c r="HO108" s="13">
        <v>4</v>
      </c>
      <c r="HP108" s="13">
        <v>10</v>
      </c>
      <c r="HQ108" s="13">
        <v>8</v>
      </c>
      <c r="HR108" s="13">
        <v>4</v>
      </c>
      <c r="HS108" s="13">
        <v>7</v>
      </c>
      <c r="HT108" s="13">
        <v>5</v>
      </c>
      <c r="HU108" s="13">
        <v>5</v>
      </c>
      <c r="HV108" s="13">
        <v>4</v>
      </c>
      <c r="HW108" s="13">
        <v>5</v>
      </c>
      <c r="HX108" s="13">
        <v>2</v>
      </c>
      <c r="HY108" s="13">
        <v>2</v>
      </c>
      <c r="HZ108" s="13">
        <v>4</v>
      </c>
      <c r="IA108" s="13">
        <v>6</v>
      </c>
      <c r="IB108" s="13">
        <v>4</v>
      </c>
      <c r="IC108" s="13">
        <v>1</v>
      </c>
      <c r="ID108" s="13">
        <v>8</v>
      </c>
      <c r="IE108" s="13">
        <v>2</v>
      </c>
      <c r="IF108" s="13">
        <v>4</v>
      </c>
      <c r="IG108" s="13">
        <v>4</v>
      </c>
      <c r="IH108" s="13">
        <v>3</v>
      </c>
      <c r="II108" s="13">
        <v>2</v>
      </c>
      <c r="IJ108" s="13">
        <v>5</v>
      </c>
      <c r="IK108" s="13">
        <v>2</v>
      </c>
      <c r="IL108" s="13"/>
      <c r="IM108" s="13">
        <v>3</v>
      </c>
      <c r="IN108" s="13">
        <v>3</v>
      </c>
      <c r="IO108" s="13"/>
      <c r="IP108" s="13">
        <v>1</v>
      </c>
      <c r="IQ108" s="13">
        <v>1</v>
      </c>
      <c r="IR108" s="13">
        <v>2</v>
      </c>
      <c r="IS108" s="13">
        <v>2</v>
      </c>
      <c r="IT108" s="13">
        <v>1</v>
      </c>
      <c r="IU108" s="13"/>
      <c r="IV108" s="13">
        <v>1</v>
      </c>
      <c r="IW108" s="13"/>
      <c r="IX108" s="13">
        <v>1</v>
      </c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57">
        <v>721</v>
      </c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>
        <v>1</v>
      </c>
      <c r="KA108" s="13">
        <v>2</v>
      </c>
      <c r="KB108" s="13">
        <v>1</v>
      </c>
      <c r="KC108" s="13">
        <v>2</v>
      </c>
      <c r="KD108" s="13"/>
      <c r="KE108" s="13"/>
      <c r="KF108" s="13"/>
      <c r="KG108" s="13"/>
      <c r="KH108" s="13">
        <v>1</v>
      </c>
      <c r="KI108" s="13">
        <v>1</v>
      </c>
      <c r="KJ108" s="13"/>
      <c r="KK108" s="13"/>
      <c r="KL108" s="13"/>
      <c r="KM108" s="13"/>
      <c r="KN108" s="13"/>
      <c r="KO108" s="13"/>
      <c r="KP108" s="13">
        <v>1</v>
      </c>
      <c r="KQ108" s="13"/>
      <c r="KR108" s="13"/>
      <c r="KS108" s="13"/>
      <c r="KT108" s="13"/>
      <c r="KU108" s="13"/>
      <c r="KV108" s="13"/>
      <c r="KW108" s="13">
        <v>1</v>
      </c>
      <c r="KX108" s="13"/>
      <c r="KY108" s="13">
        <v>2</v>
      </c>
      <c r="KZ108" s="13"/>
      <c r="LA108" s="13"/>
      <c r="LB108" s="13">
        <v>1</v>
      </c>
      <c r="LC108" s="13"/>
      <c r="LD108" s="13"/>
      <c r="LE108" s="13"/>
      <c r="LF108" s="13"/>
      <c r="LG108" s="13"/>
      <c r="LH108" s="13"/>
      <c r="LI108" s="13"/>
      <c r="LJ108" s="13"/>
      <c r="LK108" s="13"/>
      <c r="LL108" s="13">
        <v>2</v>
      </c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>
        <v>1</v>
      </c>
      <c r="LY108" s="13"/>
      <c r="LZ108" s="13"/>
      <c r="MA108" s="13"/>
      <c r="MB108" s="13">
        <v>1</v>
      </c>
      <c r="MC108" s="13"/>
      <c r="MD108" s="13"/>
      <c r="ME108" s="13"/>
      <c r="MF108" s="13"/>
      <c r="MG108" s="13">
        <v>2</v>
      </c>
      <c r="MH108" s="13"/>
      <c r="MI108" s="13"/>
      <c r="MJ108" s="13"/>
      <c r="MK108" s="13"/>
      <c r="ML108" s="13">
        <v>1</v>
      </c>
      <c r="MM108" s="13"/>
      <c r="MN108" s="13">
        <v>1</v>
      </c>
      <c r="MO108" s="13"/>
      <c r="MP108" s="13"/>
      <c r="MQ108" s="13">
        <v>1</v>
      </c>
      <c r="MR108" s="13"/>
      <c r="MS108" s="13"/>
      <c r="MT108" s="13">
        <v>1</v>
      </c>
      <c r="MU108" s="13"/>
      <c r="MV108" s="13"/>
      <c r="MW108" s="13"/>
      <c r="MX108" s="13"/>
      <c r="MY108" s="13"/>
      <c r="MZ108" s="13"/>
      <c r="NA108" s="13">
        <v>1</v>
      </c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57">
        <v>24</v>
      </c>
      <c r="NO108" s="13">
        <v>745</v>
      </c>
    </row>
    <row r="109" spans="1:379">
      <c r="A109" s="9" t="s">
        <v>120</v>
      </c>
      <c r="B109" s="235">
        <f t="shared" si="149"/>
        <v>817</v>
      </c>
      <c r="C109" s="235">
        <f t="shared" si="150"/>
        <v>661</v>
      </c>
      <c r="D109" s="235">
        <f t="shared" si="151"/>
        <v>1982</v>
      </c>
      <c r="E109" s="235">
        <f t="shared" si="152"/>
        <v>2021</v>
      </c>
      <c r="F109" s="235">
        <f t="shared" si="153"/>
        <v>6676</v>
      </c>
      <c r="G109" s="235">
        <f t="shared" si="154"/>
        <v>6363</v>
      </c>
      <c r="H109" s="235">
        <f t="shared" si="155"/>
        <v>8264</v>
      </c>
      <c r="I109" s="235">
        <f t="shared" si="156"/>
        <v>7425</v>
      </c>
      <c r="J109" s="235">
        <f t="shared" si="157"/>
        <v>7068</v>
      </c>
      <c r="K109" s="235">
        <f t="shared" si="158"/>
        <v>6404</v>
      </c>
      <c r="L109" s="235">
        <f t="shared" si="159"/>
        <v>4746</v>
      </c>
      <c r="M109" s="235">
        <f t="shared" si="160"/>
        <v>4580</v>
      </c>
      <c r="N109" s="235">
        <f t="shared" si="161"/>
        <v>2541</v>
      </c>
      <c r="O109" s="235">
        <f t="shared" si="162"/>
        <v>2366</v>
      </c>
      <c r="P109" s="235">
        <f t="shared" si="163"/>
        <v>1257</v>
      </c>
      <c r="Q109" s="235">
        <f t="shared" si="164"/>
        <v>1207</v>
      </c>
      <c r="R109" s="235">
        <f t="shared" si="165"/>
        <v>396</v>
      </c>
      <c r="S109" s="235">
        <f t="shared" si="166"/>
        <v>628</v>
      </c>
      <c r="T109" s="235">
        <f t="shared" si="167"/>
        <v>60</v>
      </c>
      <c r="U109" s="235">
        <f t="shared" si="168"/>
        <v>229</v>
      </c>
      <c r="W109" s="16" t="s">
        <v>115</v>
      </c>
      <c r="X109" s="616">
        <f t="shared" si="169"/>
        <v>8</v>
      </c>
      <c r="Y109" s="616">
        <f t="shared" si="170"/>
        <v>5</v>
      </c>
      <c r="Z109" s="616">
        <f t="shared" si="171"/>
        <v>37</v>
      </c>
      <c r="AA109" s="616">
        <f t="shared" si="172"/>
        <v>49</v>
      </c>
      <c r="AB109" s="616">
        <f t="shared" si="173"/>
        <v>166</v>
      </c>
      <c r="AC109" s="616">
        <f t="shared" si="174"/>
        <v>244</v>
      </c>
      <c r="AD109" s="616">
        <f t="shared" si="175"/>
        <v>237</v>
      </c>
      <c r="AE109" s="616">
        <f t="shared" si="176"/>
        <v>212</v>
      </c>
      <c r="AF109" s="616">
        <f t="shared" si="177"/>
        <v>221</v>
      </c>
      <c r="AG109" s="616">
        <f t="shared" si="178"/>
        <v>232</v>
      </c>
      <c r="AH109" s="616">
        <f t="shared" si="179"/>
        <v>171</v>
      </c>
      <c r="AI109" s="616">
        <f t="shared" si="180"/>
        <v>162</v>
      </c>
      <c r="AJ109" s="616">
        <f t="shared" si="181"/>
        <v>128</v>
      </c>
      <c r="AK109" s="616">
        <f t="shared" si="182"/>
        <v>113</v>
      </c>
      <c r="AL109" s="616">
        <f t="shared" si="183"/>
        <v>64</v>
      </c>
      <c r="AM109" s="616">
        <f t="shared" si="184"/>
        <v>69</v>
      </c>
      <c r="AN109" s="616">
        <f t="shared" si="185"/>
        <v>35</v>
      </c>
      <c r="AO109" s="616">
        <f t="shared" si="186"/>
        <v>37</v>
      </c>
      <c r="AP109" s="616">
        <f t="shared" si="187"/>
        <v>8</v>
      </c>
      <c r="AQ109" s="616">
        <f t="shared" si="188"/>
        <v>10</v>
      </c>
      <c r="AR109" s="616">
        <f t="shared" si="189"/>
        <v>16</v>
      </c>
      <c r="AT109" s="16" t="s">
        <v>115</v>
      </c>
      <c r="AU109" s="13"/>
      <c r="AV109" s="13"/>
      <c r="AW109" s="13"/>
      <c r="AX109" s="13">
        <v>1</v>
      </c>
      <c r="AY109" s="13"/>
      <c r="AZ109" s="13"/>
      <c r="BA109" s="13"/>
      <c r="BB109" s="13">
        <v>2</v>
      </c>
      <c r="BC109" s="13">
        <v>2</v>
      </c>
      <c r="BD109" s="13"/>
      <c r="BE109" s="13">
        <v>3</v>
      </c>
      <c r="BF109" s="13">
        <v>3</v>
      </c>
      <c r="BG109" s="13">
        <v>1</v>
      </c>
      <c r="BH109" s="13">
        <v>2</v>
      </c>
      <c r="BI109" s="13">
        <v>4</v>
      </c>
      <c r="BJ109" s="13">
        <v>4</v>
      </c>
      <c r="BK109" s="13">
        <v>5</v>
      </c>
      <c r="BL109" s="13">
        <v>8</v>
      </c>
      <c r="BM109" s="13">
        <v>8</v>
      </c>
      <c r="BN109" s="13">
        <v>11</v>
      </c>
      <c r="BO109" s="13">
        <v>18</v>
      </c>
      <c r="BP109" s="13">
        <v>20</v>
      </c>
      <c r="BQ109" s="13">
        <v>20</v>
      </c>
      <c r="BR109" s="13">
        <v>23</v>
      </c>
      <c r="BS109" s="13">
        <v>27</v>
      </c>
      <c r="BT109" s="13">
        <v>25</v>
      </c>
      <c r="BU109" s="13">
        <v>35</v>
      </c>
      <c r="BV109" s="13">
        <v>22</v>
      </c>
      <c r="BW109" s="13">
        <v>24</v>
      </c>
      <c r="BX109" s="13">
        <v>30</v>
      </c>
      <c r="BY109" s="13">
        <v>23</v>
      </c>
      <c r="BZ109" s="13">
        <v>20</v>
      </c>
      <c r="CA109" s="13">
        <v>18</v>
      </c>
      <c r="CB109" s="13">
        <v>27</v>
      </c>
      <c r="CC109" s="13">
        <v>18</v>
      </c>
      <c r="CD109" s="13">
        <v>21</v>
      </c>
      <c r="CE109" s="13">
        <v>14</v>
      </c>
      <c r="CF109" s="13">
        <v>29</v>
      </c>
      <c r="CG109" s="13">
        <v>18</v>
      </c>
      <c r="CH109" s="13">
        <v>24</v>
      </c>
      <c r="CI109" s="13">
        <v>19</v>
      </c>
      <c r="CJ109" s="13">
        <v>21</v>
      </c>
      <c r="CK109" s="13">
        <v>30</v>
      </c>
      <c r="CL109" s="13">
        <v>29</v>
      </c>
      <c r="CM109" s="13">
        <v>21</v>
      </c>
      <c r="CN109" s="13">
        <v>25</v>
      </c>
      <c r="CO109" s="13">
        <v>19</v>
      </c>
      <c r="CP109" s="13">
        <v>24</v>
      </c>
      <c r="CQ109" s="13">
        <v>27</v>
      </c>
      <c r="CR109" s="13">
        <v>17</v>
      </c>
      <c r="CS109" s="13">
        <v>19</v>
      </c>
      <c r="CT109" s="13">
        <v>18</v>
      </c>
      <c r="CU109" s="13">
        <v>19</v>
      </c>
      <c r="CV109" s="13">
        <v>13</v>
      </c>
      <c r="CW109" s="13">
        <v>10</v>
      </c>
      <c r="CX109" s="13">
        <v>9</v>
      </c>
      <c r="CY109" s="13">
        <v>24</v>
      </c>
      <c r="CZ109" s="13">
        <v>19</v>
      </c>
      <c r="DA109" s="13">
        <v>16</v>
      </c>
      <c r="DB109" s="13">
        <v>15</v>
      </c>
      <c r="DC109" s="13">
        <v>14</v>
      </c>
      <c r="DD109" s="13">
        <v>12</v>
      </c>
      <c r="DE109" s="13">
        <v>11</v>
      </c>
      <c r="DF109" s="13">
        <v>7</v>
      </c>
      <c r="DG109" s="13">
        <v>15</v>
      </c>
      <c r="DH109" s="13">
        <v>9</v>
      </c>
      <c r="DI109" s="13">
        <v>11</v>
      </c>
      <c r="DJ109" s="13">
        <v>11</v>
      </c>
      <c r="DK109" s="13">
        <v>13</v>
      </c>
      <c r="DL109" s="13">
        <v>10</v>
      </c>
      <c r="DM109" s="13">
        <v>7</v>
      </c>
      <c r="DN109" s="13">
        <v>7</v>
      </c>
      <c r="DO109" s="13">
        <v>9</v>
      </c>
      <c r="DP109" s="13">
        <v>1</v>
      </c>
      <c r="DQ109" s="13">
        <v>12</v>
      </c>
      <c r="DR109" s="13">
        <v>10</v>
      </c>
      <c r="DS109" s="13">
        <v>6</v>
      </c>
      <c r="DT109" s="13">
        <v>7</v>
      </c>
      <c r="DU109" s="13">
        <v>7</v>
      </c>
      <c r="DV109" s="13">
        <v>3</v>
      </c>
      <c r="DW109" s="13">
        <v>3</v>
      </c>
      <c r="DX109" s="13">
        <v>7</v>
      </c>
      <c r="DY109" s="13">
        <v>5</v>
      </c>
      <c r="DZ109" s="13">
        <v>2</v>
      </c>
      <c r="EA109" s="13">
        <v>4</v>
      </c>
      <c r="EB109" s="13">
        <v>4</v>
      </c>
      <c r="EC109" s="13">
        <v>7</v>
      </c>
      <c r="ED109" s="13">
        <v>1</v>
      </c>
      <c r="EE109" s="13">
        <v>4</v>
      </c>
      <c r="EF109" s="13"/>
      <c r="EG109" s="13"/>
      <c r="EH109" s="13">
        <v>2</v>
      </c>
      <c r="EI109" s="13">
        <v>3</v>
      </c>
      <c r="EJ109" s="13">
        <v>3</v>
      </c>
      <c r="EK109" s="13"/>
      <c r="EL109" s="13">
        <v>1</v>
      </c>
      <c r="EM109" s="13">
        <v>1</v>
      </c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>
        <v>1</v>
      </c>
      <c r="FC109" s="57">
        <v>1134</v>
      </c>
      <c r="FD109" s="13">
        <v>1134</v>
      </c>
      <c r="FE109" s="16" t="s">
        <v>115</v>
      </c>
      <c r="FF109" s="13"/>
      <c r="FG109" s="13">
        <v>1</v>
      </c>
      <c r="FH109" s="13"/>
      <c r="FI109" s="13">
        <v>1</v>
      </c>
      <c r="FJ109" s="13">
        <v>1</v>
      </c>
      <c r="FK109" s="13"/>
      <c r="FL109" s="13">
        <v>2</v>
      </c>
      <c r="FM109" s="13"/>
      <c r="FN109" s="13">
        <v>2</v>
      </c>
      <c r="FO109" s="13">
        <v>1</v>
      </c>
      <c r="FP109" s="13">
        <v>1</v>
      </c>
      <c r="FQ109" s="13"/>
      <c r="FR109" s="13">
        <v>1</v>
      </c>
      <c r="FS109" s="13">
        <v>1</v>
      </c>
      <c r="FT109" s="13"/>
      <c r="FU109" s="13">
        <v>3</v>
      </c>
      <c r="FV109" s="13">
        <v>4</v>
      </c>
      <c r="FW109" s="13">
        <v>11</v>
      </c>
      <c r="FX109" s="13">
        <v>6</v>
      </c>
      <c r="FY109" s="13">
        <v>10</v>
      </c>
      <c r="FZ109" s="13">
        <v>13</v>
      </c>
      <c r="GA109" s="13">
        <v>26</v>
      </c>
      <c r="GB109" s="13">
        <v>12</v>
      </c>
      <c r="GC109" s="13">
        <v>15</v>
      </c>
      <c r="GD109" s="13">
        <v>8</v>
      </c>
      <c r="GE109" s="13">
        <v>12</v>
      </c>
      <c r="GF109" s="13">
        <v>17</v>
      </c>
      <c r="GG109" s="13">
        <v>22</v>
      </c>
      <c r="GH109" s="13">
        <v>21</v>
      </c>
      <c r="GI109" s="13">
        <v>20</v>
      </c>
      <c r="GJ109" s="13">
        <v>23</v>
      </c>
      <c r="GK109" s="13">
        <v>30</v>
      </c>
      <c r="GL109" s="13">
        <v>19</v>
      </c>
      <c r="GM109" s="13">
        <v>24</v>
      </c>
      <c r="GN109" s="13">
        <v>17</v>
      </c>
      <c r="GO109" s="13">
        <v>27</v>
      </c>
      <c r="GP109" s="13">
        <v>27</v>
      </c>
      <c r="GQ109" s="13">
        <v>25</v>
      </c>
      <c r="GR109" s="13">
        <v>25</v>
      </c>
      <c r="GS109" s="13">
        <v>20</v>
      </c>
      <c r="GT109" s="13">
        <v>24</v>
      </c>
      <c r="GU109" s="13">
        <v>31</v>
      </c>
      <c r="GV109" s="13">
        <v>24</v>
      </c>
      <c r="GW109" s="13">
        <v>31</v>
      </c>
      <c r="GX109" s="13">
        <v>21</v>
      </c>
      <c r="GY109" s="13">
        <v>20</v>
      </c>
      <c r="GZ109" s="13">
        <v>22</v>
      </c>
      <c r="HA109" s="13">
        <v>23</v>
      </c>
      <c r="HB109" s="13">
        <v>14</v>
      </c>
      <c r="HC109" s="13">
        <v>11</v>
      </c>
      <c r="HD109" s="13">
        <v>18</v>
      </c>
      <c r="HE109" s="13">
        <v>10</v>
      </c>
      <c r="HF109" s="13">
        <v>16</v>
      </c>
      <c r="HG109" s="13">
        <v>18</v>
      </c>
      <c r="HH109" s="13">
        <v>21</v>
      </c>
      <c r="HI109" s="13">
        <v>18</v>
      </c>
      <c r="HJ109" s="13">
        <v>17</v>
      </c>
      <c r="HK109" s="13">
        <v>19</v>
      </c>
      <c r="HL109" s="13">
        <v>18</v>
      </c>
      <c r="HM109" s="13">
        <v>16</v>
      </c>
      <c r="HN109" s="13">
        <v>16</v>
      </c>
      <c r="HO109" s="13">
        <v>19</v>
      </c>
      <c r="HP109" s="13">
        <v>10</v>
      </c>
      <c r="HQ109" s="13">
        <v>18</v>
      </c>
      <c r="HR109" s="13">
        <v>11</v>
      </c>
      <c r="HS109" s="13">
        <v>7</v>
      </c>
      <c r="HT109" s="13">
        <v>15</v>
      </c>
      <c r="HU109" s="13">
        <v>7</v>
      </c>
      <c r="HV109" s="13">
        <v>11</v>
      </c>
      <c r="HW109" s="13">
        <v>14</v>
      </c>
      <c r="HX109" s="13">
        <v>11</v>
      </c>
      <c r="HY109" s="13">
        <v>8</v>
      </c>
      <c r="HZ109" s="13">
        <v>7</v>
      </c>
      <c r="IA109" s="13">
        <v>7</v>
      </c>
      <c r="IB109" s="13">
        <v>10</v>
      </c>
      <c r="IC109" s="13">
        <v>4</v>
      </c>
      <c r="ID109" s="13">
        <v>8</v>
      </c>
      <c r="IE109" s="13">
        <v>2</v>
      </c>
      <c r="IF109" s="13">
        <v>2</v>
      </c>
      <c r="IG109" s="13">
        <v>5</v>
      </c>
      <c r="IH109" s="13">
        <v>5</v>
      </c>
      <c r="II109" s="13">
        <v>3</v>
      </c>
      <c r="IJ109" s="13">
        <v>2</v>
      </c>
      <c r="IK109" s="13">
        <v>9</v>
      </c>
      <c r="IL109" s="13">
        <v>3</v>
      </c>
      <c r="IM109" s="13">
        <v>3</v>
      </c>
      <c r="IN109" s="13">
        <v>7</v>
      </c>
      <c r="IO109" s="13">
        <v>1</v>
      </c>
      <c r="IP109" s="13">
        <v>1</v>
      </c>
      <c r="IQ109" s="13">
        <v>1</v>
      </c>
      <c r="IR109" s="13">
        <v>6</v>
      </c>
      <c r="IS109" s="13"/>
      <c r="IT109" s="13"/>
      <c r="IU109" s="13"/>
      <c r="IV109" s="13">
        <v>1</v>
      </c>
      <c r="IW109" s="13"/>
      <c r="IX109" s="13"/>
      <c r="IY109" s="13"/>
      <c r="IZ109" s="13">
        <v>1</v>
      </c>
      <c r="JA109" s="13"/>
      <c r="JB109" s="13"/>
      <c r="JC109" s="13"/>
      <c r="JD109" s="13"/>
      <c r="JE109" s="13"/>
      <c r="JF109" s="13"/>
      <c r="JG109" s="13"/>
      <c r="JH109" s="13"/>
      <c r="JI109" s="57">
        <v>1075</v>
      </c>
      <c r="JJ109" s="13"/>
      <c r="JK109" s="13"/>
      <c r="JL109" s="13"/>
      <c r="JM109" s="13"/>
      <c r="JN109" s="13"/>
      <c r="JO109" s="13"/>
      <c r="JP109" s="13">
        <v>1</v>
      </c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>
        <v>2</v>
      </c>
      <c r="KB109" s="13"/>
      <c r="KC109" s="13"/>
      <c r="KD109" s="13"/>
      <c r="KE109" s="13"/>
      <c r="KF109" s="13"/>
      <c r="KG109" s="13"/>
      <c r="KH109" s="13"/>
      <c r="KI109" s="13"/>
      <c r="KJ109" s="13"/>
      <c r="KK109" s="13">
        <v>1</v>
      </c>
      <c r="KL109" s="13"/>
      <c r="KM109" s="13"/>
      <c r="KN109" s="13"/>
      <c r="KO109" s="13"/>
      <c r="KP109" s="13"/>
      <c r="KQ109" s="13"/>
      <c r="KR109" s="13"/>
      <c r="KS109" s="13">
        <v>1</v>
      </c>
      <c r="KT109" s="13"/>
      <c r="KU109" s="13"/>
      <c r="KV109" s="13">
        <v>1</v>
      </c>
      <c r="KW109" s="13"/>
      <c r="KX109" s="13"/>
      <c r="KY109" s="13">
        <v>2</v>
      </c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>
        <v>1</v>
      </c>
      <c r="MG109" s="13"/>
      <c r="MH109" s="13"/>
      <c r="MI109" s="13"/>
      <c r="MJ109" s="13"/>
      <c r="MK109" s="13"/>
      <c r="ML109" s="13"/>
      <c r="MM109" s="13">
        <v>1</v>
      </c>
      <c r="MN109" s="13"/>
      <c r="MO109" s="13"/>
      <c r="MP109" s="13"/>
      <c r="MQ109" s="13"/>
      <c r="MR109" s="13"/>
      <c r="MS109" s="13">
        <v>1</v>
      </c>
      <c r="MT109" s="13"/>
      <c r="MU109" s="13"/>
      <c r="MV109" s="13"/>
      <c r="MW109" s="13">
        <v>1</v>
      </c>
      <c r="MX109" s="13"/>
      <c r="MY109" s="13"/>
      <c r="MZ109" s="13"/>
      <c r="NA109" s="13">
        <v>1</v>
      </c>
      <c r="NB109" s="13"/>
      <c r="NC109" s="13">
        <v>2</v>
      </c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57">
        <v>15</v>
      </c>
      <c r="NO109" s="13">
        <v>1090</v>
      </c>
    </row>
    <row r="110" spans="1:379">
      <c r="A110" s="9" t="s">
        <v>208</v>
      </c>
      <c r="B110" s="235">
        <f t="shared" si="149"/>
        <v>215</v>
      </c>
      <c r="C110" s="235">
        <f t="shared" si="150"/>
        <v>202</v>
      </c>
      <c r="D110" s="235">
        <f t="shared" si="151"/>
        <v>516</v>
      </c>
      <c r="E110" s="235">
        <f t="shared" si="152"/>
        <v>546</v>
      </c>
      <c r="F110" s="235">
        <f t="shared" si="153"/>
        <v>1540</v>
      </c>
      <c r="G110" s="235">
        <f t="shared" si="154"/>
        <v>1466</v>
      </c>
      <c r="H110" s="235">
        <f t="shared" si="155"/>
        <v>1673</v>
      </c>
      <c r="I110" s="235">
        <f t="shared" si="156"/>
        <v>1612</v>
      </c>
      <c r="J110" s="235">
        <f t="shared" si="157"/>
        <v>1427</v>
      </c>
      <c r="K110" s="235">
        <f t="shared" si="158"/>
        <v>1431</v>
      </c>
      <c r="L110" s="235">
        <f t="shared" si="159"/>
        <v>1089</v>
      </c>
      <c r="M110" s="235">
        <f t="shared" si="160"/>
        <v>1040</v>
      </c>
      <c r="N110" s="235">
        <f t="shared" si="161"/>
        <v>611</v>
      </c>
      <c r="O110" s="235">
        <f t="shared" si="162"/>
        <v>528</v>
      </c>
      <c r="P110" s="235">
        <f t="shared" si="163"/>
        <v>301</v>
      </c>
      <c r="Q110" s="235">
        <f t="shared" si="164"/>
        <v>270</v>
      </c>
      <c r="R110" s="235">
        <f t="shared" si="165"/>
        <v>111</v>
      </c>
      <c r="S110" s="235">
        <f t="shared" si="166"/>
        <v>173</v>
      </c>
      <c r="T110" s="235">
        <f t="shared" si="167"/>
        <v>23</v>
      </c>
      <c r="U110" s="235">
        <f t="shared" si="168"/>
        <v>57</v>
      </c>
      <c r="W110" s="16" t="s">
        <v>116</v>
      </c>
      <c r="X110" s="616">
        <f t="shared" si="169"/>
        <v>38</v>
      </c>
      <c r="Y110" s="616">
        <f t="shared" si="170"/>
        <v>48</v>
      </c>
      <c r="Z110" s="616">
        <f t="shared" si="171"/>
        <v>88</v>
      </c>
      <c r="AA110" s="616">
        <f t="shared" si="172"/>
        <v>127</v>
      </c>
      <c r="AB110" s="616">
        <f t="shared" si="173"/>
        <v>189</v>
      </c>
      <c r="AC110" s="616">
        <f t="shared" si="174"/>
        <v>249</v>
      </c>
      <c r="AD110" s="616">
        <f t="shared" si="175"/>
        <v>194</v>
      </c>
      <c r="AE110" s="616">
        <f t="shared" si="176"/>
        <v>233</v>
      </c>
      <c r="AF110" s="616">
        <f t="shared" si="177"/>
        <v>180</v>
      </c>
      <c r="AG110" s="616">
        <f t="shared" si="178"/>
        <v>244</v>
      </c>
      <c r="AH110" s="616">
        <f t="shared" si="179"/>
        <v>120</v>
      </c>
      <c r="AI110" s="616">
        <f t="shared" si="180"/>
        <v>172</v>
      </c>
      <c r="AJ110" s="616">
        <f t="shared" si="181"/>
        <v>115</v>
      </c>
      <c r="AK110" s="616">
        <f t="shared" si="182"/>
        <v>113</v>
      </c>
      <c r="AL110" s="616">
        <f t="shared" si="183"/>
        <v>60</v>
      </c>
      <c r="AM110" s="616">
        <f t="shared" si="184"/>
        <v>77</v>
      </c>
      <c r="AN110" s="616">
        <f t="shared" si="185"/>
        <v>35</v>
      </c>
      <c r="AO110" s="616">
        <f t="shared" si="186"/>
        <v>38</v>
      </c>
      <c r="AP110" s="616">
        <f t="shared" si="187"/>
        <v>8</v>
      </c>
      <c r="AQ110" s="616">
        <f t="shared" si="188"/>
        <v>18</v>
      </c>
      <c r="AR110" s="616">
        <f t="shared" si="189"/>
        <v>39</v>
      </c>
      <c r="AT110" s="16" t="s">
        <v>116</v>
      </c>
      <c r="AU110" s="13">
        <v>8</v>
      </c>
      <c r="AV110" s="13">
        <v>6</v>
      </c>
      <c r="AW110" s="13">
        <v>9</v>
      </c>
      <c r="AX110" s="13">
        <v>2</v>
      </c>
      <c r="AY110" s="13">
        <v>3</v>
      </c>
      <c r="AZ110" s="13">
        <v>4</v>
      </c>
      <c r="BA110" s="13">
        <v>3</v>
      </c>
      <c r="BB110" s="13">
        <v>5</v>
      </c>
      <c r="BC110" s="13">
        <v>4</v>
      </c>
      <c r="BD110" s="13">
        <v>4</v>
      </c>
      <c r="BE110" s="13">
        <v>5</v>
      </c>
      <c r="BF110" s="13">
        <v>4</v>
      </c>
      <c r="BG110" s="13">
        <v>9</v>
      </c>
      <c r="BH110" s="13">
        <v>10</v>
      </c>
      <c r="BI110" s="13">
        <v>15</v>
      </c>
      <c r="BJ110" s="13">
        <v>21</v>
      </c>
      <c r="BK110" s="13">
        <v>12</v>
      </c>
      <c r="BL110" s="13">
        <v>18</v>
      </c>
      <c r="BM110" s="13">
        <v>20</v>
      </c>
      <c r="BN110" s="13">
        <v>13</v>
      </c>
      <c r="BO110" s="13">
        <v>20</v>
      </c>
      <c r="BP110" s="13">
        <v>29</v>
      </c>
      <c r="BQ110" s="13">
        <v>20</v>
      </c>
      <c r="BR110" s="13">
        <v>29</v>
      </c>
      <c r="BS110" s="13">
        <v>22</v>
      </c>
      <c r="BT110" s="13">
        <v>25</v>
      </c>
      <c r="BU110" s="13">
        <v>27</v>
      </c>
      <c r="BV110" s="13">
        <v>27</v>
      </c>
      <c r="BW110" s="13">
        <v>23</v>
      </c>
      <c r="BX110" s="13">
        <v>27</v>
      </c>
      <c r="BY110" s="13">
        <v>23</v>
      </c>
      <c r="BZ110" s="13">
        <v>19</v>
      </c>
      <c r="CA110" s="13">
        <v>17</v>
      </c>
      <c r="CB110" s="13">
        <v>18</v>
      </c>
      <c r="CC110" s="13">
        <v>21</v>
      </c>
      <c r="CD110" s="13">
        <v>26</v>
      </c>
      <c r="CE110" s="13">
        <v>23</v>
      </c>
      <c r="CF110" s="13">
        <v>32</v>
      </c>
      <c r="CG110" s="13">
        <v>22</v>
      </c>
      <c r="CH110" s="13">
        <v>32</v>
      </c>
      <c r="CI110" s="13">
        <v>32</v>
      </c>
      <c r="CJ110" s="13">
        <v>38</v>
      </c>
      <c r="CK110" s="13">
        <v>18</v>
      </c>
      <c r="CL110" s="13">
        <v>17</v>
      </c>
      <c r="CM110" s="13">
        <v>21</v>
      </c>
      <c r="CN110" s="13">
        <v>21</v>
      </c>
      <c r="CO110" s="13">
        <v>27</v>
      </c>
      <c r="CP110" s="13">
        <v>25</v>
      </c>
      <c r="CQ110" s="13">
        <v>20</v>
      </c>
      <c r="CR110" s="13">
        <v>25</v>
      </c>
      <c r="CS110" s="13">
        <v>17</v>
      </c>
      <c r="CT110" s="13">
        <v>18</v>
      </c>
      <c r="CU110" s="13">
        <v>16</v>
      </c>
      <c r="CV110" s="13">
        <v>17</v>
      </c>
      <c r="CW110" s="13">
        <v>13</v>
      </c>
      <c r="CX110" s="13">
        <v>17</v>
      </c>
      <c r="CY110" s="13">
        <v>15</v>
      </c>
      <c r="CZ110" s="13">
        <v>25</v>
      </c>
      <c r="DA110" s="13">
        <v>20</v>
      </c>
      <c r="DB110" s="13">
        <v>14</v>
      </c>
      <c r="DC110" s="13">
        <v>17</v>
      </c>
      <c r="DD110" s="13">
        <v>12</v>
      </c>
      <c r="DE110" s="13">
        <v>13</v>
      </c>
      <c r="DF110" s="13">
        <v>17</v>
      </c>
      <c r="DG110" s="13">
        <v>9</v>
      </c>
      <c r="DH110" s="13">
        <v>9</v>
      </c>
      <c r="DI110" s="13">
        <v>13</v>
      </c>
      <c r="DJ110" s="13">
        <v>10</v>
      </c>
      <c r="DK110" s="13">
        <v>5</v>
      </c>
      <c r="DL110" s="13">
        <v>8</v>
      </c>
      <c r="DM110" s="13">
        <v>10</v>
      </c>
      <c r="DN110" s="13">
        <v>8</v>
      </c>
      <c r="DO110" s="13">
        <v>8</v>
      </c>
      <c r="DP110" s="13">
        <v>5</v>
      </c>
      <c r="DQ110" s="13">
        <v>8</v>
      </c>
      <c r="DR110" s="13">
        <v>6</v>
      </c>
      <c r="DS110" s="13">
        <v>7</v>
      </c>
      <c r="DT110" s="13">
        <v>12</v>
      </c>
      <c r="DU110" s="13">
        <v>8</v>
      </c>
      <c r="DV110" s="13">
        <v>5</v>
      </c>
      <c r="DW110" s="13">
        <v>2</v>
      </c>
      <c r="DX110" s="13">
        <v>3</v>
      </c>
      <c r="DY110" s="13">
        <v>3</v>
      </c>
      <c r="DZ110" s="13">
        <v>5</v>
      </c>
      <c r="EA110" s="13">
        <v>4</v>
      </c>
      <c r="EB110" s="13">
        <v>5</v>
      </c>
      <c r="EC110" s="13">
        <v>3</v>
      </c>
      <c r="ED110" s="13">
        <v>4</v>
      </c>
      <c r="EE110" s="13">
        <v>5</v>
      </c>
      <c r="EF110" s="13">
        <v>4</v>
      </c>
      <c r="EG110" s="13">
        <v>4</v>
      </c>
      <c r="EH110" s="13">
        <v>4</v>
      </c>
      <c r="EI110" s="13">
        <v>3</v>
      </c>
      <c r="EJ110" s="13"/>
      <c r="EK110" s="13"/>
      <c r="EL110" s="13">
        <v>2</v>
      </c>
      <c r="EM110" s="13">
        <v>1</v>
      </c>
      <c r="EN110" s="13">
        <v>3</v>
      </c>
      <c r="EO110" s="13"/>
      <c r="EP110" s="13"/>
      <c r="EQ110" s="13">
        <v>1</v>
      </c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57">
        <v>1319</v>
      </c>
      <c r="FD110" s="13">
        <v>1319</v>
      </c>
      <c r="FE110" s="16" t="s">
        <v>116</v>
      </c>
      <c r="FF110" s="13">
        <v>1</v>
      </c>
      <c r="FG110" s="13">
        <v>8</v>
      </c>
      <c r="FH110" s="13">
        <v>2</v>
      </c>
      <c r="FI110" s="13">
        <v>5</v>
      </c>
      <c r="FJ110" s="13">
        <v>2</v>
      </c>
      <c r="FK110" s="13">
        <v>5</v>
      </c>
      <c r="FL110" s="13">
        <v>6</v>
      </c>
      <c r="FM110" s="13">
        <v>3</v>
      </c>
      <c r="FN110" s="13">
        <v>3</v>
      </c>
      <c r="FO110" s="13">
        <v>3</v>
      </c>
      <c r="FP110" s="13">
        <v>4</v>
      </c>
      <c r="FQ110" s="13">
        <v>9</v>
      </c>
      <c r="FR110" s="13">
        <v>4</v>
      </c>
      <c r="FS110" s="13">
        <v>3</v>
      </c>
      <c r="FT110" s="13">
        <v>6</v>
      </c>
      <c r="FU110" s="13">
        <v>12</v>
      </c>
      <c r="FV110" s="13">
        <v>7</v>
      </c>
      <c r="FW110" s="13">
        <v>9</v>
      </c>
      <c r="FX110" s="13">
        <v>21</v>
      </c>
      <c r="FY110" s="13">
        <v>13</v>
      </c>
      <c r="FZ110" s="13">
        <v>14</v>
      </c>
      <c r="GA110" s="13">
        <v>16</v>
      </c>
      <c r="GB110" s="13">
        <v>18</v>
      </c>
      <c r="GC110" s="13">
        <v>12</v>
      </c>
      <c r="GD110" s="13">
        <v>19</v>
      </c>
      <c r="GE110" s="13">
        <v>22</v>
      </c>
      <c r="GF110" s="13">
        <v>22</v>
      </c>
      <c r="GG110" s="13">
        <v>18</v>
      </c>
      <c r="GH110" s="13">
        <v>24</v>
      </c>
      <c r="GI110" s="13">
        <v>24</v>
      </c>
      <c r="GJ110" s="13">
        <v>21</v>
      </c>
      <c r="GK110" s="13">
        <v>29</v>
      </c>
      <c r="GL110" s="13">
        <v>19</v>
      </c>
      <c r="GM110" s="13">
        <v>20</v>
      </c>
      <c r="GN110" s="13">
        <v>16</v>
      </c>
      <c r="GO110" s="13">
        <v>23</v>
      </c>
      <c r="GP110" s="13">
        <v>19</v>
      </c>
      <c r="GQ110" s="13">
        <v>12</v>
      </c>
      <c r="GR110" s="13">
        <v>16</v>
      </c>
      <c r="GS110" s="13">
        <v>19</v>
      </c>
      <c r="GT110" s="13">
        <v>28</v>
      </c>
      <c r="GU110" s="13">
        <v>23</v>
      </c>
      <c r="GV110" s="13">
        <v>20</v>
      </c>
      <c r="GW110" s="13">
        <v>21</v>
      </c>
      <c r="GX110" s="13">
        <v>19</v>
      </c>
      <c r="GY110" s="13">
        <v>15</v>
      </c>
      <c r="GZ110" s="13">
        <v>17</v>
      </c>
      <c r="HA110" s="13">
        <v>12</v>
      </c>
      <c r="HB110" s="13">
        <v>11</v>
      </c>
      <c r="HC110" s="13">
        <v>14</v>
      </c>
      <c r="HD110" s="13">
        <v>14</v>
      </c>
      <c r="HE110" s="13">
        <v>12</v>
      </c>
      <c r="HF110" s="13">
        <v>12</v>
      </c>
      <c r="HG110" s="13">
        <v>9</v>
      </c>
      <c r="HH110" s="13">
        <v>10</v>
      </c>
      <c r="HI110" s="13">
        <v>15</v>
      </c>
      <c r="HJ110" s="13">
        <v>18</v>
      </c>
      <c r="HK110" s="13">
        <v>5</v>
      </c>
      <c r="HL110" s="13">
        <v>10</v>
      </c>
      <c r="HM110" s="13">
        <v>15</v>
      </c>
      <c r="HN110" s="13">
        <v>12</v>
      </c>
      <c r="HO110" s="13">
        <v>15</v>
      </c>
      <c r="HP110" s="13">
        <v>11</v>
      </c>
      <c r="HQ110" s="13">
        <v>15</v>
      </c>
      <c r="HR110" s="13">
        <v>17</v>
      </c>
      <c r="HS110" s="13">
        <v>5</v>
      </c>
      <c r="HT110" s="13">
        <v>13</v>
      </c>
      <c r="HU110" s="13">
        <v>12</v>
      </c>
      <c r="HV110" s="13">
        <v>8</v>
      </c>
      <c r="HW110" s="13">
        <v>7</v>
      </c>
      <c r="HX110" s="13">
        <v>6</v>
      </c>
      <c r="HY110" s="13">
        <v>8</v>
      </c>
      <c r="HZ110" s="13">
        <v>6</v>
      </c>
      <c r="IA110" s="13">
        <v>2</v>
      </c>
      <c r="IB110" s="13">
        <v>7</v>
      </c>
      <c r="IC110" s="13">
        <v>8</v>
      </c>
      <c r="ID110" s="13">
        <v>7</v>
      </c>
      <c r="IE110" s="13">
        <v>3</v>
      </c>
      <c r="IF110" s="13">
        <v>7</v>
      </c>
      <c r="IG110" s="13">
        <v>6</v>
      </c>
      <c r="IH110" s="13">
        <v>8</v>
      </c>
      <c r="II110" s="13">
        <v>4</v>
      </c>
      <c r="IJ110" s="13">
        <v>4</v>
      </c>
      <c r="IK110" s="13">
        <v>3</v>
      </c>
      <c r="IL110" s="13">
        <v>3</v>
      </c>
      <c r="IM110" s="13">
        <v>5</v>
      </c>
      <c r="IN110" s="13">
        <v>4</v>
      </c>
      <c r="IO110" s="13">
        <v>2</v>
      </c>
      <c r="IP110" s="13">
        <v>1</v>
      </c>
      <c r="IQ110" s="13">
        <v>1</v>
      </c>
      <c r="IR110" s="13">
        <v>4</v>
      </c>
      <c r="IS110" s="13">
        <v>1</v>
      </c>
      <c r="IT110" s="13"/>
      <c r="IU110" s="13">
        <v>1</v>
      </c>
      <c r="IV110" s="13"/>
      <c r="IW110" s="13"/>
      <c r="IX110" s="13">
        <v>2</v>
      </c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57">
        <v>1027</v>
      </c>
      <c r="JJ110" s="13"/>
      <c r="JK110" s="13">
        <v>3</v>
      </c>
      <c r="JL110" s="13"/>
      <c r="JM110" s="13"/>
      <c r="JN110" s="13">
        <v>1</v>
      </c>
      <c r="JO110" s="13">
        <v>1</v>
      </c>
      <c r="JP110" s="13"/>
      <c r="JQ110" s="13">
        <v>1</v>
      </c>
      <c r="JR110" s="13"/>
      <c r="JS110" s="13"/>
      <c r="JT110" s="13"/>
      <c r="JU110" s="13">
        <v>1</v>
      </c>
      <c r="JV110" s="13">
        <v>1</v>
      </c>
      <c r="JW110" s="13">
        <v>2</v>
      </c>
      <c r="JX110" s="13"/>
      <c r="JY110" s="13"/>
      <c r="JZ110" s="13"/>
      <c r="KA110" s="13"/>
      <c r="KB110" s="13"/>
      <c r="KC110" s="13">
        <v>1</v>
      </c>
      <c r="KD110" s="13">
        <v>1</v>
      </c>
      <c r="KE110" s="13"/>
      <c r="KF110" s="13">
        <v>1</v>
      </c>
      <c r="KG110" s="13"/>
      <c r="KH110" s="13"/>
      <c r="KI110" s="13"/>
      <c r="KJ110" s="13"/>
      <c r="KK110" s="13"/>
      <c r="KL110" s="13"/>
      <c r="KM110" s="13"/>
      <c r="KN110" s="13"/>
      <c r="KO110" s="13"/>
      <c r="KP110" s="13">
        <v>3</v>
      </c>
      <c r="KQ110" s="13">
        <v>1</v>
      </c>
      <c r="KR110" s="13">
        <v>2</v>
      </c>
      <c r="KS110" s="13">
        <v>1</v>
      </c>
      <c r="KT110" s="13"/>
      <c r="KU110" s="13"/>
      <c r="KV110" s="13">
        <v>1</v>
      </c>
      <c r="KW110" s="13"/>
      <c r="KX110" s="13"/>
      <c r="KY110" s="13">
        <v>1</v>
      </c>
      <c r="KZ110" s="13">
        <v>1</v>
      </c>
      <c r="LA110" s="13"/>
      <c r="LB110" s="13"/>
      <c r="LC110" s="13"/>
      <c r="LD110" s="13"/>
      <c r="LE110" s="13"/>
      <c r="LF110" s="13">
        <v>1</v>
      </c>
      <c r="LG110" s="13"/>
      <c r="LH110" s="13"/>
      <c r="LI110" s="13"/>
      <c r="LJ110" s="13">
        <v>1</v>
      </c>
      <c r="LK110" s="13"/>
      <c r="LL110" s="13"/>
      <c r="LM110" s="13">
        <v>1</v>
      </c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>
        <v>2</v>
      </c>
      <c r="MG110" s="13"/>
      <c r="MH110" s="13">
        <v>1</v>
      </c>
      <c r="MI110" s="13"/>
      <c r="MJ110" s="13"/>
      <c r="MK110" s="13"/>
      <c r="ML110" s="13"/>
      <c r="MM110" s="13"/>
      <c r="MN110" s="13">
        <v>1</v>
      </c>
      <c r="MO110" s="13">
        <v>1</v>
      </c>
      <c r="MP110" s="13">
        <v>1</v>
      </c>
      <c r="MQ110" s="13">
        <v>1</v>
      </c>
      <c r="MR110" s="13">
        <v>1</v>
      </c>
      <c r="MS110" s="13"/>
      <c r="MT110" s="13"/>
      <c r="MU110" s="13">
        <v>1</v>
      </c>
      <c r="MV110" s="13"/>
      <c r="MW110" s="13"/>
      <c r="MX110" s="13">
        <v>1</v>
      </c>
      <c r="MY110" s="13">
        <v>1</v>
      </c>
      <c r="MZ110" s="13"/>
      <c r="NA110" s="13"/>
      <c r="NB110" s="13">
        <v>1</v>
      </c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>
        <v>1</v>
      </c>
      <c r="NN110" s="57">
        <v>39</v>
      </c>
      <c r="NO110" s="13">
        <v>1066</v>
      </c>
    </row>
    <row r="111" spans="1:379">
      <c r="A111" s="8" t="s">
        <v>122</v>
      </c>
      <c r="B111" s="235">
        <f t="shared" si="149"/>
        <v>44</v>
      </c>
      <c r="C111" s="235">
        <f t="shared" si="150"/>
        <v>49</v>
      </c>
      <c r="D111" s="235">
        <f t="shared" si="151"/>
        <v>95</v>
      </c>
      <c r="E111" s="235">
        <f t="shared" si="152"/>
        <v>120</v>
      </c>
      <c r="F111" s="235">
        <f t="shared" si="153"/>
        <v>213</v>
      </c>
      <c r="G111" s="235">
        <f t="shared" si="154"/>
        <v>233</v>
      </c>
      <c r="H111" s="235">
        <f t="shared" si="155"/>
        <v>233</v>
      </c>
      <c r="I111" s="235">
        <f t="shared" si="156"/>
        <v>251</v>
      </c>
      <c r="J111" s="235">
        <f t="shared" si="157"/>
        <v>191</v>
      </c>
      <c r="K111" s="235">
        <f t="shared" si="158"/>
        <v>227</v>
      </c>
      <c r="L111" s="235">
        <f t="shared" si="159"/>
        <v>113</v>
      </c>
      <c r="M111" s="235">
        <f t="shared" si="160"/>
        <v>109</v>
      </c>
      <c r="N111" s="235">
        <f t="shared" si="161"/>
        <v>51</v>
      </c>
      <c r="O111" s="235">
        <f t="shared" si="162"/>
        <v>64</v>
      </c>
      <c r="P111" s="235">
        <f t="shared" si="163"/>
        <v>26</v>
      </c>
      <c r="Q111" s="235">
        <f t="shared" si="164"/>
        <v>35</v>
      </c>
      <c r="R111" s="235">
        <f t="shared" si="165"/>
        <v>15</v>
      </c>
      <c r="S111" s="235">
        <f t="shared" si="166"/>
        <v>11</v>
      </c>
      <c r="T111" s="235">
        <f t="shared" si="167"/>
        <v>0</v>
      </c>
      <c r="U111" s="235">
        <f t="shared" si="168"/>
        <v>8</v>
      </c>
      <c r="W111" s="16" t="s">
        <v>282</v>
      </c>
      <c r="X111" s="616">
        <f t="shared" si="169"/>
        <v>18</v>
      </c>
      <c r="Y111" s="616">
        <f t="shared" si="170"/>
        <v>15</v>
      </c>
      <c r="Z111" s="616">
        <f t="shared" si="171"/>
        <v>28</v>
      </c>
      <c r="AA111" s="616">
        <f t="shared" si="172"/>
        <v>41</v>
      </c>
      <c r="AB111" s="616">
        <f t="shared" si="173"/>
        <v>62</v>
      </c>
      <c r="AC111" s="616">
        <f t="shared" si="174"/>
        <v>72</v>
      </c>
      <c r="AD111" s="616">
        <f t="shared" si="175"/>
        <v>66</v>
      </c>
      <c r="AE111" s="616">
        <f t="shared" si="176"/>
        <v>82</v>
      </c>
      <c r="AF111" s="616">
        <f t="shared" si="177"/>
        <v>52</v>
      </c>
      <c r="AG111" s="616">
        <f t="shared" si="178"/>
        <v>63</v>
      </c>
      <c r="AH111" s="616">
        <f t="shared" si="179"/>
        <v>31</v>
      </c>
      <c r="AI111" s="616">
        <f t="shared" si="180"/>
        <v>33</v>
      </c>
      <c r="AJ111" s="616">
        <f t="shared" si="181"/>
        <v>24</v>
      </c>
      <c r="AK111" s="616">
        <f t="shared" si="182"/>
        <v>10</v>
      </c>
      <c r="AL111" s="616">
        <f t="shared" si="183"/>
        <v>11</v>
      </c>
      <c r="AM111" s="616">
        <f t="shared" si="184"/>
        <v>10</v>
      </c>
      <c r="AN111" s="616">
        <f t="shared" si="185"/>
        <v>7</v>
      </c>
      <c r="AO111" s="616">
        <f t="shared" si="186"/>
        <v>7</v>
      </c>
      <c r="AP111" s="616">
        <f t="shared" si="187"/>
        <v>1</v>
      </c>
      <c r="AQ111" s="616">
        <f t="shared" si="188"/>
        <v>4</v>
      </c>
      <c r="AR111" s="616">
        <f t="shared" si="189"/>
        <v>2</v>
      </c>
      <c r="AT111" s="16" t="s">
        <v>282</v>
      </c>
      <c r="AU111" s="13"/>
      <c r="AV111" s="13">
        <v>3</v>
      </c>
      <c r="AW111" s="13">
        <v>1</v>
      </c>
      <c r="AX111" s="13">
        <v>2</v>
      </c>
      <c r="AY111" s="13">
        <v>2</v>
      </c>
      <c r="AZ111" s="13">
        <v>1</v>
      </c>
      <c r="BA111" s="13">
        <v>2</v>
      </c>
      <c r="BB111" s="13">
        <v>2</v>
      </c>
      <c r="BC111" s="13">
        <v>1</v>
      </c>
      <c r="BD111" s="13">
        <v>1</v>
      </c>
      <c r="BE111" s="13">
        <v>6</v>
      </c>
      <c r="BF111" s="13">
        <v>2</v>
      </c>
      <c r="BG111" s="13"/>
      <c r="BH111" s="13">
        <v>3</v>
      </c>
      <c r="BI111" s="13">
        <v>3</v>
      </c>
      <c r="BJ111" s="13">
        <v>2</v>
      </c>
      <c r="BK111" s="13">
        <v>10</v>
      </c>
      <c r="BL111" s="13">
        <v>6</v>
      </c>
      <c r="BM111" s="13">
        <v>4</v>
      </c>
      <c r="BN111" s="13">
        <v>5</v>
      </c>
      <c r="BO111" s="13">
        <v>5</v>
      </c>
      <c r="BP111" s="13">
        <v>6</v>
      </c>
      <c r="BQ111" s="13">
        <v>6</v>
      </c>
      <c r="BR111" s="13">
        <v>7</v>
      </c>
      <c r="BS111" s="13">
        <v>7</v>
      </c>
      <c r="BT111" s="13">
        <v>10</v>
      </c>
      <c r="BU111" s="13">
        <v>14</v>
      </c>
      <c r="BV111" s="13">
        <v>7</v>
      </c>
      <c r="BW111" s="13">
        <v>3</v>
      </c>
      <c r="BX111" s="13">
        <v>7</v>
      </c>
      <c r="BY111" s="13">
        <v>8</v>
      </c>
      <c r="BZ111" s="13">
        <v>7</v>
      </c>
      <c r="CA111" s="13">
        <v>5</v>
      </c>
      <c r="CB111" s="13">
        <v>6</v>
      </c>
      <c r="CC111" s="13">
        <v>7</v>
      </c>
      <c r="CD111" s="13">
        <v>11</v>
      </c>
      <c r="CE111" s="13">
        <v>9</v>
      </c>
      <c r="CF111" s="13">
        <v>7</v>
      </c>
      <c r="CG111" s="13">
        <v>8</v>
      </c>
      <c r="CH111" s="13">
        <v>14</v>
      </c>
      <c r="CI111" s="13">
        <v>5</v>
      </c>
      <c r="CJ111" s="13">
        <v>8</v>
      </c>
      <c r="CK111" s="13">
        <v>9</v>
      </c>
      <c r="CL111" s="13">
        <v>7</v>
      </c>
      <c r="CM111" s="13">
        <v>2</v>
      </c>
      <c r="CN111" s="13">
        <v>2</v>
      </c>
      <c r="CO111" s="13">
        <v>8</v>
      </c>
      <c r="CP111" s="13">
        <v>10</v>
      </c>
      <c r="CQ111" s="13">
        <v>2</v>
      </c>
      <c r="CR111" s="13">
        <v>10</v>
      </c>
      <c r="CS111" s="13">
        <v>6</v>
      </c>
      <c r="CT111" s="13">
        <v>4</v>
      </c>
      <c r="CU111" s="13">
        <v>6</v>
      </c>
      <c r="CV111" s="13"/>
      <c r="CW111" s="13"/>
      <c r="CX111" s="13">
        <v>4</v>
      </c>
      <c r="CY111" s="13">
        <v>4</v>
      </c>
      <c r="CZ111" s="13">
        <v>2</v>
      </c>
      <c r="DA111" s="13">
        <v>2</v>
      </c>
      <c r="DB111" s="13">
        <v>5</v>
      </c>
      <c r="DC111" s="13">
        <v>2</v>
      </c>
      <c r="DD111" s="13"/>
      <c r="DE111" s="13">
        <v>1</v>
      </c>
      <c r="DF111" s="13"/>
      <c r="DG111" s="13"/>
      <c r="DH111" s="13">
        <v>1</v>
      </c>
      <c r="DI111" s="13">
        <v>3</v>
      </c>
      <c r="DJ111" s="13">
        <v>1</v>
      </c>
      <c r="DK111" s="13">
        <v>2</v>
      </c>
      <c r="DL111" s="13"/>
      <c r="DM111" s="13"/>
      <c r="DN111" s="13"/>
      <c r="DO111" s="13">
        <v>1</v>
      </c>
      <c r="DP111" s="13">
        <v>3</v>
      </c>
      <c r="DQ111" s="13">
        <v>1</v>
      </c>
      <c r="DR111" s="13">
        <v>1</v>
      </c>
      <c r="DS111" s="13">
        <v>4</v>
      </c>
      <c r="DT111" s="13"/>
      <c r="DU111" s="13"/>
      <c r="DV111" s="13"/>
      <c r="DW111" s="13">
        <v>2</v>
      </c>
      <c r="DX111" s="13">
        <v>1</v>
      </c>
      <c r="DY111" s="13"/>
      <c r="DZ111" s="13">
        <v>2</v>
      </c>
      <c r="EA111" s="13"/>
      <c r="EB111" s="13">
        <v>1</v>
      </c>
      <c r="EC111" s="13"/>
      <c r="ED111" s="13">
        <v>1</v>
      </c>
      <c r="EE111" s="13"/>
      <c r="EF111" s="13"/>
      <c r="EG111" s="13">
        <v>1</v>
      </c>
      <c r="EH111" s="13"/>
      <c r="EI111" s="13"/>
      <c r="EJ111" s="13"/>
      <c r="EK111" s="13"/>
      <c r="EL111" s="13">
        <v>1</v>
      </c>
      <c r="EM111" s="13"/>
      <c r="EN111" s="13"/>
      <c r="EO111" s="13"/>
      <c r="EP111" s="13">
        <v>2</v>
      </c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57">
        <v>337</v>
      </c>
      <c r="FD111" s="13">
        <v>337</v>
      </c>
      <c r="FE111" s="16" t="s">
        <v>282</v>
      </c>
      <c r="FF111" s="13">
        <v>1</v>
      </c>
      <c r="FG111" s="13">
        <v>3</v>
      </c>
      <c r="FH111" s="13">
        <v>2</v>
      </c>
      <c r="FI111" s="13">
        <v>5</v>
      </c>
      <c r="FJ111" s="13">
        <v>2</v>
      </c>
      <c r="FK111" s="13">
        <v>1</v>
      </c>
      <c r="FL111" s="13">
        <v>1</v>
      </c>
      <c r="FM111" s="13">
        <v>1</v>
      </c>
      <c r="FN111" s="13">
        <v>1</v>
      </c>
      <c r="FO111" s="13">
        <v>1</v>
      </c>
      <c r="FP111" s="13">
        <v>5</v>
      </c>
      <c r="FQ111" s="13">
        <v>1</v>
      </c>
      <c r="FR111" s="13">
        <v>1</v>
      </c>
      <c r="FS111" s="13">
        <v>4</v>
      </c>
      <c r="FT111" s="13">
        <v>3</v>
      </c>
      <c r="FU111" s="13">
        <v>3</v>
      </c>
      <c r="FV111" s="13">
        <v>1</v>
      </c>
      <c r="FW111" s="13">
        <v>4</v>
      </c>
      <c r="FX111" s="13"/>
      <c r="FY111" s="13">
        <v>6</v>
      </c>
      <c r="FZ111" s="13">
        <v>10</v>
      </c>
      <c r="GA111" s="13">
        <v>5</v>
      </c>
      <c r="GB111" s="13">
        <v>2</v>
      </c>
      <c r="GC111" s="13">
        <v>8</v>
      </c>
      <c r="GD111" s="13">
        <v>5</v>
      </c>
      <c r="GE111" s="13">
        <v>6</v>
      </c>
      <c r="GF111" s="13">
        <v>8</v>
      </c>
      <c r="GG111" s="13">
        <v>5</v>
      </c>
      <c r="GH111" s="13">
        <v>6</v>
      </c>
      <c r="GI111" s="13">
        <v>7</v>
      </c>
      <c r="GJ111" s="13">
        <v>6</v>
      </c>
      <c r="GK111" s="13">
        <v>11</v>
      </c>
      <c r="GL111" s="13">
        <v>8</v>
      </c>
      <c r="GM111" s="13">
        <v>7</v>
      </c>
      <c r="GN111" s="13">
        <v>1</v>
      </c>
      <c r="GO111" s="13">
        <v>6</v>
      </c>
      <c r="GP111" s="13">
        <v>7</v>
      </c>
      <c r="GQ111" s="13">
        <v>6</v>
      </c>
      <c r="GR111" s="13">
        <v>9</v>
      </c>
      <c r="GS111" s="13">
        <v>5</v>
      </c>
      <c r="GT111" s="13">
        <v>5</v>
      </c>
      <c r="GU111" s="13">
        <v>8</v>
      </c>
      <c r="GV111" s="13">
        <v>8</v>
      </c>
      <c r="GW111" s="13">
        <v>10</v>
      </c>
      <c r="GX111" s="13">
        <v>4</v>
      </c>
      <c r="GY111" s="13">
        <v>2</v>
      </c>
      <c r="GZ111" s="13">
        <v>4</v>
      </c>
      <c r="HA111" s="13">
        <v>5</v>
      </c>
      <c r="HB111" s="13">
        <v>5</v>
      </c>
      <c r="HC111" s="13">
        <v>1</v>
      </c>
      <c r="HD111" s="13">
        <v>1</v>
      </c>
      <c r="HE111" s="13">
        <v>4</v>
      </c>
      <c r="HF111" s="13">
        <v>4</v>
      </c>
      <c r="HG111" s="13">
        <v>4</v>
      </c>
      <c r="HH111" s="13">
        <v>4</v>
      </c>
      <c r="HI111" s="13">
        <v>4</v>
      </c>
      <c r="HJ111" s="13">
        <v>4</v>
      </c>
      <c r="HK111" s="13">
        <v>1</v>
      </c>
      <c r="HL111" s="13">
        <v>3</v>
      </c>
      <c r="HM111" s="13">
        <v>2</v>
      </c>
      <c r="HN111" s="13">
        <v>4</v>
      </c>
      <c r="HO111" s="13">
        <v>1</v>
      </c>
      <c r="HP111" s="13">
        <v>2</v>
      </c>
      <c r="HQ111" s="13">
        <v>1</v>
      </c>
      <c r="HR111" s="13">
        <v>3</v>
      </c>
      <c r="HS111" s="13">
        <v>3</v>
      </c>
      <c r="HT111" s="13">
        <v>1</v>
      </c>
      <c r="HU111" s="13">
        <v>2</v>
      </c>
      <c r="HV111" s="13">
        <v>3</v>
      </c>
      <c r="HW111" s="13">
        <v>4</v>
      </c>
      <c r="HX111" s="13">
        <v>2</v>
      </c>
      <c r="HY111" s="13">
        <v>3</v>
      </c>
      <c r="HZ111" s="13"/>
      <c r="IA111" s="13">
        <v>2</v>
      </c>
      <c r="IB111" s="13">
        <v>1</v>
      </c>
      <c r="IC111" s="13">
        <v>1</v>
      </c>
      <c r="ID111" s="13">
        <v>2</v>
      </c>
      <c r="IE111" s="13"/>
      <c r="IF111" s="13"/>
      <c r="IG111" s="13"/>
      <c r="IH111" s="13">
        <v>1</v>
      </c>
      <c r="II111" s="13">
        <v>1</v>
      </c>
      <c r="IJ111" s="13">
        <v>1</v>
      </c>
      <c r="IK111" s="13"/>
      <c r="IL111" s="13"/>
      <c r="IM111" s="13">
        <v>3</v>
      </c>
      <c r="IN111" s="13"/>
      <c r="IO111" s="13"/>
      <c r="IP111" s="13"/>
      <c r="IQ111" s="13">
        <v>1</v>
      </c>
      <c r="IR111" s="13"/>
      <c r="IS111" s="13">
        <v>1</v>
      </c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57">
        <v>300</v>
      </c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>
        <v>1</v>
      </c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>
        <v>1</v>
      </c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57">
        <v>2</v>
      </c>
      <c r="NO111" s="13">
        <v>302</v>
      </c>
    </row>
    <row r="112" spans="1:379">
      <c r="A112" s="8" t="s">
        <v>209</v>
      </c>
      <c r="B112" s="235">
        <f t="shared" si="149"/>
        <v>16</v>
      </c>
      <c r="C112" s="235">
        <f t="shared" si="150"/>
        <v>5</v>
      </c>
      <c r="D112" s="235">
        <f t="shared" si="151"/>
        <v>39</v>
      </c>
      <c r="E112" s="235">
        <f t="shared" si="152"/>
        <v>38</v>
      </c>
      <c r="F112" s="235">
        <f t="shared" si="153"/>
        <v>93</v>
      </c>
      <c r="G112" s="235">
        <f t="shared" si="154"/>
        <v>102</v>
      </c>
      <c r="H112" s="235">
        <f t="shared" si="155"/>
        <v>120</v>
      </c>
      <c r="I112" s="235">
        <f t="shared" si="156"/>
        <v>147</v>
      </c>
      <c r="J112" s="235">
        <f t="shared" si="157"/>
        <v>99</v>
      </c>
      <c r="K112" s="235">
        <f t="shared" si="158"/>
        <v>105</v>
      </c>
      <c r="L112" s="235">
        <f t="shared" si="159"/>
        <v>64</v>
      </c>
      <c r="M112" s="235">
        <f t="shared" si="160"/>
        <v>73</v>
      </c>
      <c r="N112" s="235">
        <f t="shared" si="161"/>
        <v>43</v>
      </c>
      <c r="O112" s="235">
        <f t="shared" si="162"/>
        <v>52</v>
      </c>
      <c r="P112" s="235">
        <f t="shared" si="163"/>
        <v>40</v>
      </c>
      <c r="Q112" s="235">
        <f t="shared" si="164"/>
        <v>39</v>
      </c>
      <c r="R112" s="235">
        <f t="shared" si="165"/>
        <v>12</v>
      </c>
      <c r="S112" s="235">
        <f t="shared" si="166"/>
        <v>18</v>
      </c>
      <c r="T112" s="235">
        <f t="shared" si="167"/>
        <v>7</v>
      </c>
      <c r="U112" s="235">
        <f t="shared" si="168"/>
        <v>16</v>
      </c>
      <c r="W112" s="16" t="s">
        <v>117</v>
      </c>
      <c r="X112" s="616">
        <f t="shared" si="169"/>
        <v>88</v>
      </c>
      <c r="Y112" s="616">
        <f t="shared" si="170"/>
        <v>84</v>
      </c>
      <c r="Z112" s="616">
        <f t="shared" si="171"/>
        <v>244</v>
      </c>
      <c r="AA112" s="616">
        <f t="shared" si="172"/>
        <v>278</v>
      </c>
      <c r="AB112" s="616">
        <f t="shared" si="173"/>
        <v>559</v>
      </c>
      <c r="AC112" s="616">
        <f t="shared" si="174"/>
        <v>610</v>
      </c>
      <c r="AD112" s="616">
        <f t="shared" si="175"/>
        <v>547</v>
      </c>
      <c r="AE112" s="616">
        <f t="shared" si="176"/>
        <v>659</v>
      </c>
      <c r="AF112" s="616">
        <f t="shared" si="177"/>
        <v>519</v>
      </c>
      <c r="AG112" s="616">
        <f t="shared" si="178"/>
        <v>679</v>
      </c>
      <c r="AH112" s="616">
        <f t="shared" si="179"/>
        <v>453</v>
      </c>
      <c r="AI112" s="616">
        <f t="shared" si="180"/>
        <v>494</v>
      </c>
      <c r="AJ112" s="616">
        <f t="shared" si="181"/>
        <v>300</v>
      </c>
      <c r="AK112" s="616">
        <f t="shared" si="182"/>
        <v>326</v>
      </c>
      <c r="AL112" s="616">
        <f t="shared" si="183"/>
        <v>195</v>
      </c>
      <c r="AM112" s="616">
        <f t="shared" si="184"/>
        <v>209</v>
      </c>
      <c r="AN112" s="616">
        <f t="shared" si="185"/>
        <v>85</v>
      </c>
      <c r="AO112" s="616">
        <f t="shared" si="186"/>
        <v>106</v>
      </c>
      <c r="AP112" s="616">
        <f t="shared" si="187"/>
        <v>7</v>
      </c>
      <c r="AQ112" s="616">
        <f t="shared" si="188"/>
        <v>35</v>
      </c>
      <c r="AR112" s="616">
        <f t="shared" si="189"/>
        <v>42</v>
      </c>
      <c r="AT112" s="16" t="s">
        <v>117</v>
      </c>
      <c r="AU112" s="13">
        <v>4</v>
      </c>
      <c r="AV112" s="13">
        <v>5</v>
      </c>
      <c r="AW112" s="13">
        <v>12</v>
      </c>
      <c r="AX112" s="13">
        <v>5</v>
      </c>
      <c r="AY112" s="13">
        <v>9</v>
      </c>
      <c r="AZ112" s="13">
        <v>7</v>
      </c>
      <c r="BA112" s="13">
        <v>10</v>
      </c>
      <c r="BB112" s="13">
        <v>11</v>
      </c>
      <c r="BC112" s="13">
        <v>8</v>
      </c>
      <c r="BD112" s="13">
        <v>13</v>
      </c>
      <c r="BE112" s="13">
        <v>9</v>
      </c>
      <c r="BF112" s="13">
        <v>5</v>
      </c>
      <c r="BG112" s="13">
        <v>15</v>
      </c>
      <c r="BH112" s="13">
        <v>19</v>
      </c>
      <c r="BI112" s="13">
        <v>27</v>
      </c>
      <c r="BJ112" s="13">
        <v>26</v>
      </c>
      <c r="BK112" s="13">
        <v>34</v>
      </c>
      <c r="BL112" s="13">
        <v>53</v>
      </c>
      <c r="BM112" s="13">
        <v>34</v>
      </c>
      <c r="BN112" s="13">
        <v>56</v>
      </c>
      <c r="BO112" s="13">
        <v>56</v>
      </c>
      <c r="BP112" s="13">
        <v>63</v>
      </c>
      <c r="BQ112" s="13">
        <v>51</v>
      </c>
      <c r="BR112" s="13">
        <v>71</v>
      </c>
      <c r="BS112" s="13">
        <v>65</v>
      </c>
      <c r="BT112" s="13">
        <v>59</v>
      </c>
      <c r="BU112" s="13">
        <v>60</v>
      </c>
      <c r="BV112" s="13">
        <v>59</v>
      </c>
      <c r="BW112" s="13">
        <v>56</v>
      </c>
      <c r="BX112" s="13">
        <v>70</v>
      </c>
      <c r="BY112" s="13">
        <v>83</v>
      </c>
      <c r="BZ112" s="13">
        <v>62</v>
      </c>
      <c r="CA112" s="13">
        <v>64</v>
      </c>
      <c r="CB112" s="13">
        <v>57</v>
      </c>
      <c r="CC112" s="13">
        <v>63</v>
      </c>
      <c r="CD112" s="13">
        <v>66</v>
      </c>
      <c r="CE112" s="13">
        <v>60</v>
      </c>
      <c r="CF112" s="13">
        <v>68</v>
      </c>
      <c r="CG112" s="13">
        <v>58</v>
      </c>
      <c r="CH112" s="13">
        <v>78</v>
      </c>
      <c r="CI112" s="13">
        <v>62</v>
      </c>
      <c r="CJ112" s="13">
        <v>75</v>
      </c>
      <c r="CK112" s="13">
        <v>76</v>
      </c>
      <c r="CL112" s="13">
        <v>73</v>
      </c>
      <c r="CM112" s="13">
        <v>66</v>
      </c>
      <c r="CN112" s="13">
        <v>65</v>
      </c>
      <c r="CO112" s="13">
        <v>67</v>
      </c>
      <c r="CP112" s="13">
        <v>55</v>
      </c>
      <c r="CQ112" s="13">
        <v>71</v>
      </c>
      <c r="CR112" s="13">
        <v>69</v>
      </c>
      <c r="CS112" s="13">
        <v>54</v>
      </c>
      <c r="CT112" s="13">
        <v>53</v>
      </c>
      <c r="CU112" s="13">
        <v>56</v>
      </c>
      <c r="CV112" s="13">
        <v>55</v>
      </c>
      <c r="CW112" s="13">
        <v>51</v>
      </c>
      <c r="CX112" s="13">
        <v>48</v>
      </c>
      <c r="CY112" s="13">
        <v>50</v>
      </c>
      <c r="CZ112" s="13">
        <v>39</v>
      </c>
      <c r="DA112" s="13">
        <v>38</v>
      </c>
      <c r="DB112" s="13">
        <v>50</v>
      </c>
      <c r="DC112" s="13">
        <v>50</v>
      </c>
      <c r="DD112" s="13">
        <v>37</v>
      </c>
      <c r="DE112" s="13">
        <v>39</v>
      </c>
      <c r="DF112" s="13">
        <v>24</v>
      </c>
      <c r="DG112" s="13">
        <v>28</v>
      </c>
      <c r="DH112" s="13">
        <v>37</v>
      </c>
      <c r="DI112" s="13">
        <v>28</v>
      </c>
      <c r="DJ112" s="13">
        <v>21</v>
      </c>
      <c r="DK112" s="13">
        <v>40</v>
      </c>
      <c r="DL112" s="13">
        <v>22</v>
      </c>
      <c r="DM112" s="13">
        <v>29</v>
      </c>
      <c r="DN112" s="13">
        <v>21</v>
      </c>
      <c r="DO112" s="13">
        <v>18</v>
      </c>
      <c r="DP112" s="13">
        <v>20</v>
      </c>
      <c r="DQ112" s="13">
        <v>20</v>
      </c>
      <c r="DR112" s="13">
        <v>21</v>
      </c>
      <c r="DS112" s="13">
        <v>21</v>
      </c>
      <c r="DT112" s="13">
        <v>23</v>
      </c>
      <c r="DU112" s="13">
        <v>19</v>
      </c>
      <c r="DV112" s="13">
        <v>17</v>
      </c>
      <c r="DW112" s="13">
        <v>19</v>
      </c>
      <c r="DX112" s="13">
        <v>11</v>
      </c>
      <c r="DY112" s="13">
        <v>13</v>
      </c>
      <c r="DZ112" s="13">
        <v>12</v>
      </c>
      <c r="EA112" s="13">
        <v>8</v>
      </c>
      <c r="EB112" s="13">
        <v>7</v>
      </c>
      <c r="EC112" s="13">
        <v>13</v>
      </c>
      <c r="ED112" s="13">
        <v>12</v>
      </c>
      <c r="EE112" s="13">
        <v>5</v>
      </c>
      <c r="EF112" s="13">
        <v>6</v>
      </c>
      <c r="EG112" s="13">
        <v>9</v>
      </c>
      <c r="EH112" s="13">
        <v>9</v>
      </c>
      <c r="EI112" s="13">
        <v>4</v>
      </c>
      <c r="EJ112" s="13">
        <v>3</v>
      </c>
      <c r="EK112" s="13">
        <v>3</v>
      </c>
      <c r="EL112" s="13">
        <v>2</v>
      </c>
      <c r="EM112" s="13">
        <v>1</v>
      </c>
      <c r="EN112" s="13">
        <v>2</v>
      </c>
      <c r="EO112" s="13">
        <v>1</v>
      </c>
      <c r="EP112" s="13">
        <v>1</v>
      </c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>
        <v>1</v>
      </c>
      <c r="FC112" s="57">
        <v>3481</v>
      </c>
      <c r="FD112" s="13">
        <v>3481</v>
      </c>
      <c r="FE112" s="16" t="s">
        <v>117</v>
      </c>
      <c r="FF112" s="13">
        <v>9</v>
      </c>
      <c r="FG112" s="13">
        <v>10</v>
      </c>
      <c r="FH112" s="13">
        <v>10</v>
      </c>
      <c r="FI112" s="13">
        <v>10</v>
      </c>
      <c r="FJ112" s="13">
        <v>3</v>
      </c>
      <c r="FK112" s="13">
        <v>7</v>
      </c>
      <c r="FL112" s="13">
        <v>11</v>
      </c>
      <c r="FM112" s="13">
        <v>6</v>
      </c>
      <c r="FN112" s="13">
        <v>11</v>
      </c>
      <c r="FO112" s="13">
        <v>11</v>
      </c>
      <c r="FP112" s="13">
        <v>10</v>
      </c>
      <c r="FQ112" s="13">
        <v>9</v>
      </c>
      <c r="FR112" s="13">
        <v>9</v>
      </c>
      <c r="FS112" s="13">
        <v>15</v>
      </c>
      <c r="FT112" s="13">
        <v>24</v>
      </c>
      <c r="FU112" s="13">
        <v>34</v>
      </c>
      <c r="FV112" s="13">
        <v>37</v>
      </c>
      <c r="FW112" s="13">
        <v>26</v>
      </c>
      <c r="FX112" s="13">
        <v>37</v>
      </c>
      <c r="FY112" s="13">
        <v>43</v>
      </c>
      <c r="FZ112" s="13">
        <v>38</v>
      </c>
      <c r="GA112" s="13">
        <v>41</v>
      </c>
      <c r="GB112" s="13">
        <v>56</v>
      </c>
      <c r="GC112" s="13">
        <v>59</v>
      </c>
      <c r="GD112" s="13">
        <v>47</v>
      </c>
      <c r="GE112" s="13">
        <v>62</v>
      </c>
      <c r="GF112" s="13">
        <v>65</v>
      </c>
      <c r="GG112" s="13">
        <v>59</v>
      </c>
      <c r="GH112" s="13">
        <v>64</v>
      </c>
      <c r="GI112" s="13">
        <v>68</v>
      </c>
      <c r="GJ112" s="13">
        <v>67</v>
      </c>
      <c r="GK112" s="13">
        <v>57</v>
      </c>
      <c r="GL112" s="13">
        <v>52</v>
      </c>
      <c r="GM112" s="13">
        <v>63</v>
      </c>
      <c r="GN112" s="13">
        <v>56</v>
      </c>
      <c r="GO112" s="13">
        <v>39</v>
      </c>
      <c r="GP112" s="13">
        <v>41</v>
      </c>
      <c r="GQ112" s="13">
        <v>69</v>
      </c>
      <c r="GR112" s="13">
        <v>57</v>
      </c>
      <c r="GS112" s="13">
        <v>46</v>
      </c>
      <c r="GT112" s="13">
        <v>40</v>
      </c>
      <c r="GU112" s="13">
        <v>55</v>
      </c>
      <c r="GV112" s="13">
        <v>64</v>
      </c>
      <c r="GW112" s="13">
        <v>68</v>
      </c>
      <c r="GX112" s="13">
        <v>47</v>
      </c>
      <c r="GY112" s="13">
        <v>51</v>
      </c>
      <c r="GZ112" s="13">
        <v>52</v>
      </c>
      <c r="HA112" s="13">
        <v>41</v>
      </c>
      <c r="HB112" s="13">
        <v>53</v>
      </c>
      <c r="HC112" s="13">
        <v>48</v>
      </c>
      <c r="HD112" s="13">
        <v>44</v>
      </c>
      <c r="HE112" s="13">
        <v>61</v>
      </c>
      <c r="HF112" s="13">
        <v>50</v>
      </c>
      <c r="HG112" s="13">
        <v>47</v>
      </c>
      <c r="HH112" s="13">
        <v>44</v>
      </c>
      <c r="HI112" s="13">
        <v>48</v>
      </c>
      <c r="HJ112" s="13">
        <v>44</v>
      </c>
      <c r="HK112" s="13">
        <v>43</v>
      </c>
      <c r="HL112" s="13">
        <v>35</v>
      </c>
      <c r="HM112" s="13">
        <v>37</v>
      </c>
      <c r="HN112" s="13">
        <v>34</v>
      </c>
      <c r="HO112" s="13">
        <v>28</v>
      </c>
      <c r="HP112" s="13">
        <v>23</v>
      </c>
      <c r="HQ112" s="13">
        <v>35</v>
      </c>
      <c r="HR112" s="13">
        <v>34</v>
      </c>
      <c r="HS112" s="13">
        <v>41</v>
      </c>
      <c r="HT112" s="13">
        <v>29</v>
      </c>
      <c r="HU112" s="13">
        <v>19</v>
      </c>
      <c r="HV112" s="13">
        <v>24</v>
      </c>
      <c r="HW112" s="13">
        <v>33</v>
      </c>
      <c r="HX112" s="13">
        <v>25</v>
      </c>
      <c r="HY112" s="13">
        <v>19</v>
      </c>
      <c r="HZ112" s="13">
        <v>22</v>
      </c>
      <c r="IA112" s="13">
        <v>23</v>
      </c>
      <c r="IB112" s="13">
        <v>21</v>
      </c>
      <c r="IC112" s="13">
        <v>15</v>
      </c>
      <c r="ID112" s="13">
        <v>23</v>
      </c>
      <c r="IE112" s="13">
        <v>16</v>
      </c>
      <c r="IF112" s="13">
        <v>14</v>
      </c>
      <c r="IG112" s="13">
        <v>17</v>
      </c>
      <c r="IH112" s="13">
        <v>6</v>
      </c>
      <c r="II112" s="13">
        <v>13</v>
      </c>
      <c r="IJ112" s="13">
        <v>9</v>
      </c>
      <c r="IK112" s="13">
        <v>15</v>
      </c>
      <c r="IL112" s="13">
        <v>15</v>
      </c>
      <c r="IM112" s="13">
        <v>7</v>
      </c>
      <c r="IN112" s="13">
        <v>7</v>
      </c>
      <c r="IO112" s="13">
        <v>2</v>
      </c>
      <c r="IP112" s="13">
        <v>4</v>
      </c>
      <c r="IQ112" s="13">
        <v>7</v>
      </c>
      <c r="IR112" s="13">
        <v>1</v>
      </c>
      <c r="IS112" s="13">
        <v>2</v>
      </c>
      <c r="IT112" s="13">
        <v>1</v>
      </c>
      <c r="IU112" s="13"/>
      <c r="IV112" s="13">
        <v>1</v>
      </c>
      <c r="IW112" s="13">
        <v>1</v>
      </c>
      <c r="IX112" s="13">
        <v>1</v>
      </c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57">
        <v>2997</v>
      </c>
      <c r="JJ112" s="13"/>
      <c r="JK112" s="13">
        <v>1</v>
      </c>
      <c r="JL112" s="13">
        <v>1</v>
      </c>
      <c r="JM112" s="13"/>
      <c r="JN112" s="13"/>
      <c r="JO112" s="13"/>
      <c r="JP112" s="13">
        <v>1</v>
      </c>
      <c r="JQ112" s="13"/>
      <c r="JR112" s="13"/>
      <c r="JS112" s="13"/>
      <c r="JT112" s="13"/>
      <c r="JU112" s="13"/>
      <c r="JV112" s="13"/>
      <c r="JW112" s="13"/>
      <c r="JX112" s="13">
        <v>2</v>
      </c>
      <c r="JY112" s="13">
        <v>1</v>
      </c>
      <c r="JZ112" s="13"/>
      <c r="KA112" s="13"/>
      <c r="KB112" s="13">
        <v>1</v>
      </c>
      <c r="KC112" s="13"/>
      <c r="KD112" s="13">
        <v>1</v>
      </c>
      <c r="KE112" s="13">
        <v>1</v>
      </c>
      <c r="KF112" s="13"/>
      <c r="KG112" s="13"/>
      <c r="KH112" s="13"/>
      <c r="KI112" s="13">
        <v>1</v>
      </c>
      <c r="KJ112" s="13">
        <v>1</v>
      </c>
      <c r="KK112" s="13"/>
      <c r="KL112" s="13">
        <v>1</v>
      </c>
      <c r="KM112" s="13">
        <v>2</v>
      </c>
      <c r="KN112" s="13"/>
      <c r="KO112" s="13">
        <v>2</v>
      </c>
      <c r="KP112" s="13"/>
      <c r="KQ112" s="13">
        <v>1</v>
      </c>
      <c r="KR112" s="13">
        <v>1</v>
      </c>
      <c r="KS112" s="13"/>
      <c r="KT112" s="13">
        <v>1</v>
      </c>
      <c r="KU112" s="13"/>
      <c r="KV112" s="13"/>
      <c r="KW112" s="13">
        <v>2</v>
      </c>
      <c r="KX112" s="13">
        <v>1</v>
      </c>
      <c r="KY112" s="13"/>
      <c r="KZ112" s="13"/>
      <c r="LA112" s="13">
        <v>1</v>
      </c>
      <c r="LB112" s="13"/>
      <c r="LC112" s="13"/>
      <c r="LD112" s="13"/>
      <c r="LE112" s="13"/>
      <c r="LF112" s="13"/>
      <c r="LG112" s="13"/>
      <c r="LH112" s="13">
        <v>1</v>
      </c>
      <c r="LI112" s="13"/>
      <c r="LJ112" s="13"/>
      <c r="LK112" s="13"/>
      <c r="LL112" s="13"/>
      <c r="LM112" s="13"/>
      <c r="LN112" s="13"/>
      <c r="LO112" s="13"/>
      <c r="LP112" s="13"/>
      <c r="LQ112" s="13"/>
      <c r="LR112" s="13">
        <v>1</v>
      </c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>
        <v>1</v>
      </c>
      <c r="MD112" s="13"/>
      <c r="ME112" s="13"/>
      <c r="MF112" s="13"/>
      <c r="MG112" s="13"/>
      <c r="MH112" s="13"/>
      <c r="MI112" s="13"/>
      <c r="MJ112" s="13"/>
      <c r="MK112" s="13"/>
      <c r="ML112" s="13"/>
      <c r="MM112" s="13">
        <v>1</v>
      </c>
      <c r="MN112" s="13">
        <v>1</v>
      </c>
      <c r="MO112" s="13">
        <v>1</v>
      </c>
      <c r="MP112" s="13"/>
      <c r="MQ112" s="13">
        <v>2</v>
      </c>
      <c r="MR112" s="13">
        <v>3</v>
      </c>
      <c r="MS112" s="13"/>
      <c r="MT112" s="13"/>
      <c r="MU112" s="13">
        <v>2</v>
      </c>
      <c r="MV112" s="13">
        <v>1</v>
      </c>
      <c r="MW112" s="13">
        <v>2</v>
      </c>
      <c r="MX112" s="13">
        <v>1</v>
      </c>
      <c r="MY112" s="13"/>
      <c r="MZ112" s="13"/>
      <c r="NA112" s="13"/>
      <c r="NB112" s="13"/>
      <c r="NC112" s="13"/>
      <c r="ND112" s="13"/>
      <c r="NE112" s="13">
        <v>1</v>
      </c>
      <c r="NF112" s="13"/>
      <c r="NG112" s="13"/>
      <c r="NH112" s="13"/>
      <c r="NI112" s="13"/>
      <c r="NJ112" s="13"/>
      <c r="NK112" s="13"/>
      <c r="NL112" s="13"/>
      <c r="NM112" s="13"/>
      <c r="NN112" s="57">
        <v>41</v>
      </c>
      <c r="NO112" s="13">
        <v>3038</v>
      </c>
    </row>
    <row r="113" spans="1:379">
      <c r="A113" s="9" t="s">
        <v>124</v>
      </c>
      <c r="B113" s="235">
        <f t="shared" si="149"/>
        <v>468</v>
      </c>
      <c r="C113" s="235">
        <f t="shared" si="150"/>
        <v>421</v>
      </c>
      <c r="D113" s="235">
        <f t="shared" si="151"/>
        <v>1115</v>
      </c>
      <c r="E113" s="235">
        <f t="shared" si="152"/>
        <v>1310</v>
      </c>
      <c r="F113" s="235">
        <f t="shared" si="153"/>
        <v>4547</v>
      </c>
      <c r="G113" s="235">
        <f t="shared" si="154"/>
        <v>4197</v>
      </c>
      <c r="H113" s="235">
        <f t="shared" si="155"/>
        <v>5128</v>
      </c>
      <c r="I113" s="235">
        <f t="shared" si="156"/>
        <v>4592</v>
      </c>
      <c r="J113" s="235">
        <f t="shared" si="157"/>
        <v>4173</v>
      </c>
      <c r="K113" s="235">
        <f t="shared" si="158"/>
        <v>3795</v>
      </c>
      <c r="L113" s="235">
        <f t="shared" si="159"/>
        <v>2695</v>
      </c>
      <c r="M113" s="235">
        <f t="shared" si="160"/>
        <v>2570</v>
      </c>
      <c r="N113" s="235">
        <f t="shared" si="161"/>
        <v>1342</v>
      </c>
      <c r="O113" s="235">
        <f t="shared" si="162"/>
        <v>1185</v>
      </c>
      <c r="P113" s="235">
        <f t="shared" si="163"/>
        <v>626</v>
      </c>
      <c r="Q113" s="235">
        <f t="shared" si="164"/>
        <v>533</v>
      </c>
      <c r="R113" s="235">
        <f t="shared" si="165"/>
        <v>182</v>
      </c>
      <c r="S113" s="235">
        <f t="shared" si="166"/>
        <v>215</v>
      </c>
      <c r="T113" s="235">
        <f t="shared" si="167"/>
        <v>18</v>
      </c>
      <c r="U113" s="235">
        <f t="shared" si="168"/>
        <v>55</v>
      </c>
      <c r="W113" s="16" t="s">
        <v>207</v>
      </c>
      <c r="X113" s="616">
        <f t="shared" si="169"/>
        <v>111</v>
      </c>
      <c r="Y113" s="616">
        <f t="shared" si="170"/>
        <v>112</v>
      </c>
      <c r="Z113" s="616">
        <f t="shared" si="171"/>
        <v>199</v>
      </c>
      <c r="AA113" s="616">
        <f t="shared" si="172"/>
        <v>227</v>
      </c>
      <c r="AB113" s="616">
        <f t="shared" si="173"/>
        <v>247</v>
      </c>
      <c r="AC113" s="616">
        <f t="shared" si="174"/>
        <v>340</v>
      </c>
      <c r="AD113" s="616">
        <f t="shared" si="175"/>
        <v>242</v>
      </c>
      <c r="AE113" s="616">
        <f t="shared" si="176"/>
        <v>319</v>
      </c>
      <c r="AF113" s="616">
        <f t="shared" si="177"/>
        <v>225</v>
      </c>
      <c r="AG113" s="616">
        <f t="shared" si="178"/>
        <v>286</v>
      </c>
      <c r="AH113" s="616">
        <f t="shared" si="179"/>
        <v>250</v>
      </c>
      <c r="AI113" s="616">
        <f t="shared" si="180"/>
        <v>246</v>
      </c>
      <c r="AJ113" s="616">
        <f t="shared" si="181"/>
        <v>141</v>
      </c>
      <c r="AK113" s="616">
        <f t="shared" si="182"/>
        <v>131</v>
      </c>
      <c r="AL113" s="616">
        <f t="shared" si="183"/>
        <v>90</v>
      </c>
      <c r="AM113" s="616">
        <f t="shared" si="184"/>
        <v>75</v>
      </c>
      <c r="AN113" s="616">
        <f t="shared" si="185"/>
        <v>28</v>
      </c>
      <c r="AO113" s="616">
        <f t="shared" si="186"/>
        <v>56</v>
      </c>
      <c r="AP113" s="616">
        <f t="shared" si="187"/>
        <v>8</v>
      </c>
      <c r="AQ113" s="616">
        <f t="shared" si="188"/>
        <v>12</v>
      </c>
      <c r="AR113" s="616">
        <f t="shared" si="189"/>
        <v>23</v>
      </c>
      <c r="AT113" s="16" t="s">
        <v>207</v>
      </c>
      <c r="AU113" s="13">
        <v>7</v>
      </c>
      <c r="AV113" s="13">
        <v>17</v>
      </c>
      <c r="AW113" s="13">
        <v>16</v>
      </c>
      <c r="AX113" s="13">
        <v>5</v>
      </c>
      <c r="AY113" s="13">
        <v>12</v>
      </c>
      <c r="AZ113" s="13">
        <v>14</v>
      </c>
      <c r="BA113" s="13">
        <v>15</v>
      </c>
      <c r="BB113" s="13">
        <v>10</v>
      </c>
      <c r="BC113" s="13">
        <v>5</v>
      </c>
      <c r="BD113" s="13">
        <v>11</v>
      </c>
      <c r="BE113" s="13">
        <v>15</v>
      </c>
      <c r="BF113" s="13">
        <v>17</v>
      </c>
      <c r="BG113" s="13">
        <v>17</v>
      </c>
      <c r="BH113" s="13">
        <v>17</v>
      </c>
      <c r="BI113" s="13">
        <v>19</v>
      </c>
      <c r="BJ113" s="13">
        <v>31</v>
      </c>
      <c r="BK113" s="13">
        <v>22</v>
      </c>
      <c r="BL113" s="13">
        <v>26</v>
      </c>
      <c r="BM113" s="13">
        <v>28</v>
      </c>
      <c r="BN113" s="13">
        <v>35</v>
      </c>
      <c r="BO113" s="13">
        <v>34</v>
      </c>
      <c r="BP113" s="13">
        <v>33</v>
      </c>
      <c r="BQ113" s="13">
        <v>38</v>
      </c>
      <c r="BR113" s="13">
        <v>27</v>
      </c>
      <c r="BS113" s="13">
        <v>23</v>
      </c>
      <c r="BT113" s="13">
        <v>29</v>
      </c>
      <c r="BU113" s="13">
        <v>43</v>
      </c>
      <c r="BV113" s="13">
        <v>32</v>
      </c>
      <c r="BW113" s="13">
        <v>44</v>
      </c>
      <c r="BX113" s="13">
        <v>37</v>
      </c>
      <c r="BY113" s="13">
        <v>38</v>
      </c>
      <c r="BZ113" s="13">
        <v>33</v>
      </c>
      <c r="CA113" s="13">
        <v>24</v>
      </c>
      <c r="CB113" s="13">
        <v>32</v>
      </c>
      <c r="CC113" s="13">
        <v>32</v>
      </c>
      <c r="CD113" s="13">
        <v>28</v>
      </c>
      <c r="CE113" s="13">
        <v>33</v>
      </c>
      <c r="CF113" s="13">
        <v>38</v>
      </c>
      <c r="CG113" s="13">
        <v>19</v>
      </c>
      <c r="CH113" s="13">
        <v>42</v>
      </c>
      <c r="CI113" s="13">
        <v>26</v>
      </c>
      <c r="CJ113" s="13">
        <v>28</v>
      </c>
      <c r="CK113" s="13">
        <v>36</v>
      </c>
      <c r="CL113" s="13">
        <v>30</v>
      </c>
      <c r="CM113" s="13">
        <v>27</v>
      </c>
      <c r="CN113" s="13">
        <v>23</v>
      </c>
      <c r="CO113" s="13">
        <v>29</v>
      </c>
      <c r="CP113" s="13">
        <v>22</v>
      </c>
      <c r="CQ113" s="13">
        <v>33</v>
      </c>
      <c r="CR113" s="13">
        <v>32</v>
      </c>
      <c r="CS113" s="13">
        <v>27</v>
      </c>
      <c r="CT113" s="13">
        <v>35</v>
      </c>
      <c r="CU113" s="13">
        <v>28</v>
      </c>
      <c r="CV113" s="13">
        <v>22</v>
      </c>
      <c r="CW113" s="13">
        <v>30</v>
      </c>
      <c r="CX113" s="13">
        <v>22</v>
      </c>
      <c r="CY113" s="13">
        <v>23</v>
      </c>
      <c r="CZ113" s="13">
        <v>14</v>
      </c>
      <c r="DA113" s="13">
        <v>27</v>
      </c>
      <c r="DB113" s="13">
        <v>18</v>
      </c>
      <c r="DC113" s="13">
        <v>24</v>
      </c>
      <c r="DD113" s="13">
        <v>16</v>
      </c>
      <c r="DE113" s="13">
        <v>17</v>
      </c>
      <c r="DF113" s="13">
        <v>15</v>
      </c>
      <c r="DG113" s="13">
        <v>10</v>
      </c>
      <c r="DH113" s="13">
        <v>7</v>
      </c>
      <c r="DI113" s="13">
        <v>8</v>
      </c>
      <c r="DJ113" s="13">
        <v>14</v>
      </c>
      <c r="DK113" s="13">
        <v>9</v>
      </c>
      <c r="DL113" s="13">
        <v>11</v>
      </c>
      <c r="DM113" s="13">
        <v>6</v>
      </c>
      <c r="DN113" s="13">
        <v>8</v>
      </c>
      <c r="DO113" s="13">
        <v>10</v>
      </c>
      <c r="DP113" s="13">
        <v>8</v>
      </c>
      <c r="DQ113" s="13">
        <v>14</v>
      </c>
      <c r="DR113" s="13">
        <v>5</v>
      </c>
      <c r="DS113" s="13">
        <v>4</v>
      </c>
      <c r="DT113" s="13">
        <v>4</v>
      </c>
      <c r="DU113" s="13">
        <v>11</v>
      </c>
      <c r="DV113" s="13">
        <v>5</v>
      </c>
      <c r="DW113" s="13">
        <v>6</v>
      </c>
      <c r="DX113" s="13">
        <v>4</v>
      </c>
      <c r="DY113" s="13">
        <v>9</v>
      </c>
      <c r="DZ113" s="13">
        <v>8</v>
      </c>
      <c r="EA113" s="13">
        <v>2</v>
      </c>
      <c r="EB113" s="13">
        <v>7</v>
      </c>
      <c r="EC113" s="13">
        <v>4</v>
      </c>
      <c r="ED113" s="13">
        <v>9</v>
      </c>
      <c r="EE113" s="13">
        <v>4</v>
      </c>
      <c r="EF113" s="13">
        <v>3</v>
      </c>
      <c r="EG113" s="13"/>
      <c r="EH113" s="13">
        <v>4</v>
      </c>
      <c r="EI113" s="13">
        <v>3</v>
      </c>
      <c r="EJ113" s="13"/>
      <c r="EK113" s="13">
        <v>1</v>
      </c>
      <c r="EL113" s="13"/>
      <c r="EM113" s="13">
        <v>1</v>
      </c>
      <c r="EN113" s="13">
        <v>1</v>
      </c>
      <c r="EO113" s="13">
        <v>1</v>
      </c>
      <c r="EP113" s="13"/>
      <c r="EQ113" s="13"/>
      <c r="ER113" s="13"/>
      <c r="ES113" s="13"/>
      <c r="ET113" s="13"/>
      <c r="EU113" s="13"/>
      <c r="EV113" s="13"/>
      <c r="EW113" s="13">
        <v>1</v>
      </c>
      <c r="EX113" s="13"/>
      <c r="EY113" s="13"/>
      <c r="EZ113" s="13"/>
      <c r="FA113" s="13"/>
      <c r="FB113" s="13">
        <v>1</v>
      </c>
      <c r="FC113" s="57">
        <v>1805</v>
      </c>
      <c r="FD113" s="13">
        <v>1805</v>
      </c>
      <c r="FE113" s="16" t="s">
        <v>207</v>
      </c>
      <c r="FF113" s="13">
        <v>4</v>
      </c>
      <c r="FG113" s="13">
        <v>11</v>
      </c>
      <c r="FH113" s="13">
        <v>18</v>
      </c>
      <c r="FI113" s="13">
        <v>13</v>
      </c>
      <c r="FJ113" s="13">
        <v>9</v>
      </c>
      <c r="FK113" s="13">
        <v>9</v>
      </c>
      <c r="FL113" s="13">
        <v>13</v>
      </c>
      <c r="FM113" s="13">
        <v>11</v>
      </c>
      <c r="FN113" s="13">
        <v>10</v>
      </c>
      <c r="FO113" s="13">
        <v>13</v>
      </c>
      <c r="FP113" s="13">
        <v>14</v>
      </c>
      <c r="FQ113" s="13">
        <v>14</v>
      </c>
      <c r="FR113" s="13">
        <v>15</v>
      </c>
      <c r="FS113" s="13">
        <v>19</v>
      </c>
      <c r="FT113" s="13">
        <v>13</v>
      </c>
      <c r="FU113" s="13">
        <v>22</v>
      </c>
      <c r="FV113" s="13">
        <v>21</v>
      </c>
      <c r="FW113" s="13">
        <v>26</v>
      </c>
      <c r="FX113" s="13">
        <v>30</v>
      </c>
      <c r="FY113" s="13">
        <v>25</v>
      </c>
      <c r="FZ113" s="13">
        <v>23</v>
      </c>
      <c r="GA113" s="13">
        <v>24</v>
      </c>
      <c r="GB113" s="13">
        <v>20</v>
      </c>
      <c r="GC113" s="13">
        <v>19</v>
      </c>
      <c r="GD113" s="13">
        <v>29</v>
      </c>
      <c r="GE113" s="13">
        <v>24</v>
      </c>
      <c r="GF113" s="13">
        <v>17</v>
      </c>
      <c r="GG113" s="13">
        <v>27</v>
      </c>
      <c r="GH113" s="13">
        <v>31</v>
      </c>
      <c r="GI113" s="13">
        <v>33</v>
      </c>
      <c r="GJ113" s="13">
        <v>27</v>
      </c>
      <c r="GK113" s="13">
        <v>27</v>
      </c>
      <c r="GL113" s="13">
        <v>27</v>
      </c>
      <c r="GM113" s="13">
        <v>27</v>
      </c>
      <c r="GN113" s="13">
        <v>27</v>
      </c>
      <c r="GO113" s="13">
        <v>25</v>
      </c>
      <c r="GP113" s="13">
        <v>20</v>
      </c>
      <c r="GQ113" s="13">
        <v>20</v>
      </c>
      <c r="GR113" s="13">
        <v>13</v>
      </c>
      <c r="GS113" s="13">
        <v>29</v>
      </c>
      <c r="GT113" s="13">
        <v>21</v>
      </c>
      <c r="GU113" s="13">
        <v>33</v>
      </c>
      <c r="GV113" s="13">
        <v>26</v>
      </c>
      <c r="GW113" s="13">
        <v>13</v>
      </c>
      <c r="GX113" s="13">
        <v>23</v>
      </c>
      <c r="GY113" s="13">
        <v>20</v>
      </c>
      <c r="GZ113" s="13">
        <v>17</v>
      </c>
      <c r="HA113" s="13">
        <v>32</v>
      </c>
      <c r="HB113" s="13">
        <v>18</v>
      </c>
      <c r="HC113" s="13">
        <v>22</v>
      </c>
      <c r="HD113" s="13">
        <v>21</v>
      </c>
      <c r="HE113" s="13">
        <v>22</v>
      </c>
      <c r="HF113" s="13">
        <v>21</v>
      </c>
      <c r="HG113" s="13">
        <v>26</v>
      </c>
      <c r="HH113" s="13">
        <v>23</v>
      </c>
      <c r="HI113" s="13">
        <v>35</v>
      </c>
      <c r="HJ113" s="13">
        <v>34</v>
      </c>
      <c r="HK113" s="13">
        <v>30</v>
      </c>
      <c r="HL113" s="13">
        <v>22</v>
      </c>
      <c r="HM113" s="13">
        <v>16</v>
      </c>
      <c r="HN113" s="13">
        <v>18</v>
      </c>
      <c r="HO113" s="13">
        <v>12</v>
      </c>
      <c r="HP113" s="13">
        <v>9</v>
      </c>
      <c r="HQ113" s="13">
        <v>17</v>
      </c>
      <c r="HR113" s="13">
        <v>22</v>
      </c>
      <c r="HS113" s="13">
        <v>24</v>
      </c>
      <c r="HT113" s="13">
        <v>11</v>
      </c>
      <c r="HU113" s="13">
        <v>4</v>
      </c>
      <c r="HV113" s="13">
        <v>13</v>
      </c>
      <c r="HW113" s="13">
        <v>11</v>
      </c>
      <c r="HX113" s="13">
        <v>15</v>
      </c>
      <c r="HY113" s="13">
        <v>11</v>
      </c>
      <c r="HZ113" s="13">
        <v>13</v>
      </c>
      <c r="IA113" s="13">
        <v>6</v>
      </c>
      <c r="IB113" s="13">
        <v>12</v>
      </c>
      <c r="IC113" s="13">
        <v>9</v>
      </c>
      <c r="ID113" s="13">
        <v>9</v>
      </c>
      <c r="IE113" s="13">
        <v>5</v>
      </c>
      <c r="IF113" s="13">
        <v>6</v>
      </c>
      <c r="IG113" s="13">
        <v>4</v>
      </c>
      <c r="IH113" s="13">
        <v>4</v>
      </c>
      <c r="II113" s="13">
        <v>4</v>
      </c>
      <c r="IJ113" s="13">
        <v>2</v>
      </c>
      <c r="IK113" s="13">
        <v>6</v>
      </c>
      <c r="IL113" s="13">
        <v>1</v>
      </c>
      <c r="IM113" s="13">
        <v>4</v>
      </c>
      <c r="IN113" s="13">
        <v>1</v>
      </c>
      <c r="IO113" s="13">
        <v>3</v>
      </c>
      <c r="IP113" s="13">
        <v>3</v>
      </c>
      <c r="IQ113" s="13"/>
      <c r="IR113" s="13">
        <v>1</v>
      </c>
      <c r="IS113" s="13">
        <v>1</v>
      </c>
      <c r="IT113" s="13">
        <v>1</v>
      </c>
      <c r="IU113" s="13">
        <v>1</v>
      </c>
      <c r="IV113" s="13">
        <v>2</v>
      </c>
      <c r="IW113" s="13">
        <v>1</v>
      </c>
      <c r="IX113" s="13"/>
      <c r="IY113" s="13"/>
      <c r="IZ113" s="13"/>
      <c r="JA113" s="13"/>
      <c r="JB113" s="13">
        <v>1</v>
      </c>
      <c r="JC113" s="13"/>
      <c r="JD113" s="13"/>
      <c r="JE113" s="13"/>
      <c r="JF113" s="13"/>
      <c r="JG113" s="13"/>
      <c r="JH113" s="13"/>
      <c r="JI113" s="57">
        <v>1541</v>
      </c>
      <c r="JJ113" s="13">
        <v>1</v>
      </c>
      <c r="JK113" s="13"/>
      <c r="JL113" s="13"/>
      <c r="JM113" s="13"/>
      <c r="JN113" s="13"/>
      <c r="JO113" s="13"/>
      <c r="JP113" s="13"/>
      <c r="JQ113" s="13"/>
      <c r="JR113" s="13">
        <v>2</v>
      </c>
      <c r="JS113" s="13">
        <v>1</v>
      </c>
      <c r="JT113" s="13"/>
      <c r="JU113" s="13"/>
      <c r="JV113" s="13">
        <v>1</v>
      </c>
      <c r="JW113" s="13"/>
      <c r="JX113" s="13"/>
      <c r="JY113" s="13"/>
      <c r="JZ113" s="13">
        <v>1</v>
      </c>
      <c r="KA113" s="13"/>
      <c r="KB113" s="13"/>
      <c r="KC113" s="13"/>
      <c r="KD113" s="13">
        <v>1</v>
      </c>
      <c r="KE113" s="13"/>
      <c r="KF113" s="13"/>
      <c r="KG113" s="13"/>
      <c r="KH113" s="13"/>
      <c r="KI113" s="13"/>
      <c r="KJ113" s="13"/>
      <c r="KK113" s="13"/>
      <c r="KL113" s="13"/>
      <c r="KM113" s="13">
        <v>1</v>
      </c>
      <c r="KN113" s="13">
        <v>2</v>
      </c>
      <c r="KO113" s="13"/>
      <c r="KP113" s="13"/>
      <c r="KQ113" s="13">
        <v>1</v>
      </c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>
        <v>1</v>
      </c>
      <c r="LI113" s="13"/>
      <c r="LJ113" s="13"/>
      <c r="LK113" s="13">
        <v>1</v>
      </c>
      <c r="LL113" s="13"/>
      <c r="LM113" s="13"/>
      <c r="LN113" s="13"/>
      <c r="LO113" s="13"/>
      <c r="LP113" s="13"/>
      <c r="LQ113" s="13"/>
      <c r="LR113" s="13">
        <v>1</v>
      </c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>
        <v>1</v>
      </c>
      <c r="MQ113" s="13">
        <v>1</v>
      </c>
      <c r="MR113" s="13"/>
      <c r="MS113" s="13">
        <v>1</v>
      </c>
      <c r="MT113" s="13">
        <v>2</v>
      </c>
      <c r="MU113" s="13">
        <v>1</v>
      </c>
      <c r="MV113" s="13"/>
      <c r="MW113" s="13"/>
      <c r="MX113" s="13"/>
      <c r="MY113" s="13"/>
      <c r="MZ113" s="13">
        <v>1</v>
      </c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>
        <v>1</v>
      </c>
      <c r="NN113" s="57">
        <v>22</v>
      </c>
      <c r="NO113" s="13">
        <v>1563</v>
      </c>
    </row>
    <row r="114" spans="1:379">
      <c r="A114" s="8" t="s">
        <v>125</v>
      </c>
      <c r="B114" s="235">
        <f t="shared" si="149"/>
        <v>11</v>
      </c>
      <c r="C114" s="235">
        <f t="shared" si="150"/>
        <v>19</v>
      </c>
      <c r="D114" s="235">
        <f t="shared" si="151"/>
        <v>59</v>
      </c>
      <c r="E114" s="235">
        <f t="shared" si="152"/>
        <v>67</v>
      </c>
      <c r="F114" s="235">
        <f t="shared" si="153"/>
        <v>251</v>
      </c>
      <c r="G114" s="235">
        <f t="shared" si="154"/>
        <v>233</v>
      </c>
      <c r="H114" s="235">
        <f t="shared" si="155"/>
        <v>312</v>
      </c>
      <c r="I114" s="235">
        <f t="shared" si="156"/>
        <v>272</v>
      </c>
      <c r="J114" s="235">
        <f t="shared" si="157"/>
        <v>280</v>
      </c>
      <c r="K114" s="235">
        <f t="shared" si="158"/>
        <v>255</v>
      </c>
      <c r="L114" s="235">
        <f t="shared" si="159"/>
        <v>154</v>
      </c>
      <c r="M114" s="235">
        <f t="shared" si="160"/>
        <v>174</v>
      </c>
      <c r="N114" s="235">
        <f t="shared" si="161"/>
        <v>111</v>
      </c>
      <c r="O114" s="235">
        <f t="shared" si="162"/>
        <v>98</v>
      </c>
      <c r="P114" s="235">
        <f t="shared" si="163"/>
        <v>77</v>
      </c>
      <c r="Q114" s="235">
        <f t="shared" si="164"/>
        <v>57</v>
      </c>
      <c r="R114" s="235">
        <f t="shared" si="165"/>
        <v>25</v>
      </c>
      <c r="S114" s="235">
        <f t="shared" si="166"/>
        <v>33</v>
      </c>
      <c r="T114" s="235">
        <f t="shared" si="167"/>
        <v>4</v>
      </c>
      <c r="U114" s="235">
        <f t="shared" si="168"/>
        <v>11</v>
      </c>
      <c r="W114" s="16" t="s">
        <v>119</v>
      </c>
      <c r="X114" s="616">
        <f t="shared" si="169"/>
        <v>40</v>
      </c>
      <c r="Y114" s="616">
        <f t="shared" si="170"/>
        <v>38</v>
      </c>
      <c r="Z114" s="616">
        <f t="shared" si="171"/>
        <v>122</v>
      </c>
      <c r="AA114" s="616">
        <f t="shared" si="172"/>
        <v>167</v>
      </c>
      <c r="AB114" s="616">
        <f t="shared" si="173"/>
        <v>334</v>
      </c>
      <c r="AC114" s="616">
        <f t="shared" si="174"/>
        <v>374</v>
      </c>
      <c r="AD114" s="616">
        <f t="shared" si="175"/>
        <v>391</v>
      </c>
      <c r="AE114" s="616">
        <f t="shared" si="176"/>
        <v>444</v>
      </c>
      <c r="AF114" s="616">
        <f t="shared" si="177"/>
        <v>354</v>
      </c>
      <c r="AG114" s="616">
        <f t="shared" si="178"/>
        <v>433</v>
      </c>
      <c r="AH114" s="616">
        <f t="shared" si="179"/>
        <v>263</v>
      </c>
      <c r="AI114" s="616">
        <f t="shared" si="180"/>
        <v>293</v>
      </c>
      <c r="AJ114" s="616">
        <f t="shared" si="181"/>
        <v>192</v>
      </c>
      <c r="AK114" s="616">
        <f t="shared" si="182"/>
        <v>173</v>
      </c>
      <c r="AL114" s="616">
        <f t="shared" si="183"/>
        <v>124</v>
      </c>
      <c r="AM114" s="616">
        <f t="shared" si="184"/>
        <v>127</v>
      </c>
      <c r="AN114" s="616">
        <f t="shared" si="185"/>
        <v>51</v>
      </c>
      <c r="AO114" s="616">
        <f t="shared" si="186"/>
        <v>56</v>
      </c>
      <c r="AP114" s="616">
        <f t="shared" si="187"/>
        <v>5</v>
      </c>
      <c r="AQ114" s="616">
        <f t="shared" si="188"/>
        <v>22</v>
      </c>
      <c r="AR114" s="616">
        <f t="shared" si="189"/>
        <v>37</v>
      </c>
      <c r="AT114" s="16" t="s">
        <v>119</v>
      </c>
      <c r="AU114" s="13">
        <v>2</v>
      </c>
      <c r="AV114" s="13">
        <v>6</v>
      </c>
      <c r="AW114" s="13">
        <v>2</v>
      </c>
      <c r="AX114" s="13">
        <v>1</v>
      </c>
      <c r="AY114" s="13">
        <v>3</v>
      </c>
      <c r="AZ114" s="13">
        <v>4</v>
      </c>
      <c r="BA114" s="13">
        <v>9</v>
      </c>
      <c r="BB114" s="13">
        <v>6</v>
      </c>
      <c r="BC114" s="13">
        <v>3</v>
      </c>
      <c r="BD114" s="13">
        <v>2</v>
      </c>
      <c r="BE114" s="13">
        <v>6</v>
      </c>
      <c r="BF114" s="13">
        <v>5</v>
      </c>
      <c r="BG114" s="13">
        <v>9</v>
      </c>
      <c r="BH114" s="13">
        <v>16</v>
      </c>
      <c r="BI114" s="13">
        <v>17</v>
      </c>
      <c r="BJ114" s="13">
        <v>13</v>
      </c>
      <c r="BK114" s="13">
        <v>20</v>
      </c>
      <c r="BL114" s="13">
        <v>28</v>
      </c>
      <c r="BM114" s="13">
        <v>27</v>
      </c>
      <c r="BN114" s="13">
        <v>26</v>
      </c>
      <c r="BO114" s="13">
        <v>31</v>
      </c>
      <c r="BP114" s="13">
        <v>36</v>
      </c>
      <c r="BQ114" s="13">
        <v>32</v>
      </c>
      <c r="BR114" s="13">
        <v>45</v>
      </c>
      <c r="BS114" s="13">
        <v>31</v>
      </c>
      <c r="BT114" s="13">
        <v>39</v>
      </c>
      <c r="BU114" s="13">
        <v>48</v>
      </c>
      <c r="BV114" s="13">
        <v>36</v>
      </c>
      <c r="BW114" s="13">
        <v>35</v>
      </c>
      <c r="BX114" s="13">
        <v>41</v>
      </c>
      <c r="BY114" s="13">
        <v>37</v>
      </c>
      <c r="BZ114" s="13">
        <v>52</v>
      </c>
      <c r="CA114" s="13">
        <v>39</v>
      </c>
      <c r="CB114" s="13">
        <v>35</v>
      </c>
      <c r="CC114" s="13">
        <v>45</v>
      </c>
      <c r="CD114" s="13">
        <v>54</v>
      </c>
      <c r="CE114" s="13">
        <v>46</v>
      </c>
      <c r="CF114" s="13">
        <v>50</v>
      </c>
      <c r="CG114" s="13">
        <v>43</v>
      </c>
      <c r="CH114" s="13">
        <v>43</v>
      </c>
      <c r="CI114" s="13">
        <v>44</v>
      </c>
      <c r="CJ114" s="13">
        <v>56</v>
      </c>
      <c r="CK114" s="13">
        <v>42</v>
      </c>
      <c r="CL114" s="13">
        <v>51</v>
      </c>
      <c r="CM114" s="13">
        <v>43</v>
      </c>
      <c r="CN114" s="13">
        <v>40</v>
      </c>
      <c r="CO114" s="13">
        <v>44</v>
      </c>
      <c r="CP114" s="13">
        <v>30</v>
      </c>
      <c r="CQ114" s="13">
        <v>40</v>
      </c>
      <c r="CR114" s="13">
        <v>43</v>
      </c>
      <c r="CS114" s="13">
        <v>42</v>
      </c>
      <c r="CT114" s="13">
        <v>27</v>
      </c>
      <c r="CU114" s="13">
        <v>35</v>
      </c>
      <c r="CV114" s="13">
        <v>30</v>
      </c>
      <c r="CW114" s="13">
        <v>25</v>
      </c>
      <c r="CX114" s="13">
        <v>26</v>
      </c>
      <c r="CY114" s="13">
        <v>30</v>
      </c>
      <c r="CZ114" s="13">
        <v>25</v>
      </c>
      <c r="DA114" s="13">
        <v>26</v>
      </c>
      <c r="DB114" s="13">
        <v>27</v>
      </c>
      <c r="DC114" s="13">
        <v>27</v>
      </c>
      <c r="DD114" s="13">
        <v>15</v>
      </c>
      <c r="DE114" s="13">
        <v>10</v>
      </c>
      <c r="DF114" s="13">
        <v>25</v>
      </c>
      <c r="DG114" s="13">
        <v>13</v>
      </c>
      <c r="DH114" s="13">
        <v>21</v>
      </c>
      <c r="DI114" s="13">
        <v>17</v>
      </c>
      <c r="DJ114" s="13">
        <v>16</v>
      </c>
      <c r="DK114" s="13">
        <v>13</v>
      </c>
      <c r="DL114" s="13">
        <v>16</v>
      </c>
      <c r="DM114" s="13">
        <v>18</v>
      </c>
      <c r="DN114" s="13">
        <v>15</v>
      </c>
      <c r="DO114" s="13">
        <v>17</v>
      </c>
      <c r="DP114" s="13">
        <v>11</v>
      </c>
      <c r="DQ114" s="13">
        <v>13</v>
      </c>
      <c r="DR114" s="13">
        <v>10</v>
      </c>
      <c r="DS114" s="13">
        <v>13</v>
      </c>
      <c r="DT114" s="13">
        <v>11</v>
      </c>
      <c r="DU114" s="13">
        <v>9</v>
      </c>
      <c r="DV114" s="13">
        <v>10</v>
      </c>
      <c r="DW114" s="13">
        <v>7</v>
      </c>
      <c r="DX114" s="13">
        <v>6</v>
      </c>
      <c r="DY114" s="13">
        <v>7</v>
      </c>
      <c r="DZ114" s="13">
        <v>8</v>
      </c>
      <c r="EA114" s="13">
        <v>4</v>
      </c>
      <c r="EB114" s="13">
        <v>5</v>
      </c>
      <c r="EC114" s="13">
        <v>6</v>
      </c>
      <c r="ED114" s="13">
        <v>4</v>
      </c>
      <c r="EE114" s="13">
        <v>3</v>
      </c>
      <c r="EF114" s="13">
        <v>6</v>
      </c>
      <c r="EG114" s="13">
        <v>3</v>
      </c>
      <c r="EH114" s="13">
        <v>5</v>
      </c>
      <c r="EI114" s="13">
        <v>5</v>
      </c>
      <c r="EJ114" s="13">
        <v>2</v>
      </c>
      <c r="EK114" s="13">
        <v>1</v>
      </c>
      <c r="EL114" s="13">
        <v>2</v>
      </c>
      <c r="EM114" s="13">
        <v>2</v>
      </c>
      <c r="EN114" s="13"/>
      <c r="EO114" s="13">
        <v>2</v>
      </c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>
        <v>1</v>
      </c>
      <c r="FC114" s="57">
        <v>2128</v>
      </c>
      <c r="FD114" s="13">
        <v>2128</v>
      </c>
      <c r="FE114" s="16" t="s">
        <v>119</v>
      </c>
      <c r="FF114" s="13">
        <v>3</v>
      </c>
      <c r="FG114" s="13">
        <v>1</v>
      </c>
      <c r="FH114" s="13">
        <v>3</v>
      </c>
      <c r="FI114" s="13">
        <v>4</v>
      </c>
      <c r="FJ114" s="13">
        <v>5</v>
      </c>
      <c r="FK114" s="13">
        <v>3</v>
      </c>
      <c r="FL114" s="13">
        <v>2</v>
      </c>
      <c r="FM114" s="13">
        <v>7</v>
      </c>
      <c r="FN114" s="13">
        <v>6</v>
      </c>
      <c r="FO114" s="13">
        <v>6</v>
      </c>
      <c r="FP114" s="13">
        <v>4</v>
      </c>
      <c r="FQ114" s="13">
        <v>5</v>
      </c>
      <c r="FR114" s="13">
        <v>5</v>
      </c>
      <c r="FS114" s="13">
        <v>8</v>
      </c>
      <c r="FT114" s="13">
        <v>10</v>
      </c>
      <c r="FU114" s="13">
        <v>15</v>
      </c>
      <c r="FV114" s="13">
        <v>17</v>
      </c>
      <c r="FW114" s="13">
        <v>16</v>
      </c>
      <c r="FX114" s="13">
        <v>20</v>
      </c>
      <c r="FY114" s="13">
        <v>22</v>
      </c>
      <c r="FZ114" s="13">
        <v>27</v>
      </c>
      <c r="GA114" s="13">
        <v>27</v>
      </c>
      <c r="GB114" s="13">
        <v>24</v>
      </c>
      <c r="GC114" s="13">
        <v>24</v>
      </c>
      <c r="GD114" s="13">
        <v>35</v>
      </c>
      <c r="GE114" s="13">
        <v>30</v>
      </c>
      <c r="GF114" s="13">
        <v>49</v>
      </c>
      <c r="GG114" s="13">
        <v>38</v>
      </c>
      <c r="GH114" s="13">
        <v>34</v>
      </c>
      <c r="GI114" s="13">
        <v>46</v>
      </c>
      <c r="GJ114" s="13">
        <v>33</v>
      </c>
      <c r="GK114" s="13">
        <v>49</v>
      </c>
      <c r="GL114" s="13">
        <v>37</v>
      </c>
      <c r="GM114" s="13">
        <v>37</v>
      </c>
      <c r="GN114" s="13">
        <v>33</v>
      </c>
      <c r="GO114" s="13">
        <v>37</v>
      </c>
      <c r="GP114" s="13">
        <v>41</v>
      </c>
      <c r="GQ114" s="13">
        <v>44</v>
      </c>
      <c r="GR114" s="13">
        <v>40</v>
      </c>
      <c r="GS114" s="13">
        <v>40</v>
      </c>
      <c r="GT114" s="13">
        <v>34</v>
      </c>
      <c r="GU114" s="13">
        <v>41</v>
      </c>
      <c r="GV114" s="13">
        <v>38</v>
      </c>
      <c r="GW114" s="13">
        <v>45</v>
      </c>
      <c r="GX114" s="13">
        <v>36</v>
      </c>
      <c r="GY114" s="13">
        <v>43</v>
      </c>
      <c r="GZ114" s="13">
        <v>31</v>
      </c>
      <c r="HA114" s="13">
        <v>31</v>
      </c>
      <c r="HB114" s="13">
        <v>25</v>
      </c>
      <c r="HC114" s="13">
        <v>30</v>
      </c>
      <c r="HD114" s="13">
        <v>30</v>
      </c>
      <c r="HE114" s="13">
        <v>26</v>
      </c>
      <c r="HF114" s="13">
        <v>25</v>
      </c>
      <c r="HG114" s="13">
        <v>29</v>
      </c>
      <c r="HH114" s="13">
        <v>25</v>
      </c>
      <c r="HI114" s="13">
        <v>22</v>
      </c>
      <c r="HJ114" s="13">
        <v>28</v>
      </c>
      <c r="HK114" s="13">
        <v>25</v>
      </c>
      <c r="HL114" s="13">
        <v>24</v>
      </c>
      <c r="HM114" s="13">
        <v>29</v>
      </c>
      <c r="HN114" s="13">
        <v>22</v>
      </c>
      <c r="HO114" s="13">
        <v>20</v>
      </c>
      <c r="HP114" s="13">
        <v>22</v>
      </c>
      <c r="HQ114" s="13">
        <v>19</v>
      </c>
      <c r="HR114" s="13">
        <v>24</v>
      </c>
      <c r="HS114" s="13">
        <v>21</v>
      </c>
      <c r="HT114" s="13">
        <v>14</v>
      </c>
      <c r="HU114" s="13">
        <v>20</v>
      </c>
      <c r="HV114" s="13">
        <v>12</v>
      </c>
      <c r="HW114" s="13">
        <v>18</v>
      </c>
      <c r="HX114" s="13">
        <v>16</v>
      </c>
      <c r="HY114" s="13">
        <v>12</v>
      </c>
      <c r="HZ114" s="13">
        <v>17</v>
      </c>
      <c r="IA114" s="13">
        <v>10</v>
      </c>
      <c r="IB114" s="13">
        <v>14</v>
      </c>
      <c r="IC114" s="13">
        <v>14</v>
      </c>
      <c r="ID114" s="13">
        <v>12</v>
      </c>
      <c r="IE114" s="13">
        <v>7</v>
      </c>
      <c r="IF114" s="13">
        <v>13</v>
      </c>
      <c r="IG114" s="13">
        <v>9</v>
      </c>
      <c r="IH114" s="13">
        <v>10</v>
      </c>
      <c r="II114" s="13">
        <v>5</v>
      </c>
      <c r="IJ114" s="13">
        <v>3</v>
      </c>
      <c r="IK114" s="13">
        <v>8</v>
      </c>
      <c r="IL114" s="13">
        <v>6</v>
      </c>
      <c r="IM114" s="13">
        <v>5</v>
      </c>
      <c r="IN114" s="13">
        <v>2</v>
      </c>
      <c r="IO114" s="13">
        <v>3</v>
      </c>
      <c r="IP114" s="13">
        <v>4</v>
      </c>
      <c r="IQ114" s="13">
        <v>5</v>
      </c>
      <c r="IR114" s="13">
        <v>2</v>
      </c>
      <c r="IS114" s="13">
        <v>1</v>
      </c>
      <c r="IT114" s="13"/>
      <c r="IU114" s="13">
        <v>2</v>
      </c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57">
        <v>1876</v>
      </c>
      <c r="JJ114" s="13"/>
      <c r="JK114" s="13"/>
      <c r="JL114" s="13"/>
      <c r="JM114" s="13">
        <v>1</v>
      </c>
      <c r="JN114" s="13"/>
      <c r="JO114" s="13"/>
      <c r="JP114" s="13"/>
      <c r="JQ114" s="13"/>
      <c r="JR114" s="13"/>
      <c r="JS114" s="13"/>
      <c r="JT114" s="13"/>
      <c r="JU114" s="13">
        <v>1</v>
      </c>
      <c r="JV114" s="13"/>
      <c r="JW114" s="13"/>
      <c r="JX114" s="13"/>
      <c r="JY114" s="13">
        <v>1</v>
      </c>
      <c r="JZ114" s="13"/>
      <c r="KA114" s="13"/>
      <c r="KB114" s="13">
        <v>1</v>
      </c>
      <c r="KC114" s="13">
        <v>1</v>
      </c>
      <c r="KD114" s="13"/>
      <c r="KE114" s="13"/>
      <c r="KF114" s="13"/>
      <c r="KG114" s="13"/>
      <c r="KH114" s="13"/>
      <c r="KI114" s="13"/>
      <c r="KJ114" s="13"/>
      <c r="KK114" s="13">
        <v>1</v>
      </c>
      <c r="KL114" s="13"/>
      <c r="KM114" s="13"/>
      <c r="KN114" s="13">
        <v>1</v>
      </c>
      <c r="KO114" s="13"/>
      <c r="KP114" s="13">
        <v>2</v>
      </c>
      <c r="KQ114" s="13">
        <v>1</v>
      </c>
      <c r="KR114" s="13">
        <v>2</v>
      </c>
      <c r="KS114" s="13"/>
      <c r="KT114" s="13"/>
      <c r="KU114" s="13">
        <v>1</v>
      </c>
      <c r="KV114" s="13"/>
      <c r="KW114" s="13">
        <v>2</v>
      </c>
      <c r="KX114" s="13"/>
      <c r="KY114" s="13">
        <v>3</v>
      </c>
      <c r="KZ114" s="13"/>
      <c r="LA114" s="13"/>
      <c r="LB114" s="13"/>
      <c r="LC114" s="13">
        <v>1</v>
      </c>
      <c r="LD114" s="13"/>
      <c r="LE114" s="13">
        <v>1</v>
      </c>
      <c r="LF114" s="13"/>
      <c r="LG114" s="13"/>
      <c r="LH114" s="13">
        <v>1</v>
      </c>
      <c r="LI114" s="13">
        <v>1</v>
      </c>
      <c r="LJ114" s="13"/>
      <c r="LK114" s="13">
        <v>1</v>
      </c>
      <c r="LL114" s="13">
        <v>2</v>
      </c>
      <c r="LM114" s="13"/>
      <c r="LN114" s="13"/>
      <c r="LO114" s="13">
        <v>1</v>
      </c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>
        <v>1</v>
      </c>
      <c r="MH114" s="13"/>
      <c r="MI114" s="13">
        <v>1</v>
      </c>
      <c r="MJ114" s="13"/>
      <c r="MK114" s="13"/>
      <c r="ML114" s="13"/>
      <c r="MM114" s="13"/>
      <c r="MN114" s="13"/>
      <c r="MO114" s="13"/>
      <c r="MP114" s="13">
        <v>1</v>
      </c>
      <c r="MQ114" s="13">
        <v>1</v>
      </c>
      <c r="MR114" s="13"/>
      <c r="MS114" s="13"/>
      <c r="MT114" s="13">
        <v>3</v>
      </c>
      <c r="MU114" s="13"/>
      <c r="MV114" s="13">
        <v>2</v>
      </c>
      <c r="MW114" s="13"/>
      <c r="MX114" s="13"/>
      <c r="MY114" s="13"/>
      <c r="MZ114" s="13"/>
      <c r="NA114" s="13"/>
      <c r="NB114" s="13"/>
      <c r="NC114" s="13">
        <v>1</v>
      </c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57">
        <v>36</v>
      </c>
      <c r="NO114" s="13">
        <v>1912</v>
      </c>
    </row>
    <row r="115" spans="1:379">
      <c r="A115" s="9" t="s">
        <v>126</v>
      </c>
      <c r="B115" s="235">
        <f t="shared" si="149"/>
        <v>117</v>
      </c>
      <c r="C115" s="235">
        <f t="shared" si="150"/>
        <v>92</v>
      </c>
      <c r="D115" s="235">
        <f t="shared" si="151"/>
        <v>196</v>
      </c>
      <c r="E115" s="235">
        <f t="shared" si="152"/>
        <v>260</v>
      </c>
      <c r="F115" s="235">
        <f t="shared" si="153"/>
        <v>734</v>
      </c>
      <c r="G115" s="235">
        <f t="shared" si="154"/>
        <v>756</v>
      </c>
      <c r="H115" s="235">
        <f t="shared" si="155"/>
        <v>944</v>
      </c>
      <c r="I115" s="235">
        <f t="shared" si="156"/>
        <v>784</v>
      </c>
      <c r="J115" s="235">
        <f t="shared" si="157"/>
        <v>674</v>
      </c>
      <c r="K115" s="235">
        <f t="shared" si="158"/>
        <v>564</v>
      </c>
      <c r="L115" s="235">
        <f t="shared" si="159"/>
        <v>403</v>
      </c>
      <c r="M115" s="235">
        <f t="shared" si="160"/>
        <v>412</v>
      </c>
      <c r="N115" s="235">
        <f t="shared" si="161"/>
        <v>231</v>
      </c>
      <c r="O115" s="235">
        <f t="shared" si="162"/>
        <v>206</v>
      </c>
      <c r="P115" s="235">
        <f t="shared" si="163"/>
        <v>96</v>
      </c>
      <c r="Q115" s="235">
        <f t="shared" si="164"/>
        <v>96</v>
      </c>
      <c r="R115" s="235">
        <f t="shared" si="165"/>
        <v>32</v>
      </c>
      <c r="S115" s="235">
        <f t="shared" si="166"/>
        <v>33</v>
      </c>
      <c r="T115" s="235">
        <f t="shared" si="167"/>
        <v>3</v>
      </c>
      <c r="U115" s="235">
        <f t="shared" si="168"/>
        <v>3</v>
      </c>
      <c r="W115" s="16" t="s">
        <v>120</v>
      </c>
      <c r="X115" s="616">
        <f t="shared" si="169"/>
        <v>817</v>
      </c>
      <c r="Y115" s="616">
        <f t="shared" si="170"/>
        <v>661</v>
      </c>
      <c r="Z115" s="616">
        <f t="shared" si="171"/>
        <v>1982</v>
      </c>
      <c r="AA115" s="616">
        <f t="shared" si="172"/>
        <v>2021</v>
      </c>
      <c r="AB115" s="616">
        <f t="shared" si="173"/>
        <v>6676</v>
      </c>
      <c r="AC115" s="616">
        <f t="shared" si="174"/>
        <v>6363</v>
      </c>
      <c r="AD115" s="616">
        <f t="shared" si="175"/>
        <v>8264</v>
      </c>
      <c r="AE115" s="616">
        <f t="shared" si="176"/>
        <v>7425</v>
      </c>
      <c r="AF115" s="616">
        <f t="shared" si="177"/>
        <v>7068</v>
      </c>
      <c r="AG115" s="616">
        <f t="shared" si="178"/>
        <v>6404</v>
      </c>
      <c r="AH115" s="616">
        <f t="shared" si="179"/>
        <v>4746</v>
      </c>
      <c r="AI115" s="616">
        <f t="shared" si="180"/>
        <v>4580</v>
      </c>
      <c r="AJ115" s="616">
        <f t="shared" si="181"/>
        <v>2541</v>
      </c>
      <c r="AK115" s="616">
        <f t="shared" si="182"/>
        <v>2366</v>
      </c>
      <c r="AL115" s="616">
        <f t="shared" si="183"/>
        <v>1257</v>
      </c>
      <c r="AM115" s="616">
        <f t="shared" si="184"/>
        <v>1207</v>
      </c>
      <c r="AN115" s="616">
        <f t="shared" si="185"/>
        <v>396</v>
      </c>
      <c r="AO115" s="616">
        <f t="shared" si="186"/>
        <v>628</v>
      </c>
      <c r="AP115" s="616">
        <f t="shared" si="187"/>
        <v>60</v>
      </c>
      <c r="AQ115" s="616">
        <f t="shared" si="188"/>
        <v>229</v>
      </c>
      <c r="AR115" s="616">
        <f t="shared" si="189"/>
        <v>829</v>
      </c>
      <c r="AT115" s="16" t="s">
        <v>120</v>
      </c>
      <c r="AU115" s="13">
        <v>31</v>
      </c>
      <c r="AV115" s="13">
        <v>98</v>
      </c>
      <c r="AW115" s="13">
        <v>87</v>
      </c>
      <c r="AX115" s="13">
        <v>73</v>
      </c>
      <c r="AY115" s="13">
        <v>68</v>
      </c>
      <c r="AZ115" s="13">
        <v>46</v>
      </c>
      <c r="BA115" s="13">
        <v>60</v>
      </c>
      <c r="BB115" s="13">
        <v>63</v>
      </c>
      <c r="BC115" s="13">
        <v>67</v>
      </c>
      <c r="BD115" s="13">
        <v>68</v>
      </c>
      <c r="BE115" s="13">
        <v>77</v>
      </c>
      <c r="BF115" s="13">
        <v>98</v>
      </c>
      <c r="BG115" s="13">
        <v>110</v>
      </c>
      <c r="BH115" s="13">
        <v>99</v>
      </c>
      <c r="BI115" s="13">
        <v>146</v>
      </c>
      <c r="BJ115" s="13">
        <v>208</v>
      </c>
      <c r="BK115" s="13">
        <v>252</v>
      </c>
      <c r="BL115" s="13">
        <v>320</v>
      </c>
      <c r="BM115" s="13">
        <v>326</v>
      </c>
      <c r="BN115" s="13">
        <v>385</v>
      </c>
      <c r="BO115" s="13">
        <v>430</v>
      </c>
      <c r="BP115" s="13">
        <v>494</v>
      </c>
      <c r="BQ115" s="13">
        <v>521</v>
      </c>
      <c r="BR115" s="13">
        <v>557</v>
      </c>
      <c r="BS115" s="13">
        <v>668</v>
      </c>
      <c r="BT115" s="13">
        <v>712</v>
      </c>
      <c r="BU115" s="13">
        <v>714</v>
      </c>
      <c r="BV115" s="13">
        <v>733</v>
      </c>
      <c r="BW115" s="13">
        <v>773</v>
      </c>
      <c r="BX115" s="13">
        <v>761</v>
      </c>
      <c r="BY115" s="13">
        <v>833</v>
      </c>
      <c r="BZ115" s="13">
        <v>783</v>
      </c>
      <c r="CA115" s="13">
        <v>762</v>
      </c>
      <c r="CB115" s="13">
        <v>763</v>
      </c>
      <c r="CC115" s="13">
        <v>721</v>
      </c>
      <c r="CD115" s="13">
        <v>739</v>
      </c>
      <c r="CE115" s="13">
        <v>666</v>
      </c>
      <c r="CF115" s="13">
        <v>700</v>
      </c>
      <c r="CG115" s="13">
        <v>703</v>
      </c>
      <c r="CH115" s="13">
        <v>755</v>
      </c>
      <c r="CI115" s="13">
        <v>696</v>
      </c>
      <c r="CJ115" s="13">
        <v>715</v>
      </c>
      <c r="CK115" s="13">
        <v>707</v>
      </c>
      <c r="CL115" s="13">
        <v>750</v>
      </c>
      <c r="CM115" s="13">
        <v>670</v>
      </c>
      <c r="CN115" s="13">
        <v>586</v>
      </c>
      <c r="CO115" s="13">
        <v>589</v>
      </c>
      <c r="CP115" s="13">
        <v>552</v>
      </c>
      <c r="CQ115" s="13">
        <v>544</v>
      </c>
      <c r="CR115" s="13">
        <v>595</v>
      </c>
      <c r="CS115" s="13">
        <v>553</v>
      </c>
      <c r="CT115" s="13">
        <v>530</v>
      </c>
      <c r="CU115" s="13">
        <v>471</v>
      </c>
      <c r="CV115" s="13">
        <v>510</v>
      </c>
      <c r="CW115" s="13">
        <v>444</v>
      </c>
      <c r="CX115" s="13">
        <v>447</v>
      </c>
      <c r="CY115" s="13">
        <v>447</v>
      </c>
      <c r="CZ115" s="13">
        <v>394</v>
      </c>
      <c r="DA115" s="13">
        <v>397</v>
      </c>
      <c r="DB115" s="13">
        <v>387</v>
      </c>
      <c r="DC115" s="13">
        <v>325</v>
      </c>
      <c r="DD115" s="13">
        <v>318</v>
      </c>
      <c r="DE115" s="13">
        <v>254</v>
      </c>
      <c r="DF115" s="13">
        <v>243</v>
      </c>
      <c r="DG115" s="13">
        <v>247</v>
      </c>
      <c r="DH115" s="13">
        <v>205</v>
      </c>
      <c r="DI115" s="13">
        <v>203</v>
      </c>
      <c r="DJ115" s="13">
        <v>210</v>
      </c>
      <c r="DK115" s="13">
        <v>176</v>
      </c>
      <c r="DL115" s="13">
        <v>185</v>
      </c>
      <c r="DM115" s="13">
        <v>150</v>
      </c>
      <c r="DN115" s="13">
        <v>144</v>
      </c>
      <c r="DO115" s="13">
        <v>148</v>
      </c>
      <c r="DP115" s="13">
        <v>142</v>
      </c>
      <c r="DQ115" s="13">
        <v>129</v>
      </c>
      <c r="DR115" s="13">
        <v>116</v>
      </c>
      <c r="DS115" s="13">
        <v>96</v>
      </c>
      <c r="DT115" s="13">
        <v>115</v>
      </c>
      <c r="DU115" s="13">
        <v>90</v>
      </c>
      <c r="DV115" s="13">
        <v>77</v>
      </c>
      <c r="DW115" s="13">
        <v>81</v>
      </c>
      <c r="DX115" s="13">
        <v>91</v>
      </c>
      <c r="DY115" s="13">
        <v>64</v>
      </c>
      <c r="DZ115" s="13">
        <v>61</v>
      </c>
      <c r="EA115" s="13">
        <v>57</v>
      </c>
      <c r="EB115" s="13">
        <v>55</v>
      </c>
      <c r="EC115" s="13">
        <v>60</v>
      </c>
      <c r="ED115" s="13">
        <v>65</v>
      </c>
      <c r="EE115" s="13">
        <v>43</v>
      </c>
      <c r="EF115" s="13">
        <v>51</v>
      </c>
      <c r="EG115" s="13">
        <v>46</v>
      </c>
      <c r="EH115" s="13">
        <v>36</v>
      </c>
      <c r="EI115" s="13">
        <v>37</v>
      </c>
      <c r="EJ115" s="13">
        <v>30</v>
      </c>
      <c r="EK115" s="13">
        <v>18</v>
      </c>
      <c r="EL115" s="13">
        <v>17</v>
      </c>
      <c r="EM115" s="13">
        <v>15</v>
      </c>
      <c r="EN115" s="13">
        <v>14</v>
      </c>
      <c r="EO115" s="13">
        <v>5</v>
      </c>
      <c r="EP115" s="13">
        <v>8</v>
      </c>
      <c r="EQ115" s="13">
        <v>1</v>
      </c>
      <c r="ER115" s="13">
        <v>1</v>
      </c>
      <c r="ES115" s="13"/>
      <c r="ET115" s="13"/>
      <c r="EU115" s="13"/>
      <c r="EV115" s="13"/>
      <c r="EW115" s="13">
        <v>1</v>
      </c>
      <c r="EX115" s="13"/>
      <c r="EY115" s="13"/>
      <c r="EZ115" s="13"/>
      <c r="FA115" s="13"/>
      <c r="FB115" s="13">
        <v>4</v>
      </c>
      <c r="FC115" s="57">
        <v>31888</v>
      </c>
      <c r="FD115" s="13">
        <v>31888</v>
      </c>
      <c r="FE115" s="16" t="s">
        <v>120</v>
      </c>
      <c r="FF115" s="13">
        <v>47</v>
      </c>
      <c r="FG115" s="13">
        <v>128</v>
      </c>
      <c r="FH115" s="13">
        <v>112</v>
      </c>
      <c r="FI115" s="13">
        <v>67</v>
      </c>
      <c r="FJ115" s="13">
        <v>77</v>
      </c>
      <c r="FK115" s="13">
        <v>64</v>
      </c>
      <c r="FL115" s="13">
        <v>78</v>
      </c>
      <c r="FM115" s="13">
        <v>70</v>
      </c>
      <c r="FN115" s="13">
        <v>83</v>
      </c>
      <c r="FO115" s="13">
        <v>91</v>
      </c>
      <c r="FP115" s="13">
        <v>76</v>
      </c>
      <c r="FQ115" s="13">
        <v>90</v>
      </c>
      <c r="FR115" s="13">
        <v>83</v>
      </c>
      <c r="FS115" s="13">
        <v>120</v>
      </c>
      <c r="FT115" s="13">
        <v>138</v>
      </c>
      <c r="FU115" s="13">
        <v>172</v>
      </c>
      <c r="FV115" s="13">
        <v>212</v>
      </c>
      <c r="FW115" s="13">
        <v>290</v>
      </c>
      <c r="FX115" s="13">
        <v>391</v>
      </c>
      <c r="FY115" s="13">
        <v>410</v>
      </c>
      <c r="FZ115" s="13">
        <v>420</v>
      </c>
      <c r="GA115" s="13">
        <v>506</v>
      </c>
      <c r="GB115" s="13">
        <v>498</v>
      </c>
      <c r="GC115" s="13">
        <v>564</v>
      </c>
      <c r="GD115" s="13">
        <v>644</v>
      </c>
      <c r="GE115" s="13">
        <v>719</v>
      </c>
      <c r="GF115" s="13">
        <v>762</v>
      </c>
      <c r="GG115" s="13">
        <v>806</v>
      </c>
      <c r="GH115" s="13">
        <v>854</v>
      </c>
      <c r="GI115" s="13">
        <v>903</v>
      </c>
      <c r="GJ115" s="13">
        <v>853</v>
      </c>
      <c r="GK115" s="13">
        <v>878</v>
      </c>
      <c r="GL115" s="13">
        <v>830</v>
      </c>
      <c r="GM115" s="13">
        <v>841</v>
      </c>
      <c r="GN115" s="13">
        <v>839</v>
      </c>
      <c r="GO115" s="13">
        <v>791</v>
      </c>
      <c r="GP115" s="13">
        <v>821</v>
      </c>
      <c r="GQ115" s="13">
        <v>807</v>
      </c>
      <c r="GR115" s="13">
        <v>767</v>
      </c>
      <c r="GS115" s="13">
        <v>837</v>
      </c>
      <c r="GT115" s="13">
        <v>829</v>
      </c>
      <c r="GU115" s="13">
        <v>825</v>
      </c>
      <c r="GV115" s="13">
        <v>757</v>
      </c>
      <c r="GW115" s="13">
        <v>763</v>
      </c>
      <c r="GX115" s="13">
        <v>753</v>
      </c>
      <c r="GY115" s="13">
        <v>685</v>
      </c>
      <c r="GZ115" s="13">
        <v>639</v>
      </c>
      <c r="HA115" s="13">
        <v>644</v>
      </c>
      <c r="HB115" s="13">
        <v>582</v>
      </c>
      <c r="HC115" s="13">
        <v>591</v>
      </c>
      <c r="HD115" s="13">
        <v>578</v>
      </c>
      <c r="HE115" s="13">
        <v>515</v>
      </c>
      <c r="HF115" s="13">
        <v>530</v>
      </c>
      <c r="HG115" s="13">
        <v>482</v>
      </c>
      <c r="HH115" s="13">
        <v>503</v>
      </c>
      <c r="HI115" s="13">
        <v>488</v>
      </c>
      <c r="HJ115" s="13">
        <v>411</v>
      </c>
      <c r="HK115" s="13">
        <v>438</v>
      </c>
      <c r="HL115" s="13">
        <v>415</v>
      </c>
      <c r="HM115" s="13">
        <v>386</v>
      </c>
      <c r="HN115" s="13">
        <v>350</v>
      </c>
      <c r="HO115" s="13">
        <v>287</v>
      </c>
      <c r="HP115" s="13">
        <v>312</v>
      </c>
      <c r="HQ115" s="13">
        <v>288</v>
      </c>
      <c r="HR115" s="13">
        <v>272</v>
      </c>
      <c r="HS115" s="13">
        <v>250</v>
      </c>
      <c r="HT115" s="13">
        <v>213</v>
      </c>
      <c r="HU115" s="13">
        <v>202</v>
      </c>
      <c r="HV115" s="13">
        <v>191</v>
      </c>
      <c r="HW115" s="13">
        <v>176</v>
      </c>
      <c r="HX115" s="13">
        <v>185</v>
      </c>
      <c r="HY115" s="13">
        <v>162</v>
      </c>
      <c r="HZ115" s="13">
        <v>150</v>
      </c>
      <c r="IA115" s="13">
        <v>135</v>
      </c>
      <c r="IB115" s="13">
        <v>136</v>
      </c>
      <c r="IC115" s="13">
        <v>117</v>
      </c>
      <c r="ID115" s="13">
        <v>102</v>
      </c>
      <c r="IE115" s="13">
        <v>108</v>
      </c>
      <c r="IF115" s="13">
        <v>83</v>
      </c>
      <c r="IG115" s="13">
        <v>79</v>
      </c>
      <c r="IH115" s="13">
        <v>70</v>
      </c>
      <c r="II115" s="13">
        <v>64</v>
      </c>
      <c r="IJ115" s="13">
        <v>37</v>
      </c>
      <c r="IK115" s="13">
        <v>42</v>
      </c>
      <c r="IL115" s="13">
        <v>36</v>
      </c>
      <c r="IM115" s="13">
        <v>36</v>
      </c>
      <c r="IN115" s="13">
        <v>34</v>
      </c>
      <c r="IO115" s="13">
        <v>29</v>
      </c>
      <c r="IP115" s="13">
        <v>24</v>
      </c>
      <c r="IQ115" s="13">
        <v>24</v>
      </c>
      <c r="IR115" s="13">
        <v>21</v>
      </c>
      <c r="IS115" s="13">
        <v>12</v>
      </c>
      <c r="IT115" s="13">
        <v>7</v>
      </c>
      <c r="IU115" s="13">
        <v>6</v>
      </c>
      <c r="IV115" s="13">
        <v>4</v>
      </c>
      <c r="IW115" s="13">
        <v>4</v>
      </c>
      <c r="IX115" s="13">
        <v>2</v>
      </c>
      <c r="IY115" s="13">
        <v>3</v>
      </c>
      <c r="IZ115" s="13">
        <v>1</v>
      </c>
      <c r="JA115" s="13"/>
      <c r="JB115" s="13"/>
      <c r="JC115" s="13"/>
      <c r="JD115" s="13"/>
      <c r="JE115" s="13"/>
      <c r="JF115" s="13"/>
      <c r="JG115" s="13"/>
      <c r="JH115" s="13">
        <v>2</v>
      </c>
      <c r="JI115" s="57">
        <v>33809</v>
      </c>
      <c r="JJ115" s="13">
        <v>23</v>
      </c>
      <c r="JK115" s="13">
        <v>38</v>
      </c>
      <c r="JL115" s="13">
        <v>1</v>
      </c>
      <c r="JM115" s="13">
        <v>3</v>
      </c>
      <c r="JN115" s="13">
        <v>4</v>
      </c>
      <c r="JO115" s="13">
        <v>1</v>
      </c>
      <c r="JP115" s="13">
        <v>5</v>
      </c>
      <c r="JQ115" s="13">
        <v>3</v>
      </c>
      <c r="JR115" s="13">
        <v>2</v>
      </c>
      <c r="JS115" s="13">
        <v>6</v>
      </c>
      <c r="JT115" s="13">
        <v>5</v>
      </c>
      <c r="JU115" s="13">
        <v>6</v>
      </c>
      <c r="JV115" s="13">
        <v>13</v>
      </c>
      <c r="JW115" s="13">
        <v>10</v>
      </c>
      <c r="JX115" s="13">
        <v>7</v>
      </c>
      <c r="JY115" s="13">
        <v>10</v>
      </c>
      <c r="JZ115" s="13">
        <v>10</v>
      </c>
      <c r="KA115" s="13">
        <v>15</v>
      </c>
      <c r="KB115" s="13">
        <v>15</v>
      </c>
      <c r="KC115" s="13">
        <v>19</v>
      </c>
      <c r="KD115" s="13">
        <v>25</v>
      </c>
      <c r="KE115" s="13">
        <v>19</v>
      </c>
      <c r="KF115" s="13">
        <v>23</v>
      </c>
      <c r="KG115" s="13">
        <v>13</v>
      </c>
      <c r="KH115" s="13">
        <v>23</v>
      </c>
      <c r="KI115" s="13">
        <v>17</v>
      </c>
      <c r="KJ115" s="13">
        <v>10</v>
      </c>
      <c r="KK115" s="13">
        <v>11</v>
      </c>
      <c r="KL115" s="13">
        <v>9</v>
      </c>
      <c r="KM115" s="13">
        <v>8</v>
      </c>
      <c r="KN115" s="13">
        <v>8</v>
      </c>
      <c r="KO115" s="13">
        <v>17</v>
      </c>
      <c r="KP115" s="13">
        <v>21</v>
      </c>
      <c r="KQ115" s="13">
        <v>14</v>
      </c>
      <c r="KR115" s="13">
        <v>11</v>
      </c>
      <c r="KS115" s="13">
        <v>11</v>
      </c>
      <c r="KT115" s="13">
        <v>10</v>
      </c>
      <c r="KU115" s="13">
        <v>11</v>
      </c>
      <c r="KV115" s="13">
        <v>15</v>
      </c>
      <c r="KW115" s="13">
        <v>6</v>
      </c>
      <c r="KX115" s="13">
        <v>11</v>
      </c>
      <c r="KY115" s="13">
        <v>11</v>
      </c>
      <c r="KZ115" s="13">
        <v>8</v>
      </c>
      <c r="LA115" s="13">
        <v>9</v>
      </c>
      <c r="LB115" s="13">
        <v>14</v>
      </c>
      <c r="LC115" s="13">
        <v>12</v>
      </c>
      <c r="LD115" s="13">
        <v>9</v>
      </c>
      <c r="LE115" s="13">
        <v>9</v>
      </c>
      <c r="LF115" s="13">
        <v>9</v>
      </c>
      <c r="LG115" s="13">
        <v>6</v>
      </c>
      <c r="LH115" s="13">
        <v>9</v>
      </c>
      <c r="LI115" s="13">
        <v>12</v>
      </c>
      <c r="LJ115" s="13">
        <v>8</v>
      </c>
      <c r="LK115" s="13">
        <v>7</v>
      </c>
      <c r="LL115" s="13">
        <v>10</v>
      </c>
      <c r="LM115" s="13">
        <v>11</v>
      </c>
      <c r="LN115" s="13">
        <v>6</v>
      </c>
      <c r="LO115" s="13">
        <v>5</v>
      </c>
      <c r="LP115" s="13">
        <v>4</v>
      </c>
      <c r="LQ115" s="13">
        <v>7</v>
      </c>
      <c r="LR115" s="13">
        <v>6</v>
      </c>
      <c r="LS115" s="13">
        <v>4</v>
      </c>
      <c r="LT115" s="13">
        <v>4</v>
      </c>
      <c r="LU115" s="13">
        <v>4</v>
      </c>
      <c r="LV115" s="13">
        <v>6</v>
      </c>
      <c r="LW115" s="13">
        <v>3</v>
      </c>
      <c r="LX115" s="13">
        <v>10</v>
      </c>
      <c r="LY115" s="13">
        <v>8</v>
      </c>
      <c r="LZ115" s="13">
        <v>2</v>
      </c>
      <c r="MA115" s="13">
        <v>4</v>
      </c>
      <c r="MB115" s="13"/>
      <c r="MC115" s="13">
        <v>8</v>
      </c>
      <c r="MD115" s="13">
        <v>4</v>
      </c>
      <c r="ME115" s="13">
        <v>2</v>
      </c>
      <c r="MF115" s="13">
        <v>4</v>
      </c>
      <c r="MG115" s="13">
        <v>7</v>
      </c>
      <c r="MH115" s="13">
        <v>6</v>
      </c>
      <c r="MI115" s="13">
        <v>4</v>
      </c>
      <c r="MJ115" s="13">
        <v>6</v>
      </c>
      <c r="MK115" s="13">
        <v>1</v>
      </c>
      <c r="ML115" s="13">
        <v>2</v>
      </c>
      <c r="MM115" s="13">
        <v>3</v>
      </c>
      <c r="MN115" s="13">
        <v>1</v>
      </c>
      <c r="MO115" s="13">
        <v>5</v>
      </c>
      <c r="MP115" s="13">
        <v>4</v>
      </c>
      <c r="MQ115" s="13">
        <v>1</v>
      </c>
      <c r="MR115" s="13">
        <v>4</v>
      </c>
      <c r="MS115" s="13">
        <v>1</v>
      </c>
      <c r="MT115" s="13">
        <v>6</v>
      </c>
      <c r="MU115" s="13">
        <v>6</v>
      </c>
      <c r="MV115" s="13">
        <v>3</v>
      </c>
      <c r="MW115" s="13">
        <v>5</v>
      </c>
      <c r="MX115" s="13">
        <v>1</v>
      </c>
      <c r="MY115" s="13">
        <v>2</v>
      </c>
      <c r="MZ115" s="13">
        <v>2</v>
      </c>
      <c r="NA115" s="13">
        <v>5</v>
      </c>
      <c r="NB115" s="13">
        <v>1</v>
      </c>
      <c r="NC115" s="13">
        <v>1</v>
      </c>
      <c r="ND115" s="13">
        <v>1</v>
      </c>
      <c r="NE115" s="13">
        <v>2</v>
      </c>
      <c r="NF115" s="13">
        <v>2</v>
      </c>
      <c r="NG115" s="13"/>
      <c r="NH115" s="13"/>
      <c r="NI115" s="13"/>
      <c r="NJ115" s="13"/>
      <c r="NK115" s="13"/>
      <c r="NL115" s="13"/>
      <c r="NM115" s="13">
        <v>17</v>
      </c>
      <c r="NN115" s="57">
        <v>823</v>
      </c>
      <c r="NO115" s="13">
        <v>34632</v>
      </c>
    </row>
    <row r="116" spans="1:379">
      <c r="A116" s="8" t="s">
        <v>127</v>
      </c>
      <c r="B116" s="235">
        <f t="shared" si="149"/>
        <v>39</v>
      </c>
      <c r="C116" s="235">
        <f t="shared" si="150"/>
        <v>57</v>
      </c>
      <c r="D116" s="235">
        <f t="shared" si="151"/>
        <v>259</v>
      </c>
      <c r="E116" s="235">
        <f t="shared" si="152"/>
        <v>345</v>
      </c>
      <c r="F116" s="235">
        <f t="shared" si="153"/>
        <v>850</v>
      </c>
      <c r="G116" s="235">
        <f t="shared" si="154"/>
        <v>853</v>
      </c>
      <c r="H116" s="235">
        <f t="shared" si="155"/>
        <v>850</v>
      </c>
      <c r="I116" s="235">
        <f t="shared" si="156"/>
        <v>866</v>
      </c>
      <c r="J116" s="235">
        <f t="shared" si="157"/>
        <v>694</v>
      </c>
      <c r="K116" s="235">
        <f t="shared" si="158"/>
        <v>687</v>
      </c>
      <c r="L116" s="235">
        <f t="shared" si="159"/>
        <v>461</v>
      </c>
      <c r="M116" s="235">
        <f t="shared" si="160"/>
        <v>490</v>
      </c>
      <c r="N116" s="235">
        <f t="shared" si="161"/>
        <v>301</v>
      </c>
      <c r="O116" s="235">
        <f t="shared" si="162"/>
        <v>269</v>
      </c>
      <c r="P116" s="235">
        <f t="shared" si="163"/>
        <v>138</v>
      </c>
      <c r="Q116" s="235">
        <f t="shared" si="164"/>
        <v>133</v>
      </c>
      <c r="R116" s="235">
        <f t="shared" si="165"/>
        <v>69</v>
      </c>
      <c r="S116" s="235">
        <f t="shared" si="166"/>
        <v>96</v>
      </c>
      <c r="T116" s="235">
        <f t="shared" si="167"/>
        <v>11</v>
      </c>
      <c r="U116" s="235">
        <f t="shared" si="168"/>
        <v>27</v>
      </c>
      <c r="W116" s="16" t="s">
        <v>208</v>
      </c>
      <c r="X116" s="616">
        <f t="shared" si="169"/>
        <v>215</v>
      </c>
      <c r="Y116" s="616">
        <f t="shared" si="170"/>
        <v>202</v>
      </c>
      <c r="Z116" s="616">
        <f t="shared" si="171"/>
        <v>516</v>
      </c>
      <c r="AA116" s="616">
        <f t="shared" si="172"/>
        <v>546</v>
      </c>
      <c r="AB116" s="616">
        <f t="shared" si="173"/>
        <v>1540</v>
      </c>
      <c r="AC116" s="616">
        <f t="shared" si="174"/>
        <v>1466</v>
      </c>
      <c r="AD116" s="616">
        <f t="shared" si="175"/>
        <v>1673</v>
      </c>
      <c r="AE116" s="616">
        <f t="shared" si="176"/>
        <v>1612</v>
      </c>
      <c r="AF116" s="616">
        <f t="shared" si="177"/>
        <v>1427</v>
      </c>
      <c r="AG116" s="616">
        <f t="shared" si="178"/>
        <v>1431</v>
      </c>
      <c r="AH116" s="616">
        <f t="shared" si="179"/>
        <v>1089</v>
      </c>
      <c r="AI116" s="616">
        <f t="shared" si="180"/>
        <v>1040</v>
      </c>
      <c r="AJ116" s="616">
        <f t="shared" si="181"/>
        <v>611</v>
      </c>
      <c r="AK116" s="616">
        <f t="shared" si="182"/>
        <v>528</v>
      </c>
      <c r="AL116" s="616">
        <f t="shared" si="183"/>
        <v>301</v>
      </c>
      <c r="AM116" s="616">
        <f t="shared" si="184"/>
        <v>270</v>
      </c>
      <c r="AN116" s="616">
        <f t="shared" si="185"/>
        <v>111</v>
      </c>
      <c r="AO116" s="616">
        <f t="shared" si="186"/>
        <v>173</v>
      </c>
      <c r="AP116" s="616">
        <f t="shared" si="187"/>
        <v>23</v>
      </c>
      <c r="AQ116" s="616">
        <f t="shared" si="188"/>
        <v>57</v>
      </c>
      <c r="AR116" s="616">
        <f t="shared" si="189"/>
        <v>222</v>
      </c>
      <c r="AT116" s="16" t="s">
        <v>208</v>
      </c>
      <c r="AU116" s="13">
        <v>8</v>
      </c>
      <c r="AV116" s="13">
        <v>12</v>
      </c>
      <c r="AW116" s="13">
        <v>28</v>
      </c>
      <c r="AX116" s="13">
        <v>29</v>
      </c>
      <c r="AY116" s="13">
        <v>21</v>
      </c>
      <c r="AZ116" s="13">
        <v>11</v>
      </c>
      <c r="BA116" s="13">
        <v>17</v>
      </c>
      <c r="BB116" s="13">
        <v>26</v>
      </c>
      <c r="BC116" s="13">
        <v>18</v>
      </c>
      <c r="BD116" s="13">
        <v>32</v>
      </c>
      <c r="BE116" s="13">
        <v>22</v>
      </c>
      <c r="BF116" s="13">
        <v>21</v>
      </c>
      <c r="BG116" s="13">
        <v>23</v>
      </c>
      <c r="BH116" s="13">
        <v>32</v>
      </c>
      <c r="BI116" s="13">
        <v>38</v>
      </c>
      <c r="BJ116" s="13">
        <v>50</v>
      </c>
      <c r="BK116" s="13">
        <v>71</v>
      </c>
      <c r="BL116" s="13">
        <v>75</v>
      </c>
      <c r="BM116" s="13">
        <v>99</v>
      </c>
      <c r="BN116" s="13">
        <v>115</v>
      </c>
      <c r="BO116" s="13">
        <v>102</v>
      </c>
      <c r="BP116" s="13">
        <v>135</v>
      </c>
      <c r="BQ116" s="13">
        <v>114</v>
      </c>
      <c r="BR116" s="13">
        <v>144</v>
      </c>
      <c r="BS116" s="13">
        <v>134</v>
      </c>
      <c r="BT116" s="13">
        <v>153</v>
      </c>
      <c r="BU116" s="13">
        <v>174</v>
      </c>
      <c r="BV116" s="13">
        <v>180</v>
      </c>
      <c r="BW116" s="13">
        <v>162</v>
      </c>
      <c r="BX116" s="13">
        <v>168</v>
      </c>
      <c r="BY116" s="13">
        <v>182</v>
      </c>
      <c r="BZ116" s="13">
        <v>166</v>
      </c>
      <c r="CA116" s="13">
        <v>170</v>
      </c>
      <c r="CB116" s="13">
        <v>169</v>
      </c>
      <c r="CC116" s="13">
        <v>166</v>
      </c>
      <c r="CD116" s="13">
        <v>152</v>
      </c>
      <c r="CE116" s="13">
        <v>156</v>
      </c>
      <c r="CF116" s="13">
        <v>131</v>
      </c>
      <c r="CG116" s="13">
        <v>145</v>
      </c>
      <c r="CH116" s="13">
        <v>175</v>
      </c>
      <c r="CI116" s="13">
        <v>159</v>
      </c>
      <c r="CJ116" s="13">
        <v>157</v>
      </c>
      <c r="CK116" s="13">
        <v>153</v>
      </c>
      <c r="CL116" s="13">
        <v>156</v>
      </c>
      <c r="CM116" s="13">
        <v>133</v>
      </c>
      <c r="CN116" s="13">
        <v>144</v>
      </c>
      <c r="CO116" s="13">
        <v>120</v>
      </c>
      <c r="CP116" s="13">
        <v>140</v>
      </c>
      <c r="CQ116" s="13">
        <v>140</v>
      </c>
      <c r="CR116" s="13">
        <v>129</v>
      </c>
      <c r="CS116" s="13">
        <v>146</v>
      </c>
      <c r="CT116" s="13">
        <v>108</v>
      </c>
      <c r="CU116" s="13">
        <v>101</v>
      </c>
      <c r="CV116" s="13">
        <v>125</v>
      </c>
      <c r="CW116" s="13">
        <v>104</v>
      </c>
      <c r="CX116" s="13">
        <v>97</v>
      </c>
      <c r="CY116" s="13">
        <v>80</v>
      </c>
      <c r="CZ116" s="13">
        <v>103</v>
      </c>
      <c r="DA116" s="13">
        <v>92</v>
      </c>
      <c r="DB116" s="13">
        <v>84</v>
      </c>
      <c r="DC116" s="13">
        <v>73</v>
      </c>
      <c r="DD116" s="13">
        <v>67</v>
      </c>
      <c r="DE116" s="13">
        <v>48</v>
      </c>
      <c r="DF116" s="13">
        <v>57</v>
      </c>
      <c r="DG116" s="13">
        <v>59</v>
      </c>
      <c r="DH116" s="13">
        <v>52</v>
      </c>
      <c r="DI116" s="13">
        <v>37</v>
      </c>
      <c r="DJ116" s="13">
        <v>45</v>
      </c>
      <c r="DK116" s="13">
        <v>49</v>
      </c>
      <c r="DL116" s="13">
        <v>41</v>
      </c>
      <c r="DM116" s="13">
        <v>27</v>
      </c>
      <c r="DN116" s="13">
        <v>31</v>
      </c>
      <c r="DO116" s="13">
        <v>32</v>
      </c>
      <c r="DP116" s="13">
        <v>37</v>
      </c>
      <c r="DQ116" s="13">
        <v>24</v>
      </c>
      <c r="DR116" s="13">
        <v>25</v>
      </c>
      <c r="DS116" s="13">
        <v>30</v>
      </c>
      <c r="DT116" s="13">
        <v>24</v>
      </c>
      <c r="DU116" s="13">
        <v>21</v>
      </c>
      <c r="DV116" s="13">
        <v>19</v>
      </c>
      <c r="DW116" s="13">
        <v>22</v>
      </c>
      <c r="DX116" s="13">
        <v>23</v>
      </c>
      <c r="DY116" s="13">
        <v>17</v>
      </c>
      <c r="DZ116" s="13">
        <v>25</v>
      </c>
      <c r="EA116" s="13">
        <v>24</v>
      </c>
      <c r="EB116" s="13">
        <v>9</v>
      </c>
      <c r="EC116" s="13">
        <v>18</v>
      </c>
      <c r="ED116" s="13">
        <v>9</v>
      </c>
      <c r="EE116" s="13">
        <v>16</v>
      </c>
      <c r="EF116" s="13">
        <v>10</v>
      </c>
      <c r="EG116" s="13">
        <v>12</v>
      </c>
      <c r="EH116" s="13">
        <v>13</v>
      </c>
      <c r="EI116" s="13">
        <v>7</v>
      </c>
      <c r="EJ116" s="13">
        <v>5</v>
      </c>
      <c r="EK116" s="13">
        <v>3</v>
      </c>
      <c r="EL116" s="13">
        <v>2</v>
      </c>
      <c r="EM116" s="13">
        <v>3</v>
      </c>
      <c r="EN116" s="13">
        <v>5</v>
      </c>
      <c r="EO116" s="13">
        <v>1</v>
      </c>
      <c r="EP116" s="13">
        <v>2</v>
      </c>
      <c r="EQ116" s="13">
        <v>1</v>
      </c>
      <c r="ER116" s="13">
        <v>2</v>
      </c>
      <c r="ES116" s="13"/>
      <c r="ET116" s="13"/>
      <c r="EU116" s="13">
        <v>1</v>
      </c>
      <c r="EV116" s="13"/>
      <c r="EW116" s="13"/>
      <c r="EX116" s="13"/>
      <c r="EY116" s="13"/>
      <c r="EZ116" s="13"/>
      <c r="FA116" s="13"/>
      <c r="FB116" s="13"/>
      <c r="FC116" s="57">
        <v>7325</v>
      </c>
      <c r="FD116" s="13">
        <v>7325</v>
      </c>
      <c r="FE116" s="16" t="s">
        <v>208</v>
      </c>
      <c r="FF116" s="13">
        <v>11</v>
      </c>
      <c r="FG116" s="13">
        <v>41</v>
      </c>
      <c r="FH116" s="13">
        <v>27</v>
      </c>
      <c r="FI116" s="13">
        <v>25</v>
      </c>
      <c r="FJ116" s="13">
        <v>26</v>
      </c>
      <c r="FK116" s="13">
        <v>18</v>
      </c>
      <c r="FL116" s="13">
        <v>15</v>
      </c>
      <c r="FM116" s="13">
        <v>20</v>
      </c>
      <c r="FN116" s="13">
        <v>15</v>
      </c>
      <c r="FO116" s="13">
        <v>17</v>
      </c>
      <c r="FP116" s="13">
        <v>20</v>
      </c>
      <c r="FQ116" s="13">
        <v>25</v>
      </c>
      <c r="FR116" s="13">
        <v>18</v>
      </c>
      <c r="FS116" s="13">
        <v>38</v>
      </c>
      <c r="FT116" s="13">
        <v>39</v>
      </c>
      <c r="FU116" s="13">
        <v>44</v>
      </c>
      <c r="FV116" s="13">
        <v>48</v>
      </c>
      <c r="FW116" s="13">
        <v>79</v>
      </c>
      <c r="FX116" s="13">
        <v>101</v>
      </c>
      <c r="FY116" s="13">
        <v>104</v>
      </c>
      <c r="FZ116" s="13">
        <v>111</v>
      </c>
      <c r="GA116" s="13">
        <v>123</v>
      </c>
      <c r="GB116" s="13">
        <v>148</v>
      </c>
      <c r="GC116" s="13">
        <v>140</v>
      </c>
      <c r="GD116" s="13">
        <v>160</v>
      </c>
      <c r="GE116" s="13">
        <v>163</v>
      </c>
      <c r="GF116" s="13">
        <v>151</v>
      </c>
      <c r="GG116" s="13">
        <v>188</v>
      </c>
      <c r="GH116" s="13">
        <v>166</v>
      </c>
      <c r="GI116" s="13">
        <v>190</v>
      </c>
      <c r="GJ116" s="13">
        <v>209</v>
      </c>
      <c r="GK116" s="13">
        <v>165</v>
      </c>
      <c r="GL116" s="13">
        <v>156</v>
      </c>
      <c r="GM116" s="13">
        <v>183</v>
      </c>
      <c r="GN116" s="13">
        <v>171</v>
      </c>
      <c r="GO116" s="13">
        <v>183</v>
      </c>
      <c r="GP116" s="13">
        <v>147</v>
      </c>
      <c r="GQ116" s="13">
        <v>143</v>
      </c>
      <c r="GR116" s="13">
        <v>160</v>
      </c>
      <c r="GS116" s="13">
        <v>156</v>
      </c>
      <c r="GT116" s="13">
        <v>165</v>
      </c>
      <c r="GU116" s="13">
        <v>177</v>
      </c>
      <c r="GV116" s="13">
        <v>152</v>
      </c>
      <c r="GW116" s="13">
        <v>151</v>
      </c>
      <c r="GX116" s="13">
        <v>129</v>
      </c>
      <c r="GY116" s="13">
        <v>133</v>
      </c>
      <c r="GZ116" s="13">
        <v>142</v>
      </c>
      <c r="HA116" s="13">
        <v>113</v>
      </c>
      <c r="HB116" s="13">
        <v>135</v>
      </c>
      <c r="HC116" s="13">
        <v>130</v>
      </c>
      <c r="HD116" s="13">
        <v>113</v>
      </c>
      <c r="HE116" s="13">
        <v>121</v>
      </c>
      <c r="HF116" s="13">
        <v>112</v>
      </c>
      <c r="HG116" s="13">
        <v>89</v>
      </c>
      <c r="HH116" s="13">
        <v>125</v>
      </c>
      <c r="HI116" s="13">
        <v>115</v>
      </c>
      <c r="HJ116" s="13">
        <v>119</v>
      </c>
      <c r="HK116" s="13">
        <v>111</v>
      </c>
      <c r="HL116" s="13">
        <v>85</v>
      </c>
      <c r="HM116" s="13">
        <v>99</v>
      </c>
      <c r="HN116" s="13">
        <v>81</v>
      </c>
      <c r="HO116" s="13">
        <v>64</v>
      </c>
      <c r="HP116" s="13">
        <v>55</v>
      </c>
      <c r="HQ116" s="13">
        <v>76</v>
      </c>
      <c r="HR116" s="13">
        <v>79</v>
      </c>
      <c r="HS116" s="13">
        <v>58</v>
      </c>
      <c r="HT116" s="13">
        <v>52</v>
      </c>
      <c r="HU116" s="13">
        <v>52</v>
      </c>
      <c r="HV116" s="13">
        <v>41</v>
      </c>
      <c r="HW116" s="13">
        <v>53</v>
      </c>
      <c r="HX116" s="13">
        <v>42</v>
      </c>
      <c r="HY116" s="13">
        <v>42</v>
      </c>
      <c r="HZ116" s="13">
        <v>36</v>
      </c>
      <c r="IA116" s="13">
        <v>24</v>
      </c>
      <c r="IB116" s="13">
        <v>35</v>
      </c>
      <c r="IC116" s="13">
        <v>27</v>
      </c>
      <c r="ID116" s="13">
        <v>30</v>
      </c>
      <c r="IE116" s="13">
        <v>20</v>
      </c>
      <c r="IF116" s="13">
        <v>23</v>
      </c>
      <c r="IG116" s="13">
        <v>22</v>
      </c>
      <c r="IH116" s="13">
        <v>22</v>
      </c>
      <c r="II116" s="13">
        <v>20</v>
      </c>
      <c r="IJ116" s="13">
        <v>11</v>
      </c>
      <c r="IK116" s="13">
        <v>10</v>
      </c>
      <c r="IL116" s="13">
        <v>9</v>
      </c>
      <c r="IM116" s="13">
        <v>9</v>
      </c>
      <c r="IN116" s="13">
        <v>8</v>
      </c>
      <c r="IO116" s="13">
        <v>8</v>
      </c>
      <c r="IP116" s="13">
        <v>9</v>
      </c>
      <c r="IQ116" s="13">
        <v>5</v>
      </c>
      <c r="IR116" s="13">
        <v>3</v>
      </c>
      <c r="IS116" s="13">
        <v>4</v>
      </c>
      <c r="IT116" s="13">
        <v>6</v>
      </c>
      <c r="IU116" s="13">
        <v>3</v>
      </c>
      <c r="IV116" s="13">
        <v>2</v>
      </c>
      <c r="IW116" s="13">
        <v>2</v>
      </c>
      <c r="IX116" s="13">
        <v>1</v>
      </c>
      <c r="IY116" s="13"/>
      <c r="IZ116" s="13"/>
      <c r="JA116" s="13"/>
      <c r="JB116" s="13">
        <v>1</v>
      </c>
      <c r="JC116" s="13"/>
      <c r="JD116" s="13"/>
      <c r="JE116" s="13">
        <v>1</v>
      </c>
      <c r="JF116" s="13"/>
      <c r="JG116" s="13"/>
      <c r="JH116" s="13"/>
      <c r="JI116" s="57">
        <v>7506</v>
      </c>
      <c r="JJ116" s="13">
        <v>6</v>
      </c>
      <c r="JK116" s="13">
        <v>14</v>
      </c>
      <c r="JL116" s="13">
        <v>1</v>
      </c>
      <c r="JM116" s="13"/>
      <c r="JN116" s="13">
        <v>1</v>
      </c>
      <c r="JO116" s="13">
        <v>3</v>
      </c>
      <c r="JP116" s="13">
        <v>5</v>
      </c>
      <c r="JQ116" s="13">
        <v>5</v>
      </c>
      <c r="JR116" s="13">
        <v>4</v>
      </c>
      <c r="JS116" s="13">
        <v>2</v>
      </c>
      <c r="JT116" s="13">
        <v>6</v>
      </c>
      <c r="JU116" s="13"/>
      <c r="JV116" s="13"/>
      <c r="JW116" s="13">
        <v>4</v>
      </c>
      <c r="JX116" s="13">
        <v>1</v>
      </c>
      <c r="JY116" s="13">
        <v>4</v>
      </c>
      <c r="JZ116" s="13">
        <v>1</v>
      </c>
      <c r="KA116" s="13">
        <v>1</v>
      </c>
      <c r="KB116" s="13"/>
      <c r="KC116" s="13">
        <v>2</v>
      </c>
      <c r="KD116" s="13">
        <v>3</v>
      </c>
      <c r="KE116" s="13">
        <v>2</v>
      </c>
      <c r="KF116" s="13">
        <v>2</v>
      </c>
      <c r="KG116" s="13">
        <v>4</v>
      </c>
      <c r="KH116" s="13">
        <v>3</v>
      </c>
      <c r="KI116" s="13">
        <v>4</v>
      </c>
      <c r="KJ116" s="13"/>
      <c r="KK116" s="13">
        <v>2</v>
      </c>
      <c r="KL116" s="13">
        <v>2</v>
      </c>
      <c r="KM116" s="13">
        <v>1</v>
      </c>
      <c r="KN116" s="13">
        <v>4</v>
      </c>
      <c r="KO116" s="13">
        <v>3</v>
      </c>
      <c r="KP116" s="13">
        <v>10</v>
      </c>
      <c r="KQ116" s="13">
        <v>8</v>
      </c>
      <c r="KR116" s="13">
        <v>4</v>
      </c>
      <c r="KS116" s="13">
        <v>5</v>
      </c>
      <c r="KT116" s="13">
        <v>6</v>
      </c>
      <c r="KU116" s="13">
        <v>1</v>
      </c>
      <c r="KV116" s="13"/>
      <c r="KW116" s="13">
        <v>3</v>
      </c>
      <c r="KX116" s="13">
        <v>1</v>
      </c>
      <c r="KY116" s="13">
        <v>4</v>
      </c>
      <c r="KZ116" s="13">
        <v>3</v>
      </c>
      <c r="LA116" s="13"/>
      <c r="LB116" s="13">
        <v>5</v>
      </c>
      <c r="LC116" s="13">
        <v>1</v>
      </c>
      <c r="LD116" s="13">
        <v>3</v>
      </c>
      <c r="LE116" s="13">
        <v>1</v>
      </c>
      <c r="LF116" s="13">
        <v>2</v>
      </c>
      <c r="LG116" s="13">
        <v>4</v>
      </c>
      <c r="LH116" s="13"/>
      <c r="LI116" s="13">
        <v>1</v>
      </c>
      <c r="LJ116" s="13">
        <v>2</v>
      </c>
      <c r="LK116" s="13">
        <v>1</v>
      </c>
      <c r="LL116" s="13">
        <v>3</v>
      </c>
      <c r="LM116" s="13"/>
      <c r="LN116" s="13"/>
      <c r="LO116" s="13">
        <v>2</v>
      </c>
      <c r="LP116" s="13">
        <v>1</v>
      </c>
      <c r="LQ116" s="13"/>
      <c r="LR116" s="13">
        <v>2</v>
      </c>
      <c r="LS116" s="13">
        <v>1</v>
      </c>
      <c r="LT116" s="13">
        <v>1</v>
      </c>
      <c r="LU116" s="13">
        <v>2</v>
      </c>
      <c r="LV116" s="13"/>
      <c r="LW116" s="13"/>
      <c r="LX116" s="13">
        <v>1</v>
      </c>
      <c r="LY116" s="13"/>
      <c r="LZ116" s="13"/>
      <c r="MA116" s="13">
        <v>1</v>
      </c>
      <c r="MB116" s="13"/>
      <c r="MC116" s="13"/>
      <c r="MD116" s="13">
        <v>3</v>
      </c>
      <c r="ME116" s="13">
        <v>1</v>
      </c>
      <c r="MF116" s="13"/>
      <c r="MG116" s="13">
        <v>1</v>
      </c>
      <c r="MH116" s="13">
        <v>3</v>
      </c>
      <c r="MI116" s="13"/>
      <c r="MJ116" s="13">
        <v>2</v>
      </c>
      <c r="MK116" s="13"/>
      <c r="ML116" s="13"/>
      <c r="MM116" s="13">
        <v>2</v>
      </c>
      <c r="MN116" s="13">
        <v>4</v>
      </c>
      <c r="MO116" s="13">
        <v>3</v>
      </c>
      <c r="MP116" s="13">
        <v>4</v>
      </c>
      <c r="MQ116" s="13">
        <v>2</v>
      </c>
      <c r="MR116" s="13">
        <v>1</v>
      </c>
      <c r="MS116" s="13">
        <v>2</v>
      </c>
      <c r="MT116" s="13">
        <v>1</v>
      </c>
      <c r="MU116" s="13">
        <v>4</v>
      </c>
      <c r="MV116" s="13">
        <v>3</v>
      </c>
      <c r="MW116" s="13">
        <v>2</v>
      </c>
      <c r="MX116" s="13">
        <v>2</v>
      </c>
      <c r="MY116" s="13">
        <v>5</v>
      </c>
      <c r="MZ116" s="13">
        <v>3</v>
      </c>
      <c r="NA116" s="13"/>
      <c r="NB116" s="13"/>
      <c r="NC116" s="13">
        <v>2</v>
      </c>
      <c r="ND116" s="13">
        <v>1</v>
      </c>
      <c r="NE116" s="13"/>
      <c r="NF116" s="13"/>
      <c r="NG116" s="13">
        <v>1</v>
      </c>
      <c r="NH116" s="13"/>
      <c r="NI116" s="13"/>
      <c r="NJ116" s="13"/>
      <c r="NK116" s="13"/>
      <c r="NL116" s="13"/>
      <c r="NM116" s="13">
        <v>1</v>
      </c>
      <c r="NN116" s="57">
        <v>222</v>
      </c>
      <c r="NO116" s="13">
        <v>7728</v>
      </c>
    </row>
    <row r="117" spans="1:379">
      <c r="A117" s="9" t="s">
        <v>128</v>
      </c>
      <c r="B117" s="235">
        <f t="shared" si="149"/>
        <v>522</v>
      </c>
      <c r="C117" s="235">
        <f t="shared" si="150"/>
        <v>459</v>
      </c>
      <c r="D117" s="235">
        <f t="shared" si="151"/>
        <v>1390</v>
      </c>
      <c r="E117" s="235">
        <f t="shared" si="152"/>
        <v>1576</v>
      </c>
      <c r="F117" s="235">
        <f t="shared" si="153"/>
        <v>6116</v>
      </c>
      <c r="G117" s="235">
        <f t="shared" si="154"/>
        <v>5736</v>
      </c>
      <c r="H117" s="235">
        <f t="shared" si="155"/>
        <v>7293</v>
      </c>
      <c r="I117" s="235">
        <f t="shared" si="156"/>
        <v>6629</v>
      </c>
      <c r="J117" s="235">
        <f t="shared" si="157"/>
        <v>6156</v>
      </c>
      <c r="K117" s="235">
        <f t="shared" si="158"/>
        <v>5775</v>
      </c>
      <c r="L117" s="235">
        <f t="shared" si="159"/>
        <v>4075</v>
      </c>
      <c r="M117" s="235">
        <f t="shared" si="160"/>
        <v>3748</v>
      </c>
      <c r="N117" s="235">
        <f t="shared" si="161"/>
        <v>2031</v>
      </c>
      <c r="O117" s="235">
        <f t="shared" si="162"/>
        <v>1943</v>
      </c>
      <c r="P117" s="235">
        <f t="shared" si="163"/>
        <v>959</v>
      </c>
      <c r="Q117" s="235">
        <f t="shared" si="164"/>
        <v>848</v>
      </c>
      <c r="R117" s="235">
        <f t="shared" si="165"/>
        <v>297</v>
      </c>
      <c r="S117" s="235">
        <f t="shared" si="166"/>
        <v>345</v>
      </c>
      <c r="T117" s="235">
        <f t="shared" si="167"/>
        <v>39</v>
      </c>
      <c r="U117" s="235">
        <f t="shared" si="168"/>
        <v>109</v>
      </c>
      <c r="W117" s="16" t="s">
        <v>122</v>
      </c>
      <c r="X117" s="616">
        <f t="shared" si="169"/>
        <v>44</v>
      </c>
      <c r="Y117" s="616">
        <f t="shared" si="170"/>
        <v>49</v>
      </c>
      <c r="Z117" s="616">
        <f t="shared" si="171"/>
        <v>95</v>
      </c>
      <c r="AA117" s="616">
        <f t="shared" si="172"/>
        <v>120</v>
      </c>
      <c r="AB117" s="616">
        <f t="shared" si="173"/>
        <v>213</v>
      </c>
      <c r="AC117" s="616">
        <f t="shared" si="174"/>
        <v>233</v>
      </c>
      <c r="AD117" s="616">
        <f t="shared" si="175"/>
        <v>233</v>
      </c>
      <c r="AE117" s="616">
        <f t="shared" si="176"/>
        <v>251</v>
      </c>
      <c r="AF117" s="616">
        <f t="shared" si="177"/>
        <v>191</v>
      </c>
      <c r="AG117" s="616">
        <f t="shared" si="178"/>
        <v>227</v>
      </c>
      <c r="AH117" s="616">
        <f t="shared" si="179"/>
        <v>113</v>
      </c>
      <c r="AI117" s="616">
        <f t="shared" si="180"/>
        <v>109</v>
      </c>
      <c r="AJ117" s="616">
        <f t="shared" si="181"/>
        <v>51</v>
      </c>
      <c r="AK117" s="616">
        <f t="shared" si="182"/>
        <v>64</v>
      </c>
      <c r="AL117" s="616">
        <f t="shared" si="183"/>
        <v>26</v>
      </c>
      <c r="AM117" s="616">
        <f t="shared" si="184"/>
        <v>35</v>
      </c>
      <c r="AN117" s="616">
        <f t="shared" si="185"/>
        <v>15</v>
      </c>
      <c r="AO117" s="616">
        <f t="shared" si="186"/>
        <v>11</v>
      </c>
      <c r="AP117" s="616">
        <f t="shared" si="187"/>
        <v>0</v>
      </c>
      <c r="AQ117" s="616">
        <f t="shared" si="188"/>
        <v>8</v>
      </c>
      <c r="AR117" s="616">
        <f t="shared" si="189"/>
        <v>11</v>
      </c>
      <c r="AT117" s="16" t="s">
        <v>122</v>
      </c>
      <c r="AU117" s="13">
        <v>5</v>
      </c>
      <c r="AV117" s="13">
        <v>5</v>
      </c>
      <c r="AW117" s="13">
        <v>5</v>
      </c>
      <c r="AX117" s="13">
        <v>4</v>
      </c>
      <c r="AY117" s="13">
        <v>3</v>
      </c>
      <c r="AZ117" s="13">
        <v>2</v>
      </c>
      <c r="BA117" s="13">
        <v>10</v>
      </c>
      <c r="BB117" s="13">
        <v>3</v>
      </c>
      <c r="BC117" s="13">
        <v>7</v>
      </c>
      <c r="BD117" s="13">
        <v>5</v>
      </c>
      <c r="BE117" s="13">
        <v>5</v>
      </c>
      <c r="BF117" s="13">
        <v>6</v>
      </c>
      <c r="BG117" s="13">
        <v>8</v>
      </c>
      <c r="BH117" s="13">
        <v>6</v>
      </c>
      <c r="BI117" s="13">
        <v>8</v>
      </c>
      <c r="BJ117" s="13">
        <v>16</v>
      </c>
      <c r="BK117" s="13">
        <v>24</v>
      </c>
      <c r="BL117" s="13">
        <v>20</v>
      </c>
      <c r="BM117" s="13">
        <v>8</v>
      </c>
      <c r="BN117" s="13">
        <v>19</v>
      </c>
      <c r="BO117" s="13">
        <v>24</v>
      </c>
      <c r="BP117" s="13">
        <v>10</v>
      </c>
      <c r="BQ117" s="13">
        <v>15</v>
      </c>
      <c r="BR117" s="13">
        <v>25</v>
      </c>
      <c r="BS117" s="13">
        <v>33</v>
      </c>
      <c r="BT117" s="13">
        <v>34</v>
      </c>
      <c r="BU117" s="13">
        <v>22</v>
      </c>
      <c r="BV117" s="13">
        <v>20</v>
      </c>
      <c r="BW117" s="13">
        <v>25</v>
      </c>
      <c r="BX117" s="13">
        <v>25</v>
      </c>
      <c r="BY117" s="13">
        <v>37</v>
      </c>
      <c r="BZ117" s="13">
        <v>16</v>
      </c>
      <c r="CA117" s="13">
        <v>25</v>
      </c>
      <c r="CB117" s="13">
        <v>29</v>
      </c>
      <c r="CC117" s="13">
        <v>17</v>
      </c>
      <c r="CD117" s="13">
        <v>22</v>
      </c>
      <c r="CE117" s="13">
        <v>43</v>
      </c>
      <c r="CF117" s="13">
        <v>18</v>
      </c>
      <c r="CG117" s="13">
        <v>17</v>
      </c>
      <c r="CH117" s="13">
        <v>27</v>
      </c>
      <c r="CI117" s="13">
        <v>28</v>
      </c>
      <c r="CJ117" s="13">
        <v>26</v>
      </c>
      <c r="CK117" s="13">
        <v>28</v>
      </c>
      <c r="CL117" s="13">
        <v>19</v>
      </c>
      <c r="CM117" s="13">
        <v>22</v>
      </c>
      <c r="CN117" s="13">
        <v>23</v>
      </c>
      <c r="CO117" s="13">
        <v>21</v>
      </c>
      <c r="CP117" s="13">
        <v>25</v>
      </c>
      <c r="CQ117" s="13">
        <v>10</v>
      </c>
      <c r="CR117" s="13">
        <v>25</v>
      </c>
      <c r="CS117" s="13">
        <v>17</v>
      </c>
      <c r="CT117" s="13">
        <v>11</v>
      </c>
      <c r="CU117" s="13">
        <v>11</v>
      </c>
      <c r="CV117" s="13">
        <v>17</v>
      </c>
      <c r="CW117" s="13">
        <v>9</v>
      </c>
      <c r="CX117" s="13">
        <v>11</v>
      </c>
      <c r="CY117" s="13">
        <v>8</v>
      </c>
      <c r="CZ117" s="13">
        <v>10</v>
      </c>
      <c r="DA117" s="13">
        <v>6</v>
      </c>
      <c r="DB117" s="13">
        <v>9</v>
      </c>
      <c r="DC117" s="13">
        <v>3</v>
      </c>
      <c r="DD117" s="13">
        <v>5</v>
      </c>
      <c r="DE117" s="13">
        <v>8</v>
      </c>
      <c r="DF117" s="13">
        <v>11</v>
      </c>
      <c r="DG117" s="13">
        <v>8</v>
      </c>
      <c r="DH117" s="13">
        <v>4</v>
      </c>
      <c r="DI117" s="13">
        <v>9</v>
      </c>
      <c r="DJ117" s="13">
        <v>8</v>
      </c>
      <c r="DK117" s="13">
        <v>4</v>
      </c>
      <c r="DL117" s="13">
        <v>4</v>
      </c>
      <c r="DM117" s="13">
        <v>2</v>
      </c>
      <c r="DN117" s="13">
        <v>6</v>
      </c>
      <c r="DO117" s="13">
        <v>3</v>
      </c>
      <c r="DP117" s="13">
        <v>3</v>
      </c>
      <c r="DQ117" s="13">
        <v>3</v>
      </c>
      <c r="DR117" s="13">
        <v>4</v>
      </c>
      <c r="DS117" s="13">
        <v>3</v>
      </c>
      <c r="DT117" s="13">
        <v>6</v>
      </c>
      <c r="DU117" s="13">
        <v>4</v>
      </c>
      <c r="DV117" s="13">
        <v>1</v>
      </c>
      <c r="DW117" s="13"/>
      <c r="DX117" s="13">
        <v>1</v>
      </c>
      <c r="DY117" s="13">
        <v>1</v>
      </c>
      <c r="DZ117" s="13">
        <v>4</v>
      </c>
      <c r="EA117" s="13">
        <v>1</v>
      </c>
      <c r="EB117" s="13">
        <v>1</v>
      </c>
      <c r="EC117" s="13"/>
      <c r="ED117" s="13">
        <v>1</v>
      </c>
      <c r="EE117" s="13">
        <v>1</v>
      </c>
      <c r="EF117" s="13">
        <v>1</v>
      </c>
      <c r="EG117" s="13">
        <v>3</v>
      </c>
      <c r="EH117" s="13">
        <v>3</v>
      </c>
      <c r="EI117" s="13">
        <v>2</v>
      </c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57">
        <v>1107</v>
      </c>
      <c r="FD117" s="13">
        <v>1107</v>
      </c>
      <c r="FE117" s="16" t="s">
        <v>122</v>
      </c>
      <c r="FF117" s="13">
        <v>1</v>
      </c>
      <c r="FG117" s="13">
        <v>5</v>
      </c>
      <c r="FH117" s="13">
        <v>7</v>
      </c>
      <c r="FI117" s="13">
        <v>3</v>
      </c>
      <c r="FJ117" s="13">
        <v>4</v>
      </c>
      <c r="FK117" s="13">
        <v>3</v>
      </c>
      <c r="FL117" s="13">
        <v>6</v>
      </c>
      <c r="FM117" s="13">
        <v>6</v>
      </c>
      <c r="FN117" s="13">
        <v>6</v>
      </c>
      <c r="FO117" s="13">
        <v>3</v>
      </c>
      <c r="FP117" s="13">
        <v>5</v>
      </c>
      <c r="FQ117" s="13">
        <v>7</v>
      </c>
      <c r="FR117" s="13">
        <v>6</v>
      </c>
      <c r="FS117" s="13">
        <v>10</v>
      </c>
      <c r="FT117" s="13">
        <v>8</v>
      </c>
      <c r="FU117" s="13">
        <v>6</v>
      </c>
      <c r="FV117" s="13">
        <v>8</v>
      </c>
      <c r="FW117" s="13">
        <v>10</v>
      </c>
      <c r="FX117" s="13">
        <v>12</v>
      </c>
      <c r="FY117" s="13">
        <v>23</v>
      </c>
      <c r="FZ117" s="13">
        <v>15</v>
      </c>
      <c r="GA117" s="13">
        <v>17</v>
      </c>
      <c r="GB117" s="13">
        <v>18</v>
      </c>
      <c r="GC117" s="13">
        <v>20</v>
      </c>
      <c r="GD117" s="13">
        <v>22</v>
      </c>
      <c r="GE117" s="13">
        <v>21</v>
      </c>
      <c r="GF117" s="13">
        <v>30</v>
      </c>
      <c r="GG117" s="13">
        <v>22</v>
      </c>
      <c r="GH117" s="13">
        <v>20</v>
      </c>
      <c r="GI117" s="13">
        <v>28</v>
      </c>
      <c r="GJ117" s="13">
        <v>27</v>
      </c>
      <c r="GK117" s="13">
        <v>33</v>
      </c>
      <c r="GL117" s="13">
        <v>20</v>
      </c>
      <c r="GM117" s="13">
        <v>22</v>
      </c>
      <c r="GN117" s="13">
        <v>15</v>
      </c>
      <c r="GO117" s="13">
        <v>30</v>
      </c>
      <c r="GP117" s="13">
        <v>26</v>
      </c>
      <c r="GQ117" s="13">
        <v>21</v>
      </c>
      <c r="GR117" s="13">
        <v>17</v>
      </c>
      <c r="GS117" s="13">
        <v>22</v>
      </c>
      <c r="GT117" s="13">
        <v>23</v>
      </c>
      <c r="GU117" s="13">
        <v>19</v>
      </c>
      <c r="GV117" s="13">
        <v>28</v>
      </c>
      <c r="GW117" s="13">
        <v>23</v>
      </c>
      <c r="GX117" s="13">
        <v>21</v>
      </c>
      <c r="GY117" s="13">
        <v>23</v>
      </c>
      <c r="GZ117" s="13">
        <v>17</v>
      </c>
      <c r="HA117" s="13">
        <v>9</v>
      </c>
      <c r="HB117" s="13">
        <v>12</v>
      </c>
      <c r="HC117" s="13">
        <v>16</v>
      </c>
      <c r="HD117" s="13">
        <v>16</v>
      </c>
      <c r="HE117" s="13">
        <v>15</v>
      </c>
      <c r="HF117" s="13">
        <v>12</v>
      </c>
      <c r="HG117" s="13">
        <v>12</v>
      </c>
      <c r="HH117" s="13">
        <v>14</v>
      </c>
      <c r="HI117" s="13">
        <v>5</v>
      </c>
      <c r="HJ117" s="13">
        <v>11</v>
      </c>
      <c r="HK117" s="13">
        <v>12</v>
      </c>
      <c r="HL117" s="13">
        <v>4</v>
      </c>
      <c r="HM117" s="13">
        <v>12</v>
      </c>
      <c r="HN117" s="13">
        <v>4</v>
      </c>
      <c r="HO117" s="13">
        <v>5</v>
      </c>
      <c r="HP117" s="13">
        <v>5</v>
      </c>
      <c r="HQ117" s="13">
        <v>3</v>
      </c>
      <c r="HR117" s="13">
        <v>5</v>
      </c>
      <c r="HS117" s="13">
        <v>5</v>
      </c>
      <c r="HT117" s="13">
        <v>9</v>
      </c>
      <c r="HU117" s="13">
        <v>6</v>
      </c>
      <c r="HV117" s="13">
        <v>2</v>
      </c>
      <c r="HW117" s="13">
        <v>7</v>
      </c>
      <c r="HX117" s="13">
        <v>2</v>
      </c>
      <c r="HY117" s="13">
        <v>5</v>
      </c>
      <c r="HZ117" s="13">
        <v>1</v>
      </c>
      <c r="IA117" s="13">
        <v>3</v>
      </c>
      <c r="IB117" s="13">
        <v>1</v>
      </c>
      <c r="IC117" s="13">
        <v>5</v>
      </c>
      <c r="ID117" s="13">
        <v>3</v>
      </c>
      <c r="IE117" s="13">
        <v>1</v>
      </c>
      <c r="IF117" s="13">
        <v>4</v>
      </c>
      <c r="IG117" s="13">
        <v>1</v>
      </c>
      <c r="IH117" s="13">
        <v>3</v>
      </c>
      <c r="II117" s="13">
        <v>2</v>
      </c>
      <c r="IJ117" s="13">
        <v>2</v>
      </c>
      <c r="IK117" s="13">
        <v>1</v>
      </c>
      <c r="IL117" s="13">
        <v>1</v>
      </c>
      <c r="IM117" s="13">
        <v>1</v>
      </c>
      <c r="IN117" s="13"/>
      <c r="IO117" s="13">
        <v>3</v>
      </c>
      <c r="IP117" s="13">
        <v>1</v>
      </c>
      <c r="IQ117" s="13">
        <v>1</v>
      </c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57">
        <v>981</v>
      </c>
      <c r="JJ117" s="13"/>
      <c r="JK117" s="13"/>
      <c r="JL117" s="13"/>
      <c r="JM117" s="13">
        <v>1</v>
      </c>
      <c r="JN117" s="13"/>
      <c r="JO117" s="13"/>
      <c r="JP117" s="13"/>
      <c r="JQ117" s="13"/>
      <c r="JR117" s="13"/>
      <c r="JS117" s="13">
        <v>2</v>
      </c>
      <c r="JT117" s="13"/>
      <c r="JU117" s="13"/>
      <c r="JV117" s="13"/>
      <c r="JW117" s="13"/>
      <c r="JX117" s="13">
        <v>1</v>
      </c>
      <c r="JY117" s="13">
        <v>1</v>
      </c>
      <c r="JZ117" s="13">
        <v>1</v>
      </c>
      <c r="KA117" s="13"/>
      <c r="KB117" s="13"/>
      <c r="KC117" s="13"/>
      <c r="KD117" s="13"/>
      <c r="KE117" s="13"/>
      <c r="KF117" s="13"/>
      <c r="KG117" s="13"/>
      <c r="KH117" s="13"/>
      <c r="KI117" s="13">
        <v>1</v>
      </c>
      <c r="KJ117" s="13"/>
      <c r="KK117" s="13"/>
      <c r="KL117" s="13"/>
      <c r="KM117" s="13"/>
      <c r="KN117" s="13">
        <v>1</v>
      </c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>
        <v>1</v>
      </c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>
        <v>1</v>
      </c>
      <c r="MM117" s="13"/>
      <c r="MN117" s="13"/>
      <c r="MO117" s="13"/>
      <c r="MP117" s="13">
        <v>1</v>
      </c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57">
        <v>11</v>
      </c>
      <c r="NO117" s="13">
        <v>992</v>
      </c>
    </row>
    <row r="118" spans="1:379">
      <c r="A118" s="8" t="s">
        <v>129</v>
      </c>
      <c r="B118" s="235">
        <f t="shared" si="149"/>
        <v>33</v>
      </c>
      <c r="C118" s="235">
        <f t="shared" si="150"/>
        <v>24</v>
      </c>
      <c r="D118" s="235">
        <f t="shared" si="151"/>
        <v>78</v>
      </c>
      <c r="E118" s="235">
        <f t="shared" si="152"/>
        <v>104</v>
      </c>
      <c r="F118" s="235">
        <f t="shared" si="153"/>
        <v>236</v>
      </c>
      <c r="G118" s="235">
        <f t="shared" si="154"/>
        <v>241</v>
      </c>
      <c r="H118" s="235">
        <f t="shared" si="155"/>
        <v>254</v>
      </c>
      <c r="I118" s="235">
        <f t="shared" si="156"/>
        <v>302</v>
      </c>
      <c r="J118" s="235">
        <f t="shared" si="157"/>
        <v>238</v>
      </c>
      <c r="K118" s="235">
        <f t="shared" si="158"/>
        <v>233</v>
      </c>
      <c r="L118" s="235">
        <f t="shared" si="159"/>
        <v>168</v>
      </c>
      <c r="M118" s="235">
        <f t="shared" si="160"/>
        <v>147</v>
      </c>
      <c r="N118" s="235">
        <f t="shared" si="161"/>
        <v>94</v>
      </c>
      <c r="O118" s="235">
        <f t="shared" si="162"/>
        <v>87</v>
      </c>
      <c r="P118" s="235">
        <f t="shared" si="163"/>
        <v>48</v>
      </c>
      <c r="Q118" s="235">
        <f t="shared" si="164"/>
        <v>54</v>
      </c>
      <c r="R118" s="235">
        <f t="shared" si="165"/>
        <v>20</v>
      </c>
      <c r="S118" s="235">
        <f t="shared" si="166"/>
        <v>41</v>
      </c>
      <c r="T118" s="235">
        <f t="shared" si="167"/>
        <v>1</v>
      </c>
      <c r="U118" s="235">
        <f t="shared" si="168"/>
        <v>8</v>
      </c>
      <c r="W118" s="16" t="s">
        <v>209</v>
      </c>
      <c r="X118" s="616">
        <f t="shared" si="169"/>
        <v>16</v>
      </c>
      <c r="Y118" s="616">
        <f t="shared" si="170"/>
        <v>5</v>
      </c>
      <c r="Z118" s="616">
        <f t="shared" si="171"/>
        <v>39</v>
      </c>
      <c r="AA118" s="616">
        <f t="shared" si="172"/>
        <v>38</v>
      </c>
      <c r="AB118" s="616">
        <f t="shared" si="173"/>
        <v>93</v>
      </c>
      <c r="AC118" s="616">
        <f t="shared" si="174"/>
        <v>102</v>
      </c>
      <c r="AD118" s="616">
        <f t="shared" si="175"/>
        <v>120</v>
      </c>
      <c r="AE118" s="616">
        <f t="shared" si="176"/>
        <v>147</v>
      </c>
      <c r="AF118" s="616">
        <f t="shared" si="177"/>
        <v>99</v>
      </c>
      <c r="AG118" s="616">
        <f t="shared" si="178"/>
        <v>105</v>
      </c>
      <c r="AH118" s="616">
        <f t="shared" si="179"/>
        <v>64</v>
      </c>
      <c r="AI118" s="616">
        <f t="shared" si="180"/>
        <v>73</v>
      </c>
      <c r="AJ118" s="616">
        <f t="shared" si="181"/>
        <v>43</v>
      </c>
      <c r="AK118" s="616">
        <f t="shared" si="182"/>
        <v>52</v>
      </c>
      <c r="AL118" s="616">
        <f t="shared" si="183"/>
        <v>40</v>
      </c>
      <c r="AM118" s="616">
        <f t="shared" si="184"/>
        <v>39</v>
      </c>
      <c r="AN118" s="616">
        <f t="shared" si="185"/>
        <v>12</v>
      </c>
      <c r="AO118" s="616">
        <f t="shared" si="186"/>
        <v>18</v>
      </c>
      <c r="AP118" s="616">
        <f t="shared" si="187"/>
        <v>7</v>
      </c>
      <c r="AQ118" s="616">
        <f t="shared" si="188"/>
        <v>16</v>
      </c>
      <c r="AR118" s="616">
        <f t="shared" si="189"/>
        <v>13</v>
      </c>
      <c r="AT118" s="16" t="s">
        <v>209</v>
      </c>
      <c r="AU118" s="13"/>
      <c r="AV118" s="13">
        <v>1</v>
      </c>
      <c r="AW118" s="13"/>
      <c r="AX118" s="13">
        <v>1</v>
      </c>
      <c r="AY118" s="13"/>
      <c r="AZ118" s="13"/>
      <c r="BA118" s="13">
        <v>1</v>
      </c>
      <c r="BB118" s="13">
        <v>1</v>
      </c>
      <c r="BC118" s="13">
        <v>1</v>
      </c>
      <c r="BD118" s="13"/>
      <c r="BE118" s="13">
        <v>1</v>
      </c>
      <c r="BF118" s="13">
        <v>3</v>
      </c>
      <c r="BG118" s="13">
        <v>2</v>
      </c>
      <c r="BH118" s="13">
        <v>3</v>
      </c>
      <c r="BI118" s="13">
        <v>3</v>
      </c>
      <c r="BJ118" s="13">
        <v>4</v>
      </c>
      <c r="BK118" s="13">
        <v>7</v>
      </c>
      <c r="BL118" s="13">
        <v>2</v>
      </c>
      <c r="BM118" s="13">
        <v>3</v>
      </c>
      <c r="BN118" s="13">
        <v>10</v>
      </c>
      <c r="BO118" s="13">
        <v>10</v>
      </c>
      <c r="BP118" s="13">
        <v>5</v>
      </c>
      <c r="BQ118" s="13">
        <v>14</v>
      </c>
      <c r="BR118" s="13">
        <v>10</v>
      </c>
      <c r="BS118" s="13">
        <v>10</v>
      </c>
      <c r="BT118" s="13">
        <v>7</v>
      </c>
      <c r="BU118" s="13">
        <v>11</v>
      </c>
      <c r="BV118" s="13">
        <v>9</v>
      </c>
      <c r="BW118" s="13">
        <v>13</v>
      </c>
      <c r="BX118" s="13">
        <v>13</v>
      </c>
      <c r="BY118" s="13">
        <v>20</v>
      </c>
      <c r="BZ118" s="13">
        <v>10</v>
      </c>
      <c r="CA118" s="13">
        <v>14</v>
      </c>
      <c r="CB118" s="13">
        <v>15</v>
      </c>
      <c r="CC118" s="13">
        <v>16</v>
      </c>
      <c r="CD118" s="13">
        <v>7</v>
      </c>
      <c r="CE118" s="13">
        <v>20</v>
      </c>
      <c r="CF118" s="13">
        <v>15</v>
      </c>
      <c r="CG118" s="13">
        <v>11</v>
      </c>
      <c r="CH118" s="13">
        <v>19</v>
      </c>
      <c r="CI118" s="13">
        <v>11</v>
      </c>
      <c r="CJ118" s="13">
        <v>17</v>
      </c>
      <c r="CK118" s="13">
        <v>9</v>
      </c>
      <c r="CL118" s="13">
        <v>17</v>
      </c>
      <c r="CM118" s="13">
        <v>14</v>
      </c>
      <c r="CN118" s="13">
        <v>5</v>
      </c>
      <c r="CO118" s="13">
        <v>6</v>
      </c>
      <c r="CP118" s="13">
        <v>11</v>
      </c>
      <c r="CQ118" s="13">
        <v>6</v>
      </c>
      <c r="CR118" s="13">
        <v>9</v>
      </c>
      <c r="CS118" s="13">
        <v>7</v>
      </c>
      <c r="CT118" s="13">
        <v>5</v>
      </c>
      <c r="CU118" s="13">
        <v>11</v>
      </c>
      <c r="CV118" s="13">
        <v>6</v>
      </c>
      <c r="CW118" s="13">
        <v>11</v>
      </c>
      <c r="CX118" s="13">
        <v>4</v>
      </c>
      <c r="CY118" s="13">
        <v>6</v>
      </c>
      <c r="CZ118" s="13">
        <v>12</v>
      </c>
      <c r="DA118" s="13">
        <v>5</v>
      </c>
      <c r="DB118" s="13">
        <v>6</v>
      </c>
      <c r="DC118" s="13">
        <v>7</v>
      </c>
      <c r="DD118" s="13">
        <v>5</v>
      </c>
      <c r="DE118" s="13">
        <v>10</v>
      </c>
      <c r="DF118" s="13">
        <v>1</v>
      </c>
      <c r="DG118" s="13">
        <v>4</v>
      </c>
      <c r="DH118" s="13">
        <v>2</v>
      </c>
      <c r="DI118" s="13">
        <v>6</v>
      </c>
      <c r="DJ118" s="13">
        <v>4</v>
      </c>
      <c r="DK118" s="13">
        <v>4</v>
      </c>
      <c r="DL118" s="13">
        <v>9</v>
      </c>
      <c r="DM118" s="13">
        <v>2</v>
      </c>
      <c r="DN118" s="13">
        <v>3</v>
      </c>
      <c r="DO118" s="13">
        <v>3</v>
      </c>
      <c r="DP118" s="13">
        <v>3</v>
      </c>
      <c r="DQ118" s="13">
        <v>7</v>
      </c>
      <c r="DR118" s="13">
        <v>7</v>
      </c>
      <c r="DS118" s="13">
        <v>4</v>
      </c>
      <c r="DT118" s="13">
        <v>3</v>
      </c>
      <c r="DU118" s="13">
        <v>4</v>
      </c>
      <c r="DV118" s="13">
        <v>3</v>
      </c>
      <c r="DW118" s="13"/>
      <c r="DX118" s="13">
        <v>1</v>
      </c>
      <c r="DY118" s="13">
        <v>1</v>
      </c>
      <c r="DZ118" s="13">
        <v>3</v>
      </c>
      <c r="EA118" s="13">
        <v>2</v>
      </c>
      <c r="EB118" s="13">
        <v>3</v>
      </c>
      <c r="EC118" s="13">
        <v>1</v>
      </c>
      <c r="ED118" s="13">
        <v>2</v>
      </c>
      <c r="EE118" s="13">
        <v>4</v>
      </c>
      <c r="EF118" s="13">
        <v>1</v>
      </c>
      <c r="EG118" s="13">
        <v>5</v>
      </c>
      <c r="EH118" s="13">
        <v>1</v>
      </c>
      <c r="EI118" s="13">
        <v>2</v>
      </c>
      <c r="EJ118" s="13">
        <v>5</v>
      </c>
      <c r="EK118" s="13">
        <v>2</v>
      </c>
      <c r="EL118" s="13"/>
      <c r="EM118" s="13">
        <v>1</v>
      </c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>
        <v>1</v>
      </c>
      <c r="FC118" s="57">
        <v>596</v>
      </c>
      <c r="FD118" s="13">
        <v>596</v>
      </c>
      <c r="FE118" s="16" t="s">
        <v>209</v>
      </c>
      <c r="FF118" s="13"/>
      <c r="FG118" s="13">
        <v>3</v>
      </c>
      <c r="FH118" s="13">
        <v>2</v>
      </c>
      <c r="FI118" s="13">
        <v>5</v>
      </c>
      <c r="FJ118" s="13"/>
      <c r="FK118" s="13">
        <v>1</v>
      </c>
      <c r="FL118" s="13"/>
      <c r="FM118" s="13">
        <v>2</v>
      </c>
      <c r="FN118" s="13">
        <v>2</v>
      </c>
      <c r="FO118" s="13">
        <v>1</v>
      </c>
      <c r="FP118" s="13">
        <v>2</v>
      </c>
      <c r="FQ118" s="13"/>
      <c r="FR118" s="13">
        <v>5</v>
      </c>
      <c r="FS118" s="13">
        <v>4</v>
      </c>
      <c r="FT118" s="13">
        <v>2</v>
      </c>
      <c r="FU118" s="13">
        <v>2</v>
      </c>
      <c r="FV118" s="13">
        <v>6</v>
      </c>
      <c r="FW118" s="13">
        <v>10</v>
      </c>
      <c r="FX118" s="13">
        <v>7</v>
      </c>
      <c r="FY118" s="13">
        <v>1</v>
      </c>
      <c r="FZ118" s="13">
        <v>8</v>
      </c>
      <c r="GA118" s="13">
        <v>5</v>
      </c>
      <c r="GB118" s="13">
        <v>8</v>
      </c>
      <c r="GC118" s="13">
        <v>8</v>
      </c>
      <c r="GD118" s="13">
        <v>11</v>
      </c>
      <c r="GE118" s="13">
        <v>9</v>
      </c>
      <c r="GF118" s="13">
        <v>14</v>
      </c>
      <c r="GG118" s="13">
        <v>9</v>
      </c>
      <c r="GH118" s="13">
        <v>7</v>
      </c>
      <c r="GI118" s="13">
        <v>14</v>
      </c>
      <c r="GJ118" s="13">
        <v>7</v>
      </c>
      <c r="GK118" s="13">
        <v>7</v>
      </c>
      <c r="GL118" s="13">
        <v>13</v>
      </c>
      <c r="GM118" s="13">
        <v>15</v>
      </c>
      <c r="GN118" s="13">
        <v>15</v>
      </c>
      <c r="GO118" s="13">
        <v>8</v>
      </c>
      <c r="GP118" s="13">
        <v>4</v>
      </c>
      <c r="GQ118" s="13">
        <v>18</v>
      </c>
      <c r="GR118" s="13">
        <v>14</v>
      </c>
      <c r="GS118" s="13">
        <v>19</v>
      </c>
      <c r="GT118" s="13">
        <v>18</v>
      </c>
      <c r="GU118" s="13">
        <v>10</v>
      </c>
      <c r="GV118" s="13">
        <v>18</v>
      </c>
      <c r="GW118" s="13">
        <v>6</v>
      </c>
      <c r="GX118" s="13">
        <v>9</v>
      </c>
      <c r="GY118" s="13">
        <v>8</v>
      </c>
      <c r="GZ118" s="13">
        <v>9</v>
      </c>
      <c r="HA118" s="13">
        <v>10</v>
      </c>
      <c r="HB118" s="13">
        <v>5</v>
      </c>
      <c r="HC118" s="13">
        <v>6</v>
      </c>
      <c r="HD118" s="13">
        <v>11</v>
      </c>
      <c r="HE118" s="13">
        <v>7</v>
      </c>
      <c r="HF118" s="13">
        <v>7</v>
      </c>
      <c r="HG118" s="13">
        <v>10</v>
      </c>
      <c r="HH118" s="13">
        <v>4</v>
      </c>
      <c r="HI118" s="13">
        <v>3</v>
      </c>
      <c r="HJ118" s="13">
        <v>2</v>
      </c>
      <c r="HK118" s="13">
        <v>6</v>
      </c>
      <c r="HL118" s="13">
        <v>7</v>
      </c>
      <c r="HM118" s="13">
        <v>7</v>
      </c>
      <c r="HN118" s="13">
        <v>3</v>
      </c>
      <c r="HO118" s="13">
        <v>6</v>
      </c>
      <c r="HP118" s="13">
        <v>7</v>
      </c>
      <c r="HQ118" s="13">
        <v>7</v>
      </c>
      <c r="HR118" s="13">
        <v>3</v>
      </c>
      <c r="HS118" s="13">
        <v>3</v>
      </c>
      <c r="HT118" s="13">
        <v>4</v>
      </c>
      <c r="HU118" s="13">
        <v>3</v>
      </c>
      <c r="HV118" s="13">
        <v>3</v>
      </c>
      <c r="HW118" s="13">
        <v>4</v>
      </c>
      <c r="HX118" s="13">
        <v>3</v>
      </c>
      <c r="HY118" s="13">
        <v>6</v>
      </c>
      <c r="HZ118" s="13">
        <v>3</v>
      </c>
      <c r="IA118" s="13">
        <v>6</v>
      </c>
      <c r="IB118" s="13">
        <v>2</v>
      </c>
      <c r="IC118" s="13">
        <v>3</v>
      </c>
      <c r="ID118" s="13">
        <v>5</v>
      </c>
      <c r="IE118" s="13">
        <v>3</v>
      </c>
      <c r="IF118" s="13">
        <v>6</v>
      </c>
      <c r="IG118" s="13">
        <v>3</v>
      </c>
      <c r="IH118" s="13">
        <v>2</v>
      </c>
      <c r="II118" s="13"/>
      <c r="IJ118" s="13">
        <v>2</v>
      </c>
      <c r="IK118" s="13">
        <v>1</v>
      </c>
      <c r="IL118" s="13">
        <v>1</v>
      </c>
      <c r="IM118" s="13">
        <v>2</v>
      </c>
      <c r="IN118" s="13">
        <v>2</v>
      </c>
      <c r="IO118" s="13"/>
      <c r="IP118" s="13"/>
      <c r="IQ118" s="13">
        <v>2</v>
      </c>
      <c r="IR118" s="13">
        <v>1</v>
      </c>
      <c r="IS118" s="13">
        <v>1</v>
      </c>
      <c r="IT118" s="13">
        <v>2</v>
      </c>
      <c r="IU118" s="13"/>
      <c r="IV118" s="13">
        <v>2</v>
      </c>
      <c r="IW118" s="13">
        <v>1</v>
      </c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>
        <v>1</v>
      </c>
      <c r="JI118" s="57">
        <v>534</v>
      </c>
      <c r="JJ118" s="13"/>
      <c r="JK118" s="13">
        <v>1</v>
      </c>
      <c r="JL118" s="13"/>
      <c r="JM118" s="13"/>
      <c r="JN118" s="13">
        <v>1</v>
      </c>
      <c r="JO118" s="13"/>
      <c r="JP118" s="13"/>
      <c r="JQ118" s="13"/>
      <c r="JR118" s="13"/>
      <c r="JS118" s="13">
        <v>1</v>
      </c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>
        <v>1</v>
      </c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>
        <v>1</v>
      </c>
      <c r="KR118" s="13"/>
      <c r="KS118" s="13">
        <v>1</v>
      </c>
      <c r="KT118" s="13"/>
      <c r="KU118" s="13">
        <v>1</v>
      </c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>
        <v>1</v>
      </c>
      <c r="LG118" s="13"/>
      <c r="LH118" s="13"/>
      <c r="LI118" s="13">
        <v>1</v>
      </c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>
        <v>1</v>
      </c>
      <c r="MZ118" s="13">
        <v>1</v>
      </c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57">
        <v>11</v>
      </c>
      <c r="NO118" s="13">
        <v>545</v>
      </c>
    </row>
    <row r="119" spans="1:379">
      <c r="A119" s="8" t="s">
        <v>130</v>
      </c>
      <c r="B119" s="235">
        <f t="shared" si="149"/>
        <v>11</v>
      </c>
      <c r="C119" s="235">
        <f t="shared" si="150"/>
        <v>8</v>
      </c>
      <c r="D119" s="235">
        <f t="shared" si="151"/>
        <v>29</v>
      </c>
      <c r="E119" s="235">
        <f t="shared" si="152"/>
        <v>27</v>
      </c>
      <c r="F119" s="235">
        <f t="shared" si="153"/>
        <v>61</v>
      </c>
      <c r="G119" s="235">
        <f t="shared" si="154"/>
        <v>82</v>
      </c>
      <c r="H119" s="235">
        <f t="shared" si="155"/>
        <v>70</v>
      </c>
      <c r="I119" s="235">
        <f t="shared" si="156"/>
        <v>61</v>
      </c>
      <c r="J119" s="235">
        <f t="shared" si="157"/>
        <v>58</v>
      </c>
      <c r="K119" s="235">
        <f t="shared" si="158"/>
        <v>70</v>
      </c>
      <c r="L119" s="235">
        <f t="shared" si="159"/>
        <v>36</v>
      </c>
      <c r="M119" s="235">
        <f t="shared" si="160"/>
        <v>39</v>
      </c>
      <c r="N119" s="235">
        <f t="shared" si="161"/>
        <v>23</v>
      </c>
      <c r="O119" s="235">
        <f t="shared" si="162"/>
        <v>25</v>
      </c>
      <c r="P119" s="235">
        <f t="shared" si="163"/>
        <v>15</v>
      </c>
      <c r="Q119" s="235">
        <f t="shared" si="164"/>
        <v>7</v>
      </c>
      <c r="R119" s="235">
        <f t="shared" si="165"/>
        <v>5</v>
      </c>
      <c r="S119" s="235">
        <f t="shared" si="166"/>
        <v>3</v>
      </c>
      <c r="T119" s="235">
        <f t="shared" si="167"/>
        <v>1</v>
      </c>
      <c r="U119" s="235">
        <f t="shared" si="168"/>
        <v>1</v>
      </c>
      <c r="W119" s="16" t="s">
        <v>124</v>
      </c>
      <c r="X119" s="616">
        <f t="shared" si="169"/>
        <v>468</v>
      </c>
      <c r="Y119" s="616">
        <f t="shared" si="170"/>
        <v>421</v>
      </c>
      <c r="Z119" s="616">
        <f t="shared" si="171"/>
        <v>1115</v>
      </c>
      <c r="AA119" s="616">
        <f t="shared" si="172"/>
        <v>1310</v>
      </c>
      <c r="AB119" s="616">
        <f t="shared" si="173"/>
        <v>4547</v>
      </c>
      <c r="AC119" s="616">
        <f t="shared" si="174"/>
        <v>4197</v>
      </c>
      <c r="AD119" s="616">
        <f t="shared" si="175"/>
        <v>5128</v>
      </c>
      <c r="AE119" s="616">
        <f t="shared" si="176"/>
        <v>4592</v>
      </c>
      <c r="AF119" s="616">
        <f t="shared" si="177"/>
        <v>4173</v>
      </c>
      <c r="AG119" s="616">
        <f t="shared" si="178"/>
        <v>3795</v>
      </c>
      <c r="AH119" s="616">
        <f t="shared" si="179"/>
        <v>2695</v>
      </c>
      <c r="AI119" s="616">
        <f t="shared" si="180"/>
        <v>2570</v>
      </c>
      <c r="AJ119" s="616">
        <f t="shared" si="181"/>
        <v>1342</v>
      </c>
      <c r="AK119" s="616">
        <f t="shared" si="182"/>
        <v>1185</v>
      </c>
      <c r="AL119" s="616">
        <f t="shared" si="183"/>
        <v>626</v>
      </c>
      <c r="AM119" s="616">
        <f t="shared" si="184"/>
        <v>533</v>
      </c>
      <c r="AN119" s="616">
        <f t="shared" si="185"/>
        <v>182</v>
      </c>
      <c r="AO119" s="616">
        <f t="shared" si="186"/>
        <v>215</v>
      </c>
      <c r="AP119" s="616">
        <f t="shared" si="187"/>
        <v>18</v>
      </c>
      <c r="AQ119" s="616">
        <f t="shared" si="188"/>
        <v>55</v>
      </c>
      <c r="AR119" s="616">
        <f t="shared" si="189"/>
        <v>277</v>
      </c>
      <c r="AT119" s="16" t="s">
        <v>124</v>
      </c>
      <c r="AU119" s="13">
        <v>22</v>
      </c>
      <c r="AV119" s="13">
        <v>56</v>
      </c>
      <c r="AW119" s="13">
        <v>53</v>
      </c>
      <c r="AX119" s="13">
        <v>54</v>
      </c>
      <c r="AY119" s="13">
        <v>34</v>
      </c>
      <c r="AZ119" s="13">
        <v>40</v>
      </c>
      <c r="BA119" s="13">
        <v>28</v>
      </c>
      <c r="BB119" s="13">
        <v>44</v>
      </c>
      <c r="BC119" s="13">
        <v>44</v>
      </c>
      <c r="BD119" s="13">
        <v>46</v>
      </c>
      <c r="BE119" s="13">
        <v>41</v>
      </c>
      <c r="BF119" s="13">
        <v>56</v>
      </c>
      <c r="BG119" s="13">
        <v>71</v>
      </c>
      <c r="BH119" s="13">
        <v>81</v>
      </c>
      <c r="BI119" s="13">
        <v>108</v>
      </c>
      <c r="BJ119" s="13">
        <v>124</v>
      </c>
      <c r="BK119" s="13">
        <v>169</v>
      </c>
      <c r="BL119" s="13">
        <v>172</v>
      </c>
      <c r="BM119" s="13">
        <v>214</v>
      </c>
      <c r="BN119" s="13">
        <v>274</v>
      </c>
      <c r="BO119" s="13">
        <v>298</v>
      </c>
      <c r="BP119" s="13">
        <v>312</v>
      </c>
      <c r="BQ119" s="13">
        <v>358</v>
      </c>
      <c r="BR119" s="13">
        <v>424</v>
      </c>
      <c r="BS119" s="13">
        <v>462</v>
      </c>
      <c r="BT119" s="13">
        <v>456</v>
      </c>
      <c r="BU119" s="13">
        <v>444</v>
      </c>
      <c r="BV119" s="13">
        <v>475</v>
      </c>
      <c r="BW119" s="13">
        <v>479</v>
      </c>
      <c r="BX119" s="13">
        <v>489</v>
      </c>
      <c r="BY119" s="13">
        <v>510</v>
      </c>
      <c r="BZ119" s="13">
        <v>489</v>
      </c>
      <c r="CA119" s="13">
        <v>460</v>
      </c>
      <c r="CB119" s="13">
        <v>460</v>
      </c>
      <c r="CC119" s="13">
        <v>475</v>
      </c>
      <c r="CD119" s="13">
        <v>483</v>
      </c>
      <c r="CE119" s="13">
        <v>403</v>
      </c>
      <c r="CF119" s="13">
        <v>428</v>
      </c>
      <c r="CG119" s="13">
        <v>433</v>
      </c>
      <c r="CH119" s="13">
        <v>451</v>
      </c>
      <c r="CI119" s="13">
        <v>441</v>
      </c>
      <c r="CJ119" s="13">
        <v>423</v>
      </c>
      <c r="CK119" s="13">
        <v>387</v>
      </c>
      <c r="CL119" s="13">
        <v>423</v>
      </c>
      <c r="CM119" s="13">
        <v>393</v>
      </c>
      <c r="CN119" s="13">
        <v>410</v>
      </c>
      <c r="CO119" s="13">
        <v>329</v>
      </c>
      <c r="CP119" s="13">
        <v>345</v>
      </c>
      <c r="CQ119" s="13">
        <v>342</v>
      </c>
      <c r="CR119" s="13">
        <v>302</v>
      </c>
      <c r="CS119" s="13">
        <v>334</v>
      </c>
      <c r="CT119" s="13">
        <v>322</v>
      </c>
      <c r="CU119" s="13">
        <v>301</v>
      </c>
      <c r="CV119" s="13">
        <v>280</v>
      </c>
      <c r="CW119" s="13">
        <v>243</v>
      </c>
      <c r="CX119" s="13">
        <v>245</v>
      </c>
      <c r="CY119" s="13">
        <v>230</v>
      </c>
      <c r="CZ119" s="13">
        <v>228</v>
      </c>
      <c r="DA119" s="13">
        <v>207</v>
      </c>
      <c r="DB119" s="13">
        <v>180</v>
      </c>
      <c r="DC119" s="13">
        <v>174</v>
      </c>
      <c r="DD119" s="13">
        <v>162</v>
      </c>
      <c r="DE119" s="13">
        <v>123</v>
      </c>
      <c r="DF119" s="13">
        <v>122</v>
      </c>
      <c r="DG119" s="13">
        <v>113</v>
      </c>
      <c r="DH119" s="13">
        <v>110</v>
      </c>
      <c r="DI119" s="13">
        <v>99</v>
      </c>
      <c r="DJ119" s="13">
        <v>87</v>
      </c>
      <c r="DK119" s="13">
        <v>98</v>
      </c>
      <c r="DL119" s="13">
        <v>97</v>
      </c>
      <c r="DM119" s="13">
        <v>82</v>
      </c>
      <c r="DN119" s="13">
        <v>61</v>
      </c>
      <c r="DO119" s="13">
        <v>70</v>
      </c>
      <c r="DP119" s="13">
        <v>56</v>
      </c>
      <c r="DQ119" s="13">
        <v>43</v>
      </c>
      <c r="DR119" s="13">
        <v>61</v>
      </c>
      <c r="DS119" s="13">
        <v>55</v>
      </c>
      <c r="DT119" s="13">
        <v>36</v>
      </c>
      <c r="DU119" s="13">
        <v>43</v>
      </c>
      <c r="DV119" s="13">
        <v>26</v>
      </c>
      <c r="DW119" s="13">
        <v>37</v>
      </c>
      <c r="DX119" s="13">
        <v>43</v>
      </c>
      <c r="DY119" s="13">
        <v>24</v>
      </c>
      <c r="DZ119" s="13">
        <v>24</v>
      </c>
      <c r="EA119" s="13">
        <v>24</v>
      </c>
      <c r="EB119" s="13">
        <v>19</v>
      </c>
      <c r="EC119" s="13">
        <v>17</v>
      </c>
      <c r="ED119" s="13">
        <v>13</v>
      </c>
      <c r="EE119" s="13">
        <v>6</v>
      </c>
      <c r="EF119" s="13">
        <v>8</v>
      </c>
      <c r="EG119" s="13">
        <v>19</v>
      </c>
      <c r="EH119" s="13">
        <v>11</v>
      </c>
      <c r="EI119" s="13">
        <v>6</v>
      </c>
      <c r="EJ119" s="13">
        <v>7</v>
      </c>
      <c r="EK119" s="13">
        <v>3</v>
      </c>
      <c r="EL119" s="13">
        <v>4</v>
      </c>
      <c r="EM119" s="13"/>
      <c r="EN119" s="13">
        <v>2</v>
      </c>
      <c r="EO119" s="13">
        <v>2</v>
      </c>
      <c r="EP119" s="13"/>
      <c r="EQ119" s="13"/>
      <c r="ER119" s="13">
        <v>1</v>
      </c>
      <c r="ES119" s="13"/>
      <c r="ET119" s="13"/>
      <c r="EU119" s="13"/>
      <c r="EV119" s="13"/>
      <c r="EW119" s="13"/>
      <c r="EX119" s="13"/>
      <c r="EY119" s="13"/>
      <c r="EZ119" s="13"/>
      <c r="FA119" s="13"/>
      <c r="FB119" s="13">
        <v>1</v>
      </c>
      <c r="FC119" s="57">
        <v>18874</v>
      </c>
      <c r="FD119" s="13">
        <v>18874</v>
      </c>
      <c r="FE119" s="16" t="s">
        <v>124</v>
      </c>
      <c r="FF119" s="13">
        <v>16</v>
      </c>
      <c r="FG119" s="13">
        <v>60</v>
      </c>
      <c r="FH119" s="13">
        <v>55</v>
      </c>
      <c r="FI119" s="13">
        <v>41</v>
      </c>
      <c r="FJ119" s="13">
        <v>51</v>
      </c>
      <c r="FK119" s="13">
        <v>37</v>
      </c>
      <c r="FL119" s="13">
        <v>46</v>
      </c>
      <c r="FM119" s="13">
        <v>58</v>
      </c>
      <c r="FN119" s="13">
        <v>51</v>
      </c>
      <c r="FO119" s="13">
        <v>53</v>
      </c>
      <c r="FP119" s="13">
        <v>47</v>
      </c>
      <c r="FQ119" s="13">
        <v>66</v>
      </c>
      <c r="FR119" s="13">
        <v>74</v>
      </c>
      <c r="FS119" s="13">
        <v>65</v>
      </c>
      <c r="FT119" s="13">
        <v>73</v>
      </c>
      <c r="FU119" s="13">
        <v>83</v>
      </c>
      <c r="FV119" s="13">
        <v>120</v>
      </c>
      <c r="FW119" s="13">
        <v>159</v>
      </c>
      <c r="FX119" s="13">
        <v>186</v>
      </c>
      <c r="FY119" s="13">
        <v>242</v>
      </c>
      <c r="FZ119" s="13">
        <v>300</v>
      </c>
      <c r="GA119" s="13">
        <v>371</v>
      </c>
      <c r="GB119" s="13">
        <v>410</v>
      </c>
      <c r="GC119" s="13">
        <v>429</v>
      </c>
      <c r="GD119" s="13">
        <v>462</v>
      </c>
      <c r="GE119" s="13">
        <v>479</v>
      </c>
      <c r="GF119" s="13">
        <v>552</v>
      </c>
      <c r="GG119" s="13">
        <v>517</v>
      </c>
      <c r="GH119" s="13">
        <v>508</v>
      </c>
      <c r="GI119" s="13">
        <v>519</v>
      </c>
      <c r="GJ119" s="13">
        <v>560</v>
      </c>
      <c r="GK119" s="13">
        <v>566</v>
      </c>
      <c r="GL119" s="13">
        <v>537</v>
      </c>
      <c r="GM119" s="13">
        <v>493</v>
      </c>
      <c r="GN119" s="13">
        <v>504</v>
      </c>
      <c r="GO119" s="13">
        <v>492</v>
      </c>
      <c r="GP119" s="13">
        <v>482</v>
      </c>
      <c r="GQ119" s="13">
        <v>508</v>
      </c>
      <c r="GR119" s="13">
        <v>480</v>
      </c>
      <c r="GS119" s="13">
        <v>506</v>
      </c>
      <c r="GT119" s="13">
        <v>521</v>
      </c>
      <c r="GU119" s="13">
        <v>458</v>
      </c>
      <c r="GV119" s="13">
        <v>456</v>
      </c>
      <c r="GW119" s="13">
        <v>447</v>
      </c>
      <c r="GX119" s="13">
        <v>402</v>
      </c>
      <c r="GY119" s="13">
        <v>396</v>
      </c>
      <c r="GZ119" s="13">
        <v>417</v>
      </c>
      <c r="HA119" s="13">
        <v>367</v>
      </c>
      <c r="HB119" s="13">
        <v>351</v>
      </c>
      <c r="HC119" s="13">
        <v>358</v>
      </c>
      <c r="HD119" s="13">
        <v>321</v>
      </c>
      <c r="HE119" s="13">
        <v>307</v>
      </c>
      <c r="HF119" s="13">
        <v>267</v>
      </c>
      <c r="HG119" s="13">
        <v>317</v>
      </c>
      <c r="HH119" s="13">
        <v>253</v>
      </c>
      <c r="HI119" s="13">
        <v>268</v>
      </c>
      <c r="HJ119" s="13">
        <v>277</v>
      </c>
      <c r="HK119" s="13">
        <v>251</v>
      </c>
      <c r="HL119" s="13">
        <v>222</v>
      </c>
      <c r="HM119" s="13">
        <v>212</v>
      </c>
      <c r="HN119" s="13">
        <v>184</v>
      </c>
      <c r="HO119" s="13">
        <v>162</v>
      </c>
      <c r="HP119" s="13">
        <v>174</v>
      </c>
      <c r="HQ119" s="13">
        <v>144</v>
      </c>
      <c r="HR119" s="13">
        <v>149</v>
      </c>
      <c r="HS119" s="13">
        <v>135</v>
      </c>
      <c r="HT119" s="13">
        <v>92</v>
      </c>
      <c r="HU119" s="13">
        <v>106</v>
      </c>
      <c r="HV119" s="13">
        <v>104</v>
      </c>
      <c r="HW119" s="13">
        <v>92</v>
      </c>
      <c r="HX119" s="13">
        <v>85</v>
      </c>
      <c r="HY119" s="13">
        <v>75</v>
      </c>
      <c r="HZ119" s="13">
        <v>72</v>
      </c>
      <c r="IA119" s="13">
        <v>71</v>
      </c>
      <c r="IB119" s="13">
        <v>66</v>
      </c>
      <c r="IC119" s="13">
        <v>52</v>
      </c>
      <c r="ID119" s="13">
        <v>64</v>
      </c>
      <c r="IE119" s="13">
        <v>47</v>
      </c>
      <c r="IF119" s="13">
        <v>44</v>
      </c>
      <c r="IG119" s="13">
        <v>50</v>
      </c>
      <c r="IH119" s="13">
        <v>32</v>
      </c>
      <c r="II119" s="13">
        <v>26</v>
      </c>
      <c r="IJ119" s="13">
        <v>25</v>
      </c>
      <c r="IK119" s="13">
        <v>30</v>
      </c>
      <c r="IL119" s="13">
        <v>16</v>
      </c>
      <c r="IM119" s="13">
        <v>14</v>
      </c>
      <c r="IN119" s="13">
        <v>19</v>
      </c>
      <c r="IO119" s="13">
        <v>8</v>
      </c>
      <c r="IP119" s="13">
        <v>7</v>
      </c>
      <c r="IQ119" s="13">
        <v>5</v>
      </c>
      <c r="IR119" s="13">
        <v>5</v>
      </c>
      <c r="IS119" s="13">
        <v>4</v>
      </c>
      <c r="IT119" s="13">
        <v>4</v>
      </c>
      <c r="IU119" s="13"/>
      <c r="IV119" s="13">
        <v>3</v>
      </c>
      <c r="IW119" s="13">
        <v>1</v>
      </c>
      <c r="IX119" s="13">
        <v>1</v>
      </c>
      <c r="IY119" s="13"/>
      <c r="IZ119" s="13"/>
      <c r="JA119" s="13"/>
      <c r="JB119" s="13"/>
      <c r="JC119" s="13"/>
      <c r="JD119" s="13"/>
      <c r="JE119" s="13"/>
      <c r="JF119" s="13"/>
      <c r="JG119" s="13"/>
      <c r="JH119" s="13">
        <v>1</v>
      </c>
      <c r="JI119" s="57">
        <v>20295</v>
      </c>
      <c r="JJ119" s="13">
        <v>4</v>
      </c>
      <c r="JK119" s="13">
        <v>28</v>
      </c>
      <c r="JL119" s="13"/>
      <c r="JM119" s="13"/>
      <c r="JN119" s="13">
        <v>1</v>
      </c>
      <c r="JO119" s="13"/>
      <c r="JP119" s="13"/>
      <c r="JQ119" s="13">
        <v>1</v>
      </c>
      <c r="JR119" s="13">
        <v>1</v>
      </c>
      <c r="JS119" s="13">
        <v>2</v>
      </c>
      <c r="JT119" s="13">
        <v>3</v>
      </c>
      <c r="JU119" s="13"/>
      <c r="JV119" s="13">
        <v>1</v>
      </c>
      <c r="JW119" s="13">
        <v>4</v>
      </c>
      <c r="JX119" s="13"/>
      <c r="JY119" s="13"/>
      <c r="JZ119" s="13"/>
      <c r="KA119" s="13">
        <v>7</v>
      </c>
      <c r="KB119" s="13">
        <v>5</v>
      </c>
      <c r="KC119" s="13">
        <v>3</v>
      </c>
      <c r="KD119" s="13">
        <v>2</v>
      </c>
      <c r="KE119" s="13">
        <v>5</v>
      </c>
      <c r="KF119" s="13">
        <v>4</v>
      </c>
      <c r="KG119" s="13">
        <v>5</v>
      </c>
      <c r="KH119" s="13">
        <v>4</v>
      </c>
      <c r="KI119" s="13">
        <v>4</v>
      </c>
      <c r="KJ119" s="13">
        <v>5</v>
      </c>
      <c r="KK119" s="13">
        <v>11</v>
      </c>
      <c r="KL119" s="13">
        <v>5</v>
      </c>
      <c r="KM119" s="13"/>
      <c r="KN119" s="13">
        <v>4</v>
      </c>
      <c r="KO119" s="13">
        <v>4</v>
      </c>
      <c r="KP119" s="13">
        <v>6</v>
      </c>
      <c r="KQ119" s="13">
        <v>13</v>
      </c>
      <c r="KR119" s="13">
        <v>19</v>
      </c>
      <c r="KS119" s="13">
        <v>10</v>
      </c>
      <c r="KT119" s="13">
        <v>7</v>
      </c>
      <c r="KU119" s="13">
        <v>6</v>
      </c>
      <c r="KV119" s="13">
        <v>4</v>
      </c>
      <c r="KW119" s="13">
        <v>6</v>
      </c>
      <c r="KX119" s="13">
        <v>5</v>
      </c>
      <c r="KY119" s="13">
        <v>2</v>
      </c>
      <c r="KZ119" s="13">
        <v>2</v>
      </c>
      <c r="LA119" s="13">
        <v>1</v>
      </c>
      <c r="LB119" s="13">
        <v>2</v>
      </c>
      <c r="LC119" s="13">
        <v>3</v>
      </c>
      <c r="LD119" s="13">
        <v>5</v>
      </c>
      <c r="LE119" s="13">
        <v>3</v>
      </c>
      <c r="LF119" s="13">
        <v>4</v>
      </c>
      <c r="LG119" s="13">
        <v>3</v>
      </c>
      <c r="LH119" s="13">
        <v>3</v>
      </c>
      <c r="LI119" s="13">
        <v>2</v>
      </c>
      <c r="LJ119" s="13"/>
      <c r="LK119" s="13"/>
      <c r="LL119" s="13">
        <v>2</v>
      </c>
      <c r="LM119" s="13">
        <v>2</v>
      </c>
      <c r="LN119" s="13">
        <v>3</v>
      </c>
      <c r="LO119" s="13"/>
      <c r="LP119" s="13">
        <v>2</v>
      </c>
      <c r="LQ119" s="13">
        <v>1</v>
      </c>
      <c r="LR119" s="13">
        <v>1</v>
      </c>
      <c r="LS119" s="13">
        <v>2</v>
      </c>
      <c r="LT119" s="13"/>
      <c r="LU119" s="13"/>
      <c r="LV119" s="13"/>
      <c r="LW119" s="13"/>
      <c r="LX119" s="13"/>
      <c r="LY119" s="13">
        <v>1</v>
      </c>
      <c r="LZ119" s="13"/>
      <c r="MA119" s="13"/>
      <c r="MB119" s="13">
        <v>1</v>
      </c>
      <c r="MC119" s="13"/>
      <c r="MD119" s="13">
        <v>1</v>
      </c>
      <c r="ME119" s="13"/>
      <c r="MF119" s="13"/>
      <c r="MG119" s="13"/>
      <c r="MH119" s="13">
        <v>4</v>
      </c>
      <c r="MI119" s="13">
        <v>2</v>
      </c>
      <c r="MJ119" s="13">
        <v>1</v>
      </c>
      <c r="MK119" s="13">
        <v>1</v>
      </c>
      <c r="ML119" s="13">
        <v>1</v>
      </c>
      <c r="MM119" s="13"/>
      <c r="MN119" s="13"/>
      <c r="MO119" s="13">
        <v>3</v>
      </c>
      <c r="MP119" s="13">
        <v>3</v>
      </c>
      <c r="MQ119" s="13">
        <v>1</v>
      </c>
      <c r="MR119" s="13">
        <v>3</v>
      </c>
      <c r="MS119" s="13">
        <v>2</v>
      </c>
      <c r="MT119" s="13">
        <v>5</v>
      </c>
      <c r="MU119" s="13">
        <v>2</v>
      </c>
      <c r="MV119" s="13">
        <v>1</v>
      </c>
      <c r="MW119" s="13"/>
      <c r="MX119" s="13">
        <v>4</v>
      </c>
      <c r="MY119" s="13">
        <v>2</v>
      </c>
      <c r="MZ119" s="13"/>
      <c r="NA119" s="13"/>
      <c r="NB119" s="13">
        <v>1</v>
      </c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>
        <v>4</v>
      </c>
      <c r="NN119" s="57">
        <v>275</v>
      </c>
      <c r="NO119" s="13">
        <v>20570</v>
      </c>
    </row>
    <row r="120" spans="1:379">
      <c r="A120" s="9" t="s">
        <v>210</v>
      </c>
      <c r="B120" s="235">
        <f t="shared" si="149"/>
        <v>408</v>
      </c>
      <c r="C120" s="235">
        <f t="shared" si="150"/>
        <v>381</v>
      </c>
      <c r="D120" s="235">
        <f t="shared" si="151"/>
        <v>1274</v>
      </c>
      <c r="E120" s="235">
        <f t="shared" si="152"/>
        <v>1324</v>
      </c>
      <c r="F120" s="235">
        <f t="shared" si="153"/>
        <v>3837</v>
      </c>
      <c r="G120" s="235">
        <f t="shared" si="154"/>
        <v>3795</v>
      </c>
      <c r="H120" s="235">
        <f t="shared" si="155"/>
        <v>4319</v>
      </c>
      <c r="I120" s="235">
        <f t="shared" si="156"/>
        <v>4200</v>
      </c>
      <c r="J120" s="235">
        <f t="shared" si="157"/>
        <v>3974</v>
      </c>
      <c r="K120" s="235">
        <f t="shared" si="158"/>
        <v>3753</v>
      </c>
      <c r="L120" s="235">
        <f t="shared" si="159"/>
        <v>2795</v>
      </c>
      <c r="M120" s="235">
        <f t="shared" si="160"/>
        <v>2703</v>
      </c>
      <c r="N120" s="235">
        <f t="shared" si="161"/>
        <v>1609</v>
      </c>
      <c r="O120" s="235">
        <f t="shared" si="162"/>
        <v>1537</v>
      </c>
      <c r="P120" s="235">
        <f t="shared" si="163"/>
        <v>839</v>
      </c>
      <c r="Q120" s="235">
        <f t="shared" si="164"/>
        <v>878</v>
      </c>
      <c r="R120" s="235">
        <f t="shared" si="165"/>
        <v>339</v>
      </c>
      <c r="S120" s="235">
        <f t="shared" si="166"/>
        <v>535</v>
      </c>
      <c r="T120" s="235">
        <f t="shared" si="167"/>
        <v>83</v>
      </c>
      <c r="U120" s="235">
        <f t="shared" si="168"/>
        <v>222</v>
      </c>
      <c r="W120" s="16" t="s">
        <v>125</v>
      </c>
      <c r="X120" s="616">
        <f t="shared" si="169"/>
        <v>11</v>
      </c>
      <c r="Y120" s="616">
        <f t="shared" si="170"/>
        <v>19</v>
      </c>
      <c r="Z120" s="616">
        <f t="shared" si="171"/>
        <v>59</v>
      </c>
      <c r="AA120" s="616">
        <f t="shared" si="172"/>
        <v>67</v>
      </c>
      <c r="AB120" s="616">
        <f t="shared" si="173"/>
        <v>251</v>
      </c>
      <c r="AC120" s="616">
        <f t="shared" si="174"/>
        <v>233</v>
      </c>
      <c r="AD120" s="616">
        <f t="shared" si="175"/>
        <v>312</v>
      </c>
      <c r="AE120" s="616">
        <f t="shared" si="176"/>
        <v>272</v>
      </c>
      <c r="AF120" s="616">
        <f t="shared" si="177"/>
        <v>280</v>
      </c>
      <c r="AG120" s="616">
        <f t="shared" si="178"/>
        <v>255</v>
      </c>
      <c r="AH120" s="616">
        <f t="shared" si="179"/>
        <v>154</v>
      </c>
      <c r="AI120" s="616">
        <f t="shared" si="180"/>
        <v>174</v>
      </c>
      <c r="AJ120" s="616">
        <f t="shared" si="181"/>
        <v>111</v>
      </c>
      <c r="AK120" s="616">
        <f t="shared" si="182"/>
        <v>98</v>
      </c>
      <c r="AL120" s="616">
        <f t="shared" si="183"/>
        <v>77</v>
      </c>
      <c r="AM120" s="616">
        <f t="shared" si="184"/>
        <v>57</v>
      </c>
      <c r="AN120" s="616">
        <f t="shared" si="185"/>
        <v>25</v>
      </c>
      <c r="AO120" s="616">
        <f t="shared" si="186"/>
        <v>33</v>
      </c>
      <c r="AP120" s="616">
        <f t="shared" si="187"/>
        <v>4</v>
      </c>
      <c r="AQ120" s="616">
        <f t="shared" si="188"/>
        <v>11</v>
      </c>
      <c r="AR120" s="616">
        <f t="shared" si="189"/>
        <v>16</v>
      </c>
      <c r="AT120" s="16" t="s">
        <v>125</v>
      </c>
      <c r="AU120" s="13">
        <v>2</v>
      </c>
      <c r="AV120" s="13">
        <v>1</v>
      </c>
      <c r="AW120" s="13">
        <v>1</v>
      </c>
      <c r="AX120" s="13">
        <v>2</v>
      </c>
      <c r="AY120" s="13">
        <v>1</v>
      </c>
      <c r="AZ120" s="13">
        <v>2</v>
      </c>
      <c r="BA120" s="13">
        <v>1</v>
      </c>
      <c r="BB120" s="13">
        <v>3</v>
      </c>
      <c r="BC120" s="13">
        <v>2</v>
      </c>
      <c r="BD120" s="13">
        <v>4</v>
      </c>
      <c r="BE120" s="13">
        <v>2</v>
      </c>
      <c r="BF120" s="13">
        <v>3</v>
      </c>
      <c r="BG120" s="13">
        <v>1</v>
      </c>
      <c r="BH120" s="13">
        <v>1</v>
      </c>
      <c r="BI120" s="13">
        <v>7</v>
      </c>
      <c r="BJ120" s="13">
        <v>2</v>
      </c>
      <c r="BK120" s="13">
        <v>8</v>
      </c>
      <c r="BL120" s="13">
        <v>13</v>
      </c>
      <c r="BM120" s="13">
        <v>15</v>
      </c>
      <c r="BN120" s="13">
        <v>15</v>
      </c>
      <c r="BO120" s="13">
        <v>14</v>
      </c>
      <c r="BP120" s="13">
        <v>21</v>
      </c>
      <c r="BQ120" s="13">
        <v>15</v>
      </c>
      <c r="BR120" s="13">
        <v>16</v>
      </c>
      <c r="BS120" s="13">
        <v>24</v>
      </c>
      <c r="BT120" s="13">
        <v>25</v>
      </c>
      <c r="BU120" s="13">
        <v>26</v>
      </c>
      <c r="BV120" s="13">
        <v>25</v>
      </c>
      <c r="BW120" s="13">
        <v>35</v>
      </c>
      <c r="BX120" s="13">
        <v>32</v>
      </c>
      <c r="BY120" s="13">
        <v>28</v>
      </c>
      <c r="BZ120" s="13">
        <v>22</v>
      </c>
      <c r="CA120" s="13">
        <v>20</v>
      </c>
      <c r="CB120" s="13">
        <v>20</v>
      </c>
      <c r="CC120" s="13">
        <v>21</v>
      </c>
      <c r="CD120" s="13">
        <v>32</v>
      </c>
      <c r="CE120" s="13">
        <v>34</v>
      </c>
      <c r="CF120" s="13">
        <v>29</v>
      </c>
      <c r="CG120" s="13">
        <v>37</v>
      </c>
      <c r="CH120" s="13">
        <v>29</v>
      </c>
      <c r="CI120" s="13">
        <v>32</v>
      </c>
      <c r="CJ120" s="13">
        <v>27</v>
      </c>
      <c r="CK120" s="13">
        <v>30</v>
      </c>
      <c r="CL120" s="13">
        <v>26</v>
      </c>
      <c r="CM120" s="13">
        <v>25</v>
      </c>
      <c r="CN120" s="13">
        <v>29</v>
      </c>
      <c r="CO120" s="13">
        <v>19</v>
      </c>
      <c r="CP120" s="13">
        <v>22</v>
      </c>
      <c r="CQ120" s="13">
        <v>22</v>
      </c>
      <c r="CR120" s="13">
        <v>23</v>
      </c>
      <c r="CS120" s="13">
        <v>17</v>
      </c>
      <c r="CT120" s="13">
        <v>23</v>
      </c>
      <c r="CU120" s="13">
        <v>28</v>
      </c>
      <c r="CV120" s="13">
        <v>20</v>
      </c>
      <c r="CW120" s="13">
        <v>16</v>
      </c>
      <c r="CX120" s="13">
        <v>16</v>
      </c>
      <c r="CY120" s="13">
        <v>19</v>
      </c>
      <c r="CZ120" s="13">
        <v>13</v>
      </c>
      <c r="DA120" s="13">
        <v>10</v>
      </c>
      <c r="DB120" s="13">
        <v>12</v>
      </c>
      <c r="DC120" s="13">
        <v>7</v>
      </c>
      <c r="DD120" s="13">
        <v>15</v>
      </c>
      <c r="DE120" s="13">
        <v>15</v>
      </c>
      <c r="DF120" s="13">
        <v>8</v>
      </c>
      <c r="DG120" s="13">
        <v>8</v>
      </c>
      <c r="DH120" s="13">
        <v>7</v>
      </c>
      <c r="DI120" s="13">
        <v>11</v>
      </c>
      <c r="DJ120" s="13">
        <v>9</v>
      </c>
      <c r="DK120" s="13">
        <v>9</v>
      </c>
      <c r="DL120" s="13">
        <v>9</v>
      </c>
      <c r="DM120" s="13">
        <v>13</v>
      </c>
      <c r="DN120" s="13">
        <v>8</v>
      </c>
      <c r="DO120" s="13">
        <v>7</v>
      </c>
      <c r="DP120" s="13">
        <v>7</v>
      </c>
      <c r="DQ120" s="13">
        <v>5</v>
      </c>
      <c r="DR120" s="13">
        <v>4</v>
      </c>
      <c r="DS120" s="13">
        <v>4</v>
      </c>
      <c r="DT120" s="13">
        <v>4</v>
      </c>
      <c r="DU120" s="13">
        <v>1</v>
      </c>
      <c r="DV120" s="13">
        <v>4</v>
      </c>
      <c r="DW120" s="13">
        <v>3</v>
      </c>
      <c r="DX120" s="13">
        <v>4</v>
      </c>
      <c r="DY120" s="13">
        <v>4</v>
      </c>
      <c r="DZ120" s="13">
        <v>6</v>
      </c>
      <c r="EA120" s="13">
        <v>2</v>
      </c>
      <c r="EB120" s="13">
        <v>3</v>
      </c>
      <c r="EC120" s="13">
        <v>1</v>
      </c>
      <c r="ED120" s="13">
        <v>5</v>
      </c>
      <c r="EE120" s="13">
        <v>4</v>
      </c>
      <c r="EF120" s="13">
        <v>1</v>
      </c>
      <c r="EG120" s="13">
        <v>4</v>
      </c>
      <c r="EH120" s="13">
        <v>1</v>
      </c>
      <c r="EI120" s="13">
        <v>3</v>
      </c>
      <c r="EJ120" s="13"/>
      <c r="EK120" s="13">
        <v>2</v>
      </c>
      <c r="EL120" s="13">
        <v>1</v>
      </c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57">
        <v>1219</v>
      </c>
      <c r="FD120" s="13">
        <v>1219</v>
      </c>
      <c r="FE120" s="16" t="s">
        <v>125</v>
      </c>
      <c r="FF120" s="13"/>
      <c r="FG120" s="13">
        <v>1</v>
      </c>
      <c r="FH120" s="13">
        <v>2</v>
      </c>
      <c r="FI120" s="13">
        <v>1</v>
      </c>
      <c r="FJ120" s="13"/>
      <c r="FK120" s="13">
        <v>1</v>
      </c>
      <c r="FL120" s="13">
        <v>1</v>
      </c>
      <c r="FM120" s="13"/>
      <c r="FN120" s="13"/>
      <c r="FO120" s="13">
        <v>5</v>
      </c>
      <c r="FP120" s="13">
        <v>2</v>
      </c>
      <c r="FQ120" s="13">
        <v>5</v>
      </c>
      <c r="FR120" s="13">
        <v>2</v>
      </c>
      <c r="FS120" s="13">
        <v>4</v>
      </c>
      <c r="FT120" s="13">
        <v>3</v>
      </c>
      <c r="FU120" s="13">
        <v>4</v>
      </c>
      <c r="FV120" s="13">
        <v>6</v>
      </c>
      <c r="FW120" s="13">
        <v>13</v>
      </c>
      <c r="FX120" s="13">
        <v>6</v>
      </c>
      <c r="FY120" s="13">
        <v>14</v>
      </c>
      <c r="FZ120" s="13">
        <v>22</v>
      </c>
      <c r="GA120" s="13">
        <v>27</v>
      </c>
      <c r="GB120" s="13">
        <v>22</v>
      </c>
      <c r="GC120" s="13">
        <v>20</v>
      </c>
      <c r="GD120" s="13">
        <v>31</v>
      </c>
      <c r="GE120" s="13">
        <v>25</v>
      </c>
      <c r="GF120" s="13">
        <v>28</v>
      </c>
      <c r="GG120" s="13">
        <v>23</v>
      </c>
      <c r="GH120" s="13">
        <v>27</v>
      </c>
      <c r="GI120" s="13">
        <v>26</v>
      </c>
      <c r="GJ120" s="13">
        <v>28</v>
      </c>
      <c r="GK120" s="13">
        <v>33</v>
      </c>
      <c r="GL120" s="13">
        <v>29</v>
      </c>
      <c r="GM120" s="13">
        <v>41</v>
      </c>
      <c r="GN120" s="13">
        <v>34</v>
      </c>
      <c r="GO120" s="13">
        <v>37</v>
      </c>
      <c r="GP120" s="13">
        <v>20</v>
      </c>
      <c r="GQ120" s="13">
        <v>30</v>
      </c>
      <c r="GR120" s="13">
        <v>26</v>
      </c>
      <c r="GS120" s="13">
        <v>34</v>
      </c>
      <c r="GT120" s="13">
        <v>29</v>
      </c>
      <c r="GU120" s="13">
        <v>41</v>
      </c>
      <c r="GV120" s="13">
        <v>27</v>
      </c>
      <c r="GW120" s="13">
        <v>31</v>
      </c>
      <c r="GX120" s="13">
        <v>27</v>
      </c>
      <c r="GY120" s="13">
        <v>19</v>
      </c>
      <c r="GZ120" s="13">
        <v>41</v>
      </c>
      <c r="HA120" s="13">
        <v>32</v>
      </c>
      <c r="HB120" s="13">
        <v>19</v>
      </c>
      <c r="HC120" s="13">
        <v>14</v>
      </c>
      <c r="HD120" s="13">
        <v>20</v>
      </c>
      <c r="HE120" s="13">
        <v>23</v>
      </c>
      <c r="HF120" s="13">
        <v>12</v>
      </c>
      <c r="HG120" s="13">
        <v>11</v>
      </c>
      <c r="HH120" s="13">
        <v>12</v>
      </c>
      <c r="HI120" s="13">
        <v>18</v>
      </c>
      <c r="HJ120" s="13">
        <v>13</v>
      </c>
      <c r="HK120" s="13">
        <v>11</v>
      </c>
      <c r="HL120" s="13">
        <v>15</v>
      </c>
      <c r="HM120" s="13">
        <v>19</v>
      </c>
      <c r="HN120" s="13">
        <v>12</v>
      </c>
      <c r="HO120" s="13">
        <v>10</v>
      </c>
      <c r="HP120" s="13">
        <v>8</v>
      </c>
      <c r="HQ120" s="13">
        <v>15</v>
      </c>
      <c r="HR120" s="13">
        <v>15</v>
      </c>
      <c r="HS120" s="13">
        <v>14</v>
      </c>
      <c r="HT120" s="13">
        <v>9</v>
      </c>
      <c r="HU120" s="13">
        <v>11</v>
      </c>
      <c r="HV120" s="13">
        <v>5</v>
      </c>
      <c r="HW120" s="13">
        <v>12</v>
      </c>
      <c r="HX120" s="13">
        <v>10</v>
      </c>
      <c r="HY120" s="13">
        <v>11</v>
      </c>
      <c r="HZ120" s="13">
        <v>11</v>
      </c>
      <c r="IA120" s="13">
        <v>5</v>
      </c>
      <c r="IB120" s="13">
        <v>15</v>
      </c>
      <c r="IC120" s="13">
        <v>6</v>
      </c>
      <c r="ID120" s="13">
        <v>4</v>
      </c>
      <c r="IE120" s="13">
        <v>6</v>
      </c>
      <c r="IF120" s="13">
        <v>7</v>
      </c>
      <c r="IG120" s="13">
        <v>2</v>
      </c>
      <c r="IH120" s="13">
        <v>3</v>
      </c>
      <c r="II120" s="13">
        <v>3</v>
      </c>
      <c r="IJ120" s="13">
        <v>2</v>
      </c>
      <c r="IK120" s="13">
        <v>5</v>
      </c>
      <c r="IL120" s="13">
        <v>4</v>
      </c>
      <c r="IM120" s="13">
        <v>3</v>
      </c>
      <c r="IN120" s="13">
        <v>1</v>
      </c>
      <c r="IO120" s="13">
        <v>2</v>
      </c>
      <c r="IP120" s="13">
        <v>1</v>
      </c>
      <c r="IQ120" s="13">
        <v>1</v>
      </c>
      <c r="IR120" s="13">
        <v>1</v>
      </c>
      <c r="IS120" s="13">
        <v>1</v>
      </c>
      <c r="IT120" s="13"/>
      <c r="IU120" s="13"/>
      <c r="IV120" s="13">
        <v>1</v>
      </c>
      <c r="IW120" s="13">
        <v>1</v>
      </c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57">
        <v>1284</v>
      </c>
      <c r="JJ120" s="13">
        <v>1</v>
      </c>
      <c r="JK120" s="13">
        <v>2</v>
      </c>
      <c r="JL120" s="13"/>
      <c r="JM120" s="13"/>
      <c r="JN120" s="13">
        <v>1</v>
      </c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>
        <v>1</v>
      </c>
      <c r="KB120" s="13">
        <v>1</v>
      </c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>
        <v>1</v>
      </c>
      <c r="KQ120" s="13">
        <v>2</v>
      </c>
      <c r="KR120" s="13">
        <v>1</v>
      </c>
      <c r="KS120" s="13">
        <v>1</v>
      </c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>
        <v>2</v>
      </c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>
        <v>1</v>
      </c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>
        <v>1</v>
      </c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>
        <v>1</v>
      </c>
      <c r="NN120" s="57">
        <v>16</v>
      </c>
      <c r="NO120" s="13">
        <v>1300</v>
      </c>
    </row>
    <row r="121" spans="1:379">
      <c r="A121" s="9" t="s">
        <v>132</v>
      </c>
      <c r="B121" s="235">
        <f t="shared" si="149"/>
        <v>568</v>
      </c>
      <c r="C121" s="235">
        <f t="shared" si="150"/>
        <v>490</v>
      </c>
      <c r="D121" s="235">
        <f t="shared" si="151"/>
        <v>1603</v>
      </c>
      <c r="E121" s="235">
        <f t="shared" si="152"/>
        <v>1766</v>
      </c>
      <c r="F121" s="235">
        <f t="shared" si="153"/>
        <v>6353</v>
      </c>
      <c r="G121" s="235">
        <f t="shared" si="154"/>
        <v>6116</v>
      </c>
      <c r="H121" s="235">
        <f t="shared" si="155"/>
        <v>7121</v>
      </c>
      <c r="I121" s="235">
        <f t="shared" si="156"/>
        <v>6661</v>
      </c>
      <c r="J121" s="235">
        <f t="shared" si="157"/>
        <v>5642</v>
      </c>
      <c r="K121" s="235">
        <f t="shared" si="158"/>
        <v>5467</v>
      </c>
      <c r="L121" s="235">
        <f t="shared" si="159"/>
        <v>3602</v>
      </c>
      <c r="M121" s="235">
        <f t="shared" si="160"/>
        <v>3684</v>
      </c>
      <c r="N121" s="235">
        <f t="shared" si="161"/>
        <v>1953</v>
      </c>
      <c r="O121" s="235">
        <f t="shared" si="162"/>
        <v>1789</v>
      </c>
      <c r="P121" s="235">
        <f t="shared" si="163"/>
        <v>793</v>
      </c>
      <c r="Q121" s="235">
        <f t="shared" si="164"/>
        <v>744</v>
      </c>
      <c r="R121" s="235">
        <f t="shared" si="165"/>
        <v>215</v>
      </c>
      <c r="S121" s="235">
        <f t="shared" si="166"/>
        <v>293</v>
      </c>
      <c r="T121" s="235">
        <f t="shared" si="167"/>
        <v>23</v>
      </c>
      <c r="U121" s="235">
        <f t="shared" si="168"/>
        <v>73</v>
      </c>
      <c r="W121" s="16" t="s">
        <v>126</v>
      </c>
      <c r="X121" s="616">
        <f t="shared" si="169"/>
        <v>117</v>
      </c>
      <c r="Y121" s="616">
        <f t="shared" si="170"/>
        <v>92</v>
      </c>
      <c r="Z121" s="616">
        <f t="shared" si="171"/>
        <v>196</v>
      </c>
      <c r="AA121" s="616">
        <f t="shared" si="172"/>
        <v>260</v>
      </c>
      <c r="AB121" s="616">
        <f t="shared" si="173"/>
        <v>734</v>
      </c>
      <c r="AC121" s="616">
        <f t="shared" si="174"/>
        <v>756</v>
      </c>
      <c r="AD121" s="616">
        <f t="shared" si="175"/>
        <v>944</v>
      </c>
      <c r="AE121" s="616">
        <f t="shared" si="176"/>
        <v>784</v>
      </c>
      <c r="AF121" s="616">
        <f t="shared" si="177"/>
        <v>674</v>
      </c>
      <c r="AG121" s="616">
        <f t="shared" si="178"/>
        <v>564</v>
      </c>
      <c r="AH121" s="616">
        <f t="shared" si="179"/>
        <v>403</v>
      </c>
      <c r="AI121" s="616">
        <f t="shared" si="180"/>
        <v>412</v>
      </c>
      <c r="AJ121" s="616">
        <f t="shared" si="181"/>
        <v>231</v>
      </c>
      <c r="AK121" s="616">
        <f t="shared" si="182"/>
        <v>206</v>
      </c>
      <c r="AL121" s="616">
        <f t="shared" si="183"/>
        <v>96</v>
      </c>
      <c r="AM121" s="616">
        <f t="shared" si="184"/>
        <v>96</v>
      </c>
      <c r="AN121" s="616">
        <f t="shared" si="185"/>
        <v>32</v>
      </c>
      <c r="AO121" s="616">
        <f t="shared" si="186"/>
        <v>33</v>
      </c>
      <c r="AP121" s="616">
        <f t="shared" si="187"/>
        <v>3</v>
      </c>
      <c r="AQ121" s="616">
        <f t="shared" si="188"/>
        <v>3</v>
      </c>
      <c r="AR121" s="616">
        <f t="shared" si="189"/>
        <v>59</v>
      </c>
      <c r="AT121" s="16" t="s">
        <v>126</v>
      </c>
      <c r="AU121" s="13">
        <v>5</v>
      </c>
      <c r="AV121" s="13">
        <v>9</v>
      </c>
      <c r="AW121" s="13">
        <v>8</v>
      </c>
      <c r="AX121" s="13">
        <v>12</v>
      </c>
      <c r="AY121" s="13">
        <v>8</v>
      </c>
      <c r="AZ121" s="13">
        <v>13</v>
      </c>
      <c r="BA121" s="13">
        <v>15</v>
      </c>
      <c r="BB121" s="13">
        <v>6</v>
      </c>
      <c r="BC121" s="13">
        <v>5</v>
      </c>
      <c r="BD121" s="13">
        <v>11</v>
      </c>
      <c r="BE121" s="13">
        <v>14</v>
      </c>
      <c r="BF121" s="13">
        <v>13</v>
      </c>
      <c r="BG121" s="13">
        <v>15</v>
      </c>
      <c r="BH121" s="13">
        <v>25</v>
      </c>
      <c r="BI121" s="13">
        <v>25</v>
      </c>
      <c r="BJ121" s="13">
        <v>26</v>
      </c>
      <c r="BK121" s="13">
        <v>26</v>
      </c>
      <c r="BL121" s="13">
        <v>24</v>
      </c>
      <c r="BM121" s="13">
        <v>52</v>
      </c>
      <c r="BN121" s="13">
        <v>40</v>
      </c>
      <c r="BO121" s="13">
        <v>56</v>
      </c>
      <c r="BP121" s="13">
        <v>54</v>
      </c>
      <c r="BQ121" s="13">
        <v>65</v>
      </c>
      <c r="BR121" s="13">
        <v>49</v>
      </c>
      <c r="BS121" s="13">
        <v>86</v>
      </c>
      <c r="BT121" s="13">
        <v>80</v>
      </c>
      <c r="BU121" s="13">
        <v>80</v>
      </c>
      <c r="BV121" s="13">
        <v>94</v>
      </c>
      <c r="BW121" s="13">
        <v>92</v>
      </c>
      <c r="BX121" s="13">
        <v>100</v>
      </c>
      <c r="BY121" s="13">
        <v>101</v>
      </c>
      <c r="BZ121" s="13">
        <v>87</v>
      </c>
      <c r="CA121" s="13">
        <v>69</v>
      </c>
      <c r="CB121" s="13">
        <v>79</v>
      </c>
      <c r="CC121" s="13">
        <v>91</v>
      </c>
      <c r="CD121" s="13">
        <v>73</v>
      </c>
      <c r="CE121" s="13">
        <v>63</v>
      </c>
      <c r="CF121" s="13">
        <v>67</v>
      </c>
      <c r="CG121" s="13">
        <v>67</v>
      </c>
      <c r="CH121" s="13">
        <v>87</v>
      </c>
      <c r="CI121" s="13">
        <v>57</v>
      </c>
      <c r="CJ121" s="13">
        <v>72</v>
      </c>
      <c r="CK121" s="13">
        <v>53</v>
      </c>
      <c r="CL121" s="13">
        <v>64</v>
      </c>
      <c r="CM121" s="13">
        <v>43</v>
      </c>
      <c r="CN121" s="13">
        <v>65</v>
      </c>
      <c r="CO121" s="13">
        <v>63</v>
      </c>
      <c r="CP121" s="13">
        <v>57</v>
      </c>
      <c r="CQ121" s="13">
        <v>38</v>
      </c>
      <c r="CR121" s="13">
        <v>52</v>
      </c>
      <c r="CS121" s="13">
        <v>62</v>
      </c>
      <c r="CT121" s="13">
        <v>41</v>
      </c>
      <c r="CU121" s="13">
        <v>37</v>
      </c>
      <c r="CV121" s="13">
        <v>42</v>
      </c>
      <c r="CW121" s="13">
        <v>38</v>
      </c>
      <c r="CX121" s="13">
        <v>46</v>
      </c>
      <c r="CY121" s="13">
        <v>42</v>
      </c>
      <c r="CZ121" s="13">
        <v>32</v>
      </c>
      <c r="DA121" s="13">
        <v>36</v>
      </c>
      <c r="DB121" s="13">
        <v>36</v>
      </c>
      <c r="DC121" s="13">
        <v>26</v>
      </c>
      <c r="DD121" s="13">
        <v>21</v>
      </c>
      <c r="DE121" s="13">
        <v>25</v>
      </c>
      <c r="DF121" s="13">
        <v>23</v>
      </c>
      <c r="DG121" s="13">
        <v>19</v>
      </c>
      <c r="DH121" s="13">
        <v>22</v>
      </c>
      <c r="DI121" s="13">
        <v>25</v>
      </c>
      <c r="DJ121" s="13">
        <v>18</v>
      </c>
      <c r="DK121" s="13">
        <v>13</v>
      </c>
      <c r="DL121" s="13">
        <v>14</v>
      </c>
      <c r="DM121" s="13">
        <v>11</v>
      </c>
      <c r="DN121" s="13">
        <v>10</v>
      </c>
      <c r="DO121" s="13">
        <v>11</v>
      </c>
      <c r="DP121" s="13">
        <v>7</v>
      </c>
      <c r="DQ121" s="13">
        <v>11</v>
      </c>
      <c r="DR121" s="13">
        <v>9</v>
      </c>
      <c r="DS121" s="13">
        <v>11</v>
      </c>
      <c r="DT121" s="13">
        <v>11</v>
      </c>
      <c r="DU121" s="13">
        <v>9</v>
      </c>
      <c r="DV121" s="13">
        <v>6</v>
      </c>
      <c r="DW121" s="13">
        <v>5</v>
      </c>
      <c r="DX121" s="13">
        <v>3</v>
      </c>
      <c r="DY121" s="13">
        <v>4</v>
      </c>
      <c r="DZ121" s="13">
        <v>7</v>
      </c>
      <c r="EA121" s="13">
        <v>5</v>
      </c>
      <c r="EB121" s="13">
        <v>3</v>
      </c>
      <c r="EC121" s="13">
        <v>2</v>
      </c>
      <c r="ED121" s="13">
        <v>2</v>
      </c>
      <c r="EE121" s="13">
        <v>1</v>
      </c>
      <c r="EF121" s="13">
        <v>1</v>
      </c>
      <c r="EG121" s="13">
        <v>1</v>
      </c>
      <c r="EH121" s="13"/>
      <c r="EI121" s="13">
        <v>2</v>
      </c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57">
        <v>3206</v>
      </c>
      <c r="FD121" s="13">
        <v>3206</v>
      </c>
      <c r="FE121" s="16" t="s">
        <v>126</v>
      </c>
      <c r="FF121" s="13">
        <v>10</v>
      </c>
      <c r="FG121" s="13">
        <v>17</v>
      </c>
      <c r="FH121" s="13">
        <v>18</v>
      </c>
      <c r="FI121" s="13">
        <v>5</v>
      </c>
      <c r="FJ121" s="13">
        <v>12</v>
      </c>
      <c r="FK121" s="13">
        <v>8</v>
      </c>
      <c r="FL121" s="13">
        <v>11</v>
      </c>
      <c r="FM121" s="13">
        <v>17</v>
      </c>
      <c r="FN121" s="13">
        <v>10</v>
      </c>
      <c r="FO121" s="13">
        <v>9</v>
      </c>
      <c r="FP121" s="13">
        <v>11</v>
      </c>
      <c r="FQ121" s="13">
        <v>17</v>
      </c>
      <c r="FR121" s="13">
        <v>16</v>
      </c>
      <c r="FS121" s="13">
        <v>18</v>
      </c>
      <c r="FT121" s="13">
        <v>12</v>
      </c>
      <c r="FU121" s="13">
        <v>13</v>
      </c>
      <c r="FV121" s="13">
        <v>16</v>
      </c>
      <c r="FW121" s="13">
        <v>22</v>
      </c>
      <c r="FX121" s="13">
        <v>33</v>
      </c>
      <c r="FY121" s="13">
        <v>38</v>
      </c>
      <c r="FZ121" s="13">
        <v>41</v>
      </c>
      <c r="GA121" s="13">
        <v>56</v>
      </c>
      <c r="GB121" s="13">
        <v>73</v>
      </c>
      <c r="GC121" s="13">
        <v>66</v>
      </c>
      <c r="GD121" s="13">
        <v>66</v>
      </c>
      <c r="GE121" s="13">
        <v>66</v>
      </c>
      <c r="GF121" s="13">
        <v>99</v>
      </c>
      <c r="GG121" s="13">
        <v>97</v>
      </c>
      <c r="GH121" s="13">
        <v>77</v>
      </c>
      <c r="GI121" s="13">
        <v>93</v>
      </c>
      <c r="GJ121" s="13">
        <v>95</v>
      </c>
      <c r="GK121" s="13">
        <v>112</v>
      </c>
      <c r="GL121" s="13">
        <v>108</v>
      </c>
      <c r="GM121" s="13">
        <v>84</v>
      </c>
      <c r="GN121" s="13">
        <v>83</v>
      </c>
      <c r="GO121" s="13">
        <v>100</v>
      </c>
      <c r="GP121" s="13">
        <v>90</v>
      </c>
      <c r="GQ121" s="13">
        <v>89</v>
      </c>
      <c r="GR121" s="13">
        <v>78</v>
      </c>
      <c r="GS121" s="13">
        <v>105</v>
      </c>
      <c r="GT121" s="13">
        <v>82</v>
      </c>
      <c r="GU121" s="13">
        <v>96</v>
      </c>
      <c r="GV121" s="13">
        <v>80</v>
      </c>
      <c r="GW121" s="13">
        <v>73</v>
      </c>
      <c r="GX121" s="13">
        <v>67</v>
      </c>
      <c r="GY121" s="13">
        <v>59</v>
      </c>
      <c r="GZ121" s="13">
        <v>56</v>
      </c>
      <c r="HA121" s="13">
        <v>54</v>
      </c>
      <c r="HB121" s="13">
        <v>46</v>
      </c>
      <c r="HC121" s="13">
        <v>61</v>
      </c>
      <c r="HD121" s="13">
        <v>41</v>
      </c>
      <c r="HE121" s="13">
        <v>55</v>
      </c>
      <c r="HF121" s="13">
        <v>44</v>
      </c>
      <c r="HG121" s="13">
        <v>52</v>
      </c>
      <c r="HH121" s="13">
        <v>44</v>
      </c>
      <c r="HI121" s="13">
        <v>39</v>
      </c>
      <c r="HJ121" s="13">
        <v>28</v>
      </c>
      <c r="HK121" s="13">
        <v>38</v>
      </c>
      <c r="HL121" s="13">
        <v>36</v>
      </c>
      <c r="HM121" s="13">
        <v>26</v>
      </c>
      <c r="HN121" s="13">
        <v>39</v>
      </c>
      <c r="HO121" s="13">
        <v>20</v>
      </c>
      <c r="HP121" s="13">
        <v>28</v>
      </c>
      <c r="HQ121" s="13">
        <v>24</v>
      </c>
      <c r="HR121" s="13">
        <v>22</v>
      </c>
      <c r="HS121" s="13">
        <v>23</v>
      </c>
      <c r="HT121" s="13">
        <v>22</v>
      </c>
      <c r="HU121" s="13">
        <v>26</v>
      </c>
      <c r="HV121" s="13">
        <v>15</v>
      </c>
      <c r="HW121" s="13">
        <v>12</v>
      </c>
      <c r="HX121" s="13">
        <v>13</v>
      </c>
      <c r="HY121" s="13">
        <v>15</v>
      </c>
      <c r="HZ121" s="13">
        <v>13</v>
      </c>
      <c r="IA121" s="13">
        <v>8</v>
      </c>
      <c r="IB121" s="13">
        <v>13</v>
      </c>
      <c r="IC121" s="13">
        <v>8</v>
      </c>
      <c r="ID121" s="13">
        <v>11</v>
      </c>
      <c r="IE121" s="13">
        <v>5</v>
      </c>
      <c r="IF121" s="13">
        <v>8</v>
      </c>
      <c r="IG121" s="13">
        <v>2</v>
      </c>
      <c r="IH121" s="13">
        <v>6</v>
      </c>
      <c r="II121" s="13">
        <v>1</v>
      </c>
      <c r="IJ121" s="13">
        <v>6</v>
      </c>
      <c r="IK121" s="13">
        <v>3</v>
      </c>
      <c r="IL121" s="13">
        <v>1</v>
      </c>
      <c r="IM121" s="13">
        <v>3</v>
      </c>
      <c r="IN121" s="13">
        <v>6</v>
      </c>
      <c r="IO121" s="13">
        <v>2</v>
      </c>
      <c r="IP121" s="13">
        <v>2</v>
      </c>
      <c r="IQ121" s="13">
        <v>2</v>
      </c>
      <c r="IR121" s="13"/>
      <c r="IS121" s="13">
        <v>2</v>
      </c>
      <c r="IT121" s="13"/>
      <c r="IU121" s="13">
        <v>1</v>
      </c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57">
        <v>3430</v>
      </c>
      <c r="JJ121" s="13"/>
      <c r="JK121" s="13">
        <v>7</v>
      </c>
      <c r="JL121" s="13"/>
      <c r="JM121" s="13"/>
      <c r="JN121" s="13"/>
      <c r="JO121" s="13">
        <v>1</v>
      </c>
      <c r="JP121" s="13"/>
      <c r="JQ121" s="13">
        <v>1</v>
      </c>
      <c r="JR121" s="13"/>
      <c r="JS121" s="13"/>
      <c r="JT121" s="13"/>
      <c r="JU121" s="13">
        <v>2</v>
      </c>
      <c r="JV121" s="13"/>
      <c r="JW121" s="13"/>
      <c r="JX121" s="13"/>
      <c r="JY121" s="13"/>
      <c r="JZ121" s="13">
        <v>1</v>
      </c>
      <c r="KA121" s="13">
        <v>1</v>
      </c>
      <c r="KB121" s="13">
        <v>1</v>
      </c>
      <c r="KC121" s="13"/>
      <c r="KD121" s="13"/>
      <c r="KE121" s="13"/>
      <c r="KF121" s="13">
        <v>1</v>
      </c>
      <c r="KG121" s="13"/>
      <c r="KH121" s="13">
        <v>1</v>
      </c>
      <c r="KI121" s="13">
        <v>1</v>
      </c>
      <c r="KJ121" s="13"/>
      <c r="KK121" s="13">
        <v>1</v>
      </c>
      <c r="KL121" s="13"/>
      <c r="KM121" s="13">
        <v>1</v>
      </c>
      <c r="KN121" s="13">
        <v>1</v>
      </c>
      <c r="KO121" s="13">
        <v>3</v>
      </c>
      <c r="KP121" s="13">
        <v>1</v>
      </c>
      <c r="KQ121" s="13">
        <v>1</v>
      </c>
      <c r="KR121" s="13">
        <v>1</v>
      </c>
      <c r="KS121" s="13">
        <v>3</v>
      </c>
      <c r="KT121" s="13">
        <v>1</v>
      </c>
      <c r="KU121" s="13">
        <v>4</v>
      </c>
      <c r="KV121" s="13">
        <v>2</v>
      </c>
      <c r="KW121" s="13"/>
      <c r="KX121" s="13">
        <v>2</v>
      </c>
      <c r="KY121" s="13"/>
      <c r="KZ121" s="13">
        <v>2</v>
      </c>
      <c r="LA121" s="13"/>
      <c r="LB121" s="13">
        <v>1</v>
      </c>
      <c r="LC121" s="13"/>
      <c r="LD121" s="13"/>
      <c r="LE121" s="13"/>
      <c r="LF121" s="13"/>
      <c r="LG121" s="13">
        <v>1</v>
      </c>
      <c r="LH121" s="13">
        <v>2</v>
      </c>
      <c r="LI121" s="13"/>
      <c r="LJ121" s="13">
        <v>1</v>
      </c>
      <c r="LK121" s="13">
        <v>1</v>
      </c>
      <c r="LL121" s="13"/>
      <c r="LM121" s="13"/>
      <c r="LN121" s="13"/>
      <c r="LO121" s="13"/>
      <c r="LP121" s="13">
        <v>1</v>
      </c>
      <c r="LQ121" s="13"/>
      <c r="LR121" s="13">
        <v>1</v>
      </c>
      <c r="LS121" s="13">
        <v>1</v>
      </c>
      <c r="LT121" s="13">
        <v>1</v>
      </c>
      <c r="LU121" s="13"/>
      <c r="LV121" s="13"/>
      <c r="LW121" s="13">
        <v>1</v>
      </c>
      <c r="LX121" s="13"/>
      <c r="LY121" s="13"/>
      <c r="LZ121" s="13"/>
      <c r="MA121" s="13">
        <v>1</v>
      </c>
      <c r="MB121" s="13">
        <v>1</v>
      </c>
      <c r="MC121" s="13"/>
      <c r="MD121" s="13">
        <v>1</v>
      </c>
      <c r="ME121" s="13"/>
      <c r="MF121" s="13"/>
      <c r="MG121" s="13"/>
      <c r="MH121" s="13">
        <v>2</v>
      </c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>
        <v>2</v>
      </c>
      <c r="MT121" s="13"/>
      <c r="MU121" s="13">
        <v>1</v>
      </c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57">
        <v>59</v>
      </c>
      <c r="NO121" s="13">
        <v>3489</v>
      </c>
    </row>
    <row r="122" spans="1:379">
      <c r="A122" s="8" t="s">
        <v>133</v>
      </c>
      <c r="B122" s="235">
        <f t="shared" si="149"/>
        <v>15</v>
      </c>
      <c r="C122" s="235">
        <f t="shared" si="150"/>
        <v>9</v>
      </c>
      <c r="D122" s="235">
        <f t="shared" si="151"/>
        <v>44</v>
      </c>
      <c r="E122" s="235">
        <f t="shared" si="152"/>
        <v>72</v>
      </c>
      <c r="F122" s="235">
        <f t="shared" si="153"/>
        <v>208</v>
      </c>
      <c r="G122" s="235">
        <f t="shared" si="154"/>
        <v>257</v>
      </c>
      <c r="H122" s="235">
        <f t="shared" si="155"/>
        <v>221</v>
      </c>
      <c r="I122" s="235">
        <f t="shared" si="156"/>
        <v>273</v>
      </c>
      <c r="J122" s="235">
        <f t="shared" si="157"/>
        <v>168</v>
      </c>
      <c r="K122" s="235">
        <f t="shared" si="158"/>
        <v>190</v>
      </c>
      <c r="L122" s="235">
        <f t="shared" si="159"/>
        <v>151</v>
      </c>
      <c r="M122" s="235">
        <f t="shared" si="160"/>
        <v>173</v>
      </c>
      <c r="N122" s="235">
        <f t="shared" si="161"/>
        <v>100</v>
      </c>
      <c r="O122" s="235">
        <f t="shared" si="162"/>
        <v>92</v>
      </c>
      <c r="P122" s="235">
        <f t="shared" si="163"/>
        <v>47</v>
      </c>
      <c r="Q122" s="235">
        <f t="shared" si="164"/>
        <v>40</v>
      </c>
      <c r="R122" s="235">
        <f t="shared" si="165"/>
        <v>15</v>
      </c>
      <c r="S122" s="235">
        <f t="shared" si="166"/>
        <v>24</v>
      </c>
      <c r="T122" s="235">
        <f t="shared" si="167"/>
        <v>1</v>
      </c>
      <c r="U122" s="235">
        <f t="shared" si="168"/>
        <v>10</v>
      </c>
      <c r="W122" s="16" t="s">
        <v>127</v>
      </c>
      <c r="X122" s="616">
        <f t="shared" si="169"/>
        <v>39</v>
      </c>
      <c r="Y122" s="616">
        <f t="shared" si="170"/>
        <v>57</v>
      </c>
      <c r="Z122" s="616">
        <f t="shared" si="171"/>
        <v>259</v>
      </c>
      <c r="AA122" s="616">
        <f t="shared" si="172"/>
        <v>345</v>
      </c>
      <c r="AB122" s="616">
        <f t="shared" si="173"/>
        <v>850</v>
      </c>
      <c r="AC122" s="616">
        <f t="shared" si="174"/>
        <v>853</v>
      </c>
      <c r="AD122" s="616">
        <f t="shared" si="175"/>
        <v>850</v>
      </c>
      <c r="AE122" s="616">
        <f t="shared" si="176"/>
        <v>866</v>
      </c>
      <c r="AF122" s="616">
        <f t="shared" si="177"/>
        <v>694</v>
      </c>
      <c r="AG122" s="616">
        <f t="shared" si="178"/>
        <v>687</v>
      </c>
      <c r="AH122" s="616">
        <f t="shared" si="179"/>
        <v>461</v>
      </c>
      <c r="AI122" s="616">
        <f t="shared" si="180"/>
        <v>490</v>
      </c>
      <c r="AJ122" s="616">
        <f t="shared" si="181"/>
        <v>301</v>
      </c>
      <c r="AK122" s="616">
        <f t="shared" si="182"/>
        <v>269</v>
      </c>
      <c r="AL122" s="616">
        <f t="shared" si="183"/>
        <v>138</v>
      </c>
      <c r="AM122" s="616">
        <f t="shared" si="184"/>
        <v>133</v>
      </c>
      <c r="AN122" s="616">
        <f t="shared" si="185"/>
        <v>69</v>
      </c>
      <c r="AO122" s="616">
        <f t="shared" si="186"/>
        <v>96</v>
      </c>
      <c r="AP122" s="616">
        <f t="shared" si="187"/>
        <v>11</v>
      </c>
      <c r="AQ122" s="616">
        <f t="shared" si="188"/>
        <v>27</v>
      </c>
      <c r="AR122" s="616">
        <f t="shared" si="189"/>
        <v>83</v>
      </c>
      <c r="AT122" s="16" t="s">
        <v>127</v>
      </c>
      <c r="AU122" s="13">
        <v>7</v>
      </c>
      <c r="AV122" s="13">
        <v>5</v>
      </c>
      <c r="AW122" s="13">
        <v>7</v>
      </c>
      <c r="AX122" s="13">
        <v>5</v>
      </c>
      <c r="AY122" s="13">
        <v>8</v>
      </c>
      <c r="AZ122" s="13">
        <v>5</v>
      </c>
      <c r="BA122" s="13">
        <v>4</v>
      </c>
      <c r="BB122" s="13">
        <v>4</v>
      </c>
      <c r="BC122" s="13">
        <v>7</v>
      </c>
      <c r="BD122" s="13">
        <v>5</v>
      </c>
      <c r="BE122" s="13">
        <v>8</v>
      </c>
      <c r="BF122" s="13">
        <v>7</v>
      </c>
      <c r="BG122" s="13">
        <v>14</v>
      </c>
      <c r="BH122" s="13">
        <v>16</v>
      </c>
      <c r="BI122" s="13">
        <v>25</v>
      </c>
      <c r="BJ122" s="13">
        <v>40</v>
      </c>
      <c r="BK122" s="13">
        <v>50</v>
      </c>
      <c r="BL122" s="13">
        <v>56</v>
      </c>
      <c r="BM122" s="13">
        <v>55</v>
      </c>
      <c r="BN122" s="13">
        <v>74</v>
      </c>
      <c r="BO122" s="13">
        <v>59</v>
      </c>
      <c r="BP122" s="13">
        <v>82</v>
      </c>
      <c r="BQ122" s="13">
        <v>79</v>
      </c>
      <c r="BR122" s="13">
        <v>74</v>
      </c>
      <c r="BS122" s="13">
        <v>84</v>
      </c>
      <c r="BT122" s="13">
        <v>98</v>
      </c>
      <c r="BU122" s="13">
        <v>96</v>
      </c>
      <c r="BV122" s="13">
        <v>87</v>
      </c>
      <c r="BW122" s="13">
        <v>85</v>
      </c>
      <c r="BX122" s="13">
        <v>109</v>
      </c>
      <c r="BY122" s="13">
        <v>115</v>
      </c>
      <c r="BZ122" s="13">
        <v>91</v>
      </c>
      <c r="CA122" s="13">
        <v>101</v>
      </c>
      <c r="CB122" s="13">
        <v>66</v>
      </c>
      <c r="CC122" s="13">
        <v>87</v>
      </c>
      <c r="CD122" s="13">
        <v>84</v>
      </c>
      <c r="CE122" s="13">
        <v>72</v>
      </c>
      <c r="CF122" s="13">
        <v>102</v>
      </c>
      <c r="CG122" s="13">
        <v>71</v>
      </c>
      <c r="CH122" s="13">
        <v>77</v>
      </c>
      <c r="CI122" s="13">
        <v>59</v>
      </c>
      <c r="CJ122" s="13">
        <v>83</v>
      </c>
      <c r="CK122" s="13">
        <v>104</v>
      </c>
      <c r="CL122" s="13">
        <v>71</v>
      </c>
      <c r="CM122" s="13">
        <v>71</v>
      </c>
      <c r="CN122" s="13">
        <v>70</v>
      </c>
      <c r="CO122" s="13">
        <v>66</v>
      </c>
      <c r="CP122" s="13">
        <v>59</v>
      </c>
      <c r="CQ122" s="13">
        <v>59</v>
      </c>
      <c r="CR122" s="13">
        <v>45</v>
      </c>
      <c r="CS122" s="13">
        <v>58</v>
      </c>
      <c r="CT122" s="13">
        <v>48</v>
      </c>
      <c r="CU122" s="13">
        <v>53</v>
      </c>
      <c r="CV122" s="13">
        <v>47</v>
      </c>
      <c r="CW122" s="13">
        <v>56</v>
      </c>
      <c r="CX122" s="13">
        <v>52</v>
      </c>
      <c r="CY122" s="13">
        <v>48</v>
      </c>
      <c r="CZ122" s="13">
        <v>37</v>
      </c>
      <c r="DA122" s="13">
        <v>41</v>
      </c>
      <c r="DB122" s="13">
        <v>50</v>
      </c>
      <c r="DC122" s="13">
        <v>28</v>
      </c>
      <c r="DD122" s="13">
        <v>42</v>
      </c>
      <c r="DE122" s="13">
        <v>29</v>
      </c>
      <c r="DF122" s="13">
        <v>31</v>
      </c>
      <c r="DG122" s="13">
        <v>35</v>
      </c>
      <c r="DH122" s="13">
        <v>21</v>
      </c>
      <c r="DI122" s="13">
        <v>25</v>
      </c>
      <c r="DJ122" s="13">
        <v>16</v>
      </c>
      <c r="DK122" s="13">
        <v>23</v>
      </c>
      <c r="DL122" s="13">
        <v>19</v>
      </c>
      <c r="DM122" s="13">
        <v>15</v>
      </c>
      <c r="DN122" s="13">
        <v>16</v>
      </c>
      <c r="DO122" s="13">
        <v>19</v>
      </c>
      <c r="DP122" s="13">
        <v>13</v>
      </c>
      <c r="DQ122" s="13">
        <v>15</v>
      </c>
      <c r="DR122" s="13">
        <v>21</v>
      </c>
      <c r="DS122" s="13">
        <v>10</v>
      </c>
      <c r="DT122" s="13">
        <v>5</v>
      </c>
      <c r="DU122" s="13">
        <v>9</v>
      </c>
      <c r="DV122" s="13">
        <v>10</v>
      </c>
      <c r="DW122" s="13">
        <v>12</v>
      </c>
      <c r="DX122" s="13">
        <v>10</v>
      </c>
      <c r="DY122" s="13">
        <v>11</v>
      </c>
      <c r="DZ122" s="13">
        <v>8</v>
      </c>
      <c r="EA122" s="13">
        <v>12</v>
      </c>
      <c r="EB122" s="13">
        <v>9</v>
      </c>
      <c r="EC122" s="13">
        <v>8</v>
      </c>
      <c r="ED122" s="13">
        <v>4</v>
      </c>
      <c r="EE122" s="13">
        <v>13</v>
      </c>
      <c r="EF122" s="13">
        <v>9</v>
      </c>
      <c r="EG122" s="13">
        <v>3</v>
      </c>
      <c r="EH122" s="13">
        <v>8</v>
      </c>
      <c r="EI122" s="13">
        <v>2</v>
      </c>
      <c r="EJ122" s="13">
        <v>4</v>
      </c>
      <c r="EK122" s="13">
        <v>3</v>
      </c>
      <c r="EL122" s="13">
        <v>3</v>
      </c>
      <c r="EM122" s="13"/>
      <c r="EN122" s="13">
        <v>1</v>
      </c>
      <c r="EO122" s="13">
        <v>1</v>
      </c>
      <c r="EP122" s="13"/>
      <c r="EQ122" s="13">
        <v>1</v>
      </c>
      <c r="ER122" s="13">
        <v>1</v>
      </c>
      <c r="ES122" s="13"/>
      <c r="ET122" s="13"/>
      <c r="EU122" s="13"/>
      <c r="EV122" s="13"/>
      <c r="EW122" s="13"/>
      <c r="EX122" s="13"/>
      <c r="EY122" s="13"/>
      <c r="EZ122" s="13"/>
      <c r="FA122" s="13"/>
      <c r="FB122" s="13">
        <v>1</v>
      </c>
      <c r="FC122" s="57">
        <v>3824</v>
      </c>
      <c r="FD122" s="13">
        <v>3824</v>
      </c>
      <c r="FE122" s="16" t="s">
        <v>127</v>
      </c>
      <c r="FF122" s="13">
        <v>1</v>
      </c>
      <c r="FG122" s="13">
        <v>2</v>
      </c>
      <c r="FH122" s="13">
        <v>2</v>
      </c>
      <c r="FI122" s="13">
        <v>4</v>
      </c>
      <c r="FJ122" s="13">
        <v>5</v>
      </c>
      <c r="FK122" s="13">
        <v>4</v>
      </c>
      <c r="FL122" s="13">
        <v>4</v>
      </c>
      <c r="FM122" s="13">
        <v>9</v>
      </c>
      <c r="FN122" s="13">
        <v>4</v>
      </c>
      <c r="FO122" s="13">
        <v>4</v>
      </c>
      <c r="FP122" s="13">
        <v>6</v>
      </c>
      <c r="FQ122" s="13">
        <v>11</v>
      </c>
      <c r="FR122" s="13">
        <v>11</v>
      </c>
      <c r="FS122" s="13">
        <v>16</v>
      </c>
      <c r="FT122" s="13">
        <v>16</v>
      </c>
      <c r="FU122" s="13">
        <v>26</v>
      </c>
      <c r="FV122" s="13">
        <v>37</v>
      </c>
      <c r="FW122" s="13">
        <v>39</v>
      </c>
      <c r="FX122" s="13">
        <v>49</v>
      </c>
      <c r="FY122" s="13">
        <v>48</v>
      </c>
      <c r="FZ122" s="13">
        <v>66</v>
      </c>
      <c r="GA122" s="13">
        <v>73</v>
      </c>
      <c r="GB122" s="13">
        <v>64</v>
      </c>
      <c r="GC122" s="13">
        <v>74</v>
      </c>
      <c r="GD122" s="13">
        <v>90</v>
      </c>
      <c r="GE122" s="13">
        <v>89</v>
      </c>
      <c r="GF122" s="13">
        <v>85</v>
      </c>
      <c r="GG122" s="13">
        <v>83</v>
      </c>
      <c r="GH122" s="13">
        <v>104</v>
      </c>
      <c r="GI122" s="13">
        <v>122</v>
      </c>
      <c r="GJ122" s="13">
        <v>84</v>
      </c>
      <c r="GK122" s="13">
        <v>95</v>
      </c>
      <c r="GL122" s="13">
        <v>92</v>
      </c>
      <c r="GM122" s="13">
        <v>88</v>
      </c>
      <c r="GN122" s="13">
        <v>97</v>
      </c>
      <c r="GO122" s="13">
        <v>85</v>
      </c>
      <c r="GP122" s="13">
        <v>93</v>
      </c>
      <c r="GQ122" s="13">
        <v>68</v>
      </c>
      <c r="GR122" s="13">
        <v>62</v>
      </c>
      <c r="GS122" s="13">
        <v>86</v>
      </c>
      <c r="GT122" s="13">
        <v>78</v>
      </c>
      <c r="GU122" s="13">
        <v>78</v>
      </c>
      <c r="GV122" s="13">
        <v>71</v>
      </c>
      <c r="GW122" s="13">
        <v>79</v>
      </c>
      <c r="GX122" s="13">
        <v>83</v>
      </c>
      <c r="GY122" s="13">
        <v>58</v>
      </c>
      <c r="GZ122" s="13">
        <v>70</v>
      </c>
      <c r="HA122" s="13">
        <v>59</v>
      </c>
      <c r="HB122" s="13">
        <v>62</v>
      </c>
      <c r="HC122" s="13">
        <v>56</v>
      </c>
      <c r="HD122" s="13">
        <v>60</v>
      </c>
      <c r="HE122" s="13">
        <v>48</v>
      </c>
      <c r="HF122" s="13">
        <v>51</v>
      </c>
      <c r="HG122" s="13">
        <v>61</v>
      </c>
      <c r="HH122" s="13">
        <v>54</v>
      </c>
      <c r="HI122" s="13">
        <v>47</v>
      </c>
      <c r="HJ122" s="13">
        <v>28</v>
      </c>
      <c r="HK122" s="13">
        <v>40</v>
      </c>
      <c r="HL122" s="13">
        <v>33</v>
      </c>
      <c r="HM122" s="13">
        <v>39</v>
      </c>
      <c r="HN122" s="13">
        <v>32</v>
      </c>
      <c r="HO122" s="13">
        <v>30</v>
      </c>
      <c r="HP122" s="13">
        <v>38</v>
      </c>
      <c r="HQ122" s="13">
        <v>39</v>
      </c>
      <c r="HR122" s="13">
        <v>31</v>
      </c>
      <c r="HS122" s="13">
        <v>38</v>
      </c>
      <c r="HT122" s="13">
        <v>23</v>
      </c>
      <c r="HU122" s="13">
        <v>24</v>
      </c>
      <c r="HV122" s="13">
        <v>25</v>
      </c>
      <c r="HW122" s="13">
        <v>21</v>
      </c>
      <c r="HX122" s="13">
        <v>13</v>
      </c>
      <c r="HY122" s="13">
        <v>33</v>
      </c>
      <c r="HZ122" s="13">
        <v>10</v>
      </c>
      <c r="IA122" s="13">
        <v>12</v>
      </c>
      <c r="IB122" s="13">
        <v>17</v>
      </c>
      <c r="IC122" s="13">
        <v>13</v>
      </c>
      <c r="ID122" s="13">
        <v>11</v>
      </c>
      <c r="IE122" s="13">
        <v>13</v>
      </c>
      <c r="IF122" s="13">
        <v>4</v>
      </c>
      <c r="IG122" s="13">
        <v>12</v>
      </c>
      <c r="IH122" s="13">
        <v>10</v>
      </c>
      <c r="II122" s="13">
        <v>11</v>
      </c>
      <c r="IJ122" s="13">
        <v>16</v>
      </c>
      <c r="IK122" s="13">
        <v>4</v>
      </c>
      <c r="IL122" s="13">
        <v>5</v>
      </c>
      <c r="IM122" s="13">
        <v>2</v>
      </c>
      <c r="IN122" s="13">
        <v>8</v>
      </c>
      <c r="IO122" s="13">
        <v>4</v>
      </c>
      <c r="IP122" s="13">
        <v>4</v>
      </c>
      <c r="IQ122" s="13">
        <v>5</v>
      </c>
      <c r="IR122" s="13">
        <v>3</v>
      </c>
      <c r="IS122" s="13">
        <v>2</v>
      </c>
      <c r="IT122" s="13"/>
      <c r="IU122" s="13">
        <v>3</v>
      </c>
      <c r="IV122" s="13">
        <v>1</v>
      </c>
      <c r="IW122" s="13">
        <v>1</v>
      </c>
      <c r="IX122" s="13"/>
      <c r="IY122" s="13"/>
      <c r="IZ122" s="13">
        <v>1</v>
      </c>
      <c r="JA122" s="13"/>
      <c r="JB122" s="13"/>
      <c r="JC122" s="13"/>
      <c r="JD122" s="13"/>
      <c r="JE122" s="13"/>
      <c r="JF122" s="13"/>
      <c r="JG122" s="13"/>
      <c r="JH122" s="13"/>
      <c r="JI122" s="57">
        <v>3672</v>
      </c>
      <c r="JJ122" s="13">
        <v>1</v>
      </c>
      <c r="JK122" s="13">
        <v>1</v>
      </c>
      <c r="JL122" s="13">
        <v>1</v>
      </c>
      <c r="JM122" s="13"/>
      <c r="JN122" s="13"/>
      <c r="JO122" s="13"/>
      <c r="JP122" s="13"/>
      <c r="JQ122" s="13"/>
      <c r="JR122" s="13">
        <v>1</v>
      </c>
      <c r="JS122" s="13"/>
      <c r="JT122" s="13">
        <v>2</v>
      </c>
      <c r="JU122" s="13">
        <v>2</v>
      </c>
      <c r="JV122" s="13">
        <v>1</v>
      </c>
      <c r="JW122" s="13"/>
      <c r="JX122" s="13"/>
      <c r="JY122" s="13"/>
      <c r="JZ122" s="13"/>
      <c r="KA122" s="13">
        <v>1</v>
      </c>
      <c r="KB122" s="13">
        <v>2</v>
      </c>
      <c r="KC122" s="13">
        <v>1</v>
      </c>
      <c r="KD122" s="13">
        <v>2</v>
      </c>
      <c r="KE122" s="13">
        <v>2</v>
      </c>
      <c r="KF122" s="13">
        <v>3</v>
      </c>
      <c r="KG122" s="13">
        <v>1</v>
      </c>
      <c r="KH122" s="13">
        <v>2</v>
      </c>
      <c r="KI122" s="13"/>
      <c r="KJ122" s="13">
        <v>2</v>
      </c>
      <c r="KK122" s="13"/>
      <c r="KL122" s="13"/>
      <c r="KM122" s="13">
        <v>1</v>
      </c>
      <c r="KN122" s="13">
        <v>1</v>
      </c>
      <c r="KO122" s="13">
        <v>3</v>
      </c>
      <c r="KP122" s="13">
        <v>2</v>
      </c>
      <c r="KQ122" s="13">
        <v>2</v>
      </c>
      <c r="KR122" s="13">
        <v>4</v>
      </c>
      <c r="KS122" s="13">
        <v>1</v>
      </c>
      <c r="KT122" s="13">
        <v>3</v>
      </c>
      <c r="KU122" s="13">
        <v>1</v>
      </c>
      <c r="KV122" s="13">
        <v>4</v>
      </c>
      <c r="KW122" s="13"/>
      <c r="KX122" s="13"/>
      <c r="KY122" s="13">
        <v>5</v>
      </c>
      <c r="KZ122" s="13"/>
      <c r="LA122" s="13">
        <v>3</v>
      </c>
      <c r="LB122" s="13">
        <v>1</v>
      </c>
      <c r="LC122" s="13"/>
      <c r="LD122" s="13">
        <v>1</v>
      </c>
      <c r="LE122" s="13"/>
      <c r="LF122" s="13"/>
      <c r="LG122" s="13"/>
      <c r="LH122" s="13">
        <v>1</v>
      </c>
      <c r="LI122" s="13"/>
      <c r="LJ122" s="13"/>
      <c r="LK122" s="13"/>
      <c r="LL122" s="13">
        <v>1</v>
      </c>
      <c r="LM122" s="13"/>
      <c r="LN122" s="13">
        <v>2</v>
      </c>
      <c r="LO122" s="13"/>
      <c r="LP122" s="13"/>
      <c r="LQ122" s="13"/>
      <c r="LR122" s="13">
        <v>1</v>
      </c>
      <c r="LS122" s="13"/>
      <c r="LT122" s="13">
        <v>2</v>
      </c>
      <c r="LU122" s="13"/>
      <c r="LV122" s="13"/>
      <c r="LW122" s="13">
        <v>1</v>
      </c>
      <c r="LX122" s="13"/>
      <c r="LY122" s="13"/>
      <c r="LZ122" s="13">
        <v>1</v>
      </c>
      <c r="MA122" s="13"/>
      <c r="MB122" s="13">
        <v>1</v>
      </c>
      <c r="MC122" s="13"/>
      <c r="MD122" s="13"/>
      <c r="ME122" s="13"/>
      <c r="MF122" s="13">
        <v>1</v>
      </c>
      <c r="MG122" s="13"/>
      <c r="MH122" s="13">
        <v>2</v>
      </c>
      <c r="MI122" s="13"/>
      <c r="MJ122" s="13"/>
      <c r="MK122" s="13"/>
      <c r="ML122" s="13"/>
      <c r="MM122" s="13"/>
      <c r="MN122" s="13">
        <v>1</v>
      </c>
      <c r="MO122" s="13">
        <v>1</v>
      </c>
      <c r="MP122" s="13"/>
      <c r="MQ122" s="13"/>
      <c r="MR122" s="13">
        <v>2</v>
      </c>
      <c r="MS122" s="13"/>
      <c r="MT122" s="13"/>
      <c r="MU122" s="13">
        <v>1</v>
      </c>
      <c r="MV122" s="13">
        <v>1</v>
      </c>
      <c r="MW122" s="13">
        <v>2</v>
      </c>
      <c r="MX122" s="13"/>
      <c r="MY122" s="13">
        <v>2</v>
      </c>
      <c r="MZ122" s="13">
        <v>1</v>
      </c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>
        <v>1</v>
      </c>
      <c r="NN122" s="57">
        <v>82</v>
      </c>
      <c r="NO122" s="13">
        <v>3754</v>
      </c>
    </row>
    <row r="123" spans="1:379">
      <c r="A123" s="8" t="s">
        <v>134</v>
      </c>
      <c r="B123" s="235">
        <f t="shared" si="149"/>
        <v>31</v>
      </c>
      <c r="C123" s="235">
        <f t="shared" si="150"/>
        <v>35</v>
      </c>
      <c r="D123" s="235">
        <f t="shared" si="151"/>
        <v>303</v>
      </c>
      <c r="E123" s="235">
        <f t="shared" si="152"/>
        <v>364</v>
      </c>
      <c r="F123" s="235">
        <f t="shared" si="153"/>
        <v>1004</v>
      </c>
      <c r="G123" s="235">
        <f t="shared" si="154"/>
        <v>1099</v>
      </c>
      <c r="H123" s="235">
        <f t="shared" si="155"/>
        <v>1160</v>
      </c>
      <c r="I123" s="235">
        <f t="shared" si="156"/>
        <v>1248</v>
      </c>
      <c r="J123" s="235">
        <f t="shared" si="157"/>
        <v>1044</v>
      </c>
      <c r="K123" s="235">
        <f t="shared" si="158"/>
        <v>1126</v>
      </c>
      <c r="L123" s="235">
        <f t="shared" si="159"/>
        <v>867</v>
      </c>
      <c r="M123" s="235">
        <f t="shared" si="160"/>
        <v>872</v>
      </c>
      <c r="N123" s="235">
        <f t="shared" si="161"/>
        <v>596</v>
      </c>
      <c r="O123" s="235">
        <f t="shared" si="162"/>
        <v>558</v>
      </c>
      <c r="P123" s="235">
        <f t="shared" si="163"/>
        <v>328</v>
      </c>
      <c r="Q123" s="235">
        <f t="shared" si="164"/>
        <v>357</v>
      </c>
      <c r="R123" s="235">
        <f t="shared" si="165"/>
        <v>113</v>
      </c>
      <c r="S123" s="235">
        <f t="shared" si="166"/>
        <v>186</v>
      </c>
      <c r="T123" s="235">
        <f t="shared" si="167"/>
        <v>24</v>
      </c>
      <c r="U123" s="235">
        <f t="shared" si="168"/>
        <v>58</v>
      </c>
      <c r="W123" s="16" t="s">
        <v>128</v>
      </c>
      <c r="X123" s="616">
        <f t="shared" si="169"/>
        <v>522</v>
      </c>
      <c r="Y123" s="616">
        <f t="shared" si="170"/>
        <v>459</v>
      </c>
      <c r="Z123" s="616">
        <f t="shared" si="171"/>
        <v>1390</v>
      </c>
      <c r="AA123" s="616">
        <f t="shared" si="172"/>
        <v>1576</v>
      </c>
      <c r="AB123" s="616">
        <f t="shared" si="173"/>
        <v>6116</v>
      </c>
      <c r="AC123" s="616">
        <f t="shared" si="174"/>
        <v>5736</v>
      </c>
      <c r="AD123" s="616">
        <f t="shared" si="175"/>
        <v>7293</v>
      </c>
      <c r="AE123" s="616">
        <f t="shared" si="176"/>
        <v>6629</v>
      </c>
      <c r="AF123" s="616">
        <f t="shared" si="177"/>
        <v>6156</v>
      </c>
      <c r="AG123" s="616">
        <f t="shared" si="178"/>
        <v>5775</v>
      </c>
      <c r="AH123" s="616">
        <f t="shared" si="179"/>
        <v>4075</v>
      </c>
      <c r="AI123" s="616">
        <f t="shared" si="180"/>
        <v>3748</v>
      </c>
      <c r="AJ123" s="616">
        <f t="shared" si="181"/>
        <v>2031</v>
      </c>
      <c r="AK123" s="616">
        <f t="shared" si="182"/>
        <v>1943</v>
      </c>
      <c r="AL123" s="616">
        <f t="shared" si="183"/>
        <v>959</v>
      </c>
      <c r="AM123" s="616">
        <f t="shared" si="184"/>
        <v>848</v>
      </c>
      <c r="AN123" s="616">
        <f t="shared" si="185"/>
        <v>297</v>
      </c>
      <c r="AO123" s="616">
        <f t="shared" si="186"/>
        <v>345</v>
      </c>
      <c r="AP123" s="616">
        <f t="shared" si="187"/>
        <v>39</v>
      </c>
      <c r="AQ123" s="616">
        <f t="shared" si="188"/>
        <v>109</v>
      </c>
      <c r="AR123" s="616">
        <f t="shared" si="189"/>
        <v>606</v>
      </c>
      <c r="AT123" s="16" t="s">
        <v>128</v>
      </c>
      <c r="AU123" s="13">
        <v>26</v>
      </c>
      <c r="AV123" s="13">
        <v>63</v>
      </c>
      <c r="AW123" s="13">
        <v>46</v>
      </c>
      <c r="AX123" s="13">
        <v>55</v>
      </c>
      <c r="AY123" s="13">
        <v>36</v>
      </c>
      <c r="AZ123" s="13">
        <v>37</v>
      </c>
      <c r="BA123" s="13">
        <v>49</v>
      </c>
      <c r="BB123" s="13">
        <v>50</v>
      </c>
      <c r="BC123" s="13">
        <v>57</v>
      </c>
      <c r="BD123" s="13">
        <v>40</v>
      </c>
      <c r="BE123" s="13">
        <v>59</v>
      </c>
      <c r="BF123" s="13">
        <v>66</v>
      </c>
      <c r="BG123" s="13">
        <v>66</v>
      </c>
      <c r="BH123" s="13">
        <v>97</v>
      </c>
      <c r="BI123" s="13">
        <v>106</v>
      </c>
      <c r="BJ123" s="13">
        <v>158</v>
      </c>
      <c r="BK123" s="13">
        <v>201</v>
      </c>
      <c r="BL123" s="13">
        <v>229</v>
      </c>
      <c r="BM123" s="13">
        <v>273</v>
      </c>
      <c r="BN123" s="13">
        <v>321</v>
      </c>
      <c r="BO123" s="13">
        <v>399</v>
      </c>
      <c r="BP123" s="13">
        <v>451</v>
      </c>
      <c r="BQ123" s="13">
        <v>436</v>
      </c>
      <c r="BR123" s="13">
        <v>552</v>
      </c>
      <c r="BS123" s="13">
        <v>606</v>
      </c>
      <c r="BT123" s="13">
        <v>652</v>
      </c>
      <c r="BU123" s="13">
        <v>649</v>
      </c>
      <c r="BV123" s="13">
        <v>616</v>
      </c>
      <c r="BW123" s="13">
        <v>680</v>
      </c>
      <c r="BX123" s="13">
        <v>695</v>
      </c>
      <c r="BY123" s="13">
        <v>730</v>
      </c>
      <c r="BZ123" s="13">
        <v>695</v>
      </c>
      <c r="CA123" s="13">
        <v>699</v>
      </c>
      <c r="CB123" s="13">
        <v>683</v>
      </c>
      <c r="CC123" s="13">
        <v>624</v>
      </c>
      <c r="CD123" s="13">
        <v>642</v>
      </c>
      <c r="CE123" s="13">
        <v>613</v>
      </c>
      <c r="CF123" s="13">
        <v>654</v>
      </c>
      <c r="CG123" s="13">
        <v>598</v>
      </c>
      <c r="CH123" s="13">
        <v>691</v>
      </c>
      <c r="CI123" s="13">
        <v>661</v>
      </c>
      <c r="CJ123" s="13">
        <v>619</v>
      </c>
      <c r="CK123" s="13">
        <v>606</v>
      </c>
      <c r="CL123" s="13">
        <v>656</v>
      </c>
      <c r="CM123" s="13">
        <v>634</v>
      </c>
      <c r="CN123" s="13">
        <v>537</v>
      </c>
      <c r="CO123" s="13">
        <v>538</v>
      </c>
      <c r="CP123" s="13">
        <v>454</v>
      </c>
      <c r="CQ123" s="13">
        <v>535</v>
      </c>
      <c r="CR123" s="13">
        <v>535</v>
      </c>
      <c r="CS123" s="13">
        <v>499</v>
      </c>
      <c r="CT123" s="13">
        <v>455</v>
      </c>
      <c r="CU123" s="13">
        <v>382</v>
      </c>
      <c r="CV123" s="13">
        <v>392</v>
      </c>
      <c r="CW123" s="13">
        <v>332</v>
      </c>
      <c r="CX123" s="13">
        <v>381</v>
      </c>
      <c r="CY123" s="13">
        <v>370</v>
      </c>
      <c r="CZ123" s="13">
        <v>333</v>
      </c>
      <c r="DA123" s="13">
        <v>301</v>
      </c>
      <c r="DB123" s="13">
        <v>303</v>
      </c>
      <c r="DC123" s="13">
        <v>263</v>
      </c>
      <c r="DD123" s="13">
        <v>252</v>
      </c>
      <c r="DE123" s="13">
        <v>231</v>
      </c>
      <c r="DF123" s="13">
        <v>193</v>
      </c>
      <c r="DG123" s="13">
        <v>195</v>
      </c>
      <c r="DH123" s="13">
        <v>185</v>
      </c>
      <c r="DI123" s="13">
        <v>160</v>
      </c>
      <c r="DJ123" s="13">
        <v>174</v>
      </c>
      <c r="DK123" s="13">
        <v>153</v>
      </c>
      <c r="DL123" s="13">
        <v>137</v>
      </c>
      <c r="DM123" s="13">
        <v>112</v>
      </c>
      <c r="DN123" s="13">
        <v>102</v>
      </c>
      <c r="DO123" s="13">
        <v>101</v>
      </c>
      <c r="DP123" s="13">
        <v>102</v>
      </c>
      <c r="DQ123" s="13">
        <v>94</v>
      </c>
      <c r="DR123" s="13">
        <v>79</v>
      </c>
      <c r="DS123" s="13">
        <v>79</v>
      </c>
      <c r="DT123" s="13">
        <v>68</v>
      </c>
      <c r="DU123" s="13">
        <v>63</v>
      </c>
      <c r="DV123" s="13">
        <v>48</v>
      </c>
      <c r="DW123" s="13">
        <v>44</v>
      </c>
      <c r="DX123" s="13">
        <v>51</v>
      </c>
      <c r="DY123" s="13">
        <v>47</v>
      </c>
      <c r="DZ123" s="13">
        <v>30</v>
      </c>
      <c r="EA123" s="13">
        <v>24</v>
      </c>
      <c r="EB123" s="13">
        <v>35</v>
      </c>
      <c r="EC123" s="13">
        <v>38</v>
      </c>
      <c r="ED123" s="13">
        <v>28</v>
      </c>
      <c r="EE123" s="13">
        <v>28</v>
      </c>
      <c r="EF123" s="13">
        <v>20</v>
      </c>
      <c r="EG123" s="13">
        <v>28</v>
      </c>
      <c r="EH123" s="13">
        <v>21</v>
      </c>
      <c r="EI123" s="13">
        <v>16</v>
      </c>
      <c r="EJ123" s="13">
        <v>13</v>
      </c>
      <c r="EK123" s="13">
        <v>10</v>
      </c>
      <c r="EL123" s="13">
        <v>7</v>
      </c>
      <c r="EM123" s="13">
        <v>5</v>
      </c>
      <c r="EN123" s="13">
        <v>3</v>
      </c>
      <c r="EO123" s="13"/>
      <c r="EP123" s="13">
        <v>2</v>
      </c>
      <c r="EQ123" s="13">
        <v>1</v>
      </c>
      <c r="ER123" s="13">
        <v>1</v>
      </c>
      <c r="ES123" s="13">
        <v>2</v>
      </c>
      <c r="ET123" s="13"/>
      <c r="EU123" s="13"/>
      <c r="EV123" s="13"/>
      <c r="EW123" s="13"/>
      <c r="EX123" s="13"/>
      <c r="EY123" s="13"/>
      <c r="EZ123" s="13"/>
      <c r="FA123" s="13"/>
      <c r="FB123" s="13">
        <v>6</v>
      </c>
      <c r="FC123" s="57">
        <v>27174</v>
      </c>
      <c r="FD123" s="13">
        <v>27174</v>
      </c>
      <c r="FE123" s="16" t="s">
        <v>128</v>
      </c>
      <c r="FF123" s="13">
        <v>39</v>
      </c>
      <c r="FG123" s="13">
        <v>68</v>
      </c>
      <c r="FH123" s="13">
        <v>79</v>
      </c>
      <c r="FI123" s="13">
        <v>54</v>
      </c>
      <c r="FJ123" s="13">
        <v>57</v>
      </c>
      <c r="FK123" s="13">
        <v>42</v>
      </c>
      <c r="FL123" s="13">
        <v>43</v>
      </c>
      <c r="FM123" s="13">
        <v>46</v>
      </c>
      <c r="FN123" s="13">
        <v>50</v>
      </c>
      <c r="FO123" s="13">
        <v>44</v>
      </c>
      <c r="FP123" s="13">
        <v>48</v>
      </c>
      <c r="FQ123" s="13">
        <v>51</v>
      </c>
      <c r="FR123" s="13">
        <v>79</v>
      </c>
      <c r="FS123" s="13">
        <v>86</v>
      </c>
      <c r="FT123" s="13">
        <v>115</v>
      </c>
      <c r="FU123" s="13">
        <v>125</v>
      </c>
      <c r="FV123" s="13">
        <v>158</v>
      </c>
      <c r="FW123" s="13">
        <v>203</v>
      </c>
      <c r="FX123" s="13">
        <v>248</v>
      </c>
      <c r="FY123" s="13">
        <v>277</v>
      </c>
      <c r="FZ123" s="13">
        <v>340</v>
      </c>
      <c r="GA123" s="13">
        <v>444</v>
      </c>
      <c r="GB123" s="13">
        <v>498</v>
      </c>
      <c r="GC123" s="13">
        <v>535</v>
      </c>
      <c r="GD123" s="13">
        <v>623</v>
      </c>
      <c r="GE123" s="13">
        <v>726</v>
      </c>
      <c r="GF123" s="13">
        <v>717</v>
      </c>
      <c r="GG123" s="13">
        <v>710</v>
      </c>
      <c r="GH123" s="13">
        <v>719</v>
      </c>
      <c r="GI123" s="13">
        <v>804</v>
      </c>
      <c r="GJ123" s="13">
        <v>776</v>
      </c>
      <c r="GK123" s="13">
        <v>741</v>
      </c>
      <c r="GL123" s="13">
        <v>765</v>
      </c>
      <c r="GM123" s="13">
        <v>743</v>
      </c>
      <c r="GN123" s="13">
        <v>752</v>
      </c>
      <c r="GO123" s="13">
        <v>698</v>
      </c>
      <c r="GP123" s="13">
        <v>716</v>
      </c>
      <c r="GQ123" s="13">
        <v>737</v>
      </c>
      <c r="GR123" s="13">
        <v>699</v>
      </c>
      <c r="GS123" s="13">
        <v>666</v>
      </c>
      <c r="GT123" s="13">
        <v>739</v>
      </c>
      <c r="GU123" s="13">
        <v>680</v>
      </c>
      <c r="GV123" s="13">
        <v>707</v>
      </c>
      <c r="GW123" s="13">
        <v>664</v>
      </c>
      <c r="GX123" s="13">
        <v>654</v>
      </c>
      <c r="GY123" s="13">
        <v>600</v>
      </c>
      <c r="GZ123" s="13">
        <v>581</v>
      </c>
      <c r="HA123" s="13">
        <v>513</v>
      </c>
      <c r="HB123" s="13">
        <v>495</v>
      </c>
      <c r="HC123" s="13">
        <v>523</v>
      </c>
      <c r="HD123" s="13">
        <v>520</v>
      </c>
      <c r="HE123" s="13">
        <v>509</v>
      </c>
      <c r="HF123" s="13">
        <v>444</v>
      </c>
      <c r="HG123" s="13">
        <v>454</v>
      </c>
      <c r="HH123" s="13">
        <v>407</v>
      </c>
      <c r="HI123" s="13">
        <v>376</v>
      </c>
      <c r="HJ123" s="13">
        <v>388</v>
      </c>
      <c r="HK123" s="13">
        <v>314</v>
      </c>
      <c r="HL123" s="13">
        <v>338</v>
      </c>
      <c r="HM123" s="13">
        <v>325</v>
      </c>
      <c r="HN123" s="13">
        <v>270</v>
      </c>
      <c r="HO123" s="13">
        <v>266</v>
      </c>
      <c r="HP123" s="13">
        <v>220</v>
      </c>
      <c r="HQ123" s="13">
        <v>208</v>
      </c>
      <c r="HR123" s="13">
        <v>222</v>
      </c>
      <c r="HS123" s="13">
        <v>198</v>
      </c>
      <c r="HT123" s="13">
        <v>178</v>
      </c>
      <c r="HU123" s="13">
        <v>165</v>
      </c>
      <c r="HV123" s="13">
        <v>150</v>
      </c>
      <c r="HW123" s="13">
        <v>154</v>
      </c>
      <c r="HX123" s="13">
        <v>158</v>
      </c>
      <c r="HY123" s="13">
        <v>130</v>
      </c>
      <c r="HZ123" s="13">
        <v>118</v>
      </c>
      <c r="IA123" s="13">
        <v>115</v>
      </c>
      <c r="IB123" s="13">
        <v>82</v>
      </c>
      <c r="IC123" s="13">
        <v>68</v>
      </c>
      <c r="ID123" s="13">
        <v>79</v>
      </c>
      <c r="IE123" s="13">
        <v>93</v>
      </c>
      <c r="IF123" s="13">
        <v>65</v>
      </c>
      <c r="IG123" s="13">
        <v>51</v>
      </c>
      <c r="IH123" s="13">
        <v>54</v>
      </c>
      <c r="II123" s="13">
        <v>38</v>
      </c>
      <c r="IJ123" s="13">
        <v>41</v>
      </c>
      <c r="IK123" s="13">
        <v>31</v>
      </c>
      <c r="IL123" s="13">
        <v>37</v>
      </c>
      <c r="IM123" s="13">
        <v>19</v>
      </c>
      <c r="IN123" s="13">
        <v>27</v>
      </c>
      <c r="IO123" s="13">
        <v>25</v>
      </c>
      <c r="IP123" s="13">
        <v>10</v>
      </c>
      <c r="IQ123" s="13">
        <v>15</v>
      </c>
      <c r="IR123" s="13">
        <v>10</v>
      </c>
      <c r="IS123" s="13">
        <v>11</v>
      </c>
      <c r="IT123" s="13">
        <v>2</v>
      </c>
      <c r="IU123" s="13">
        <v>5</v>
      </c>
      <c r="IV123" s="13">
        <v>4</v>
      </c>
      <c r="IW123" s="13"/>
      <c r="IX123" s="13">
        <v>2</v>
      </c>
      <c r="IY123" s="13">
        <v>2</v>
      </c>
      <c r="IZ123" s="13"/>
      <c r="JA123" s="13">
        <v>2</v>
      </c>
      <c r="JB123" s="13">
        <v>1</v>
      </c>
      <c r="JC123" s="13"/>
      <c r="JD123" s="13"/>
      <c r="JE123" s="13"/>
      <c r="JF123" s="13"/>
      <c r="JG123" s="13"/>
      <c r="JH123" s="13">
        <v>1</v>
      </c>
      <c r="JI123" s="57">
        <v>28879</v>
      </c>
      <c r="JJ123" s="13">
        <v>23</v>
      </c>
      <c r="JK123" s="13">
        <v>40</v>
      </c>
      <c r="JL123" s="13">
        <v>2</v>
      </c>
      <c r="JM123" s="13">
        <v>1</v>
      </c>
      <c r="JN123" s="13"/>
      <c r="JO123" s="13">
        <v>3</v>
      </c>
      <c r="JP123" s="13">
        <v>2</v>
      </c>
      <c r="JQ123" s="13">
        <v>2</v>
      </c>
      <c r="JR123" s="13">
        <v>2</v>
      </c>
      <c r="JS123" s="13">
        <v>1</v>
      </c>
      <c r="JT123" s="13"/>
      <c r="JU123" s="13">
        <v>3</v>
      </c>
      <c r="JV123" s="13">
        <v>2</v>
      </c>
      <c r="JW123" s="13">
        <v>1</v>
      </c>
      <c r="JX123" s="13">
        <v>5</v>
      </c>
      <c r="JY123" s="13"/>
      <c r="JZ123" s="13">
        <v>6</v>
      </c>
      <c r="KA123" s="13">
        <v>8</v>
      </c>
      <c r="KB123" s="13">
        <v>5</v>
      </c>
      <c r="KC123" s="13">
        <v>10</v>
      </c>
      <c r="KD123" s="13">
        <v>8</v>
      </c>
      <c r="KE123" s="13">
        <v>7</v>
      </c>
      <c r="KF123" s="13">
        <v>10</v>
      </c>
      <c r="KG123" s="13">
        <v>8</v>
      </c>
      <c r="KH123" s="13">
        <v>10</v>
      </c>
      <c r="KI123" s="13">
        <v>7</v>
      </c>
      <c r="KJ123" s="13">
        <v>13</v>
      </c>
      <c r="KK123" s="13">
        <v>7</v>
      </c>
      <c r="KL123" s="13">
        <v>4</v>
      </c>
      <c r="KM123" s="13">
        <v>11</v>
      </c>
      <c r="KN123" s="13">
        <v>12</v>
      </c>
      <c r="KO123" s="13">
        <v>16</v>
      </c>
      <c r="KP123" s="13">
        <v>18</v>
      </c>
      <c r="KQ123" s="13">
        <v>9</v>
      </c>
      <c r="KR123" s="13">
        <v>16</v>
      </c>
      <c r="KS123" s="13">
        <v>14</v>
      </c>
      <c r="KT123" s="13">
        <v>9</v>
      </c>
      <c r="KU123" s="13">
        <v>15</v>
      </c>
      <c r="KV123" s="13">
        <v>10</v>
      </c>
      <c r="KW123" s="13">
        <v>14</v>
      </c>
      <c r="KX123" s="13">
        <v>8</v>
      </c>
      <c r="KY123" s="13">
        <v>16</v>
      </c>
      <c r="KZ123" s="13">
        <v>14</v>
      </c>
      <c r="LA123" s="13">
        <v>13</v>
      </c>
      <c r="LB123" s="13">
        <v>1</v>
      </c>
      <c r="LC123" s="13">
        <v>8</v>
      </c>
      <c r="LD123" s="13">
        <v>10</v>
      </c>
      <c r="LE123" s="13">
        <v>8</v>
      </c>
      <c r="LF123" s="13">
        <v>8</v>
      </c>
      <c r="LG123" s="13">
        <v>8</v>
      </c>
      <c r="LH123" s="13">
        <v>5</v>
      </c>
      <c r="LI123" s="13">
        <v>9</v>
      </c>
      <c r="LJ123" s="13">
        <v>3</v>
      </c>
      <c r="LK123" s="13">
        <v>5</v>
      </c>
      <c r="LL123" s="13">
        <v>5</v>
      </c>
      <c r="LM123" s="13">
        <v>6</v>
      </c>
      <c r="LN123" s="13">
        <v>6</v>
      </c>
      <c r="LO123" s="13">
        <v>3</v>
      </c>
      <c r="LP123" s="13">
        <v>6</v>
      </c>
      <c r="LQ123" s="13">
        <v>6</v>
      </c>
      <c r="LR123" s="13">
        <v>2</v>
      </c>
      <c r="LS123" s="13">
        <v>3</v>
      </c>
      <c r="LT123" s="13">
        <v>4</v>
      </c>
      <c r="LU123" s="13">
        <v>3</v>
      </c>
      <c r="LV123" s="13">
        <v>1</v>
      </c>
      <c r="LW123" s="13">
        <v>5</v>
      </c>
      <c r="LX123" s="13">
        <v>4</v>
      </c>
      <c r="LY123" s="13">
        <v>3</v>
      </c>
      <c r="LZ123" s="13">
        <v>1</v>
      </c>
      <c r="MA123" s="13">
        <v>2</v>
      </c>
      <c r="MB123" s="13">
        <v>2</v>
      </c>
      <c r="MC123" s="13">
        <v>4</v>
      </c>
      <c r="MD123" s="13">
        <v>5</v>
      </c>
      <c r="ME123" s="13">
        <v>2</v>
      </c>
      <c r="MF123" s="13">
        <v>2</v>
      </c>
      <c r="MG123" s="13">
        <v>1</v>
      </c>
      <c r="MH123" s="13">
        <v>3</v>
      </c>
      <c r="MI123" s="13">
        <v>1</v>
      </c>
      <c r="MJ123" s="13">
        <v>3</v>
      </c>
      <c r="MK123" s="13">
        <v>1</v>
      </c>
      <c r="ML123" s="13">
        <v>2</v>
      </c>
      <c r="MM123" s="13">
        <v>2</v>
      </c>
      <c r="MN123" s="13">
        <v>3</v>
      </c>
      <c r="MO123" s="13">
        <v>2</v>
      </c>
      <c r="MP123" s="13">
        <v>1</v>
      </c>
      <c r="MQ123" s="13">
        <v>2</v>
      </c>
      <c r="MR123" s="13">
        <v>5</v>
      </c>
      <c r="MS123" s="13">
        <v>2</v>
      </c>
      <c r="MT123" s="13">
        <v>4</v>
      </c>
      <c r="MU123" s="13">
        <v>2</v>
      </c>
      <c r="MV123" s="13">
        <v>1</v>
      </c>
      <c r="MW123" s="13">
        <v>3</v>
      </c>
      <c r="MX123" s="13">
        <v>1</v>
      </c>
      <c r="MY123" s="13">
        <v>1</v>
      </c>
      <c r="MZ123" s="13">
        <v>2</v>
      </c>
      <c r="NA123" s="13">
        <v>2</v>
      </c>
      <c r="NB123" s="13"/>
      <c r="NC123" s="13"/>
      <c r="ND123" s="13"/>
      <c r="NE123" s="13"/>
      <c r="NF123" s="13">
        <v>1</v>
      </c>
      <c r="NG123" s="13"/>
      <c r="NH123" s="13">
        <v>1</v>
      </c>
      <c r="NI123" s="13"/>
      <c r="NJ123" s="13">
        <v>1</v>
      </c>
      <c r="NK123" s="13"/>
      <c r="NL123" s="13"/>
      <c r="NM123" s="13">
        <v>27</v>
      </c>
      <c r="NN123" s="57">
        <v>599</v>
      </c>
      <c r="NO123" s="13">
        <v>29478</v>
      </c>
    </row>
    <row r="124" spans="1:379">
      <c r="A124" s="8" t="s">
        <v>211</v>
      </c>
      <c r="B124" s="235">
        <f t="shared" si="149"/>
        <v>129</v>
      </c>
      <c r="C124" s="235">
        <f t="shared" si="150"/>
        <v>92</v>
      </c>
      <c r="D124" s="235">
        <f t="shared" si="151"/>
        <v>254</v>
      </c>
      <c r="E124" s="235">
        <f t="shared" si="152"/>
        <v>276</v>
      </c>
      <c r="F124" s="235">
        <f t="shared" si="153"/>
        <v>986</v>
      </c>
      <c r="G124" s="235">
        <f t="shared" si="154"/>
        <v>1096</v>
      </c>
      <c r="H124" s="235">
        <f t="shared" si="155"/>
        <v>1062</v>
      </c>
      <c r="I124" s="235">
        <f t="shared" si="156"/>
        <v>1065</v>
      </c>
      <c r="J124" s="235">
        <f t="shared" si="157"/>
        <v>908</v>
      </c>
      <c r="K124" s="235">
        <f t="shared" si="158"/>
        <v>926</v>
      </c>
      <c r="L124" s="235">
        <f t="shared" si="159"/>
        <v>637</v>
      </c>
      <c r="M124" s="235">
        <f t="shared" si="160"/>
        <v>610</v>
      </c>
      <c r="N124" s="235">
        <f t="shared" si="161"/>
        <v>372</v>
      </c>
      <c r="O124" s="235">
        <f t="shared" si="162"/>
        <v>382</v>
      </c>
      <c r="P124" s="235">
        <f t="shared" si="163"/>
        <v>207</v>
      </c>
      <c r="Q124" s="235">
        <f t="shared" si="164"/>
        <v>209</v>
      </c>
      <c r="R124" s="235">
        <f t="shared" si="165"/>
        <v>99</v>
      </c>
      <c r="S124" s="235">
        <f t="shared" si="166"/>
        <v>144</v>
      </c>
      <c r="T124" s="235">
        <f t="shared" si="167"/>
        <v>17</v>
      </c>
      <c r="U124" s="235">
        <f t="shared" si="168"/>
        <v>47</v>
      </c>
      <c r="W124" s="16" t="s">
        <v>129</v>
      </c>
      <c r="X124" s="616">
        <f t="shared" si="169"/>
        <v>33</v>
      </c>
      <c r="Y124" s="616">
        <f t="shared" si="170"/>
        <v>24</v>
      </c>
      <c r="Z124" s="616">
        <f t="shared" si="171"/>
        <v>78</v>
      </c>
      <c r="AA124" s="616">
        <f t="shared" si="172"/>
        <v>104</v>
      </c>
      <c r="AB124" s="616">
        <f t="shared" si="173"/>
        <v>236</v>
      </c>
      <c r="AC124" s="616">
        <f t="shared" si="174"/>
        <v>241</v>
      </c>
      <c r="AD124" s="616">
        <f t="shared" si="175"/>
        <v>254</v>
      </c>
      <c r="AE124" s="616">
        <f t="shared" si="176"/>
        <v>302</v>
      </c>
      <c r="AF124" s="616">
        <f t="shared" si="177"/>
        <v>238</v>
      </c>
      <c r="AG124" s="616">
        <f t="shared" si="178"/>
        <v>233</v>
      </c>
      <c r="AH124" s="616">
        <f t="shared" si="179"/>
        <v>168</v>
      </c>
      <c r="AI124" s="616">
        <f t="shared" si="180"/>
        <v>147</v>
      </c>
      <c r="AJ124" s="616">
        <f t="shared" si="181"/>
        <v>94</v>
      </c>
      <c r="AK124" s="616">
        <f t="shared" si="182"/>
        <v>87</v>
      </c>
      <c r="AL124" s="616">
        <f t="shared" si="183"/>
        <v>48</v>
      </c>
      <c r="AM124" s="616">
        <f t="shared" si="184"/>
        <v>54</v>
      </c>
      <c r="AN124" s="616">
        <f t="shared" si="185"/>
        <v>20</v>
      </c>
      <c r="AO124" s="616">
        <f t="shared" si="186"/>
        <v>41</v>
      </c>
      <c r="AP124" s="616">
        <f t="shared" si="187"/>
        <v>1</v>
      </c>
      <c r="AQ124" s="616">
        <f t="shared" si="188"/>
        <v>8</v>
      </c>
      <c r="AR124" s="616">
        <f t="shared" si="189"/>
        <v>23</v>
      </c>
      <c r="AT124" s="16" t="s">
        <v>129</v>
      </c>
      <c r="AU124" s="13">
        <v>2</v>
      </c>
      <c r="AV124" s="13">
        <v>2</v>
      </c>
      <c r="AW124" s="13">
        <v>1</v>
      </c>
      <c r="AX124" s="13">
        <v>6</v>
      </c>
      <c r="AY124" s="13">
        <v>1</v>
      </c>
      <c r="AZ124" s="13">
        <v>2</v>
      </c>
      <c r="BA124" s="13">
        <v>2</v>
      </c>
      <c r="BB124" s="13">
        <v>3</v>
      </c>
      <c r="BC124" s="13">
        <v>1</v>
      </c>
      <c r="BD124" s="13">
        <v>4</v>
      </c>
      <c r="BE124" s="13">
        <v>2</v>
      </c>
      <c r="BF124" s="13">
        <v>6</v>
      </c>
      <c r="BG124" s="13">
        <v>3</v>
      </c>
      <c r="BH124" s="13">
        <v>4</v>
      </c>
      <c r="BI124" s="13">
        <v>5</v>
      </c>
      <c r="BJ124" s="13">
        <v>9</v>
      </c>
      <c r="BK124" s="13">
        <v>12</v>
      </c>
      <c r="BL124" s="13">
        <v>18</v>
      </c>
      <c r="BM124" s="13">
        <v>20</v>
      </c>
      <c r="BN124" s="13">
        <v>25</v>
      </c>
      <c r="BO124" s="13">
        <v>20</v>
      </c>
      <c r="BP124" s="13">
        <v>25</v>
      </c>
      <c r="BQ124" s="13">
        <v>20</v>
      </c>
      <c r="BR124" s="13">
        <v>17</v>
      </c>
      <c r="BS124" s="13">
        <v>31</v>
      </c>
      <c r="BT124" s="13">
        <v>25</v>
      </c>
      <c r="BU124" s="13">
        <v>20</v>
      </c>
      <c r="BV124" s="13">
        <v>25</v>
      </c>
      <c r="BW124" s="13">
        <v>26</v>
      </c>
      <c r="BX124" s="13">
        <v>32</v>
      </c>
      <c r="BY124" s="13">
        <v>40</v>
      </c>
      <c r="BZ124" s="13">
        <v>28</v>
      </c>
      <c r="CA124" s="13">
        <v>32</v>
      </c>
      <c r="CB124" s="13">
        <v>38</v>
      </c>
      <c r="CC124" s="13">
        <v>28</v>
      </c>
      <c r="CD124" s="13">
        <v>29</v>
      </c>
      <c r="CE124" s="13">
        <v>33</v>
      </c>
      <c r="CF124" s="13">
        <v>23</v>
      </c>
      <c r="CG124" s="13">
        <v>22</v>
      </c>
      <c r="CH124" s="13">
        <v>29</v>
      </c>
      <c r="CI124" s="13">
        <v>15</v>
      </c>
      <c r="CJ124" s="13">
        <v>27</v>
      </c>
      <c r="CK124" s="13">
        <v>28</v>
      </c>
      <c r="CL124" s="13">
        <v>26</v>
      </c>
      <c r="CM124" s="13">
        <v>20</v>
      </c>
      <c r="CN124" s="13">
        <v>27</v>
      </c>
      <c r="CO124" s="13">
        <v>29</v>
      </c>
      <c r="CP124" s="13">
        <v>14</v>
      </c>
      <c r="CQ124" s="13">
        <v>25</v>
      </c>
      <c r="CR124" s="13">
        <v>22</v>
      </c>
      <c r="CS124" s="13">
        <v>21</v>
      </c>
      <c r="CT124" s="13">
        <v>26</v>
      </c>
      <c r="CU124" s="13">
        <v>15</v>
      </c>
      <c r="CV124" s="13">
        <v>14</v>
      </c>
      <c r="CW124" s="13">
        <v>13</v>
      </c>
      <c r="CX124" s="13">
        <v>14</v>
      </c>
      <c r="CY124" s="13">
        <v>12</v>
      </c>
      <c r="CZ124" s="13">
        <v>9</v>
      </c>
      <c r="DA124" s="13">
        <v>10</v>
      </c>
      <c r="DB124" s="13">
        <v>13</v>
      </c>
      <c r="DC124" s="13">
        <v>16</v>
      </c>
      <c r="DD124" s="13">
        <v>9</v>
      </c>
      <c r="DE124" s="13">
        <v>7</v>
      </c>
      <c r="DF124" s="13">
        <v>9</v>
      </c>
      <c r="DG124" s="13">
        <v>8</v>
      </c>
      <c r="DH124" s="13">
        <v>5</v>
      </c>
      <c r="DI124" s="13">
        <v>12</v>
      </c>
      <c r="DJ124" s="13">
        <v>9</v>
      </c>
      <c r="DK124" s="13">
        <v>5</v>
      </c>
      <c r="DL124" s="13">
        <v>7</v>
      </c>
      <c r="DM124" s="13">
        <v>8</v>
      </c>
      <c r="DN124" s="13">
        <v>6</v>
      </c>
      <c r="DO124" s="13">
        <v>8</v>
      </c>
      <c r="DP124" s="13">
        <v>9</v>
      </c>
      <c r="DQ124" s="13">
        <v>2</v>
      </c>
      <c r="DR124" s="13">
        <v>5</v>
      </c>
      <c r="DS124" s="13">
        <v>8</v>
      </c>
      <c r="DT124" s="13"/>
      <c r="DU124" s="13">
        <v>2</v>
      </c>
      <c r="DV124" s="13">
        <v>6</v>
      </c>
      <c r="DW124" s="13">
        <v>8</v>
      </c>
      <c r="DX124" s="13">
        <v>2</v>
      </c>
      <c r="DY124" s="13">
        <v>5</v>
      </c>
      <c r="DZ124" s="13">
        <v>4</v>
      </c>
      <c r="EA124" s="13">
        <v>3</v>
      </c>
      <c r="EB124" s="13">
        <v>6</v>
      </c>
      <c r="EC124" s="13">
        <v>5</v>
      </c>
      <c r="ED124" s="13">
        <v>3</v>
      </c>
      <c r="EE124" s="13">
        <v>3</v>
      </c>
      <c r="EF124" s="13">
        <v>2</v>
      </c>
      <c r="EG124" s="13">
        <v>1</v>
      </c>
      <c r="EH124" s="13">
        <v>1</v>
      </c>
      <c r="EI124" s="13">
        <v>3</v>
      </c>
      <c r="EJ124" s="13"/>
      <c r="EK124" s="13">
        <v>1</v>
      </c>
      <c r="EL124" s="13"/>
      <c r="EM124" s="13">
        <v>1</v>
      </c>
      <c r="EN124" s="13"/>
      <c r="EO124" s="13"/>
      <c r="EP124" s="13"/>
      <c r="EQ124" s="13">
        <v>1</v>
      </c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57">
        <v>1241</v>
      </c>
      <c r="FD124" s="13">
        <v>1241</v>
      </c>
      <c r="FE124" s="16" t="s">
        <v>129</v>
      </c>
      <c r="FF124" s="13">
        <v>2</v>
      </c>
      <c r="FG124" s="13">
        <v>2</v>
      </c>
      <c r="FH124" s="13">
        <v>3</v>
      </c>
      <c r="FI124" s="13">
        <v>3</v>
      </c>
      <c r="FJ124" s="13">
        <v>1</v>
      </c>
      <c r="FK124" s="13">
        <v>3</v>
      </c>
      <c r="FL124" s="13">
        <v>2</v>
      </c>
      <c r="FM124" s="13">
        <v>6</v>
      </c>
      <c r="FN124" s="13">
        <v>6</v>
      </c>
      <c r="FO124" s="13">
        <v>5</v>
      </c>
      <c r="FP124" s="13">
        <v>3</v>
      </c>
      <c r="FQ124" s="13">
        <v>8</v>
      </c>
      <c r="FR124" s="13">
        <v>6</v>
      </c>
      <c r="FS124" s="13">
        <v>4</v>
      </c>
      <c r="FT124" s="13">
        <v>1</v>
      </c>
      <c r="FU124" s="13">
        <v>9</v>
      </c>
      <c r="FV124" s="13">
        <v>15</v>
      </c>
      <c r="FW124" s="13">
        <v>4</v>
      </c>
      <c r="FX124" s="13">
        <v>12</v>
      </c>
      <c r="FY124" s="13">
        <v>16</v>
      </c>
      <c r="FZ124" s="13">
        <v>21</v>
      </c>
      <c r="GA124" s="13">
        <v>17</v>
      </c>
      <c r="GB124" s="13">
        <v>23</v>
      </c>
      <c r="GC124" s="13">
        <v>23</v>
      </c>
      <c r="GD124" s="13">
        <v>23</v>
      </c>
      <c r="GE124" s="13">
        <v>31</v>
      </c>
      <c r="GF124" s="13">
        <v>18</v>
      </c>
      <c r="GG124" s="13">
        <v>28</v>
      </c>
      <c r="GH124" s="13">
        <v>23</v>
      </c>
      <c r="GI124" s="13">
        <v>29</v>
      </c>
      <c r="GJ124" s="13">
        <v>27</v>
      </c>
      <c r="GK124" s="13">
        <v>21</v>
      </c>
      <c r="GL124" s="13">
        <v>25</v>
      </c>
      <c r="GM124" s="13">
        <v>20</v>
      </c>
      <c r="GN124" s="13">
        <v>34</v>
      </c>
      <c r="GO124" s="13">
        <v>23</v>
      </c>
      <c r="GP124" s="13">
        <v>26</v>
      </c>
      <c r="GQ124" s="13">
        <v>24</v>
      </c>
      <c r="GR124" s="13">
        <v>25</v>
      </c>
      <c r="GS124" s="13">
        <v>29</v>
      </c>
      <c r="GT124" s="13">
        <v>27</v>
      </c>
      <c r="GU124" s="13">
        <v>31</v>
      </c>
      <c r="GV124" s="13">
        <v>24</v>
      </c>
      <c r="GW124" s="13">
        <v>31</v>
      </c>
      <c r="GX124" s="13">
        <v>22</v>
      </c>
      <c r="GY124" s="13">
        <v>28</v>
      </c>
      <c r="GZ124" s="13">
        <v>14</v>
      </c>
      <c r="HA124" s="13">
        <v>24</v>
      </c>
      <c r="HB124" s="13">
        <v>19</v>
      </c>
      <c r="HC124" s="13">
        <v>18</v>
      </c>
      <c r="HD124" s="13">
        <v>21</v>
      </c>
      <c r="HE124" s="13">
        <v>12</v>
      </c>
      <c r="HF124" s="13">
        <v>15</v>
      </c>
      <c r="HG124" s="13">
        <v>17</v>
      </c>
      <c r="HH124" s="13">
        <v>15</v>
      </c>
      <c r="HI124" s="13">
        <v>22</v>
      </c>
      <c r="HJ124" s="13">
        <v>21</v>
      </c>
      <c r="HK124" s="13">
        <v>18</v>
      </c>
      <c r="HL124" s="13">
        <v>15</v>
      </c>
      <c r="HM124" s="13">
        <v>12</v>
      </c>
      <c r="HN124" s="13">
        <v>10</v>
      </c>
      <c r="HO124" s="13">
        <v>12</v>
      </c>
      <c r="HP124" s="13">
        <v>11</v>
      </c>
      <c r="HQ124" s="13">
        <v>8</v>
      </c>
      <c r="HR124" s="13">
        <v>11</v>
      </c>
      <c r="HS124" s="13">
        <v>8</v>
      </c>
      <c r="HT124" s="13">
        <v>10</v>
      </c>
      <c r="HU124" s="13">
        <v>9</v>
      </c>
      <c r="HV124" s="13">
        <v>5</v>
      </c>
      <c r="HW124" s="13">
        <v>10</v>
      </c>
      <c r="HX124" s="13">
        <v>12</v>
      </c>
      <c r="HY124" s="13">
        <v>5</v>
      </c>
      <c r="HZ124" s="13">
        <v>2</v>
      </c>
      <c r="IA124" s="13">
        <v>6</v>
      </c>
      <c r="IB124" s="13">
        <v>6</v>
      </c>
      <c r="IC124" s="13">
        <v>4</v>
      </c>
      <c r="ID124" s="13">
        <v>3</v>
      </c>
      <c r="IE124" s="13">
        <v>5</v>
      </c>
      <c r="IF124" s="13">
        <v>1</v>
      </c>
      <c r="IG124" s="13">
        <v>4</v>
      </c>
      <c r="IH124" s="13">
        <v>1</v>
      </c>
      <c r="II124" s="13">
        <v>6</v>
      </c>
      <c r="IJ124" s="13">
        <v>2</v>
      </c>
      <c r="IK124" s="13">
        <v>3</v>
      </c>
      <c r="IL124" s="13">
        <v>1</v>
      </c>
      <c r="IM124" s="13">
        <v>3</v>
      </c>
      <c r="IN124" s="13">
        <v>1</v>
      </c>
      <c r="IO124" s="13">
        <v>1</v>
      </c>
      <c r="IP124" s="13">
        <v>2</v>
      </c>
      <c r="IQ124" s="13"/>
      <c r="IR124" s="13"/>
      <c r="IS124" s="13"/>
      <c r="IT124" s="13">
        <v>1</v>
      </c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57">
        <v>1170</v>
      </c>
      <c r="JJ124" s="13">
        <v>1</v>
      </c>
      <c r="JK124" s="13">
        <v>2</v>
      </c>
      <c r="JL124" s="13"/>
      <c r="JM124" s="13"/>
      <c r="JN124" s="13"/>
      <c r="JO124" s="13"/>
      <c r="JP124" s="13"/>
      <c r="JQ124" s="13"/>
      <c r="JR124" s="13"/>
      <c r="JS124" s="13">
        <v>1</v>
      </c>
      <c r="JT124" s="13">
        <v>1</v>
      </c>
      <c r="JU124" s="13"/>
      <c r="JV124" s="13"/>
      <c r="JW124" s="13"/>
      <c r="JX124" s="13"/>
      <c r="JY124" s="13"/>
      <c r="JZ124" s="13"/>
      <c r="KA124" s="13"/>
      <c r="KB124" s="13"/>
      <c r="KC124" s="13">
        <v>1</v>
      </c>
      <c r="KD124" s="13"/>
      <c r="KE124" s="13"/>
      <c r="KF124" s="13"/>
      <c r="KG124" s="13">
        <v>1</v>
      </c>
      <c r="KH124" s="13"/>
      <c r="KI124" s="13"/>
      <c r="KJ124" s="13"/>
      <c r="KK124" s="13"/>
      <c r="KL124" s="13"/>
      <c r="KM124" s="13"/>
      <c r="KN124" s="13">
        <v>1</v>
      </c>
      <c r="KO124" s="13">
        <v>1</v>
      </c>
      <c r="KP124" s="13">
        <v>1</v>
      </c>
      <c r="KQ124" s="13">
        <v>3</v>
      </c>
      <c r="KR124" s="13">
        <v>1</v>
      </c>
      <c r="KS124" s="13">
        <v>1</v>
      </c>
      <c r="KT124" s="13">
        <v>1</v>
      </c>
      <c r="KU124" s="13"/>
      <c r="KV124" s="13"/>
      <c r="KW124" s="13"/>
      <c r="KX124" s="13">
        <v>1</v>
      </c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>
        <v>1</v>
      </c>
      <c r="LT124" s="13"/>
      <c r="LU124" s="13"/>
      <c r="LV124" s="13"/>
      <c r="LW124" s="13"/>
      <c r="LX124" s="13"/>
      <c r="LY124" s="13">
        <v>1</v>
      </c>
      <c r="LZ124" s="13"/>
      <c r="MA124" s="13"/>
      <c r="MB124" s="13"/>
      <c r="MC124" s="13">
        <v>1</v>
      </c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>
        <v>1</v>
      </c>
      <c r="MQ124" s="13"/>
      <c r="MR124" s="13"/>
      <c r="MS124" s="13"/>
      <c r="MT124" s="13"/>
      <c r="MU124" s="13"/>
      <c r="MV124" s="13">
        <v>1</v>
      </c>
      <c r="MW124" s="13"/>
      <c r="MX124" s="13"/>
      <c r="MY124" s="13"/>
      <c r="MZ124" s="13">
        <v>1</v>
      </c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57">
        <v>23</v>
      </c>
      <c r="NO124" s="13">
        <v>1193</v>
      </c>
    </row>
    <row r="125" spans="1:379">
      <c r="A125" s="8" t="s">
        <v>136</v>
      </c>
      <c r="B125" s="235">
        <f t="shared" si="149"/>
        <v>46</v>
      </c>
      <c r="C125" s="235">
        <f t="shared" si="150"/>
        <v>48</v>
      </c>
      <c r="D125" s="235">
        <f t="shared" si="151"/>
        <v>107</v>
      </c>
      <c r="E125" s="235">
        <f t="shared" si="152"/>
        <v>100</v>
      </c>
      <c r="F125" s="235">
        <f t="shared" si="153"/>
        <v>281</v>
      </c>
      <c r="G125" s="235">
        <f t="shared" si="154"/>
        <v>331</v>
      </c>
      <c r="H125" s="235">
        <f t="shared" si="155"/>
        <v>335</v>
      </c>
      <c r="I125" s="235">
        <f t="shared" si="156"/>
        <v>375</v>
      </c>
      <c r="J125" s="235">
        <f t="shared" si="157"/>
        <v>269</v>
      </c>
      <c r="K125" s="235">
        <f t="shared" si="158"/>
        <v>349</v>
      </c>
      <c r="L125" s="235">
        <f t="shared" si="159"/>
        <v>211</v>
      </c>
      <c r="M125" s="235">
        <f t="shared" si="160"/>
        <v>238</v>
      </c>
      <c r="N125" s="235">
        <f t="shared" si="161"/>
        <v>119</v>
      </c>
      <c r="O125" s="235">
        <f t="shared" si="162"/>
        <v>124</v>
      </c>
      <c r="P125" s="235">
        <f t="shared" si="163"/>
        <v>82</v>
      </c>
      <c r="Q125" s="235">
        <f t="shared" si="164"/>
        <v>71</v>
      </c>
      <c r="R125" s="235">
        <f t="shared" si="165"/>
        <v>28</v>
      </c>
      <c r="S125" s="235">
        <f t="shared" si="166"/>
        <v>42</v>
      </c>
      <c r="T125" s="235">
        <f t="shared" si="167"/>
        <v>8</v>
      </c>
      <c r="U125" s="235">
        <f t="shared" si="168"/>
        <v>10</v>
      </c>
      <c r="W125" s="16" t="s">
        <v>130</v>
      </c>
      <c r="X125" s="616">
        <f t="shared" si="169"/>
        <v>11</v>
      </c>
      <c r="Y125" s="616">
        <f t="shared" si="170"/>
        <v>8</v>
      </c>
      <c r="Z125" s="616">
        <f t="shared" si="171"/>
        <v>29</v>
      </c>
      <c r="AA125" s="616">
        <f t="shared" si="172"/>
        <v>27</v>
      </c>
      <c r="AB125" s="616">
        <f t="shared" si="173"/>
        <v>61</v>
      </c>
      <c r="AC125" s="616">
        <f t="shared" si="174"/>
        <v>82</v>
      </c>
      <c r="AD125" s="616">
        <f t="shared" si="175"/>
        <v>70</v>
      </c>
      <c r="AE125" s="616">
        <f t="shared" si="176"/>
        <v>61</v>
      </c>
      <c r="AF125" s="616">
        <f t="shared" si="177"/>
        <v>58</v>
      </c>
      <c r="AG125" s="616">
        <f t="shared" si="178"/>
        <v>70</v>
      </c>
      <c r="AH125" s="616">
        <f t="shared" si="179"/>
        <v>36</v>
      </c>
      <c r="AI125" s="616">
        <f t="shared" si="180"/>
        <v>39</v>
      </c>
      <c r="AJ125" s="616">
        <f t="shared" si="181"/>
        <v>23</v>
      </c>
      <c r="AK125" s="616">
        <f t="shared" si="182"/>
        <v>25</v>
      </c>
      <c r="AL125" s="616">
        <f t="shared" si="183"/>
        <v>15</v>
      </c>
      <c r="AM125" s="616">
        <f t="shared" si="184"/>
        <v>7</v>
      </c>
      <c r="AN125" s="616">
        <f t="shared" si="185"/>
        <v>5</v>
      </c>
      <c r="AO125" s="616">
        <f t="shared" si="186"/>
        <v>3</v>
      </c>
      <c r="AP125" s="616">
        <f t="shared" si="187"/>
        <v>1</v>
      </c>
      <c r="AQ125" s="616">
        <f t="shared" si="188"/>
        <v>1</v>
      </c>
      <c r="AR125" s="616">
        <f t="shared" si="189"/>
        <v>19</v>
      </c>
      <c r="AT125" s="16" t="s">
        <v>130</v>
      </c>
      <c r="AU125" s="13"/>
      <c r="AV125" s="13">
        <v>1</v>
      </c>
      <c r="AW125" s="13"/>
      <c r="AX125" s="13"/>
      <c r="AY125" s="13"/>
      <c r="AZ125" s="13">
        <v>2</v>
      </c>
      <c r="BA125" s="13">
        <v>1</v>
      </c>
      <c r="BB125" s="13">
        <v>1</v>
      </c>
      <c r="BC125" s="13">
        <v>2</v>
      </c>
      <c r="BD125" s="13">
        <v>1</v>
      </c>
      <c r="BE125" s="13">
        <v>3</v>
      </c>
      <c r="BF125" s="13">
        <v>2</v>
      </c>
      <c r="BG125" s="13">
        <v>1</v>
      </c>
      <c r="BH125" s="13">
        <v>3</v>
      </c>
      <c r="BI125" s="13">
        <v>4</v>
      </c>
      <c r="BJ125" s="13">
        <v>2</v>
      </c>
      <c r="BK125" s="13">
        <v>5</v>
      </c>
      <c r="BL125" s="13">
        <v>3</v>
      </c>
      <c r="BM125" s="13">
        <v>2</v>
      </c>
      <c r="BN125" s="13">
        <v>2</v>
      </c>
      <c r="BO125" s="13">
        <v>6</v>
      </c>
      <c r="BP125" s="13">
        <v>11</v>
      </c>
      <c r="BQ125" s="13">
        <v>6</v>
      </c>
      <c r="BR125" s="13">
        <v>9</v>
      </c>
      <c r="BS125" s="13">
        <v>13</v>
      </c>
      <c r="BT125" s="13">
        <v>6</v>
      </c>
      <c r="BU125" s="13">
        <v>9</v>
      </c>
      <c r="BV125" s="13">
        <v>5</v>
      </c>
      <c r="BW125" s="13">
        <v>7</v>
      </c>
      <c r="BX125" s="13">
        <v>10</v>
      </c>
      <c r="BY125" s="13">
        <v>7</v>
      </c>
      <c r="BZ125" s="13">
        <v>5</v>
      </c>
      <c r="CA125" s="13">
        <v>3</v>
      </c>
      <c r="CB125" s="13">
        <v>9</v>
      </c>
      <c r="CC125" s="13">
        <v>7</v>
      </c>
      <c r="CD125" s="13">
        <v>7</v>
      </c>
      <c r="CE125" s="13">
        <v>6</v>
      </c>
      <c r="CF125" s="13">
        <v>4</v>
      </c>
      <c r="CG125" s="13">
        <v>8</v>
      </c>
      <c r="CH125" s="13">
        <v>5</v>
      </c>
      <c r="CI125" s="13">
        <v>3</v>
      </c>
      <c r="CJ125" s="13">
        <v>9</v>
      </c>
      <c r="CK125" s="13">
        <v>8</v>
      </c>
      <c r="CL125" s="13">
        <v>11</v>
      </c>
      <c r="CM125" s="13">
        <v>9</v>
      </c>
      <c r="CN125" s="13">
        <v>4</v>
      </c>
      <c r="CO125" s="13">
        <v>9</v>
      </c>
      <c r="CP125" s="13">
        <v>5</v>
      </c>
      <c r="CQ125" s="13">
        <v>3</v>
      </c>
      <c r="CR125" s="13">
        <v>9</v>
      </c>
      <c r="CS125" s="13">
        <v>5</v>
      </c>
      <c r="CT125" s="13">
        <v>3</v>
      </c>
      <c r="CU125" s="13">
        <v>2</v>
      </c>
      <c r="CV125" s="13">
        <v>4</v>
      </c>
      <c r="CW125" s="13">
        <v>3</v>
      </c>
      <c r="CX125" s="13">
        <v>7</v>
      </c>
      <c r="CY125" s="13">
        <v>4</v>
      </c>
      <c r="CZ125" s="13">
        <v>1</v>
      </c>
      <c r="DA125" s="13">
        <v>8</v>
      </c>
      <c r="DB125" s="13">
        <v>2</v>
      </c>
      <c r="DC125" s="13">
        <v>3</v>
      </c>
      <c r="DD125" s="13">
        <v>3</v>
      </c>
      <c r="DE125" s="13">
        <v>3</v>
      </c>
      <c r="DF125" s="13">
        <v>2</v>
      </c>
      <c r="DG125" s="13">
        <v>2</v>
      </c>
      <c r="DH125" s="13">
        <v>3</v>
      </c>
      <c r="DI125" s="13">
        <v>3</v>
      </c>
      <c r="DJ125" s="13">
        <v>1</v>
      </c>
      <c r="DK125" s="13">
        <v>3</v>
      </c>
      <c r="DL125" s="13">
        <v>2</v>
      </c>
      <c r="DM125" s="13">
        <v>2</v>
      </c>
      <c r="DN125" s="13"/>
      <c r="DO125" s="13">
        <v>1</v>
      </c>
      <c r="DP125" s="13"/>
      <c r="DQ125" s="13">
        <v>2</v>
      </c>
      <c r="DR125" s="13"/>
      <c r="DS125" s="13"/>
      <c r="DT125" s="13"/>
      <c r="DU125" s="13">
        <v>2</v>
      </c>
      <c r="DV125" s="13"/>
      <c r="DW125" s="13"/>
      <c r="DX125" s="13">
        <v>1</v>
      </c>
      <c r="DY125" s="13">
        <v>1</v>
      </c>
      <c r="DZ125" s="13"/>
      <c r="EA125" s="13"/>
      <c r="EB125" s="13">
        <v>1</v>
      </c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>
        <v>1</v>
      </c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57">
        <v>323</v>
      </c>
      <c r="FD125" s="13">
        <v>323</v>
      </c>
      <c r="FE125" s="16" t="s">
        <v>130</v>
      </c>
      <c r="FF125" s="13">
        <v>4</v>
      </c>
      <c r="FG125" s="13"/>
      <c r="FH125" s="13">
        <v>2</v>
      </c>
      <c r="FI125" s="13"/>
      <c r="FJ125" s="13">
        <v>2</v>
      </c>
      <c r="FK125" s="13">
        <v>1</v>
      </c>
      <c r="FL125" s="13">
        <v>1</v>
      </c>
      <c r="FM125" s="13">
        <v>1</v>
      </c>
      <c r="FN125" s="13"/>
      <c r="FO125" s="13"/>
      <c r="FP125" s="13">
        <v>2</v>
      </c>
      <c r="FQ125" s="13">
        <v>2</v>
      </c>
      <c r="FR125" s="13">
        <v>5</v>
      </c>
      <c r="FS125" s="13">
        <v>6</v>
      </c>
      <c r="FT125" s="13">
        <v>2</v>
      </c>
      <c r="FU125" s="13">
        <v>1</v>
      </c>
      <c r="FV125" s="13">
        <v>1</v>
      </c>
      <c r="FW125" s="13">
        <v>3</v>
      </c>
      <c r="FX125" s="13">
        <v>3</v>
      </c>
      <c r="FY125" s="13">
        <v>4</v>
      </c>
      <c r="FZ125" s="13">
        <v>4</v>
      </c>
      <c r="GA125" s="13">
        <v>8</v>
      </c>
      <c r="GB125" s="13"/>
      <c r="GC125" s="13">
        <v>7</v>
      </c>
      <c r="GD125" s="13">
        <v>8</v>
      </c>
      <c r="GE125" s="13">
        <v>6</v>
      </c>
      <c r="GF125" s="13">
        <v>9</v>
      </c>
      <c r="GG125" s="13">
        <v>6</v>
      </c>
      <c r="GH125" s="13">
        <v>9</v>
      </c>
      <c r="GI125" s="13">
        <v>4</v>
      </c>
      <c r="GJ125" s="13">
        <v>10</v>
      </c>
      <c r="GK125" s="13">
        <v>9</v>
      </c>
      <c r="GL125" s="13">
        <v>9</v>
      </c>
      <c r="GM125" s="13">
        <v>8</v>
      </c>
      <c r="GN125" s="13">
        <v>10</v>
      </c>
      <c r="GO125" s="13">
        <v>5</v>
      </c>
      <c r="GP125" s="13">
        <v>4</v>
      </c>
      <c r="GQ125" s="13">
        <v>5</v>
      </c>
      <c r="GR125" s="13">
        <v>2</v>
      </c>
      <c r="GS125" s="13">
        <v>8</v>
      </c>
      <c r="GT125" s="13">
        <v>9</v>
      </c>
      <c r="GU125" s="13">
        <v>3</v>
      </c>
      <c r="GV125" s="13">
        <v>3</v>
      </c>
      <c r="GW125" s="13">
        <v>10</v>
      </c>
      <c r="GX125" s="13">
        <v>6</v>
      </c>
      <c r="GY125" s="13">
        <v>9</v>
      </c>
      <c r="GZ125" s="13">
        <v>3</v>
      </c>
      <c r="HA125" s="13">
        <v>5</v>
      </c>
      <c r="HB125" s="13">
        <v>3</v>
      </c>
      <c r="HC125" s="13">
        <v>7</v>
      </c>
      <c r="HD125" s="13">
        <v>2</v>
      </c>
      <c r="HE125" s="13">
        <v>4</v>
      </c>
      <c r="HF125" s="13">
        <v>4</v>
      </c>
      <c r="HG125" s="13">
        <v>3</v>
      </c>
      <c r="HH125" s="13">
        <v>7</v>
      </c>
      <c r="HI125" s="13">
        <v>3</v>
      </c>
      <c r="HJ125" s="13">
        <v>4</v>
      </c>
      <c r="HK125" s="13">
        <v>4</v>
      </c>
      <c r="HL125" s="13">
        <v>2</v>
      </c>
      <c r="HM125" s="13">
        <v>3</v>
      </c>
      <c r="HN125" s="13">
        <v>4</v>
      </c>
      <c r="HO125" s="13">
        <v>2</v>
      </c>
      <c r="HP125" s="13">
        <v>2</v>
      </c>
      <c r="HQ125" s="13">
        <v>2</v>
      </c>
      <c r="HR125" s="13">
        <v>2</v>
      </c>
      <c r="HS125" s="13">
        <v>2</v>
      </c>
      <c r="HT125" s="13">
        <v>1</v>
      </c>
      <c r="HU125" s="13">
        <v>3</v>
      </c>
      <c r="HV125" s="13">
        <v>3</v>
      </c>
      <c r="HW125" s="13">
        <v>2</v>
      </c>
      <c r="HX125" s="13">
        <v>2</v>
      </c>
      <c r="HY125" s="13">
        <v>2</v>
      </c>
      <c r="HZ125" s="13">
        <v>3</v>
      </c>
      <c r="IA125" s="13">
        <v>1</v>
      </c>
      <c r="IB125" s="13">
        <v>1</v>
      </c>
      <c r="IC125" s="13">
        <v>2</v>
      </c>
      <c r="ID125" s="13">
        <v>1</v>
      </c>
      <c r="IE125" s="13">
        <v>1</v>
      </c>
      <c r="IF125" s="13">
        <v>1</v>
      </c>
      <c r="IG125" s="13">
        <v>1</v>
      </c>
      <c r="IH125" s="13">
        <v>1</v>
      </c>
      <c r="II125" s="13"/>
      <c r="IJ125" s="13">
        <v>2</v>
      </c>
      <c r="IK125" s="13"/>
      <c r="IL125" s="13"/>
      <c r="IM125" s="13">
        <v>2</v>
      </c>
      <c r="IN125" s="13"/>
      <c r="IO125" s="13"/>
      <c r="IP125" s="13"/>
      <c r="IQ125" s="13"/>
      <c r="IR125" s="13"/>
      <c r="IS125" s="13"/>
      <c r="IT125" s="13"/>
      <c r="IU125" s="13"/>
      <c r="IV125" s="13">
        <v>1</v>
      </c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57">
        <v>309</v>
      </c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>
        <v>1</v>
      </c>
      <c r="KB125" s="13">
        <v>1</v>
      </c>
      <c r="KC125" s="13">
        <v>1</v>
      </c>
      <c r="KD125" s="13"/>
      <c r="KE125" s="13"/>
      <c r="KF125" s="13"/>
      <c r="KG125" s="13">
        <v>1</v>
      </c>
      <c r="KH125" s="13"/>
      <c r="KI125" s="13"/>
      <c r="KJ125" s="13">
        <v>1</v>
      </c>
      <c r="KK125" s="13"/>
      <c r="KL125" s="13"/>
      <c r="KM125" s="13"/>
      <c r="KN125" s="13"/>
      <c r="KO125" s="13">
        <v>2</v>
      </c>
      <c r="KP125" s="13"/>
      <c r="KQ125" s="13"/>
      <c r="KR125" s="13"/>
      <c r="KS125" s="13"/>
      <c r="KT125" s="13"/>
      <c r="KU125" s="13"/>
      <c r="KV125" s="13"/>
      <c r="KW125" s="13"/>
      <c r="KX125" s="13">
        <v>1</v>
      </c>
      <c r="KY125" s="13"/>
      <c r="KZ125" s="13"/>
      <c r="LA125" s="13"/>
      <c r="LB125" s="13">
        <v>2</v>
      </c>
      <c r="LC125" s="13">
        <v>1</v>
      </c>
      <c r="LD125" s="13"/>
      <c r="LE125" s="13">
        <v>1</v>
      </c>
      <c r="LF125" s="13"/>
      <c r="LG125" s="13"/>
      <c r="LH125" s="13"/>
      <c r="LI125" s="13"/>
      <c r="LJ125" s="13">
        <v>1</v>
      </c>
      <c r="LK125" s="13">
        <v>1</v>
      </c>
      <c r="LL125" s="13"/>
      <c r="LM125" s="13">
        <v>1</v>
      </c>
      <c r="LN125" s="13"/>
      <c r="LO125" s="13">
        <v>1</v>
      </c>
      <c r="LP125" s="13"/>
      <c r="LQ125" s="13">
        <v>1</v>
      </c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>
        <v>1</v>
      </c>
      <c r="MC125" s="13"/>
      <c r="MD125" s="13">
        <v>1</v>
      </c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57">
        <v>19</v>
      </c>
      <c r="NO125" s="13">
        <v>328</v>
      </c>
    </row>
    <row r="126" spans="1:379">
      <c r="A126" s="8" t="s">
        <v>212</v>
      </c>
      <c r="B126" s="235">
        <f t="shared" si="149"/>
        <v>67</v>
      </c>
      <c r="C126" s="235">
        <f t="shared" si="150"/>
        <v>70</v>
      </c>
      <c r="D126" s="235">
        <f t="shared" si="151"/>
        <v>136</v>
      </c>
      <c r="E126" s="235">
        <f t="shared" si="152"/>
        <v>155</v>
      </c>
      <c r="F126" s="235">
        <f t="shared" si="153"/>
        <v>347</v>
      </c>
      <c r="G126" s="235">
        <f t="shared" si="154"/>
        <v>405</v>
      </c>
      <c r="H126" s="235">
        <f t="shared" si="155"/>
        <v>370</v>
      </c>
      <c r="I126" s="235">
        <f t="shared" si="156"/>
        <v>451</v>
      </c>
      <c r="J126" s="235">
        <f t="shared" si="157"/>
        <v>374</v>
      </c>
      <c r="K126" s="235">
        <f t="shared" si="158"/>
        <v>449</v>
      </c>
      <c r="L126" s="235">
        <f t="shared" si="159"/>
        <v>318</v>
      </c>
      <c r="M126" s="235">
        <f t="shared" si="160"/>
        <v>334</v>
      </c>
      <c r="N126" s="235">
        <f t="shared" si="161"/>
        <v>209</v>
      </c>
      <c r="O126" s="235">
        <f t="shared" si="162"/>
        <v>221</v>
      </c>
      <c r="P126" s="235">
        <f t="shared" si="163"/>
        <v>131</v>
      </c>
      <c r="Q126" s="235">
        <f t="shared" si="164"/>
        <v>132</v>
      </c>
      <c r="R126" s="235">
        <f t="shared" si="165"/>
        <v>56</v>
      </c>
      <c r="S126" s="235">
        <f t="shared" si="166"/>
        <v>65</v>
      </c>
      <c r="T126" s="235">
        <f t="shared" si="167"/>
        <v>10</v>
      </c>
      <c r="U126" s="235">
        <f t="shared" si="168"/>
        <v>27</v>
      </c>
      <c r="W126" s="16" t="s">
        <v>210</v>
      </c>
      <c r="X126" s="616">
        <f t="shared" si="169"/>
        <v>408</v>
      </c>
      <c r="Y126" s="616">
        <f t="shared" si="170"/>
        <v>381</v>
      </c>
      <c r="Z126" s="616">
        <f t="shared" si="171"/>
        <v>1274</v>
      </c>
      <c r="AA126" s="616">
        <f t="shared" si="172"/>
        <v>1324</v>
      </c>
      <c r="AB126" s="616">
        <f t="shared" si="173"/>
        <v>3837</v>
      </c>
      <c r="AC126" s="616">
        <f t="shared" si="174"/>
        <v>3795</v>
      </c>
      <c r="AD126" s="616">
        <f t="shared" si="175"/>
        <v>4319</v>
      </c>
      <c r="AE126" s="616">
        <f t="shared" si="176"/>
        <v>4200</v>
      </c>
      <c r="AF126" s="616">
        <f t="shared" si="177"/>
        <v>3974</v>
      </c>
      <c r="AG126" s="616">
        <f t="shared" si="178"/>
        <v>3753</v>
      </c>
      <c r="AH126" s="616">
        <f t="shared" si="179"/>
        <v>2795</v>
      </c>
      <c r="AI126" s="616">
        <f t="shared" si="180"/>
        <v>2703</v>
      </c>
      <c r="AJ126" s="616">
        <f t="shared" si="181"/>
        <v>1609</v>
      </c>
      <c r="AK126" s="616">
        <f t="shared" si="182"/>
        <v>1537</v>
      </c>
      <c r="AL126" s="616">
        <f t="shared" si="183"/>
        <v>839</v>
      </c>
      <c r="AM126" s="616">
        <f t="shared" si="184"/>
        <v>878</v>
      </c>
      <c r="AN126" s="616">
        <f t="shared" si="185"/>
        <v>339</v>
      </c>
      <c r="AO126" s="616">
        <f t="shared" si="186"/>
        <v>535</v>
      </c>
      <c r="AP126" s="616">
        <f t="shared" si="187"/>
        <v>83</v>
      </c>
      <c r="AQ126" s="616">
        <f t="shared" si="188"/>
        <v>222</v>
      </c>
      <c r="AR126" s="616">
        <f t="shared" si="189"/>
        <v>349</v>
      </c>
      <c r="AT126" s="16" t="s">
        <v>210</v>
      </c>
      <c r="AU126" s="13">
        <v>18</v>
      </c>
      <c r="AV126" s="13">
        <v>53</v>
      </c>
      <c r="AW126" s="13">
        <v>45</v>
      </c>
      <c r="AX126" s="13">
        <v>34</v>
      </c>
      <c r="AY126" s="13">
        <v>28</v>
      </c>
      <c r="AZ126" s="13">
        <v>34</v>
      </c>
      <c r="BA126" s="13">
        <v>32</v>
      </c>
      <c r="BB126" s="13">
        <v>47</v>
      </c>
      <c r="BC126" s="13">
        <v>46</v>
      </c>
      <c r="BD126" s="13">
        <v>44</v>
      </c>
      <c r="BE126" s="13">
        <v>55</v>
      </c>
      <c r="BF126" s="13">
        <v>68</v>
      </c>
      <c r="BG126" s="13">
        <v>77</v>
      </c>
      <c r="BH126" s="13">
        <v>83</v>
      </c>
      <c r="BI126" s="13">
        <v>78</v>
      </c>
      <c r="BJ126" s="13">
        <v>137</v>
      </c>
      <c r="BK126" s="13">
        <v>156</v>
      </c>
      <c r="BL126" s="13">
        <v>172</v>
      </c>
      <c r="BM126" s="13">
        <v>250</v>
      </c>
      <c r="BN126" s="13">
        <v>248</v>
      </c>
      <c r="BO126" s="13">
        <v>276</v>
      </c>
      <c r="BP126" s="13">
        <v>314</v>
      </c>
      <c r="BQ126" s="13">
        <v>331</v>
      </c>
      <c r="BR126" s="13">
        <v>378</v>
      </c>
      <c r="BS126" s="13">
        <v>363</v>
      </c>
      <c r="BT126" s="13">
        <v>409</v>
      </c>
      <c r="BU126" s="13">
        <v>407</v>
      </c>
      <c r="BV126" s="13">
        <v>436</v>
      </c>
      <c r="BW126" s="13">
        <v>427</v>
      </c>
      <c r="BX126" s="13">
        <v>454</v>
      </c>
      <c r="BY126" s="13">
        <v>451</v>
      </c>
      <c r="BZ126" s="13">
        <v>439</v>
      </c>
      <c r="CA126" s="13">
        <v>467</v>
      </c>
      <c r="CB126" s="13">
        <v>453</v>
      </c>
      <c r="CC126" s="13">
        <v>445</v>
      </c>
      <c r="CD126" s="13">
        <v>395</v>
      </c>
      <c r="CE126" s="13">
        <v>359</v>
      </c>
      <c r="CF126" s="13">
        <v>413</v>
      </c>
      <c r="CG126" s="13">
        <v>393</v>
      </c>
      <c r="CH126" s="13">
        <v>385</v>
      </c>
      <c r="CI126" s="13">
        <v>430</v>
      </c>
      <c r="CJ126" s="13">
        <v>379</v>
      </c>
      <c r="CK126" s="13">
        <v>436</v>
      </c>
      <c r="CL126" s="13">
        <v>412</v>
      </c>
      <c r="CM126" s="13">
        <v>406</v>
      </c>
      <c r="CN126" s="13">
        <v>380</v>
      </c>
      <c r="CO126" s="13">
        <v>357</v>
      </c>
      <c r="CP126" s="13">
        <v>326</v>
      </c>
      <c r="CQ126" s="13">
        <v>286</v>
      </c>
      <c r="CR126" s="13">
        <v>341</v>
      </c>
      <c r="CS126" s="13">
        <v>331</v>
      </c>
      <c r="CT126" s="13">
        <v>323</v>
      </c>
      <c r="CU126" s="13">
        <v>278</v>
      </c>
      <c r="CV126" s="13">
        <v>290</v>
      </c>
      <c r="CW126" s="13">
        <v>250</v>
      </c>
      <c r="CX126" s="13">
        <v>252</v>
      </c>
      <c r="CY126" s="13">
        <v>251</v>
      </c>
      <c r="CZ126" s="13">
        <v>248</v>
      </c>
      <c r="DA126" s="13">
        <v>242</v>
      </c>
      <c r="DB126" s="13">
        <v>238</v>
      </c>
      <c r="DC126" s="13">
        <v>192</v>
      </c>
      <c r="DD126" s="13">
        <v>184</v>
      </c>
      <c r="DE126" s="13">
        <v>189</v>
      </c>
      <c r="DF126" s="13">
        <v>154</v>
      </c>
      <c r="DG126" s="13">
        <v>163</v>
      </c>
      <c r="DH126" s="13">
        <v>128</v>
      </c>
      <c r="DI126" s="13">
        <v>126</v>
      </c>
      <c r="DJ126" s="13">
        <v>143</v>
      </c>
      <c r="DK126" s="13">
        <v>119</v>
      </c>
      <c r="DL126" s="13">
        <v>139</v>
      </c>
      <c r="DM126" s="13">
        <v>109</v>
      </c>
      <c r="DN126" s="13">
        <v>110</v>
      </c>
      <c r="DO126" s="13">
        <v>99</v>
      </c>
      <c r="DP126" s="13">
        <v>84</v>
      </c>
      <c r="DQ126" s="13">
        <v>75</v>
      </c>
      <c r="DR126" s="13">
        <v>86</v>
      </c>
      <c r="DS126" s="13">
        <v>94</v>
      </c>
      <c r="DT126" s="13">
        <v>77</v>
      </c>
      <c r="DU126" s="13">
        <v>85</v>
      </c>
      <c r="DV126" s="13">
        <v>59</v>
      </c>
      <c r="DW126" s="13">
        <v>45</v>
      </c>
      <c r="DX126" s="13">
        <v>58</v>
      </c>
      <c r="DY126" s="13">
        <v>47</v>
      </c>
      <c r="DZ126" s="13">
        <v>59</v>
      </c>
      <c r="EA126" s="13">
        <v>46</v>
      </c>
      <c r="EB126" s="13">
        <v>60</v>
      </c>
      <c r="EC126" s="13">
        <v>69</v>
      </c>
      <c r="ED126" s="13">
        <v>55</v>
      </c>
      <c r="EE126" s="13">
        <v>54</v>
      </c>
      <c r="EF126" s="13">
        <v>42</v>
      </c>
      <c r="EG126" s="13">
        <v>33</v>
      </c>
      <c r="EH126" s="13">
        <v>47</v>
      </c>
      <c r="EI126" s="13">
        <v>34</v>
      </c>
      <c r="EJ126" s="13">
        <v>21</v>
      </c>
      <c r="EK126" s="13">
        <v>25</v>
      </c>
      <c r="EL126" s="13">
        <v>16</v>
      </c>
      <c r="EM126" s="13">
        <v>15</v>
      </c>
      <c r="EN126" s="13">
        <v>8</v>
      </c>
      <c r="EO126" s="13">
        <v>7</v>
      </c>
      <c r="EP126" s="13">
        <v>8</v>
      </c>
      <c r="EQ126" s="13">
        <v>5</v>
      </c>
      <c r="ER126" s="13">
        <v>1</v>
      </c>
      <c r="ES126" s="13"/>
      <c r="ET126" s="13">
        <v>1</v>
      </c>
      <c r="EU126" s="13"/>
      <c r="EV126" s="13">
        <v>1</v>
      </c>
      <c r="EW126" s="13"/>
      <c r="EX126" s="13"/>
      <c r="EY126" s="13"/>
      <c r="EZ126" s="13"/>
      <c r="FA126" s="13"/>
      <c r="FB126" s="13"/>
      <c r="FC126" s="57">
        <v>19328</v>
      </c>
      <c r="FD126" s="13">
        <v>19328</v>
      </c>
      <c r="FE126" s="16" t="s">
        <v>210</v>
      </c>
      <c r="FF126" s="13">
        <v>16</v>
      </c>
      <c r="FG126" s="13">
        <v>52</v>
      </c>
      <c r="FH126" s="13">
        <v>49</v>
      </c>
      <c r="FI126" s="13">
        <v>44</v>
      </c>
      <c r="FJ126" s="13">
        <v>32</v>
      </c>
      <c r="FK126" s="13">
        <v>41</v>
      </c>
      <c r="FL126" s="13">
        <v>40</v>
      </c>
      <c r="FM126" s="13">
        <v>37</v>
      </c>
      <c r="FN126" s="13">
        <v>45</v>
      </c>
      <c r="FO126" s="13">
        <v>52</v>
      </c>
      <c r="FP126" s="13">
        <v>60</v>
      </c>
      <c r="FQ126" s="13">
        <v>60</v>
      </c>
      <c r="FR126" s="13">
        <v>77</v>
      </c>
      <c r="FS126" s="13">
        <v>80</v>
      </c>
      <c r="FT126" s="13">
        <v>83</v>
      </c>
      <c r="FU126" s="13">
        <v>114</v>
      </c>
      <c r="FV126" s="13">
        <v>147</v>
      </c>
      <c r="FW126" s="13">
        <v>175</v>
      </c>
      <c r="FX126" s="13">
        <v>232</v>
      </c>
      <c r="FY126" s="13">
        <v>246</v>
      </c>
      <c r="FZ126" s="13">
        <v>318</v>
      </c>
      <c r="GA126" s="13">
        <v>311</v>
      </c>
      <c r="GB126" s="13">
        <v>314</v>
      </c>
      <c r="GC126" s="13">
        <v>352</v>
      </c>
      <c r="GD126" s="13">
        <v>400</v>
      </c>
      <c r="GE126" s="13">
        <v>435</v>
      </c>
      <c r="GF126" s="13">
        <v>415</v>
      </c>
      <c r="GG126" s="13">
        <v>425</v>
      </c>
      <c r="GH126" s="13">
        <v>418</v>
      </c>
      <c r="GI126" s="13">
        <v>449</v>
      </c>
      <c r="GJ126" s="13">
        <v>457</v>
      </c>
      <c r="GK126" s="13">
        <v>464</v>
      </c>
      <c r="GL126" s="13">
        <v>444</v>
      </c>
      <c r="GM126" s="13">
        <v>435</v>
      </c>
      <c r="GN126" s="13">
        <v>447</v>
      </c>
      <c r="GO126" s="13">
        <v>421</v>
      </c>
      <c r="GP126" s="13">
        <v>429</v>
      </c>
      <c r="GQ126" s="13">
        <v>406</v>
      </c>
      <c r="GR126" s="13">
        <v>409</v>
      </c>
      <c r="GS126" s="13">
        <v>407</v>
      </c>
      <c r="GT126" s="13">
        <v>424</v>
      </c>
      <c r="GU126" s="13">
        <v>461</v>
      </c>
      <c r="GV126" s="13">
        <v>408</v>
      </c>
      <c r="GW126" s="13">
        <v>428</v>
      </c>
      <c r="GX126" s="13">
        <v>449</v>
      </c>
      <c r="GY126" s="13">
        <v>375</v>
      </c>
      <c r="GZ126" s="13">
        <v>378</v>
      </c>
      <c r="HA126" s="13">
        <v>353</v>
      </c>
      <c r="HB126" s="13">
        <v>360</v>
      </c>
      <c r="HC126" s="13">
        <v>338</v>
      </c>
      <c r="HD126" s="13">
        <v>340</v>
      </c>
      <c r="HE126" s="13">
        <v>323</v>
      </c>
      <c r="HF126" s="13">
        <v>302</v>
      </c>
      <c r="HG126" s="13">
        <v>306</v>
      </c>
      <c r="HH126" s="13">
        <v>304</v>
      </c>
      <c r="HI126" s="13">
        <v>248</v>
      </c>
      <c r="HJ126" s="13">
        <v>267</v>
      </c>
      <c r="HK126" s="13">
        <v>241</v>
      </c>
      <c r="HL126" s="13">
        <v>248</v>
      </c>
      <c r="HM126" s="13">
        <v>216</v>
      </c>
      <c r="HN126" s="13">
        <v>209</v>
      </c>
      <c r="HO126" s="13">
        <v>192</v>
      </c>
      <c r="HP126" s="13">
        <v>181</v>
      </c>
      <c r="HQ126" s="13">
        <v>173</v>
      </c>
      <c r="HR126" s="13">
        <v>162</v>
      </c>
      <c r="HS126" s="13">
        <v>155</v>
      </c>
      <c r="HT126" s="13">
        <v>128</v>
      </c>
      <c r="HU126" s="13">
        <v>135</v>
      </c>
      <c r="HV126" s="13">
        <v>137</v>
      </c>
      <c r="HW126" s="13">
        <v>137</v>
      </c>
      <c r="HX126" s="13">
        <v>123</v>
      </c>
      <c r="HY126" s="13">
        <v>103</v>
      </c>
      <c r="HZ126" s="13">
        <v>82</v>
      </c>
      <c r="IA126" s="13">
        <v>108</v>
      </c>
      <c r="IB126" s="13">
        <v>89</v>
      </c>
      <c r="IC126" s="13">
        <v>68</v>
      </c>
      <c r="ID126" s="13">
        <v>87</v>
      </c>
      <c r="IE126" s="13">
        <v>76</v>
      </c>
      <c r="IF126" s="13">
        <v>48</v>
      </c>
      <c r="IG126" s="13">
        <v>55</v>
      </c>
      <c r="IH126" s="13">
        <v>49</v>
      </c>
      <c r="II126" s="13">
        <v>45</v>
      </c>
      <c r="IJ126" s="13">
        <v>43</v>
      </c>
      <c r="IK126" s="13">
        <v>30</v>
      </c>
      <c r="IL126" s="13">
        <v>28</v>
      </c>
      <c r="IM126" s="13">
        <v>33</v>
      </c>
      <c r="IN126" s="13">
        <v>39</v>
      </c>
      <c r="IO126" s="13">
        <v>20</v>
      </c>
      <c r="IP126" s="13">
        <v>21</v>
      </c>
      <c r="IQ126" s="13">
        <v>31</v>
      </c>
      <c r="IR126" s="13">
        <v>19</v>
      </c>
      <c r="IS126" s="13">
        <v>9</v>
      </c>
      <c r="IT126" s="13">
        <v>14</v>
      </c>
      <c r="IU126" s="13">
        <v>12</v>
      </c>
      <c r="IV126" s="13">
        <v>9</v>
      </c>
      <c r="IW126" s="13">
        <v>9</v>
      </c>
      <c r="IX126" s="13">
        <v>5</v>
      </c>
      <c r="IY126" s="13">
        <v>3</v>
      </c>
      <c r="IZ126" s="13">
        <v>1</v>
      </c>
      <c r="JA126" s="13">
        <v>2</v>
      </c>
      <c r="JB126" s="13"/>
      <c r="JC126" s="13"/>
      <c r="JD126" s="13"/>
      <c r="JE126" s="13"/>
      <c r="JF126" s="13"/>
      <c r="JG126" s="13"/>
      <c r="JH126" s="13">
        <v>2</v>
      </c>
      <c r="JI126" s="57">
        <v>19479</v>
      </c>
      <c r="JJ126" s="13">
        <v>4</v>
      </c>
      <c r="JK126" s="13">
        <v>13</v>
      </c>
      <c r="JL126" s="13">
        <v>2</v>
      </c>
      <c r="JM126" s="13">
        <v>1</v>
      </c>
      <c r="JN126" s="13"/>
      <c r="JO126" s="13"/>
      <c r="JP126" s="13">
        <v>1</v>
      </c>
      <c r="JQ126" s="13"/>
      <c r="JR126" s="13"/>
      <c r="JS126" s="13">
        <v>5</v>
      </c>
      <c r="JT126" s="13">
        <v>3</v>
      </c>
      <c r="JU126" s="13">
        <v>1</v>
      </c>
      <c r="JV126" s="13">
        <v>3</v>
      </c>
      <c r="JW126" s="13"/>
      <c r="JX126" s="13"/>
      <c r="JY126" s="13">
        <v>4</v>
      </c>
      <c r="JZ126" s="13">
        <v>2</v>
      </c>
      <c r="KA126" s="13">
        <v>3</v>
      </c>
      <c r="KB126" s="13">
        <v>2</v>
      </c>
      <c r="KC126" s="13">
        <v>3</v>
      </c>
      <c r="KD126" s="13">
        <v>3</v>
      </c>
      <c r="KE126" s="13">
        <v>5</v>
      </c>
      <c r="KF126" s="13">
        <v>4</v>
      </c>
      <c r="KG126" s="13">
        <v>1</v>
      </c>
      <c r="KH126" s="13">
        <v>7</v>
      </c>
      <c r="KI126" s="13">
        <v>5</v>
      </c>
      <c r="KJ126" s="13">
        <v>7</v>
      </c>
      <c r="KK126" s="13">
        <v>5</v>
      </c>
      <c r="KL126" s="13">
        <v>9</v>
      </c>
      <c r="KM126" s="13">
        <v>5</v>
      </c>
      <c r="KN126" s="13">
        <v>2</v>
      </c>
      <c r="KO126" s="13">
        <v>13</v>
      </c>
      <c r="KP126" s="13">
        <v>9</v>
      </c>
      <c r="KQ126" s="13">
        <v>5</v>
      </c>
      <c r="KR126" s="13">
        <v>8</v>
      </c>
      <c r="KS126" s="13">
        <v>6</v>
      </c>
      <c r="KT126" s="13">
        <v>11</v>
      </c>
      <c r="KU126" s="13">
        <v>3</v>
      </c>
      <c r="KV126" s="13">
        <v>3</v>
      </c>
      <c r="KW126" s="13">
        <v>4</v>
      </c>
      <c r="KX126" s="13">
        <v>3</v>
      </c>
      <c r="KY126" s="13">
        <v>9</v>
      </c>
      <c r="KZ126" s="13">
        <v>5</v>
      </c>
      <c r="LA126" s="13">
        <v>3</v>
      </c>
      <c r="LB126" s="13">
        <v>1</v>
      </c>
      <c r="LC126" s="13">
        <v>2</v>
      </c>
      <c r="LD126" s="13">
        <v>6</v>
      </c>
      <c r="LE126" s="13">
        <v>2</v>
      </c>
      <c r="LF126" s="13">
        <v>4</v>
      </c>
      <c r="LG126" s="13">
        <v>3</v>
      </c>
      <c r="LH126" s="13">
        <v>2</v>
      </c>
      <c r="LI126" s="13">
        <v>7</v>
      </c>
      <c r="LJ126" s="13">
        <v>3</v>
      </c>
      <c r="LK126" s="13">
        <v>4</v>
      </c>
      <c r="LL126" s="13">
        <v>1</v>
      </c>
      <c r="LM126" s="13">
        <v>1</v>
      </c>
      <c r="LN126" s="13">
        <v>2</v>
      </c>
      <c r="LO126" s="13">
        <v>2</v>
      </c>
      <c r="LP126" s="13">
        <v>2</v>
      </c>
      <c r="LQ126" s="13">
        <v>5</v>
      </c>
      <c r="LR126" s="13">
        <v>2</v>
      </c>
      <c r="LS126" s="13">
        <v>1</v>
      </c>
      <c r="LT126" s="13">
        <v>2</v>
      </c>
      <c r="LU126" s="13">
        <v>6</v>
      </c>
      <c r="LV126" s="13">
        <v>3</v>
      </c>
      <c r="LW126" s="13">
        <v>3</v>
      </c>
      <c r="LX126" s="13">
        <v>2</v>
      </c>
      <c r="LY126" s="13">
        <v>3</v>
      </c>
      <c r="LZ126" s="13">
        <v>3</v>
      </c>
      <c r="MA126" s="13">
        <v>1</v>
      </c>
      <c r="MB126" s="13">
        <v>4</v>
      </c>
      <c r="MC126" s="13"/>
      <c r="MD126" s="13">
        <v>2</v>
      </c>
      <c r="ME126" s="13">
        <v>5</v>
      </c>
      <c r="MF126" s="13">
        <v>5</v>
      </c>
      <c r="MG126" s="13">
        <v>3</v>
      </c>
      <c r="MH126" s="13">
        <v>6</v>
      </c>
      <c r="MI126" s="13">
        <v>3</v>
      </c>
      <c r="MJ126" s="13">
        <v>4</v>
      </c>
      <c r="MK126" s="13"/>
      <c r="ML126" s="13">
        <v>3</v>
      </c>
      <c r="MM126" s="13">
        <v>6</v>
      </c>
      <c r="MN126" s="13"/>
      <c r="MO126" s="13">
        <v>1</v>
      </c>
      <c r="MP126" s="13">
        <v>1</v>
      </c>
      <c r="MQ126" s="13">
        <v>2</v>
      </c>
      <c r="MR126" s="13">
        <v>6</v>
      </c>
      <c r="MS126" s="13">
        <v>4</v>
      </c>
      <c r="MT126" s="13">
        <v>4</v>
      </c>
      <c r="MU126" s="13">
        <v>2</v>
      </c>
      <c r="MV126" s="13">
        <v>2</v>
      </c>
      <c r="MW126" s="13">
        <v>5</v>
      </c>
      <c r="MX126" s="13">
        <v>3</v>
      </c>
      <c r="MY126" s="13">
        <v>4</v>
      </c>
      <c r="MZ126" s="13">
        <v>2</v>
      </c>
      <c r="NA126" s="13">
        <v>1</v>
      </c>
      <c r="NB126" s="13">
        <v>1</v>
      </c>
      <c r="NC126" s="13">
        <v>3</v>
      </c>
      <c r="ND126" s="13">
        <v>1</v>
      </c>
      <c r="NE126" s="13">
        <v>2</v>
      </c>
      <c r="NF126" s="13"/>
      <c r="NG126" s="13">
        <v>1</v>
      </c>
      <c r="NH126" s="13">
        <v>1</v>
      </c>
      <c r="NI126" s="13"/>
      <c r="NJ126" s="13"/>
      <c r="NK126" s="13"/>
      <c r="NL126" s="13"/>
      <c r="NM126" s="13">
        <v>5</v>
      </c>
      <c r="NN126" s="57">
        <v>347</v>
      </c>
      <c r="NO126" s="13">
        <v>19826</v>
      </c>
    </row>
    <row r="127" spans="1:379">
      <c r="A127" s="8" t="s">
        <v>138</v>
      </c>
      <c r="B127" s="235">
        <f t="shared" si="149"/>
        <v>14</v>
      </c>
      <c r="C127" s="235">
        <f t="shared" si="150"/>
        <v>20</v>
      </c>
      <c r="D127" s="235">
        <f t="shared" si="151"/>
        <v>32</v>
      </c>
      <c r="E127" s="235">
        <f t="shared" si="152"/>
        <v>37</v>
      </c>
      <c r="F127" s="235">
        <f t="shared" si="153"/>
        <v>84</v>
      </c>
      <c r="G127" s="235">
        <f t="shared" si="154"/>
        <v>64</v>
      </c>
      <c r="H127" s="235">
        <f t="shared" si="155"/>
        <v>50</v>
      </c>
      <c r="I127" s="235">
        <f t="shared" si="156"/>
        <v>75</v>
      </c>
      <c r="J127" s="235">
        <f t="shared" si="157"/>
        <v>60</v>
      </c>
      <c r="K127" s="235">
        <f t="shared" si="158"/>
        <v>68</v>
      </c>
      <c r="L127" s="235">
        <f t="shared" si="159"/>
        <v>36</v>
      </c>
      <c r="M127" s="235">
        <f t="shared" si="160"/>
        <v>44</v>
      </c>
      <c r="N127" s="235">
        <f t="shared" si="161"/>
        <v>17</v>
      </c>
      <c r="O127" s="235">
        <f t="shared" si="162"/>
        <v>21</v>
      </c>
      <c r="P127" s="235">
        <f t="shared" si="163"/>
        <v>13</v>
      </c>
      <c r="Q127" s="235">
        <f t="shared" si="164"/>
        <v>14</v>
      </c>
      <c r="R127" s="235">
        <f t="shared" si="165"/>
        <v>6</v>
      </c>
      <c r="S127" s="235">
        <f t="shared" si="166"/>
        <v>12</v>
      </c>
      <c r="T127" s="235">
        <f t="shared" si="167"/>
        <v>1</v>
      </c>
      <c r="U127" s="235">
        <f t="shared" si="168"/>
        <v>0</v>
      </c>
      <c r="W127" s="16" t="s">
        <v>132</v>
      </c>
      <c r="X127" s="616">
        <f t="shared" si="169"/>
        <v>568</v>
      </c>
      <c r="Y127" s="616">
        <f t="shared" si="170"/>
        <v>490</v>
      </c>
      <c r="Z127" s="616">
        <f t="shared" si="171"/>
        <v>1603</v>
      </c>
      <c r="AA127" s="616">
        <f t="shared" si="172"/>
        <v>1766</v>
      </c>
      <c r="AB127" s="616">
        <f t="shared" si="173"/>
        <v>6353</v>
      </c>
      <c r="AC127" s="616">
        <f t="shared" si="174"/>
        <v>6116</v>
      </c>
      <c r="AD127" s="616">
        <f t="shared" si="175"/>
        <v>7121</v>
      </c>
      <c r="AE127" s="616">
        <f t="shared" si="176"/>
        <v>6661</v>
      </c>
      <c r="AF127" s="616">
        <f t="shared" si="177"/>
        <v>5642</v>
      </c>
      <c r="AG127" s="616">
        <f t="shared" si="178"/>
        <v>5467</v>
      </c>
      <c r="AH127" s="616">
        <f t="shared" si="179"/>
        <v>3602</v>
      </c>
      <c r="AI127" s="616">
        <f t="shared" si="180"/>
        <v>3684</v>
      </c>
      <c r="AJ127" s="616">
        <f t="shared" si="181"/>
        <v>1953</v>
      </c>
      <c r="AK127" s="616">
        <f t="shared" si="182"/>
        <v>1789</v>
      </c>
      <c r="AL127" s="616">
        <f t="shared" si="183"/>
        <v>793</v>
      </c>
      <c r="AM127" s="616">
        <f t="shared" si="184"/>
        <v>744</v>
      </c>
      <c r="AN127" s="616">
        <f t="shared" si="185"/>
        <v>215</v>
      </c>
      <c r="AO127" s="616">
        <f t="shared" si="186"/>
        <v>293</v>
      </c>
      <c r="AP127" s="616">
        <f t="shared" si="187"/>
        <v>23</v>
      </c>
      <c r="AQ127" s="616">
        <f t="shared" si="188"/>
        <v>73</v>
      </c>
      <c r="AR127" s="616">
        <f t="shared" si="189"/>
        <v>1027</v>
      </c>
      <c r="AT127" s="16" t="s">
        <v>132</v>
      </c>
      <c r="AU127" s="13">
        <v>21</v>
      </c>
      <c r="AV127" s="13">
        <v>54</v>
      </c>
      <c r="AW127" s="13">
        <v>74</v>
      </c>
      <c r="AX127" s="13">
        <v>54</v>
      </c>
      <c r="AY127" s="13">
        <v>45</v>
      </c>
      <c r="AZ127" s="13">
        <v>37</v>
      </c>
      <c r="BA127" s="13">
        <v>53</v>
      </c>
      <c r="BB127" s="13">
        <v>40</v>
      </c>
      <c r="BC127" s="13">
        <v>43</v>
      </c>
      <c r="BD127" s="13">
        <v>69</v>
      </c>
      <c r="BE127" s="13">
        <v>60</v>
      </c>
      <c r="BF127" s="13">
        <v>71</v>
      </c>
      <c r="BG127" s="13">
        <v>76</v>
      </c>
      <c r="BH127" s="13">
        <v>109</v>
      </c>
      <c r="BI127" s="13">
        <v>125</v>
      </c>
      <c r="BJ127" s="13">
        <v>182</v>
      </c>
      <c r="BK127" s="13">
        <v>207</v>
      </c>
      <c r="BL127" s="13">
        <v>236</v>
      </c>
      <c r="BM127" s="13">
        <v>328</v>
      </c>
      <c r="BN127" s="13">
        <v>372</v>
      </c>
      <c r="BO127" s="13">
        <v>434</v>
      </c>
      <c r="BP127" s="13">
        <v>507</v>
      </c>
      <c r="BQ127" s="13">
        <v>526</v>
      </c>
      <c r="BR127" s="13">
        <v>543</v>
      </c>
      <c r="BS127" s="13">
        <v>567</v>
      </c>
      <c r="BT127" s="13">
        <v>693</v>
      </c>
      <c r="BU127" s="13">
        <v>730</v>
      </c>
      <c r="BV127" s="13">
        <v>682</v>
      </c>
      <c r="BW127" s="13">
        <v>679</v>
      </c>
      <c r="BX127" s="13">
        <v>755</v>
      </c>
      <c r="BY127" s="13">
        <v>750</v>
      </c>
      <c r="BZ127" s="13">
        <v>697</v>
      </c>
      <c r="CA127" s="13">
        <v>708</v>
      </c>
      <c r="CB127" s="13">
        <v>724</v>
      </c>
      <c r="CC127" s="13">
        <v>639</v>
      </c>
      <c r="CD127" s="13">
        <v>617</v>
      </c>
      <c r="CE127" s="13">
        <v>603</v>
      </c>
      <c r="CF127" s="13">
        <v>655</v>
      </c>
      <c r="CG127" s="13">
        <v>629</v>
      </c>
      <c r="CH127" s="13">
        <v>639</v>
      </c>
      <c r="CI127" s="13">
        <v>613</v>
      </c>
      <c r="CJ127" s="13">
        <v>654</v>
      </c>
      <c r="CK127" s="13">
        <v>601</v>
      </c>
      <c r="CL127" s="13">
        <v>595</v>
      </c>
      <c r="CM127" s="13">
        <v>551</v>
      </c>
      <c r="CN127" s="13">
        <v>486</v>
      </c>
      <c r="CO127" s="13">
        <v>502</v>
      </c>
      <c r="CP127" s="13">
        <v>483</v>
      </c>
      <c r="CQ127" s="13">
        <v>519</v>
      </c>
      <c r="CR127" s="13">
        <v>463</v>
      </c>
      <c r="CS127" s="13">
        <v>514</v>
      </c>
      <c r="CT127" s="13">
        <v>431</v>
      </c>
      <c r="CU127" s="13">
        <v>387</v>
      </c>
      <c r="CV127" s="13">
        <v>394</v>
      </c>
      <c r="CW127" s="13">
        <v>342</v>
      </c>
      <c r="CX127" s="13">
        <v>367</v>
      </c>
      <c r="CY127" s="13">
        <v>319</v>
      </c>
      <c r="CZ127" s="13">
        <v>307</v>
      </c>
      <c r="DA127" s="13">
        <v>327</v>
      </c>
      <c r="DB127" s="13">
        <v>296</v>
      </c>
      <c r="DC127" s="13">
        <v>261</v>
      </c>
      <c r="DD127" s="13">
        <v>238</v>
      </c>
      <c r="DE127" s="13">
        <v>223</v>
      </c>
      <c r="DF127" s="13">
        <v>207</v>
      </c>
      <c r="DG127" s="13">
        <v>160</v>
      </c>
      <c r="DH127" s="13">
        <v>176</v>
      </c>
      <c r="DI127" s="13">
        <v>148</v>
      </c>
      <c r="DJ127" s="13">
        <v>124</v>
      </c>
      <c r="DK127" s="13">
        <v>138</v>
      </c>
      <c r="DL127" s="13">
        <v>114</v>
      </c>
      <c r="DM127" s="13">
        <v>129</v>
      </c>
      <c r="DN127" s="13">
        <v>94</v>
      </c>
      <c r="DO127" s="13">
        <v>88</v>
      </c>
      <c r="DP127" s="13">
        <v>84</v>
      </c>
      <c r="DQ127" s="13">
        <v>57</v>
      </c>
      <c r="DR127" s="13">
        <v>72</v>
      </c>
      <c r="DS127" s="13">
        <v>56</v>
      </c>
      <c r="DT127" s="13">
        <v>61</v>
      </c>
      <c r="DU127" s="13">
        <v>51</v>
      </c>
      <c r="DV127" s="13">
        <v>52</v>
      </c>
      <c r="DW127" s="13">
        <v>42</v>
      </c>
      <c r="DX127" s="13">
        <v>39</v>
      </c>
      <c r="DY127" s="13">
        <v>34</v>
      </c>
      <c r="DZ127" s="13">
        <v>34</v>
      </c>
      <c r="EA127" s="13">
        <v>30</v>
      </c>
      <c r="EB127" s="13">
        <v>34</v>
      </c>
      <c r="EC127" s="13">
        <v>25</v>
      </c>
      <c r="ED127" s="13">
        <v>14</v>
      </c>
      <c r="EE127" s="13">
        <v>28</v>
      </c>
      <c r="EF127" s="13">
        <v>13</v>
      </c>
      <c r="EG127" s="13">
        <v>17</v>
      </c>
      <c r="EH127" s="13">
        <v>15</v>
      </c>
      <c r="EI127" s="13">
        <v>11</v>
      </c>
      <c r="EJ127" s="13">
        <v>4</v>
      </c>
      <c r="EK127" s="13">
        <v>7</v>
      </c>
      <c r="EL127" s="13">
        <v>7</v>
      </c>
      <c r="EM127" s="13">
        <v>4</v>
      </c>
      <c r="EN127" s="13">
        <v>3</v>
      </c>
      <c r="EO127" s="13">
        <v>1</v>
      </c>
      <c r="EP127" s="13">
        <v>2</v>
      </c>
      <c r="EQ127" s="13">
        <v>1</v>
      </c>
      <c r="ER127" s="13"/>
      <c r="ES127" s="13"/>
      <c r="ET127" s="13"/>
      <c r="EU127" s="13">
        <v>1</v>
      </c>
      <c r="EV127" s="13"/>
      <c r="EW127" s="13"/>
      <c r="EX127" s="13"/>
      <c r="EY127" s="13"/>
      <c r="EZ127" s="13"/>
      <c r="FA127" s="13"/>
      <c r="FB127" s="13">
        <v>4</v>
      </c>
      <c r="FC127" s="57">
        <v>27087</v>
      </c>
      <c r="FD127" s="13">
        <v>27087</v>
      </c>
      <c r="FE127" s="16" t="s">
        <v>132</v>
      </c>
      <c r="FF127" s="13">
        <v>29</v>
      </c>
      <c r="FG127" s="13">
        <v>65</v>
      </c>
      <c r="FH127" s="13">
        <v>81</v>
      </c>
      <c r="FI127" s="13">
        <v>52</v>
      </c>
      <c r="FJ127" s="13">
        <v>50</v>
      </c>
      <c r="FK127" s="13">
        <v>59</v>
      </c>
      <c r="FL127" s="13">
        <v>51</v>
      </c>
      <c r="FM127" s="13">
        <v>69</v>
      </c>
      <c r="FN127" s="13">
        <v>59</v>
      </c>
      <c r="FO127" s="13">
        <v>53</v>
      </c>
      <c r="FP127" s="13">
        <v>71</v>
      </c>
      <c r="FQ127" s="13">
        <v>83</v>
      </c>
      <c r="FR127" s="13">
        <v>70</v>
      </c>
      <c r="FS127" s="13">
        <v>87</v>
      </c>
      <c r="FT127" s="13">
        <v>100</v>
      </c>
      <c r="FU127" s="13">
        <v>156</v>
      </c>
      <c r="FV127" s="13">
        <v>185</v>
      </c>
      <c r="FW127" s="13">
        <v>204</v>
      </c>
      <c r="FX127" s="13">
        <v>289</v>
      </c>
      <c r="FY127" s="13">
        <v>358</v>
      </c>
      <c r="FZ127" s="13">
        <v>390</v>
      </c>
      <c r="GA127" s="13">
        <v>493</v>
      </c>
      <c r="GB127" s="13">
        <v>554</v>
      </c>
      <c r="GC127" s="13">
        <v>572</v>
      </c>
      <c r="GD127" s="13">
        <v>672</v>
      </c>
      <c r="GE127" s="13">
        <v>701</v>
      </c>
      <c r="GF127" s="13">
        <v>723</v>
      </c>
      <c r="GG127" s="13">
        <v>722</v>
      </c>
      <c r="GH127" s="13">
        <v>755</v>
      </c>
      <c r="GI127" s="13">
        <v>771</v>
      </c>
      <c r="GJ127" s="13">
        <v>763</v>
      </c>
      <c r="GK127" s="13">
        <v>774</v>
      </c>
      <c r="GL127" s="13">
        <v>705</v>
      </c>
      <c r="GM127" s="13">
        <v>751</v>
      </c>
      <c r="GN127" s="13">
        <v>732</v>
      </c>
      <c r="GO127" s="13">
        <v>701</v>
      </c>
      <c r="GP127" s="13">
        <v>660</v>
      </c>
      <c r="GQ127" s="13">
        <v>657</v>
      </c>
      <c r="GR127" s="13">
        <v>679</v>
      </c>
      <c r="GS127" s="13">
        <v>699</v>
      </c>
      <c r="GT127" s="13">
        <v>647</v>
      </c>
      <c r="GU127" s="13">
        <v>654</v>
      </c>
      <c r="GV127" s="13">
        <v>613</v>
      </c>
      <c r="GW127" s="13">
        <v>592</v>
      </c>
      <c r="GX127" s="13">
        <v>576</v>
      </c>
      <c r="GY127" s="13">
        <v>551</v>
      </c>
      <c r="GZ127" s="13">
        <v>544</v>
      </c>
      <c r="HA127" s="13">
        <v>475</v>
      </c>
      <c r="HB127" s="13">
        <v>492</v>
      </c>
      <c r="HC127" s="13">
        <v>498</v>
      </c>
      <c r="HD127" s="13">
        <v>477</v>
      </c>
      <c r="HE127" s="13">
        <v>394</v>
      </c>
      <c r="HF127" s="13">
        <v>406</v>
      </c>
      <c r="HG127" s="13">
        <v>371</v>
      </c>
      <c r="HH127" s="13">
        <v>377</v>
      </c>
      <c r="HI127" s="13">
        <v>319</v>
      </c>
      <c r="HJ127" s="13">
        <v>350</v>
      </c>
      <c r="HK127" s="13">
        <v>326</v>
      </c>
      <c r="HL127" s="13">
        <v>290</v>
      </c>
      <c r="HM127" s="13">
        <v>292</v>
      </c>
      <c r="HN127" s="13">
        <v>281</v>
      </c>
      <c r="HO127" s="13">
        <v>229</v>
      </c>
      <c r="HP127" s="13">
        <v>227</v>
      </c>
      <c r="HQ127" s="13">
        <v>207</v>
      </c>
      <c r="HR127" s="13">
        <v>204</v>
      </c>
      <c r="HS127" s="13">
        <v>197</v>
      </c>
      <c r="HT127" s="13">
        <v>170</v>
      </c>
      <c r="HU127" s="13">
        <v>170</v>
      </c>
      <c r="HV127" s="13">
        <v>133</v>
      </c>
      <c r="HW127" s="13">
        <v>135</v>
      </c>
      <c r="HX127" s="13">
        <v>120</v>
      </c>
      <c r="HY127" s="13">
        <v>100</v>
      </c>
      <c r="HZ127" s="13">
        <v>83</v>
      </c>
      <c r="IA127" s="13">
        <v>88</v>
      </c>
      <c r="IB127" s="13">
        <v>74</v>
      </c>
      <c r="IC127" s="13">
        <v>75</v>
      </c>
      <c r="ID127" s="13">
        <v>87</v>
      </c>
      <c r="IE127" s="13">
        <v>70</v>
      </c>
      <c r="IF127" s="13">
        <v>51</v>
      </c>
      <c r="IG127" s="13">
        <v>45</v>
      </c>
      <c r="IH127" s="13">
        <v>40</v>
      </c>
      <c r="II127" s="13">
        <v>33</v>
      </c>
      <c r="IJ127" s="13">
        <v>27</v>
      </c>
      <c r="IK127" s="13">
        <v>28</v>
      </c>
      <c r="IL127" s="13">
        <v>24</v>
      </c>
      <c r="IM127" s="13">
        <v>20</v>
      </c>
      <c r="IN127" s="13">
        <v>13</v>
      </c>
      <c r="IO127" s="13">
        <v>13</v>
      </c>
      <c r="IP127" s="13">
        <v>11</v>
      </c>
      <c r="IQ127" s="13">
        <v>6</v>
      </c>
      <c r="IR127" s="13">
        <v>8</v>
      </c>
      <c r="IS127" s="13">
        <v>3</v>
      </c>
      <c r="IT127" s="13">
        <v>2</v>
      </c>
      <c r="IU127" s="13">
        <v>2</v>
      </c>
      <c r="IV127" s="13">
        <v>1</v>
      </c>
      <c r="IW127" s="13">
        <v>3</v>
      </c>
      <c r="IX127" s="13">
        <v>1</v>
      </c>
      <c r="IY127" s="13">
        <v>1</v>
      </c>
      <c r="IZ127" s="13">
        <v>1</v>
      </c>
      <c r="JA127" s="13"/>
      <c r="JB127" s="13"/>
      <c r="JC127" s="13">
        <v>1</v>
      </c>
      <c r="JD127" s="13"/>
      <c r="JE127" s="13"/>
      <c r="JF127" s="13"/>
      <c r="JG127" s="13"/>
      <c r="JH127" s="13">
        <v>2</v>
      </c>
      <c r="JI127" s="57">
        <v>27875</v>
      </c>
      <c r="JJ127" s="13">
        <v>23</v>
      </c>
      <c r="JK127" s="13">
        <v>35</v>
      </c>
      <c r="JL127" s="13">
        <v>1</v>
      </c>
      <c r="JM127" s="13">
        <v>2</v>
      </c>
      <c r="JN127" s="13"/>
      <c r="JO127" s="13">
        <v>3</v>
      </c>
      <c r="JP127" s="13">
        <v>1</v>
      </c>
      <c r="JQ127" s="13">
        <v>2</v>
      </c>
      <c r="JR127" s="13">
        <v>1</v>
      </c>
      <c r="JS127" s="13">
        <v>2</v>
      </c>
      <c r="JT127" s="13">
        <v>5</v>
      </c>
      <c r="JU127" s="13">
        <v>3</v>
      </c>
      <c r="JV127" s="13">
        <v>8</v>
      </c>
      <c r="JW127" s="13">
        <v>6</v>
      </c>
      <c r="JX127" s="13">
        <v>14</v>
      </c>
      <c r="JY127" s="13">
        <v>18</v>
      </c>
      <c r="JZ127" s="13">
        <v>16</v>
      </c>
      <c r="KA127" s="13">
        <v>31</v>
      </c>
      <c r="KB127" s="13">
        <v>18</v>
      </c>
      <c r="KC127" s="13">
        <v>32</v>
      </c>
      <c r="KD127" s="13">
        <v>22</v>
      </c>
      <c r="KE127" s="13">
        <v>37</v>
      </c>
      <c r="KF127" s="13">
        <v>31</v>
      </c>
      <c r="KG127" s="13">
        <v>27</v>
      </c>
      <c r="KH127" s="13">
        <v>21</v>
      </c>
      <c r="KI127" s="13">
        <v>12</v>
      </c>
      <c r="KJ127" s="13">
        <v>12</v>
      </c>
      <c r="KK127" s="13">
        <v>9</v>
      </c>
      <c r="KL127" s="13">
        <v>17</v>
      </c>
      <c r="KM127" s="13">
        <v>15</v>
      </c>
      <c r="KN127" s="13">
        <v>20</v>
      </c>
      <c r="KO127" s="13">
        <v>13</v>
      </c>
      <c r="KP127" s="13">
        <v>22</v>
      </c>
      <c r="KQ127" s="13">
        <v>15</v>
      </c>
      <c r="KR127" s="13">
        <v>19</v>
      </c>
      <c r="KS127" s="13">
        <v>25</v>
      </c>
      <c r="KT127" s="13">
        <v>27</v>
      </c>
      <c r="KU127" s="13">
        <v>14</v>
      </c>
      <c r="KV127" s="13">
        <v>16</v>
      </c>
      <c r="KW127" s="13">
        <v>20</v>
      </c>
      <c r="KX127" s="13">
        <v>10</v>
      </c>
      <c r="KY127" s="13">
        <v>24</v>
      </c>
      <c r="KZ127" s="13">
        <v>16</v>
      </c>
      <c r="LA127" s="13">
        <v>15</v>
      </c>
      <c r="LB127" s="13">
        <v>17</v>
      </c>
      <c r="LC127" s="13">
        <v>6</v>
      </c>
      <c r="LD127" s="13">
        <v>16</v>
      </c>
      <c r="LE127" s="13">
        <v>11</v>
      </c>
      <c r="LF127" s="13">
        <v>19</v>
      </c>
      <c r="LG127" s="13">
        <v>11</v>
      </c>
      <c r="LH127" s="13">
        <v>15</v>
      </c>
      <c r="LI127" s="13">
        <v>10</v>
      </c>
      <c r="LJ127" s="13">
        <v>7</v>
      </c>
      <c r="LK127" s="13">
        <v>8</v>
      </c>
      <c r="LL127" s="13">
        <v>8</v>
      </c>
      <c r="LM127" s="13">
        <v>7</v>
      </c>
      <c r="LN127" s="13">
        <v>10</v>
      </c>
      <c r="LO127" s="13">
        <v>9</v>
      </c>
      <c r="LP127" s="13">
        <v>6</v>
      </c>
      <c r="LQ127" s="13"/>
      <c r="LR127" s="13">
        <v>3</v>
      </c>
      <c r="LS127" s="13">
        <v>10</v>
      </c>
      <c r="LT127" s="13">
        <v>7</v>
      </c>
      <c r="LU127" s="13">
        <v>3</v>
      </c>
      <c r="LV127" s="13">
        <v>4</v>
      </c>
      <c r="LW127" s="13">
        <v>5</v>
      </c>
      <c r="LX127" s="13">
        <v>5</v>
      </c>
      <c r="LY127" s="13">
        <v>1</v>
      </c>
      <c r="LZ127" s="13">
        <v>6</v>
      </c>
      <c r="MA127" s="13">
        <v>3</v>
      </c>
      <c r="MB127" s="13">
        <v>9</v>
      </c>
      <c r="MC127" s="13">
        <v>13</v>
      </c>
      <c r="MD127" s="13">
        <v>5</v>
      </c>
      <c r="ME127" s="13">
        <v>11</v>
      </c>
      <c r="MF127" s="13">
        <v>3</v>
      </c>
      <c r="MG127" s="13">
        <v>6</v>
      </c>
      <c r="MH127" s="13">
        <v>1</v>
      </c>
      <c r="MI127" s="13">
        <v>3</v>
      </c>
      <c r="MJ127" s="13">
        <v>3</v>
      </c>
      <c r="MK127" s="13">
        <v>4</v>
      </c>
      <c r="ML127" s="13">
        <v>3</v>
      </c>
      <c r="MM127" s="13">
        <v>3</v>
      </c>
      <c r="MN127" s="13">
        <v>2</v>
      </c>
      <c r="MO127" s="13">
        <v>2</v>
      </c>
      <c r="MP127" s="13">
        <v>2</v>
      </c>
      <c r="MQ127" s="13">
        <v>4</v>
      </c>
      <c r="MR127" s="13"/>
      <c r="MS127" s="13">
        <v>4</v>
      </c>
      <c r="MT127" s="13">
        <v>3</v>
      </c>
      <c r="MU127" s="13">
        <v>2</v>
      </c>
      <c r="MV127" s="13">
        <v>3</v>
      </c>
      <c r="MW127" s="13">
        <v>3</v>
      </c>
      <c r="MX127" s="13">
        <v>2</v>
      </c>
      <c r="MY127" s="13">
        <v>2</v>
      </c>
      <c r="MZ127" s="13">
        <v>2</v>
      </c>
      <c r="NA127" s="13">
        <v>2</v>
      </c>
      <c r="NB127" s="13">
        <v>1</v>
      </c>
      <c r="NC127" s="13">
        <v>1</v>
      </c>
      <c r="ND127" s="13">
        <v>2</v>
      </c>
      <c r="NE127" s="13">
        <v>1</v>
      </c>
      <c r="NF127" s="13"/>
      <c r="NG127" s="13">
        <v>1</v>
      </c>
      <c r="NH127" s="13"/>
      <c r="NI127" s="13"/>
      <c r="NJ127" s="13"/>
      <c r="NK127" s="13"/>
      <c r="NL127" s="13"/>
      <c r="NM127" s="13">
        <v>31</v>
      </c>
      <c r="NN127" s="57">
        <v>1021</v>
      </c>
      <c r="NO127" s="13">
        <v>28896</v>
      </c>
    </row>
    <row r="128" spans="1:379">
      <c r="A128" s="8" t="s">
        <v>139</v>
      </c>
      <c r="B128" s="235">
        <f t="shared" si="149"/>
        <v>201</v>
      </c>
      <c r="C128" s="235">
        <f t="shared" si="150"/>
        <v>153</v>
      </c>
      <c r="D128" s="235">
        <f t="shared" si="151"/>
        <v>491</v>
      </c>
      <c r="E128" s="235">
        <f t="shared" si="152"/>
        <v>568</v>
      </c>
      <c r="F128" s="235">
        <f t="shared" si="153"/>
        <v>1250</v>
      </c>
      <c r="G128" s="235">
        <f t="shared" si="154"/>
        <v>1382</v>
      </c>
      <c r="H128" s="235">
        <f t="shared" si="155"/>
        <v>1518</v>
      </c>
      <c r="I128" s="235">
        <f t="shared" si="156"/>
        <v>1786</v>
      </c>
      <c r="J128" s="235">
        <f t="shared" si="157"/>
        <v>1379</v>
      </c>
      <c r="K128" s="235">
        <f t="shared" si="158"/>
        <v>1508</v>
      </c>
      <c r="L128" s="235">
        <f t="shared" si="159"/>
        <v>1095</v>
      </c>
      <c r="M128" s="235">
        <f t="shared" si="160"/>
        <v>1218</v>
      </c>
      <c r="N128" s="235">
        <f t="shared" si="161"/>
        <v>778</v>
      </c>
      <c r="O128" s="235">
        <f t="shared" si="162"/>
        <v>795</v>
      </c>
      <c r="P128" s="235">
        <f t="shared" si="163"/>
        <v>432</v>
      </c>
      <c r="Q128" s="235">
        <f t="shared" si="164"/>
        <v>461</v>
      </c>
      <c r="R128" s="235">
        <f t="shared" si="165"/>
        <v>144</v>
      </c>
      <c r="S128" s="235">
        <f t="shared" si="166"/>
        <v>278</v>
      </c>
      <c r="T128" s="235">
        <f t="shared" si="167"/>
        <v>24</v>
      </c>
      <c r="U128" s="235">
        <f t="shared" si="168"/>
        <v>70</v>
      </c>
      <c r="W128" s="16" t="s">
        <v>133</v>
      </c>
      <c r="X128" s="616">
        <f t="shared" si="169"/>
        <v>15</v>
      </c>
      <c r="Y128" s="616">
        <f t="shared" si="170"/>
        <v>9</v>
      </c>
      <c r="Z128" s="616">
        <f t="shared" si="171"/>
        <v>44</v>
      </c>
      <c r="AA128" s="616">
        <f t="shared" si="172"/>
        <v>72</v>
      </c>
      <c r="AB128" s="616">
        <f t="shared" si="173"/>
        <v>208</v>
      </c>
      <c r="AC128" s="616">
        <f t="shared" si="174"/>
        <v>257</v>
      </c>
      <c r="AD128" s="616">
        <f t="shared" si="175"/>
        <v>221</v>
      </c>
      <c r="AE128" s="616">
        <f t="shared" si="176"/>
        <v>273</v>
      </c>
      <c r="AF128" s="616">
        <f t="shared" si="177"/>
        <v>168</v>
      </c>
      <c r="AG128" s="616">
        <f t="shared" si="178"/>
        <v>190</v>
      </c>
      <c r="AH128" s="616">
        <f t="shared" si="179"/>
        <v>151</v>
      </c>
      <c r="AI128" s="616">
        <f t="shared" si="180"/>
        <v>173</v>
      </c>
      <c r="AJ128" s="616">
        <f t="shared" si="181"/>
        <v>100</v>
      </c>
      <c r="AK128" s="616">
        <f t="shared" si="182"/>
        <v>92</v>
      </c>
      <c r="AL128" s="616">
        <f t="shared" si="183"/>
        <v>47</v>
      </c>
      <c r="AM128" s="616">
        <f t="shared" si="184"/>
        <v>40</v>
      </c>
      <c r="AN128" s="616">
        <f t="shared" si="185"/>
        <v>15</v>
      </c>
      <c r="AO128" s="616">
        <f t="shared" si="186"/>
        <v>24</v>
      </c>
      <c r="AP128" s="616">
        <f t="shared" si="187"/>
        <v>1</v>
      </c>
      <c r="AQ128" s="616">
        <f t="shared" si="188"/>
        <v>10</v>
      </c>
      <c r="AR128" s="616">
        <f t="shared" si="189"/>
        <v>20</v>
      </c>
      <c r="AT128" s="16" t="s">
        <v>133</v>
      </c>
      <c r="AU128" s="13">
        <v>1</v>
      </c>
      <c r="AV128" s="13"/>
      <c r="AW128" s="13"/>
      <c r="AX128" s="13">
        <v>2</v>
      </c>
      <c r="AY128" s="13"/>
      <c r="AZ128" s="13">
        <v>2</v>
      </c>
      <c r="BA128" s="13">
        <v>2</v>
      </c>
      <c r="BB128" s="13">
        <v>1</v>
      </c>
      <c r="BC128" s="13"/>
      <c r="BD128" s="13">
        <v>1</v>
      </c>
      <c r="BE128" s="13">
        <v>3</v>
      </c>
      <c r="BF128" s="13">
        <v>3</v>
      </c>
      <c r="BG128" s="13">
        <v>3</v>
      </c>
      <c r="BH128" s="13">
        <v>3</v>
      </c>
      <c r="BI128" s="13">
        <v>7</v>
      </c>
      <c r="BJ128" s="13">
        <v>6</v>
      </c>
      <c r="BK128" s="13">
        <v>6</v>
      </c>
      <c r="BL128" s="13">
        <v>13</v>
      </c>
      <c r="BM128" s="13">
        <v>16</v>
      </c>
      <c r="BN128" s="13">
        <v>12</v>
      </c>
      <c r="BO128" s="13">
        <v>27</v>
      </c>
      <c r="BP128" s="13">
        <v>17</v>
      </c>
      <c r="BQ128" s="13">
        <v>17</v>
      </c>
      <c r="BR128" s="13">
        <v>28</v>
      </c>
      <c r="BS128" s="13">
        <v>28</v>
      </c>
      <c r="BT128" s="13">
        <v>28</v>
      </c>
      <c r="BU128" s="13">
        <v>28</v>
      </c>
      <c r="BV128" s="13">
        <v>25</v>
      </c>
      <c r="BW128" s="13">
        <v>27</v>
      </c>
      <c r="BX128" s="13">
        <v>32</v>
      </c>
      <c r="BY128" s="13">
        <v>30</v>
      </c>
      <c r="BZ128" s="13">
        <v>27</v>
      </c>
      <c r="CA128" s="13">
        <v>22</v>
      </c>
      <c r="CB128" s="13">
        <v>32</v>
      </c>
      <c r="CC128" s="13">
        <v>30</v>
      </c>
      <c r="CD128" s="13">
        <v>29</v>
      </c>
      <c r="CE128" s="13">
        <v>20</v>
      </c>
      <c r="CF128" s="13">
        <v>23</v>
      </c>
      <c r="CG128" s="13">
        <v>32</v>
      </c>
      <c r="CH128" s="13">
        <v>28</v>
      </c>
      <c r="CI128" s="13">
        <v>20</v>
      </c>
      <c r="CJ128" s="13">
        <v>20</v>
      </c>
      <c r="CK128" s="13">
        <v>25</v>
      </c>
      <c r="CL128" s="13">
        <v>21</v>
      </c>
      <c r="CM128" s="13">
        <v>21</v>
      </c>
      <c r="CN128" s="13">
        <v>20</v>
      </c>
      <c r="CO128" s="13">
        <v>13</v>
      </c>
      <c r="CP128" s="13">
        <v>13</v>
      </c>
      <c r="CQ128" s="13">
        <v>21</v>
      </c>
      <c r="CR128" s="13">
        <v>16</v>
      </c>
      <c r="CS128" s="13">
        <v>13</v>
      </c>
      <c r="CT128" s="13">
        <v>18</v>
      </c>
      <c r="CU128" s="13">
        <v>22</v>
      </c>
      <c r="CV128" s="13">
        <v>17</v>
      </c>
      <c r="CW128" s="13">
        <v>17</v>
      </c>
      <c r="CX128" s="13">
        <v>17</v>
      </c>
      <c r="CY128" s="13">
        <v>16</v>
      </c>
      <c r="CZ128" s="13">
        <v>19</v>
      </c>
      <c r="DA128" s="13">
        <v>21</v>
      </c>
      <c r="DB128" s="13">
        <v>13</v>
      </c>
      <c r="DC128" s="13">
        <v>14</v>
      </c>
      <c r="DD128" s="13">
        <v>9</v>
      </c>
      <c r="DE128" s="13">
        <v>10</v>
      </c>
      <c r="DF128" s="13">
        <v>8</v>
      </c>
      <c r="DG128" s="13">
        <v>8</v>
      </c>
      <c r="DH128" s="13">
        <v>6</v>
      </c>
      <c r="DI128" s="13">
        <v>9</v>
      </c>
      <c r="DJ128" s="13">
        <v>11</v>
      </c>
      <c r="DK128" s="13">
        <v>8</v>
      </c>
      <c r="DL128" s="13">
        <v>9</v>
      </c>
      <c r="DM128" s="13">
        <v>6</v>
      </c>
      <c r="DN128" s="13">
        <v>4</v>
      </c>
      <c r="DO128" s="13">
        <v>3</v>
      </c>
      <c r="DP128" s="13">
        <v>4</v>
      </c>
      <c r="DQ128" s="13">
        <v>3</v>
      </c>
      <c r="DR128" s="13">
        <v>3</v>
      </c>
      <c r="DS128" s="13">
        <v>9</v>
      </c>
      <c r="DT128" s="13">
        <v>4</v>
      </c>
      <c r="DU128" s="13">
        <v>3</v>
      </c>
      <c r="DV128" s="13">
        <v>1</v>
      </c>
      <c r="DW128" s="13">
        <v>4</v>
      </c>
      <c r="DX128" s="13">
        <v>3</v>
      </c>
      <c r="DY128" s="13"/>
      <c r="DZ128" s="13">
        <v>1</v>
      </c>
      <c r="EA128" s="13">
        <v>1</v>
      </c>
      <c r="EB128" s="13">
        <v>5</v>
      </c>
      <c r="EC128" s="13">
        <v>4</v>
      </c>
      <c r="ED128" s="13">
        <v>2</v>
      </c>
      <c r="EE128" s="13">
        <v>3</v>
      </c>
      <c r="EF128" s="13">
        <v>1</v>
      </c>
      <c r="EG128" s="13">
        <v>1</v>
      </c>
      <c r="EH128" s="13">
        <v>1</v>
      </c>
      <c r="EI128" s="13">
        <v>1</v>
      </c>
      <c r="EJ128" s="13">
        <v>1</v>
      </c>
      <c r="EK128" s="13">
        <v>1</v>
      </c>
      <c r="EL128" s="13">
        <v>2</v>
      </c>
      <c r="EM128" s="13">
        <v>1</v>
      </c>
      <c r="EN128" s="13">
        <v>1</v>
      </c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57">
        <v>1140</v>
      </c>
      <c r="FD128" s="13">
        <v>1140</v>
      </c>
      <c r="FE128" s="16" t="s">
        <v>133</v>
      </c>
      <c r="FF128" s="13">
        <v>3</v>
      </c>
      <c r="FG128" s="13">
        <v>3</v>
      </c>
      <c r="FH128" s="13">
        <v>1</v>
      </c>
      <c r="FI128" s="13">
        <v>2</v>
      </c>
      <c r="FJ128" s="13">
        <v>1</v>
      </c>
      <c r="FK128" s="13"/>
      <c r="FL128" s="13">
        <v>1</v>
      </c>
      <c r="FM128" s="13">
        <v>1</v>
      </c>
      <c r="FN128" s="13">
        <v>1</v>
      </c>
      <c r="FO128" s="13">
        <v>2</v>
      </c>
      <c r="FP128" s="13">
        <v>2</v>
      </c>
      <c r="FQ128" s="13">
        <v>2</v>
      </c>
      <c r="FR128" s="13">
        <v>1</v>
      </c>
      <c r="FS128" s="13">
        <v>4</v>
      </c>
      <c r="FT128" s="13">
        <v>1</v>
      </c>
      <c r="FU128" s="13">
        <v>4</v>
      </c>
      <c r="FV128" s="13">
        <v>2</v>
      </c>
      <c r="FW128" s="13">
        <v>11</v>
      </c>
      <c r="FX128" s="13">
        <v>12</v>
      </c>
      <c r="FY128" s="13">
        <v>5</v>
      </c>
      <c r="FZ128" s="13">
        <v>13</v>
      </c>
      <c r="GA128" s="13">
        <v>13</v>
      </c>
      <c r="GB128" s="13">
        <v>22</v>
      </c>
      <c r="GC128" s="13">
        <v>22</v>
      </c>
      <c r="GD128" s="13">
        <v>25</v>
      </c>
      <c r="GE128" s="13">
        <v>17</v>
      </c>
      <c r="GF128" s="13">
        <v>29</v>
      </c>
      <c r="GG128" s="13">
        <v>14</v>
      </c>
      <c r="GH128" s="13">
        <v>20</v>
      </c>
      <c r="GI128" s="13">
        <v>33</v>
      </c>
      <c r="GJ128" s="13">
        <v>23</v>
      </c>
      <c r="GK128" s="13">
        <v>34</v>
      </c>
      <c r="GL128" s="13">
        <v>31</v>
      </c>
      <c r="GM128" s="13">
        <v>22</v>
      </c>
      <c r="GN128" s="13">
        <v>24</v>
      </c>
      <c r="GO128" s="13">
        <v>21</v>
      </c>
      <c r="GP128" s="13">
        <v>19</v>
      </c>
      <c r="GQ128" s="13">
        <v>18</v>
      </c>
      <c r="GR128" s="13">
        <v>13</v>
      </c>
      <c r="GS128" s="13">
        <v>16</v>
      </c>
      <c r="GT128" s="13">
        <v>15</v>
      </c>
      <c r="GU128" s="13">
        <v>28</v>
      </c>
      <c r="GV128" s="13">
        <v>24</v>
      </c>
      <c r="GW128" s="13">
        <v>13</v>
      </c>
      <c r="GX128" s="13">
        <v>18</v>
      </c>
      <c r="GY128" s="13">
        <v>18</v>
      </c>
      <c r="GZ128" s="13">
        <v>13</v>
      </c>
      <c r="HA128" s="13">
        <v>14</v>
      </c>
      <c r="HB128" s="13">
        <v>12</v>
      </c>
      <c r="HC128" s="13">
        <v>13</v>
      </c>
      <c r="HD128" s="13">
        <v>13</v>
      </c>
      <c r="HE128" s="13">
        <v>18</v>
      </c>
      <c r="HF128" s="13">
        <v>9</v>
      </c>
      <c r="HG128" s="13">
        <v>14</v>
      </c>
      <c r="HH128" s="13">
        <v>21</v>
      </c>
      <c r="HI128" s="13">
        <v>14</v>
      </c>
      <c r="HJ128" s="13">
        <v>13</v>
      </c>
      <c r="HK128" s="13">
        <v>13</v>
      </c>
      <c r="HL128" s="13">
        <v>18</v>
      </c>
      <c r="HM128" s="13">
        <v>18</v>
      </c>
      <c r="HN128" s="13">
        <v>20</v>
      </c>
      <c r="HO128" s="13">
        <v>13</v>
      </c>
      <c r="HP128" s="13">
        <v>12</v>
      </c>
      <c r="HQ128" s="13">
        <v>7</v>
      </c>
      <c r="HR128" s="13">
        <v>10</v>
      </c>
      <c r="HS128" s="13">
        <v>5</v>
      </c>
      <c r="HT128" s="13">
        <v>11</v>
      </c>
      <c r="HU128" s="13">
        <v>6</v>
      </c>
      <c r="HV128" s="13">
        <v>8</v>
      </c>
      <c r="HW128" s="13">
        <v>8</v>
      </c>
      <c r="HX128" s="13">
        <v>1</v>
      </c>
      <c r="HY128" s="13">
        <v>9</v>
      </c>
      <c r="HZ128" s="13">
        <v>6</v>
      </c>
      <c r="IA128" s="13">
        <v>5</v>
      </c>
      <c r="IB128" s="13">
        <v>2</v>
      </c>
      <c r="IC128" s="13">
        <v>5</v>
      </c>
      <c r="ID128" s="13">
        <v>7</v>
      </c>
      <c r="IE128" s="13">
        <v>4</v>
      </c>
      <c r="IF128" s="13">
        <v>5</v>
      </c>
      <c r="IG128" s="13">
        <v>3</v>
      </c>
      <c r="IH128" s="13">
        <v>5</v>
      </c>
      <c r="II128" s="13">
        <v>1</v>
      </c>
      <c r="IJ128" s="13">
        <v>2</v>
      </c>
      <c r="IK128" s="13">
        <v>1</v>
      </c>
      <c r="IL128" s="13">
        <v>2</v>
      </c>
      <c r="IM128" s="13">
        <v>1</v>
      </c>
      <c r="IN128" s="13">
        <v>2</v>
      </c>
      <c r="IO128" s="13">
        <v>1</v>
      </c>
      <c r="IP128" s="13"/>
      <c r="IQ128" s="13"/>
      <c r="IR128" s="13"/>
      <c r="IS128" s="13">
        <v>1</v>
      </c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57">
        <v>970</v>
      </c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>
        <v>1</v>
      </c>
      <c r="JY128" s="13"/>
      <c r="JZ128" s="13"/>
      <c r="KA128" s="13"/>
      <c r="KB128" s="13">
        <v>1</v>
      </c>
      <c r="KC128" s="13">
        <v>2</v>
      </c>
      <c r="KD128" s="13"/>
      <c r="KE128" s="13"/>
      <c r="KF128" s="13">
        <v>1</v>
      </c>
      <c r="KG128" s="13"/>
      <c r="KH128" s="13"/>
      <c r="KI128" s="13">
        <v>1</v>
      </c>
      <c r="KJ128" s="13"/>
      <c r="KK128" s="13"/>
      <c r="KL128" s="13"/>
      <c r="KM128" s="13"/>
      <c r="KN128" s="13">
        <v>1</v>
      </c>
      <c r="KO128" s="13"/>
      <c r="KP128" s="13">
        <v>1</v>
      </c>
      <c r="KQ128" s="13"/>
      <c r="KR128" s="13">
        <v>2</v>
      </c>
      <c r="KS128" s="13"/>
      <c r="KT128" s="13"/>
      <c r="KU128" s="13"/>
      <c r="KV128" s="13"/>
      <c r="KW128" s="13"/>
      <c r="KX128" s="13"/>
      <c r="KY128" s="13">
        <v>4</v>
      </c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>
        <v>1</v>
      </c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>
        <v>1</v>
      </c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>
        <v>2</v>
      </c>
      <c r="NE128" s="13"/>
      <c r="NF128" s="13"/>
      <c r="NG128" s="13"/>
      <c r="NH128" s="13"/>
      <c r="NI128" s="13"/>
      <c r="NJ128" s="13"/>
      <c r="NK128" s="13"/>
      <c r="NL128" s="13"/>
      <c r="NM128" s="13">
        <v>2</v>
      </c>
      <c r="NN128" s="57">
        <v>20</v>
      </c>
      <c r="NO128" s="13">
        <v>990</v>
      </c>
    </row>
    <row r="129" spans="1:379">
      <c r="A129" s="8" t="s">
        <v>140</v>
      </c>
      <c r="B129" s="235">
        <f t="shared" si="149"/>
        <v>1</v>
      </c>
      <c r="C129" s="235">
        <f t="shared" si="150"/>
        <v>7</v>
      </c>
      <c r="D129" s="235">
        <f t="shared" si="151"/>
        <v>10</v>
      </c>
      <c r="E129" s="235">
        <f t="shared" si="152"/>
        <v>9</v>
      </c>
      <c r="F129" s="235">
        <f t="shared" si="153"/>
        <v>32</v>
      </c>
      <c r="G129" s="235">
        <f t="shared" si="154"/>
        <v>36</v>
      </c>
      <c r="H129" s="235">
        <f t="shared" si="155"/>
        <v>30</v>
      </c>
      <c r="I129" s="235">
        <f t="shared" si="156"/>
        <v>46</v>
      </c>
      <c r="J129" s="235">
        <f t="shared" si="157"/>
        <v>25</v>
      </c>
      <c r="K129" s="235">
        <f t="shared" si="158"/>
        <v>24</v>
      </c>
      <c r="L129" s="235">
        <f t="shared" si="159"/>
        <v>21</v>
      </c>
      <c r="M129" s="235">
        <f t="shared" si="160"/>
        <v>21</v>
      </c>
      <c r="N129" s="235">
        <f t="shared" si="161"/>
        <v>19</v>
      </c>
      <c r="O129" s="235">
        <f t="shared" si="162"/>
        <v>10</v>
      </c>
      <c r="P129" s="235">
        <f t="shared" si="163"/>
        <v>5</v>
      </c>
      <c r="Q129" s="235">
        <f t="shared" si="164"/>
        <v>7</v>
      </c>
      <c r="R129" s="235">
        <f t="shared" si="165"/>
        <v>1</v>
      </c>
      <c r="S129" s="235">
        <f t="shared" si="166"/>
        <v>6</v>
      </c>
      <c r="T129" s="235">
        <f t="shared" si="167"/>
        <v>1</v>
      </c>
      <c r="U129" s="235">
        <f t="shared" si="168"/>
        <v>4</v>
      </c>
      <c r="W129" s="16" t="s">
        <v>134</v>
      </c>
      <c r="X129" s="616">
        <f t="shared" si="169"/>
        <v>31</v>
      </c>
      <c r="Y129" s="616">
        <f t="shared" si="170"/>
        <v>35</v>
      </c>
      <c r="Z129" s="616">
        <f t="shared" si="171"/>
        <v>303</v>
      </c>
      <c r="AA129" s="616">
        <f t="shared" si="172"/>
        <v>364</v>
      </c>
      <c r="AB129" s="616">
        <f t="shared" si="173"/>
        <v>1004</v>
      </c>
      <c r="AC129" s="616">
        <f t="shared" si="174"/>
        <v>1099</v>
      </c>
      <c r="AD129" s="616">
        <f t="shared" si="175"/>
        <v>1160</v>
      </c>
      <c r="AE129" s="616">
        <f t="shared" si="176"/>
        <v>1248</v>
      </c>
      <c r="AF129" s="616">
        <f t="shared" si="177"/>
        <v>1044</v>
      </c>
      <c r="AG129" s="616">
        <f t="shared" si="178"/>
        <v>1126</v>
      </c>
      <c r="AH129" s="616">
        <f t="shared" si="179"/>
        <v>867</v>
      </c>
      <c r="AI129" s="616">
        <f t="shared" si="180"/>
        <v>872</v>
      </c>
      <c r="AJ129" s="616">
        <f t="shared" si="181"/>
        <v>596</v>
      </c>
      <c r="AK129" s="616">
        <f t="shared" si="182"/>
        <v>558</v>
      </c>
      <c r="AL129" s="616">
        <f t="shared" si="183"/>
        <v>328</v>
      </c>
      <c r="AM129" s="616">
        <f t="shared" si="184"/>
        <v>357</v>
      </c>
      <c r="AN129" s="616">
        <f t="shared" si="185"/>
        <v>113</v>
      </c>
      <c r="AO129" s="616">
        <f t="shared" si="186"/>
        <v>186</v>
      </c>
      <c r="AP129" s="616">
        <f t="shared" si="187"/>
        <v>24</v>
      </c>
      <c r="AQ129" s="616">
        <f t="shared" si="188"/>
        <v>58</v>
      </c>
      <c r="AR129" s="616">
        <f t="shared" si="189"/>
        <v>105</v>
      </c>
      <c r="AT129" s="16" t="s">
        <v>134</v>
      </c>
      <c r="AU129" s="13"/>
      <c r="AV129" s="13">
        <v>1</v>
      </c>
      <c r="AW129" s="13">
        <v>2</v>
      </c>
      <c r="AX129" s="13">
        <v>1</v>
      </c>
      <c r="AY129" s="13">
        <v>4</v>
      </c>
      <c r="AZ129" s="13">
        <v>4</v>
      </c>
      <c r="BA129" s="13">
        <v>2</v>
      </c>
      <c r="BB129" s="13">
        <v>4</v>
      </c>
      <c r="BC129" s="13">
        <v>9</v>
      </c>
      <c r="BD129" s="13">
        <v>8</v>
      </c>
      <c r="BE129" s="13">
        <v>8</v>
      </c>
      <c r="BF129" s="13">
        <v>14</v>
      </c>
      <c r="BG129" s="13">
        <v>11</v>
      </c>
      <c r="BH129" s="13">
        <v>18</v>
      </c>
      <c r="BI129" s="13">
        <v>26</v>
      </c>
      <c r="BJ129" s="13">
        <v>40</v>
      </c>
      <c r="BK129" s="13">
        <v>51</v>
      </c>
      <c r="BL129" s="13">
        <v>53</v>
      </c>
      <c r="BM129" s="13">
        <v>55</v>
      </c>
      <c r="BN129" s="13">
        <v>88</v>
      </c>
      <c r="BO129" s="13">
        <v>83</v>
      </c>
      <c r="BP129" s="13">
        <v>94</v>
      </c>
      <c r="BQ129" s="13">
        <v>100</v>
      </c>
      <c r="BR129" s="13">
        <v>113</v>
      </c>
      <c r="BS129" s="13">
        <v>121</v>
      </c>
      <c r="BT129" s="13">
        <v>103</v>
      </c>
      <c r="BU129" s="13">
        <v>129</v>
      </c>
      <c r="BV129" s="13">
        <v>110</v>
      </c>
      <c r="BW129" s="13">
        <v>111</v>
      </c>
      <c r="BX129" s="13">
        <v>135</v>
      </c>
      <c r="BY129" s="13">
        <v>161</v>
      </c>
      <c r="BZ129" s="13">
        <v>104</v>
      </c>
      <c r="CA129" s="13">
        <v>114</v>
      </c>
      <c r="CB129" s="13">
        <v>125</v>
      </c>
      <c r="CC129" s="13">
        <v>117</v>
      </c>
      <c r="CD129" s="13">
        <v>136</v>
      </c>
      <c r="CE129" s="13">
        <v>126</v>
      </c>
      <c r="CF129" s="13">
        <v>116</v>
      </c>
      <c r="CG129" s="13">
        <v>115</v>
      </c>
      <c r="CH129" s="13">
        <v>134</v>
      </c>
      <c r="CI129" s="13">
        <v>122</v>
      </c>
      <c r="CJ129" s="13">
        <v>125</v>
      </c>
      <c r="CK129" s="13">
        <v>115</v>
      </c>
      <c r="CL129" s="13">
        <v>107</v>
      </c>
      <c r="CM129" s="13">
        <v>137</v>
      </c>
      <c r="CN129" s="13">
        <v>109</v>
      </c>
      <c r="CO129" s="13">
        <v>95</v>
      </c>
      <c r="CP129" s="13">
        <v>98</v>
      </c>
      <c r="CQ129" s="13">
        <v>105</v>
      </c>
      <c r="CR129" s="13">
        <v>113</v>
      </c>
      <c r="CS129" s="13">
        <v>88</v>
      </c>
      <c r="CT129" s="13">
        <v>81</v>
      </c>
      <c r="CU129" s="13">
        <v>89</v>
      </c>
      <c r="CV129" s="13">
        <v>89</v>
      </c>
      <c r="CW129" s="13">
        <v>84</v>
      </c>
      <c r="CX129" s="13">
        <v>79</v>
      </c>
      <c r="CY129" s="13">
        <v>79</v>
      </c>
      <c r="CZ129" s="13">
        <v>100</v>
      </c>
      <c r="DA129" s="13">
        <v>100</v>
      </c>
      <c r="DB129" s="13">
        <v>83</v>
      </c>
      <c r="DC129" s="13">
        <v>63</v>
      </c>
      <c r="DD129" s="13">
        <v>65</v>
      </c>
      <c r="DE129" s="13">
        <v>46</v>
      </c>
      <c r="DF129" s="13">
        <v>53</v>
      </c>
      <c r="DG129" s="13">
        <v>59</v>
      </c>
      <c r="DH129" s="13">
        <v>60</v>
      </c>
      <c r="DI129" s="13">
        <v>48</v>
      </c>
      <c r="DJ129" s="13">
        <v>61</v>
      </c>
      <c r="DK129" s="13">
        <v>55</v>
      </c>
      <c r="DL129" s="13">
        <v>48</v>
      </c>
      <c r="DM129" s="13">
        <v>52</v>
      </c>
      <c r="DN129" s="13">
        <v>39</v>
      </c>
      <c r="DO129" s="13">
        <v>42</v>
      </c>
      <c r="DP129" s="13">
        <v>43</v>
      </c>
      <c r="DQ129" s="13">
        <v>37</v>
      </c>
      <c r="DR129" s="13">
        <v>36</v>
      </c>
      <c r="DS129" s="13">
        <v>29</v>
      </c>
      <c r="DT129" s="13">
        <v>21</v>
      </c>
      <c r="DU129" s="13">
        <v>35</v>
      </c>
      <c r="DV129" s="13">
        <v>23</v>
      </c>
      <c r="DW129" s="13">
        <v>25</v>
      </c>
      <c r="DX129" s="13">
        <v>31</v>
      </c>
      <c r="DY129" s="13">
        <v>13</v>
      </c>
      <c r="DZ129" s="13">
        <v>19</v>
      </c>
      <c r="EA129" s="13">
        <v>21</v>
      </c>
      <c r="EB129" s="13">
        <v>20</v>
      </c>
      <c r="EC129" s="13">
        <v>13</v>
      </c>
      <c r="ED129" s="13">
        <v>19</v>
      </c>
      <c r="EE129" s="13">
        <v>13</v>
      </c>
      <c r="EF129" s="13">
        <v>12</v>
      </c>
      <c r="EG129" s="13">
        <v>13</v>
      </c>
      <c r="EH129" s="13">
        <v>12</v>
      </c>
      <c r="EI129" s="13">
        <v>12</v>
      </c>
      <c r="EJ129" s="13">
        <v>4</v>
      </c>
      <c r="EK129" s="13">
        <v>4</v>
      </c>
      <c r="EL129" s="13">
        <v>3</v>
      </c>
      <c r="EM129" s="13">
        <v>3</v>
      </c>
      <c r="EN129" s="13">
        <v>1</v>
      </c>
      <c r="EO129" s="13">
        <v>3</v>
      </c>
      <c r="EP129" s="13">
        <v>1</v>
      </c>
      <c r="EQ129" s="13">
        <v>1</v>
      </c>
      <c r="ER129" s="13">
        <v>1</v>
      </c>
      <c r="ES129" s="13"/>
      <c r="ET129" s="13"/>
      <c r="EU129" s="13"/>
      <c r="EV129" s="13"/>
      <c r="EW129" s="13"/>
      <c r="EX129" s="13"/>
      <c r="EY129" s="13"/>
      <c r="EZ129" s="13"/>
      <c r="FA129" s="13"/>
      <c r="FB129" s="13">
        <v>2</v>
      </c>
      <c r="FC129" s="57">
        <v>5905</v>
      </c>
      <c r="FD129" s="13">
        <v>5905</v>
      </c>
      <c r="FE129" s="16" t="s">
        <v>134</v>
      </c>
      <c r="FF129" s="13">
        <v>1</v>
      </c>
      <c r="FG129" s="13"/>
      <c r="FH129" s="13">
        <v>3</v>
      </c>
      <c r="FI129" s="13"/>
      <c r="FJ129" s="13">
        <v>3</v>
      </c>
      <c r="FK129" s="13">
        <v>3</v>
      </c>
      <c r="FL129" s="13">
        <v>7</v>
      </c>
      <c r="FM129" s="13">
        <v>4</v>
      </c>
      <c r="FN129" s="13">
        <v>5</v>
      </c>
      <c r="FO129" s="13">
        <v>5</v>
      </c>
      <c r="FP129" s="13">
        <v>11</v>
      </c>
      <c r="FQ129" s="13">
        <v>8</v>
      </c>
      <c r="FR129" s="13">
        <v>21</v>
      </c>
      <c r="FS129" s="13">
        <v>8</v>
      </c>
      <c r="FT129" s="13">
        <v>25</v>
      </c>
      <c r="FU129" s="13">
        <v>30</v>
      </c>
      <c r="FV129" s="13">
        <v>34</v>
      </c>
      <c r="FW129" s="13">
        <v>57</v>
      </c>
      <c r="FX129" s="13">
        <v>55</v>
      </c>
      <c r="FY129" s="13">
        <v>54</v>
      </c>
      <c r="FZ129" s="13">
        <v>69</v>
      </c>
      <c r="GA129" s="13">
        <v>82</v>
      </c>
      <c r="GB129" s="13">
        <v>93</v>
      </c>
      <c r="GC129" s="13">
        <v>79</v>
      </c>
      <c r="GD129" s="13">
        <v>96</v>
      </c>
      <c r="GE129" s="13">
        <v>110</v>
      </c>
      <c r="GF129" s="13">
        <v>102</v>
      </c>
      <c r="GG129" s="13">
        <v>127</v>
      </c>
      <c r="GH129" s="13">
        <v>118</v>
      </c>
      <c r="GI129" s="13">
        <v>128</v>
      </c>
      <c r="GJ129" s="13">
        <v>121</v>
      </c>
      <c r="GK129" s="13">
        <v>108</v>
      </c>
      <c r="GL129" s="13">
        <v>116</v>
      </c>
      <c r="GM129" s="13">
        <v>118</v>
      </c>
      <c r="GN129" s="13">
        <v>112</v>
      </c>
      <c r="GO129" s="13">
        <v>97</v>
      </c>
      <c r="GP129" s="13">
        <v>114</v>
      </c>
      <c r="GQ129" s="13">
        <v>112</v>
      </c>
      <c r="GR129" s="13">
        <v>122</v>
      </c>
      <c r="GS129" s="13">
        <v>140</v>
      </c>
      <c r="GT129" s="13">
        <v>127</v>
      </c>
      <c r="GU129" s="13">
        <v>102</v>
      </c>
      <c r="GV129" s="13">
        <v>111</v>
      </c>
      <c r="GW129" s="13">
        <v>105</v>
      </c>
      <c r="GX129" s="13">
        <v>108</v>
      </c>
      <c r="GY129" s="13">
        <v>101</v>
      </c>
      <c r="GZ129" s="13">
        <v>101</v>
      </c>
      <c r="HA129" s="13">
        <v>87</v>
      </c>
      <c r="HB129" s="13">
        <v>95</v>
      </c>
      <c r="HC129" s="13">
        <v>107</v>
      </c>
      <c r="HD129" s="13">
        <v>96</v>
      </c>
      <c r="HE129" s="13">
        <v>72</v>
      </c>
      <c r="HF129" s="13">
        <v>87</v>
      </c>
      <c r="HG129" s="13">
        <v>87</v>
      </c>
      <c r="HH129" s="13">
        <v>106</v>
      </c>
      <c r="HI129" s="13">
        <v>89</v>
      </c>
      <c r="HJ129" s="13">
        <v>79</v>
      </c>
      <c r="HK129" s="13">
        <v>82</v>
      </c>
      <c r="HL129" s="13">
        <v>77</v>
      </c>
      <c r="HM129" s="13">
        <v>92</v>
      </c>
      <c r="HN129" s="13">
        <v>82</v>
      </c>
      <c r="HO129" s="13">
        <v>68</v>
      </c>
      <c r="HP129" s="13">
        <v>52</v>
      </c>
      <c r="HQ129" s="13">
        <v>79</v>
      </c>
      <c r="HR129" s="13">
        <v>57</v>
      </c>
      <c r="HS129" s="13">
        <v>55</v>
      </c>
      <c r="HT129" s="13">
        <v>51</v>
      </c>
      <c r="HU129" s="13">
        <v>47</v>
      </c>
      <c r="HV129" s="13">
        <v>56</v>
      </c>
      <c r="HW129" s="13">
        <v>49</v>
      </c>
      <c r="HX129" s="13">
        <v>40</v>
      </c>
      <c r="HY129" s="13">
        <v>43</v>
      </c>
      <c r="HZ129" s="13">
        <v>32</v>
      </c>
      <c r="IA129" s="13">
        <v>37</v>
      </c>
      <c r="IB129" s="13">
        <v>28</v>
      </c>
      <c r="IC129" s="13">
        <v>24</v>
      </c>
      <c r="ID129" s="13">
        <v>35</v>
      </c>
      <c r="IE129" s="13">
        <v>28</v>
      </c>
      <c r="IF129" s="13">
        <v>29</v>
      </c>
      <c r="IG129" s="13">
        <v>32</v>
      </c>
      <c r="IH129" s="13">
        <v>22</v>
      </c>
      <c r="II129" s="13">
        <v>19</v>
      </c>
      <c r="IJ129" s="13">
        <v>16</v>
      </c>
      <c r="IK129" s="13">
        <v>11</v>
      </c>
      <c r="IL129" s="13">
        <v>12</v>
      </c>
      <c r="IM129" s="13">
        <v>11</v>
      </c>
      <c r="IN129" s="13">
        <v>9</v>
      </c>
      <c r="IO129" s="13">
        <v>4</v>
      </c>
      <c r="IP129" s="13">
        <v>2</v>
      </c>
      <c r="IQ129" s="13">
        <v>7</v>
      </c>
      <c r="IR129" s="13">
        <v>8</v>
      </c>
      <c r="IS129" s="13">
        <v>2</v>
      </c>
      <c r="IT129" s="13"/>
      <c r="IU129" s="13">
        <v>4</v>
      </c>
      <c r="IV129" s="13">
        <v>2</v>
      </c>
      <c r="IW129" s="13">
        <v>3</v>
      </c>
      <c r="IX129" s="13">
        <v>1</v>
      </c>
      <c r="IY129" s="13">
        <v>2</v>
      </c>
      <c r="IZ129" s="13">
        <v>1</v>
      </c>
      <c r="JA129" s="13"/>
      <c r="JB129" s="13">
        <v>1</v>
      </c>
      <c r="JC129" s="13"/>
      <c r="JD129" s="13"/>
      <c r="JE129" s="13"/>
      <c r="JF129" s="13"/>
      <c r="JG129" s="13"/>
      <c r="JH129" s="13"/>
      <c r="JI129" s="57">
        <v>5470</v>
      </c>
      <c r="JJ129" s="13"/>
      <c r="JK129" s="13"/>
      <c r="JL129" s="13"/>
      <c r="JM129" s="13"/>
      <c r="JN129" s="13">
        <v>1</v>
      </c>
      <c r="JO129" s="13"/>
      <c r="JP129" s="13"/>
      <c r="JQ129" s="13"/>
      <c r="JR129" s="13"/>
      <c r="JS129" s="13"/>
      <c r="JT129" s="13">
        <v>2</v>
      </c>
      <c r="JU129" s="13">
        <v>3</v>
      </c>
      <c r="JV129" s="13">
        <v>1</v>
      </c>
      <c r="JW129" s="13">
        <v>1</v>
      </c>
      <c r="JX129" s="13">
        <v>1</v>
      </c>
      <c r="JY129" s="13">
        <v>3</v>
      </c>
      <c r="JZ129" s="13">
        <v>4</v>
      </c>
      <c r="KA129" s="13">
        <v>3</v>
      </c>
      <c r="KB129" s="13">
        <v>2</v>
      </c>
      <c r="KC129" s="13">
        <v>1</v>
      </c>
      <c r="KD129" s="13">
        <v>1</v>
      </c>
      <c r="KE129" s="13">
        <v>2</v>
      </c>
      <c r="KF129" s="13">
        <v>2</v>
      </c>
      <c r="KG129" s="13"/>
      <c r="KH129" s="13">
        <v>1</v>
      </c>
      <c r="KI129" s="13">
        <v>2</v>
      </c>
      <c r="KJ129" s="13">
        <v>1</v>
      </c>
      <c r="KK129" s="13">
        <v>2</v>
      </c>
      <c r="KL129" s="13"/>
      <c r="KM129" s="13">
        <v>1</v>
      </c>
      <c r="KN129" s="13"/>
      <c r="KO129" s="13"/>
      <c r="KP129" s="13">
        <v>2</v>
      </c>
      <c r="KQ129" s="13">
        <v>3</v>
      </c>
      <c r="KR129" s="13">
        <v>3</v>
      </c>
      <c r="KS129" s="13">
        <v>3</v>
      </c>
      <c r="KT129" s="13">
        <v>4</v>
      </c>
      <c r="KU129" s="13">
        <v>2</v>
      </c>
      <c r="KV129" s="13">
        <v>1</v>
      </c>
      <c r="KW129" s="13">
        <v>1</v>
      </c>
      <c r="KX129" s="13"/>
      <c r="KY129" s="13">
        <v>6</v>
      </c>
      <c r="KZ129" s="13">
        <v>2</v>
      </c>
      <c r="LA129" s="13">
        <v>1</v>
      </c>
      <c r="LB129" s="13">
        <v>1</v>
      </c>
      <c r="LC129" s="13"/>
      <c r="LD129" s="13">
        <v>1</v>
      </c>
      <c r="LE129" s="13">
        <v>3</v>
      </c>
      <c r="LF129" s="13"/>
      <c r="LG129" s="13"/>
      <c r="LH129" s="13">
        <v>2</v>
      </c>
      <c r="LI129" s="13">
        <v>1</v>
      </c>
      <c r="LJ129" s="13"/>
      <c r="LK129" s="13">
        <v>1</v>
      </c>
      <c r="LL129" s="13">
        <v>1</v>
      </c>
      <c r="LM129" s="13"/>
      <c r="LN129" s="13"/>
      <c r="LO129" s="13"/>
      <c r="LP129" s="13">
        <v>1</v>
      </c>
      <c r="LQ129" s="13"/>
      <c r="LR129" s="13"/>
      <c r="LS129" s="13"/>
      <c r="LT129" s="13">
        <v>1</v>
      </c>
      <c r="LU129" s="13">
        <v>1</v>
      </c>
      <c r="LV129" s="13">
        <v>1</v>
      </c>
      <c r="LW129" s="13">
        <v>1</v>
      </c>
      <c r="LX129" s="13"/>
      <c r="LY129" s="13"/>
      <c r="LZ129" s="13"/>
      <c r="MA129" s="13">
        <v>1</v>
      </c>
      <c r="MB129" s="13">
        <v>1</v>
      </c>
      <c r="MC129" s="13"/>
      <c r="MD129" s="13">
        <v>2</v>
      </c>
      <c r="ME129" s="13">
        <v>1</v>
      </c>
      <c r="MF129" s="13"/>
      <c r="MG129" s="13"/>
      <c r="MH129" s="13"/>
      <c r="MI129" s="13"/>
      <c r="MJ129" s="13">
        <v>1</v>
      </c>
      <c r="MK129" s="13"/>
      <c r="ML129" s="13"/>
      <c r="MM129" s="13"/>
      <c r="MN129" s="13">
        <v>1</v>
      </c>
      <c r="MO129" s="13">
        <v>2</v>
      </c>
      <c r="MP129" s="13"/>
      <c r="MQ129" s="13"/>
      <c r="MR129" s="13">
        <v>2</v>
      </c>
      <c r="MS129" s="13"/>
      <c r="MT129" s="13">
        <v>4</v>
      </c>
      <c r="MU129" s="13">
        <v>2</v>
      </c>
      <c r="MV129" s="13">
        <v>2</v>
      </c>
      <c r="MW129" s="13"/>
      <c r="MX129" s="13">
        <v>2</v>
      </c>
      <c r="MY129" s="13"/>
      <c r="MZ129" s="13">
        <v>1</v>
      </c>
      <c r="NA129" s="13"/>
      <c r="NB129" s="13"/>
      <c r="NC129" s="13">
        <v>2</v>
      </c>
      <c r="ND129" s="13">
        <v>1</v>
      </c>
      <c r="NE129" s="13"/>
      <c r="NF129" s="13"/>
      <c r="NG129" s="13"/>
      <c r="NH129" s="13"/>
      <c r="NI129" s="13"/>
      <c r="NJ129" s="13"/>
      <c r="NK129" s="13"/>
      <c r="NL129" s="13"/>
      <c r="NM129" s="13">
        <v>1</v>
      </c>
      <c r="NN129" s="57">
        <v>103</v>
      </c>
      <c r="NO129" s="13">
        <v>5573</v>
      </c>
    </row>
    <row r="130" spans="1:379">
      <c r="A130" s="9" t="s">
        <v>141</v>
      </c>
      <c r="B130" s="235">
        <f t="shared" ref="B130:B161" si="190">VLOOKUP($A130,$W:$AQ,2,FALSE)</f>
        <v>400</v>
      </c>
      <c r="C130" s="235">
        <f t="shared" ref="C130:C161" si="191">VLOOKUP($A130,$W:$AQ,3,FALSE)</f>
        <v>352</v>
      </c>
      <c r="D130" s="235">
        <f t="shared" ref="D130:D161" si="192">VLOOKUP($A130,$W:$AQ,4,FALSE)</f>
        <v>2162</v>
      </c>
      <c r="E130" s="235">
        <f t="shared" ref="E130:E161" si="193">VLOOKUP($A130,$W:$AQ,5,FALSE)</f>
        <v>2381</v>
      </c>
      <c r="F130" s="235">
        <f t="shared" ref="F130:F161" si="194">VLOOKUP($A130,$W:$AQ,6,FALSE)</f>
        <v>6271</v>
      </c>
      <c r="G130" s="235">
        <f t="shared" ref="G130:G161" si="195">VLOOKUP($A130,$W:$AQ,7,FALSE)</f>
        <v>6134</v>
      </c>
      <c r="H130" s="235">
        <f t="shared" ref="H130:H161" si="196">VLOOKUP($A130,$W:$AQ,8,FALSE)</f>
        <v>5933</v>
      </c>
      <c r="I130" s="235">
        <f t="shared" ref="I130:I161" si="197">VLOOKUP($A130,$W:$AQ,9,FALSE)</f>
        <v>5536</v>
      </c>
      <c r="J130" s="235">
        <f t="shared" ref="J130:J161" si="198">VLOOKUP($A130,$W:$AQ,10,FALSE)</f>
        <v>4868</v>
      </c>
      <c r="K130" s="235">
        <f t="shared" ref="K130:K161" si="199">VLOOKUP($A130,$W:$AQ,11,FALSE)</f>
        <v>4721</v>
      </c>
      <c r="L130" s="235">
        <f t="shared" ref="L130:L161" si="200">VLOOKUP($A130,$W:$AQ,12,FALSE)</f>
        <v>3301</v>
      </c>
      <c r="M130" s="235">
        <f t="shared" ref="M130:M161" si="201">VLOOKUP($A130,$W:$AQ,13,FALSE)</f>
        <v>3159</v>
      </c>
      <c r="N130" s="235">
        <f t="shared" ref="N130:N161" si="202">VLOOKUP($A130,$W:$AQ,14,FALSE)</f>
        <v>1548</v>
      </c>
      <c r="O130" s="235">
        <f t="shared" ref="O130:O161" si="203">VLOOKUP($A130,$W:$AQ,15,FALSE)</f>
        <v>1428</v>
      </c>
      <c r="P130" s="235">
        <f t="shared" ref="P130:P161" si="204">VLOOKUP($A130,$W:$AQ,16,FALSE)</f>
        <v>615</v>
      </c>
      <c r="Q130" s="235">
        <f t="shared" ref="Q130:Q161" si="205">VLOOKUP($A130,$W:$AQ,17,FALSE)</f>
        <v>637</v>
      </c>
      <c r="R130" s="235">
        <f t="shared" ref="R130:R161" si="206">VLOOKUP($A130,$W:$AQ,18,FALSE)</f>
        <v>154</v>
      </c>
      <c r="S130" s="235">
        <f t="shared" ref="S130:S161" si="207">VLOOKUP($A130,$W:$AQ,19,FALSE)</f>
        <v>227</v>
      </c>
      <c r="T130" s="235">
        <f t="shared" ref="T130:T161" si="208">VLOOKUP($A130,$W:$AQ,20,FALSE)</f>
        <v>25</v>
      </c>
      <c r="U130" s="235">
        <f t="shared" ref="U130:U161" si="209">VLOOKUP($A130,$W:$AQ,21,FALSE)</f>
        <v>71</v>
      </c>
      <c r="W130" s="16" t="s">
        <v>211</v>
      </c>
      <c r="X130" s="616">
        <f t="shared" si="169"/>
        <v>129</v>
      </c>
      <c r="Y130" s="616">
        <f t="shared" si="170"/>
        <v>92</v>
      </c>
      <c r="Z130" s="616">
        <f t="shared" si="171"/>
        <v>254</v>
      </c>
      <c r="AA130" s="616">
        <f t="shared" si="172"/>
        <v>276</v>
      </c>
      <c r="AB130" s="616">
        <f t="shared" si="173"/>
        <v>986</v>
      </c>
      <c r="AC130" s="616">
        <f t="shared" si="174"/>
        <v>1096</v>
      </c>
      <c r="AD130" s="616">
        <f t="shared" si="175"/>
        <v>1062</v>
      </c>
      <c r="AE130" s="616">
        <f t="shared" si="176"/>
        <v>1065</v>
      </c>
      <c r="AF130" s="616">
        <f t="shared" si="177"/>
        <v>908</v>
      </c>
      <c r="AG130" s="616">
        <f t="shared" si="178"/>
        <v>926</v>
      </c>
      <c r="AH130" s="616">
        <f t="shared" si="179"/>
        <v>637</v>
      </c>
      <c r="AI130" s="616">
        <f t="shared" si="180"/>
        <v>610</v>
      </c>
      <c r="AJ130" s="616">
        <f t="shared" si="181"/>
        <v>372</v>
      </c>
      <c r="AK130" s="616">
        <f t="shared" si="182"/>
        <v>382</v>
      </c>
      <c r="AL130" s="616">
        <f t="shared" si="183"/>
        <v>207</v>
      </c>
      <c r="AM130" s="616">
        <f t="shared" si="184"/>
        <v>209</v>
      </c>
      <c r="AN130" s="616">
        <f t="shared" si="185"/>
        <v>99</v>
      </c>
      <c r="AO130" s="616">
        <f t="shared" si="186"/>
        <v>144</v>
      </c>
      <c r="AP130" s="616">
        <f t="shared" si="187"/>
        <v>17</v>
      </c>
      <c r="AQ130" s="616">
        <f t="shared" si="188"/>
        <v>47</v>
      </c>
      <c r="AR130" s="616">
        <f t="shared" si="189"/>
        <v>85</v>
      </c>
      <c r="AT130" s="16" t="s">
        <v>211</v>
      </c>
      <c r="AU130" s="13">
        <v>3</v>
      </c>
      <c r="AV130" s="13">
        <v>18</v>
      </c>
      <c r="AW130" s="13">
        <v>12</v>
      </c>
      <c r="AX130" s="13">
        <v>3</v>
      </c>
      <c r="AY130" s="13">
        <v>18</v>
      </c>
      <c r="AZ130" s="13">
        <v>10</v>
      </c>
      <c r="BA130" s="13">
        <v>8</v>
      </c>
      <c r="BB130" s="13">
        <v>7</v>
      </c>
      <c r="BC130" s="13">
        <v>7</v>
      </c>
      <c r="BD130" s="13">
        <v>6</v>
      </c>
      <c r="BE130" s="13">
        <v>2</v>
      </c>
      <c r="BF130" s="13">
        <v>13</v>
      </c>
      <c r="BG130" s="13">
        <v>11</v>
      </c>
      <c r="BH130" s="13">
        <v>5</v>
      </c>
      <c r="BI130" s="13">
        <v>14</v>
      </c>
      <c r="BJ130" s="13">
        <v>27</v>
      </c>
      <c r="BK130" s="13">
        <v>33</v>
      </c>
      <c r="BL130" s="13">
        <v>47</v>
      </c>
      <c r="BM130" s="13">
        <v>68</v>
      </c>
      <c r="BN130" s="13">
        <v>56</v>
      </c>
      <c r="BO130" s="13">
        <v>90</v>
      </c>
      <c r="BP130" s="13">
        <v>85</v>
      </c>
      <c r="BQ130" s="13">
        <v>103</v>
      </c>
      <c r="BR130" s="13">
        <v>116</v>
      </c>
      <c r="BS130" s="13">
        <v>95</v>
      </c>
      <c r="BT130" s="13">
        <v>114</v>
      </c>
      <c r="BU130" s="13">
        <v>124</v>
      </c>
      <c r="BV130" s="13">
        <v>113</v>
      </c>
      <c r="BW130" s="13">
        <v>110</v>
      </c>
      <c r="BX130" s="13">
        <v>146</v>
      </c>
      <c r="BY130" s="13">
        <v>116</v>
      </c>
      <c r="BZ130" s="13">
        <v>104</v>
      </c>
      <c r="CA130" s="13">
        <v>111</v>
      </c>
      <c r="CB130" s="13">
        <v>97</v>
      </c>
      <c r="CC130" s="13">
        <v>94</v>
      </c>
      <c r="CD130" s="13">
        <v>111</v>
      </c>
      <c r="CE130" s="13">
        <v>106</v>
      </c>
      <c r="CF130" s="13">
        <v>107</v>
      </c>
      <c r="CG130" s="13">
        <v>102</v>
      </c>
      <c r="CH130" s="13">
        <v>117</v>
      </c>
      <c r="CI130" s="13">
        <v>104</v>
      </c>
      <c r="CJ130" s="13">
        <v>117</v>
      </c>
      <c r="CK130" s="13">
        <v>71</v>
      </c>
      <c r="CL130" s="13">
        <v>102</v>
      </c>
      <c r="CM130" s="13">
        <v>85</v>
      </c>
      <c r="CN130" s="13">
        <v>94</v>
      </c>
      <c r="CO130" s="13">
        <v>82</v>
      </c>
      <c r="CP130" s="13">
        <v>89</v>
      </c>
      <c r="CQ130" s="13">
        <v>75</v>
      </c>
      <c r="CR130" s="13">
        <v>107</v>
      </c>
      <c r="CS130" s="13">
        <v>78</v>
      </c>
      <c r="CT130" s="13">
        <v>60</v>
      </c>
      <c r="CU130" s="13">
        <v>65</v>
      </c>
      <c r="CV130" s="13">
        <v>72</v>
      </c>
      <c r="CW130" s="13">
        <v>63</v>
      </c>
      <c r="CX130" s="13">
        <v>57</v>
      </c>
      <c r="CY130" s="13">
        <v>70</v>
      </c>
      <c r="CZ130" s="13">
        <v>58</v>
      </c>
      <c r="DA130" s="13">
        <v>46</v>
      </c>
      <c r="DB130" s="13">
        <v>41</v>
      </c>
      <c r="DC130" s="13">
        <v>58</v>
      </c>
      <c r="DD130" s="13">
        <v>39</v>
      </c>
      <c r="DE130" s="13">
        <v>39</v>
      </c>
      <c r="DF130" s="13">
        <v>44</v>
      </c>
      <c r="DG130" s="13">
        <v>41</v>
      </c>
      <c r="DH130" s="13">
        <v>43</v>
      </c>
      <c r="DI130" s="13">
        <v>29</v>
      </c>
      <c r="DJ130" s="13">
        <v>31</v>
      </c>
      <c r="DK130" s="13">
        <v>27</v>
      </c>
      <c r="DL130" s="13">
        <v>31</v>
      </c>
      <c r="DM130" s="13">
        <v>28</v>
      </c>
      <c r="DN130" s="13">
        <v>26</v>
      </c>
      <c r="DO130" s="13">
        <v>22</v>
      </c>
      <c r="DP130" s="13">
        <v>19</v>
      </c>
      <c r="DQ130" s="13">
        <v>20</v>
      </c>
      <c r="DR130" s="13">
        <v>24</v>
      </c>
      <c r="DS130" s="13">
        <v>26</v>
      </c>
      <c r="DT130" s="13">
        <v>16</v>
      </c>
      <c r="DU130" s="13">
        <v>16</v>
      </c>
      <c r="DV130" s="13">
        <v>12</v>
      </c>
      <c r="DW130" s="13">
        <v>20</v>
      </c>
      <c r="DX130" s="13">
        <v>20</v>
      </c>
      <c r="DY130" s="13">
        <v>14</v>
      </c>
      <c r="DZ130" s="13">
        <v>13</v>
      </c>
      <c r="EA130" s="13">
        <v>16</v>
      </c>
      <c r="EB130" s="13">
        <v>19</v>
      </c>
      <c r="EC130" s="13">
        <v>10</v>
      </c>
      <c r="ED130" s="13">
        <v>8</v>
      </c>
      <c r="EE130" s="13">
        <v>12</v>
      </c>
      <c r="EF130" s="13">
        <v>12</v>
      </c>
      <c r="EG130" s="13">
        <v>10</v>
      </c>
      <c r="EH130" s="13">
        <v>4</v>
      </c>
      <c r="EI130" s="13">
        <v>12</v>
      </c>
      <c r="EJ130" s="13">
        <v>5</v>
      </c>
      <c r="EK130" s="13">
        <v>4</v>
      </c>
      <c r="EL130" s="13">
        <v>6</v>
      </c>
      <c r="EM130" s="13">
        <v>1</v>
      </c>
      <c r="EN130" s="13">
        <v>1</v>
      </c>
      <c r="EO130" s="13">
        <v>1</v>
      </c>
      <c r="EP130" s="13"/>
      <c r="EQ130" s="13">
        <v>2</v>
      </c>
      <c r="ER130" s="13">
        <v>1</v>
      </c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57">
        <v>4847</v>
      </c>
      <c r="FD130" s="13">
        <v>4847</v>
      </c>
      <c r="FE130" s="16" t="s">
        <v>211</v>
      </c>
      <c r="FF130" s="13">
        <v>3</v>
      </c>
      <c r="FG130" s="13">
        <v>32</v>
      </c>
      <c r="FH130" s="13">
        <v>20</v>
      </c>
      <c r="FI130" s="13">
        <v>17</v>
      </c>
      <c r="FJ130" s="13">
        <v>8</v>
      </c>
      <c r="FK130" s="13">
        <v>9</v>
      </c>
      <c r="FL130" s="13">
        <v>11</v>
      </c>
      <c r="FM130" s="13">
        <v>5</v>
      </c>
      <c r="FN130" s="13">
        <v>11</v>
      </c>
      <c r="FO130" s="13">
        <v>13</v>
      </c>
      <c r="FP130" s="13">
        <v>11</v>
      </c>
      <c r="FQ130" s="13">
        <v>14</v>
      </c>
      <c r="FR130" s="13">
        <v>7</v>
      </c>
      <c r="FS130" s="13">
        <v>9</v>
      </c>
      <c r="FT130" s="13">
        <v>13</v>
      </c>
      <c r="FU130" s="13">
        <v>23</v>
      </c>
      <c r="FV130" s="13">
        <v>31</v>
      </c>
      <c r="FW130" s="13">
        <v>42</v>
      </c>
      <c r="FX130" s="13">
        <v>50</v>
      </c>
      <c r="FY130" s="13">
        <v>54</v>
      </c>
      <c r="FZ130" s="13">
        <v>88</v>
      </c>
      <c r="GA130" s="13">
        <v>79</v>
      </c>
      <c r="GB130" s="13">
        <v>77</v>
      </c>
      <c r="GC130" s="13">
        <v>107</v>
      </c>
      <c r="GD130" s="13">
        <v>110</v>
      </c>
      <c r="GE130" s="13">
        <v>100</v>
      </c>
      <c r="GF130" s="13">
        <v>105</v>
      </c>
      <c r="GG130" s="13">
        <v>105</v>
      </c>
      <c r="GH130" s="13">
        <v>102</v>
      </c>
      <c r="GI130" s="13">
        <v>113</v>
      </c>
      <c r="GJ130" s="13">
        <v>116</v>
      </c>
      <c r="GK130" s="13">
        <v>97</v>
      </c>
      <c r="GL130" s="13">
        <v>101</v>
      </c>
      <c r="GM130" s="13">
        <v>124</v>
      </c>
      <c r="GN130" s="13">
        <v>103</v>
      </c>
      <c r="GO130" s="13">
        <v>106</v>
      </c>
      <c r="GP130" s="13">
        <v>102</v>
      </c>
      <c r="GQ130" s="13">
        <v>96</v>
      </c>
      <c r="GR130" s="13">
        <v>107</v>
      </c>
      <c r="GS130" s="13">
        <v>110</v>
      </c>
      <c r="GT130" s="13">
        <v>108</v>
      </c>
      <c r="GU130" s="13">
        <v>104</v>
      </c>
      <c r="GV130" s="13">
        <v>83</v>
      </c>
      <c r="GW130" s="13">
        <v>109</v>
      </c>
      <c r="GX130" s="13">
        <v>117</v>
      </c>
      <c r="GY130" s="13">
        <v>81</v>
      </c>
      <c r="GZ130" s="13">
        <v>78</v>
      </c>
      <c r="HA130" s="13">
        <v>81</v>
      </c>
      <c r="HB130" s="13">
        <v>70</v>
      </c>
      <c r="HC130" s="13">
        <v>77</v>
      </c>
      <c r="HD130" s="13">
        <v>84</v>
      </c>
      <c r="HE130" s="13">
        <v>69</v>
      </c>
      <c r="HF130" s="13">
        <v>69</v>
      </c>
      <c r="HG130" s="13">
        <v>68</v>
      </c>
      <c r="HH130" s="13">
        <v>53</v>
      </c>
      <c r="HI130" s="13">
        <v>59</v>
      </c>
      <c r="HJ130" s="13">
        <v>60</v>
      </c>
      <c r="HK130" s="13">
        <v>56</v>
      </c>
      <c r="HL130" s="13">
        <v>58</v>
      </c>
      <c r="HM130" s="13">
        <v>61</v>
      </c>
      <c r="HN130" s="13">
        <v>54</v>
      </c>
      <c r="HO130" s="13">
        <v>49</v>
      </c>
      <c r="HP130" s="13">
        <v>38</v>
      </c>
      <c r="HQ130" s="13">
        <v>40</v>
      </c>
      <c r="HR130" s="13">
        <v>29</v>
      </c>
      <c r="HS130" s="13">
        <v>37</v>
      </c>
      <c r="HT130" s="13">
        <v>38</v>
      </c>
      <c r="HU130" s="13">
        <v>30</v>
      </c>
      <c r="HV130" s="13">
        <v>26</v>
      </c>
      <c r="HW130" s="13">
        <v>31</v>
      </c>
      <c r="HX130" s="13">
        <v>30</v>
      </c>
      <c r="HY130" s="13">
        <v>14</v>
      </c>
      <c r="HZ130" s="13">
        <v>19</v>
      </c>
      <c r="IA130" s="13">
        <v>29</v>
      </c>
      <c r="IB130" s="13">
        <v>20</v>
      </c>
      <c r="IC130" s="13">
        <v>16</v>
      </c>
      <c r="ID130" s="13">
        <v>29</v>
      </c>
      <c r="IE130" s="13">
        <v>17</v>
      </c>
      <c r="IF130" s="13">
        <v>20</v>
      </c>
      <c r="IG130" s="13">
        <v>13</v>
      </c>
      <c r="IH130" s="13">
        <v>23</v>
      </c>
      <c r="II130" s="13">
        <v>10</v>
      </c>
      <c r="IJ130" s="13">
        <v>14</v>
      </c>
      <c r="IK130" s="13">
        <v>12</v>
      </c>
      <c r="IL130" s="13">
        <v>12</v>
      </c>
      <c r="IM130" s="13">
        <v>8</v>
      </c>
      <c r="IN130" s="13">
        <v>4</v>
      </c>
      <c r="IO130" s="13">
        <v>3</v>
      </c>
      <c r="IP130" s="13">
        <v>6</v>
      </c>
      <c r="IQ130" s="13">
        <v>7</v>
      </c>
      <c r="IR130" s="13">
        <v>8</v>
      </c>
      <c r="IS130" s="13">
        <v>1</v>
      </c>
      <c r="IT130" s="13">
        <v>1</v>
      </c>
      <c r="IU130" s="13">
        <v>2</v>
      </c>
      <c r="IV130" s="13">
        <v>2</v>
      </c>
      <c r="IW130" s="13"/>
      <c r="IX130" s="13">
        <v>2</v>
      </c>
      <c r="IY130" s="13"/>
      <c r="IZ130" s="13"/>
      <c r="JA130" s="13"/>
      <c r="JB130" s="13">
        <v>1</v>
      </c>
      <c r="JC130" s="13"/>
      <c r="JD130" s="13"/>
      <c r="JE130" s="13"/>
      <c r="JF130" s="13"/>
      <c r="JG130" s="13"/>
      <c r="JH130" s="13"/>
      <c r="JI130" s="57">
        <v>4671</v>
      </c>
      <c r="JJ130" s="13"/>
      <c r="JK130" s="13">
        <v>1</v>
      </c>
      <c r="JL130" s="13"/>
      <c r="JM130" s="13"/>
      <c r="JN130" s="13"/>
      <c r="JO130" s="13">
        <v>1</v>
      </c>
      <c r="JP130" s="13"/>
      <c r="JQ130" s="13"/>
      <c r="JR130" s="13"/>
      <c r="JS130" s="13"/>
      <c r="JT130" s="13"/>
      <c r="JU130" s="13">
        <v>1</v>
      </c>
      <c r="JV130" s="13"/>
      <c r="JW130" s="13"/>
      <c r="JX130" s="13"/>
      <c r="JY130" s="13">
        <v>1</v>
      </c>
      <c r="JZ130" s="13">
        <v>1</v>
      </c>
      <c r="KA130" s="13">
        <v>2</v>
      </c>
      <c r="KB130" s="13">
        <v>1</v>
      </c>
      <c r="KC130" s="13"/>
      <c r="KD130" s="13">
        <v>2</v>
      </c>
      <c r="KE130" s="13"/>
      <c r="KF130" s="13">
        <v>2</v>
      </c>
      <c r="KG130" s="13">
        <v>1</v>
      </c>
      <c r="KH130" s="13">
        <v>4</v>
      </c>
      <c r="KI130" s="13">
        <v>1</v>
      </c>
      <c r="KJ130" s="13">
        <v>1</v>
      </c>
      <c r="KK130" s="13">
        <v>1</v>
      </c>
      <c r="KL130" s="13">
        <v>2</v>
      </c>
      <c r="KM130" s="13"/>
      <c r="KN130" s="13"/>
      <c r="KO130" s="13">
        <v>4</v>
      </c>
      <c r="KP130" s="13"/>
      <c r="KQ130" s="13">
        <v>5</v>
      </c>
      <c r="KR130" s="13">
        <v>1</v>
      </c>
      <c r="KS130" s="13">
        <v>4</v>
      </c>
      <c r="KT130" s="13">
        <v>1</v>
      </c>
      <c r="KU130" s="13"/>
      <c r="KV130" s="13"/>
      <c r="KW130" s="13"/>
      <c r="KX130" s="13"/>
      <c r="KY130" s="13">
        <v>4</v>
      </c>
      <c r="KZ130" s="13">
        <v>1</v>
      </c>
      <c r="LA130" s="13"/>
      <c r="LB130" s="13">
        <v>3</v>
      </c>
      <c r="LC130" s="13">
        <v>1</v>
      </c>
      <c r="LD130" s="13">
        <v>1</v>
      </c>
      <c r="LE130" s="13">
        <v>2</v>
      </c>
      <c r="LF130" s="13"/>
      <c r="LG130" s="13"/>
      <c r="LH130" s="13"/>
      <c r="LI130" s="13"/>
      <c r="LJ130" s="13"/>
      <c r="LK130" s="13">
        <v>1</v>
      </c>
      <c r="LL130" s="13"/>
      <c r="LM130" s="13"/>
      <c r="LN130" s="13"/>
      <c r="LO130" s="13"/>
      <c r="LP130" s="13">
        <v>1</v>
      </c>
      <c r="LQ130" s="13"/>
      <c r="LR130" s="13"/>
      <c r="LS130" s="13"/>
      <c r="LT130" s="13">
        <v>2</v>
      </c>
      <c r="LU130" s="13"/>
      <c r="LV130" s="13"/>
      <c r="LW130" s="13"/>
      <c r="LX130" s="13">
        <v>1</v>
      </c>
      <c r="LY130" s="13"/>
      <c r="LZ130" s="13"/>
      <c r="MA130" s="13"/>
      <c r="MB130" s="13">
        <v>1</v>
      </c>
      <c r="MC130" s="13"/>
      <c r="MD130" s="13">
        <v>1</v>
      </c>
      <c r="ME130" s="13"/>
      <c r="MF130" s="13"/>
      <c r="MG130" s="13"/>
      <c r="MH130" s="13">
        <v>3</v>
      </c>
      <c r="MI130" s="13">
        <v>2</v>
      </c>
      <c r="MJ130" s="13">
        <v>1</v>
      </c>
      <c r="MK130" s="13"/>
      <c r="ML130" s="13">
        <v>2</v>
      </c>
      <c r="MM130" s="13">
        <v>1</v>
      </c>
      <c r="MN130" s="13">
        <v>1</v>
      </c>
      <c r="MO130" s="13"/>
      <c r="MP130" s="13">
        <v>3</v>
      </c>
      <c r="MQ130" s="13"/>
      <c r="MR130" s="13"/>
      <c r="MS130" s="13">
        <v>2</v>
      </c>
      <c r="MT130" s="13">
        <v>1</v>
      </c>
      <c r="MU130" s="13">
        <v>1</v>
      </c>
      <c r="MV130" s="13">
        <v>1</v>
      </c>
      <c r="MW130" s="13">
        <v>1</v>
      </c>
      <c r="MX130" s="13"/>
      <c r="MY130" s="13">
        <v>2</v>
      </c>
      <c r="MZ130" s="13">
        <v>2</v>
      </c>
      <c r="NA130" s="13">
        <v>1</v>
      </c>
      <c r="NB130" s="13">
        <v>1</v>
      </c>
      <c r="NC130" s="13"/>
      <c r="ND130" s="13"/>
      <c r="NE130" s="13"/>
      <c r="NF130" s="13"/>
      <c r="NG130" s="13"/>
      <c r="NH130" s="13">
        <v>1</v>
      </c>
      <c r="NI130" s="13"/>
      <c r="NJ130" s="13"/>
      <c r="NK130" s="13"/>
      <c r="NL130" s="13"/>
      <c r="NM130" s="13">
        <v>3</v>
      </c>
      <c r="NN130" s="57">
        <v>85</v>
      </c>
      <c r="NO130" s="13">
        <v>4756</v>
      </c>
    </row>
    <row r="131" spans="1:379">
      <c r="A131" s="8" t="s">
        <v>142</v>
      </c>
      <c r="B131" s="235">
        <f t="shared" si="190"/>
        <v>69</v>
      </c>
      <c r="C131" s="235">
        <f t="shared" si="191"/>
        <v>57</v>
      </c>
      <c r="D131" s="235">
        <f t="shared" si="192"/>
        <v>175</v>
      </c>
      <c r="E131" s="235">
        <f t="shared" si="193"/>
        <v>210</v>
      </c>
      <c r="F131" s="235">
        <f t="shared" si="194"/>
        <v>443</v>
      </c>
      <c r="G131" s="235">
        <f t="shared" si="195"/>
        <v>501</v>
      </c>
      <c r="H131" s="235">
        <f t="shared" si="196"/>
        <v>507</v>
      </c>
      <c r="I131" s="235">
        <f t="shared" si="197"/>
        <v>540</v>
      </c>
      <c r="J131" s="235">
        <f t="shared" si="198"/>
        <v>403</v>
      </c>
      <c r="K131" s="235">
        <f t="shared" si="199"/>
        <v>494</v>
      </c>
      <c r="L131" s="235">
        <f t="shared" si="200"/>
        <v>297</v>
      </c>
      <c r="M131" s="235">
        <f t="shared" si="201"/>
        <v>327</v>
      </c>
      <c r="N131" s="235">
        <f t="shared" si="202"/>
        <v>194</v>
      </c>
      <c r="O131" s="235">
        <f t="shared" si="203"/>
        <v>168</v>
      </c>
      <c r="P131" s="235">
        <f t="shared" si="204"/>
        <v>75</v>
      </c>
      <c r="Q131" s="235">
        <f t="shared" si="205"/>
        <v>75</v>
      </c>
      <c r="R131" s="235">
        <f t="shared" si="206"/>
        <v>29</v>
      </c>
      <c r="S131" s="235">
        <f t="shared" si="207"/>
        <v>31</v>
      </c>
      <c r="T131" s="235">
        <f t="shared" si="208"/>
        <v>5</v>
      </c>
      <c r="U131" s="235">
        <f t="shared" si="209"/>
        <v>16</v>
      </c>
      <c r="W131" s="16" t="s">
        <v>136</v>
      </c>
      <c r="X131" s="616">
        <f t="shared" si="169"/>
        <v>46</v>
      </c>
      <c r="Y131" s="616">
        <f t="shared" si="170"/>
        <v>48</v>
      </c>
      <c r="Z131" s="616">
        <f t="shared" si="171"/>
        <v>107</v>
      </c>
      <c r="AA131" s="616">
        <f t="shared" si="172"/>
        <v>100</v>
      </c>
      <c r="AB131" s="616">
        <f t="shared" si="173"/>
        <v>281</v>
      </c>
      <c r="AC131" s="616">
        <f t="shared" si="174"/>
        <v>331</v>
      </c>
      <c r="AD131" s="616">
        <f t="shared" si="175"/>
        <v>335</v>
      </c>
      <c r="AE131" s="616">
        <f t="shared" si="176"/>
        <v>375</v>
      </c>
      <c r="AF131" s="616">
        <f t="shared" si="177"/>
        <v>269</v>
      </c>
      <c r="AG131" s="616">
        <f t="shared" si="178"/>
        <v>349</v>
      </c>
      <c r="AH131" s="616">
        <f t="shared" si="179"/>
        <v>211</v>
      </c>
      <c r="AI131" s="616">
        <f t="shared" si="180"/>
        <v>238</v>
      </c>
      <c r="AJ131" s="616">
        <f t="shared" si="181"/>
        <v>119</v>
      </c>
      <c r="AK131" s="616">
        <f t="shared" si="182"/>
        <v>124</v>
      </c>
      <c r="AL131" s="616">
        <f t="shared" si="183"/>
        <v>82</v>
      </c>
      <c r="AM131" s="616">
        <f t="shared" si="184"/>
        <v>71</v>
      </c>
      <c r="AN131" s="616">
        <f t="shared" si="185"/>
        <v>28</v>
      </c>
      <c r="AO131" s="616">
        <f t="shared" si="186"/>
        <v>42</v>
      </c>
      <c r="AP131" s="616">
        <f t="shared" si="187"/>
        <v>8</v>
      </c>
      <c r="AQ131" s="616">
        <f t="shared" si="188"/>
        <v>10</v>
      </c>
      <c r="AR131" s="616">
        <f t="shared" si="189"/>
        <v>74</v>
      </c>
      <c r="AT131" s="16" t="s">
        <v>136</v>
      </c>
      <c r="AU131" s="13">
        <v>1</v>
      </c>
      <c r="AV131" s="13">
        <v>6</v>
      </c>
      <c r="AW131" s="13">
        <v>8</v>
      </c>
      <c r="AX131" s="13">
        <v>2</v>
      </c>
      <c r="AY131" s="13">
        <v>4</v>
      </c>
      <c r="AZ131" s="13">
        <v>1</v>
      </c>
      <c r="BA131" s="13">
        <v>8</v>
      </c>
      <c r="BB131" s="13">
        <v>3</v>
      </c>
      <c r="BC131" s="13">
        <v>4</v>
      </c>
      <c r="BD131" s="13">
        <v>11</v>
      </c>
      <c r="BE131" s="13">
        <v>3</v>
      </c>
      <c r="BF131" s="13">
        <v>4</v>
      </c>
      <c r="BG131" s="13">
        <v>10</v>
      </c>
      <c r="BH131" s="13">
        <v>5</v>
      </c>
      <c r="BI131" s="13">
        <v>8</v>
      </c>
      <c r="BJ131" s="13">
        <v>9</v>
      </c>
      <c r="BK131" s="13">
        <v>17</v>
      </c>
      <c r="BL131" s="13">
        <v>12</v>
      </c>
      <c r="BM131" s="13">
        <v>18</v>
      </c>
      <c r="BN131" s="13">
        <v>14</v>
      </c>
      <c r="BO131" s="13">
        <v>13</v>
      </c>
      <c r="BP131" s="13">
        <v>23</v>
      </c>
      <c r="BQ131" s="13">
        <v>29</v>
      </c>
      <c r="BR131" s="13">
        <v>31</v>
      </c>
      <c r="BS131" s="13">
        <v>30</v>
      </c>
      <c r="BT131" s="13">
        <v>39</v>
      </c>
      <c r="BU131" s="13">
        <v>37</v>
      </c>
      <c r="BV131" s="13">
        <v>40</v>
      </c>
      <c r="BW131" s="13">
        <v>49</v>
      </c>
      <c r="BX131" s="13">
        <v>40</v>
      </c>
      <c r="BY131" s="13">
        <v>38</v>
      </c>
      <c r="BZ131" s="13">
        <v>34</v>
      </c>
      <c r="CA131" s="13">
        <v>26</v>
      </c>
      <c r="CB131" s="13">
        <v>45</v>
      </c>
      <c r="CC131" s="13">
        <v>46</v>
      </c>
      <c r="CD131" s="13">
        <v>41</v>
      </c>
      <c r="CE131" s="13">
        <v>44</v>
      </c>
      <c r="CF131" s="13">
        <v>28</v>
      </c>
      <c r="CG131" s="13">
        <v>30</v>
      </c>
      <c r="CH131" s="13">
        <v>43</v>
      </c>
      <c r="CI131" s="13">
        <v>45</v>
      </c>
      <c r="CJ131" s="13">
        <v>32</v>
      </c>
      <c r="CK131" s="13">
        <v>29</v>
      </c>
      <c r="CL131" s="13">
        <v>52</v>
      </c>
      <c r="CM131" s="13">
        <v>24</v>
      </c>
      <c r="CN131" s="13">
        <v>35</v>
      </c>
      <c r="CO131" s="13">
        <v>39</v>
      </c>
      <c r="CP131" s="13">
        <v>28</v>
      </c>
      <c r="CQ131" s="13">
        <v>38</v>
      </c>
      <c r="CR131" s="13">
        <v>27</v>
      </c>
      <c r="CS131" s="13">
        <v>21</v>
      </c>
      <c r="CT131" s="13">
        <v>27</v>
      </c>
      <c r="CU131" s="13">
        <v>23</v>
      </c>
      <c r="CV131" s="13">
        <v>31</v>
      </c>
      <c r="CW131" s="13">
        <v>25</v>
      </c>
      <c r="CX131" s="13">
        <v>27</v>
      </c>
      <c r="CY131" s="13">
        <v>16</v>
      </c>
      <c r="CZ131" s="13">
        <v>16</v>
      </c>
      <c r="DA131" s="13">
        <v>27</v>
      </c>
      <c r="DB131" s="13">
        <v>25</v>
      </c>
      <c r="DC131" s="13">
        <v>14</v>
      </c>
      <c r="DD131" s="13">
        <v>10</v>
      </c>
      <c r="DE131" s="13">
        <v>13</v>
      </c>
      <c r="DF131" s="13">
        <v>10</v>
      </c>
      <c r="DG131" s="13">
        <v>9</v>
      </c>
      <c r="DH131" s="13">
        <v>11</v>
      </c>
      <c r="DI131" s="13">
        <v>17</v>
      </c>
      <c r="DJ131" s="13">
        <v>12</v>
      </c>
      <c r="DK131" s="13">
        <v>8</v>
      </c>
      <c r="DL131" s="13">
        <v>20</v>
      </c>
      <c r="DM131" s="13">
        <v>5</v>
      </c>
      <c r="DN131" s="13">
        <v>10</v>
      </c>
      <c r="DO131" s="13">
        <v>9</v>
      </c>
      <c r="DP131" s="13">
        <v>10</v>
      </c>
      <c r="DQ131" s="13">
        <v>6</v>
      </c>
      <c r="DR131" s="13">
        <v>7</v>
      </c>
      <c r="DS131" s="13">
        <v>8</v>
      </c>
      <c r="DT131" s="13">
        <v>6</v>
      </c>
      <c r="DU131" s="13">
        <v>4</v>
      </c>
      <c r="DV131" s="13">
        <v>6</v>
      </c>
      <c r="DW131" s="13">
        <v>4</v>
      </c>
      <c r="DX131" s="13">
        <v>4</v>
      </c>
      <c r="DY131" s="13">
        <v>5</v>
      </c>
      <c r="DZ131" s="13">
        <v>5</v>
      </c>
      <c r="EA131" s="13">
        <v>3</v>
      </c>
      <c r="EB131" s="13">
        <v>6</v>
      </c>
      <c r="EC131" s="13">
        <v>3</v>
      </c>
      <c r="ED131" s="13">
        <v>9</v>
      </c>
      <c r="EE131" s="13">
        <v>1</v>
      </c>
      <c r="EF131" s="13">
        <v>2</v>
      </c>
      <c r="EG131" s="13">
        <v>2</v>
      </c>
      <c r="EH131" s="13">
        <v>4</v>
      </c>
      <c r="EI131" s="13">
        <v>1</v>
      </c>
      <c r="EJ131" s="13">
        <v>1</v>
      </c>
      <c r="EK131" s="13">
        <v>1</v>
      </c>
      <c r="EL131" s="13"/>
      <c r="EM131" s="13"/>
      <c r="EN131" s="13"/>
      <c r="EO131" s="13">
        <v>1</v>
      </c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57">
        <v>1688</v>
      </c>
      <c r="FD131" s="13">
        <v>1688</v>
      </c>
      <c r="FE131" s="16" t="s">
        <v>136</v>
      </c>
      <c r="FF131" s="13">
        <v>4</v>
      </c>
      <c r="FG131" s="13">
        <v>5</v>
      </c>
      <c r="FH131" s="13">
        <v>11</v>
      </c>
      <c r="FI131" s="13">
        <v>3</v>
      </c>
      <c r="FJ131" s="13">
        <v>5</v>
      </c>
      <c r="FK131" s="13">
        <v>5</v>
      </c>
      <c r="FL131" s="13">
        <v>5</v>
      </c>
      <c r="FM131" s="13"/>
      <c r="FN131" s="13">
        <v>5</v>
      </c>
      <c r="FO131" s="13">
        <v>3</v>
      </c>
      <c r="FP131" s="13">
        <v>5</v>
      </c>
      <c r="FQ131" s="13">
        <v>6</v>
      </c>
      <c r="FR131" s="13">
        <v>9</v>
      </c>
      <c r="FS131" s="13">
        <v>6</v>
      </c>
      <c r="FT131" s="13">
        <v>10</v>
      </c>
      <c r="FU131" s="13">
        <v>13</v>
      </c>
      <c r="FV131" s="13">
        <v>10</v>
      </c>
      <c r="FW131" s="13">
        <v>12</v>
      </c>
      <c r="FX131" s="13">
        <v>18</v>
      </c>
      <c r="FY131" s="13">
        <v>18</v>
      </c>
      <c r="FZ131" s="13">
        <v>17</v>
      </c>
      <c r="GA131" s="13">
        <v>25</v>
      </c>
      <c r="GB131" s="13">
        <v>29</v>
      </c>
      <c r="GC131" s="13">
        <v>21</v>
      </c>
      <c r="GD131" s="13">
        <v>31</v>
      </c>
      <c r="GE131" s="13">
        <v>23</v>
      </c>
      <c r="GF131" s="13">
        <v>27</v>
      </c>
      <c r="GG131" s="13">
        <v>41</v>
      </c>
      <c r="GH131" s="13">
        <v>33</v>
      </c>
      <c r="GI131" s="13">
        <v>34</v>
      </c>
      <c r="GJ131" s="13">
        <v>42</v>
      </c>
      <c r="GK131" s="13">
        <v>36</v>
      </c>
      <c r="GL131" s="13">
        <v>43</v>
      </c>
      <c r="GM131" s="13">
        <v>32</v>
      </c>
      <c r="GN131" s="13">
        <v>28</v>
      </c>
      <c r="GO131" s="13">
        <v>31</v>
      </c>
      <c r="GP131" s="13">
        <v>26</v>
      </c>
      <c r="GQ131" s="13">
        <v>33</v>
      </c>
      <c r="GR131" s="13">
        <v>36</v>
      </c>
      <c r="GS131" s="13">
        <v>28</v>
      </c>
      <c r="GT131" s="13">
        <v>35</v>
      </c>
      <c r="GU131" s="13">
        <v>38</v>
      </c>
      <c r="GV131" s="13">
        <v>22</v>
      </c>
      <c r="GW131" s="13">
        <v>29</v>
      </c>
      <c r="GX131" s="13">
        <v>31</v>
      </c>
      <c r="GY131" s="13">
        <v>30</v>
      </c>
      <c r="GZ131" s="13">
        <v>18</v>
      </c>
      <c r="HA131" s="13">
        <v>13</v>
      </c>
      <c r="HB131" s="13">
        <v>26</v>
      </c>
      <c r="HC131" s="13">
        <v>27</v>
      </c>
      <c r="HD131" s="13">
        <v>28</v>
      </c>
      <c r="HE131" s="13">
        <v>31</v>
      </c>
      <c r="HF131" s="13">
        <v>15</v>
      </c>
      <c r="HG131" s="13">
        <v>28</v>
      </c>
      <c r="HH131" s="13">
        <v>24</v>
      </c>
      <c r="HI131" s="13">
        <v>19</v>
      </c>
      <c r="HJ131" s="13">
        <v>21</v>
      </c>
      <c r="HK131" s="13">
        <v>13</v>
      </c>
      <c r="HL131" s="13">
        <v>18</v>
      </c>
      <c r="HM131" s="13">
        <v>14</v>
      </c>
      <c r="HN131" s="13">
        <v>14</v>
      </c>
      <c r="HO131" s="13">
        <v>9</v>
      </c>
      <c r="HP131" s="13">
        <v>12</v>
      </c>
      <c r="HQ131" s="13">
        <v>7</v>
      </c>
      <c r="HR131" s="13">
        <v>14</v>
      </c>
      <c r="HS131" s="13">
        <v>16</v>
      </c>
      <c r="HT131" s="13">
        <v>15</v>
      </c>
      <c r="HU131" s="13">
        <v>11</v>
      </c>
      <c r="HV131" s="13">
        <v>12</v>
      </c>
      <c r="HW131" s="13">
        <v>9</v>
      </c>
      <c r="HX131" s="13">
        <v>13</v>
      </c>
      <c r="HY131" s="13">
        <v>5</v>
      </c>
      <c r="HZ131" s="13">
        <v>10</v>
      </c>
      <c r="IA131" s="13">
        <v>9</v>
      </c>
      <c r="IB131" s="13">
        <v>9</v>
      </c>
      <c r="IC131" s="13">
        <v>10</v>
      </c>
      <c r="ID131" s="13">
        <v>7</v>
      </c>
      <c r="IE131" s="13">
        <v>7</v>
      </c>
      <c r="IF131" s="13">
        <v>5</v>
      </c>
      <c r="IG131" s="13">
        <v>7</v>
      </c>
      <c r="IH131" s="13">
        <v>4</v>
      </c>
      <c r="II131" s="13">
        <v>5</v>
      </c>
      <c r="IJ131" s="13">
        <v>1</v>
      </c>
      <c r="IK131" s="13">
        <v>6</v>
      </c>
      <c r="IL131" s="13">
        <v>4</v>
      </c>
      <c r="IM131" s="13">
        <v>2</v>
      </c>
      <c r="IN131" s="13">
        <v>1</v>
      </c>
      <c r="IO131" s="13">
        <v>3</v>
      </c>
      <c r="IP131" s="13">
        <v>2</v>
      </c>
      <c r="IQ131" s="13"/>
      <c r="IR131" s="13">
        <v>2</v>
      </c>
      <c r="IS131" s="13">
        <v>1</v>
      </c>
      <c r="IT131" s="13"/>
      <c r="IU131" s="13">
        <v>3</v>
      </c>
      <c r="IV131" s="13">
        <v>1</v>
      </c>
      <c r="IW131" s="13">
        <v>1</v>
      </c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57">
        <v>1486</v>
      </c>
      <c r="JJ131" s="13"/>
      <c r="JK131" s="13">
        <v>1</v>
      </c>
      <c r="JL131" s="13"/>
      <c r="JM131" s="13"/>
      <c r="JN131" s="13"/>
      <c r="JO131" s="13"/>
      <c r="JP131" s="13"/>
      <c r="JQ131" s="13"/>
      <c r="JR131" s="13"/>
      <c r="JS131" s="13"/>
      <c r="JT131" s="13"/>
      <c r="JU131" s="13">
        <v>1</v>
      </c>
      <c r="JV131" s="13"/>
      <c r="JW131" s="13"/>
      <c r="JX131" s="13"/>
      <c r="JY131" s="13"/>
      <c r="JZ131" s="13"/>
      <c r="KA131" s="13"/>
      <c r="KB131" s="13"/>
      <c r="KC131" s="13"/>
      <c r="KD131" s="13">
        <v>1</v>
      </c>
      <c r="KE131" s="13"/>
      <c r="KF131" s="13"/>
      <c r="KG131" s="13"/>
      <c r="KH131" s="13">
        <v>4</v>
      </c>
      <c r="KI131" s="13"/>
      <c r="KJ131" s="13">
        <v>1</v>
      </c>
      <c r="KK131" s="13"/>
      <c r="KL131" s="13">
        <v>1</v>
      </c>
      <c r="KM131" s="13">
        <v>1</v>
      </c>
      <c r="KN131" s="13"/>
      <c r="KO131" s="13">
        <v>2</v>
      </c>
      <c r="KP131" s="13">
        <v>1</v>
      </c>
      <c r="KQ131" s="13">
        <v>3</v>
      </c>
      <c r="KR131" s="13">
        <v>4</v>
      </c>
      <c r="KS131" s="13"/>
      <c r="KT131" s="13"/>
      <c r="KU131" s="13">
        <v>1</v>
      </c>
      <c r="KV131" s="13">
        <v>1</v>
      </c>
      <c r="KW131" s="13">
        <v>1</v>
      </c>
      <c r="KX131" s="13">
        <v>4</v>
      </c>
      <c r="KY131" s="13">
        <v>4</v>
      </c>
      <c r="KZ131" s="13"/>
      <c r="LA131" s="13">
        <v>2</v>
      </c>
      <c r="LB131" s="13">
        <v>2</v>
      </c>
      <c r="LC131" s="13">
        <v>1</v>
      </c>
      <c r="LD131" s="13">
        <v>1</v>
      </c>
      <c r="LE131" s="13">
        <v>3</v>
      </c>
      <c r="LF131" s="13">
        <v>3</v>
      </c>
      <c r="LG131" s="13">
        <v>1</v>
      </c>
      <c r="LH131" s="13">
        <v>3</v>
      </c>
      <c r="LI131" s="13">
        <v>1</v>
      </c>
      <c r="LJ131" s="13">
        <v>1</v>
      </c>
      <c r="LK131" s="13">
        <v>1</v>
      </c>
      <c r="LL131" s="13"/>
      <c r="LM131" s="13">
        <v>1</v>
      </c>
      <c r="LN131" s="13">
        <v>2</v>
      </c>
      <c r="LO131" s="13">
        <v>1</v>
      </c>
      <c r="LP131" s="13"/>
      <c r="LQ131" s="13">
        <v>1</v>
      </c>
      <c r="LR131" s="13"/>
      <c r="LS131" s="13"/>
      <c r="LT131" s="13"/>
      <c r="LU131" s="13"/>
      <c r="LV131" s="13">
        <v>1</v>
      </c>
      <c r="LW131" s="13"/>
      <c r="LX131" s="13"/>
      <c r="LY131" s="13">
        <v>1</v>
      </c>
      <c r="LZ131" s="13">
        <v>1</v>
      </c>
      <c r="MA131" s="13"/>
      <c r="MB131" s="13">
        <v>3</v>
      </c>
      <c r="MC131" s="13">
        <v>1</v>
      </c>
      <c r="MD131" s="13"/>
      <c r="ME131" s="13">
        <v>2</v>
      </c>
      <c r="MF131" s="13"/>
      <c r="MG131" s="13">
        <v>1</v>
      </c>
      <c r="MH131" s="13"/>
      <c r="MI131" s="13">
        <v>1</v>
      </c>
      <c r="MJ131" s="13"/>
      <c r="MK131" s="13"/>
      <c r="ML131" s="13">
        <v>1</v>
      </c>
      <c r="MM131" s="13">
        <v>1</v>
      </c>
      <c r="MN131" s="13"/>
      <c r="MO131" s="13">
        <v>1</v>
      </c>
      <c r="MP131" s="13"/>
      <c r="MQ131" s="13"/>
      <c r="MR131" s="13"/>
      <c r="MS131" s="13">
        <v>1</v>
      </c>
      <c r="MT131" s="13"/>
      <c r="MU131" s="13">
        <v>1</v>
      </c>
      <c r="MV131" s="13">
        <v>1</v>
      </c>
      <c r="MW131" s="13">
        <v>1</v>
      </c>
      <c r="MX131" s="13">
        <v>1</v>
      </c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57">
        <v>74</v>
      </c>
      <c r="NO131" s="13">
        <v>1560</v>
      </c>
    </row>
    <row r="132" spans="1:379">
      <c r="A132" s="9" t="s">
        <v>213</v>
      </c>
      <c r="B132" s="235">
        <f t="shared" si="190"/>
        <v>115</v>
      </c>
      <c r="C132" s="235">
        <f t="shared" si="191"/>
        <v>98</v>
      </c>
      <c r="D132" s="235">
        <f t="shared" si="192"/>
        <v>279</v>
      </c>
      <c r="E132" s="235">
        <f t="shared" si="193"/>
        <v>314</v>
      </c>
      <c r="F132" s="235">
        <f t="shared" si="194"/>
        <v>1115</v>
      </c>
      <c r="G132" s="235">
        <f t="shared" si="195"/>
        <v>1135</v>
      </c>
      <c r="H132" s="235">
        <f t="shared" si="196"/>
        <v>1305</v>
      </c>
      <c r="I132" s="235">
        <f t="shared" si="197"/>
        <v>1215</v>
      </c>
      <c r="J132" s="235">
        <f t="shared" si="198"/>
        <v>1019</v>
      </c>
      <c r="K132" s="235">
        <f t="shared" si="199"/>
        <v>979</v>
      </c>
      <c r="L132" s="235">
        <f t="shared" si="200"/>
        <v>598</v>
      </c>
      <c r="M132" s="235">
        <f t="shared" si="201"/>
        <v>552</v>
      </c>
      <c r="N132" s="235">
        <f t="shared" si="202"/>
        <v>336</v>
      </c>
      <c r="O132" s="235">
        <f t="shared" si="203"/>
        <v>312</v>
      </c>
      <c r="P132" s="235">
        <f t="shared" si="204"/>
        <v>103</v>
      </c>
      <c r="Q132" s="235">
        <f t="shared" si="205"/>
        <v>101</v>
      </c>
      <c r="R132" s="235">
        <f t="shared" si="206"/>
        <v>27</v>
      </c>
      <c r="S132" s="235">
        <f t="shared" si="207"/>
        <v>27</v>
      </c>
      <c r="T132" s="235">
        <f t="shared" si="208"/>
        <v>4</v>
      </c>
      <c r="U132" s="235">
        <f t="shared" si="209"/>
        <v>7</v>
      </c>
      <c r="W132" s="16" t="s">
        <v>212</v>
      </c>
      <c r="X132" s="616">
        <f t="shared" si="169"/>
        <v>67</v>
      </c>
      <c r="Y132" s="616">
        <f t="shared" si="170"/>
        <v>70</v>
      </c>
      <c r="Z132" s="616">
        <f t="shared" si="171"/>
        <v>136</v>
      </c>
      <c r="AA132" s="616">
        <f t="shared" si="172"/>
        <v>155</v>
      </c>
      <c r="AB132" s="616">
        <f t="shared" si="173"/>
        <v>347</v>
      </c>
      <c r="AC132" s="616">
        <f t="shared" si="174"/>
        <v>405</v>
      </c>
      <c r="AD132" s="616">
        <f t="shared" si="175"/>
        <v>370</v>
      </c>
      <c r="AE132" s="616">
        <f t="shared" si="176"/>
        <v>451</v>
      </c>
      <c r="AF132" s="616">
        <f t="shared" si="177"/>
        <v>374</v>
      </c>
      <c r="AG132" s="616">
        <f t="shared" si="178"/>
        <v>449</v>
      </c>
      <c r="AH132" s="616">
        <f t="shared" si="179"/>
        <v>318</v>
      </c>
      <c r="AI132" s="616">
        <f t="shared" si="180"/>
        <v>334</v>
      </c>
      <c r="AJ132" s="616">
        <f t="shared" si="181"/>
        <v>209</v>
      </c>
      <c r="AK132" s="616">
        <f t="shared" si="182"/>
        <v>221</v>
      </c>
      <c r="AL132" s="616">
        <f t="shared" si="183"/>
        <v>131</v>
      </c>
      <c r="AM132" s="616">
        <f t="shared" si="184"/>
        <v>132</v>
      </c>
      <c r="AN132" s="616">
        <f t="shared" si="185"/>
        <v>56</v>
      </c>
      <c r="AO132" s="616">
        <f t="shared" si="186"/>
        <v>65</v>
      </c>
      <c r="AP132" s="616">
        <f t="shared" si="187"/>
        <v>10</v>
      </c>
      <c r="AQ132" s="616">
        <f t="shared" si="188"/>
        <v>27</v>
      </c>
      <c r="AR132" s="616">
        <f t="shared" si="189"/>
        <v>65</v>
      </c>
      <c r="AT132" s="16" t="s">
        <v>212</v>
      </c>
      <c r="AU132" s="13">
        <v>5</v>
      </c>
      <c r="AV132" s="13">
        <v>5</v>
      </c>
      <c r="AW132" s="13">
        <v>4</v>
      </c>
      <c r="AX132" s="13">
        <v>8</v>
      </c>
      <c r="AY132" s="13">
        <v>5</v>
      </c>
      <c r="AZ132" s="13">
        <v>11</v>
      </c>
      <c r="BA132" s="13">
        <v>4</v>
      </c>
      <c r="BB132" s="13">
        <v>12</v>
      </c>
      <c r="BC132" s="13">
        <v>9</v>
      </c>
      <c r="BD132" s="13">
        <v>7</v>
      </c>
      <c r="BE132" s="13">
        <v>5</v>
      </c>
      <c r="BF132" s="13">
        <v>7</v>
      </c>
      <c r="BG132" s="13">
        <v>7</v>
      </c>
      <c r="BH132" s="13">
        <v>11</v>
      </c>
      <c r="BI132" s="13">
        <v>19</v>
      </c>
      <c r="BJ132" s="13">
        <v>22</v>
      </c>
      <c r="BK132" s="13">
        <v>23</v>
      </c>
      <c r="BL132" s="13">
        <v>22</v>
      </c>
      <c r="BM132" s="13">
        <v>14</v>
      </c>
      <c r="BN132" s="13">
        <v>25</v>
      </c>
      <c r="BO132" s="13">
        <v>29</v>
      </c>
      <c r="BP132" s="13">
        <v>38</v>
      </c>
      <c r="BQ132" s="13">
        <v>40</v>
      </c>
      <c r="BR132" s="13">
        <v>37</v>
      </c>
      <c r="BS132" s="13">
        <v>35</v>
      </c>
      <c r="BT132" s="13">
        <v>45</v>
      </c>
      <c r="BU132" s="13">
        <v>43</v>
      </c>
      <c r="BV132" s="13">
        <v>47</v>
      </c>
      <c r="BW132" s="13">
        <v>52</v>
      </c>
      <c r="BX132" s="13">
        <v>39</v>
      </c>
      <c r="BY132" s="13">
        <v>44</v>
      </c>
      <c r="BZ132" s="13">
        <v>36</v>
      </c>
      <c r="CA132" s="13">
        <v>51</v>
      </c>
      <c r="CB132" s="13">
        <v>48</v>
      </c>
      <c r="CC132" s="13">
        <v>51</v>
      </c>
      <c r="CD132" s="13">
        <v>33</v>
      </c>
      <c r="CE132" s="13">
        <v>45</v>
      </c>
      <c r="CF132" s="13">
        <v>41</v>
      </c>
      <c r="CG132" s="13">
        <v>59</v>
      </c>
      <c r="CH132" s="13">
        <v>43</v>
      </c>
      <c r="CI132" s="13">
        <v>45</v>
      </c>
      <c r="CJ132" s="13">
        <v>45</v>
      </c>
      <c r="CK132" s="13">
        <v>44</v>
      </c>
      <c r="CL132" s="13">
        <v>40</v>
      </c>
      <c r="CM132" s="13">
        <v>53</v>
      </c>
      <c r="CN132" s="13">
        <v>50</v>
      </c>
      <c r="CO132" s="13">
        <v>51</v>
      </c>
      <c r="CP132" s="13">
        <v>38</v>
      </c>
      <c r="CQ132" s="13">
        <v>42</v>
      </c>
      <c r="CR132" s="13">
        <v>41</v>
      </c>
      <c r="CS132" s="13">
        <v>43</v>
      </c>
      <c r="CT132" s="13">
        <v>25</v>
      </c>
      <c r="CU132" s="13">
        <v>27</v>
      </c>
      <c r="CV132" s="13">
        <v>34</v>
      </c>
      <c r="CW132" s="13">
        <v>34</v>
      </c>
      <c r="CX132" s="13">
        <v>35</v>
      </c>
      <c r="CY132" s="13">
        <v>33</v>
      </c>
      <c r="CZ132" s="13">
        <v>40</v>
      </c>
      <c r="DA132" s="13">
        <v>38</v>
      </c>
      <c r="DB132" s="13">
        <v>25</v>
      </c>
      <c r="DC132" s="13">
        <v>30</v>
      </c>
      <c r="DD132" s="13">
        <v>21</v>
      </c>
      <c r="DE132" s="13">
        <v>24</v>
      </c>
      <c r="DF132" s="13">
        <v>21</v>
      </c>
      <c r="DG132" s="13">
        <v>20</v>
      </c>
      <c r="DH132" s="13">
        <v>21</v>
      </c>
      <c r="DI132" s="13">
        <v>23</v>
      </c>
      <c r="DJ132" s="13">
        <v>13</v>
      </c>
      <c r="DK132" s="13">
        <v>26</v>
      </c>
      <c r="DL132" s="13">
        <v>22</v>
      </c>
      <c r="DM132" s="13">
        <v>10</v>
      </c>
      <c r="DN132" s="13">
        <v>20</v>
      </c>
      <c r="DO132" s="13">
        <v>10</v>
      </c>
      <c r="DP132" s="13">
        <v>24</v>
      </c>
      <c r="DQ132" s="13">
        <v>13</v>
      </c>
      <c r="DR132" s="13">
        <v>16</v>
      </c>
      <c r="DS132" s="13">
        <v>11</v>
      </c>
      <c r="DT132" s="13">
        <v>9</v>
      </c>
      <c r="DU132" s="13">
        <v>9</v>
      </c>
      <c r="DV132" s="13">
        <v>10</v>
      </c>
      <c r="DW132" s="13">
        <v>6</v>
      </c>
      <c r="DX132" s="13">
        <v>6</v>
      </c>
      <c r="DY132" s="13">
        <v>9</v>
      </c>
      <c r="DZ132" s="13">
        <v>7</v>
      </c>
      <c r="EA132" s="13">
        <v>12</v>
      </c>
      <c r="EB132" s="13">
        <v>11</v>
      </c>
      <c r="EC132" s="13">
        <v>5</v>
      </c>
      <c r="ED132" s="13">
        <v>4</v>
      </c>
      <c r="EE132" s="13">
        <v>2</v>
      </c>
      <c r="EF132" s="13">
        <v>3</v>
      </c>
      <c r="EG132" s="13">
        <v>6</v>
      </c>
      <c r="EH132" s="13">
        <v>4</v>
      </c>
      <c r="EI132" s="13">
        <v>2</v>
      </c>
      <c r="EJ132" s="13">
        <v>5</v>
      </c>
      <c r="EK132" s="13"/>
      <c r="EL132" s="13">
        <v>2</v>
      </c>
      <c r="EM132" s="13">
        <v>4</v>
      </c>
      <c r="EN132" s="13"/>
      <c r="EO132" s="13">
        <v>2</v>
      </c>
      <c r="EP132" s="13">
        <v>1</v>
      </c>
      <c r="EQ132" s="13">
        <v>1</v>
      </c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57">
        <v>2309</v>
      </c>
      <c r="FD132" s="13">
        <v>2309</v>
      </c>
      <c r="FE132" s="16" t="s">
        <v>212</v>
      </c>
      <c r="FF132" s="13">
        <v>8</v>
      </c>
      <c r="FG132" s="13">
        <v>8</v>
      </c>
      <c r="FH132" s="13">
        <v>11</v>
      </c>
      <c r="FI132" s="13">
        <v>9</v>
      </c>
      <c r="FJ132" s="13">
        <v>3</v>
      </c>
      <c r="FK132" s="13">
        <v>5</v>
      </c>
      <c r="FL132" s="13">
        <v>3</v>
      </c>
      <c r="FM132" s="13">
        <v>8</v>
      </c>
      <c r="FN132" s="13">
        <v>9</v>
      </c>
      <c r="FO132" s="13">
        <v>3</v>
      </c>
      <c r="FP132" s="13">
        <v>2</v>
      </c>
      <c r="FQ132" s="13">
        <v>8</v>
      </c>
      <c r="FR132" s="13">
        <v>8</v>
      </c>
      <c r="FS132" s="13">
        <v>6</v>
      </c>
      <c r="FT132" s="13">
        <v>12</v>
      </c>
      <c r="FU132" s="13">
        <v>17</v>
      </c>
      <c r="FV132" s="13">
        <v>20</v>
      </c>
      <c r="FW132" s="13">
        <v>18</v>
      </c>
      <c r="FX132" s="13">
        <v>21</v>
      </c>
      <c r="FY132" s="13">
        <v>24</v>
      </c>
      <c r="FZ132" s="13">
        <v>30</v>
      </c>
      <c r="GA132" s="13">
        <v>34</v>
      </c>
      <c r="GB132" s="13">
        <v>28</v>
      </c>
      <c r="GC132" s="13">
        <v>32</v>
      </c>
      <c r="GD132" s="13">
        <v>33</v>
      </c>
      <c r="GE132" s="13">
        <v>35</v>
      </c>
      <c r="GF132" s="13">
        <v>36</v>
      </c>
      <c r="GG132" s="13">
        <v>35</v>
      </c>
      <c r="GH132" s="13">
        <v>45</v>
      </c>
      <c r="GI132" s="13">
        <v>39</v>
      </c>
      <c r="GJ132" s="13">
        <v>39</v>
      </c>
      <c r="GK132" s="13">
        <v>41</v>
      </c>
      <c r="GL132" s="13">
        <v>36</v>
      </c>
      <c r="GM132" s="13">
        <v>33</v>
      </c>
      <c r="GN132" s="13">
        <v>34</v>
      </c>
      <c r="GO132" s="13">
        <v>36</v>
      </c>
      <c r="GP132" s="13">
        <v>34</v>
      </c>
      <c r="GQ132" s="13">
        <v>49</v>
      </c>
      <c r="GR132" s="13">
        <v>36</v>
      </c>
      <c r="GS132" s="13">
        <v>32</v>
      </c>
      <c r="GT132" s="13">
        <v>45</v>
      </c>
      <c r="GU132" s="13">
        <v>44</v>
      </c>
      <c r="GV132" s="13">
        <v>43</v>
      </c>
      <c r="GW132" s="13">
        <v>34</v>
      </c>
      <c r="GX132" s="13">
        <v>39</v>
      </c>
      <c r="GY132" s="13">
        <v>30</v>
      </c>
      <c r="GZ132" s="13">
        <v>37</v>
      </c>
      <c r="HA132" s="13">
        <v>38</v>
      </c>
      <c r="HB132" s="13">
        <v>25</v>
      </c>
      <c r="HC132" s="13">
        <v>39</v>
      </c>
      <c r="HD132" s="13">
        <v>31</v>
      </c>
      <c r="HE132" s="13">
        <v>29</v>
      </c>
      <c r="HF132" s="13">
        <v>35</v>
      </c>
      <c r="HG132" s="13">
        <v>35</v>
      </c>
      <c r="HH132" s="13">
        <v>30</v>
      </c>
      <c r="HI132" s="13">
        <v>35</v>
      </c>
      <c r="HJ132" s="13">
        <v>36</v>
      </c>
      <c r="HK132" s="13">
        <v>27</v>
      </c>
      <c r="HL132" s="13">
        <v>33</v>
      </c>
      <c r="HM132" s="13">
        <v>27</v>
      </c>
      <c r="HN132" s="13">
        <v>19</v>
      </c>
      <c r="HO132" s="13">
        <v>29</v>
      </c>
      <c r="HP132" s="13">
        <v>23</v>
      </c>
      <c r="HQ132" s="13">
        <v>27</v>
      </c>
      <c r="HR132" s="13">
        <v>21</v>
      </c>
      <c r="HS132" s="13">
        <v>22</v>
      </c>
      <c r="HT132" s="13">
        <v>20</v>
      </c>
      <c r="HU132" s="13">
        <v>12</v>
      </c>
      <c r="HV132" s="13">
        <v>20</v>
      </c>
      <c r="HW132" s="13">
        <v>16</v>
      </c>
      <c r="HX132" s="13">
        <v>18</v>
      </c>
      <c r="HY132" s="13">
        <v>17</v>
      </c>
      <c r="HZ132" s="13">
        <v>14</v>
      </c>
      <c r="IA132" s="13">
        <v>14</v>
      </c>
      <c r="IB132" s="13">
        <v>11</v>
      </c>
      <c r="IC132" s="13">
        <v>14</v>
      </c>
      <c r="ID132" s="13">
        <v>12</v>
      </c>
      <c r="IE132" s="13">
        <v>12</v>
      </c>
      <c r="IF132" s="13">
        <v>8</v>
      </c>
      <c r="IG132" s="13">
        <v>11</v>
      </c>
      <c r="IH132" s="13">
        <v>9</v>
      </c>
      <c r="II132" s="13">
        <v>6</v>
      </c>
      <c r="IJ132" s="13">
        <v>7</v>
      </c>
      <c r="IK132" s="13">
        <v>3</v>
      </c>
      <c r="IL132" s="13">
        <v>6</v>
      </c>
      <c r="IM132" s="13">
        <v>8</v>
      </c>
      <c r="IN132" s="13">
        <v>4</v>
      </c>
      <c r="IO132" s="13">
        <v>7</v>
      </c>
      <c r="IP132" s="13">
        <v>4</v>
      </c>
      <c r="IQ132" s="13">
        <v>2</v>
      </c>
      <c r="IR132" s="13">
        <v>3</v>
      </c>
      <c r="IS132" s="13">
        <v>2</v>
      </c>
      <c r="IT132" s="13">
        <v>1</v>
      </c>
      <c r="IU132" s="13">
        <v>2</v>
      </c>
      <c r="IV132" s="13"/>
      <c r="IW132" s="13"/>
      <c r="IX132" s="13"/>
      <c r="IY132" s="13">
        <v>1</v>
      </c>
      <c r="IZ132" s="13">
        <v>1</v>
      </c>
      <c r="JA132" s="13"/>
      <c r="JB132" s="13"/>
      <c r="JC132" s="13"/>
      <c r="JD132" s="13"/>
      <c r="JE132" s="13"/>
      <c r="JF132" s="13"/>
      <c r="JG132" s="13"/>
      <c r="JH132" s="13"/>
      <c r="JI132" s="57">
        <v>2018</v>
      </c>
      <c r="JJ132" s="13"/>
      <c r="JK132" s="13">
        <v>1</v>
      </c>
      <c r="JL132" s="13"/>
      <c r="JM132" s="13"/>
      <c r="JN132" s="13"/>
      <c r="JO132" s="13"/>
      <c r="JP132" s="13"/>
      <c r="JQ132" s="13"/>
      <c r="JR132" s="13"/>
      <c r="JS132" s="13">
        <v>1</v>
      </c>
      <c r="JT132" s="13">
        <v>1</v>
      </c>
      <c r="JU132" s="13">
        <v>8</v>
      </c>
      <c r="JV132" s="13">
        <v>2</v>
      </c>
      <c r="JW132" s="13">
        <v>1</v>
      </c>
      <c r="JX132" s="13"/>
      <c r="JY132" s="13">
        <v>1</v>
      </c>
      <c r="JZ132" s="13"/>
      <c r="KA132" s="13">
        <v>2</v>
      </c>
      <c r="KB132" s="13">
        <v>4</v>
      </c>
      <c r="KC132" s="13">
        <v>4</v>
      </c>
      <c r="KD132" s="13">
        <v>1</v>
      </c>
      <c r="KE132" s="13">
        <v>1</v>
      </c>
      <c r="KF132" s="13"/>
      <c r="KG132" s="13">
        <v>1</v>
      </c>
      <c r="KH132" s="13"/>
      <c r="KI132" s="13"/>
      <c r="KJ132" s="13"/>
      <c r="KK132" s="13">
        <v>1</v>
      </c>
      <c r="KL132" s="13"/>
      <c r="KM132" s="13"/>
      <c r="KN132" s="13"/>
      <c r="KO132" s="13"/>
      <c r="KP132" s="13">
        <v>1</v>
      </c>
      <c r="KQ132" s="13">
        <v>2</v>
      </c>
      <c r="KR132" s="13">
        <v>3</v>
      </c>
      <c r="KS132" s="13">
        <v>2</v>
      </c>
      <c r="KT132" s="13"/>
      <c r="KU132" s="13">
        <v>2</v>
      </c>
      <c r="KV132" s="13">
        <v>1</v>
      </c>
      <c r="KW132" s="13"/>
      <c r="KX132" s="13"/>
      <c r="KY132" s="13">
        <v>2</v>
      </c>
      <c r="KZ132" s="13"/>
      <c r="LA132" s="13"/>
      <c r="LB132" s="13">
        <v>2</v>
      </c>
      <c r="LC132" s="13">
        <v>1</v>
      </c>
      <c r="LD132" s="13"/>
      <c r="LE132" s="13">
        <v>1</v>
      </c>
      <c r="LF132" s="13"/>
      <c r="LG132" s="13">
        <v>2</v>
      </c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>
        <v>1</v>
      </c>
      <c r="LY132" s="13"/>
      <c r="LZ132" s="13"/>
      <c r="MA132" s="13"/>
      <c r="MB132" s="13">
        <v>1</v>
      </c>
      <c r="MC132" s="13"/>
      <c r="MD132" s="13">
        <v>1</v>
      </c>
      <c r="ME132" s="13"/>
      <c r="MF132" s="13"/>
      <c r="MG132" s="13">
        <v>1</v>
      </c>
      <c r="MH132" s="13">
        <v>1</v>
      </c>
      <c r="MI132" s="13"/>
      <c r="MJ132" s="13"/>
      <c r="MK132" s="13"/>
      <c r="ML132" s="13">
        <v>1</v>
      </c>
      <c r="MM132" s="13">
        <v>1</v>
      </c>
      <c r="MN132" s="13"/>
      <c r="MO132" s="13"/>
      <c r="MP132" s="13">
        <v>2</v>
      </c>
      <c r="MQ132" s="13"/>
      <c r="MR132" s="13">
        <v>1</v>
      </c>
      <c r="MS132" s="13">
        <v>1</v>
      </c>
      <c r="MT132" s="13"/>
      <c r="MU132" s="13"/>
      <c r="MV132" s="13">
        <v>1</v>
      </c>
      <c r="MW132" s="13">
        <v>1</v>
      </c>
      <c r="MX132" s="13"/>
      <c r="MY132" s="13">
        <v>1</v>
      </c>
      <c r="MZ132" s="13">
        <v>1</v>
      </c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>
        <v>2</v>
      </c>
      <c r="NN132" s="57">
        <v>65</v>
      </c>
      <c r="NO132" s="13">
        <v>2083</v>
      </c>
    </row>
    <row r="133" spans="1:379">
      <c r="A133" s="8" t="s">
        <v>214</v>
      </c>
      <c r="B133" s="235">
        <f t="shared" si="190"/>
        <v>27</v>
      </c>
      <c r="C133" s="235">
        <f t="shared" si="191"/>
        <v>21</v>
      </c>
      <c r="D133" s="235">
        <f t="shared" si="192"/>
        <v>56</v>
      </c>
      <c r="E133" s="235">
        <f t="shared" si="193"/>
        <v>76</v>
      </c>
      <c r="F133" s="235">
        <f t="shared" si="194"/>
        <v>103</v>
      </c>
      <c r="G133" s="235">
        <f t="shared" si="195"/>
        <v>139</v>
      </c>
      <c r="H133" s="235">
        <f t="shared" si="196"/>
        <v>145</v>
      </c>
      <c r="I133" s="235">
        <f t="shared" si="197"/>
        <v>140</v>
      </c>
      <c r="J133" s="235">
        <f t="shared" si="198"/>
        <v>105</v>
      </c>
      <c r="K133" s="235">
        <f t="shared" si="199"/>
        <v>143</v>
      </c>
      <c r="L133" s="235">
        <f t="shared" si="200"/>
        <v>102</v>
      </c>
      <c r="M133" s="235">
        <f t="shared" si="201"/>
        <v>115</v>
      </c>
      <c r="N133" s="235">
        <f t="shared" si="202"/>
        <v>67</v>
      </c>
      <c r="O133" s="235">
        <f t="shared" si="203"/>
        <v>58</v>
      </c>
      <c r="P133" s="235">
        <f t="shared" si="204"/>
        <v>44</v>
      </c>
      <c r="Q133" s="235">
        <f t="shared" si="205"/>
        <v>49</v>
      </c>
      <c r="R133" s="235">
        <f t="shared" si="206"/>
        <v>26</v>
      </c>
      <c r="S133" s="235">
        <f t="shared" si="207"/>
        <v>36</v>
      </c>
      <c r="T133" s="235">
        <f t="shared" si="208"/>
        <v>6</v>
      </c>
      <c r="U133" s="235">
        <f t="shared" si="209"/>
        <v>14</v>
      </c>
      <c r="W133" s="16" t="s">
        <v>138</v>
      </c>
      <c r="X133" s="616">
        <f t="shared" si="169"/>
        <v>14</v>
      </c>
      <c r="Y133" s="616">
        <f t="shared" si="170"/>
        <v>20</v>
      </c>
      <c r="Z133" s="616">
        <f t="shared" si="171"/>
        <v>32</v>
      </c>
      <c r="AA133" s="616">
        <f t="shared" si="172"/>
        <v>37</v>
      </c>
      <c r="AB133" s="616">
        <f t="shared" si="173"/>
        <v>84</v>
      </c>
      <c r="AC133" s="616">
        <f t="shared" si="174"/>
        <v>64</v>
      </c>
      <c r="AD133" s="616">
        <f t="shared" si="175"/>
        <v>50</v>
      </c>
      <c r="AE133" s="616">
        <f t="shared" si="176"/>
        <v>75</v>
      </c>
      <c r="AF133" s="616">
        <f t="shared" si="177"/>
        <v>60</v>
      </c>
      <c r="AG133" s="616">
        <f t="shared" si="178"/>
        <v>68</v>
      </c>
      <c r="AH133" s="616">
        <f t="shared" si="179"/>
        <v>36</v>
      </c>
      <c r="AI133" s="616">
        <f t="shared" si="180"/>
        <v>44</v>
      </c>
      <c r="AJ133" s="616">
        <f t="shared" si="181"/>
        <v>17</v>
      </c>
      <c r="AK133" s="616">
        <f t="shared" si="182"/>
        <v>21</v>
      </c>
      <c r="AL133" s="616">
        <f t="shared" si="183"/>
        <v>13</v>
      </c>
      <c r="AM133" s="616">
        <f t="shared" si="184"/>
        <v>14</v>
      </c>
      <c r="AN133" s="616">
        <f t="shared" si="185"/>
        <v>6</v>
      </c>
      <c r="AO133" s="616">
        <f t="shared" si="186"/>
        <v>12</v>
      </c>
      <c r="AP133" s="616">
        <f t="shared" si="187"/>
        <v>1</v>
      </c>
      <c r="AQ133" s="616">
        <f t="shared" si="188"/>
        <v>0</v>
      </c>
      <c r="AR133" s="616">
        <f t="shared" si="189"/>
        <v>7</v>
      </c>
      <c r="AT133" s="16" t="s">
        <v>138</v>
      </c>
      <c r="AU133" s="13">
        <v>3</v>
      </c>
      <c r="AV133" s="13">
        <v>1</v>
      </c>
      <c r="AW133" s="13">
        <v>3</v>
      </c>
      <c r="AX133" s="13">
        <v>2</v>
      </c>
      <c r="AY133" s="13">
        <v>2</v>
      </c>
      <c r="AZ133" s="13">
        <v>1</v>
      </c>
      <c r="BA133" s="13">
        <v>1</v>
      </c>
      <c r="BB133" s="13">
        <v>1</v>
      </c>
      <c r="BC133" s="13">
        <v>2</v>
      </c>
      <c r="BD133" s="13">
        <v>4</v>
      </c>
      <c r="BE133" s="13">
        <v>3</v>
      </c>
      <c r="BF133" s="13">
        <v>1</v>
      </c>
      <c r="BG133" s="13"/>
      <c r="BH133" s="13">
        <v>7</v>
      </c>
      <c r="BI133" s="13">
        <v>2</v>
      </c>
      <c r="BJ133" s="13">
        <v>4</v>
      </c>
      <c r="BK133" s="13">
        <v>3</v>
      </c>
      <c r="BL133" s="13">
        <v>8</v>
      </c>
      <c r="BM133" s="13">
        <v>5</v>
      </c>
      <c r="BN133" s="13">
        <v>4</v>
      </c>
      <c r="BO133" s="13">
        <v>10</v>
      </c>
      <c r="BP133" s="13">
        <v>7</v>
      </c>
      <c r="BQ133" s="13">
        <v>5</v>
      </c>
      <c r="BR133" s="13">
        <v>11</v>
      </c>
      <c r="BS133" s="13">
        <v>4</v>
      </c>
      <c r="BT133" s="13">
        <v>5</v>
      </c>
      <c r="BU133" s="13">
        <v>6</v>
      </c>
      <c r="BV133" s="13">
        <v>6</v>
      </c>
      <c r="BW133" s="13">
        <v>4</v>
      </c>
      <c r="BX133" s="13">
        <v>6</v>
      </c>
      <c r="BY133" s="13">
        <v>10</v>
      </c>
      <c r="BZ133" s="13">
        <v>11</v>
      </c>
      <c r="CA133" s="13">
        <v>6</v>
      </c>
      <c r="CB133" s="13">
        <v>10</v>
      </c>
      <c r="CC133" s="13">
        <v>7</v>
      </c>
      <c r="CD133" s="13">
        <v>5</v>
      </c>
      <c r="CE133" s="13">
        <v>6</v>
      </c>
      <c r="CF133" s="13">
        <v>6</v>
      </c>
      <c r="CG133" s="13">
        <v>5</v>
      </c>
      <c r="CH133" s="13">
        <v>9</v>
      </c>
      <c r="CI133" s="13">
        <v>6</v>
      </c>
      <c r="CJ133" s="13">
        <v>11</v>
      </c>
      <c r="CK133" s="13">
        <v>7</v>
      </c>
      <c r="CL133" s="13">
        <v>4</v>
      </c>
      <c r="CM133" s="13">
        <v>8</v>
      </c>
      <c r="CN133" s="13">
        <v>7</v>
      </c>
      <c r="CO133" s="13">
        <v>7</v>
      </c>
      <c r="CP133" s="13">
        <v>4</v>
      </c>
      <c r="CQ133" s="13">
        <v>6</v>
      </c>
      <c r="CR133" s="13">
        <v>8</v>
      </c>
      <c r="CS133" s="13">
        <v>5</v>
      </c>
      <c r="CT133" s="13">
        <v>5</v>
      </c>
      <c r="CU133" s="13">
        <v>6</v>
      </c>
      <c r="CV133" s="13">
        <v>3</v>
      </c>
      <c r="CW133" s="13">
        <v>7</v>
      </c>
      <c r="CX133" s="13">
        <v>3</v>
      </c>
      <c r="CY133" s="13"/>
      <c r="CZ133" s="13">
        <v>4</v>
      </c>
      <c r="DA133" s="13">
        <v>7</v>
      </c>
      <c r="DB133" s="13">
        <v>4</v>
      </c>
      <c r="DC133" s="13">
        <v>2</v>
      </c>
      <c r="DD133" s="13"/>
      <c r="DE133" s="13">
        <v>3</v>
      </c>
      <c r="DF133" s="13">
        <v>3</v>
      </c>
      <c r="DG133" s="13">
        <v>2</v>
      </c>
      <c r="DH133" s="13">
        <v>5</v>
      </c>
      <c r="DI133" s="13">
        <v>1</v>
      </c>
      <c r="DJ133" s="13">
        <v>1</v>
      </c>
      <c r="DK133" s="13">
        <v>1</v>
      </c>
      <c r="DL133" s="13">
        <v>3</v>
      </c>
      <c r="DM133" s="13">
        <v>2</v>
      </c>
      <c r="DN133" s="13">
        <v>1</v>
      </c>
      <c r="DO133" s="13">
        <v>1</v>
      </c>
      <c r="DP133" s="13">
        <v>1</v>
      </c>
      <c r="DQ133" s="13">
        <v>1</v>
      </c>
      <c r="DR133" s="13">
        <v>1</v>
      </c>
      <c r="DS133" s="13">
        <v>1</v>
      </c>
      <c r="DT133" s="13">
        <v>2</v>
      </c>
      <c r="DU133" s="13">
        <v>2</v>
      </c>
      <c r="DV133" s="13">
        <v>2</v>
      </c>
      <c r="DW133" s="13">
        <v>2</v>
      </c>
      <c r="DX133" s="13">
        <v>2</v>
      </c>
      <c r="DY133" s="13">
        <v>2</v>
      </c>
      <c r="DZ133" s="13">
        <v>1</v>
      </c>
      <c r="EA133" s="13"/>
      <c r="EB133" s="13">
        <v>1</v>
      </c>
      <c r="EC133" s="13">
        <v>2</v>
      </c>
      <c r="ED133" s="13">
        <v>1</v>
      </c>
      <c r="EE133" s="13"/>
      <c r="EF133" s="13">
        <v>1</v>
      </c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57">
        <v>355</v>
      </c>
      <c r="FD133" s="13">
        <v>355</v>
      </c>
      <c r="FE133" s="16" t="s">
        <v>138</v>
      </c>
      <c r="FF133" s="13">
        <v>1</v>
      </c>
      <c r="FG133" s="13">
        <v>2</v>
      </c>
      <c r="FH133" s="13">
        <v>4</v>
      </c>
      <c r="FI133" s="13">
        <v>2</v>
      </c>
      <c r="FJ133" s="13">
        <v>1</v>
      </c>
      <c r="FK133" s="13">
        <v>1</v>
      </c>
      <c r="FL133" s="13">
        <v>1</v>
      </c>
      <c r="FM133" s="13">
        <v>2</v>
      </c>
      <c r="FN133" s="13"/>
      <c r="FO133" s="13"/>
      <c r="FP133" s="13"/>
      <c r="FQ133" s="13">
        <v>2</v>
      </c>
      <c r="FR133" s="13"/>
      <c r="FS133" s="13">
        <v>8</v>
      </c>
      <c r="FT133" s="13"/>
      <c r="FU133" s="13">
        <v>1</v>
      </c>
      <c r="FV133" s="13">
        <v>5</v>
      </c>
      <c r="FW133" s="13">
        <v>7</v>
      </c>
      <c r="FX133" s="13">
        <v>4</v>
      </c>
      <c r="FY133" s="13">
        <v>5</v>
      </c>
      <c r="FZ133" s="13">
        <v>14</v>
      </c>
      <c r="GA133" s="13">
        <v>5</v>
      </c>
      <c r="GB133" s="13">
        <v>6</v>
      </c>
      <c r="GC133" s="13">
        <v>8</v>
      </c>
      <c r="GD133" s="13">
        <v>16</v>
      </c>
      <c r="GE133" s="13">
        <v>5</v>
      </c>
      <c r="GF133" s="13">
        <v>11</v>
      </c>
      <c r="GG133" s="13">
        <v>6</v>
      </c>
      <c r="GH133" s="13">
        <v>4</v>
      </c>
      <c r="GI133" s="13">
        <v>9</v>
      </c>
      <c r="GJ133" s="13">
        <v>5</v>
      </c>
      <c r="GK133" s="13">
        <v>4</v>
      </c>
      <c r="GL133" s="13">
        <v>5</v>
      </c>
      <c r="GM133" s="13">
        <v>6</v>
      </c>
      <c r="GN133" s="13">
        <v>4</v>
      </c>
      <c r="GO133" s="13">
        <v>5</v>
      </c>
      <c r="GP133" s="13">
        <v>4</v>
      </c>
      <c r="GQ133" s="13">
        <v>4</v>
      </c>
      <c r="GR133" s="13">
        <v>6</v>
      </c>
      <c r="GS133" s="13">
        <v>7</v>
      </c>
      <c r="GT133" s="13">
        <v>5</v>
      </c>
      <c r="GU133" s="13">
        <v>5</v>
      </c>
      <c r="GV133" s="13">
        <v>5</v>
      </c>
      <c r="GW133" s="13">
        <v>9</v>
      </c>
      <c r="GX133" s="13">
        <v>5</v>
      </c>
      <c r="GY133" s="13">
        <v>7</v>
      </c>
      <c r="GZ133" s="13">
        <v>3</v>
      </c>
      <c r="HA133" s="13">
        <v>5</v>
      </c>
      <c r="HB133" s="13">
        <v>5</v>
      </c>
      <c r="HC133" s="13">
        <v>11</v>
      </c>
      <c r="HD133" s="13">
        <v>3</v>
      </c>
      <c r="HE133" s="13">
        <v>6</v>
      </c>
      <c r="HF133" s="13">
        <v>1</v>
      </c>
      <c r="HG133" s="13">
        <v>2</v>
      </c>
      <c r="HH133" s="13">
        <v>3</v>
      </c>
      <c r="HI133" s="13">
        <v>4</v>
      </c>
      <c r="HJ133" s="13">
        <v>3</v>
      </c>
      <c r="HK133" s="13">
        <v>5</v>
      </c>
      <c r="HL133" s="13">
        <v>5</v>
      </c>
      <c r="HM133" s="13">
        <v>4</v>
      </c>
      <c r="HN133" s="13">
        <v>2</v>
      </c>
      <c r="HO133" s="13">
        <v>3</v>
      </c>
      <c r="HP133" s="13">
        <v>3</v>
      </c>
      <c r="HQ133" s="13">
        <v>2</v>
      </c>
      <c r="HR133" s="13">
        <v>2</v>
      </c>
      <c r="HS133" s="13">
        <v>2</v>
      </c>
      <c r="HT133" s="13"/>
      <c r="HU133" s="13">
        <v>2</v>
      </c>
      <c r="HV133" s="13">
        <v>1</v>
      </c>
      <c r="HW133" s="13"/>
      <c r="HX133" s="13">
        <v>1</v>
      </c>
      <c r="HY133" s="13">
        <v>2</v>
      </c>
      <c r="HZ133" s="13">
        <v>3</v>
      </c>
      <c r="IA133" s="13">
        <v>1</v>
      </c>
      <c r="IB133" s="13"/>
      <c r="IC133" s="13">
        <v>1</v>
      </c>
      <c r="ID133" s="13">
        <v>1</v>
      </c>
      <c r="IE133" s="13">
        <v>1</v>
      </c>
      <c r="IF133" s="13">
        <v>1</v>
      </c>
      <c r="IG133" s="13">
        <v>2</v>
      </c>
      <c r="IH133" s="13">
        <v>1</v>
      </c>
      <c r="II133" s="13">
        <v>1</v>
      </c>
      <c r="IJ133" s="13"/>
      <c r="IK133" s="13">
        <v>1</v>
      </c>
      <c r="IL133" s="13"/>
      <c r="IM133" s="13">
        <v>1</v>
      </c>
      <c r="IN133" s="13"/>
      <c r="IO133" s="13">
        <v>2</v>
      </c>
      <c r="IP133" s="13"/>
      <c r="IQ133" s="13"/>
      <c r="IR133" s="13"/>
      <c r="IS133" s="13">
        <v>1</v>
      </c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57">
        <v>313</v>
      </c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>
        <v>1</v>
      </c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>
        <v>1</v>
      </c>
      <c r="KZ133" s="13"/>
      <c r="LA133" s="13"/>
      <c r="LB133" s="13"/>
      <c r="LC133" s="13"/>
      <c r="LD133" s="13"/>
      <c r="LE133" s="13"/>
      <c r="LF133" s="13">
        <v>1</v>
      </c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>
        <v>1</v>
      </c>
      <c r="MI133" s="13"/>
      <c r="MJ133" s="13"/>
      <c r="MK133" s="13"/>
      <c r="ML133" s="13"/>
      <c r="MM133" s="13">
        <v>2</v>
      </c>
      <c r="MN133" s="13"/>
      <c r="MO133" s="13">
        <v>1</v>
      </c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57">
        <v>7</v>
      </c>
      <c r="NO133" s="13">
        <v>320</v>
      </c>
    </row>
    <row r="134" spans="1:379">
      <c r="A134" s="8" t="s">
        <v>145</v>
      </c>
      <c r="B134" s="235">
        <f t="shared" si="190"/>
        <v>6</v>
      </c>
      <c r="C134" s="235">
        <f t="shared" si="191"/>
        <v>4</v>
      </c>
      <c r="D134" s="235">
        <f t="shared" si="192"/>
        <v>26</v>
      </c>
      <c r="E134" s="235">
        <f t="shared" si="193"/>
        <v>25</v>
      </c>
      <c r="F134" s="235">
        <f t="shared" si="194"/>
        <v>69</v>
      </c>
      <c r="G134" s="235">
        <f t="shared" si="195"/>
        <v>84</v>
      </c>
      <c r="H134" s="235">
        <f t="shared" si="196"/>
        <v>74</v>
      </c>
      <c r="I134" s="235">
        <f t="shared" si="197"/>
        <v>61</v>
      </c>
      <c r="J134" s="235">
        <f t="shared" si="198"/>
        <v>42</v>
      </c>
      <c r="K134" s="235">
        <f t="shared" si="199"/>
        <v>56</v>
      </c>
      <c r="L134" s="235">
        <f t="shared" si="200"/>
        <v>56</v>
      </c>
      <c r="M134" s="235">
        <f t="shared" si="201"/>
        <v>43</v>
      </c>
      <c r="N134" s="235">
        <f t="shared" si="202"/>
        <v>22</v>
      </c>
      <c r="O134" s="235">
        <f t="shared" si="203"/>
        <v>25</v>
      </c>
      <c r="P134" s="235">
        <f t="shared" si="204"/>
        <v>4</v>
      </c>
      <c r="Q134" s="235">
        <f t="shared" si="205"/>
        <v>9</v>
      </c>
      <c r="R134" s="235">
        <f t="shared" si="206"/>
        <v>6</v>
      </c>
      <c r="S134" s="235">
        <f t="shared" si="207"/>
        <v>7</v>
      </c>
      <c r="T134" s="235">
        <f t="shared" si="208"/>
        <v>3</v>
      </c>
      <c r="U134" s="235">
        <f t="shared" si="209"/>
        <v>2</v>
      </c>
      <c r="W134" s="16" t="s">
        <v>139</v>
      </c>
      <c r="X134" s="616">
        <f t="shared" si="169"/>
        <v>201</v>
      </c>
      <c r="Y134" s="616">
        <f t="shared" si="170"/>
        <v>153</v>
      </c>
      <c r="Z134" s="616">
        <f t="shared" si="171"/>
        <v>491</v>
      </c>
      <c r="AA134" s="616">
        <f t="shared" si="172"/>
        <v>568</v>
      </c>
      <c r="AB134" s="616">
        <f t="shared" si="173"/>
        <v>1250</v>
      </c>
      <c r="AC134" s="616">
        <f t="shared" si="174"/>
        <v>1382</v>
      </c>
      <c r="AD134" s="616">
        <f t="shared" si="175"/>
        <v>1518</v>
      </c>
      <c r="AE134" s="616">
        <f t="shared" si="176"/>
        <v>1786</v>
      </c>
      <c r="AF134" s="616">
        <f t="shared" si="177"/>
        <v>1379</v>
      </c>
      <c r="AG134" s="616">
        <f t="shared" si="178"/>
        <v>1508</v>
      </c>
      <c r="AH134" s="616">
        <f t="shared" si="179"/>
        <v>1095</v>
      </c>
      <c r="AI134" s="616">
        <f t="shared" si="180"/>
        <v>1218</v>
      </c>
      <c r="AJ134" s="616">
        <f t="shared" si="181"/>
        <v>778</v>
      </c>
      <c r="AK134" s="616">
        <f t="shared" si="182"/>
        <v>795</v>
      </c>
      <c r="AL134" s="616">
        <f t="shared" si="183"/>
        <v>432</v>
      </c>
      <c r="AM134" s="616">
        <f t="shared" si="184"/>
        <v>461</v>
      </c>
      <c r="AN134" s="616">
        <f t="shared" si="185"/>
        <v>144</v>
      </c>
      <c r="AO134" s="616">
        <f t="shared" si="186"/>
        <v>278</v>
      </c>
      <c r="AP134" s="616">
        <f t="shared" si="187"/>
        <v>24</v>
      </c>
      <c r="AQ134" s="616">
        <f t="shared" si="188"/>
        <v>70</v>
      </c>
      <c r="AR134" s="616">
        <f t="shared" si="189"/>
        <v>62</v>
      </c>
      <c r="AT134" s="16" t="s">
        <v>139</v>
      </c>
      <c r="AU134" s="13">
        <v>2</v>
      </c>
      <c r="AV134" s="13">
        <v>18</v>
      </c>
      <c r="AW134" s="13">
        <v>18</v>
      </c>
      <c r="AX134" s="13">
        <v>22</v>
      </c>
      <c r="AY134" s="13">
        <v>11</v>
      </c>
      <c r="AZ134" s="13">
        <v>20</v>
      </c>
      <c r="BA134" s="13">
        <v>17</v>
      </c>
      <c r="BB134" s="13">
        <v>16</v>
      </c>
      <c r="BC134" s="13">
        <v>14</v>
      </c>
      <c r="BD134" s="13">
        <v>15</v>
      </c>
      <c r="BE134" s="13">
        <v>14</v>
      </c>
      <c r="BF134" s="13">
        <v>22</v>
      </c>
      <c r="BG134" s="13">
        <v>24</v>
      </c>
      <c r="BH134" s="13">
        <v>41</v>
      </c>
      <c r="BI134" s="13">
        <v>43</v>
      </c>
      <c r="BJ134" s="13">
        <v>61</v>
      </c>
      <c r="BK134" s="13">
        <v>77</v>
      </c>
      <c r="BL134" s="13">
        <v>69</v>
      </c>
      <c r="BM134" s="13">
        <v>123</v>
      </c>
      <c r="BN134" s="13">
        <v>94</v>
      </c>
      <c r="BO134" s="13">
        <v>110</v>
      </c>
      <c r="BP134" s="13">
        <v>121</v>
      </c>
      <c r="BQ134" s="13">
        <v>110</v>
      </c>
      <c r="BR134" s="13">
        <v>114</v>
      </c>
      <c r="BS134" s="13">
        <v>122</v>
      </c>
      <c r="BT134" s="13">
        <v>148</v>
      </c>
      <c r="BU134" s="13">
        <v>142</v>
      </c>
      <c r="BV134" s="13">
        <v>158</v>
      </c>
      <c r="BW134" s="13">
        <v>166</v>
      </c>
      <c r="BX134" s="13">
        <v>191</v>
      </c>
      <c r="BY134" s="13">
        <v>199</v>
      </c>
      <c r="BZ134" s="13">
        <v>181</v>
      </c>
      <c r="CA134" s="13">
        <v>177</v>
      </c>
      <c r="CB134" s="13">
        <v>167</v>
      </c>
      <c r="CC134" s="13">
        <v>178</v>
      </c>
      <c r="CD134" s="13">
        <v>195</v>
      </c>
      <c r="CE134" s="13">
        <v>167</v>
      </c>
      <c r="CF134" s="13">
        <v>160</v>
      </c>
      <c r="CG134" s="13">
        <v>184</v>
      </c>
      <c r="CH134" s="13">
        <v>178</v>
      </c>
      <c r="CI134" s="13">
        <v>149</v>
      </c>
      <c r="CJ134" s="13">
        <v>170</v>
      </c>
      <c r="CK134" s="13">
        <v>159</v>
      </c>
      <c r="CL134" s="13">
        <v>121</v>
      </c>
      <c r="CM134" s="13">
        <v>171</v>
      </c>
      <c r="CN134" s="13">
        <v>161</v>
      </c>
      <c r="CO134" s="13">
        <v>173</v>
      </c>
      <c r="CP134" s="13">
        <v>125</v>
      </c>
      <c r="CQ134" s="13">
        <v>145</v>
      </c>
      <c r="CR134" s="13">
        <v>134</v>
      </c>
      <c r="CS134" s="13">
        <v>122</v>
      </c>
      <c r="CT134" s="13">
        <v>132</v>
      </c>
      <c r="CU134" s="13">
        <v>113</v>
      </c>
      <c r="CV134" s="13">
        <v>131</v>
      </c>
      <c r="CW134" s="13">
        <v>134</v>
      </c>
      <c r="CX134" s="13">
        <v>119</v>
      </c>
      <c r="CY134" s="13">
        <v>117</v>
      </c>
      <c r="CZ134" s="13">
        <v>120</v>
      </c>
      <c r="DA134" s="13">
        <v>114</v>
      </c>
      <c r="DB134" s="13">
        <v>116</v>
      </c>
      <c r="DC134" s="13">
        <v>100</v>
      </c>
      <c r="DD134" s="13">
        <v>83</v>
      </c>
      <c r="DE134" s="13">
        <v>87</v>
      </c>
      <c r="DF134" s="13">
        <v>84</v>
      </c>
      <c r="DG134" s="13">
        <v>86</v>
      </c>
      <c r="DH134" s="13">
        <v>75</v>
      </c>
      <c r="DI134" s="13">
        <v>78</v>
      </c>
      <c r="DJ134" s="13">
        <v>77</v>
      </c>
      <c r="DK134" s="13">
        <v>62</v>
      </c>
      <c r="DL134" s="13">
        <v>63</v>
      </c>
      <c r="DM134" s="13">
        <v>48</v>
      </c>
      <c r="DN134" s="13">
        <v>71</v>
      </c>
      <c r="DO134" s="13">
        <v>42</v>
      </c>
      <c r="DP134" s="13">
        <v>52</v>
      </c>
      <c r="DQ134" s="13">
        <v>44</v>
      </c>
      <c r="DR134" s="13">
        <v>40</v>
      </c>
      <c r="DS134" s="13">
        <v>49</v>
      </c>
      <c r="DT134" s="13">
        <v>41</v>
      </c>
      <c r="DU134" s="13">
        <v>38</v>
      </c>
      <c r="DV134" s="13">
        <v>36</v>
      </c>
      <c r="DW134" s="13">
        <v>34</v>
      </c>
      <c r="DX134" s="13">
        <v>24</v>
      </c>
      <c r="DY134" s="13">
        <v>35</v>
      </c>
      <c r="DZ134" s="13">
        <v>46</v>
      </c>
      <c r="EA134" s="13">
        <v>22</v>
      </c>
      <c r="EB134" s="13">
        <v>22</v>
      </c>
      <c r="EC134" s="13">
        <v>32</v>
      </c>
      <c r="ED134" s="13">
        <v>20</v>
      </c>
      <c r="EE134" s="13">
        <v>23</v>
      </c>
      <c r="EF134" s="13">
        <v>20</v>
      </c>
      <c r="EG134" s="13">
        <v>16</v>
      </c>
      <c r="EH134" s="13">
        <v>12</v>
      </c>
      <c r="EI134" s="13">
        <v>6</v>
      </c>
      <c r="EJ134" s="13">
        <v>12</v>
      </c>
      <c r="EK134" s="13">
        <v>5</v>
      </c>
      <c r="EL134" s="13">
        <v>3</v>
      </c>
      <c r="EM134" s="13">
        <v>5</v>
      </c>
      <c r="EN134" s="13">
        <v>3</v>
      </c>
      <c r="EO134" s="13">
        <v>2</v>
      </c>
      <c r="EP134" s="13">
        <v>3</v>
      </c>
      <c r="EQ134" s="13"/>
      <c r="ER134" s="13">
        <v>2</v>
      </c>
      <c r="ES134" s="13">
        <v>1</v>
      </c>
      <c r="ET134" s="13"/>
      <c r="EU134" s="13"/>
      <c r="EV134" s="13"/>
      <c r="EW134" s="13"/>
      <c r="EX134" s="13"/>
      <c r="EY134" s="13"/>
      <c r="EZ134" s="13"/>
      <c r="FA134" s="13"/>
      <c r="FB134" s="13"/>
      <c r="FC134" s="57">
        <v>8219</v>
      </c>
      <c r="FD134" s="13">
        <v>8219</v>
      </c>
      <c r="FE134" s="16" t="s">
        <v>139</v>
      </c>
      <c r="FF134" s="13">
        <v>11</v>
      </c>
      <c r="FG134" s="13">
        <v>18</v>
      </c>
      <c r="FH134" s="13">
        <v>14</v>
      </c>
      <c r="FI134" s="13">
        <v>19</v>
      </c>
      <c r="FJ134" s="13">
        <v>15</v>
      </c>
      <c r="FK134" s="13">
        <v>24</v>
      </c>
      <c r="FL134" s="13">
        <v>18</v>
      </c>
      <c r="FM134" s="13">
        <v>26</v>
      </c>
      <c r="FN134" s="13">
        <v>26</v>
      </c>
      <c r="FO134" s="13">
        <v>30</v>
      </c>
      <c r="FP134" s="13">
        <v>23</v>
      </c>
      <c r="FQ134" s="13">
        <v>32</v>
      </c>
      <c r="FR134" s="13">
        <v>27</v>
      </c>
      <c r="FS134" s="13">
        <v>35</v>
      </c>
      <c r="FT134" s="13">
        <v>37</v>
      </c>
      <c r="FU134" s="13">
        <v>41</v>
      </c>
      <c r="FV134" s="13">
        <v>54</v>
      </c>
      <c r="FW134" s="13">
        <v>67</v>
      </c>
      <c r="FX134" s="13">
        <v>96</v>
      </c>
      <c r="FY134" s="13">
        <v>79</v>
      </c>
      <c r="FZ134" s="13">
        <v>88</v>
      </c>
      <c r="GA134" s="13">
        <v>104</v>
      </c>
      <c r="GB134" s="13">
        <v>120</v>
      </c>
      <c r="GC134" s="13">
        <v>111</v>
      </c>
      <c r="GD134" s="13">
        <v>119</v>
      </c>
      <c r="GE134" s="13">
        <v>129</v>
      </c>
      <c r="GF134" s="13">
        <v>131</v>
      </c>
      <c r="GG134" s="13">
        <v>153</v>
      </c>
      <c r="GH134" s="13">
        <v>144</v>
      </c>
      <c r="GI134" s="13">
        <v>151</v>
      </c>
      <c r="GJ134" s="13">
        <v>151</v>
      </c>
      <c r="GK134" s="13">
        <v>149</v>
      </c>
      <c r="GL134" s="13">
        <v>164</v>
      </c>
      <c r="GM134" s="13">
        <v>166</v>
      </c>
      <c r="GN134" s="13">
        <v>167</v>
      </c>
      <c r="GO134" s="13">
        <v>151</v>
      </c>
      <c r="GP134" s="13">
        <v>138</v>
      </c>
      <c r="GQ134" s="13">
        <v>141</v>
      </c>
      <c r="GR134" s="13">
        <v>152</v>
      </c>
      <c r="GS134" s="13">
        <v>139</v>
      </c>
      <c r="GT134" s="13">
        <v>139</v>
      </c>
      <c r="GU134" s="13">
        <v>153</v>
      </c>
      <c r="GV134" s="13">
        <v>158</v>
      </c>
      <c r="GW134" s="13">
        <v>135</v>
      </c>
      <c r="GX134" s="13">
        <v>147</v>
      </c>
      <c r="GY134" s="13">
        <v>151</v>
      </c>
      <c r="GZ134" s="13">
        <v>126</v>
      </c>
      <c r="HA134" s="13">
        <v>125</v>
      </c>
      <c r="HB134" s="13">
        <v>115</v>
      </c>
      <c r="HC134" s="13">
        <v>130</v>
      </c>
      <c r="HD134" s="13">
        <v>123</v>
      </c>
      <c r="HE134" s="13">
        <v>105</v>
      </c>
      <c r="HF134" s="13">
        <v>113</v>
      </c>
      <c r="HG134" s="13">
        <v>96</v>
      </c>
      <c r="HH134" s="13">
        <v>119</v>
      </c>
      <c r="HI134" s="13">
        <v>107</v>
      </c>
      <c r="HJ134" s="13">
        <v>97</v>
      </c>
      <c r="HK134" s="13">
        <v>116</v>
      </c>
      <c r="HL134" s="13">
        <v>120</v>
      </c>
      <c r="HM134" s="13">
        <v>99</v>
      </c>
      <c r="HN134" s="13">
        <v>107</v>
      </c>
      <c r="HO134" s="13">
        <v>77</v>
      </c>
      <c r="HP134" s="13">
        <v>70</v>
      </c>
      <c r="HQ134" s="13">
        <v>85</v>
      </c>
      <c r="HR134" s="13">
        <v>86</v>
      </c>
      <c r="HS134" s="13">
        <v>68</v>
      </c>
      <c r="HT134" s="13">
        <v>73</v>
      </c>
      <c r="HU134" s="13">
        <v>78</v>
      </c>
      <c r="HV134" s="13">
        <v>61</v>
      </c>
      <c r="HW134" s="13">
        <v>73</v>
      </c>
      <c r="HX134" s="13">
        <v>62</v>
      </c>
      <c r="HY134" s="13">
        <v>56</v>
      </c>
      <c r="HZ134" s="13">
        <v>43</v>
      </c>
      <c r="IA134" s="13">
        <v>55</v>
      </c>
      <c r="IB134" s="13">
        <v>37</v>
      </c>
      <c r="IC134" s="13">
        <v>47</v>
      </c>
      <c r="ID134" s="13">
        <v>44</v>
      </c>
      <c r="IE134" s="13">
        <v>29</v>
      </c>
      <c r="IF134" s="13">
        <v>24</v>
      </c>
      <c r="IG134" s="13">
        <v>35</v>
      </c>
      <c r="IH134" s="13">
        <v>21</v>
      </c>
      <c r="II134" s="13">
        <v>14</v>
      </c>
      <c r="IJ134" s="13">
        <v>15</v>
      </c>
      <c r="IK134" s="13">
        <v>22</v>
      </c>
      <c r="IL134" s="13">
        <v>10</v>
      </c>
      <c r="IM134" s="13">
        <v>15</v>
      </c>
      <c r="IN134" s="13">
        <v>13</v>
      </c>
      <c r="IO134" s="13">
        <v>12</v>
      </c>
      <c r="IP134" s="13">
        <v>11</v>
      </c>
      <c r="IQ134" s="13">
        <v>11</v>
      </c>
      <c r="IR134" s="13">
        <v>4</v>
      </c>
      <c r="IS134" s="13">
        <v>4</v>
      </c>
      <c r="IT134" s="13">
        <v>7</v>
      </c>
      <c r="IU134" s="13">
        <v>1</v>
      </c>
      <c r="IV134" s="13">
        <v>2</v>
      </c>
      <c r="IW134" s="13">
        <v>3</v>
      </c>
      <c r="IX134" s="13">
        <v>1</v>
      </c>
      <c r="IY134" s="13"/>
      <c r="IZ134" s="13">
        <v>1</v>
      </c>
      <c r="JA134" s="13">
        <v>1</v>
      </c>
      <c r="JB134" s="13"/>
      <c r="JC134" s="13"/>
      <c r="JD134" s="13"/>
      <c r="JE134" s="13"/>
      <c r="JF134" s="13"/>
      <c r="JG134" s="13"/>
      <c r="JH134" s="13"/>
      <c r="JI134" s="57">
        <v>7312</v>
      </c>
      <c r="JJ134" s="13">
        <v>1</v>
      </c>
      <c r="JK134" s="13">
        <v>2</v>
      </c>
      <c r="JL134" s="13"/>
      <c r="JM134" s="13"/>
      <c r="JN134" s="13"/>
      <c r="JO134" s="13">
        <v>1</v>
      </c>
      <c r="JP134" s="13"/>
      <c r="JQ134" s="13">
        <v>1</v>
      </c>
      <c r="JR134" s="13"/>
      <c r="JS134" s="13"/>
      <c r="JT134" s="13">
        <v>1</v>
      </c>
      <c r="JU134" s="13"/>
      <c r="JV134" s="13">
        <v>1</v>
      </c>
      <c r="JW134" s="13"/>
      <c r="JX134" s="13"/>
      <c r="JY134" s="13"/>
      <c r="JZ134" s="13"/>
      <c r="KA134" s="13">
        <v>2</v>
      </c>
      <c r="KB134" s="13">
        <v>1</v>
      </c>
      <c r="KC134" s="13">
        <v>1</v>
      </c>
      <c r="KD134" s="13">
        <v>2</v>
      </c>
      <c r="KE134" s="13">
        <v>1</v>
      </c>
      <c r="KF134" s="13"/>
      <c r="KG134" s="13">
        <v>1</v>
      </c>
      <c r="KH134" s="13"/>
      <c r="KI134" s="13"/>
      <c r="KJ134" s="13">
        <v>2</v>
      </c>
      <c r="KK134" s="13"/>
      <c r="KL134" s="13">
        <v>1</v>
      </c>
      <c r="KM134" s="13">
        <v>1</v>
      </c>
      <c r="KN134" s="13"/>
      <c r="KO134" s="13">
        <v>1</v>
      </c>
      <c r="KP134" s="13">
        <v>1</v>
      </c>
      <c r="KQ134" s="13"/>
      <c r="KR134" s="13">
        <v>2</v>
      </c>
      <c r="KS134" s="13">
        <v>1</v>
      </c>
      <c r="KT134" s="13"/>
      <c r="KU134" s="13">
        <v>2</v>
      </c>
      <c r="KV134" s="13"/>
      <c r="KW134" s="13"/>
      <c r="KX134" s="13"/>
      <c r="KY134" s="13">
        <v>2</v>
      </c>
      <c r="KZ134" s="13">
        <v>2</v>
      </c>
      <c r="LA134" s="13">
        <v>1</v>
      </c>
      <c r="LB134" s="13"/>
      <c r="LC134" s="13"/>
      <c r="LD134" s="13"/>
      <c r="LE134" s="13"/>
      <c r="LF134" s="13"/>
      <c r="LG134" s="13"/>
      <c r="LH134" s="13">
        <v>3</v>
      </c>
      <c r="LI134" s="13">
        <v>1</v>
      </c>
      <c r="LJ134" s="13"/>
      <c r="LK134" s="13">
        <v>1</v>
      </c>
      <c r="LL134" s="13">
        <v>2</v>
      </c>
      <c r="LM134" s="13"/>
      <c r="LN134" s="13">
        <v>1</v>
      </c>
      <c r="LO134" s="13"/>
      <c r="LP134" s="13"/>
      <c r="LQ134" s="13"/>
      <c r="LR134" s="13"/>
      <c r="LS134" s="13">
        <v>1</v>
      </c>
      <c r="LT134" s="13"/>
      <c r="LU134" s="13">
        <v>1</v>
      </c>
      <c r="LV134" s="13">
        <v>1</v>
      </c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>
        <v>1</v>
      </c>
      <c r="ML134" s="13">
        <v>1</v>
      </c>
      <c r="MM134" s="13"/>
      <c r="MN134" s="13">
        <v>2</v>
      </c>
      <c r="MO134" s="13">
        <v>1</v>
      </c>
      <c r="MP134" s="13">
        <v>1</v>
      </c>
      <c r="MQ134" s="13">
        <v>3</v>
      </c>
      <c r="MR134" s="13">
        <v>2</v>
      </c>
      <c r="MS134" s="13">
        <v>3</v>
      </c>
      <c r="MT134" s="13"/>
      <c r="MU134" s="13">
        <v>1</v>
      </c>
      <c r="MV134" s="13">
        <v>2</v>
      </c>
      <c r="MW134" s="13">
        <v>2</v>
      </c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>
        <v>1</v>
      </c>
      <c r="NN134" s="57">
        <v>62</v>
      </c>
      <c r="NO134" s="13">
        <v>7374</v>
      </c>
    </row>
    <row r="135" spans="1:379">
      <c r="A135" s="9" t="s">
        <v>146</v>
      </c>
      <c r="B135" s="235">
        <f t="shared" si="190"/>
        <v>986</v>
      </c>
      <c r="C135" s="235">
        <f t="shared" si="191"/>
        <v>924</v>
      </c>
      <c r="D135" s="235">
        <f t="shared" si="192"/>
        <v>2414</v>
      </c>
      <c r="E135" s="235">
        <f t="shared" si="193"/>
        <v>2760</v>
      </c>
      <c r="F135" s="235">
        <f t="shared" si="194"/>
        <v>8414</v>
      </c>
      <c r="G135" s="235">
        <f t="shared" si="195"/>
        <v>8318</v>
      </c>
      <c r="H135" s="235">
        <f t="shared" si="196"/>
        <v>9349</v>
      </c>
      <c r="I135" s="235">
        <f t="shared" si="197"/>
        <v>8807</v>
      </c>
      <c r="J135" s="235">
        <f t="shared" si="198"/>
        <v>7818</v>
      </c>
      <c r="K135" s="235">
        <f t="shared" si="199"/>
        <v>7554</v>
      </c>
      <c r="L135" s="235">
        <f t="shared" si="200"/>
        <v>5253</v>
      </c>
      <c r="M135" s="235">
        <f t="shared" si="201"/>
        <v>5390</v>
      </c>
      <c r="N135" s="235">
        <f t="shared" si="202"/>
        <v>2937</v>
      </c>
      <c r="O135" s="235">
        <f t="shared" si="203"/>
        <v>2797</v>
      </c>
      <c r="P135" s="235">
        <f t="shared" si="204"/>
        <v>1366</v>
      </c>
      <c r="Q135" s="235">
        <f t="shared" si="205"/>
        <v>1348</v>
      </c>
      <c r="R135" s="235">
        <f t="shared" si="206"/>
        <v>498</v>
      </c>
      <c r="S135" s="235">
        <f t="shared" si="207"/>
        <v>633</v>
      </c>
      <c r="T135" s="235">
        <f t="shared" si="208"/>
        <v>75</v>
      </c>
      <c r="U135" s="235">
        <f t="shared" si="209"/>
        <v>221</v>
      </c>
      <c r="W135" s="16" t="s">
        <v>140</v>
      </c>
      <c r="X135" s="616">
        <f t="shared" si="169"/>
        <v>1</v>
      </c>
      <c r="Y135" s="616">
        <f t="shared" si="170"/>
        <v>7</v>
      </c>
      <c r="Z135" s="616">
        <f t="shared" si="171"/>
        <v>10</v>
      </c>
      <c r="AA135" s="616">
        <f t="shared" si="172"/>
        <v>9</v>
      </c>
      <c r="AB135" s="616">
        <f t="shared" si="173"/>
        <v>32</v>
      </c>
      <c r="AC135" s="616">
        <f t="shared" si="174"/>
        <v>36</v>
      </c>
      <c r="AD135" s="616">
        <f t="shared" si="175"/>
        <v>30</v>
      </c>
      <c r="AE135" s="616">
        <f t="shared" si="176"/>
        <v>46</v>
      </c>
      <c r="AF135" s="616">
        <f t="shared" si="177"/>
        <v>25</v>
      </c>
      <c r="AG135" s="616">
        <f t="shared" si="178"/>
        <v>24</v>
      </c>
      <c r="AH135" s="616">
        <f t="shared" si="179"/>
        <v>21</v>
      </c>
      <c r="AI135" s="616">
        <f t="shared" si="180"/>
        <v>21</v>
      </c>
      <c r="AJ135" s="616">
        <f t="shared" si="181"/>
        <v>19</v>
      </c>
      <c r="AK135" s="616">
        <f t="shared" si="182"/>
        <v>10</v>
      </c>
      <c r="AL135" s="616">
        <f t="shared" si="183"/>
        <v>5</v>
      </c>
      <c r="AM135" s="616">
        <f t="shared" si="184"/>
        <v>7</v>
      </c>
      <c r="AN135" s="616">
        <f t="shared" si="185"/>
        <v>1</v>
      </c>
      <c r="AO135" s="616">
        <f t="shared" si="186"/>
        <v>6</v>
      </c>
      <c r="AP135" s="616">
        <f t="shared" si="187"/>
        <v>1</v>
      </c>
      <c r="AQ135" s="616">
        <f t="shared" si="188"/>
        <v>4</v>
      </c>
      <c r="AR135" s="616">
        <f t="shared" si="189"/>
        <v>3</v>
      </c>
      <c r="AT135" s="16" t="s">
        <v>140</v>
      </c>
      <c r="AU135" s="13"/>
      <c r="AV135" s="13"/>
      <c r="AW135" s="13">
        <v>2</v>
      </c>
      <c r="AX135" s="13">
        <v>2</v>
      </c>
      <c r="AY135" s="13"/>
      <c r="AZ135" s="13">
        <v>1</v>
      </c>
      <c r="BA135" s="13"/>
      <c r="BB135" s="13">
        <v>1</v>
      </c>
      <c r="BC135" s="13"/>
      <c r="BD135" s="13">
        <v>1</v>
      </c>
      <c r="BE135" s="13">
        <v>1</v>
      </c>
      <c r="BF135" s="13"/>
      <c r="BG135" s="13"/>
      <c r="BH135" s="13">
        <v>5</v>
      </c>
      <c r="BI135" s="13">
        <v>1</v>
      </c>
      <c r="BJ135" s="13"/>
      <c r="BK135" s="13"/>
      <c r="BL135" s="13"/>
      <c r="BM135" s="13">
        <v>1</v>
      </c>
      <c r="BN135" s="13">
        <v>1</v>
      </c>
      <c r="BO135" s="13">
        <v>1</v>
      </c>
      <c r="BP135" s="13">
        <v>1</v>
      </c>
      <c r="BQ135" s="13">
        <v>3</v>
      </c>
      <c r="BR135" s="13">
        <v>3</v>
      </c>
      <c r="BS135" s="13">
        <v>2</v>
      </c>
      <c r="BT135" s="13">
        <v>3</v>
      </c>
      <c r="BU135" s="13">
        <v>4</v>
      </c>
      <c r="BV135" s="13">
        <v>8</v>
      </c>
      <c r="BW135" s="13">
        <v>6</v>
      </c>
      <c r="BX135" s="13">
        <v>5</v>
      </c>
      <c r="BY135" s="13">
        <v>6</v>
      </c>
      <c r="BZ135" s="13">
        <v>6</v>
      </c>
      <c r="CA135" s="13">
        <v>5</v>
      </c>
      <c r="CB135" s="13">
        <v>3</v>
      </c>
      <c r="CC135" s="13">
        <v>6</v>
      </c>
      <c r="CD135" s="13">
        <v>9</v>
      </c>
      <c r="CE135" s="13">
        <v>2</v>
      </c>
      <c r="CF135" s="13">
        <v>2</v>
      </c>
      <c r="CG135" s="13">
        <v>4</v>
      </c>
      <c r="CH135" s="13">
        <v>3</v>
      </c>
      <c r="CI135" s="13">
        <v>2</v>
      </c>
      <c r="CJ135" s="13">
        <v>4</v>
      </c>
      <c r="CK135" s="13">
        <v>2</v>
      </c>
      <c r="CL135" s="13">
        <v>4</v>
      </c>
      <c r="CM135" s="13">
        <v>6</v>
      </c>
      <c r="CN135" s="13">
        <v>2</v>
      </c>
      <c r="CO135" s="13">
        <v>1</v>
      </c>
      <c r="CP135" s="13">
        <v>1</v>
      </c>
      <c r="CQ135" s="13">
        <v>1</v>
      </c>
      <c r="CR135" s="13">
        <v>1</v>
      </c>
      <c r="CS135" s="13">
        <v>2</v>
      </c>
      <c r="CT135" s="13">
        <v>5</v>
      </c>
      <c r="CU135" s="13">
        <v>1</v>
      </c>
      <c r="CV135" s="13">
        <v>5</v>
      </c>
      <c r="CW135" s="13">
        <v>5</v>
      </c>
      <c r="CX135" s="13">
        <v>1</v>
      </c>
      <c r="CY135" s="13"/>
      <c r="CZ135" s="13">
        <v>1</v>
      </c>
      <c r="DA135" s="13">
        <v>1</v>
      </c>
      <c r="DB135" s="13"/>
      <c r="DC135" s="13">
        <v>3</v>
      </c>
      <c r="DD135" s="13">
        <v>1</v>
      </c>
      <c r="DE135" s="13">
        <v>1</v>
      </c>
      <c r="DF135" s="13">
        <v>1</v>
      </c>
      <c r="DG135" s="13"/>
      <c r="DH135" s="13"/>
      <c r="DI135" s="13">
        <v>1</v>
      </c>
      <c r="DJ135" s="13">
        <v>1</v>
      </c>
      <c r="DK135" s="13">
        <v>1</v>
      </c>
      <c r="DL135" s="13">
        <v>1</v>
      </c>
      <c r="DM135" s="13"/>
      <c r="DN135" s="13">
        <v>1</v>
      </c>
      <c r="DO135" s="13"/>
      <c r="DP135" s="13"/>
      <c r="DQ135" s="13">
        <v>1</v>
      </c>
      <c r="DR135" s="13"/>
      <c r="DS135" s="13">
        <v>1</v>
      </c>
      <c r="DT135" s="13"/>
      <c r="DU135" s="13">
        <v>1</v>
      </c>
      <c r="DV135" s="13">
        <v>3</v>
      </c>
      <c r="DW135" s="13">
        <v>1</v>
      </c>
      <c r="DX135" s="13">
        <v>1</v>
      </c>
      <c r="DY135" s="13">
        <v>1</v>
      </c>
      <c r="DZ135" s="13"/>
      <c r="EA135" s="13"/>
      <c r="EB135" s="13"/>
      <c r="EC135" s="13"/>
      <c r="ED135" s="13">
        <v>2</v>
      </c>
      <c r="EE135" s="13">
        <v>1</v>
      </c>
      <c r="EF135" s="13"/>
      <c r="EG135" s="13">
        <v>1</v>
      </c>
      <c r="EH135" s="13">
        <v>2</v>
      </c>
      <c r="EI135" s="13">
        <v>1</v>
      </c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57">
        <v>170</v>
      </c>
      <c r="FD135" s="13">
        <v>170</v>
      </c>
      <c r="FE135" s="16" t="s">
        <v>140</v>
      </c>
      <c r="FF135" s="13"/>
      <c r="FG135" s="13"/>
      <c r="FH135" s="13"/>
      <c r="FI135" s="13">
        <v>1</v>
      </c>
      <c r="FJ135" s="13"/>
      <c r="FK135" s="13"/>
      <c r="FL135" s="13"/>
      <c r="FM135" s="13"/>
      <c r="FN135" s="13"/>
      <c r="FO135" s="13"/>
      <c r="FP135" s="13"/>
      <c r="FQ135" s="13"/>
      <c r="FR135" s="13">
        <v>1</v>
      </c>
      <c r="FS135" s="13">
        <v>2</v>
      </c>
      <c r="FT135" s="13"/>
      <c r="FU135" s="13">
        <v>2</v>
      </c>
      <c r="FV135" s="13"/>
      <c r="FW135" s="13">
        <v>1</v>
      </c>
      <c r="FX135" s="13">
        <v>1</v>
      </c>
      <c r="FY135" s="13">
        <v>3</v>
      </c>
      <c r="FZ135" s="13">
        <v>1</v>
      </c>
      <c r="GA135" s="13">
        <v>5</v>
      </c>
      <c r="GB135" s="13">
        <v>2</v>
      </c>
      <c r="GC135" s="13">
        <v>3</v>
      </c>
      <c r="GD135" s="13">
        <v>2</v>
      </c>
      <c r="GE135" s="13">
        <v>5</v>
      </c>
      <c r="GF135" s="13">
        <v>5</v>
      </c>
      <c r="GG135" s="13">
        <v>2</v>
      </c>
      <c r="GH135" s="13">
        <v>3</v>
      </c>
      <c r="GI135" s="13">
        <v>4</v>
      </c>
      <c r="GJ135" s="13">
        <v>2</v>
      </c>
      <c r="GK135" s="13"/>
      <c r="GL135" s="13"/>
      <c r="GM135" s="13">
        <v>6</v>
      </c>
      <c r="GN135" s="13">
        <v>2</v>
      </c>
      <c r="GO135" s="13">
        <v>4</v>
      </c>
      <c r="GP135" s="13">
        <v>2</v>
      </c>
      <c r="GQ135" s="13">
        <v>3</v>
      </c>
      <c r="GR135" s="13">
        <v>5</v>
      </c>
      <c r="GS135" s="13">
        <v>6</v>
      </c>
      <c r="GT135" s="13">
        <v>3</v>
      </c>
      <c r="GU135" s="13"/>
      <c r="GV135" s="13">
        <v>1</v>
      </c>
      <c r="GW135" s="13">
        <v>2</v>
      </c>
      <c r="GX135" s="13">
        <v>3</v>
      </c>
      <c r="GY135" s="13">
        <v>2</v>
      </c>
      <c r="GZ135" s="13">
        <v>4</v>
      </c>
      <c r="HA135" s="13">
        <v>1</v>
      </c>
      <c r="HB135" s="13">
        <v>7</v>
      </c>
      <c r="HC135" s="13">
        <v>2</v>
      </c>
      <c r="HD135" s="13">
        <v>1</v>
      </c>
      <c r="HE135" s="13">
        <v>3</v>
      </c>
      <c r="HF135" s="13">
        <v>1</v>
      </c>
      <c r="HG135" s="13">
        <v>2</v>
      </c>
      <c r="HH135" s="13">
        <v>2</v>
      </c>
      <c r="HI135" s="13">
        <v>4</v>
      </c>
      <c r="HJ135" s="13">
        <v>3</v>
      </c>
      <c r="HK135" s="13">
        <v>1</v>
      </c>
      <c r="HL135" s="13">
        <v>1</v>
      </c>
      <c r="HM135" s="13">
        <v>3</v>
      </c>
      <c r="HN135" s="13">
        <v>4</v>
      </c>
      <c r="HO135" s="13">
        <v>2</v>
      </c>
      <c r="HP135" s="13">
        <v>3</v>
      </c>
      <c r="HQ135" s="13">
        <v>2</v>
      </c>
      <c r="HR135" s="13"/>
      <c r="HS135" s="13">
        <v>2</v>
      </c>
      <c r="HT135" s="13">
        <v>2</v>
      </c>
      <c r="HU135" s="13">
        <v>3</v>
      </c>
      <c r="HV135" s="13"/>
      <c r="HW135" s="13">
        <v>1</v>
      </c>
      <c r="HX135" s="13">
        <v>1</v>
      </c>
      <c r="HY135" s="13"/>
      <c r="HZ135" s="13">
        <v>1</v>
      </c>
      <c r="IA135" s="13">
        <v>1</v>
      </c>
      <c r="IB135" s="13"/>
      <c r="IC135" s="13">
        <v>1</v>
      </c>
      <c r="ID135" s="13"/>
      <c r="IE135" s="13">
        <v>1</v>
      </c>
      <c r="IF135" s="13"/>
      <c r="IG135" s="13"/>
      <c r="IH135" s="13"/>
      <c r="II135" s="13"/>
      <c r="IJ135" s="13"/>
      <c r="IK135" s="13"/>
      <c r="IL135" s="13"/>
      <c r="IM135" s="13"/>
      <c r="IN135" s="13">
        <v>1</v>
      </c>
      <c r="IO135" s="13"/>
      <c r="IP135" s="13"/>
      <c r="IQ135" s="13"/>
      <c r="IR135" s="13"/>
      <c r="IS135" s="13">
        <v>1</v>
      </c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57">
        <v>145</v>
      </c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>
        <v>1</v>
      </c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>
        <v>1</v>
      </c>
      <c r="KZ135" s="13"/>
      <c r="LA135" s="13"/>
      <c r="LB135" s="13"/>
      <c r="LC135" s="13">
        <v>1</v>
      </c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57">
        <v>3</v>
      </c>
      <c r="NO135" s="13">
        <v>148</v>
      </c>
    </row>
    <row r="136" spans="1:379">
      <c r="A136" s="8" t="s">
        <v>147</v>
      </c>
      <c r="B136" s="235">
        <f t="shared" si="190"/>
        <v>9</v>
      </c>
      <c r="C136" s="235">
        <f t="shared" si="191"/>
        <v>14</v>
      </c>
      <c r="D136" s="235">
        <f t="shared" si="192"/>
        <v>100</v>
      </c>
      <c r="E136" s="235">
        <f t="shared" si="193"/>
        <v>107</v>
      </c>
      <c r="F136" s="235">
        <f t="shared" si="194"/>
        <v>410</v>
      </c>
      <c r="G136" s="235">
        <f t="shared" si="195"/>
        <v>319</v>
      </c>
      <c r="H136" s="235">
        <f t="shared" si="196"/>
        <v>509</v>
      </c>
      <c r="I136" s="235">
        <f t="shared" si="197"/>
        <v>405</v>
      </c>
      <c r="J136" s="235">
        <f t="shared" si="198"/>
        <v>423</v>
      </c>
      <c r="K136" s="235">
        <f t="shared" si="199"/>
        <v>373</v>
      </c>
      <c r="L136" s="235">
        <f t="shared" si="200"/>
        <v>298</v>
      </c>
      <c r="M136" s="235">
        <f t="shared" si="201"/>
        <v>228</v>
      </c>
      <c r="N136" s="235">
        <f t="shared" si="202"/>
        <v>140</v>
      </c>
      <c r="O136" s="235">
        <f t="shared" si="203"/>
        <v>134</v>
      </c>
      <c r="P136" s="235">
        <f t="shared" si="204"/>
        <v>63</v>
      </c>
      <c r="Q136" s="235">
        <f t="shared" si="205"/>
        <v>57</v>
      </c>
      <c r="R136" s="235">
        <f t="shared" si="206"/>
        <v>28</v>
      </c>
      <c r="S136" s="235">
        <f t="shared" si="207"/>
        <v>30</v>
      </c>
      <c r="T136" s="235">
        <f t="shared" si="208"/>
        <v>4</v>
      </c>
      <c r="U136" s="235">
        <f t="shared" si="209"/>
        <v>7</v>
      </c>
      <c r="W136" s="16" t="s">
        <v>141</v>
      </c>
      <c r="X136" s="616">
        <f t="shared" si="169"/>
        <v>400</v>
      </c>
      <c r="Y136" s="616">
        <f t="shared" si="170"/>
        <v>352</v>
      </c>
      <c r="Z136" s="616">
        <f t="shared" si="171"/>
        <v>2162</v>
      </c>
      <c r="AA136" s="616">
        <f t="shared" si="172"/>
        <v>2381</v>
      </c>
      <c r="AB136" s="616">
        <f t="shared" si="173"/>
        <v>6271</v>
      </c>
      <c r="AC136" s="616">
        <f t="shared" si="174"/>
        <v>6134</v>
      </c>
      <c r="AD136" s="616">
        <f t="shared" si="175"/>
        <v>5933</v>
      </c>
      <c r="AE136" s="616">
        <f t="shared" si="176"/>
        <v>5536</v>
      </c>
      <c r="AF136" s="616">
        <f t="shared" si="177"/>
        <v>4868</v>
      </c>
      <c r="AG136" s="616">
        <f t="shared" si="178"/>
        <v>4721</v>
      </c>
      <c r="AH136" s="616">
        <f t="shared" si="179"/>
        <v>3301</v>
      </c>
      <c r="AI136" s="616">
        <f t="shared" si="180"/>
        <v>3159</v>
      </c>
      <c r="AJ136" s="616">
        <f t="shared" si="181"/>
        <v>1548</v>
      </c>
      <c r="AK136" s="616">
        <f t="shared" si="182"/>
        <v>1428</v>
      </c>
      <c r="AL136" s="616">
        <f t="shared" si="183"/>
        <v>615</v>
      </c>
      <c r="AM136" s="616">
        <f t="shared" si="184"/>
        <v>637</v>
      </c>
      <c r="AN136" s="616">
        <f t="shared" si="185"/>
        <v>154</v>
      </c>
      <c r="AO136" s="616">
        <f t="shared" si="186"/>
        <v>227</v>
      </c>
      <c r="AP136" s="616">
        <f t="shared" si="187"/>
        <v>25</v>
      </c>
      <c r="AQ136" s="616">
        <f t="shared" si="188"/>
        <v>71</v>
      </c>
      <c r="AR136" s="616">
        <f t="shared" si="189"/>
        <v>512</v>
      </c>
      <c r="AT136" s="16" t="s">
        <v>141</v>
      </c>
      <c r="AU136" s="13">
        <v>16</v>
      </c>
      <c r="AV136" s="13">
        <v>45</v>
      </c>
      <c r="AW136" s="13">
        <v>41</v>
      </c>
      <c r="AX136" s="13">
        <v>28</v>
      </c>
      <c r="AY136" s="13">
        <v>25</v>
      </c>
      <c r="AZ136" s="13">
        <v>36</v>
      </c>
      <c r="BA136" s="13">
        <v>34</v>
      </c>
      <c r="BB136" s="13">
        <v>43</v>
      </c>
      <c r="BC136" s="13">
        <v>37</v>
      </c>
      <c r="BD136" s="13">
        <v>47</v>
      </c>
      <c r="BE136" s="13">
        <v>42</v>
      </c>
      <c r="BF136" s="13">
        <v>69</v>
      </c>
      <c r="BG136" s="13">
        <v>92</v>
      </c>
      <c r="BH136" s="13">
        <v>129</v>
      </c>
      <c r="BI136" s="13">
        <v>187</v>
      </c>
      <c r="BJ136" s="13">
        <v>208</v>
      </c>
      <c r="BK136" s="13">
        <v>288</v>
      </c>
      <c r="BL136" s="13">
        <v>297</v>
      </c>
      <c r="BM136" s="13">
        <v>563</v>
      </c>
      <c r="BN136" s="13">
        <v>506</v>
      </c>
      <c r="BO136" s="13">
        <v>535</v>
      </c>
      <c r="BP136" s="13">
        <v>596</v>
      </c>
      <c r="BQ136" s="13">
        <v>635</v>
      </c>
      <c r="BR136" s="13">
        <v>608</v>
      </c>
      <c r="BS136" s="13">
        <v>632</v>
      </c>
      <c r="BT136" s="13">
        <v>648</v>
      </c>
      <c r="BU136" s="13">
        <v>640</v>
      </c>
      <c r="BV136" s="13">
        <v>588</v>
      </c>
      <c r="BW136" s="13">
        <v>612</v>
      </c>
      <c r="BX136" s="13">
        <v>640</v>
      </c>
      <c r="BY136" s="13">
        <v>668</v>
      </c>
      <c r="BZ136" s="13">
        <v>553</v>
      </c>
      <c r="CA136" s="13">
        <v>588</v>
      </c>
      <c r="CB136" s="13">
        <v>603</v>
      </c>
      <c r="CC136" s="13">
        <v>531</v>
      </c>
      <c r="CD136" s="13">
        <v>550</v>
      </c>
      <c r="CE136" s="13">
        <v>472</v>
      </c>
      <c r="CF136" s="13">
        <v>506</v>
      </c>
      <c r="CG136" s="13">
        <v>508</v>
      </c>
      <c r="CH136" s="13">
        <v>557</v>
      </c>
      <c r="CI136" s="13">
        <v>486</v>
      </c>
      <c r="CJ136" s="13">
        <v>533</v>
      </c>
      <c r="CK136" s="13">
        <v>501</v>
      </c>
      <c r="CL136" s="13">
        <v>479</v>
      </c>
      <c r="CM136" s="13">
        <v>485</v>
      </c>
      <c r="CN136" s="13">
        <v>470</v>
      </c>
      <c r="CO136" s="13">
        <v>478</v>
      </c>
      <c r="CP136" s="13">
        <v>428</v>
      </c>
      <c r="CQ136" s="13">
        <v>411</v>
      </c>
      <c r="CR136" s="13">
        <v>450</v>
      </c>
      <c r="CS136" s="13">
        <v>425</v>
      </c>
      <c r="CT136" s="13">
        <v>402</v>
      </c>
      <c r="CU136" s="13">
        <v>382</v>
      </c>
      <c r="CV136" s="13">
        <v>393</v>
      </c>
      <c r="CW136" s="13">
        <v>307</v>
      </c>
      <c r="CX136" s="13">
        <v>271</v>
      </c>
      <c r="CY136" s="13">
        <v>267</v>
      </c>
      <c r="CZ136" s="13">
        <v>280</v>
      </c>
      <c r="DA136" s="13">
        <v>238</v>
      </c>
      <c r="DB136" s="13">
        <v>194</v>
      </c>
      <c r="DC136" s="13">
        <v>207</v>
      </c>
      <c r="DD136" s="13">
        <v>167</v>
      </c>
      <c r="DE136" s="13">
        <v>149</v>
      </c>
      <c r="DF136" s="13">
        <v>146</v>
      </c>
      <c r="DG136" s="13">
        <v>127</v>
      </c>
      <c r="DH136" s="13">
        <v>130</v>
      </c>
      <c r="DI136" s="13">
        <v>137</v>
      </c>
      <c r="DJ136" s="13">
        <v>131</v>
      </c>
      <c r="DK136" s="13">
        <v>121</v>
      </c>
      <c r="DL136" s="13">
        <v>113</v>
      </c>
      <c r="DM136" s="13">
        <v>80</v>
      </c>
      <c r="DN136" s="13">
        <v>90</v>
      </c>
      <c r="DO136" s="13">
        <v>83</v>
      </c>
      <c r="DP136" s="13">
        <v>81</v>
      </c>
      <c r="DQ136" s="13">
        <v>69</v>
      </c>
      <c r="DR136" s="13">
        <v>59</v>
      </c>
      <c r="DS136" s="13">
        <v>39</v>
      </c>
      <c r="DT136" s="13">
        <v>46</v>
      </c>
      <c r="DU136" s="13">
        <v>46</v>
      </c>
      <c r="DV136" s="13">
        <v>44</v>
      </c>
      <c r="DW136" s="13">
        <v>37</v>
      </c>
      <c r="DX136" s="13">
        <v>29</v>
      </c>
      <c r="DY136" s="13">
        <v>30</v>
      </c>
      <c r="DZ136" s="13">
        <v>18</v>
      </c>
      <c r="EA136" s="13">
        <v>25</v>
      </c>
      <c r="EB136" s="13">
        <v>22</v>
      </c>
      <c r="EC136" s="13">
        <v>24</v>
      </c>
      <c r="ED136" s="13">
        <v>18</v>
      </c>
      <c r="EE136" s="13">
        <v>10</v>
      </c>
      <c r="EF136" s="13">
        <v>14</v>
      </c>
      <c r="EG136" s="13">
        <v>8</v>
      </c>
      <c r="EH136" s="13">
        <v>12</v>
      </c>
      <c r="EI136" s="13">
        <v>11</v>
      </c>
      <c r="EJ136" s="13">
        <v>6</v>
      </c>
      <c r="EK136" s="13">
        <v>9</v>
      </c>
      <c r="EL136" s="13">
        <v>6</v>
      </c>
      <c r="EM136" s="13">
        <v>3</v>
      </c>
      <c r="EN136" s="13">
        <v>3</v>
      </c>
      <c r="EO136" s="13">
        <v>6</v>
      </c>
      <c r="EP136" s="13">
        <v>3</v>
      </c>
      <c r="EQ136" s="13">
        <v>1</v>
      </c>
      <c r="ER136" s="13">
        <v>2</v>
      </c>
      <c r="ES136" s="13">
        <v>1</v>
      </c>
      <c r="ET136" s="13"/>
      <c r="EU136" s="13"/>
      <c r="EV136" s="13"/>
      <c r="EW136" s="13"/>
      <c r="EX136" s="13"/>
      <c r="EY136" s="13"/>
      <c r="EZ136" s="13"/>
      <c r="FA136" s="13"/>
      <c r="FB136" s="13">
        <v>3</v>
      </c>
      <c r="FC136" s="57">
        <v>24649</v>
      </c>
      <c r="FD136" s="13">
        <v>24649</v>
      </c>
      <c r="FE136" s="16" t="s">
        <v>141</v>
      </c>
      <c r="FF136" s="13">
        <v>19</v>
      </c>
      <c r="FG136" s="13">
        <v>43</v>
      </c>
      <c r="FH136" s="13">
        <v>53</v>
      </c>
      <c r="FI136" s="13">
        <v>30</v>
      </c>
      <c r="FJ136" s="13">
        <v>42</v>
      </c>
      <c r="FK136" s="13">
        <v>35</v>
      </c>
      <c r="FL136" s="13">
        <v>37</v>
      </c>
      <c r="FM136" s="13">
        <v>57</v>
      </c>
      <c r="FN136" s="13">
        <v>45</v>
      </c>
      <c r="FO136" s="13">
        <v>39</v>
      </c>
      <c r="FP136" s="13">
        <v>71</v>
      </c>
      <c r="FQ136" s="13">
        <v>59</v>
      </c>
      <c r="FR136" s="13">
        <v>60</v>
      </c>
      <c r="FS136" s="13">
        <v>112</v>
      </c>
      <c r="FT136" s="13">
        <v>155</v>
      </c>
      <c r="FU136" s="13">
        <v>197</v>
      </c>
      <c r="FV136" s="13">
        <v>221</v>
      </c>
      <c r="FW136" s="13">
        <v>276</v>
      </c>
      <c r="FX136" s="13">
        <v>514</v>
      </c>
      <c r="FY136" s="13">
        <v>497</v>
      </c>
      <c r="FZ136" s="13">
        <v>519</v>
      </c>
      <c r="GA136" s="13">
        <v>606</v>
      </c>
      <c r="GB136" s="13">
        <v>566</v>
      </c>
      <c r="GC136" s="13">
        <v>649</v>
      </c>
      <c r="GD136" s="13">
        <v>613</v>
      </c>
      <c r="GE136" s="13">
        <v>682</v>
      </c>
      <c r="GF136" s="13">
        <v>644</v>
      </c>
      <c r="GG136" s="13">
        <v>657</v>
      </c>
      <c r="GH136" s="13">
        <v>687</v>
      </c>
      <c r="GI136" s="13">
        <v>648</v>
      </c>
      <c r="GJ136" s="13">
        <v>664</v>
      </c>
      <c r="GK136" s="13">
        <v>543</v>
      </c>
      <c r="GL136" s="13">
        <v>640</v>
      </c>
      <c r="GM136" s="13">
        <v>591</v>
      </c>
      <c r="GN136" s="13">
        <v>626</v>
      </c>
      <c r="GO136" s="13">
        <v>603</v>
      </c>
      <c r="GP136" s="13">
        <v>555</v>
      </c>
      <c r="GQ136" s="13">
        <v>539</v>
      </c>
      <c r="GR136" s="13">
        <v>567</v>
      </c>
      <c r="GS136" s="13">
        <v>605</v>
      </c>
      <c r="GT136" s="13">
        <v>528</v>
      </c>
      <c r="GU136" s="13">
        <v>560</v>
      </c>
      <c r="GV136" s="13">
        <v>533</v>
      </c>
      <c r="GW136" s="13">
        <v>464</v>
      </c>
      <c r="GX136" s="13">
        <v>518</v>
      </c>
      <c r="GY136" s="13">
        <v>517</v>
      </c>
      <c r="GZ136" s="13">
        <v>434</v>
      </c>
      <c r="HA136" s="13">
        <v>444</v>
      </c>
      <c r="HB136" s="13">
        <v>447</v>
      </c>
      <c r="HC136" s="13">
        <v>423</v>
      </c>
      <c r="HD136" s="13">
        <v>410</v>
      </c>
      <c r="HE136" s="13">
        <v>436</v>
      </c>
      <c r="HF136" s="13">
        <v>370</v>
      </c>
      <c r="HG136" s="13">
        <v>363</v>
      </c>
      <c r="HH136" s="13">
        <v>338</v>
      </c>
      <c r="HI136" s="13">
        <v>307</v>
      </c>
      <c r="HJ136" s="13">
        <v>291</v>
      </c>
      <c r="HK136" s="13">
        <v>271</v>
      </c>
      <c r="HL136" s="13">
        <v>251</v>
      </c>
      <c r="HM136" s="13">
        <v>264</v>
      </c>
      <c r="HN136" s="13">
        <v>219</v>
      </c>
      <c r="HO136" s="13">
        <v>210</v>
      </c>
      <c r="HP136" s="13">
        <v>188</v>
      </c>
      <c r="HQ136" s="13">
        <v>173</v>
      </c>
      <c r="HR136" s="13">
        <v>151</v>
      </c>
      <c r="HS136" s="13">
        <v>142</v>
      </c>
      <c r="HT136" s="13">
        <v>129</v>
      </c>
      <c r="HU136" s="13">
        <v>107</v>
      </c>
      <c r="HV136" s="13">
        <v>131</v>
      </c>
      <c r="HW136" s="13">
        <v>98</v>
      </c>
      <c r="HX136" s="13">
        <v>103</v>
      </c>
      <c r="HY136" s="13">
        <v>102</v>
      </c>
      <c r="HZ136" s="13">
        <v>71</v>
      </c>
      <c r="IA136" s="13">
        <v>46</v>
      </c>
      <c r="IB136" s="13">
        <v>66</v>
      </c>
      <c r="IC136" s="13">
        <v>53</v>
      </c>
      <c r="ID136" s="13">
        <v>57</v>
      </c>
      <c r="IE136" s="13">
        <v>41</v>
      </c>
      <c r="IF136" s="13">
        <v>36</v>
      </c>
      <c r="IG136" s="13">
        <v>40</v>
      </c>
      <c r="IH136" s="13">
        <v>33</v>
      </c>
      <c r="II136" s="13">
        <v>23</v>
      </c>
      <c r="IJ136" s="13">
        <v>15</v>
      </c>
      <c r="IK136" s="13">
        <v>20</v>
      </c>
      <c r="IL136" s="13">
        <v>19</v>
      </c>
      <c r="IM136" s="13">
        <v>9</v>
      </c>
      <c r="IN136" s="13">
        <v>7</v>
      </c>
      <c r="IO136" s="13">
        <v>8</v>
      </c>
      <c r="IP136" s="13">
        <v>9</v>
      </c>
      <c r="IQ136" s="13">
        <v>11</v>
      </c>
      <c r="IR136" s="13">
        <v>7</v>
      </c>
      <c r="IS136" s="13">
        <v>9</v>
      </c>
      <c r="IT136" s="13">
        <v>3</v>
      </c>
      <c r="IU136" s="13">
        <v>2</v>
      </c>
      <c r="IV136" s="13"/>
      <c r="IW136" s="13">
        <v>3</v>
      </c>
      <c r="IX136" s="13"/>
      <c r="IY136" s="13"/>
      <c r="IZ136" s="13"/>
      <c r="JA136" s="13">
        <v>1</v>
      </c>
      <c r="JB136" s="13"/>
      <c r="JC136" s="13"/>
      <c r="JD136" s="13"/>
      <c r="JE136" s="13"/>
      <c r="JF136" s="13"/>
      <c r="JG136" s="13"/>
      <c r="JH136" s="13">
        <v>2</v>
      </c>
      <c r="JI136" s="57">
        <v>25279</v>
      </c>
      <c r="JJ136" s="13">
        <v>14</v>
      </c>
      <c r="JK136" s="13">
        <v>16</v>
      </c>
      <c r="JL136" s="13">
        <v>1</v>
      </c>
      <c r="JM136" s="13"/>
      <c r="JN136" s="13"/>
      <c r="JO136" s="13"/>
      <c r="JP136" s="13"/>
      <c r="JQ136" s="13">
        <v>2</v>
      </c>
      <c r="JR136" s="13">
        <v>2</v>
      </c>
      <c r="JS136" s="13"/>
      <c r="JT136" s="13">
        <v>4</v>
      </c>
      <c r="JU136" s="13">
        <v>2</v>
      </c>
      <c r="JV136" s="13">
        <v>2</v>
      </c>
      <c r="JW136" s="13">
        <v>2</v>
      </c>
      <c r="JX136" s="13">
        <v>4</v>
      </c>
      <c r="JY136" s="13">
        <v>4</v>
      </c>
      <c r="JZ136" s="13">
        <v>7</v>
      </c>
      <c r="KA136" s="13">
        <v>12</v>
      </c>
      <c r="KB136" s="13">
        <v>7</v>
      </c>
      <c r="KC136" s="13">
        <v>6</v>
      </c>
      <c r="KD136" s="13">
        <v>15</v>
      </c>
      <c r="KE136" s="13">
        <v>11</v>
      </c>
      <c r="KF136" s="13">
        <v>12</v>
      </c>
      <c r="KG136" s="13">
        <v>13</v>
      </c>
      <c r="KH136" s="13">
        <v>12</v>
      </c>
      <c r="KI136" s="13">
        <v>9</v>
      </c>
      <c r="KJ136" s="13">
        <v>8</v>
      </c>
      <c r="KK136" s="13">
        <v>17</v>
      </c>
      <c r="KL136" s="13">
        <v>9</v>
      </c>
      <c r="KM136" s="13">
        <v>9</v>
      </c>
      <c r="KN136" s="13">
        <v>9</v>
      </c>
      <c r="KO136" s="13">
        <v>11</v>
      </c>
      <c r="KP136" s="13">
        <v>25</v>
      </c>
      <c r="KQ136" s="13">
        <v>19</v>
      </c>
      <c r="KR136" s="13">
        <v>23</v>
      </c>
      <c r="KS136" s="13">
        <v>15</v>
      </c>
      <c r="KT136" s="13">
        <v>9</v>
      </c>
      <c r="KU136" s="13">
        <v>5</v>
      </c>
      <c r="KV136" s="13">
        <v>18</v>
      </c>
      <c r="KW136" s="13">
        <v>11</v>
      </c>
      <c r="KX136" s="13">
        <v>7</v>
      </c>
      <c r="KY136" s="13">
        <v>10</v>
      </c>
      <c r="KZ136" s="13">
        <v>6</v>
      </c>
      <c r="LA136" s="13">
        <v>6</v>
      </c>
      <c r="LB136" s="13">
        <v>5</v>
      </c>
      <c r="LC136" s="13">
        <v>5</v>
      </c>
      <c r="LD136" s="13">
        <v>9</v>
      </c>
      <c r="LE136" s="13">
        <v>6</v>
      </c>
      <c r="LF136" s="13">
        <v>2</v>
      </c>
      <c r="LG136" s="13">
        <v>6</v>
      </c>
      <c r="LH136" s="13">
        <v>9</v>
      </c>
      <c r="LI136" s="13">
        <v>6</v>
      </c>
      <c r="LJ136" s="13">
        <v>2</v>
      </c>
      <c r="LK136" s="13">
        <v>4</v>
      </c>
      <c r="LL136" s="13">
        <v>6</v>
      </c>
      <c r="LM136" s="13">
        <v>1</v>
      </c>
      <c r="LN136" s="13">
        <v>2</v>
      </c>
      <c r="LO136" s="13">
        <v>2</v>
      </c>
      <c r="LP136" s="13">
        <v>1</v>
      </c>
      <c r="LQ136" s="13">
        <v>3</v>
      </c>
      <c r="LR136" s="13">
        <v>3</v>
      </c>
      <c r="LS136" s="13">
        <v>2</v>
      </c>
      <c r="LT136" s="13">
        <v>2</v>
      </c>
      <c r="LU136" s="13">
        <v>1</v>
      </c>
      <c r="LV136" s="13">
        <v>2</v>
      </c>
      <c r="LW136" s="13">
        <v>2</v>
      </c>
      <c r="LX136" s="13">
        <v>1</v>
      </c>
      <c r="LY136" s="13"/>
      <c r="LZ136" s="13">
        <v>1</v>
      </c>
      <c r="MA136" s="13"/>
      <c r="MB136" s="13">
        <v>1</v>
      </c>
      <c r="MC136" s="13">
        <v>1</v>
      </c>
      <c r="MD136" s="13"/>
      <c r="ME136" s="13">
        <v>1</v>
      </c>
      <c r="MF136" s="13"/>
      <c r="MG136" s="13">
        <v>2</v>
      </c>
      <c r="MH136" s="13"/>
      <c r="MI136" s="13">
        <v>2</v>
      </c>
      <c r="MJ136" s="13"/>
      <c r="MK136" s="13">
        <v>3</v>
      </c>
      <c r="ML136" s="13"/>
      <c r="MM136" s="13"/>
      <c r="MN136" s="13">
        <v>1</v>
      </c>
      <c r="MO136" s="13">
        <v>2</v>
      </c>
      <c r="MP136" s="13">
        <v>1</v>
      </c>
      <c r="MQ136" s="13"/>
      <c r="MR136" s="13">
        <v>4</v>
      </c>
      <c r="MS136" s="13">
        <v>2</v>
      </c>
      <c r="MT136" s="13">
        <v>2</v>
      </c>
      <c r="MU136" s="13"/>
      <c r="MV136" s="13">
        <v>4</v>
      </c>
      <c r="MW136" s="13">
        <v>1</v>
      </c>
      <c r="MX136" s="13">
        <v>1</v>
      </c>
      <c r="MY136" s="13">
        <v>1</v>
      </c>
      <c r="MZ136" s="13">
        <v>1</v>
      </c>
      <c r="NA136" s="13">
        <v>3</v>
      </c>
      <c r="NB136" s="13"/>
      <c r="NC136" s="13"/>
      <c r="ND136" s="13">
        <v>1</v>
      </c>
      <c r="NE136" s="13"/>
      <c r="NF136" s="13">
        <v>1</v>
      </c>
      <c r="NG136" s="13"/>
      <c r="NH136" s="13"/>
      <c r="NI136" s="13"/>
      <c r="NJ136" s="13"/>
      <c r="NK136" s="13"/>
      <c r="NL136" s="13"/>
      <c r="NM136" s="13">
        <v>15</v>
      </c>
      <c r="NN136" s="57">
        <v>507</v>
      </c>
      <c r="NO136" s="13">
        <v>25786</v>
      </c>
    </row>
    <row r="137" spans="1:379">
      <c r="A137" s="8" t="s">
        <v>148</v>
      </c>
      <c r="B137" s="235">
        <f t="shared" si="190"/>
        <v>25</v>
      </c>
      <c r="C137" s="235">
        <f t="shared" si="191"/>
        <v>18</v>
      </c>
      <c r="D137" s="235">
        <f t="shared" si="192"/>
        <v>110</v>
      </c>
      <c r="E137" s="235">
        <f t="shared" si="193"/>
        <v>125</v>
      </c>
      <c r="F137" s="235">
        <f t="shared" si="194"/>
        <v>234</v>
      </c>
      <c r="G137" s="235">
        <f t="shared" si="195"/>
        <v>263</v>
      </c>
      <c r="H137" s="235">
        <f t="shared" si="196"/>
        <v>192</v>
      </c>
      <c r="I137" s="235">
        <f t="shared" si="197"/>
        <v>205</v>
      </c>
      <c r="J137" s="235">
        <f t="shared" si="198"/>
        <v>186</v>
      </c>
      <c r="K137" s="235">
        <f t="shared" si="199"/>
        <v>208</v>
      </c>
      <c r="L137" s="235">
        <f t="shared" si="200"/>
        <v>135</v>
      </c>
      <c r="M137" s="235">
        <f t="shared" si="201"/>
        <v>144</v>
      </c>
      <c r="N137" s="235">
        <f t="shared" si="202"/>
        <v>85</v>
      </c>
      <c r="O137" s="235">
        <f t="shared" si="203"/>
        <v>83</v>
      </c>
      <c r="P137" s="235">
        <f t="shared" si="204"/>
        <v>62</v>
      </c>
      <c r="Q137" s="235">
        <f t="shared" si="205"/>
        <v>60</v>
      </c>
      <c r="R137" s="235">
        <f t="shared" si="206"/>
        <v>19</v>
      </c>
      <c r="S137" s="235">
        <f t="shared" si="207"/>
        <v>21</v>
      </c>
      <c r="T137" s="235">
        <f t="shared" si="208"/>
        <v>5</v>
      </c>
      <c r="U137" s="235">
        <f t="shared" si="209"/>
        <v>9</v>
      </c>
      <c r="W137" s="16" t="s">
        <v>142</v>
      </c>
      <c r="X137" s="616">
        <f t="shared" si="169"/>
        <v>69</v>
      </c>
      <c r="Y137" s="616">
        <f t="shared" si="170"/>
        <v>57</v>
      </c>
      <c r="Z137" s="616">
        <f t="shared" si="171"/>
        <v>175</v>
      </c>
      <c r="AA137" s="616">
        <f t="shared" si="172"/>
        <v>210</v>
      </c>
      <c r="AB137" s="616">
        <f t="shared" si="173"/>
        <v>443</v>
      </c>
      <c r="AC137" s="616">
        <f t="shared" si="174"/>
        <v>501</v>
      </c>
      <c r="AD137" s="616">
        <f t="shared" si="175"/>
        <v>507</v>
      </c>
      <c r="AE137" s="616">
        <f t="shared" si="176"/>
        <v>540</v>
      </c>
      <c r="AF137" s="616">
        <f t="shared" si="177"/>
        <v>403</v>
      </c>
      <c r="AG137" s="616">
        <f t="shared" si="178"/>
        <v>494</v>
      </c>
      <c r="AH137" s="616">
        <f t="shared" si="179"/>
        <v>297</v>
      </c>
      <c r="AI137" s="616">
        <f t="shared" si="180"/>
        <v>327</v>
      </c>
      <c r="AJ137" s="616">
        <f t="shared" si="181"/>
        <v>194</v>
      </c>
      <c r="AK137" s="616">
        <f t="shared" si="182"/>
        <v>168</v>
      </c>
      <c r="AL137" s="616">
        <f t="shared" si="183"/>
        <v>75</v>
      </c>
      <c r="AM137" s="616">
        <f t="shared" si="184"/>
        <v>75</v>
      </c>
      <c r="AN137" s="616">
        <f t="shared" si="185"/>
        <v>29</v>
      </c>
      <c r="AO137" s="616">
        <f t="shared" si="186"/>
        <v>31</v>
      </c>
      <c r="AP137" s="616">
        <f t="shared" si="187"/>
        <v>5</v>
      </c>
      <c r="AQ137" s="616">
        <f t="shared" si="188"/>
        <v>16</v>
      </c>
      <c r="AR137" s="616">
        <f t="shared" si="189"/>
        <v>58</v>
      </c>
      <c r="AT137" s="16" t="s">
        <v>142</v>
      </c>
      <c r="AU137" s="13">
        <v>2</v>
      </c>
      <c r="AV137" s="13">
        <v>6</v>
      </c>
      <c r="AW137" s="13">
        <v>8</v>
      </c>
      <c r="AX137" s="13">
        <v>5</v>
      </c>
      <c r="AY137" s="13">
        <v>4</v>
      </c>
      <c r="AZ137" s="13">
        <v>4</v>
      </c>
      <c r="BA137" s="13">
        <v>5</v>
      </c>
      <c r="BB137" s="13">
        <v>8</v>
      </c>
      <c r="BC137" s="13">
        <v>6</v>
      </c>
      <c r="BD137" s="13">
        <v>9</v>
      </c>
      <c r="BE137" s="13">
        <v>6</v>
      </c>
      <c r="BF137" s="13">
        <v>18</v>
      </c>
      <c r="BG137" s="13">
        <v>10</v>
      </c>
      <c r="BH137" s="13">
        <v>9</v>
      </c>
      <c r="BI137" s="13">
        <v>16</v>
      </c>
      <c r="BJ137" s="13">
        <v>20</v>
      </c>
      <c r="BK137" s="13">
        <v>26</v>
      </c>
      <c r="BL137" s="13">
        <v>22</v>
      </c>
      <c r="BM137" s="13">
        <v>45</v>
      </c>
      <c r="BN137" s="13">
        <v>38</v>
      </c>
      <c r="BO137" s="13">
        <v>46</v>
      </c>
      <c r="BP137" s="13">
        <v>57</v>
      </c>
      <c r="BQ137" s="13">
        <v>47</v>
      </c>
      <c r="BR137" s="13">
        <v>45</v>
      </c>
      <c r="BS137" s="13">
        <v>47</v>
      </c>
      <c r="BT137" s="13">
        <v>47</v>
      </c>
      <c r="BU137" s="13">
        <v>53</v>
      </c>
      <c r="BV137" s="13">
        <v>49</v>
      </c>
      <c r="BW137" s="13">
        <v>61</v>
      </c>
      <c r="BX137" s="13">
        <v>49</v>
      </c>
      <c r="BY137" s="13">
        <v>60</v>
      </c>
      <c r="BZ137" s="13">
        <v>52</v>
      </c>
      <c r="CA137" s="13">
        <v>45</v>
      </c>
      <c r="CB137" s="13">
        <v>67</v>
      </c>
      <c r="CC137" s="13">
        <v>61</v>
      </c>
      <c r="CD137" s="13">
        <v>51</v>
      </c>
      <c r="CE137" s="13">
        <v>55</v>
      </c>
      <c r="CF137" s="13">
        <v>51</v>
      </c>
      <c r="CG137" s="13">
        <v>49</v>
      </c>
      <c r="CH137" s="13">
        <v>49</v>
      </c>
      <c r="CI137" s="13">
        <v>50</v>
      </c>
      <c r="CJ137" s="13">
        <v>57</v>
      </c>
      <c r="CK137" s="13">
        <v>58</v>
      </c>
      <c r="CL137" s="13">
        <v>60</v>
      </c>
      <c r="CM137" s="13">
        <v>53</v>
      </c>
      <c r="CN137" s="13">
        <v>42</v>
      </c>
      <c r="CO137" s="13">
        <v>47</v>
      </c>
      <c r="CP137" s="13">
        <v>40</v>
      </c>
      <c r="CQ137" s="13">
        <v>40</v>
      </c>
      <c r="CR137" s="13">
        <v>47</v>
      </c>
      <c r="CS137" s="13">
        <v>36</v>
      </c>
      <c r="CT137" s="13">
        <v>33</v>
      </c>
      <c r="CU137" s="13">
        <v>28</v>
      </c>
      <c r="CV137" s="13">
        <v>40</v>
      </c>
      <c r="CW137" s="13">
        <v>34</v>
      </c>
      <c r="CX137" s="13">
        <v>33</v>
      </c>
      <c r="CY137" s="13">
        <v>30</v>
      </c>
      <c r="CZ137" s="13">
        <v>25</v>
      </c>
      <c r="DA137" s="13">
        <v>30</v>
      </c>
      <c r="DB137" s="13">
        <v>38</v>
      </c>
      <c r="DC137" s="13">
        <v>18</v>
      </c>
      <c r="DD137" s="13">
        <v>24</v>
      </c>
      <c r="DE137" s="13">
        <v>15</v>
      </c>
      <c r="DF137" s="13">
        <v>23</v>
      </c>
      <c r="DG137" s="13">
        <v>9</v>
      </c>
      <c r="DH137" s="13">
        <v>14</v>
      </c>
      <c r="DI137" s="13">
        <v>20</v>
      </c>
      <c r="DJ137" s="13">
        <v>13</v>
      </c>
      <c r="DK137" s="13">
        <v>14</v>
      </c>
      <c r="DL137" s="13">
        <v>18</v>
      </c>
      <c r="DM137" s="13">
        <v>8</v>
      </c>
      <c r="DN137" s="13">
        <v>9</v>
      </c>
      <c r="DO137" s="13">
        <v>10</v>
      </c>
      <c r="DP137" s="13">
        <v>5</v>
      </c>
      <c r="DQ137" s="13">
        <v>9</v>
      </c>
      <c r="DR137" s="13">
        <v>9</v>
      </c>
      <c r="DS137" s="13">
        <v>6</v>
      </c>
      <c r="DT137" s="13">
        <v>7</v>
      </c>
      <c r="DU137" s="13">
        <v>7</v>
      </c>
      <c r="DV137" s="13">
        <v>5</v>
      </c>
      <c r="DW137" s="13">
        <v>3</v>
      </c>
      <c r="DX137" s="13">
        <v>4</v>
      </c>
      <c r="DY137" s="13">
        <v>3</v>
      </c>
      <c r="DZ137" s="13">
        <v>5</v>
      </c>
      <c r="EA137" s="13">
        <v>2</v>
      </c>
      <c r="EB137" s="13">
        <v>3</v>
      </c>
      <c r="EC137" s="13">
        <v>2</v>
      </c>
      <c r="ED137" s="13">
        <v>4</v>
      </c>
      <c r="EE137" s="13">
        <v>2</v>
      </c>
      <c r="EF137" s="13">
        <v>3</v>
      </c>
      <c r="EG137" s="13">
        <v>2</v>
      </c>
      <c r="EH137" s="13">
        <v>3</v>
      </c>
      <c r="EI137" s="13">
        <v>2</v>
      </c>
      <c r="EJ137" s="13">
        <v>1</v>
      </c>
      <c r="EK137" s="13">
        <v>1</v>
      </c>
      <c r="EL137" s="13">
        <v>2</v>
      </c>
      <c r="EM137" s="13">
        <v>3</v>
      </c>
      <c r="EN137" s="13">
        <v>1</v>
      </c>
      <c r="EO137" s="13"/>
      <c r="EP137" s="13"/>
      <c r="EQ137" s="13">
        <v>1</v>
      </c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57">
        <v>2419</v>
      </c>
      <c r="FD137" s="13">
        <v>2419</v>
      </c>
      <c r="FE137" s="16" t="s">
        <v>142</v>
      </c>
      <c r="FF137" s="13">
        <v>6</v>
      </c>
      <c r="FG137" s="13">
        <v>8</v>
      </c>
      <c r="FH137" s="13">
        <v>4</v>
      </c>
      <c r="FI137" s="13">
        <v>8</v>
      </c>
      <c r="FJ137" s="13">
        <v>8</v>
      </c>
      <c r="FK137" s="13">
        <v>9</v>
      </c>
      <c r="FL137" s="13">
        <v>3</v>
      </c>
      <c r="FM137" s="13">
        <v>6</v>
      </c>
      <c r="FN137" s="13">
        <v>6</v>
      </c>
      <c r="FO137" s="13">
        <v>11</v>
      </c>
      <c r="FP137" s="13">
        <v>8</v>
      </c>
      <c r="FQ137" s="13">
        <v>7</v>
      </c>
      <c r="FR137" s="13">
        <v>12</v>
      </c>
      <c r="FS137" s="13">
        <v>13</v>
      </c>
      <c r="FT137" s="13">
        <v>23</v>
      </c>
      <c r="FU137" s="13">
        <v>13</v>
      </c>
      <c r="FV137" s="13">
        <v>19</v>
      </c>
      <c r="FW137" s="13">
        <v>22</v>
      </c>
      <c r="FX137" s="13">
        <v>40</v>
      </c>
      <c r="FY137" s="13">
        <v>18</v>
      </c>
      <c r="FZ137" s="13">
        <v>42</v>
      </c>
      <c r="GA137" s="13">
        <v>31</v>
      </c>
      <c r="GB137" s="13">
        <v>32</v>
      </c>
      <c r="GC137" s="13">
        <v>42</v>
      </c>
      <c r="GD137" s="13">
        <v>42</v>
      </c>
      <c r="GE137" s="13">
        <v>42</v>
      </c>
      <c r="GF137" s="13">
        <v>46</v>
      </c>
      <c r="GG137" s="13">
        <v>54</v>
      </c>
      <c r="GH137" s="13">
        <v>56</v>
      </c>
      <c r="GI137" s="13">
        <v>56</v>
      </c>
      <c r="GJ137" s="13">
        <v>49</v>
      </c>
      <c r="GK137" s="13">
        <v>48</v>
      </c>
      <c r="GL137" s="13">
        <v>40</v>
      </c>
      <c r="GM137" s="13">
        <v>54</v>
      </c>
      <c r="GN137" s="13">
        <v>42</v>
      </c>
      <c r="GO137" s="13">
        <v>52</v>
      </c>
      <c r="GP137" s="13">
        <v>51</v>
      </c>
      <c r="GQ137" s="13">
        <v>53</v>
      </c>
      <c r="GR137" s="13">
        <v>53</v>
      </c>
      <c r="GS137" s="13">
        <v>65</v>
      </c>
      <c r="GT137" s="13">
        <v>50</v>
      </c>
      <c r="GU137" s="13">
        <v>44</v>
      </c>
      <c r="GV137" s="13">
        <v>49</v>
      </c>
      <c r="GW137" s="13">
        <v>46</v>
      </c>
      <c r="GX137" s="13">
        <v>36</v>
      </c>
      <c r="GY137" s="13">
        <v>44</v>
      </c>
      <c r="GZ137" s="13">
        <v>44</v>
      </c>
      <c r="HA137" s="13">
        <v>26</v>
      </c>
      <c r="HB137" s="13">
        <v>25</v>
      </c>
      <c r="HC137" s="13">
        <v>39</v>
      </c>
      <c r="HD137" s="13">
        <v>32</v>
      </c>
      <c r="HE137" s="13">
        <v>34</v>
      </c>
      <c r="HF137" s="13">
        <v>25</v>
      </c>
      <c r="HG137" s="13">
        <v>39</v>
      </c>
      <c r="HH137" s="13">
        <v>28</v>
      </c>
      <c r="HI137" s="13">
        <v>23</v>
      </c>
      <c r="HJ137" s="13">
        <v>34</v>
      </c>
      <c r="HK137" s="13">
        <v>30</v>
      </c>
      <c r="HL137" s="13">
        <v>36</v>
      </c>
      <c r="HM137" s="13">
        <v>16</v>
      </c>
      <c r="HN137" s="13">
        <v>23</v>
      </c>
      <c r="HO137" s="13">
        <v>20</v>
      </c>
      <c r="HP137" s="13">
        <v>24</v>
      </c>
      <c r="HQ137" s="13">
        <v>9</v>
      </c>
      <c r="HR137" s="13">
        <v>18</v>
      </c>
      <c r="HS137" s="13">
        <v>28</v>
      </c>
      <c r="HT137" s="13">
        <v>19</v>
      </c>
      <c r="HU137" s="13">
        <v>25</v>
      </c>
      <c r="HV137" s="13">
        <v>17</v>
      </c>
      <c r="HW137" s="13">
        <v>11</v>
      </c>
      <c r="HX137" s="13">
        <v>16</v>
      </c>
      <c r="HY137" s="13">
        <v>9</v>
      </c>
      <c r="HZ137" s="13">
        <v>10</v>
      </c>
      <c r="IA137" s="13">
        <v>8</v>
      </c>
      <c r="IB137" s="13">
        <v>4</v>
      </c>
      <c r="IC137" s="13">
        <v>5</v>
      </c>
      <c r="ID137" s="13">
        <v>5</v>
      </c>
      <c r="IE137" s="13">
        <v>4</v>
      </c>
      <c r="IF137" s="13">
        <v>12</v>
      </c>
      <c r="IG137" s="13">
        <v>2</v>
      </c>
      <c r="IH137" s="13">
        <v>4</v>
      </c>
      <c r="II137" s="13">
        <v>10</v>
      </c>
      <c r="IJ137" s="13">
        <v>4</v>
      </c>
      <c r="IK137" s="13">
        <v>4</v>
      </c>
      <c r="IL137" s="13">
        <v>1</v>
      </c>
      <c r="IM137" s="13">
        <v>2</v>
      </c>
      <c r="IN137" s="13"/>
      <c r="IO137" s="13">
        <v>1</v>
      </c>
      <c r="IP137" s="13">
        <v>2</v>
      </c>
      <c r="IQ137" s="13">
        <v>1</v>
      </c>
      <c r="IR137" s="13">
        <v>3</v>
      </c>
      <c r="IS137" s="13">
        <v>1</v>
      </c>
      <c r="IT137" s="13">
        <v>1</v>
      </c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57">
        <v>2197</v>
      </c>
      <c r="JJ137" s="13"/>
      <c r="JK137" s="13">
        <v>1</v>
      </c>
      <c r="JL137" s="13">
        <v>1</v>
      </c>
      <c r="JM137" s="13"/>
      <c r="JN137" s="13"/>
      <c r="JO137" s="13"/>
      <c r="JP137" s="13"/>
      <c r="JQ137" s="13">
        <v>1</v>
      </c>
      <c r="JR137" s="13"/>
      <c r="JS137" s="13">
        <v>1</v>
      </c>
      <c r="JT137" s="13">
        <v>1</v>
      </c>
      <c r="JU137" s="13"/>
      <c r="JV137" s="13"/>
      <c r="JW137" s="13"/>
      <c r="JX137" s="13"/>
      <c r="JY137" s="13">
        <v>1</v>
      </c>
      <c r="JZ137" s="13">
        <v>1</v>
      </c>
      <c r="KA137" s="13"/>
      <c r="KB137" s="13"/>
      <c r="KC137" s="13"/>
      <c r="KD137" s="13">
        <v>2</v>
      </c>
      <c r="KE137" s="13">
        <v>1</v>
      </c>
      <c r="KF137" s="13"/>
      <c r="KG137" s="13"/>
      <c r="KH137" s="13"/>
      <c r="KI137" s="13">
        <v>1</v>
      </c>
      <c r="KJ137" s="13">
        <v>1</v>
      </c>
      <c r="KK137" s="13">
        <v>1</v>
      </c>
      <c r="KL137" s="13"/>
      <c r="KM137" s="13">
        <v>1</v>
      </c>
      <c r="KN137" s="13"/>
      <c r="KO137" s="13">
        <v>2</v>
      </c>
      <c r="KP137" s="13">
        <v>2</v>
      </c>
      <c r="KQ137" s="13">
        <v>2</v>
      </c>
      <c r="KR137" s="13">
        <v>1</v>
      </c>
      <c r="KS137" s="13">
        <v>2</v>
      </c>
      <c r="KT137" s="13">
        <v>4</v>
      </c>
      <c r="KU137" s="13">
        <v>1</v>
      </c>
      <c r="KV137" s="13"/>
      <c r="KW137" s="13"/>
      <c r="KX137" s="13">
        <v>4</v>
      </c>
      <c r="KY137" s="13">
        <v>4</v>
      </c>
      <c r="KZ137" s="13"/>
      <c r="LA137" s="13"/>
      <c r="LB137" s="13">
        <v>1</v>
      </c>
      <c r="LC137" s="13"/>
      <c r="LD137" s="13"/>
      <c r="LE137" s="13">
        <v>1</v>
      </c>
      <c r="LF137" s="13"/>
      <c r="LG137" s="13">
        <v>1</v>
      </c>
      <c r="LH137" s="13">
        <v>1</v>
      </c>
      <c r="LI137" s="13"/>
      <c r="LJ137" s="13">
        <v>1</v>
      </c>
      <c r="LK137" s="13"/>
      <c r="LL137" s="13"/>
      <c r="LM137" s="13"/>
      <c r="LN137" s="13"/>
      <c r="LO137" s="13">
        <v>1</v>
      </c>
      <c r="LP137" s="13"/>
      <c r="LQ137" s="13">
        <v>1</v>
      </c>
      <c r="LR137" s="13"/>
      <c r="LS137" s="13"/>
      <c r="LT137" s="13"/>
      <c r="LU137" s="13"/>
      <c r="LV137" s="13"/>
      <c r="LW137" s="13">
        <v>2</v>
      </c>
      <c r="LX137" s="13"/>
      <c r="LY137" s="13"/>
      <c r="LZ137" s="13">
        <v>1</v>
      </c>
      <c r="MA137" s="13"/>
      <c r="MB137" s="13">
        <v>1</v>
      </c>
      <c r="MC137" s="13"/>
      <c r="MD137" s="13"/>
      <c r="ME137" s="13">
        <v>1</v>
      </c>
      <c r="MF137" s="13"/>
      <c r="MG137" s="13"/>
      <c r="MH137" s="13"/>
      <c r="MI137" s="13">
        <v>1</v>
      </c>
      <c r="MJ137" s="13"/>
      <c r="MK137" s="13"/>
      <c r="ML137" s="13"/>
      <c r="MM137" s="13"/>
      <c r="MN137" s="13"/>
      <c r="MO137" s="13">
        <v>2</v>
      </c>
      <c r="MP137" s="13">
        <v>1</v>
      </c>
      <c r="MQ137" s="13">
        <v>1</v>
      </c>
      <c r="MR137" s="13"/>
      <c r="MS137" s="13">
        <v>1</v>
      </c>
      <c r="MT137" s="13"/>
      <c r="MU137" s="13">
        <v>1</v>
      </c>
      <c r="MV137" s="13"/>
      <c r="MW137" s="13"/>
      <c r="MX137" s="13"/>
      <c r="MY137" s="13">
        <v>1</v>
      </c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>
        <v>2</v>
      </c>
      <c r="NN137" s="57">
        <v>58</v>
      </c>
      <c r="NO137" s="13">
        <v>2255</v>
      </c>
    </row>
    <row r="138" spans="1:379">
      <c r="A138" s="8" t="s">
        <v>149</v>
      </c>
      <c r="B138" s="235">
        <f t="shared" si="190"/>
        <v>12</v>
      </c>
      <c r="C138" s="235">
        <f t="shared" si="191"/>
        <v>7</v>
      </c>
      <c r="D138" s="235">
        <f t="shared" si="192"/>
        <v>70</v>
      </c>
      <c r="E138" s="235">
        <f t="shared" si="193"/>
        <v>63</v>
      </c>
      <c r="F138" s="235">
        <f t="shared" si="194"/>
        <v>148</v>
      </c>
      <c r="G138" s="235">
        <f t="shared" si="195"/>
        <v>195</v>
      </c>
      <c r="H138" s="235">
        <f t="shared" si="196"/>
        <v>139</v>
      </c>
      <c r="I138" s="235">
        <f t="shared" si="197"/>
        <v>223</v>
      </c>
      <c r="J138" s="235">
        <f t="shared" si="198"/>
        <v>132</v>
      </c>
      <c r="K138" s="235">
        <f t="shared" si="199"/>
        <v>165</v>
      </c>
      <c r="L138" s="235">
        <f t="shared" si="200"/>
        <v>110</v>
      </c>
      <c r="M138" s="235">
        <f t="shared" si="201"/>
        <v>124</v>
      </c>
      <c r="N138" s="235">
        <f t="shared" si="202"/>
        <v>68</v>
      </c>
      <c r="O138" s="235">
        <f t="shared" si="203"/>
        <v>85</v>
      </c>
      <c r="P138" s="235">
        <f t="shared" si="204"/>
        <v>46</v>
      </c>
      <c r="Q138" s="235">
        <f t="shared" si="205"/>
        <v>43</v>
      </c>
      <c r="R138" s="235">
        <f t="shared" si="206"/>
        <v>15</v>
      </c>
      <c r="S138" s="235">
        <f t="shared" si="207"/>
        <v>20</v>
      </c>
      <c r="T138" s="235">
        <f t="shared" si="208"/>
        <v>4</v>
      </c>
      <c r="U138" s="235">
        <f t="shared" si="209"/>
        <v>8</v>
      </c>
      <c r="W138" s="16" t="s">
        <v>213</v>
      </c>
      <c r="X138" s="616">
        <f t="shared" si="169"/>
        <v>115</v>
      </c>
      <c r="Y138" s="616">
        <f t="shared" si="170"/>
        <v>98</v>
      </c>
      <c r="Z138" s="616">
        <f t="shared" si="171"/>
        <v>279</v>
      </c>
      <c r="AA138" s="616">
        <f t="shared" si="172"/>
        <v>314</v>
      </c>
      <c r="AB138" s="616">
        <f t="shared" si="173"/>
        <v>1115</v>
      </c>
      <c r="AC138" s="616">
        <f t="shared" si="174"/>
        <v>1135</v>
      </c>
      <c r="AD138" s="616">
        <f t="shared" si="175"/>
        <v>1305</v>
      </c>
      <c r="AE138" s="616">
        <f t="shared" si="176"/>
        <v>1215</v>
      </c>
      <c r="AF138" s="616">
        <f t="shared" si="177"/>
        <v>1019</v>
      </c>
      <c r="AG138" s="616">
        <f t="shared" si="178"/>
        <v>979</v>
      </c>
      <c r="AH138" s="616">
        <f t="shared" si="179"/>
        <v>598</v>
      </c>
      <c r="AI138" s="616">
        <f t="shared" si="180"/>
        <v>552</v>
      </c>
      <c r="AJ138" s="616">
        <f t="shared" si="181"/>
        <v>336</v>
      </c>
      <c r="AK138" s="616">
        <f t="shared" si="182"/>
        <v>312</v>
      </c>
      <c r="AL138" s="616">
        <f t="shared" si="183"/>
        <v>103</v>
      </c>
      <c r="AM138" s="616">
        <f t="shared" si="184"/>
        <v>101</v>
      </c>
      <c r="AN138" s="616">
        <f t="shared" si="185"/>
        <v>27</v>
      </c>
      <c r="AO138" s="616">
        <f t="shared" si="186"/>
        <v>27</v>
      </c>
      <c r="AP138" s="616">
        <f t="shared" si="187"/>
        <v>4</v>
      </c>
      <c r="AQ138" s="616">
        <f t="shared" si="188"/>
        <v>7</v>
      </c>
      <c r="AR138" s="616">
        <f t="shared" si="189"/>
        <v>98</v>
      </c>
      <c r="AT138" s="16" t="s">
        <v>213</v>
      </c>
      <c r="AU138" s="13">
        <v>8</v>
      </c>
      <c r="AV138" s="13">
        <v>13</v>
      </c>
      <c r="AW138" s="13">
        <v>18</v>
      </c>
      <c r="AX138" s="13">
        <v>5</v>
      </c>
      <c r="AY138" s="13">
        <v>12</v>
      </c>
      <c r="AZ138" s="13">
        <v>10</v>
      </c>
      <c r="BA138" s="13">
        <v>8</v>
      </c>
      <c r="BB138" s="13">
        <v>7</v>
      </c>
      <c r="BC138" s="13">
        <v>8</v>
      </c>
      <c r="BD138" s="13">
        <v>9</v>
      </c>
      <c r="BE138" s="13">
        <v>11</v>
      </c>
      <c r="BF138" s="13">
        <v>17</v>
      </c>
      <c r="BG138" s="13">
        <v>16</v>
      </c>
      <c r="BH138" s="13">
        <v>16</v>
      </c>
      <c r="BI138" s="13">
        <v>21</v>
      </c>
      <c r="BJ138" s="13">
        <v>31</v>
      </c>
      <c r="BK138" s="13">
        <v>35</v>
      </c>
      <c r="BL138" s="13">
        <v>52</v>
      </c>
      <c r="BM138" s="13">
        <v>55</v>
      </c>
      <c r="BN138" s="13">
        <v>60</v>
      </c>
      <c r="BO138" s="13">
        <v>67</v>
      </c>
      <c r="BP138" s="13">
        <v>102</v>
      </c>
      <c r="BQ138" s="13">
        <v>98</v>
      </c>
      <c r="BR138" s="13">
        <v>113</v>
      </c>
      <c r="BS138" s="13">
        <v>107</v>
      </c>
      <c r="BT138" s="13">
        <v>138</v>
      </c>
      <c r="BU138" s="13">
        <v>118</v>
      </c>
      <c r="BV138" s="13">
        <v>115</v>
      </c>
      <c r="BW138" s="13">
        <v>127</v>
      </c>
      <c r="BX138" s="13">
        <v>150</v>
      </c>
      <c r="BY138" s="13">
        <v>135</v>
      </c>
      <c r="BZ138" s="13">
        <v>132</v>
      </c>
      <c r="CA138" s="13">
        <v>109</v>
      </c>
      <c r="CB138" s="13">
        <v>116</v>
      </c>
      <c r="CC138" s="13">
        <v>142</v>
      </c>
      <c r="CD138" s="13">
        <v>133</v>
      </c>
      <c r="CE138" s="13">
        <v>103</v>
      </c>
      <c r="CF138" s="13">
        <v>107</v>
      </c>
      <c r="CG138" s="13">
        <v>108</v>
      </c>
      <c r="CH138" s="13">
        <v>130</v>
      </c>
      <c r="CI138" s="13">
        <v>109</v>
      </c>
      <c r="CJ138" s="13">
        <v>95</v>
      </c>
      <c r="CK138" s="13">
        <v>116</v>
      </c>
      <c r="CL138" s="13">
        <v>126</v>
      </c>
      <c r="CM138" s="13">
        <v>105</v>
      </c>
      <c r="CN138" s="13">
        <v>93</v>
      </c>
      <c r="CO138" s="13">
        <v>87</v>
      </c>
      <c r="CP138" s="13">
        <v>85</v>
      </c>
      <c r="CQ138" s="13">
        <v>95</v>
      </c>
      <c r="CR138" s="13">
        <v>68</v>
      </c>
      <c r="CS138" s="13">
        <v>63</v>
      </c>
      <c r="CT138" s="13">
        <v>62</v>
      </c>
      <c r="CU138" s="13">
        <v>65</v>
      </c>
      <c r="CV138" s="13">
        <v>62</v>
      </c>
      <c r="CW138" s="13">
        <v>53</v>
      </c>
      <c r="CX138" s="13">
        <v>47</v>
      </c>
      <c r="CY138" s="13">
        <v>59</v>
      </c>
      <c r="CZ138" s="13">
        <v>57</v>
      </c>
      <c r="DA138" s="13">
        <v>40</v>
      </c>
      <c r="DB138" s="13">
        <v>44</v>
      </c>
      <c r="DC138" s="13">
        <v>46</v>
      </c>
      <c r="DD138" s="13">
        <v>43</v>
      </c>
      <c r="DE138" s="13">
        <v>41</v>
      </c>
      <c r="DF138" s="13">
        <v>34</v>
      </c>
      <c r="DG138" s="13">
        <v>24</v>
      </c>
      <c r="DH138" s="13">
        <v>32</v>
      </c>
      <c r="DI138" s="13">
        <v>36</v>
      </c>
      <c r="DJ138" s="13">
        <v>20</v>
      </c>
      <c r="DK138" s="13">
        <v>20</v>
      </c>
      <c r="DL138" s="13">
        <v>16</v>
      </c>
      <c r="DM138" s="13">
        <v>21</v>
      </c>
      <c r="DN138" s="13">
        <v>20</v>
      </c>
      <c r="DO138" s="13">
        <v>8</v>
      </c>
      <c r="DP138" s="13">
        <v>8</v>
      </c>
      <c r="DQ138" s="13">
        <v>14</v>
      </c>
      <c r="DR138" s="13">
        <v>6</v>
      </c>
      <c r="DS138" s="13">
        <v>9</v>
      </c>
      <c r="DT138" s="13">
        <v>5</v>
      </c>
      <c r="DU138" s="13">
        <v>3</v>
      </c>
      <c r="DV138" s="13">
        <v>7</v>
      </c>
      <c r="DW138" s="13">
        <v>6</v>
      </c>
      <c r="DX138" s="13">
        <v>4</v>
      </c>
      <c r="DY138" s="13">
        <v>4</v>
      </c>
      <c r="DZ138" s="13">
        <v>3</v>
      </c>
      <c r="EA138" s="13">
        <v>3</v>
      </c>
      <c r="EB138" s="13">
        <v>2</v>
      </c>
      <c r="EC138" s="13">
        <v>3</v>
      </c>
      <c r="ED138" s="13">
        <v>2</v>
      </c>
      <c r="EE138" s="13"/>
      <c r="EF138" s="13"/>
      <c r="EG138" s="13">
        <v>3</v>
      </c>
      <c r="EH138" s="13">
        <v>1</v>
      </c>
      <c r="EI138" s="13"/>
      <c r="EJ138" s="13">
        <v>1</v>
      </c>
      <c r="EK138" s="13">
        <v>1</v>
      </c>
      <c r="EL138" s="13">
        <v>1</v>
      </c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>
        <v>2</v>
      </c>
      <c r="FC138" s="57">
        <v>4742</v>
      </c>
      <c r="FD138" s="13">
        <v>4742</v>
      </c>
      <c r="FE138" s="16" t="s">
        <v>213</v>
      </c>
      <c r="FF138" s="13">
        <v>4</v>
      </c>
      <c r="FG138" s="13">
        <v>16</v>
      </c>
      <c r="FH138" s="13">
        <v>12</v>
      </c>
      <c r="FI138" s="13">
        <v>11</v>
      </c>
      <c r="FJ138" s="13">
        <v>16</v>
      </c>
      <c r="FK138" s="13">
        <v>8</v>
      </c>
      <c r="FL138" s="13">
        <v>10</v>
      </c>
      <c r="FM138" s="13">
        <v>12</v>
      </c>
      <c r="FN138" s="13">
        <v>15</v>
      </c>
      <c r="FO138" s="13">
        <v>11</v>
      </c>
      <c r="FP138" s="13">
        <v>11</v>
      </c>
      <c r="FQ138" s="13">
        <v>10</v>
      </c>
      <c r="FR138" s="13">
        <v>15</v>
      </c>
      <c r="FS138" s="13">
        <v>18</v>
      </c>
      <c r="FT138" s="13">
        <v>16</v>
      </c>
      <c r="FU138" s="13">
        <v>33</v>
      </c>
      <c r="FV138" s="13">
        <v>35</v>
      </c>
      <c r="FW138" s="13">
        <v>35</v>
      </c>
      <c r="FX138" s="13">
        <v>42</v>
      </c>
      <c r="FY138" s="13">
        <v>64</v>
      </c>
      <c r="FZ138" s="13">
        <v>68</v>
      </c>
      <c r="GA138" s="13">
        <v>91</v>
      </c>
      <c r="GB138" s="13">
        <v>92</v>
      </c>
      <c r="GC138" s="13">
        <v>122</v>
      </c>
      <c r="GD138" s="13">
        <v>117</v>
      </c>
      <c r="GE138" s="13">
        <v>131</v>
      </c>
      <c r="GF138" s="13">
        <v>118</v>
      </c>
      <c r="GG138" s="13">
        <v>125</v>
      </c>
      <c r="GH138" s="13">
        <v>119</v>
      </c>
      <c r="GI138" s="13">
        <v>132</v>
      </c>
      <c r="GJ138" s="13">
        <v>151</v>
      </c>
      <c r="GK138" s="13">
        <v>139</v>
      </c>
      <c r="GL138" s="13">
        <v>130</v>
      </c>
      <c r="GM138" s="13">
        <v>133</v>
      </c>
      <c r="GN138" s="13">
        <v>122</v>
      </c>
      <c r="GO138" s="13">
        <v>125</v>
      </c>
      <c r="GP138" s="13">
        <v>130</v>
      </c>
      <c r="GQ138" s="13">
        <v>139</v>
      </c>
      <c r="GR138" s="13">
        <v>119</v>
      </c>
      <c r="GS138" s="13">
        <v>117</v>
      </c>
      <c r="GT138" s="13">
        <v>133</v>
      </c>
      <c r="GU138" s="13">
        <v>121</v>
      </c>
      <c r="GV138" s="13">
        <v>130</v>
      </c>
      <c r="GW138" s="13">
        <v>117</v>
      </c>
      <c r="GX138" s="13">
        <v>89</v>
      </c>
      <c r="GY138" s="13">
        <v>102</v>
      </c>
      <c r="GZ138" s="13">
        <v>94</v>
      </c>
      <c r="HA138" s="13">
        <v>80</v>
      </c>
      <c r="HB138" s="13">
        <v>78</v>
      </c>
      <c r="HC138" s="13">
        <v>75</v>
      </c>
      <c r="HD138" s="13">
        <v>90</v>
      </c>
      <c r="HE138" s="13">
        <v>62</v>
      </c>
      <c r="HF138" s="13">
        <v>64</v>
      </c>
      <c r="HG138" s="13">
        <v>72</v>
      </c>
      <c r="HH138" s="13">
        <v>62</v>
      </c>
      <c r="HI138" s="13">
        <v>48</v>
      </c>
      <c r="HJ138" s="13">
        <v>52</v>
      </c>
      <c r="HK138" s="13">
        <v>55</v>
      </c>
      <c r="HL138" s="13">
        <v>40</v>
      </c>
      <c r="HM138" s="13">
        <v>53</v>
      </c>
      <c r="HN138" s="13">
        <v>51</v>
      </c>
      <c r="HO138" s="13">
        <v>42</v>
      </c>
      <c r="HP138" s="13">
        <v>43</v>
      </c>
      <c r="HQ138" s="13">
        <v>31</v>
      </c>
      <c r="HR138" s="13">
        <v>35</v>
      </c>
      <c r="HS138" s="13">
        <v>28</v>
      </c>
      <c r="HT138" s="13">
        <v>24</v>
      </c>
      <c r="HU138" s="13">
        <v>31</v>
      </c>
      <c r="HV138" s="13">
        <v>26</v>
      </c>
      <c r="HW138" s="13">
        <v>25</v>
      </c>
      <c r="HX138" s="13">
        <v>13</v>
      </c>
      <c r="HY138" s="13">
        <v>15</v>
      </c>
      <c r="HZ138" s="13">
        <v>8</v>
      </c>
      <c r="IA138" s="13">
        <v>14</v>
      </c>
      <c r="IB138" s="13">
        <v>8</v>
      </c>
      <c r="IC138" s="13">
        <v>7</v>
      </c>
      <c r="ID138" s="13">
        <v>16</v>
      </c>
      <c r="IE138" s="13">
        <v>9</v>
      </c>
      <c r="IF138" s="13">
        <v>5</v>
      </c>
      <c r="IG138" s="13">
        <v>8</v>
      </c>
      <c r="IH138" s="13">
        <v>5</v>
      </c>
      <c r="II138" s="13">
        <v>4</v>
      </c>
      <c r="IJ138" s="13">
        <v>1</v>
      </c>
      <c r="IK138" s="13">
        <v>3</v>
      </c>
      <c r="IL138" s="13">
        <v>1</v>
      </c>
      <c r="IM138" s="13">
        <v>1</v>
      </c>
      <c r="IN138" s="13">
        <v>7</v>
      </c>
      <c r="IO138" s="13">
        <v>3</v>
      </c>
      <c r="IP138" s="13">
        <v>2</v>
      </c>
      <c r="IQ138" s="13"/>
      <c r="IR138" s="13">
        <v>1</v>
      </c>
      <c r="IS138" s="13">
        <v>1</v>
      </c>
      <c r="IT138" s="13">
        <v>1</v>
      </c>
      <c r="IU138" s="13">
        <v>1</v>
      </c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57">
        <v>4901</v>
      </c>
      <c r="JJ138" s="13">
        <v>2</v>
      </c>
      <c r="JK138" s="13">
        <v>4</v>
      </c>
      <c r="JL138" s="13">
        <v>1</v>
      </c>
      <c r="JM138" s="13">
        <v>1</v>
      </c>
      <c r="JN138" s="13"/>
      <c r="JO138" s="13"/>
      <c r="JP138" s="13"/>
      <c r="JQ138" s="13">
        <v>2</v>
      </c>
      <c r="JR138" s="13">
        <v>2</v>
      </c>
      <c r="JS138" s="13"/>
      <c r="JT138" s="13"/>
      <c r="JU138" s="13"/>
      <c r="JV138" s="13">
        <v>1</v>
      </c>
      <c r="JW138" s="13">
        <v>1</v>
      </c>
      <c r="JX138" s="13"/>
      <c r="JY138" s="13">
        <v>1</v>
      </c>
      <c r="JZ138" s="13">
        <v>2</v>
      </c>
      <c r="KA138" s="13"/>
      <c r="KB138" s="13">
        <v>3</v>
      </c>
      <c r="KC138" s="13">
        <v>3</v>
      </c>
      <c r="KD138" s="13"/>
      <c r="KE138" s="13">
        <v>2</v>
      </c>
      <c r="KF138" s="13"/>
      <c r="KG138" s="13">
        <v>5</v>
      </c>
      <c r="KH138" s="13">
        <v>2</v>
      </c>
      <c r="KI138" s="13"/>
      <c r="KJ138" s="13">
        <v>2</v>
      </c>
      <c r="KK138" s="13">
        <v>2</v>
      </c>
      <c r="KL138" s="13">
        <v>1</v>
      </c>
      <c r="KM138" s="13">
        <v>3</v>
      </c>
      <c r="KN138" s="13">
        <v>1</v>
      </c>
      <c r="KO138" s="13"/>
      <c r="KP138" s="13">
        <v>6</v>
      </c>
      <c r="KQ138" s="13">
        <v>1</v>
      </c>
      <c r="KR138" s="13">
        <v>6</v>
      </c>
      <c r="KS138" s="13">
        <v>2</v>
      </c>
      <c r="KT138" s="13">
        <v>4</v>
      </c>
      <c r="KU138" s="13">
        <v>1</v>
      </c>
      <c r="KV138" s="13">
        <v>1</v>
      </c>
      <c r="KW138" s="13"/>
      <c r="KX138" s="13">
        <v>1</v>
      </c>
      <c r="KY138" s="13">
        <v>4</v>
      </c>
      <c r="KZ138" s="13"/>
      <c r="LA138" s="13"/>
      <c r="LB138" s="13"/>
      <c r="LC138" s="13"/>
      <c r="LD138" s="13">
        <v>1</v>
      </c>
      <c r="LE138" s="13">
        <v>1</v>
      </c>
      <c r="LF138" s="13">
        <v>1</v>
      </c>
      <c r="LG138" s="13">
        <v>1</v>
      </c>
      <c r="LH138" s="13"/>
      <c r="LI138" s="13">
        <v>1</v>
      </c>
      <c r="LJ138" s="13">
        <v>1</v>
      </c>
      <c r="LK138" s="13"/>
      <c r="LL138" s="13">
        <v>1</v>
      </c>
      <c r="LM138" s="13">
        <v>1</v>
      </c>
      <c r="LN138" s="13"/>
      <c r="LO138" s="13"/>
      <c r="LP138" s="13">
        <v>1</v>
      </c>
      <c r="LQ138" s="13"/>
      <c r="LR138" s="13">
        <v>2</v>
      </c>
      <c r="LS138" s="13"/>
      <c r="LT138" s="13">
        <v>3</v>
      </c>
      <c r="LU138" s="13"/>
      <c r="LV138" s="13"/>
      <c r="LW138" s="13"/>
      <c r="LX138" s="13"/>
      <c r="LY138" s="13">
        <v>2</v>
      </c>
      <c r="LZ138" s="13"/>
      <c r="MA138" s="13">
        <v>1</v>
      </c>
      <c r="MB138" s="13"/>
      <c r="MC138" s="13">
        <v>2</v>
      </c>
      <c r="MD138" s="13"/>
      <c r="ME138" s="13"/>
      <c r="MF138" s="13"/>
      <c r="MG138" s="13"/>
      <c r="MH138" s="13">
        <v>1</v>
      </c>
      <c r="MI138" s="13"/>
      <c r="MJ138" s="13"/>
      <c r="MK138" s="13"/>
      <c r="ML138" s="13"/>
      <c r="MM138" s="13"/>
      <c r="MN138" s="13"/>
      <c r="MO138" s="13"/>
      <c r="MP138" s="13">
        <v>3</v>
      </c>
      <c r="MQ138" s="13"/>
      <c r="MR138" s="13"/>
      <c r="MS138" s="13">
        <v>2</v>
      </c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>
        <v>4</v>
      </c>
      <c r="NN138" s="57">
        <v>96</v>
      </c>
      <c r="NO138" s="13">
        <v>4997</v>
      </c>
    </row>
    <row r="139" spans="1:379">
      <c r="A139" s="8" t="s">
        <v>150</v>
      </c>
      <c r="B139" s="235">
        <f t="shared" si="190"/>
        <v>82</v>
      </c>
      <c r="C139" s="235">
        <f t="shared" si="191"/>
        <v>63</v>
      </c>
      <c r="D139" s="235">
        <f t="shared" si="192"/>
        <v>121</v>
      </c>
      <c r="E139" s="235">
        <f t="shared" si="193"/>
        <v>125</v>
      </c>
      <c r="F139" s="235">
        <f t="shared" si="194"/>
        <v>252</v>
      </c>
      <c r="G139" s="235">
        <f t="shared" si="195"/>
        <v>249</v>
      </c>
      <c r="H139" s="235">
        <f t="shared" si="196"/>
        <v>251</v>
      </c>
      <c r="I139" s="235">
        <f t="shared" si="197"/>
        <v>280</v>
      </c>
      <c r="J139" s="235">
        <f t="shared" si="198"/>
        <v>222</v>
      </c>
      <c r="K139" s="235">
        <f t="shared" si="199"/>
        <v>244</v>
      </c>
      <c r="L139" s="235">
        <f t="shared" si="200"/>
        <v>160</v>
      </c>
      <c r="M139" s="235">
        <f t="shared" si="201"/>
        <v>171</v>
      </c>
      <c r="N139" s="235">
        <f t="shared" si="202"/>
        <v>112</v>
      </c>
      <c r="O139" s="235">
        <f t="shared" si="203"/>
        <v>119</v>
      </c>
      <c r="P139" s="235">
        <f t="shared" si="204"/>
        <v>60</v>
      </c>
      <c r="Q139" s="235">
        <f t="shared" si="205"/>
        <v>73</v>
      </c>
      <c r="R139" s="235">
        <f t="shared" si="206"/>
        <v>34</v>
      </c>
      <c r="S139" s="235">
        <f t="shared" si="207"/>
        <v>34</v>
      </c>
      <c r="T139" s="235">
        <f t="shared" si="208"/>
        <v>3</v>
      </c>
      <c r="U139" s="235">
        <f t="shared" si="209"/>
        <v>15</v>
      </c>
      <c r="W139" s="16" t="s">
        <v>214</v>
      </c>
      <c r="X139" s="616">
        <f t="shared" si="169"/>
        <v>27</v>
      </c>
      <c r="Y139" s="616">
        <f t="shared" si="170"/>
        <v>21</v>
      </c>
      <c r="Z139" s="616">
        <f t="shared" si="171"/>
        <v>56</v>
      </c>
      <c r="AA139" s="616">
        <f t="shared" si="172"/>
        <v>76</v>
      </c>
      <c r="AB139" s="616">
        <f t="shared" si="173"/>
        <v>103</v>
      </c>
      <c r="AC139" s="616">
        <f t="shared" si="174"/>
        <v>139</v>
      </c>
      <c r="AD139" s="616">
        <f t="shared" si="175"/>
        <v>145</v>
      </c>
      <c r="AE139" s="616">
        <f t="shared" si="176"/>
        <v>140</v>
      </c>
      <c r="AF139" s="616">
        <f t="shared" si="177"/>
        <v>105</v>
      </c>
      <c r="AG139" s="616">
        <f t="shared" si="178"/>
        <v>143</v>
      </c>
      <c r="AH139" s="616">
        <f t="shared" si="179"/>
        <v>102</v>
      </c>
      <c r="AI139" s="616">
        <f t="shared" si="180"/>
        <v>115</v>
      </c>
      <c r="AJ139" s="616">
        <f t="shared" si="181"/>
        <v>67</v>
      </c>
      <c r="AK139" s="616">
        <f t="shared" si="182"/>
        <v>58</v>
      </c>
      <c r="AL139" s="616">
        <f t="shared" si="183"/>
        <v>44</v>
      </c>
      <c r="AM139" s="616">
        <f t="shared" si="184"/>
        <v>49</v>
      </c>
      <c r="AN139" s="616">
        <f t="shared" si="185"/>
        <v>26</v>
      </c>
      <c r="AO139" s="616">
        <f t="shared" si="186"/>
        <v>36</v>
      </c>
      <c r="AP139" s="616">
        <f t="shared" si="187"/>
        <v>6</v>
      </c>
      <c r="AQ139" s="616">
        <f t="shared" si="188"/>
        <v>14</v>
      </c>
      <c r="AR139" s="616">
        <f t="shared" si="189"/>
        <v>38</v>
      </c>
      <c r="AT139" s="16" t="s">
        <v>214</v>
      </c>
      <c r="AU139" s="13">
        <v>1</v>
      </c>
      <c r="AV139" s="13">
        <v>6</v>
      </c>
      <c r="AW139" s="13">
        <v>3</v>
      </c>
      <c r="AX139" s="13">
        <v>3</v>
      </c>
      <c r="AY139" s="13"/>
      <c r="AZ139" s="13"/>
      <c r="BA139" s="13"/>
      <c r="BB139" s="13">
        <v>5</v>
      </c>
      <c r="BC139" s="13">
        <v>3</v>
      </c>
      <c r="BD139" s="13"/>
      <c r="BE139" s="13">
        <v>1</v>
      </c>
      <c r="BF139" s="13">
        <v>3</v>
      </c>
      <c r="BG139" s="13">
        <v>4</v>
      </c>
      <c r="BH139" s="13">
        <v>7</v>
      </c>
      <c r="BI139" s="13">
        <v>5</v>
      </c>
      <c r="BJ139" s="13">
        <v>7</v>
      </c>
      <c r="BK139" s="13">
        <v>10</v>
      </c>
      <c r="BL139" s="13">
        <v>13</v>
      </c>
      <c r="BM139" s="13">
        <v>8</v>
      </c>
      <c r="BN139" s="13">
        <v>18</v>
      </c>
      <c r="BO139" s="13">
        <v>12</v>
      </c>
      <c r="BP139" s="13">
        <v>14</v>
      </c>
      <c r="BQ139" s="13">
        <v>13</v>
      </c>
      <c r="BR139" s="13">
        <v>12</v>
      </c>
      <c r="BS139" s="13">
        <v>18</v>
      </c>
      <c r="BT139" s="13">
        <v>17</v>
      </c>
      <c r="BU139" s="13">
        <v>9</v>
      </c>
      <c r="BV139" s="13">
        <v>12</v>
      </c>
      <c r="BW139" s="13">
        <v>21</v>
      </c>
      <c r="BX139" s="13">
        <v>11</v>
      </c>
      <c r="BY139" s="13">
        <v>14</v>
      </c>
      <c r="BZ139" s="13">
        <v>13</v>
      </c>
      <c r="CA139" s="13">
        <v>17</v>
      </c>
      <c r="CB139" s="13">
        <v>13</v>
      </c>
      <c r="CC139" s="13">
        <v>11</v>
      </c>
      <c r="CD139" s="13">
        <v>16</v>
      </c>
      <c r="CE139" s="13">
        <v>16</v>
      </c>
      <c r="CF139" s="13">
        <v>10</v>
      </c>
      <c r="CG139" s="13">
        <v>14</v>
      </c>
      <c r="CH139" s="13">
        <v>16</v>
      </c>
      <c r="CI139" s="13">
        <v>25</v>
      </c>
      <c r="CJ139" s="13">
        <v>11</v>
      </c>
      <c r="CK139" s="13">
        <v>15</v>
      </c>
      <c r="CL139" s="13">
        <v>13</v>
      </c>
      <c r="CM139" s="13">
        <v>21</v>
      </c>
      <c r="CN139" s="13">
        <v>13</v>
      </c>
      <c r="CO139" s="13">
        <v>9</v>
      </c>
      <c r="CP139" s="13">
        <v>12</v>
      </c>
      <c r="CQ139" s="13">
        <v>17</v>
      </c>
      <c r="CR139" s="13">
        <v>7</v>
      </c>
      <c r="CS139" s="13">
        <v>27</v>
      </c>
      <c r="CT139" s="13">
        <v>13</v>
      </c>
      <c r="CU139" s="13">
        <v>9</v>
      </c>
      <c r="CV139" s="13">
        <v>11</v>
      </c>
      <c r="CW139" s="13">
        <v>5</v>
      </c>
      <c r="CX139" s="13">
        <v>12</v>
      </c>
      <c r="CY139" s="13">
        <v>11</v>
      </c>
      <c r="CZ139" s="13">
        <v>9</v>
      </c>
      <c r="DA139" s="13">
        <v>9</v>
      </c>
      <c r="DB139" s="13">
        <v>9</v>
      </c>
      <c r="DC139" s="13">
        <v>7</v>
      </c>
      <c r="DD139" s="13">
        <v>4</v>
      </c>
      <c r="DE139" s="13">
        <v>8</v>
      </c>
      <c r="DF139" s="13">
        <v>10</v>
      </c>
      <c r="DG139" s="13">
        <v>5</v>
      </c>
      <c r="DH139" s="13">
        <v>7</v>
      </c>
      <c r="DI139" s="13">
        <v>5</v>
      </c>
      <c r="DJ139" s="13">
        <v>5</v>
      </c>
      <c r="DK139" s="13">
        <v>2</v>
      </c>
      <c r="DL139" s="13">
        <v>5</v>
      </c>
      <c r="DM139" s="13">
        <v>5</v>
      </c>
      <c r="DN139" s="13">
        <v>4</v>
      </c>
      <c r="DO139" s="13">
        <v>1</v>
      </c>
      <c r="DP139" s="13">
        <v>11</v>
      </c>
      <c r="DQ139" s="13">
        <v>5</v>
      </c>
      <c r="DR139" s="13">
        <v>3</v>
      </c>
      <c r="DS139" s="13">
        <v>6</v>
      </c>
      <c r="DT139" s="13">
        <v>6</v>
      </c>
      <c r="DU139" s="13">
        <v>5</v>
      </c>
      <c r="DV139" s="13">
        <v>3</v>
      </c>
      <c r="DW139" s="13">
        <v>6</v>
      </c>
      <c r="DX139" s="13">
        <v>3</v>
      </c>
      <c r="DY139" s="13">
        <v>5</v>
      </c>
      <c r="DZ139" s="13">
        <v>4</v>
      </c>
      <c r="EA139" s="13">
        <v>2</v>
      </c>
      <c r="EB139" s="13">
        <v>5</v>
      </c>
      <c r="EC139" s="13">
        <v>3</v>
      </c>
      <c r="ED139" s="13">
        <v>4</v>
      </c>
      <c r="EE139" s="13">
        <v>4</v>
      </c>
      <c r="EF139" s="13"/>
      <c r="EG139" s="13">
        <v>1</v>
      </c>
      <c r="EH139" s="13">
        <v>1</v>
      </c>
      <c r="EI139" s="13">
        <v>5</v>
      </c>
      <c r="EJ139" s="13">
        <v>2</v>
      </c>
      <c r="EK139" s="13">
        <v>1</v>
      </c>
      <c r="EL139" s="13">
        <v>2</v>
      </c>
      <c r="EM139" s="13">
        <v>1</v>
      </c>
      <c r="EN139" s="13"/>
      <c r="EO139" s="13">
        <v>1</v>
      </c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57">
        <v>791</v>
      </c>
      <c r="FD139" s="13">
        <v>791</v>
      </c>
      <c r="FE139" s="16" t="s">
        <v>214</v>
      </c>
      <c r="FF139" s="13">
        <v>3</v>
      </c>
      <c r="FG139" s="13">
        <v>3</v>
      </c>
      <c r="FH139" s="13">
        <v>5</v>
      </c>
      <c r="FI139" s="13">
        <v>3</v>
      </c>
      <c r="FJ139" s="13">
        <v>2</v>
      </c>
      <c r="FK139" s="13">
        <v>3</v>
      </c>
      <c r="FL139" s="13">
        <v>4</v>
      </c>
      <c r="FM139" s="13">
        <v>2</v>
      </c>
      <c r="FN139" s="13">
        <v>2</v>
      </c>
      <c r="FO139" s="13"/>
      <c r="FP139" s="13">
        <v>1</v>
      </c>
      <c r="FQ139" s="13">
        <v>1</v>
      </c>
      <c r="FR139" s="13">
        <v>2</v>
      </c>
      <c r="FS139" s="13">
        <v>2</v>
      </c>
      <c r="FT139" s="13">
        <v>4</v>
      </c>
      <c r="FU139" s="13">
        <v>7</v>
      </c>
      <c r="FV139" s="13">
        <v>8</v>
      </c>
      <c r="FW139" s="13">
        <v>9</v>
      </c>
      <c r="FX139" s="13">
        <v>9</v>
      </c>
      <c r="FY139" s="13">
        <v>13</v>
      </c>
      <c r="FZ139" s="13">
        <v>11</v>
      </c>
      <c r="GA139" s="13">
        <v>8</v>
      </c>
      <c r="GB139" s="13">
        <v>10</v>
      </c>
      <c r="GC139" s="13">
        <v>6</v>
      </c>
      <c r="GD139" s="13">
        <v>11</v>
      </c>
      <c r="GE139" s="13">
        <v>9</v>
      </c>
      <c r="GF139" s="13">
        <v>8</v>
      </c>
      <c r="GG139" s="13">
        <v>14</v>
      </c>
      <c r="GH139" s="13">
        <v>16</v>
      </c>
      <c r="GI139" s="13">
        <v>10</v>
      </c>
      <c r="GJ139" s="13">
        <v>15</v>
      </c>
      <c r="GK139" s="13">
        <v>17</v>
      </c>
      <c r="GL139" s="13">
        <v>14</v>
      </c>
      <c r="GM139" s="13">
        <v>19</v>
      </c>
      <c r="GN139" s="13">
        <v>13</v>
      </c>
      <c r="GO139" s="13">
        <v>15</v>
      </c>
      <c r="GP139" s="13">
        <v>11</v>
      </c>
      <c r="GQ139" s="13">
        <v>16</v>
      </c>
      <c r="GR139" s="13">
        <v>11</v>
      </c>
      <c r="GS139" s="13">
        <v>14</v>
      </c>
      <c r="GT139" s="13">
        <v>15</v>
      </c>
      <c r="GU139" s="13">
        <v>10</v>
      </c>
      <c r="GV139" s="13">
        <v>8</v>
      </c>
      <c r="GW139" s="13">
        <v>16</v>
      </c>
      <c r="GX139" s="13">
        <v>6</v>
      </c>
      <c r="GY139" s="13">
        <v>10</v>
      </c>
      <c r="GZ139" s="13">
        <v>16</v>
      </c>
      <c r="HA139" s="13">
        <v>7</v>
      </c>
      <c r="HB139" s="13">
        <v>5</v>
      </c>
      <c r="HC139" s="13">
        <v>12</v>
      </c>
      <c r="HD139" s="13">
        <v>11</v>
      </c>
      <c r="HE139" s="13">
        <v>7</v>
      </c>
      <c r="HF139" s="13">
        <v>7</v>
      </c>
      <c r="HG139" s="13">
        <v>14</v>
      </c>
      <c r="HH139" s="13">
        <v>7</v>
      </c>
      <c r="HI139" s="13">
        <v>12</v>
      </c>
      <c r="HJ139" s="13">
        <v>18</v>
      </c>
      <c r="HK139" s="13">
        <v>7</v>
      </c>
      <c r="HL139" s="13">
        <v>13</v>
      </c>
      <c r="HM139" s="13">
        <v>6</v>
      </c>
      <c r="HN139" s="13">
        <v>8</v>
      </c>
      <c r="HO139" s="13">
        <v>7</v>
      </c>
      <c r="HP139" s="13">
        <v>9</v>
      </c>
      <c r="HQ139" s="13">
        <v>2</v>
      </c>
      <c r="HR139" s="13">
        <v>7</v>
      </c>
      <c r="HS139" s="13">
        <v>7</v>
      </c>
      <c r="HT139" s="13">
        <v>7</v>
      </c>
      <c r="HU139" s="13">
        <v>6</v>
      </c>
      <c r="HV139" s="13">
        <v>7</v>
      </c>
      <c r="HW139" s="13">
        <v>7</v>
      </c>
      <c r="HX139" s="13">
        <v>7</v>
      </c>
      <c r="HY139" s="13">
        <v>3</v>
      </c>
      <c r="HZ139" s="13">
        <v>5</v>
      </c>
      <c r="IA139" s="13">
        <v>3</v>
      </c>
      <c r="IB139" s="13">
        <v>3</v>
      </c>
      <c r="IC139" s="13">
        <v>6</v>
      </c>
      <c r="ID139" s="13">
        <v>3</v>
      </c>
      <c r="IE139" s="13">
        <v>3</v>
      </c>
      <c r="IF139" s="13">
        <v>5</v>
      </c>
      <c r="IG139" s="13">
        <v>6</v>
      </c>
      <c r="IH139" s="13">
        <v>3</v>
      </c>
      <c r="II139" s="13">
        <v>6</v>
      </c>
      <c r="IJ139" s="13">
        <v>2</v>
      </c>
      <c r="IK139" s="13">
        <v>2</v>
      </c>
      <c r="IL139" s="13">
        <v>4</v>
      </c>
      <c r="IM139" s="13">
        <v>3</v>
      </c>
      <c r="IN139" s="13"/>
      <c r="IO139" s="13">
        <v>3</v>
      </c>
      <c r="IP139" s="13">
        <v>1</v>
      </c>
      <c r="IQ139" s="13">
        <v>2</v>
      </c>
      <c r="IR139" s="13">
        <v>2</v>
      </c>
      <c r="IS139" s="13">
        <v>1</v>
      </c>
      <c r="IT139" s="13">
        <v>1</v>
      </c>
      <c r="IU139" s="13">
        <v>2</v>
      </c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57">
        <v>681</v>
      </c>
      <c r="JJ139" s="13"/>
      <c r="JK139" s="13">
        <v>1</v>
      </c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>
        <v>1</v>
      </c>
      <c r="KJ139" s="13"/>
      <c r="KK139" s="13"/>
      <c r="KL139" s="13"/>
      <c r="KM139" s="13"/>
      <c r="KN139" s="13">
        <v>1</v>
      </c>
      <c r="KO139" s="13">
        <v>4</v>
      </c>
      <c r="KP139" s="13">
        <v>1</v>
      </c>
      <c r="KQ139" s="13">
        <v>1</v>
      </c>
      <c r="KR139" s="13">
        <v>1</v>
      </c>
      <c r="KS139" s="13">
        <v>1</v>
      </c>
      <c r="KT139" s="13">
        <v>1</v>
      </c>
      <c r="KU139" s="13">
        <v>1</v>
      </c>
      <c r="KV139" s="13">
        <v>1</v>
      </c>
      <c r="KW139" s="13"/>
      <c r="KX139" s="13">
        <v>1</v>
      </c>
      <c r="KY139" s="13">
        <v>3</v>
      </c>
      <c r="KZ139" s="13"/>
      <c r="LA139" s="13">
        <v>2</v>
      </c>
      <c r="LB139" s="13"/>
      <c r="LC139" s="13"/>
      <c r="LD139" s="13"/>
      <c r="LE139" s="13"/>
      <c r="LF139" s="13">
        <v>1</v>
      </c>
      <c r="LG139" s="13"/>
      <c r="LH139" s="13"/>
      <c r="LI139" s="13">
        <v>2</v>
      </c>
      <c r="LJ139" s="13">
        <v>1</v>
      </c>
      <c r="LK139" s="13"/>
      <c r="LL139" s="13"/>
      <c r="LM139" s="13">
        <v>1</v>
      </c>
      <c r="LN139" s="13"/>
      <c r="LO139" s="13"/>
      <c r="LP139" s="13"/>
      <c r="LQ139" s="13"/>
      <c r="LR139" s="13"/>
      <c r="LS139" s="13"/>
      <c r="LT139" s="13"/>
      <c r="LU139" s="13"/>
      <c r="LV139" s="13">
        <v>2</v>
      </c>
      <c r="LW139" s="13">
        <v>1</v>
      </c>
      <c r="LX139" s="13"/>
      <c r="LY139" s="13"/>
      <c r="LZ139" s="13">
        <v>1</v>
      </c>
      <c r="MA139" s="13">
        <v>1</v>
      </c>
      <c r="MB139" s="13"/>
      <c r="MC139" s="13"/>
      <c r="MD139" s="13"/>
      <c r="ME139" s="13">
        <v>2</v>
      </c>
      <c r="MF139" s="13"/>
      <c r="MG139" s="13"/>
      <c r="MH139" s="13"/>
      <c r="MI139" s="13"/>
      <c r="MJ139" s="13"/>
      <c r="MK139" s="13"/>
      <c r="ML139" s="13"/>
      <c r="MM139" s="13">
        <v>1</v>
      </c>
      <c r="MN139" s="13"/>
      <c r="MO139" s="13"/>
      <c r="MP139" s="13"/>
      <c r="MQ139" s="13">
        <v>1</v>
      </c>
      <c r="MR139" s="13"/>
      <c r="MS139" s="13"/>
      <c r="MT139" s="13"/>
      <c r="MU139" s="13"/>
      <c r="MV139" s="13">
        <v>1</v>
      </c>
      <c r="MW139" s="13"/>
      <c r="MX139" s="13">
        <v>1</v>
      </c>
      <c r="MY139" s="13">
        <v>1</v>
      </c>
      <c r="MZ139" s="13">
        <v>1</v>
      </c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57">
        <v>38</v>
      </c>
      <c r="NO139" s="13">
        <v>719</v>
      </c>
    </row>
    <row r="140" spans="1:379">
      <c r="A140" s="8" t="s">
        <v>215</v>
      </c>
      <c r="B140" s="235">
        <f t="shared" si="190"/>
        <v>86</v>
      </c>
      <c r="C140" s="235">
        <f t="shared" si="191"/>
        <v>71</v>
      </c>
      <c r="D140" s="235">
        <f t="shared" si="192"/>
        <v>136</v>
      </c>
      <c r="E140" s="235">
        <f t="shared" si="193"/>
        <v>129</v>
      </c>
      <c r="F140" s="235">
        <f t="shared" si="194"/>
        <v>229</v>
      </c>
      <c r="G140" s="235">
        <f t="shared" si="195"/>
        <v>228</v>
      </c>
      <c r="H140" s="235">
        <f t="shared" si="196"/>
        <v>220</v>
      </c>
      <c r="I140" s="235">
        <f t="shared" si="197"/>
        <v>235</v>
      </c>
      <c r="J140" s="235">
        <f t="shared" si="198"/>
        <v>190</v>
      </c>
      <c r="K140" s="235">
        <f t="shared" si="199"/>
        <v>226</v>
      </c>
      <c r="L140" s="235">
        <f t="shared" si="200"/>
        <v>133</v>
      </c>
      <c r="M140" s="235">
        <f t="shared" si="201"/>
        <v>139</v>
      </c>
      <c r="N140" s="235">
        <f t="shared" si="202"/>
        <v>87</v>
      </c>
      <c r="O140" s="235">
        <f t="shared" si="203"/>
        <v>88</v>
      </c>
      <c r="P140" s="235">
        <f t="shared" si="204"/>
        <v>55</v>
      </c>
      <c r="Q140" s="235">
        <f t="shared" si="205"/>
        <v>52</v>
      </c>
      <c r="R140" s="235">
        <f t="shared" si="206"/>
        <v>25</v>
      </c>
      <c r="S140" s="235">
        <f t="shared" si="207"/>
        <v>37</v>
      </c>
      <c r="T140" s="235">
        <f t="shared" si="208"/>
        <v>4</v>
      </c>
      <c r="U140" s="235">
        <f t="shared" si="209"/>
        <v>20</v>
      </c>
      <c r="W140" s="16" t="s">
        <v>145</v>
      </c>
      <c r="X140" s="616">
        <f t="shared" si="169"/>
        <v>6</v>
      </c>
      <c r="Y140" s="616">
        <f t="shared" si="170"/>
        <v>4</v>
      </c>
      <c r="Z140" s="616">
        <f t="shared" si="171"/>
        <v>26</v>
      </c>
      <c r="AA140" s="616">
        <f t="shared" si="172"/>
        <v>25</v>
      </c>
      <c r="AB140" s="616">
        <f t="shared" si="173"/>
        <v>69</v>
      </c>
      <c r="AC140" s="616">
        <f t="shared" si="174"/>
        <v>84</v>
      </c>
      <c r="AD140" s="616">
        <f t="shared" si="175"/>
        <v>74</v>
      </c>
      <c r="AE140" s="616">
        <f t="shared" si="176"/>
        <v>61</v>
      </c>
      <c r="AF140" s="616">
        <f t="shared" si="177"/>
        <v>42</v>
      </c>
      <c r="AG140" s="616">
        <f t="shared" si="178"/>
        <v>56</v>
      </c>
      <c r="AH140" s="616">
        <f t="shared" si="179"/>
        <v>56</v>
      </c>
      <c r="AI140" s="616">
        <f t="shared" si="180"/>
        <v>43</v>
      </c>
      <c r="AJ140" s="616">
        <f t="shared" si="181"/>
        <v>22</v>
      </c>
      <c r="AK140" s="616">
        <f t="shared" si="182"/>
        <v>25</v>
      </c>
      <c r="AL140" s="616">
        <f t="shared" si="183"/>
        <v>4</v>
      </c>
      <c r="AM140" s="616">
        <f t="shared" si="184"/>
        <v>9</v>
      </c>
      <c r="AN140" s="616">
        <f t="shared" si="185"/>
        <v>6</v>
      </c>
      <c r="AO140" s="616">
        <f t="shared" si="186"/>
        <v>7</v>
      </c>
      <c r="AP140" s="616">
        <f t="shared" si="187"/>
        <v>3</v>
      </c>
      <c r="AQ140" s="616">
        <f t="shared" si="188"/>
        <v>2</v>
      </c>
      <c r="AR140" s="616">
        <f t="shared" si="189"/>
        <v>53</v>
      </c>
      <c r="AT140" s="16" t="s">
        <v>145</v>
      </c>
      <c r="AU140" s="13"/>
      <c r="AV140" s="13"/>
      <c r="AW140" s="13"/>
      <c r="AX140" s="13"/>
      <c r="AY140" s="13">
        <v>1</v>
      </c>
      <c r="AZ140" s="13">
        <v>1</v>
      </c>
      <c r="BA140" s="13">
        <v>2</v>
      </c>
      <c r="BB140" s="13"/>
      <c r="BC140" s="13"/>
      <c r="BD140" s="13"/>
      <c r="BE140" s="13"/>
      <c r="BF140" s="13">
        <v>1</v>
      </c>
      <c r="BG140" s="13">
        <v>1</v>
      </c>
      <c r="BH140" s="13"/>
      <c r="BI140" s="13">
        <v>1</v>
      </c>
      <c r="BJ140" s="13">
        <v>2</v>
      </c>
      <c r="BK140" s="13">
        <v>2</v>
      </c>
      <c r="BL140" s="13">
        <v>5</v>
      </c>
      <c r="BM140" s="13">
        <v>8</v>
      </c>
      <c r="BN140" s="13">
        <v>5</v>
      </c>
      <c r="BO140" s="13">
        <v>5</v>
      </c>
      <c r="BP140" s="13">
        <v>11</v>
      </c>
      <c r="BQ140" s="13">
        <v>4</v>
      </c>
      <c r="BR140" s="13">
        <v>10</v>
      </c>
      <c r="BS140" s="13">
        <v>9</v>
      </c>
      <c r="BT140" s="13">
        <v>7</v>
      </c>
      <c r="BU140" s="13">
        <v>8</v>
      </c>
      <c r="BV140" s="13">
        <v>11</v>
      </c>
      <c r="BW140" s="13">
        <v>9</v>
      </c>
      <c r="BX140" s="13">
        <v>10</v>
      </c>
      <c r="BY140" s="13">
        <v>8</v>
      </c>
      <c r="BZ140" s="13">
        <v>6</v>
      </c>
      <c r="CA140" s="13">
        <v>5</v>
      </c>
      <c r="CB140" s="13">
        <v>6</v>
      </c>
      <c r="CC140" s="13">
        <v>10</v>
      </c>
      <c r="CD140" s="13">
        <v>6</v>
      </c>
      <c r="CE140" s="13">
        <v>6</v>
      </c>
      <c r="CF140" s="13">
        <v>6</v>
      </c>
      <c r="CG140" s="13">
        <v>4</v>
      </c>
      <c r="CH140" s="13">
        <v>4</v>
      </c>
      <c r="CI140" s="13">
        <v>3</v>
      </c>
      <c r="CJ140" s="13">
        <v>9</v>
      </c>
      <c r="CK140" s="13">
        <v>3</v>
      </c>
      <c r="CL140" s="13">
        <v>8</v>
      </c>
      <c r="CM140" s="13">
        <v>9</v>
      </c>
      <c r="CN140" s="13">
        <v>7</v>
      </c>
      <c r="CO140" s="13">
        <v>4</v>
      </c>
      <c r="CP140" s="13">
        <v>5</v>
      </c>
      <c r="CQ140" s="13">
        <v>4</v>
      </c>
      <c r="CR140" s="13">
        <v>4</v>
      </c>
      <c r="CS140" s="13">
        <v>7</v>
      </c>
      <c r="CT140" s="13">
        <v>8</v>
      </c>
      <c r="CU140" s="13">
        <v>7</v>
      </c>
      <c r="CV140" s="13">
        <v>3</v>
      </c>
      <c r="CW140" s="13"/>
      <c r="CX140" s="13">
        <v>4</v>
      </c>
      <c r="CY140" s="13">
        <v>2</v>
      </c>
      <c r="CZ140" s="13">
        <v>3</v>
      </c>
      <c r="DA140" s="13">
        <v>4</v>
      </c>
      <c r="DB140" s="13">
        <v>5</v>
      </c>
      <c r="DC140" s="13"/>
      <c r="DD140" s="13">
        <v>4</v>
      </c>
      <c r="DE140" s="13">
        <v>3</v>
      </c>
      <c r="DF140" s="13">
        <v>5</v>
      </c>
      <c r="DG140" s="13">
        <v>2</v>
      </c>
      <c r="DH140" s="13">
        <v>3</v>
      </c>
      <c r="DI140" s="13">
        <v>3</v>
      </c>
      <c r="DJ140" s="13">
        <v>2</v>
      </c>
      <c r="DK140" s="13">
        <v>2</v>
      </c>
      <c r="DL140" s="13">
        <v>1</v>
      </c>
      <c r="DM140" s="13">
        <v>1</v>
      </c>
      <c r="DN140" s="13">
        <v>1</v>
      </c>
      <c r="DO140" s="13"/>
      <c r="DP140" s="13">
        <v>1</v>
      </c>
      <c r="DQ140" s="13">
        <v>3</v>
      </c>
      <c r="DR140" s="13">
        <v>1</v>
      </c>
      <c r="DS140" s="13">
        <v>1</v>
      </c>
      <c r="DT140" s="13">
        <v>1</v>
      </c>
      <c r="DU140" s="13"/>
      <c r="DV140" s="13"/>
      <c r="DW140" s="13"/>
      <c r="DX140" s="13">
        <v>1</v>
      </c>
      <c r="DY140" s="13">
        <v>1</v>
      </c>
      <c r="DZ140" s="13">
        <v>1</v>
      </c>
      <c r="EA140" s="13">
        <v>2</v>
      </c>
      <c r="EB140" s="13"/>
      <c r="EC140" s="13">
        <v>1</v>
      </c>
      <c r="ED140" s="13"/>
      <c r="EE140" s="13"/>
      <c r="EF140" s="13">
        <v>1</v>
      </c>
      <c r="EG140" s="13">
        <v>1</v>
      </c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>
        <v>1</v>
      </c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57">
        <v>316</v>
      </c>
      <c r="FD140" s="13">
        <v>316</v>
      </c>
      <c r="FE140" s="16" t="s">
        <v>145</v>
      </c>
      <c r="FF140" s="13">
        <v>1</v>
      </c>
      <c r="FG140" s="13"/>
      <c r="FH140" s="13"/>
      <c r="FI140" s="13">
        <v>2</v>
      </c>
      <c r="FJ140" s="13">
        <v>1</v>
      </c>
      <c r="FK140" s="13">
        <v>1</v>
      </c>
      <c r="FL140" s="13"/>
      <c r="FM140" s="13">
        <v>1</v>
      </c>
      <c r="FN140" s="13"/>
      <c r="FO140" s="13"/>
      <c r="FP140" s="13"/>
      <c r="FQ140" s="13">
        <v>2</v>
      </c>
      <c r="FR140" s="13"/>
      <c r="FS140" s="13">
        <v>2</v>
      </c>
      <c r="FT140" s="13">
        <v>2</v>
      </c>
      <c r="FU140" s="13">
        <v>5</v>
      </c>
      <c r="FV140" s="13">
        <v>4</v>
      </c>
      <c r="FW140" s="13">
        <v>4</v>
      </c>
      <c r="FX140" s="13">
        <v>2</v>
      </c>
      <c r="FY140" s="13">
        <v>5</v>
      </c>
      <c r="FZ140" s="13">
        <v>3</v>
      </c>
      <c r="GA140" s="13">
        <v>9</v>
      </c>
      <c r="GB140" s="13">
        <v>4</v>
      </c>
      <c r="GC140" s="13">
        <v>7</v>
      </c>
      <c r="GD140" s="13">
        <v>2</v>
      </c>
      <c r="GE140" s="13">
        <v>11</v>
      </c>
      <c r="GF140" s="13">
        <v>9</v>
      </c>
      <c r="GG140" s="13">
        <v>9</v>
      </c>
      <c r="GH140" s="13">
        <v>8</v>
      </c>
      <c r="GI140" s="13">
        <v>7</v>
      </c>
      <c r="GJ140" s="13">
        <v>5</v>
      </c>
      <c r="GK140" s="13">
        <v>5</v>
      </c>
      <c r="GL140" s="13">
        <v>10</v>
      </c>
      <c r="GM140" s="13">
        <v>9</v>
      </c>
      <c r="GN140" s="13">
        <v>4</v>
      </c>
      <c r="GO140" s="13">
        <v>3</v>
      </c>
      <c r="GP140" s="13">
        <v>11</v>
      </c>
      <c r="GQ140" s="13">
        <v>10</v>
      </c>
      <c r="GR140" s="13">
        <v>7</v>
      </c>
      <c r="GS140" s="13">
        <v>10</v>
      </c>
      <c r="GT140" s="13">
        <v>8</v>
      </c>
      <c r="GU140" s="13">
        <v>4</v>
      </c>
      <c r="GV140" s="13">
        <v>6</v>
      </c>
      <c r="GW140" s="13">
        <v>4</v>
      </c>
      <c r="GX140" s="13">
        <v>7</v>
      </c>
      <c r="GY140" s="13">
        <v>2</v>
      </c>
      <c r="GZ140" s="13">
        <v>1</v>
      </c>
      <c r="HA140" s="13">
        <v>4</v>
      </c>
      <c r="HB140" s="13">
        <v>3</v>
      </c>
      <c r="HC140" s="13">
        <v>3</v>
      </c>
      <c r="HD140" s="13">
        <v>7</v>
      </c>
      <c r="HE140" s="13">
        <v>2</v>
      </c>
      <c r="HF140" s="13">
        <v>9</v>
      </c>
      <c r="HG140" s="13">
        <v>8</v>
      </c>
      <c r="HH140" s="13">
        <v>4</v>
      </c>
      <c r="HI140" s="13">
        <v>9</v>
      </c>
      <c r="HJ140" s="13">
        <v>5</v>
      </c>
      <c r="HK140" s="13">
        <v>3</v>
      </c>
      <c r="HL140" s="13">
        <v>3</v>
      </c>
      <c r="HM140" s="13">
        <v>6</v>
      </c>
      <c r="HN140" s="13">
        <v>3</v>
      </c>
      <c r="HO140" s="13">
        <v>1</v>
      </c>
      <c r="HP140" s="13">
        <v>3</v>
      </c>
      <c r="HQ140" s="13">
        <v>1</v>
      </c>
      <c r="HR140" s="13">
        <v>2</v>
      </c>
      <c r="HS140" s="13">
        <v>4</v>
      </c>
      <c r="HT140" s="13">
        <v>2</v>
      </c>
      <c r="HU140" s="13">
        <v>2</v>
      </c>
      <c r="HV140" s="13">
        <v>1</v>
      </c>
      <c r="HW140" s="13">
        <v>3</v>
      </c>
      <c r="HX140" s="13"/>
      <c r="HY140" s="13">
        <v>1</v>
      </c>
      <c r="HZ140" s="13"/>
      <c r="IA140" s="13"/>
      <c r="IB140" s="13"/>
      <c r="IC140" s="13"/>
      <c r="ID140" s="13"/>
      <c r="IE140" s="13"/>
      <c r="IF140" s="13">
        <v>1</v>
      </c>
      <c r="IG140" s="13">
        <v>2</v>
      </c>
      <c r="IH140" s="13">
        <v>1</v>
      </c>
      <c r="II140" s="13">
        <v>2</v>
      </c>
      <c r="IJ140" s="13"/>
      <c r="IK140" s="13">
        <v>1</v>
      </c>
      <c r="IL140" s="13">
        <v>1</v>
      </c>
      <c r="IM140" s="13"/>
      <c r="IN140" s="13"/>
      <c r="IO140" s="13"/>
      <c r="IP140" s="13">
        <v>1</v>
      </c>
      <c r="IQ140" s="13"/>
      <c r="IR140" s="13">
        <v>1</v>
      </c>
      <c r="IS140" s="13"/>
      <c r="IT140" s="13"/>
      <c r="IU140" s="13">
        <v>1</v>
      </c>
      <c r="IV140" s="13"/>
      <c r="IW140" s="13"/>
      <c r="IX140" s="13"/>
      <c r="IY140" s="13">
        <v>1</v>
      </c>
      <c r="IZ140" s="13"/>
      <c r="JA140" s="13"/>
      <c r="JB140" s="13"/>
      <c r="JC140" s="13"/>
      <c r="JD140" s="13"/>
      <c r="JE140" s="13"/>
      <c r="JF140" s="13"/>
      <c r="JG140" s="13"/>
      <c r="JH140" s="13"/>
      <c r="JI140" s="57">
        <v>308</v>
      </c>
      <c r="JJ140" s="13"/>
      <c r="JK140" s="13"/>
      <c r="JL140" s="13"/>
      <c r="JM140" s="13"/>
      <c r="JN140" s="13"/>
      <c r="JO140" s="13">
        <v>1</v>
      </c>
      <c r="JP140" s="13">
        <v>2</v>
      </c>
      <c r="JQ140" s="13">
        <v>3</v>
      </c>
      <c r="JR140" s="13">
        <v>1</v>
      </c>
      <c r="JS140" s="13">
        <v>1</v>
      </c>
      <c r="JT140" s="13">
        <v>3</v>
      </c>
      <c r="JU140" s="13">
        <v>1</v>
      </c>
      <c r="JV140" s="13">
        <v>7</v>
      </c>
      <c r="JW140" s="13">
        <v>2</v>
      </c>
      <c r="JX140" s="13"/>
      <c r="JY140" s="13"/>
      <c r="JZ140" s="13"/>
      <c r="KA140" s="13">
        <v>2</v>
      </c>
      <c r="KB140" s="13">
        <v>8</v>
      </c>
      <c r="KC140" s="13"/>
      <c r="KD140" s="13">
        <v>2</v>
      </c>
      <c r="KE140" s="13">
        <v>1</v>
      </c>
      <c r="KF140" s="13">
        <v>2</v>
      </c>
      <c r="KG140" s="13">
        <v>1</v>
      </c>
      <c r="KH140" s="13"/>
      <c r="KI140" s="13"/>
      <c r="KJ140" s="13">
        <v>1</v>
      </c>
      <c r="KK140" s="13">
        <v>1</v>
      </c>
      <c r="KL140" s="13">
        <v>1</v>
      </c>
      <c r="KM140" s="13">
        <v>1</v>
      </c>
      <c r="KN140" s="13">
        <v>1</v>
      </c>
      <c r="KO140" s="13"/>
      <c r="KP140" s="13"/>
      <c r="KQ140" s="13">
        <v>2</v>
      </c>
      <c r="KR140" s="13">
        <v>1</v>
      </c>
      <c r="KS140" s="13"/>
      <c r="KT140" s="13">
        <v>1</v>
      </c>
      <c r="KU140" s="13"/>
      <c r="KV140" s="13"/>
      <c r="KW140" s="13"/>
      <c r="KX140" s="13"/>
      <c r="KY140" s="13"/>
      <c r="KZ140" s="13"/>
      <c r="LA140" s="13">
        <v>1</v>
      </c>
      <c r="LB140" s="13">
        <v>1</v>
      </c>
      <c r="LC140" s="13"/>
      <c r="LD140" s="13"/>
      <c r="LE140" s="13"/>
      <c r="LF140" s="13">
        <v>1</v>
      </c>
      <c r="LG140" s="13"/>
      <c r="LH140" s="13"/>
      <c r="LI140" s="13"/>
      <c r="LJ140" s="13"/>
      <c r="LK140" s="13"/>
      <c r="LL140" s="13">
        <v>1</v>
      </c>
      <c r="LM140" s="13"/>
      <c r="LN140" s="13">
        <v>1</v>
      </c>
      <c r="LO140" s="13"/>
      <c r="LP140" s="13">
        <v>1</v>
      </c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>
        <v>1</v>
      </c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57">
        <v>53</v>
      </c>
      <c r="NO140" s="13">
        <v>361</v>
      </c>
    </row>
    <row r="141" spans="1:379">
      <c r="A141" s="8" t="s">
        <v>152</v>
      </c>
      <c r="B141" s="235">
        <f t="shared" si="190"/>
        <v>23</v>
      </c>
      <c r="C141" s="235">
        <f t="shared" si="191"/>
        <v>24</v>
      </c>
      <c r="D141" s="235">
        <f t="shared" si="192"/>
        <v>80</v>
      </c>
      <c r="E141" s="235">
        <f t="shared" si="193"/>
        <v>118</v>
      </c>
      <c r="F141" s="235">
        <f t="shared" si="194"/>
        <v>204</v>
      </c>
      <c r="G141" s="235">
        <f t="shared" si="195"/>
        <v>220</v>
      </c>
      <c r="H141" s="235">
        <f t="shared" si="196"/>
        <v>230</v>
      </c>
      <c r="I141" s="235">
        <f t="shared" si="197"/>
        <v>283</v>
      </c>
      <c r="J141" s="235">
        <f t="shared" si="198"/>
        <v>217</v>
      </c>
      <c r="K141" s="235">
        <f t="shared" si="199"/>
        <v>198</v>
      </c>
      <c r="L141" s="235">
        <f t="shared" si="200"/>
        <v>144</v>
      </c>
      <c r="M141" s="235">
        <f t="shared" si="201"/>
        <v>171</v>
      </c>
      <c r="N141" s="235">
        <f t="shared" si="202"/>
        <v>105</v>
      </c>
      <c r="O141" s="235">
        <f t="shared" si="203"/>
        <v>92</v>
      </c>
      <c r="P141" s="235">
        <f t="shared" si="204"/>
        <v>56</v>
      </c>
      <c r="Q141" s="235">
        <f t="shared" si="205"/>
        <v>55</v>
      </c>
      <c r="R141" s="235">
        <f t="shared" si="206"/>
        <v>20</v>
      </c>
      <c r="S141" s="235">
        <f t="shared" si="207"/>
        <v>29</v>
      </c>
      <c r="T141" s="235">
        <f t="shared" si="208"/>
        <v>3</v>
      </c>
      <c r="U141" s="235">
        <f t="shared" si="209"/>
        <v>10</v>
      </c>
      <c r="W141" s="16" t="s">
        <v>146</v>
      </c>
      <c r="X141" s="616">
        <f t="shared" si="169"/>
        <v>986</v>
      </c>
      <c r="Y141" s="616">
        <f t="shared" si="170"/>
        <v>924</v>
      </c>
      <c r="Z141" s="616">
        <f t="shared" si="171"/>
        <v>2414</v>
      </c>
      <c r="AA141" s="616">
        <f t="shared" si="172"/>
        <v>2760</v>
      </c>
      <c r="AB141" s="616">
        <f t="shared" si="173"/>
        <v>8414</v>
      </c>
      <c r="AC141" s="616">
        <f t="shared" si="174"/>
        <v>8318</v>
      </c>
      <c r="AD141" s="616">
        <f t="shared" si="175"/>
        <v>9349</v>
      </c>
      <c r="AE141" s="616">
        <f t="shared" si="176"/>
        <v>8807</v>
      </c>
      <c r="AF141" s="616">
        <f t="shared" si="177"/>
        <v>7818</v>
      </c>
      <c r="AG141" s="616">
        <f t="shared" si="178"/>
        <v>7554</v>
      </c>
      <c r="AH141" s="616">
        <f t="shared" si="179"/>
        <v>5253</v>
      </c>
      <c r="AI141" s="616">
        <f t="shared" si="180"/>
        <v>5390</v>
      </c>
      <c r="AJ141" s="616">
        <f t="shared" si="181"/>
        <v>2937</v>
      </c>
      <c r="AK141" s="616">
        <f t="shared" si="182"/>
        <v>2797</v>
      </c>
      <c r="AL141" s="616">
        <f t="shared" si="183"/>
        <v>1366</v>
      </c>
      <c r="AM141" s="616">
        <f t="shared" si="184"/>
        <v>1348</v>
      </c>
      <c r="AN141" s="616">
        <f t="shared" si="185"/>
        <v>498</v>
      </c>
      <c r="AO141" s="616">
        <f t="shared" si="186"/>
        <v>633</v>
      </c>
      <c r="AP141" s="616">
        <f t="shared" si="187"/>
        <v>75</v>
      </c>
      <c r="AQ141" s="616">
        <f t="shared" si="188"/>
        <v>221</v>
      </c>
      <c r="AR141" s="616">
        <f t="shared" si="189"/>
        <v>965</v>
      </c>
      <c r="AT141" s="16" t="s">
        <v>146</v>
      </c>
      <c r="AU141" s="13">
        <v>40</v>
      </c>
      <c r="AV141" s="13">
        <v>118</v>
      </c>
      <c r="AW141" s="13">
        <v>124</v>
      </c>
      <c r="AX141" s="13">
        <v>118</v>
      </c>
      <c r="AY141" s="13">
        <v>99</v>
      </c>
      <c r="AZ141" s="13">
        <v>83</v>
      </c>
      <c r="BA141" s="13">
        <v>70</v>
      </c>
      <c r="BB141" s="13">
        <v>90</v>
      </c>
      <c r="BC141" s="13">
        <v>96</v>
      </c>
      <c r="BD141" s="13">
        <v>86</v>
      </c>
      <c r="BE141" s="13">
        <v>132</v>
      </c>
      <c r="BF141" s="13">
        <v>122</v>
      </c>
      <c r="BG141" s="13">
        <v>147</v>
      </c>
      <c r="BH141" s="13">
        <v>156</v>
      </c>
      <c r="BI141" s="13">
        <v>226</v>
      </c>
      <c r="BJ141" s="13">
        <v>229</v>
      </c>
      <c r="BK141" s="13">
        <v>334</v>
      </c>
      <c r="BL141" s="13">
        <v>365</v>
      </c>
      <c r="BM141" s="13">
        <v>494</v>
      </c>
      <c r="BN141" s="13">
        <v>555</v>
      </c>
      <c r="BO141" s="13">
        <v>612</v>
      </c>
      <c r="BP141" s="13">
        <v>704</v>
      </c>
      <c r="BQ141" s="13">
        <v>740</v>
      </c>
      <c r="BR141" s="13">
        <v>762</v>
      </c>
      <c r="BS141" s="13">
        <v>844</v>
      </c>
      <c r="BT141" s="13">
        <v>878</v>
      </c>
      <c r="BU141" s="13">
        <v>942</v>
      </c>
      <c r="BV141" s="13">
        <v>954</v>
      </c>
      <c r="BW141" s="13">
        <v>927</v>
      </c>
      <c r="BX141" s="13">
        <v>955</v>
      </c>
      <c r="BY141" s="13">
        <v>997</v>
      </c>
      <c r="BZ141" s="13">
        <v>904</v>
      </c>
      <c r="CA141" s="13">
        <v>969</v>
      </c>
      <c r="CB141" s="13">
        <v>836</v>
      </c>
      <c r="CC141" s="13">
        <v>870</v>
      </c>
      <c r="CD141" s="13">
        <v>864</v>
      </c>
      <c r="CE141" s="13">
        <v>777</v>
      </c>
      <c r="CF141" s="13">
        <v>812</v>
      </c>
      <c r="CG141" s="13">
        <v>885</v>
      </c>
      <c r="CH141" s="13">
        <v>893</v>
      </c>
      <c r="CI141" s="13">
        <v>863</v>
      </c>
      <c r="CJ141" s="13">
        <v>867</v>
      </c>
      <c r="CK141" s="13">
        <v>786</v>
      </c>
      <c r="CL141" s="13">
        <v>778</v>
      </c>
      <c r="CM141" s="13">
        <v>791</v>
      </c>
      <c r="CN141" s="13">
        <v>738</v>
      </c>
      <c r="CO141" s="13">
        <v>679</v>
      </c>
      <c r="CP141" s="13">
        <v>670</v>
      </c>
      <c r="CQ141" s="13">
        <v>673</v>
      </c>
      <c r="CR141" s="13">
        <v>709</v>
      </c>
      <c r="CS141" s="13">
        <v>702</v>
      </c>
      <c r="CT141" s="13">
        <v>639</v>
      </c>
      <c r="CU141" s="13">
        <v>550</v>
      </c>
      <c r="CV141" s="13">
        <v>565</v>
      </c>
      <c r="CW141" s="13">
        <v>545</v>
      </c>
      <c r="CX141" s="13">
        <v>468</v>
      </c>
      <c r="CY141" s="13">
        <v>525</v>
      </c>
      <c r="CZ141" s="13">
        <v>465</v>
      </c>
      <c r="DA141" s="13">
        <v>523</v>
      </c>
      <c r="DB141" s="13">
        <v>408</v>
      </c>
      <c r="DC141" s="13">
        <v>389</v>
      </c>
      <c r="DD141" s="13">
        <v>370</v>
      </c>
      <c r="DE141" s="13">
        <v>341</v>
      </c>
      <c r="DF141" s="13">
        <v>273</v>
      </c>
      <c r="DG141" s="13">
        <v>265</v>
      </c>
      <c r="DH141" s="13">
        <v>246</v>
      </c>
      <c r="DI141" s="13">
        <v>238</v>
      </c>
      <c r="DJ141" s="13">
        <v>249</v>
      </c>
      <c r="DK141" s="13">
        <v>219</v>
      </c>
      <c r="DL141" s="13">
        <v>207</v>
      </c>
      <c r="DM141" s="13">
        <v>190</v>
      </c>
      <c r="DN141" s="13">
        <v>172</v>
      </c>
      <c r="DO141" s="13">
        <v>150</v>
      </c>
      <c r="DP141" s="13">
        <v>132</v>
      </c>
      <c r="DQ141" s="13">
        <v>158</v>
      </c>
      <c r="DR141" s="13">
        <v>130</v>
      </c>
      <c r="DS141" s="13">
        <v>114</v>
      </c>
      <c r="DT141" s="13">
        <v>100</v>
      </c>
      <c r="DU141" s="13">
        <v>107</v>
      </c>
      <c r="DV141" s="13">
        <v>95</v>
      </c>
      <c r="DW141" s="13">
        <v>92</v>
      </c>
      <c r="DX141" s="13">
        <v>95</v>
      </c>
      <c r="DY141" s="13">
        <v>77</v>
      </c>
      <c r="DZ141" s="13">
        <v>57</v>
      </c>
      <c r="EA141" s="13">
        <v>65</v>
      </c>
      <c r="EB141" s="13">
        <v>44</v>
      </c>
      <c r="EC141" s="13">
        <v>51</v>
      </c>
      <c r="ED141" s="13">
        <v>58</v>
      </c>
      <c r="EE141" s="13">
        <v>42</v>
      </c>
      <c r="EF141" s="13">
        <v>52</v>
      </c>
      <c r="EG141" s="13">
        <v>41</v>
      </c>
      <c r="EH141" s="13">
        <v>38</v>
      </c>
      <c r="EI141" s="13">
        <v>40</v>
      </c>
      <c r="EJ141" s="13">
        <v>28</v>
      </c>
      <c r="EK141" s="13">
        <v>20</v>
      </c>
      <c r="EL141" s="13">
        <v>13</v>
      </c>
      <c r="EM141" s="13">
        <v>11</v>
      </c>
      <c r="EN141" s="13">
        <v>9</v>
      </c>
      <c r="EO141" s="13">
        <v>7</v>
      </c>
      <c r="EP141" s="13">
        <v>4</v>
      </c>
      <c r="EQ141" s="13">
        <v>5</v>
      </c>
      <c r="ER141" s="13">
        <v>1</v>
      </c>
      <c r="ES141" s="13">
        <v>1</v>
      </c>
      <c r="ET141" s="13">
        <v>2</v>
      </c>
      <c r="EU141" s="13"/>
      <c r="EV141" s="13"/>
      <c r="EW141" s="13">
        <v>1</v>
      </c>
      <c r="EX141" s="13"/>
      <c r="EY141" s="13"/>
      <c r="EZ141" s="13"/>
      <c r="FA141" s="13"/>
      <c r="FB141" s="13"/>
      <c r="FC141" s="57">
        <v>38752</v>
      </c>
      <c r="FD141" s="13">
        <v>38752</v>
      </c>
      <c r="FE141" s="16" t="s">
        <v>146</v>
      </c>
      <c r="FF141" s="13">
        <v>45</v>
      </c>
      <c r="FG141" s="13">
        <v>137</v>
      </c>
      <c r="FH141" s="13">
        <v>142</v>
      </c>
      <c r="FI141" s="13">
        <v>106</v>
      </c>
      <c r="FJ141" s="13">
        <v>99</v>
      </c>
      <c r="FK141" s="13">
        <v>77</v>
      </c>
      <c r="FL141" s="13">
        <v>91</v>
      </c>
      <c r="FM141" s="13">
        <v>104</v>
      </c>
      <c r="FN141" s="13">
        <v>83</v>
      </c>
      <c r="FO141" s="13">
        <v>102</v>
      </c>
      <c r="FP141" s="13">
        <v>129</v>
      </c>
      <c r="FQ141" s="13">
        <v>112</v>
      </c>
      <c r="FR141" s="13">
        <v>139</v>
      </c>
      <c r="FS141" s="13">
        <v>149</v>
      </c>
      <c r="FT141" s="13">
        <v>148</v>
      </c>
      <c r="FU141" s="13">
        <v>216</v>
      </c>
      <c r="FV141" s="13">
        <v>269</v>
      </c>
      <c r="FW141" s="13">
        <v>341</v>
      </c>
      <c r="FX141" s="13">
        <v>448</v>
      </c>
      <c r="FY141" s="13">
        <v>463</v>
      </c>
      <c r="FZ141" s="13">
        <v>600</v>
      </c>
      <c r="GA141" s="13">
        <v>622</v>
      </c>
      <c r="GB141" s="13">
        <v>736</v>
      </c>
      <c r="GC141" s="13">
        <v>789</v>
      </c>
      <c r="GD141" s="13">
        <v>889</v>
      </c>
      <c r="GE141" s="13">
        <v>953</v>
      </c>
      <c r="GF141" s="13">
        <v>932</v>
      </c>
      <c r="GG141" s="13">
        <v>937</v>
      </c>
      <c r="GH141" s="13">
        <v>950</v>
      </c>
      <c r="GI141" s="13">
        <v>1006</v>
      </c>
      <c r="GJ141" s="13">
        <v>1013</v>
      </c>
      <c r="GK141" s="13">
        <v>998</v>
      </c>
      <c r="GL141" s="13">
        <v>949</v>
      </c>
      <c r="GM141" s="13">
        <v>991</v>
      </c>
      <c r="GN141" s="13">
        <v>952</v>
      </c>
      <c r="GO141" s="13">
        <v>927</v>
      </c>
      <c r="GP141" s="13">
        <v>843</v>
      </c>
      <c r="GQ141" s="13">
        <v>865</v>
      </c>
      <c r="GR141" s="13">
        <v>886</v>
      </c>
      <c r="GS141" s="13">
        <v>925</v>
      </c>
      <c r="GT141" s="13">
        <v>927</v>
      </c>
      <c r="GU141" s="13">
        <v>865</v>
      </c>
      <c r="GV141" s="13">
        <v>834</v>
      </c>
      <c r="GW141" s="13">
        <v>849</v>
      </c>
      <c r="GX141" s="13">
        <v>793</v>
      </c>
      <c r="GY141" s="13">
        <v>728</v>
      </c>
      <c r="GZ141" s="13">
        <v>729</v>
      </c>
      <c r="HA141" s="13">
        <v>690</v>
      </c>
      <c r="HB141" s="13">
        <v>719</v>
      </c>
      <c r="HC141" s="13">
        <v>684</v>
      </c>
      <c r="HD141" s="13">
        <v>677</v>
      </c>
      <c r="HE141" s="13">
        <v>624</v>
      </c>
      <c r="HF141" s="13">
        <v>523</v>
      </c>
      <c r="HG141" s="13">
        <v>540</v>
      </c>
      <c r="HH141" s="13">
        <v>523</v>
      </c>
      <c r="HI141" s="13">
        <v>516</v>
      </c>
      <c r="HJ141" s="13">
        <v>510</v>
      </c>
      <c r="HK141" s="13">
        <v>450</v>
      </c>
      <c r="HL141" s="13">
        <v>464</v>
      </c>
      <c r="HM141" s="13">
        <v>426</v>
      </c>
      <c r="HN141" s="13">
        <v>382</v>
      </c>
      <c r="HO141" s="13">
        <v>369</v>
      </c>
      <c r="HP141" s="13">
        <v>322</v>
      </c>
      <c r="HQ141" s="13">
        <v>333</v>
      </c>
      <c r="HR141" s="13">
        <v>333</v>
      </c>
      <c r="HS141" s="13">
        <v>272</v>
      </c>
      <c r="HT141" s="13">
        <v>279</v>
      </c>
      <c r="HU141" s="13">
        <v>239</v>
      </c>
      <c r="HV141" s="13">
        <v>209</v>
      </c>
      <c r="HW141" s="13">
        <v>199</v>
      </c>
      <c r="HX141" s="13">
        <v>197</v>
      </c>
      <c r="HY141" s="13">
        <v>171</v>
      </c>
      <c r="HZ141" s="13">
        <v>174</v>
      </c>
      <c r="IA141" s="13">
        <v>138</v>
      </c>
      <c r="IB141" s="13">
        <v>159</v>
      </c>
      <c r="IC141" s="13">
        <v>130</v>
      </c>
      <c r="ID141" s="13">
        <v>113</v>
      </c>
      <c r="IE141" s="13">
        <v>112</v>
      </c>
      <c r="IF141" s="13">
        <v>85</v>
      </c>
      <c r="IG141" s="13">
        <v>87</v>
      </c>
      <c r="IH141" s="13">
        <v>82</v>
      </c>
      <c r="II141" s="13">
        <v>74</v>
      </c>
      <c r="IJ141" s="13">
        <v>75</v>
      </c>
      <c r="IK141" s="13">
        <v>49</v>
      </c>
      <c r="IL141" s="13">
        <v>49</v>
      </c>
      <c r="IM141" s="13">
        <v>45</v>
      </c>
      <c r="IN141" s="13">
        <v>33</v>
      </c>
      <c r="IO141" s="13">
        <v>40</v>
      </c>
      <c r="IP141" s="13">
        <v>28</v>
      </c>
      <c r="IQ141" s="13">
        <v>23</v>
      </c>
      <c r="IR141" s="13">
        <v>17</v>
      </c>
      <c r="IS141" s="13">
        <v>15</v>
      </c>
      <c r="IT141" s="13">
        <v>13</v>
      </c>
      <c r="IU141" s="13">
        <v>7</v>
      </c>
      <c r="IV141" s="13">
        <v>13</v>
      </c>
      <c r="IW141" s="13">
        <v>5</v>
      </c>
      <c r="IX141" s="13">
        <v>3</v>
      </c>
      <c r="IY141" s="13"/>
      <c r="IZ141" s="13">
        <v>1</v>
      </c>
      <c r="JA141" s="13">
        <v>1</v>
      </c>
      <c r="JB141" s="13"/>
      <c r="JC141" s="13"/>
      <c r="JD141" s="13"/>
      <c r="JE141" s="13"/>
      <c r="JF141" s="13"/>
      <c r="JG141" s="13"/>
      <c r="JH141" s="13">
        <v>3</v>
      </c>
      <c r="JI141" s="57">
        <v>39113</v>
      </c>
      <c r="JJ141" s="13">
        <v>33</v>
      </c>
      <c r="JK141" s="13">
        <v>82</v>
      </c>
      <c r="JL141" s="13">
        <v>3</v>
      </c>
      <c r="JM141" s="13">
        <v>2</v>
      </c>
      <c r="JN141" s="13"/>
      <c r="JO141" s="13">
        <v>3</v>
      </c>
      <c r="JP141" s="13">
        <v>2</v>
      </c>
      <c r="JQ141" s="13">
        <v>1</v>
      </c>
      <c r="JR141" s="13">
        <v>1</v>
      </c>
      <c r="JS141" s="13">
        <v>2</v>
      </c>
      <c r="JT141" s="13">
        <v>7</v>
      </c>
      <c r="JU141" s="13">
        <v>4</v>
      </c>
      <c r="JV141" s="13">
        <v>6</v>
      </c>
      <c r="JW141" s="13">
        <v>3</v>
      </c>
      <c r="JX141" s="13">
        <v>5</v>
      </c>
      <c r="JY141" s="13">
        <v>12</v>
      </c>
      <c r="JZ141" s="13">
        <v>12</v>
      </c>
      <c r="KA141" s="13">
        <v>18</v>
      </c>
      <c r="KB141" s="13">
        <v>11</v>
      </c>
      <c r="KC141" s="13">
        <v>24</v>
      </c>
      <c r="KD141" s="13">
        <v>22</v>
      </c>
      <c r="KE141" s="13">
        <v>34</v>
      </c>
      <c r="KF141" s="13">
        <v>27</v>
      </c>
      <c r="KG141" s="13">
        <v>20</v>
      </c>
      <c r="KH141" s="13">
        <v>14</v>
      </c>
      <c r="KI141" s="13">
        <v>17</v>
      </c>
      <c r="KJ141" s="13">
        <v>13</v>
      </c>
      <c r="KK141" s="13">
        <v>8</v>
      </c>
      <c r="KL141" s="13">
        <v>12</v>
      </c>
      <c r="KM141" s="13">
        <v>22</v>
      </c>
      <c r="KN141" s="13">
        <v>12</v>
      </c>
      <c r="KO141" s="13">
        <v>11</v>
      </c>
      <c r="KP141" s="13">
        <v>15</v>
      </c>
      <c r="KQ141" s="13">
        <v>20</v>
      </c>
      <c r="KR141" s="13">
        <v>21</v>
      </c>
      <c r="KS141" s="13">
        <v>24</v>
      </c>
      <c r="KT141" s="13">
        <v>12</v>
      </c>
      <c r="KU141" s="13">
        <v>9</v>
      </c>
      <c r="KV141" s="13">
        <v>12</v>
      </c>
      <c r="KW141" s="13">
        <v>8</v>
      </c>
      <c r="KX141" s="13">
        <v>11</v>
      </c>
      <c r="KY141" s="13">
        <v>9</v>
      </c>
      <c r="KZ141" s="13">
        <v>10</v>
      </c>
      <c r="LA141" s="13">
        <v>8</v>
      </c>
      <c r="LB141" s="13">
        <v>12</v>
      </c>
      <c r="LC141" s="13">
        <v>11</v>
      </c>
      <c r="LD141" s="13">
        <v>18</v>
      </c>
      <c r="LE141" s="13">
        <v>12</v>
      </c>
      <c r="LF141" s="13">
        <v>9</v>
      </c>
      <c r="LG141" s="13">
        <v>13</v>
      </c>
      <c r="LH141" s="13">
        <v>5</v>
      </c>
      <c r="LI141" s="13">
        <v>21</v>
      </c>
      <c r="LJ141" s="13">
        <v>4</v>
      </c>
      <c r="LK141" s="13">
        <v>4</v>
      </c>
      <c r="LL141" s="13">
        <v>11</v>
      </c>
      <c r="LM141" s="13">
        <v>9</v>
      </c>
      <c r="LN141" s="13">
        <v>9</v>
      </c>
      <c r="LO141" s="13">
        <v>2</v>
      </c>
      <c r="LP141" s="13">
        <v>7</v>
      </c>
      <c r="LQ141" s="13">
        <v>6</v>
      </c>
      <c r="LR141" s="13">
        <v>5</v>
      </c>
      <c r="LS141" s="13">
        <v>8</v>
      </c>
      <c r="LT141" s="13">
        <v>10</v>
      </c>
      <c r="LU141" s="13">
        <v>4</v>
      </c>
      <c r="LV141" s="13">
        <v>4</v>
      </c>
      <c r="LW141" s="13">
        <v>3</v>
      </c>
      <c r="LX141" s="13">
        <v>1</v>
      </c>
      <c r="LY141" s="13">
        <v>7</v>
      </c>
      <c r="LZ141" s="13">
        <v>5</v>
      </c>
      <c r="MA141" s="13">
        <v>4</v>
      </c>
      <c r="MB141" s="13">
        <v>3</v>
      </c>
      <c r="MC141" s="13">
        <v>3</v>
      </c>
      <c r="MD141" s="13">
        <v>5</v>
      </c>
      <c r="ME141" s="13">
        <v>5</v>
      </c>
      <c r="MF141" s="13">
        <v>3</v>
      </c>
      <c r="MG141" s="13">
        <v>3</v>
      </c>
      <c r="MH141" s="13">
        <v>4</v>
      </c>
      <c r="MI141" s="13">
        <v>1</v>
      </c>
      <c r="MJ141" s="13">
        <v>4</v>
      </c>
      <c r="MK141" s="13">
        <v>5</v>
      </c>
      <c r="ML141" s="13">
        <v>8</v>
      </c>
      <c r="MM141" s="13">
        <v>2</v>
      </c>
      <c r="MN141" s="13">
        <v>10</v>
      </c>
      <c r="MO141" s="13">
        <v>2</v>
      </c>
      <c r="MP141" s="13">
        <v>6</v>
      </c>
      <c r="MQ141" s="13">
        <v>6</v>
      </c>
      <c r="MR141" s="13">
        <v>12</v>
      </c>
      <c r="MS141" s="13">
        <v>7</v>
      </c>
      <c r="MT141" s="13">
        <v>4</v>
      </c>
      <c r="MU141" s="13">
        <v>4</v>
      </c>
      <c r="MV141" s="13">
        <v>7</v>
      </c>
      <c r="MW141" s="13">
        <v>3</v>
      </c>
      <c r="MX141" s="13">
        <v>5</v>
      </c>
      <c r="MY141" s="13">
        <v>5</v>
      </c>
      <c r="MZ141" s="13">
        <v>6</v>
      </c>
      <c r="NA141" s="13">
        <v>5</v>
      </c>
      <c r="NB141" s="13">
        <v>2</v>
      </c>
      <c r="NC141" s="13">
        <v>3</v>
      </c>
      <c r="ND141" s="13">
        <v>1</v>
      </c>
      <c r="NE141" s="13"/>
      <c r="NF141" s="13"/>
      <c r="NG141" s="13">
        <v>2</v>
      </c>
      <c r="NH141" s="13"/>
      <c r="NI141" s="13"/>
      <c r="NJ141" s="13"/>
      <c r="NK141" s="13"/>
      <c r="NL141" s="13"/>
      <c r="NM141" s="13">
        <v>20</v>
      </c>
      <c r="NN141" s="57">
        <v>962</v>
      </c>
      <c r="NO141" s="13">
        <v>40075</v>
      </c>
    </row>
    <row r="142" spans="1:379">
      <c r="A142" s="8" t="s">
        <v>153</v>
      </c>
      <c r="B142" s="235">
        <f t="shared" si="190"/>
        <v>69</v>
      </c>
      <c r="C142" s="235">
        <f t="shared" si="191"/>
        <v>57</v>
      </c>
      <c r="D142" s="235">
        <f t="shared" si="192"/>
        <v>174</v>
      </c>
      <c r="E142" s="235">
        <f t="shared" si="193"/>
        <v>187</v>
      </c>
      <c r="F142" s="235">
        <f t="shared" si="194"/>
        <v>398</v>
      </c>
      <c r="G142" s="235">
        <f t="shared" si="195"/>
        <v>454</v>
      </c>
      <c r="H142" s="235">
        <f t="shared" si="196"/>
        <v>415</v>
      </c>
      <c r="I142" s="235">
        <f t="shared" si="197"/>
        <v>480</v>
      </c>
      <c r="J142" s="235">
        <f t="shared" si="198"/>
        <v>386</v>
      </c>
      <c r="K142" s="235">
        <f t="shared" si="199"/>
        <v>442</v>
      </c>
      <c r="L142" s="235">
        <f t="shared" si="200"/>
        <v>281</v>
      </c>
      <c r="M142" s="235">
        <f t="shared" si="201"/>
        <v>325</v>
      </c>
      <c r="N142" s="235">
        <f t="shared" si="202"/>
        <v>218</v>
      </c>
      <c r="O142" s="235">
        <f t="shared" si="203"/>
        <v>190</v>
      </c>
      <c r="P142" s="235">
        <f t="shared" si="204"/>
        <v>120</v>
      </c>
      <c r="Q142" s="235">
        <f t="shared" si="205"/>
        <v>123</v>
      </c>
      <c r="R142" s="235">
        <f t="shared" si="206"/>
        <v>74</v>
      </c>
      <c r="S142" s="235">
        <f t="shared" si="207"/>
        <v>79</v>
      </c>
      <c r="T142" s="235">
        <f t="shared" si="208"/>
        <v>9</v>
      </c>
      <c r="U142" s="235">
        <f t="shared" si="209"/>
        <v>31</v>
      </c>
      <c r="W142" s="16" t="s">
        <v>147</v>
      </c>
      <c r="X142" s="616">
        <f t="shared" si="169"/>
        <v>9</v>
      </c>
      <c r="Y142" s="616">
        <f t="shared" si="170"/>
        <v>14</v>
      </c>
      <c r="Z142" s="616">
        <f t="shared" si="171"/>
        <v>100</v>
      </c>
      <c r="AA142" s="616">
        <f t="shared" si="172"/>
        <v>107</v>
      </c>
      <c r="AB142" s="616">
        <f t="shared" si="173"/>
        <v>410</v>
      </c>
      <c r="AC142" s="616">
        <f t="shared" si="174"/>
        <v>319</v>
      </c>
      <c r="AD142" s="616">
        <f t="shared" si="175"/>
        <v>509</v>
      </c>
      <c r="AE142" s="616">
        <f t="shared" si="176"/>
        <v>405</v>
      </c>
      <c r="AF142" s="616">
        <f t="shared" si="177"/>
        <v>423</v>
      </c>
      <c r="AG142" s="616">
        <f t="shared" si="178"/>
        <v>373</v>
      </c>
      <c r="AH142" s="616">
        <f t="shared" si="179"/>
        <v>298</v>
      </c>
      <c r="AI142" s="616">
        <f t="shared" si="180"/>
        <v>228</v>
      </c>
      <c r="AJ142" s="616">
        <f t="shared" si="181"/>
        <v>140</v>
      </c>
      <c r="AK142" s="616">
        <f t="shared" si="182"/>
        <v>134</v>
      </c>
      <c r="AL142" s="616">
        <f t="shared" si="183"/>
        <v>63</v>
      </c>
      <c r="AM142" s="616">
        <f t="shared" si="184"/>
        <v>57</v>
      </c>
      <c r="AN142" s="616">
        <f t="shared" si="185"/>
        <v>28</v>
      </c>
      <c r="AO142" s="616">
        <f t="shared" si="186"/>
        <v>30</v>
      </c>
      <c r="AP142" s="616">
        <f t="shared" si="187"/>
        <v>4</v>
      </c>
      <c r="AQ142" s="616">
        <f t="shared" si="188"/>
        <v>7</v>
      </c>
      <c r="AR142" s="616">
        <f t="shared" si="189"/>
        <v>8</v>
      </c>
      <c r="AT142" s="16" t="s">
        <v>147</v>
      </c>
      <c r="AU142" s="13">
        <v>2</v>
      </c>
      <c r="AV142" s="13"/>
      <c r="AW142" s="13">
        <v>2</v>
      </c>
      <c r="AX142" s="13"/>
      <c r="AY142" s="13"/>
      <c r="AZ142" s="13">
        <v>2</v>
      </c>
      <c r="BA142" s="13">
        <v>2</v>
      </c>
      <c r="BB142" s="13">
        <v>3</v>
      </c>
      <c r="BC142" s="13">
        <v>1</v>
      </c>
      <c r="BD142" s="13">
        <v>2</v>
      </c>
      <c r="BE142" s="13">
        <v>2</v>
      </c>
      <c r="BF142" s="13">
        <v>6</v>
      </c>
      <c r="BG142" s="13">
        <v>4</v>
      </c>
      <c r="BH142" s="13">
        <v>5</v>
      </c>
      <c r="BI142" s="13">
        <v>7</v>
      </c>
      <c r="BJ142" s="13">
        <v>12</v>
      </c>
      <c r="BK142" s="13">
        <v>17</v>
      </c>
      <c r="BL142" s="13">
        <v>17</v>
      </c>
      <c r="BM142" s="13">
        <v>16</v>
      </c>
      <c r="BN142" s="13">
        <v>21</v>
      </c>
      <c r="BO142" s="13">
        <v>27</v>
      </c>
      <c r="BP142" s="13">
        <v>24</v>
      </c>
      <c r="BQ142" s="13">
        <v>20</v>
      </c>
      <c r="BR142" s="13">
        <v>28</v>
      </c>
      <c r="BS142" s="13">
        <v>32</v>
      </c>
      <c r="BT142" s="13">
        <v>35</v>
      </c>
      <c r="BU142" s="13">
        <v>31</v>
      </c>
      <c r="BV142" s="13">
        <v>43</v>
      </c>
      <c r="BW142" s="13">
        <v>42</v>
      </c>
      <c r="BX142" s="13">
        <v>37</v>
      </c>
      <c r="BY142" s="13">
        <v>57</v>
      </c>
      <c r="BZ142" s="13">
        <v>47</v>
      </c>
      <c r="CA142" s="13">
        <v>50</v>
      </c>
      <c r="CB142" s="13">
        <v>37</v>
      </c>
      <c r="CC142" s="13">
        <v>35</v>
      </c>
      <c r="CD142" s="13">
        <v>27</v>
      </c>
      <c r="CE142" s="13">
        <v>34</v>
      </c>
      <c r="CF142" s="13">
        <v>46</v>
      </c>
      <c r="CG142" s="13">
        <v>33</v>
      </c>
      <c r="CH142" s="13">
        <v>39</v>
      </c>
      <c r="CI142" s="13">
        <v>55</v>
      </c>
      <c r="CJ142" s="13">
        <v>48</v>
      </c>
      <c r="CK142" s="13">
        <v>48</v>
      </c>
      <c r="CL142" s="13">
        <v>32</v>
      </c>
      <c r="CM142" s="13">
        <v>36</v>
      </c>
      <c r="CN142" s="13">
        <v>35</v>
      </c>
      <c r="CO142" s="13">
        <v>26</v>
      </c>
      <c r="CP142" s="13">
        <v>29</v>
      </c>
      <c r="CQ142" s="13">
        <v>26</v>
      </c>
      <c r="CR142" s="13">
        <v>38</v>
      </c>
      <c r="CS142" s="13">
        <v>29</v>
      </c>
      <c r="CT142" s="13">
        <v>24</v>
      </c>
      <c r="CU142" s="13">
        <v>30</v>
      </c>
      <c r="CV142" s="13">
        <v>29</v>
      </c>
      <c r="CW142" s="13">
        <v>23</v>
      </c>
      <c r="CX142" s="13">
        <v>24</v>
      </c>
      <c r="CY142" s="13">
        <v>17</v>
      </c>
      <c r="CZ142" s="13">
        <v>24</v>
      </c>
      <c r="DA142" s="13">
        <v>14</v>
      </c>
      <c r="DB142" s="13">
        <v>14</v>
      </c>
      <c r="DC142" s="13">
        <v>14</v>
      </c>
      <c r="DD142" s="13">
        <v>19</v>
      </c>
      <c r="DE142" s="13">
        <v>21</v>
      </c>
      <c r="DF142" s="13">
        <v>18</v>
      </c>
      <c r="DG142" s="13">
        <v>14</v>
      </c>
      <c r="DH142" s="13">
        <v>12</v>
      </c>
      <c r="DI142" s="13">
        <v>4</v>
      </c>
      <c r="DJ142" s="13">
        <v>11</v>
      </c>
      <c r="DK142" s="13">
        <v>7</v>
      </c>
      <c r="DL142" s="13">
        <v>14</v>
      </c>
      <c r="DM142" s="13">
        <v>15</v>
      </c>
      <c r="DN142" s="13">
        <v>4</v>
      </c>
      <c r="DO142" s="13">
        <v>6</v>
      </c>
      <c r="DP142" s="13">
        <v>2</v>
      </c>
      <c r="DQ142" s="13">
        <v>3</v>
      </c>
      <c r="DR142" s="13">
        <v>8</v>
      </c>
      <c r="DS142" s="13">
        <v>6</v>
      </c>
      <c r="DT142" s="13">
        <v>3</v>
      </c>
      <c r="DU142" s="13">
        <v>5</v>
      </c>
      <c r="DV142" s="13">
        <v>5</v>
      </c>
      <c r="DW142" s="13">
        <v>3</v>
      </c>
      <c r="DX142" s="13">
        <v>2</v>
      </c>
      <c r="DY142" s="13">
        <v>3</v>
      </c>
      <c r="DZ142" s="13">
        <v>7</v>
      </c>
      <c r="EA142" s="13">
        <v>5</v>
      </c>
      <c r="EB142" s="13">
        <v>5</v>
      </c>
      <c r="EC142" s="13">
        <v>1</v>
      </c>
      <c r="ED142" s="13">
        <v>1</v>
      </c>
      <c r="EE142" s="13">
        <v>1</v>
      </c>
      <c r="EF142" s="13">
        <v>2</v>
      </c>
      <c r="EG142" s="13">
        <v>2</v>
      </c>
      <c r="EH142" s="13">
        <v>1</v>
      </c>
      <c r="EI142" s="13">
        <v>2</v>
      </c>
      <c r="EJ142" s="13"/>
      <c r="EK142" s="13">
        <v>1</v>
      </c>
      <c r="EL142" s="13"/>
      <c r="EM142" s="13"/>
      <c r="EN142" s="13"/>
      <c r="EO142" s="13">
        <v>1</v>
      </c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57">
        <v>1674</v>
      </c>
      <c r="FD142" s="13">
        <v>1674</v>
      </c>
      <c r="FE142" s="16" t="s">
        <v>147</v>
      </c>
      <c r="FF142" s="13">
        <v>1</v>
      </c>
      <c r="FG142" s="13">
        <v>1</v>
      </c>
      <c r="FH142" s="13">
        <v>4</v>
      </c>
      <c r="FI142" s="13">
        <v>1</v>
      </c>
      <c r="FJ142" s="13"/>
      <c r="FK142" s="13"/>
      <c r="FL142" s="13"/>
      <c r="FM142" s="13">
        <v>1</v>
      </c>
      <c r="FN142" s="13"/>
      <c r="FO142" s="13">
        <v>1</v>
      </c>
      <c r="FP142" s="13"/>
      <c r="FQ142" s="13">
        <v>4</v>
      </c>
      <c r="FR142" s="13">
        <v>5</v>
      </c>
      <c r="FS142" s="13">
        <v>7</v>
      </c>
      <c r="FT142" s="13">
        <v>6</v>
      </c>
      <c r="FU142" s="13">
        <v>7</v>
      </c>
      <c r="FV142" s="13">
        <v>15</v>
      </c>
      <c r="FW142" s="13">
        <v>11</v>
      </c>
      <c r="FX142" s="13">
        <v>17</v>
      </c>
      <c r="FY142" s="13">
        <v>28</v>
      </c>
      <c r="FZ142" s="13">
        <v>30</v>
      </c>
      <c r="GA142" s="13">
        <v>27</v>
      </c>
      <c r="GB142" s="13">
        <v>27</v>
      </c>
      <c r="GC142" s="13">
        <v>41</v>
      </c>
      <c r="GD142" s="13">
        <v>35</v>
      </c>
      <c r="GE142" s="13">
        <v>43</v>
      </c>
      <c r="GF142" s="13">
        <v>52</v>
      </c>
      <c r="GG142" s="13">
        <v>54</v>
      </c>
      <c r="GH142" s="13">
        <v>48</v>
      </c>
      <c r="GI142" s="13">
        <v>53</v>
      </c>
      <c r="GJ142" s="13">
        <v>67</v>
      </c>
      <c r="GK142" s="13">
        <v>44</v>
      </c>
      <c r="GL142" s="13">
        <v>54</v>
      </c>
      <c r="GM142" s="13">
        <v>47</v>
      </c>
      <c r="GN142" s="13">
        <v>39</v>
      </c>
      <c r="GO142" s="13">
        <v>51</v>
      </c>
      <c r="GP142" s="13">
        <v>52</v>
      </c>
      <c r="GQ142" s="13">
        <v>57</v>
      </c>
      <c r="GR142" s="13">
        <v>53</v>
      </c>
      <c r="GS142" s="13">
        <v>45</v>
      </c>
      <c r="GT142" s="13">
        <v>61</v>
      </c>
      <c r="GU142" s="13">
        <v>45</v>
      </c>
      <c r="GV142" s="13">
        <v>39</v>
      </c>
      <c r="GW142" s="13">
        <v>45</v>
      </c>
      <c r="GX142" s="13">
        <v>45</v>
      </c>
      <c r="GY142" s="13">
        <v>37</v>
      </c>
      <c r="GZ142" s="13">
        <v>44</v>
      </c>
      <c r="HA142" s="13">
        <v>40</v>
      </c>
      <c r="HB142" s="13">
        <v>39</v>
      </c>
      <c r="HC142" s="13">
        <v>28</v>
      </c>
      <c r="HD142" s="13">
        <v>37</v>
      </c>
      <c r="HE142" s="13">
        <v>35</v>
      </c>
      <c r="HF142" s="13">
        <v>40</v>
      </c>
      <c r="HG142" s="13">
        <v>28</v>
      </c>
      <c r="HH142" s="13">
        <v>30</v>
      </c>
      <c r="HI142" s="13">
        <v>25</v>
      </c>
      <c r="HJ142" s="13">
        <v>29</v>
      </c>
      <c r="HK142" s="13">
        <v>25</v>
      </c>
      <c r="HL142" s="13">
        <v>17</v>
      </c>
      <c r="HM142" s="13">
        <v>32</v>
      </c>
      <c r="HN142" s="13">
        <v>14</v>
      </c>
      <c r="HO142" s="13">
        <v>16</v>
      </c>
      <c r="HP142" s="13">
        <v>18</v>
      </c>
      <c r="HQ142" s="13">
        <v>16</v>
      </c>
      <c r="HR142" s="13">
        <v>20</v>
      </c>
      <c r="HS142" s="13">
        <v>11</v>
      </c>
      <c r="HT142" s="13">
        <v>7</v>
      </c>
      <c r="HU142" s="13">
        <v>6</v>
      </c>
      <c r="HV142" s="13">
        <v>16</v>
      </c>
      <c r="HW142" s="13">
        <v>16</v>
      </c>
      <c r="HX142" s="13">
        <v>10</v>
      </c>
      <c r="HY142" s="13">
        <v>9</v>
      </c>
      <c r="HZ142" s="13">
        <v>8</v>
      </c>
      <c r="IA142" s="13">
        <v>6</v>
      </c>
      <c r="IB142" s="13">
        <v>6</v>
      </c>
      <c r="IC142" s="13">
        <v>4</v>
      </c>
      <c r="ID142" s="13">
        <v>6</v>
      </c>
      <c r="IE142" s="13">
        <v>4</v>
      </c>
      <c r="IF142" s="13">
        <v>5</v>
      </c>
      <c r="IG142" s="13">
        <v>5</v>
      </c>
      <c r="IH142" s="13">
        <v>5</v>
      </c>
      <c r="II142" s="13">
        <v>4</v>
      </c>
      <c r="IJ142" s="13">
        <v>2</v>
      </c>
      <c r="IK142" s="13">
        <v>5</v>
      </c>
      <c r="IL142" s="13">
        <v>4</v>
      </c>
      <c r="IM142" s="13">
        <v>3</v>
      </c>
      <c r="IN142" s="13">
        <v>1</v>
      </c>
      <c r="IO142" s="13">
        <v>1</v>
      </c>
      <c r="IP142" s="13">
        <v>2</v>
      </c>
      <c r="IQ142" s="13">
        <v>1</v>
      </c>
      <c r="IR142" s="13">
        <v>1</v>
      </c>
      <c r="IS142" s="13"/>
      <c r="IT142" s="13">
        <v>2</v>
      </c>
      <c r="IU142" s="13">
        <v>1</v>
      </c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57">
        <v>1984</v>
      </c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>
        <v>1</v>
      </c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>
        <v>1</v>
      </c>
      <c r="KT142" s="13"/>
      <c r="KU142" s="13"/>
      <c r="KV142" s="13"/>
      <c r="KW142" s="13">
        <v>1</v>
      </c>
      <c r="KX142" s="13"/>
      <c r="KY142" s="13">
        <v>2</v>
      </c>
      <c r="KZ142" s="13"/>
      <c r="LA142" s="13"/>
      <c r="LB142" s="13"/>
      <c r="LC142" s="13"/>
      <c r="LD142" s="13"/>
      <c r="LE142" s="13"/>
      <c r="LF142" s="13">
        <v>1</v>
      </c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>
        <v>1</v>
      </c>
      <c r="ML142" s="13"/>
      <c r="MM142" s="13"/>
      <c r="MN142" s="13"/>
      <c r="MO142" s="13">
        <v>1</v>
      </c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57">
        <v>8</v>
      </c>
      <c r="NO142" s="13">
        <v>1992</v>
      </c>
    </row>
    <row r="143" spans="1:379">
      <c r="A143" s="8" t="s">
        <v>216</v>
      </c>
      <c r="B143" s="235">
        <f t="shared" si="190"/>
        <v>17</v>
      </c>
      <c r="C143" s="235">
        <f t="shared" si="191"/>
        <v>25</v>
      </c>
      <c r="D143" s="235">
        <f t="shared" si="192"/>
        <v>54</v>
      </c>
      <c r="E143" s="235">
        <f t="shared" si="193"/>
        <v>60</v>
      </c>
      <c r="F143" s="235">
        <f t="shared" si="194"/>
        <v>71</v>
      </c>
      <c r="G143" s="235">
        <f t="shared" si="195"/>
        <v>64</v>
      </c>
      <c r="H143" s="235">
        <f t="shared" si="196"/>
        <v>86</v>
      </c>
      <c r="I143" s="235">
        <f t="shared" si="197"/>
        <v>94</v>
      </c>
      <c r="J143" s="235">
        <f t="shared" si="198"/>
        <v>78</v>
      </c>
      <c r="K143" s="235">
        <f t="shared" si="199"/>
        <v>81</v>
      </c>
      <c r="L143" s="235">
        <f t="shared" si="200"/>
        <v>57</v>
      </c>
      <c r="M143" s="235">
        <f t="shared" si="201"/>
        <v>57</v>
      </c>
      <c r="N143" s="235">
        <f t="shared" si="202"/>
        <v>33</v>
      </c>
      <c r="O143" s="235">
        <f t="shared" si="203"/>
        <v>34</v>
      </c>
      <c r="P143" s="235">
        <f t="shared" si="204"/>
        <v>18</v>
      </c>
      <c r="Q143" s="235">
        <f t="shared" si="205"/>
        <v>23</v>
      </c>
      <c r="R143" s="235">
        <f t="shared" si="206"/>
        <v>6</v>
      </c>
      <c r="S143" s="235">
        <f t="shared" si="207"/>
        <v>7</v>
      </c>
      <c r="T143" s="235">
        <f t="shared" si="208"/>
        <v>2</v>
      </c>
      <c r="U143" s="235">
        <f t="shared" si="209"/>
        <v>2</v>
      </c>
      <c r="W143" s="16" t="s">
        <v>148</v>
      </c>
      <c r="X143" s="616">
        <f t="shared" si="169"/>
        <v>25</v>
      </c>
      <c r="Y143" s="616">
        <f t="shared" si="170"/>
        <v>18</v>
      </c>
      <c r="Z143" s="616">
        <f t="shared" si="171"/>
        <v>110</v>
      </c>
      <c r="AA143" s="616">
        <f t="shared" si="172"/>
        <v>125</v>
      </c>
      <c r="AB143" s="616">
        <f t="shared" si="173"/>
        <v>234</v>
      </c>
      <c r="AC143" s="616">
        <f t="shared" si="174"/>
        <v>263</v>
      </c>
      <c r="AD143" s="616">
        <f t="shared" si="175"/>
        <v>192</v>
      </c>
      <c r="AE143" s="616">
        <f t="shared" si="176"/>
        <v>205</v>
      </c>
      <c r="AF143" s="616">
        <f t="shared" si="177"/>
        <v>186</v>
      </c>
      <c r="AG143" s="616">
        <f t="shared" si="178"/>
        <v>208</v>
      </c>
      <c r="AH143" s="616">
        <f t="shared" si="179"/>
        <v>135</v>
      </c>
      <c r="AI143" s="616">
        <f t="shared" si="180"/>
        <v>144</v>
      </c>
      <c r="AJ143" s="616">
        <f t="shared" si="181"/>
        <v>85</v>
      </c>
      <c r="AK143" s="616">
        <f t="shared" si="182"/>
        <v>83</v>
      </c>
      <c r="AL143" s="616">
        <f t="shared" si="183"/>
        <v>62</v>
      </c>
      <c r="AM143" s="616">
        <f t="shared" si="184"/>
        <v>60</v>
      </c>
      <c r="AN143" s="616">
        <f t="shared" si="185"/>
        <v>19</v>
      </c>
      <c r="AO143" s="616">
        <f t="shared" si="186"/>
        <v>21</v>
      </c>
      <c r="AP143" s="616">
        <f t="shared" si="187"/>
        <v>5</v>
      </c>
      <c r="AQ143" s="616">
        <f t="shared" si="188"/>
        <v>9</v>
      </c>
      <c r="AR143" s="616">
        <f t="shared" si="189"/>
        <v>25</v>
      </c>
      <c r="AT143" s="16" t="s">
        <v>148</v>
      </c>
      <c r="AU143" s="13">
        <v>1</v>
      </c>
      <c r="AV143" s="13">
        <v>2</v>
      </c>
      <c r="AW143" s="13">
        <v>1</v>
      </c>
      <c r="AX143" s="13">
        <v>1</v>
      </c>
      <c r="AY143" s="13">
        <v>1</v>
      </c>
      <c r="AZ143" s="13">
        <v>2</v>
      </c>
      <c r="BA143" s="13">
        <v>5</v>
      </c>
      <c r="BB143" s="13">
        <v>3</v>
      </c>
      <c r="BC143" s="13">
        <v>2</v>
      </c>
      <c r="BD143" s="13"/>
      <c r="BE143" s="13">
        <v>4</v>
      </c>
      <c r="BF143" s="13">
        <v>6</v>
      </c>
      <c r="BG143" s="13">
        <v>9</v>
      </c>
      <c r="BH143" s="13">
        <v>6</v>
      </c>
      <c r="BI143" s="13">
        <v>13</v>
      </c>
      <c r="BJ143" s="13">
        <v>12</v>
      </c>
      <c r="BK143" s="13">
        <v>19</v>
      </c>
      <c r="BL143" s="13">
        <v>22</v>
      </c>
      <c r="BM143" s="13">
        <v>17</v>
      </c>
      <c r="BN143" s="13">
        <v>17</v>
      </c>
      <c r="BO143" s="13">
        <v>32</v>
      </c>
      <c r="BP143" s="13">
        <v>30</v>
      </c>
      <c r="BQ143" s="13">
        <v>31</v>
      </c>
      <c r="BR143" s="13">
        <v>25</v>
      </c>
      <c r="BS143" s="13">
        <v>29</v>
      </c>
      <c r="BT143" s="13">
        <v>24</v>
      </c>
      <c r="BU143" s="13">
        <v>19</v>
      </c>
      <c r="BV143" s="13">
        <v>25</v>
      </c>
      <c r="BW143" s="13">
        <v>26</v>
      </c>
      <c r="BX143" s="13">
        <v>22</v>
      </c>
      <c r="BY143" s="13">
        <v>28</v>
      </c>
      <c r="BZ143" s="13">
        <v>16</v>
      </c>
      <c r="CA143" s="13">
        <v>16</v>
      </c>
      <c r="CB143" s="13">
        <v>20</v>
      </c>
      <c r="CC143" s="13">
        <v>21</v>
      </c>
      <c r="CD143" s="13">
        <v>18</v>
      </c>
      <c r="CE143" s="13">
        <v>24</v>
      </c>
      <c r="CF143" s="13">
        <v>25</v>
      </c>
      <c r="CG143" s="13">
        <v>19</v>
      </c>
      <c r="CH143" s="13">
        <v>18</v>
      </c>
      <c r="CI143" s="13">
        <v>20</v>
      </c>
      <c r="CJ143" s="13">
        <v>19</v>
      </c>
      <c r="CK143" s="13">
        <v>25</v>
      </c>
      <c r="CL143" s="13">
        <v>20</v>
      </c>
      <c r="CM143" s="13">
        <v>24</v>
      </c>
      <c r="CN143" s="13">
        <v>25</v>
      </c>
      <c r="CO143" s="13">
        <v>13</v>
      </c>
      <c r="CP143" s="13">
        <v>19</v>
      </c>
      <c r="CQ143" s="13">
        <v>29</v>
      </c>
      <c r="CR143" s="13">
        <v>14</v>
      </c>
      <c r="CS143" s="13">
        <v>22</v>
      </c>
      <c r="CT143" s="13">
        <v>11</v>
      </c>
      <c r="CU143" s="13">
        <v>16</v>
      </c>
      <c r="CV143" s="13">
        <v>17</v>
      </c>
      <c r="CW143" s="13">
        <v>16</v>
      </c>
      <c r="CX143" s="13">
        <v>7</v>
      </c>
      <c r="CY143" s="13">
        <v>17</v>
      </c>
      <c r="CZ143" s="13">
        <v>14</v>
      </c>
      <c r="DA143" s="13">
        <v>14</v>
      </c>
      <c r="DB143" s="13">
        <v>10</v>
      </c>
      <c r="DC143" s="13">
        <v>11</v>
      </c>
      <c r="DD143" s="13">
        <v>2</v>
      </c>
      <c r="DE143" s="13">
        <v>12</v>
      </c>
      <c r="DF143" s="13">
        <v>6</v>
      </c>
      <c r="DG143" s="13">
        <v>8</v>
      </c>
      <c r="DH143" s="13">
        <v>5</v>
      </c>
      <c r="DI143" s="13">
        <v>8</v>
      </c>
      <c r="DJ143" s="13">
        <v>10</v>
      </c>
      <c r="DK143" s="13">
        <v>7</v>
      </c>
      <c r="DL143" s="13">
        <v>14</v>
      </c>
      <c r="DM143" s="13">
        <v>7</v>
      </c>
      <c r="DN143" s="13">
        <v>5</v>
      </c>
      <c r="DO143" s="13">
        <v>6</v>
      </c>
      <c r="DP143" s="13">
        <v>13</v>
      </c>
      <c r="DQ143" s="13">
        <v>6</v>
      </c>
      <c r="DR143" s="13">
        <v>5</v>
      </c>
      <c r="DS143" s="13">
        <v>3</v>
      </c>
      <c r="DT143" s="13">
        <v>3</v>
      </c>
      <c r="DU143" s="13">
        <v>6</v>
      </c>
      <c r="DV143" s="13">
        <v>6</v>
      </c>
      <c r="DW143" s="13">
        <v>2</v>
      </c>
      <c r="DX143" s="13">
        <v>1</v>
      </c>
      <c r="DY143" s="13"/>
      <c r="DZ143" s="13">
        <v>1</v>
      </c>
      <c r="EA143" s="13">
        <v>3</v>
      </c>
      <c r="EB143" s="13">
        <v>2</v>
      </c>
      <c r="EC143" s="13">
        <v>5</v>
      </c>
      <c r="ED143" s="13">
        <v>4</v>
      </c>
      <c r="EE143" s="13"/>
      <c r="EF143" s="13">
        <v>3</v>
      </c>
      <c r="EG143" s="13">
        <v>1</v>
      </c>
      <c r="EH143" s="13">
        <v>3</v>
      </c>
      <c r="EI143" s="13"/>
      <c r="EJ143" s="13"/>
      <c r="EK143" s="13">
        <v>3</v>
      </c>
      <c r="EL143" s="13">
        <v>2</v>
      </c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57">
        <v>1136</v>
      </c>
      <c r="FD143" s="13">
        <v>1136</v>
      </c>
      <c r="FE143" s="16" t="s">
        <v>148</v>
      </c>
      <c r="FF143" s="13"/>
      <c r="FG143" s="13">
        <v>3</v>
      </c>
      <c r="FH143" s="13">
        <v>5</v>
      </c>
      <c r="FI143" s="13">
        <v>1</v>
      </c>
      <c r="FJ143" s="13">
        <v>1</v>
      </c>
      <c r="FK143" s="13">
        <v>3</v>
      </c>
      <c r="FL143" s="13">
        <v>2</v>
      </c>
      <c r="FM143" s="13">
        <v>5</v>
      </c>
      <c r="FN143" s="13">
        <v>3</v>
      </c>
      <c r="FO143" s="13">
        <v>2</v>
      </c>
      <c r="FP143" s="13">
        <v>2</v>
      </c>
      <c r="FQ143" s="13">
        <v>6</v>
      </c>
      <c r="FR143" s="13">
        <v>2</v>
      </c>
      <c r="FS143" s="13">
        <v>9</v>
      </c>
      <c r="FT143" s="13">
        <v>8</v>
      </c>
      <c r="FU143" s="13">
        <v>15</v>
      </c>
      <c r="FV143" s="13">
        <v>14</v>
      </c>
      <c r="FW143" s="13">
        <v>23</v>
      </c>
      <c r="FX143" s="13">
        <v>15</v>
      </c>
      <c r="FY143" s="13">
        <v>16</v>
      </c>
      <c r="FZ143" s="13">
        <v>24</v>
      </c>
      <c r="GA143" s="13">
        <v>23</v>
      </c>
      <c r="GB143" s="13">
        <v>24</v>
      </c>
      <c r="GC143" s="13">
        <v>25</v>
      </c>
      <c r="GD143" s="13">
        <v>21</v>
      </c>
      <c r="GE143" s="13">
        <v>24</v>
      </c>
      <c r="GF143" s="13">
        <v>20</v>
      </c>
      <c r="GG143" s="13">
        <v>30</v>
      </c>
      <c r="GH143" s="13">
        <v>17</v>
      </c>
      <c r="GI143" s="13">
        <v>26</v>
      </c>
      <c r="GJ143" s="13">
        <v>27</v>
      </c>
      <c r="GK143" s="13">
        <v>21</v>
      </c>
      <c r="GL143" s="13">
        <v>26</v>
      </c>
      <c r="GM143" s="13">
        <v>18</v>
      </c>
      <c r="GN143" s="13">
        <v>14</v>
      </c>
      <c r="GO143" s="13">
        <v>19</v>
      </c>
      <c r="GP143" s="13">
        <v>15</v>
      </c>
      <c r="GQ143" s="13">
        <v>16</v>
      </c>
      <c r="GR143" s="13">
        <v>18</v>
      </c>
      <c r="GS143" s="13">
        <v>18</v>
      </c>
      <c r="GT143" s="13">
        <v>26</v>
      </c>
      <c r="GU143" s="13">
        <v>16</v>
      </c>
      <c r="GV143" s="13">
        <v>23</v>
      </c>
      <c r="GW143" s="13">
        <v>16</v>
      </c>
      <c r="GX143" s="13">
        <v>20</v>
      </c>
      <c r="GY143" s="13">
        <v>21</v>
      </c>
      <c r="GZ143" s="13">
        <v>18</v>
      </c>
      <c r="HA143" s="13">
        <v>19</v>
      </c>
      <c r="HB143" s="13">
        <v>11</v>
      </c>
      <c r="HC143" s="13">
        <v>16</v>
      </c>
      <c r="HD143" s="13">
        <v>23</v>
      </c>
      <c r="HE143" s="13">
        <v>18</v>
      </c>
      <c r="HF143" s="13">
        <v>9</v>
      </c>
      <c r="HG143" s="13">
        <v>14</v>
      </c>
      <c r="HH143" s="13">
        <v>15</v>
      </c>
      <c r="HI143" s="13">
        <v>13</v>
      </c>
      <c r="HJ143" s="13">
        <v>17</v>
      </c>
      <c r="HK143" s="13">
        <v>10</v>
      </c>
      <c r="HL143" s="13">
        <v>9</v>
      </c>
      <c r="HM143" s="13">
        <v>7</v>
      </c>
      <c r="HN143" s="13">
        <v>9</v>
      </c>
      <c r="HO143" s="13">
        <v>4</v>
      </c>
      <c r="HP143" s="13">
        <v>9</v>
      </c>
      <c r="HQ143" s="13">
        <v>12</v>
      </c>
      <c r="HR143" s="13">
        <v>8</v>
      </c>
      <c r="HS143" s="13">
        <v>7</v>
      </c>
      <c r="HT143" s="13">
        <v>7</v>
      </c>
      <c r="HU143" s="13">
        <v>15</v>
      </c>
      <c r="HV143" s="13">
        <v>5</v>
      </c>
      <c r="HW143" s="13">
        <v>9</v>
      </c>
      <c r="HX143" s="13">
        <v>2</v>
      </c>
      <c r="HY143" s="13">
        <v>12</v>
      </c>
      <c r="HZ143" s="13">
        <v>5</v>
      </c>
      <c r="IA143" s="13">
        <v>8</v>
      </c>
      <c r="IB143" s="13">
        <v>9</v>
      </c>
      <c r="IC143" s="13">
        <v>6</v>
      </c>
      <c r="ID143" s="13">
        <v>7</v>
      </c>
      <c r="IE143" s="13">
        <v>4</v>
      </c>
      <c r="IF143" s="13">
        <v>6</v>
      </c>
      <c r="IG143" s="13">
        <v>3</v>
      </c>
      <c r="IH143" s="13"/>
      <c r="II143" s="13">
        <v>5</v>
      </c>
      <c r="IJ143" s="13">
        <v>4</v>
      </c>
      <c r="IK143" s="13">
        <v>3</v>
      </c>
      <c r="IL143" s="13">
        <v>4</v>
      </c>
      <c r="IM143" s="13"/>
      <c r="IN143" s="13"/>
      <c r="IO143" s="13">
        <v>2</v>
      </c>
      <c r="IP143" s="13"/>
      <c r="IQ143" s="13">
        <v>1</v>
      </c>
      <c r="IR143" s="13">
        <v>1</v>
      </c>
      <c r="IS143" s="13"/>
      <c r="IT143" s="13">
        <v>2</v>
      </c>
      <c r="IU143" s="13">
        <v>1</v>
      </c>
      <c r="IV143" s="13"/>
      <c r="IW143" s="13"/>
      <c r="IX143" s="13"/>
      <c r="IY143" s="13">
        <v>1</v>
      </c>
      <c r="IZ143" s="13"/>
      <c r="JA143" s="13"/>
      <c r="JB143" s="13"/>
      <c r="JC143" s="13"/>
      <c r="JD143" s="13"/>
      <c r="JE143" s="13"/>
      <c r="JF143" s="13"/>
      <c r="JG143" s="13"/>
      <c r="JH143" s="13"/>
      <c r="JI143" s="57">
        <v>1053</v>
      </c>
      <c r="JJ143" s="13"/>
      <c r="JK143" s="13">
        <v>1</v>
      </c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>
        <v>2</v>
      </c>
      <c r="KB143" s="13">
        <v>2</v>
      </c>
      <c r="KC143" s="13"/>
      <c r="KD143" s="13">
        <v>4</v>
      </c>
      <c r="KE143" s="13"/>
      <c r="KF143" s="13"/>
      <c r="KG143" s="13">
        <v>2</v>
      </c>
      <c r="KH143" s="13"/>
      <c r="KI143" s="13"/>
      <c r="KJ143" s="13"/>
      <c r="KK143" s="13"/>
      <c r="KL143" s="13"/>
      <c r="KM143" s="13"/>
      <c r="KN143" s="13">
        <v>1</v>
      </c>
      <c r="KO143" s="13"/>
      <c r="KP143" s="13"/>
      <c r="KQ143" s="13">
        <v>1</v>
      </c>
      <c r="KR143" s="13">
        <v>1</v>
      </c>
      <c r="KS143" s="13">
        <v>1</v>
      </c>
      <c r="KT143" s="13"/>
      <c r="KU143" s="13"/>
      <c r="KV143" s="13"/>
      <c r="KW143" s="13"/>
      <c r="KX143" s="13"/>
      <c r="KY143" s="13">
        <v>5</v>
      </c>
      <c r="KZ143" s="13">
        <v>1</v>
      </c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>
        <v>1</v>
      </c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>
        <v>1</v>
      </c>
      <c r="MN143" s="13"/>
      <c r="MO143" s="13"/>
      <c r="MP143" s="13"/>
      <c r="MQ143" s="13">
        <v>1</v>
      </c>
      <c r="MR143" s="13">
        <v>1</v>
      </c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57">
        <v>25</v>
      </c>
      <c r="NO143" s="13">
        <v>1078</v>
      </c>
    </row>
    <row r="144" spans="1:379">
      <c r="A144" s="8" t="s">
        <v>155</v>
      </c>
      <c r="B144" s="235">
        <f t="shared" si="190"/>
        <v>15</v>
      </c>
      <c r="C144" s="235">
        <f t="shared" si="191"/>
        <v>18</v>
      </c>
      <c r="D144" s="235">
        <f t="shared" si="192"/>
        <v>55</v>
      </c>
      <c r="E144" s="235">
        <f t="shared" si="193"/>
        <v>67</v>
      </c>
      <c r="F144" s="235">
        <f t="shared" si="194"/>
        <v>255</v>
      </c>
      <c r="G144" s="235">
        <f t="shared" si="195"/>
        <v>244</v>
      </c>
      <c r="H144" s="235">
        <f t="shared" si="196"/>
        <v>375</v>
      </c>
      <c r="I144" s="235">
        <f t="shared" si="197"/>
        <v>319</v>
      </c>
      <c r="J144" s="235">
        <f t="shared" si="198"/>
        <v>311</v>
      </c>
      <c r="K144" s="235">
        <f t="shared" si="199"/>
        <v>272</v>
      </c>
      <c r="L144" s="235">
        <f t="shared" si="200"/>
        <v>242</v>
      </c>
      <c r="M144" s="235">
        <f t="shared" si="201"/>
        <v>204</v>
      </c>
      <c r="N144" s="235">
        <f t="shared" si="202"/>
        <v>169</v>
      </c>
      <c r="O144" s="235">
        <f t="shared" si="203"/>
        <v>185</v>
      </c>
      <c r="P144" s="235">
        <f t="shared" si="204"/>
        <v>84</v>
      </c>
      <c r="Q144" s="235">
        <f t="shared" si="205"/>
        <v>80</v>
      </c>
      <c r="R144" s="235">
        <f t="shared" si="206"/>
        <v>32</v>
      </c>
      <c r="S144" s="235">
        <f t="shared" si="207"/>
        <v>37</v>
      </c>
      <c r="T144" s="235">
        <f t="shared" si="208"/>
        <v>7</v>
      </c>
      <c r="U144" s="235">
        <f t="shared" si="209"/>
        <v>21</v>
      </c>
      <c r="W144" s="16" t="s">
        <v>149</v>
      </c>
      <c r="X144" s="616">
        <f t="shared" si="169"/>
        <v>12</v>
      </c>
      <c r="Y144" s="616">
        <f t="shared" si="170"/>
        <v>7</v>
      </c>
      <c r="Z144" s="616">
        <f t="shared" si="171"/>
        <v>70</v>
      </c>
      <c r="AA144" s="616">
        <f t="shared" si="172"/>
        <v>63</v>
      </c>
      <c r="AB144" s="616">
        <f t="shared" si="173"/>
        <v>148</v>
      </c>
      <c r="AC144" s="616">
        <f t="shared" si="174"/>
        <v>195</v>
      </c>
      <c r="AD144" s="616">
        <f t="shared" si="175"/>
        <v>139</v>
      </c>
      <c r="AE144" s="616">
        <f t="shared" si="176"/>
        <v>223</v>
      </c>
      <c r="AF144" s="616">
        <f t="shared" si="177"/>
        <v>132</v>
      </c>
      <c r="AG144" s="616">
        <f t="shared" si="178"/>
        <v>165</v>
      </c>
      <c r="AH144" s="616">
        <f t="shared" si="179"/>
        <v>110</v>
      </c>
      <c r="AI144" s="616">
        <f t="shared" si="180"/>
        <v>124</v>
      </c>
      <c r="AJ144" s="616">
        <f t="shared" si="181"/>
        <v>68</v>
      </c>
      <c r="AK144" s="616">
        <f t="shared" si="182"/>
        <v>85</v>
      </c>
      <c r="AL144" s="616">
        <f t="shared" si="183"/>
        <v>46</v>
      </c>
      <c r="AM144" s="616">
        <f t="shared" si="184"/>
        <v>43</v>
      </c>
      <c r="AN144" s="616">
        <f t="shared" si="185"/>
        <v>15</v>
      </c>
      <c r="AO144" s="616">
        <f t="shared" si="186"/>
        <v>20</v>
      </c>
      <c r="AP144" s="616">
        <f t="shared" si="187"/>
        <v>4</v>
      </c>
      <c r="AQ144" s="616">
        <f t="shared" si="188"/>
        <v>8</v>
      </c>
      <c r="AR144" s="616">
        <f t="shared" si="189"/>
        <v>18</v>
      </c>
      <c r="AT144" s="16" t="s">
        <v>149</v>
      </c>
      <c r="AU144" s="13">
        <v>1</v>
      </c>
      <c r="AV144" s="13">
        <v>1</v>
      </c>
      <c r="AW144" s="13"/>
      <c r="AX144" s="13"/>
      <c r="AY144" s="13">
        <v>1</v>
      </c>
      <c r="AZ144" s="13">
        <v>1</v>
      </c>
      <c r="BA144" s="13"/>
      <c r="BB144" s="13">
        <v>2</v>
      </c>
      <c r="BC144" s="13"/>
      <c r="BD144" s="13">
        <v>1</v>
      </c>
      <c r="BE144" s="13">
        <v>2</v>
      </c>
      <c r="BF144" s="13">
        <v>1</v>
      </c>
      <c r="BG144" s="13">
        <v>1</v>
      </c>
      <c r="BH144" s="13">
        <v>4</v>
      </c>
      <c r="BI144" s="13">
        <v>2</v>
      </c>
      <c r="BJ144" s="13">
        <v>8</v>
      </c>
      <c r="BK144" s="13">
        <v>8</v>
      </c>
      <c r="BL144" s="13">
        <v>8</v>
      </c>
      <c r="BM144" s="13">
        <v>15</v>
      </c>
      <c r="BN144" s="13">
        <v>14</v>
      </c>
      <c r="BO144" s="13">
        <v>14</v>
      </c>
      <c r="BP144" s="13">
        <v>15</v>
      </c>
      <c r="BQ144" s="13">
        <v>17</v>
      </c>
      <c r="BR144" s="13">
        <v>22</v>
      </c>
      <c r="BS144" s="13">
        <v>19</v>
      </c>
      <c r="BT144" s="13">
        <v>21</v>
      </c>
      <c r="BU144" s="13">
        <v>19</v>
      </c>
      <c r="BV144" s="13">
        <v>22</v>
      </c>
      <c r="BW144" s="13">
        <v>20</v>
      </c>
      <c r="BX144" s="13">
        <v>26</v>
      </c>
      <c r="BY144" s="13">
        <v>21</v>
      </c>
      <c r="BZ144" s="13">
        <v>18</v>
      </c>
      <c r="CA144" s="13">
        <v>25</v>
      </c>
      <c r="CB144" s="13">
        <v>11</v>
      </c>
      <c r="CC144" s="13">
        <v>30</v>
      </c>
      <c r="CD144" s="13">
        <v>24</v>
      </c>
      <c r="CE144" s="13">
        <v>26</v>
      </c>
      <c r="CF144" s="13">
        <v>19</v>
      </c>
      <c r="CG144" s="13">
        <v>22</v>
      </c>
      <c r="CH144" s="13">
        <v>27</v>
      </c>
      <c r="CI144" s="13">
        <v>16</v>
      </c>
      <c r="CJ144" s="13">
        <v>9</v>
      </c>
      <c r="CK144" s="13">
        <v>16</v>
      </c>
      <c r="CL144" s="13">
        <v>15</v>
      </c>
      <c r="CM144" s="13">
        <v>28</v>
      </c>
      <c r="CN144" s="13">
        <v>12</v>
      </c>
      <c r="CO144" s="13">
        <v>17</v>
      </c>
      <c r="CP144" s="13">
        <v>18</v>
      </c>
      <c r="CQ144" s="13">
        <v>11</v>
      </c>
      <c r="CR144" s="13">
        <v>23</v>
      </c>
      <c r="CS144" s="13">
        <v>14</v>
      </c>
      <c r="CT144" s="13">
        <v>11</v>
      </c>
      <c r="CU144" s="13">
        <v>10</v>
      </c>
      <c r="CV144" s="13">
        <v>14</v>
      </c>
      <c r="CW144" s="13">
        <v>13</v>
      </c>
      <c r="CX144" s="13">
        <v>9</v>
      </c>
      <c r="CY144" s="13">
        <v>8</v>
      </c>
      <c r="CZ144" s="13">
        <v>12</v>
      </c>
      <c r="DA144" s="13">
        <v>15</v>
      </c>
      <c r="DB144" s="13">
        <v>18</v>
      </c>
      <c r="DC144" s="13">
        <v>14</v>
      </c>
      <c r="DD144" s="13">
        <v>12</v>
      </c>
      <c r="DE144" s="13">
        <v>10</v>
      </c>
      <c r="DF144" s="13">
        <v>8</v>
      </c>
      <c r="DG144" s="13">
        <v>3</v>
      </c>
      <c r="DH144" s="13">
        <v>9</v>
      </c>
      <c r="DI144" s="13">
        <v>10</v>
      </c>
      <c r="DJ144" s="13">
        <v>7</v>
      </c>
      <c r="DK144" s="13">
        <v>6</v>
      </c>
      <c r="DL144" s="13">
        <v>6</v>
      </c>
      <c r="DM144" s="13">
        <v>7</v>
      </c>
      <c r="DN144" s="13">
        <v>6</v>
      </c>
      <c r="DO144" s="13">
        <v>2</v>
      </c>
      <c r="DP144" s="13">
        <v>6</v>
      </c>
      <c r="DQ144" s="13">
        <v>4</v>
      </c>
      <c r="DR144" s="13">
        <v>4</v>
      </c>
      <c r="DS144" s="13">
        <v>2</v>
      </c>
      <c r="DT144" s="13">
        <v>8</v>
      </c>
      <c r="DU144" s="13">
        <v>3</v>
      </c>
      <c r="DV144" s="13">
        <v>1</v>
      </c>
      <c r="DW144" s="13">
        <v>2</v>
      </c>
      <c r="DX144" s="13">
        <v>2</v>
      </c>
      <c r="DY144" s="13">
        <v>1</v>
      </c>
      <c r="DZ144" s="13">
        <v>3</v>
      </c>
      <c r="EA144" s="13">
        <v>2</v>
      </c>
      <c r="EB144" s="13">
        <v>2</v>
      </c>
      <c r="EC144" s="13">
        <v>5</v>
      </c>
      <c r="ED144" s="13"/>
      <c r="EE144" s="13">
        <v>1</v>
      </c>
      <c r="EF144" s="13">
        <v>2</v>
      </c>
      <c r="EG144" s="13">
        <v>1</v>
      </c>
      <c r="EH144" s="13"/>
      <c r="EI144" s="13">
        <v>3</v>
      </c>
      <c r="EJ144" s="13">
        <v>1</v>
      </c>
      <c r="EK144" s="13">
        <v>2</v>
      </c>
      <c r="EL144" s="13"/>
      <c r="EM144" s="13">
        <v>1</v>
      </c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57">
        <v>933</v>
      </c>
      <c r="FD144" s="13">
        <v>933</v>
      </c>
      <c r="FE144" s="16" t="s">
        <v>149</v>
      </c>
      <c r="FF144" s="13">
        <v>1</v>
      </c>
      <c r="FG144" s="13">
        <v>3</v>
      </c>
      <c r="FH144" s="13">
        <v>2</v>
      </c>
      <c r="FI144" s="13">
        <v>1</v>
      </c>
      <c r="FJ144" s="13"/>
      <c r="FK144" s="13"/>
      <c r="FL144" s="13">
        <v>1</v>
      </c>
      <c r="FM144" s="13">
        <v>1</v>
      </c>
      <c r="FN144" s="13"/>
      <c r="FO144" s="13">
        <v>3</v>
      </c>
      <c r="FP144" s="13">
        <v>1</v>
      </c>
      <c r="FQ144" s="13">
        <v>2</v>
      </c>
      <c r="FR144" s="13">
        <v>7</v>
      </c>
      <c r="FS144" s="13">
        <v>7</v>
      </c>
      <c r="FT144" s="13">
        <v>4</v>
      </c>
      <c r="FU144" s="13">
        <v>5</v>
      </c>
      <c r="FV144" s="13">
        <v>10</v>
      </c>
      <c r="FW144" s="13">
        <v>16</v>
      </c>
      <c r="FX144" s="13">
        <v>11</v>
      </c>
      <c r="FY144" s="13">
        <v>7</v>
      </c>
      <c r="FZ144" s="13">
        <v>14</v>
      </c>
      <c r="GA144" s="13">
        <v>16</v>
      </c>
      <c r="GB144" s="13">
        <v>20</v>
      </c>
      <c r="GC144" s="13">
        <v>13</v>
      </c>
      <c r="GD144" s="13">
        <v>9</v>
      </c>
      <c r="GE144" s="13">
        <v>17</v>
      </c>
      <c r="GF144" s="13">
        <v>21</v>
      </c>
      <c r="GG144" s="13">
        <v>10</v>
      </c>
      <c r="GH144" s="13">
        <v>13</v>
      </c>
      <c r="GI144" s="13">
        <v>15</v>
      </c>
      <c r="GJ144" s="13">
        <v>26</v>
      </c>
      <c r="GK144" s="13">
        <v>16</v>
      </c>
      <c r="GL144" s="13">
        <v>9</v>
      </c>
      <c r="GM144" s="13">
        <v>6</v>
      </c>
      <c r="GN144" s="13">
        <v>15</v>
      </c>
      <c r="GO144" s="13">
        <v>8</v>
      </c>
      <c r="GP144" s="13">
        <v>17</v>
      </c>
      <c r="GQ144" s="13">
        <v>12</v>
      </c>
      <c r="GR144" s="13">
        <v>16</v>
      </c>
      <c r="GS144" s="13">
        <v>14</v>
      </c>
      <c r="GT144" s="13">
        <v>13</v>
      </c>
      <c r="GU144" s="13">
        <v>17</v>
      </c>
      <c r="GV144" s="13">
        <v>12</v>
      </c>
      <c r="GW144" s="13">
        <v>12</v>
      </c>
      <c r="GX144" s="13">
        <v>14</v>
      </c>
      <c r="GY144" s="13">
        <v>13</v>
      </c>
      <c r="GZ144" s="13">
        <v>11</v>
      </c>
      <c r="HA144" s="13">
        <v>12</v>
      </c>
      <c r="HB144" s="13">
        <v>16</v>
      </c>
      <c r="HC144" s="13">
        <v>12</v>
      </c>
      <c r="HD144" s="13">
        <v>8</v>
      </c>
      <c r="HE144" s="13">
        <v>14</v>
      </c>
      <c r="HF144" s="13">
        <v>11</v>
      </c>
      <c r="HG144" s="13">
        <v>10</v>
      </c>
      <c r="HH144" s="13">
        <v>10</v>
      </c>
      <c r="HI144" s="13">
        <v>10</v>
      </c>
      <c r="HJ144" s="13">
        <v>8</v>
      </c>
      <c r="HK144" s="13">
        <v>10</v>
      </c>
      <c r="HL144" s="13">
        <v>11</v>
      </c>
      <c r="HM144" s="13">
        <v>18</v>
      </c>
      <c r="HN144" s="13">
        <v>10</v>
      </c>
      <c r="HO144" s="13">
        <v>2</v>
      </c>
      <c r="HP144" s="13">
        <v>13</v>
      </c>
      <c r="HQ144" s="13">
        <v>11</v>
      </c>
      <c r="HR144" s="13">
        <v>6</v>
      </c>
      <c r="HS144" s="13">
        <v>2</v>
      </c>
      <c r="HT144" s="13">
        <v>7</v>
      </c>
      <c r="HU144" s="13">
        <v>5</v>
      </c>
      <c r="HV144" s="13">
        <v>6</v>
      </c>
      <c r="HW144" s="13">
        <v>6</v>
      </c>
      <c r="HX144" s="13">
        <v>6</v>
      </c>
      <c r="HY144" s="13">
        <v>7</v>
      </c>
      <c r="HZ144" s="13">
        <v>2</v>
      </c>
      <c r="IA144" s="13">
        <v>4</v>
      </c>
      <c r="IB144" s="13">
        <v>3</v>
      </c>
      <c r="IC144" s="13">
        <v>6</v>
      </c>
      <c r="ID144" s="13">
        <v>3</v>
      </c>
      <c r="IE144" s="13">
        <v>6</v>
      </c>
      <c r="IF144" s="13">
        <v>6</v>
      </c>
      <c r="IG144" s="13">
        <v>3</v>
      </c>
      <c r="IH144" s="13">
        <v>2</v>
      </c>
      <c r="II144" s="13">
        <v>2</v>
      </c>
      <c r="IJ144" s="13">
        <v>1</v>
      </c>
      <c r="IK144" s="13">
        <v>3</v>
      </c>
      <c r="IL144" s="13">
        <v>1</v>
      </c>
      <c r="IM144" s="13">
        <v>1</v>
      </c>
      <c r="IN144" s="13">
        <v>1</v>
      </c>
      <c r="IO144" s="13">
        <v>1</v>
      </c>
      <c r="IP144" s="13">
        <v>1</v>
      </c>
      <c r="IQ144" s="13">
        <v>2</v>
      </c>
      <c r="IR144" s="13"/>
      <c r="IS144" s="13">
        <v>1</v>
      </c>
      <c r="IT144" s="13"/>
      <c r="IU144" s="13"/>
      <c r="IV144" s="13">
        <v>1</v>
      </c>
      <c r="IW144" s="13">
        <v>1</v>
      </c>
      <c r="IX144" s="13"/>
      <c r="IY144" s="13"/>
      <c r="IZ144" s="13"/>
      <c r="JA144" s="13"/>
      <c r="JB144" s="13">
        <v>1</v>
      </c>
      <c r="JC144" s="13"/>
      <c r="JD144" s="13"/>
      <c r="JE144" s="13"/>
      <c r="JF144" s="13"/>
      <c r="JG144" s="13"/>
      <c r="JH144" s="13"/>
      <c r="JI144" s="57">
        <v>744</v>
      </c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>
        <v>1</v>
      </c>
      <c r="JY144" s="13"/>
      <c r="JZ144" s="13"/>
      <c r="KA144" s="13"/>
      <c r="KB144" s="13"/>
      <c r="KC144" s="13">
        <v>1</v>
      </c>
      <c r="KD144" s="13">
        <v>1</v>
      </c>
      <c r="KE144" s="13"/>
      <c r="KF144" s="13">
        <v>1</v>
      </c>
      <c r="KG144" s="13"/>
      <c r="KH144" s="13">
        <v>1</v>
      </c>
      <c r="KI144" s="13">
        <v>1</v>
      </c>
      <c r="KJ144" s="13"/>
      <c r="KK144" s="13"/>
      <c r="KL144" s="13"/>
      <c r="KM144" s="13"/>
      <c r="KN144" s="13"/>
      <c r="KO144" s="13">
        <v>1</v>
      </c>
      <c r="KP144" s="13"/>
      <c r="KQ144" s="13">
        <v>2</v>
      </c>
      <c r="KR144" s="13"/>
      <c r="KS144" s="13">
        <v>1</v>
      </c>
      <c r="KT144" s="13"/>
      <c r="KU144" s="13"/>
      <c r="KV144" s="13"/>
      <c r="KW144" s="13"/>
      <c r="KX144" s="13"/>
      <c r="KY144" s="13">
        <v>1</v>
      </c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>
        <v>2</v>
      </c>
      <c r="LL144" s="13"/>
      <c r="LM144" s="13"/>
      <c r="LN144" s="13"/>
      <c r="LO144" s="13"/>
      <c r="LP144" s="13">
        <v>1</v>
      </c>
      <c r="LQ144" s="13"/>
      <c r="LR144" s="13"/>
      <c r="LS144" s="13">
        <v>1</v>
      </c>
      <c r="LT144" s="13"/>
      <c r="LU144" s="13"/>
      <c r="LV144" s="13"/>
      <c r="LW144" s="13"/>
      <c r="LX144" s="13"/>
      <c r="LY144" s="13"/>
      <c r="LZ144" s="13">
        <v>1</v>
      </c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>
        <v>1</v>
      </c>
      <c r="MP144" s="13"/>
      <c r="MQ144" s="13"/>
      <c r="MR144" s="13"/>
      <c r="MS144" s="13"/>
      <c r="MT144" s="13"/>
      <c r="MU144" s="13"/>
      <c r="MV144" s="13">
        <v>1</v>
      </c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57">
        <v>18</v>
      </c>
      <c r="NO144" s="13">
        <v>762</v>
      </c>
    </row>
    <row r="145" spans="1:379">
      <c r="A145" s="8" t="s">
        <v>217</v>
      </c>
      <c r="B145" s="235">
        <f t="shared" si="190"/>
        <v>29</v>
      </c>
      <c r="C145" s="235">
        <f t="shared" si="191"/>
        <v>29</v>
      </c>
      <c r="D145" s="235">
        <f t="shared" si="192"/>
        <v>115</v>
      </c>
      <c r="E145" s="235">
        <f t="shared" si="193"/>
        <v>136</v>
      </c>
      <c r="F145" s="235">
        <f t="shared" si="194"/>
        <v>324</v>
      </c>
      <c r="G145" s="235">
        <f t="shared" si="195"/>
        <v>318</v>
      </c>
      <c r="H145" s="235">
        <f t="shared" si="196"/>
        <v>329</v>
      </c>
      <c r="I145" s="235">
        <f t="shared" si="197"/>
        <v>302</v>
      </c>
      <c r="J145" s="235">
        <f t="shared" si="198"/>
        <v>281</v>
      </c>
      <c r="K145" s="235">
        <f t="shared" si="199"/>
        <v>228</v>
      </c>
      <c r="L145" s="235">
        <f t="shared" si="200"/>
        <v>207</v>
      </c>
      <c r="M145" s="235">
        <f t="shared" si="201"/>
        <v>185</v>
      </c>
      <c r="N145" s="235">
        <f t="shared" si="202"/>
        <v>123</v>
      </c>
      <c r="O145" s="235">
        <f t="shared" si="203"/>
        <v>97</v>
      </c>
      <c r="P145" s="235">
        <f t="shared" si="204"/>
        <v>50</v>
      </c>
      <c r="Q145" s="235">
        <f t="shared" si="205"/>
        <v>50</v>
      </c>
      <c r="R145" s="235">
        <f t="shared" si="206"/>
        <v>25</v>
      </c>
      <c r="S145" s="235">
        <f t="shared" si="207"/>
        <v>25</v>
      </c>
      <c r="T145" s="235">
        <f t="shared" si="208"/>
        <v>3</v>
      </c>
      <c r="U145" s="235">
        <f t="shared" si="209"/>
        <v>5</v>
      </c>
      <c r="W145" s="16" t="s">
        <v>150</v>
      </c>
      <c r="X145" s="616">
        <f t="shared" si="169"/>
        <v>82</v>
      </c>
      <c r="Y145" s="616">
        <f t="shared" si="170"/>
        <v>63</v>
      </c>
      <c r="Z145" s="616">
        <f t="shared" si="171"/>
        <v>121</v>
      </c>
      <c r="AA145" s="616">
        <f t="shared" si="172"/>
        <v>125</v>
      </c>
      <c r="AB145" s="616">
        <f t="shared" si="173"/>
        <v>252</v>
      </c>
      <c r="AC145" s="616">
        <f t="shared" si="174"/>
        <v>249</v>
      </c>
      <c r="AD145" s="616">
        <f t="shared" si="175"/>
        <v>251</v>
      </c>
      <c r="AE145" s="616">
        <f t="shared" si="176"/>
        <v>280</v>
      </c>
      <c r="AF145" s="616">
        <f t="shared" si="177"/>
        <v>222</v>
      </c>
      <c r="AG145" s="616">
        <f t="shared" si="178"/>
        <v>244</v>
      </c>
      <c r="AH145" s="616">
        <f t="shared" si="179"/>
        <v>160</v>
      </c>
      <c r="AI145" s="616">
        <f t="shared" si="180"/>
        <v>171</v>
      </c>
      <c r="AJ145" s="616">
        <f t="shared" si="181"/>
        <v>112</v>
      </c>
      <c r="AK145" s="616">
        <f t="shared" si="182"/>
        <v>119</v>
      </c>
      <c r="AL145" s="616">
        <f t="shared" si="183"/>
        <v>60</v>
      </c>
      <c r="AM145" s="616">
        <f t="shared" si="184"/>
        <v>73</v>
      </c>
      <c r="AN145" s="616">
        <f t="shared" si="185"/>
        <v>34</v>
      </c>
      <c r="AO145" s="616">
        <f t="shared" si="186"/>
        <v>34</v>
      </c>
      <c r="AP145" s="616">
        <f t="shared" si="187"/>
        <v>3</v>
      </c>
      <c r="AQ145" s="616">
        <f t="shared" si="188"/>
        <v>15</v>
      </c>
      <c r="AR145" s="616">
        <f t="shared" si="189"/>
        <v>16</v>
      </c>
      <c r="AT145" s="16" t="s">
        <v>150</v>
      </c>
      <c r="AU145" s="13">
        <v>2</v>
      </c>
      <c r="AV145" s="13">
        <v>7</v>
      </c>
      <c r="AW145" s="13">
        <v>9</v>
      </c>
      <c r="AX145" s="13">
        <v>6</v>
      </c>
      <c r="AY145" s="13">
        <v>8</v>
      </c>
      <c r="AZ145" s="13">
        <v>6</v>
      </c>
      <c r="BA145" s="13">
        <v>5</v>
      </c>
      <c r="BB145" s="13">
        <v>4</v>
      </c>
      <c r="BC145" s="13">
        <v>9</v>
      </c>
      <c r="BD145" s="13">
        <v>7</v>
      </c>
      <c r="BE145" s="13">
        <v>3</v>
      </c>
      <c r="BF145" s="13">
        <v>11</v>
      </c>
      <c r="BG145" s="13">
        <v>8</v>
      </c>
      <c r="BH145" s="13">
        <v>10</v>
      </c>
      <c r="BI145" s="13">
        <v>14</v>
      </c>
      <c r="BJ145" s="13">
        <v>12</v>
      </c>
      <c r="BK145" s="13">
        <v>23</v>
      </c>
      <c r="BL145" s="13">
        <v>9</v>
      </c>
      <c r="BM145" s="13">
        <v>21</v>
      </c>
      <c r="BN145" s="13">
        <v>14</v>
      </c>
      <c r="BO145" s="13">
        <v>26</v>
      </c>
      <c r="BP145" s="13">
        <v>20</v>
      </c>
      <c r="BQ145" s="13">
        <v>26</v>
      </c>
      <c r="BR145" s="13">
        <v>24</v>
      </c>
      <c r="BS145" s="13">
        <v>19</v>
      </c>
      <c r="BT145" s="13">
        <v>30</v>
      </c>
      <c r="BU145" s="13">
        <v>21</v>
      </c>
      <c r="BV145" s="13">
        <v>24</v>
      </c>
      <c r="BW145" s="13">
        <v>27</v>
      </c>
      <c r="BX145" s="13">
        <v>32</v>
      </c>
      <c r="BY145" s="13">
        <v>28</v>
      </c>
      <c r="BZ145" s="13">
        <v>26</v>
      </c>
      <c r="CA145" s="13">
        <v>33</v>
      </c>
      <c r="CB145" s="13">
        <v>31</v>
      </c>
      <c r="CC145" s="13">
        <v>29</v>
      </c>
      <c r="CD145" s="13">
        <v>27</v>
      </c>
      <c r="CE145" s="13">
        <v>17</v>
      </c>
      <c r="CF145" s="13">
        <v>25</v>
      </c>
      <c r="CG145" s="13">
        <v>37</v>
      </c>
      <c r="CH145" s="13">
        <v>27</v>
      </c>
      <c r="CI145" s="13">
        <v>34</v>
      </c>
      <c r="CJ145" s="13">
        <v>29</v>
      </c>
      <c r="CK145" s="13">
        <v>18</v>
      </c>
      <c r="CL145" s="13">
        <v>24</v>
      </c>
      <c r="CM145" s="13">
        <v>25</v>
      </c>
      <c r="CN145" s="13">
        <v>29</v>
      </c>
      <c r="CO145" s="13">
        <v>20</v>
      </c>
      <c r="CP145" s="13">
        <v>19</v>
      </c>
      <c r="CQ145" s="13">
        <v>21</v>
      </c>
      <c r="CR145" s="13">
        <v>25</v>
      </c>
      <c r="CS145" s="13">
        <v>16</v>
      </c>
      <c r="CT145" s="13">
        <v>23</v>
      </c>
      <c r="CU145" s="13">
        <v>13</v>
      </c>
      <c r="CV145" s="13">
        <v>14</v>
      </c>
      <c r="CW145" s="13">
        <v>20</v>
      </c>
      <c r="CX145" s="13">
        <v>18</v>
      </c>
      <c r="CY145" s="13">
        <v>12</v>
      </c>
      <c r="CZ145" s="13">
        <v>15</v>
      </c>
      <c r="DA145" s="13">
        <v>19</v>
      </c>
      <c r="DB145" s="13">
        <v>21</v>
      </c>
      <c r="DC145" s="13">
        <v>14</v>
      </c>
      <c r="DD145" s="13">
        <v>12</v>
      </c>
      <c r="DE145" s="13">
        <v>15</v>
      </c>
      <c r="DF145" s="13">
        <v>13</v>
      </c>
      <c r="DG145" s="13">
        <v>13</v>
      </c>
      <c r="DH145" s="13">
        <v>10</v>
      </c>
      <c r="DI145" s="13">
        <v>13</v>
      </c>
      <c r="DJ145" s="13">
        <v>9</v>
      </c>
      <c r="DK145" s="13">
        <v>11</v>
      </c>
      <c r="DL145" s="13">
        <v>9</v>
      </c>
      <c r="DM145" s="13">
        <v>11</v>
      </c>
      <c r="DN145" s="13">
        <v>7</v>
      </c>
      <c r="DO145" s="13">
        <v>8</v>
      </c>
      <c r="DP145" s="13">
        <v>8</v>
      </c>
      <c r="DQ145" s="13">
        <v>7</v>
      </c>
      <c r="DR145" s="13">
        <v>9</v>
      </c>
      <c r="DS145" s="13">
        <v>9</v>
      </c>
      <c r="DT145" s="13">
        <v>3</v>
      </c>
      <c r="DU145" s="13">
        <v>6</v>
      </c>
      <c r="DV145" s="13">
        <v>5</v>
      </c>
      <c r="DW145" s="13">
        <v>1</v>
      </c>
      <c r="DX145" s="13">
        <v>2</v>
      </c>
      <c r="DY145" s="13">
        <v>4</v>
      </c>
      <c r="DZ145" s="13">
        <v>1</v>
      </c>
      <c r="EA145" s="13">
        <v>2</v>
      </c>
      <c r="EB145" s="13">
        <v>2</v>
      </c>
      <c r="EC145" s="13">
        <v>5</v>
      </c>
      <c r="ED145" s="13">
        <v>4</v>
      </c>
      <c r="EE145" s="13">
        <v>8</v>
      </c>
      <c r="EF145" s="13">
        <v>5</v>
      </c>
      <c r="EG145" s="13">
        <v>3</v>
      </c>
      <c r="EH145" s="13">
        <v>5</v>
      </c>
      <c r="EI145" s="13">
        <v>1</v>
      </c>
      <c r="EJ145" s="13">
        <v>4</v>
      </c>
      <c r="EK145" s="13">
        <v>1</v>
      </c>
      <c r="EL145" s="13"/>
      <c r="EM145" s="13"/>
      <c r="EN145" s="13"/>
      <c r="EO145" s="13"/>
      <c r="EP145" s="13"/>
      <c r="EQ145" s="13"/>
      <c r="ER145" s="13">
        <v>1</v>
      </c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57">
        <v>1373</v>
      </c>
      <c r="FD145" s="13">
        <v>1373</v>
      </c>
      <c r="FE145" s="16" t="s">
        <v>150</v>
      </c>
      <c r="FF145" s="13">
        <v>6</v>
      </c>
      <c r="FG145" s="13">
        <v>12</v>
      </c>
      <c r="FH145" s="13">
        <v>11</v>
      </c>
      <c r="FI145" s="13">
        <v>11</v>
      </c>
      <c r="FJ145" s="13">
        <v>10</v>
      </c>
      <c r="FK145" s="13">
        <v>5</v>
      </c>
      <c r="FL145" s="13">
        <v>7</v>
      </c>
      <c r="FM145" s="13">
        <v>7</v>
      </c>
      <c r="FN145" s="13">
        <v>9</v>
      </c>
      <c r="FO145" s="13">
        <v>4</v>
      </c>
      <c r="FP145" s="13">
        <v>1</v>
      </c>
      <c r="FQ145" s="13">
        <v>12</v>
      </c>
      <c r="FR145" s="13">
        <v>12</v>
      </c>
      <c r="FS145" s="13">
        <v>11</v>
      </c>
      <c r="FT145" s="13">
        <v>14</v>
      </c>
      <c r="FU145" s="13">
        <v>12</v>
      </c>
      <c r="FV145" s="13">
        <v>13</v>
      </c>
      <c r="FW145" s="13">
        <v>10</v>
      </c>
      <c r="FX145" s="13">
        <v>22</v>
      </c>
      <c r="FY145" s="13">
        <v>14</v>
      </c>
      <c r="FZ145" s="13">
        <v>23</v>
      </c>
      <c r="GA145" s="13">
        <v>27</v>
      </c>
      <c r="GB145" s="13">
        <v>19</v>
      </c>
      <c r="GC145" s="13">
        <v>21</v>
      </c>
      <c r="GD145" s="13">
        <v>23</v>
      </c>
      <c r="GE145" s="13">
        <v>19</v>
      </c>
      <c r="GF145" s="13">
        <v>24</v>
      </c>
      <c r="GG145" s="13">
        <v>36</v>
      </c>
      <c r="GH145" s="13">
        <v>37</v>
      </c>
      <c r="GI145" s="13">
        <v>23</v>
      </c>
      <c r="GJ145" s="13">
        <v>30</v>
      </c>
      <c r="GK145" s="13">
        <v>21</v>
      </c>
      <c r="GL145" s="13">
        <v>22</v>
      </c>
      <c r="GM145" s="13">
        <v>22</v>
      </c>
      <c r="GN145" s="13">
        <v>29</v>
      </c>
      <c r="GO145" s="13">
        <v>18</v>
      </c>
      <c r="GP145" s="13">
        <v>18</v>
      </c>
      <c r="GQ145" s="13">
        <v>30</v>
      </c>
      <c r="GR145" s="13">
        <v>35</v>
      </c>
      <c r="GS145" s="13">
        <v>26</v>
      </c>
      <c r="GT145" s="13">
        <v>20</v>
      </c>
      <c r="GU145" s="13">
        <v>36</v>
      </c>
      <c r="GV145" s="13">
        <v>22</v>
      </c>
      <c r="GW145" s="13">
        <v>24</v>
      </c>
      <c r="GX145" s="13">
        <v>22</v>
      </c>
      <c r="GY145" s="13">
        <v>22</v>
      </c>
      <c r="GZ145" s="13">
        <v>13</v>
      </c>
      <c r="HA145" s="13">
        <v>25</v>
      </c>
      <c r="HB145" s="13">
        <v>18</v>
      </c>
      <c r="HC145" s="13">
        <v>20</v>
      </c>
      <c r="HD145" s="13">
        <v>16</v>
      </c>
      <c r="HE145" s="13">
        <v>21</v>
      </c>
      <c r="HF145" s="13">
        <v>18</v>
      </c>
      <c r="HG145" s="13">
        <v>20</v>
      </c>
      <c r="HH145" s="13">
        <v>14</v>
      </c>
      <c r="HI145" s="13">
        <v>10</v>
      </c>
      <c r="HJ145" s="13">
        <v>19</v>
      </c>
      <c r="HK145" s="13">
        <v>13</v>
      </c>
      <c r="HL145" s="13">
        <v>16</v>
      </c>
      <c r="HM145" s="13">
        <v>13</v>
      </c>
      <c r="HN145" s="13">
        <v>8</v>
      </c>
      <c r="HO145" s="13">
        <v>7</v>
      </c>
      <c r="HP145" s="13">
        <v>12</v>
      </c>
      <c r="HQ145" s="13">
        <v>9</v>
      </c>
      <c r="HR145" s="13">
        <v>17</v>
      </c>
      <c r="HS145" s="13">
        <v>12</v>
      </c>
      <c r="HT145" s="13">
        <v>12</v>
      </c>
      <c r="HU145" s="13">
        <v>11</v>
      </c>
      <c r="HV145" s="13">
        <v>12</v>
      </c>
      <c r="HW145" s="13">
        <v>12</v>
      </c>
      <c r="HX145" s="13">
        <v>6</v>
      </c>
      <c r="HY145" s="13">
        <v>10</v>
      </c>
      <c r="HZ145" s="13">
        <v>8</v>
      </c>
      <c r="IA145" s="13">
        <v>4</v>
      </c>
      <c r="IB145" s="13">
        <v>9</v>
      </c>
      <c r="IC145" s="13">
        <v>8</v>
      </c>
      <c r="ID145" s="13">
        <v>2</v>
      </c>
      <c r="IE145" s="13">
        <v>5</v>
      </c>
      <c r="IF145" s="13">
        <v>5</v>
      </c>
      <c r="IG145" s="13">
        <v>3</v>
      </c>
      <c r="IH145" s="13">
        <v>4</v>
      </c>
      <c r="II145" s="13">
        <v>6</v>
      </c>
      <c r="IJ145" s="13">
        <v>8</v>
      </c>
      <c r="IK145" s="13">
        <v>7</v>
      </c>
      <c r="IL145" s="13">
        <v>2</v>
      </c>
      <c r="IM145" s="13">
        <v>3</v>
      </c>
      <c r="IN145" s="13">
        <v>1</v>
      </c>
      <c r="IO145" s="13"/>
      <c r="IP145" s="13">
        <v>1</v>
      </c>
      <c r="IQ145" s="13">
        <v>2</v>
      </c>
      <c r="IR145" s="13"/>
      <c r="IS145" s="13">
        <v>3</v>
      </c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>
        <v>1</v>
      </c>
      <c r="JI145" s="57">
        <v>1298</v>
      </c>
      <c r="JJ145" s="13"/>
      <c r="JK145" s="13">
        <v>2</v>
      </c>
      <c r="JL145" s="13"/>
      <c r="JM145" s="13"/>
      <c r="JN145" s="13"/>
      <c r="JO145" s="13"/>
      <c r="JP145" s="13">
        <v>1</v>
      </c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>
        <v>1</v>
      </c>
      <c r="KB145" s="13">
        <v>1</v>
      </c>
      <c r="KC145" s="13"/>
      <c r="KD145" s="13"/>
      <c r="KE145" s="13"/>
      <c r="KF145" s="13"/>
      <c r="KG145" s="13">
        <v>1</v>
      </c>
      <c r="KH145" s="13"/>
      <c r="KI145" s="13"/>
      <c r="KJ145" s="13"/>
      <c r="KK145" s="13"/>
      <c r="KL145" s="13"/>
      <c r="KM145" s="13"/>
      <c r="KN145" s="13"/>
      <c r="KO145" s="13"/>
      <c r="KP145" s="13"/>
      <c r="KQ145" s="13">
        <v>1</v>
      </c>
      <c r="KR145" s="13"/>
      <c r="KS145" s="13">
        <v>2</v>
      </c>
      <c r="KT145" s="13"/>
      <c r="KU145" s="13"/>
      <c r="KV145" s="13"/>
      <c r="KW145" s="13"/>
      <c r="KX145" s="13"/>
      <c r="KY145" s="13">
        <v>1</v>
      </c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>
        <v>1</v>
      </c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>
        <v>1</v>
      </c>
      <c r="MO145" s="13"/>
      <c r="MP145" s="13"/>
      <c r="MQ145" s="13"/>
      <c r="MR145" s="13">
        <v>1</v>
      </c>
      <c r="MS145" s="13"/>
      <c r="MT145" s="13"/>
      <c r="MU145" s="13"/>
      <c r="MV145" s="13"/>
      <c r="MW145" s="13"/>
      <c r="MX145" s="13"/>
      <c r="MY145" s="13"/>
      <c r="MZ145" s="13"/>
      <c r="NA145" s="13"/>
      <c r="NB145" s="13">
        <v>1</v>
      </c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>
        <v>1</v>
      </c>
      <c r="NN145" s="57">
        <v>15</v>
      </c>
      <c r="NO145" s="13">
        <v>1313</v>
      </c>
    </row>
    <row r="146" spans="1:379">
      <c r="A146" s="8" t="s">
        <v>157</v>
      </c>
      <c r="B146" s="235">
        <f t="shared" si="190"/>
        <v>22</v>
      </c>
      <c r="C146" s="235">
        <f t="shared" si="191"/>
        <v>28</v>
      </c>
      <c r="D146" s="235">
        <f t="shared" si="192"/>
        <v>161</v>
      </c>
      <c r="E146" s="235">
        <f t="shared" si="193"/>
        <v>157</v>
      </c>
      <c r="F146" s="235">
        <f t="shared" si="194"/>
        <v>293</v>
      </c>
      <c r="G146" s="235">
        <f t="shared" si="195"/>
        <v>305</v>
      </c>
      <c r="H146" s="235">
        <f t="shared" si="196"/>
        <v>268</v>
      </c>
      <c r="I146" s="235">
        <f t="shared" si="197"/>
        <v>278</v>
      </c>
      <c r="J146" s="235">
        <f t="shared" si="198"/>
        <v>280</v>
      </c>
      <c r="K146" s="235">
        <f t="shared" si="199"/>
        <v>256</v>
      </c>
      <c r="L146" s="235">
        <f t="shared" si="200"/>
        <v>177</v>
      </c>
      <c r="M146" s="235">
        <f t="shared" si="201"/>
        <v>164</v>
      </c>
      <c r="N146" s="235">
        <f t="shared" si="202"/>
        <v>93</v>
      </c>
      <c r="O146" s="235">
        <f t="shared" si="203"/>
        <v>94</v>
      </c>
      <c r="P146" s="235">
        <f t="shared" si="204"/>
        <v>57</v>
      </c>
      <c r="Q146" s="235">
        <f t="shared" si="205"/>
        <v>51</v>
      </c>
      <c r="R146" s="235">
        <f t="shared" si="206"/>
        <v>9</v>
      </c>
      <c r="S146" s="235">
        <f t="shared" si="207"/>
        <v>36</v>
      </c>
      <c r="T146" s="235">
        <f t="shared" si="208"/>
        <v>4</v>
      </c>
      <c r="U146" s="235">
        <f t="shared" si="209"/>
        <v>8</v>
      </c>
      <c r="W146" s="16" t="s">
        <v>215</v>
      </c>
      <c r="X146" s="616">
        <f t="shared" si="169"/>
        <v>86</v>
      </c>
      <c r="Y146" s="616">
        <f t="shared" si="170"/>
        <v>71</v>
      </c>
      <c r="Z146" s="616">
        <f t="shared" si="171"/>
        <v>136</v>
      </c>
      <c r="AA146" s="616">
        <f t="shared" si="172"/>
        <v>129</v>
      </c>
      <c r="AB146" s="616">
        <f t="shared" si="173"/>
        <v>229</v>
      </c>
      <c r="AC146" s="616">
        <f t="shared" si="174"/>
        <v>228</v>
      </c>
      <c r="AD146" s="616">
        <f t="shared" si="175"/>
        <v>220</v>
      </c>
      <c r="AE146" s="616">
        <f t="shared" si="176"/>
        <v>235</v>
      </c>
      <c r="AF146" s="616">
        <f t="shared" si="177"/>
        <v>190</v>
      </c>
      <c r="AG146" s="616">
        <f t="shared" si="178"/>
        <v>226</v>
      </c>
      <c r="AH146" s="616">
        <f t="shared" si="179"/>
        <v>133</v>
      </c>
      <c r="AI146" s="616">
        <f t="shared" si="180"/>
        <v>139</v>
      </c>
      <c r="AJ146" s="616">
        <f t="shared" si="181"/>
        <v>87</v>
      </c>
      <c r="AK146" s="616">
        <f t="shared" si="182"/>
        <v>88</v>
      </c>
      <c r="AL146" s="616">
        <f t="shared" si="183"/>
        <v>55</v>
      </c>
      <c r="AM146" s="616">
        <f t="shared" si="184"/>
        <v>52</v>
      </c>
      <c r="AN146" s="616">
        <f t="shared" si="185"/>
        <v>25</v>
      </c>
      <c r="AO146" s="616">
        <f t="shared" si="186"/>
        <v>37</v>
      </c>
      <c r="AP146" s="616">
        <f t="shared" si="187"/>
        <v>4</v>
      </c>
      <c r="AQ146" s="616">
        <f t="shared" si="188"/>
        <v>20</v>
      </c>
      <c r="AR146" s="616">
        <f t="shared" si="189"/>
        <v>14</v>
      </c>
      <c r="AT146" s="16" t="s">
        <v>215</v>
      </c>
      <c r="AU146" s="13">
        <v>1</v>
      </c>
      <c r="AV146" s="13">
        <v>13</v>
      </c>
      <c r="AW146" s="13">
        <v>10</v>
      </c>
      <c r="AX146" s="13">
        <v>8</v>
      </c>
      <c r="AY146" s="13">
        <v>9</v>
      </c>
      <c r="AZ146" s="13">
        <v>8</v>
      </c>
      <c r="BA146" s="13">
        <v>3</v>
      </c>
      <c r="BB146" s="13">
        <v>3</v>
      </c>
      <c r="BC146" s="13">
        <v>5</v>
      </c>
      <c r="BD146" s="13">
        <v>11</v>
      </c>
      <c r="BE146" s="13">
        <v>5</v>
      </c>
      <c r="BF146" s="13">
        <v>7</v>
      </c>
      <c r="BG146" s="13">
        <v>9</v>
      </c>
      <c r="BH146" s="13">
        <v>10</v>
      </c>
      <c r="BI146" s="13">
        <v>11</v>
      </c>
      <c r="BJ146" s="13">
        <v>16</v>
      </c>
      <c r="BK146" s="13">
        <v>22</v>
      </c>
      <c r="BL146" s="13">
        <v>18</v>
      </c>
      <c r="BM146" s="13">
        <v>12</v>
      </c>
      <c r="BN146" s="13">
        <v>19</v>
      </c>
      <c r="BO146" s="13">
        <v>25</v>
      </c>
      <c r="BP146" s="13">
        <v>28</v>
      </c>
      <c r="BQ146" s="13">
        <v>14</v>
      </c>
      <c r="BR146" s="13">
        <v>27</v>
      </c>
      <c r="BS146" s="13">
        <v>21</v>
      </c>
      <c r="BT146" s="13">
        <v>22</v>
      </c>
      <c r="BU146" s="13">
        <v>20</v>
      </c>
      <c r="BV146" s="13">
        <v>20</v>
      </c>
      <c r="BW146" s="13">
        <v>27</v>
      </c>
      <c r="BX146" s="13">
        <v>24</v>
      </c>
      <c r="BY146" s="13">
        <v>28</v>
      </c>
      <c r="BZ146" s="13">
        <v>23</v>
      </c>
      <c r="CA146" s="13">
        <v>27</v>
      </c>
      <c r="CB146" s="13">
        <v>23</v>
      </c>
      <c r="CC146" s="13">
        <v>22</v>
      </c>
      <c r="CD146" s="13">
        <v>27</v>
      </c>
      <c r="CE146" s="13">
        <v>18</v>
      </c>
      <c r="CF146" s="13">
        <v>23</v>
      </c>
      <c r="CG146" s="13">
        <v>20</v>
      </c>
      <c r="CH146" s="13">
        <v>24</v>
      </c>
      <c r="CI146" s="13">
        <v>31</v>
      </c>
      <c r="CJ146" s="13">
        <v>25</v>
      </c>
      <c r="CK146" s="13">
        <v>19</v>
      </c>
      <c r="CL146" s="13">
        <v>20</v>
      </c>
      <c r="CM146" s="13">
        <v>29</v>
      </c>
      <c r="CN146" s="13">
        <v>21</v>
      </c>
      <c r="CO146" s="13">
        <v>16</v>
      </c>
      <c r="CP146" s="13">
        <v>23</v>
      </c>
      <c r="CQ146" s="13">
        <v>20</v>
      </c>
      <c r="CR146" s="13">
        <v>22</v>
      </c>
      <c r="CS146" s="13">
        <v>14</v>
      </c>
      <c r="CT146" s="13">
        <v>15</v>
      </c>
      <c r="CU146" s="13">
        <v>16</v>
      </c>
      <c r="CV146" s="13">
        <v>19</v>
      </c>
      <c r="CW146" s="13">
        <v>10</v>
      </c>
      <c r="CX146" s="13">
        <v>12</v>
      </c>
      <c r="CY146" s="13">
        <v>14</v>
      </c>
      <c r="CZ146" s="13">
        <v>11</v>
      </c>
      <c r="DA146" s="13">
        <v>12</v>
      </c>
      <c r="DB146" s="13">
        <v>16</v>
      </c>
      <c r="DC146" s="13">
        <v>10</v>
      </c>
      <c r="DD146" s="13">
        <v>11</v>
      </c>
      <c r="DE146" s="13">
        <v>8</v>
      </c>
      <c r="DF146" s="13">
        <v>8</v>
      </c>
      <c r="DG146" s="13">
        <v>9</v>
      </c>
      <c r="DH146" s="13">
        <v>10</v>
      </c>
      <c r="DI146" s="13">
        <v>10</v>
      </c>
      <c r="DJ146" s="13">
        <v>11</v>
      </c>
      <c r="DK146" s="13">
        <v>5</v>
      </c>
      <c r="DL146" s="13">
        <v>6</v>
      </c>
      <c r="DM146" s="13">
        <v>10</v>
      </c>
      <c r="DN146" s="13">
        <v>7</v>
      </c>
      <c r="DO146" s="13">
        <v>4</v>
      </c>
      <c r="DP146" s="13">
        <v>9</v>
      </c>
      <c r="DQ146" s="13">
        <v>1</v>
      </c>
      <c r="DR146" s="13">
        <v>4</v>
      </c>
      <c r="DS146" s="13">
        <v>3</v>
      </c>
      <c r="DT146" s="13">
        <v>5</v>
      </c>
      <c r="DU146" s="13">
        <v>7</v>
      </c>
      <c r="DV146" s="13">
        <v>2</v>
      </c>
      <c r="DW146" s="13">
        <v>2</v>
      </c>
      <c r="DX146" s="13">
        <v>4</v>
      </c>
      <c r="DY146" s="13">
        <v>3</v>
      </c>
      <c r="DZ146" s="13">
        <v>3</v>
      </c>
      <c r="EA146" s="13">
        <v>2</v>
      </c>
      <c r="EB146" s="13">
        <v>8</v>
      </c>
      <c r="EC146" s="13">
        <v>4</v>
      </c>
      <c r="ED146" s="13">
        <v>5</v>
      </c>
      <c r="EE146" s="13">
        <v>3</v>
      </c>
      <c r="EF146" s="13">
        <v>3</v>
      </c>
      <c r="EG146" s="13">
        <v>2</v>
      </c>
      <c r="EH146" s="13">
        <v>4</v>
      </c>
      <c r="EI146" s="13">
        <v>2</v>
      </c>
      <c r="EJ146" s="13">
        <v>3</v>
      </c>
      <c r="EK146" s="13">
        <v>4</v>
      </c>
      <c r="EL146" s="13">
        <v>1</v>
      </c>
      <c r="EM146" s="13">
        <v>1</v>
      </c>
      <c r="EN146" s="13">
        <v>1</v>
      </c>
      <c r="EO146" s="13"/>
      <c r="EP146" s="13">
        <v>1</v>
      </c>
      <c r="EQ146" s="13">
        <v>1</v>
      </c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57">
        <v>1225</v>
      </c>
      <c r="FD146" s="13">
        <v>1225</v>
      </c>
      <c r="FE146" s="16" t="s">
        <v>215</v>
      </c>
      <c r="FF146" s="13">
        <v>4</v>
      </c>
      <c r="FG146" s="13">
        <v>7</v>
      </c>
      <c r="FH146" s="13">
        <v>9</v>
      </c>
      <c r="FI146" s="13">
        <v>7</v>
      </c>
      <c r="FJ146" s="13">
        <v>10</v>
      </c>
      <c r="FK146" s="13">
        <v>11</v>
      </c>
      <c r="FL146" s="13">
        <v>7</v>
      </c>
      <c r="FM146" s="13">
        <v>10</v>
      </c>
      <c r="FN146" s="13">
        <v>10</v>
      </c>
      <c r="FO146" s="13">
        <v>11</v>
      </c>
      <c r="FP146" s="13">
        <v>10</v>
      </c>
      <c r="FQ146" s="13">
        <v>11</v>
      </c>
      <c r="FR146" s="13">
        <v>12</v>
      </c>
      <c r="FS146" s="13">
        <v>11</v>
      </c>
      <c r="FT146" s="13">
        <v>12</v>
      </c>
      <c r="FU146" s="13">
        <v>12</v>
      </c>
      <c r="FV146" s="13">
        <v>17</v>
      </c>
      <c r="FW146" s="13">
        <v>18</v>
      </c>
      <c r="FX146" s="13">
        <v>16</v>
      </c>
      <c r="FY146" s="13">
        <v>17</v>
      </c>
      <c r="FZ146" s="13">
        <v>21</v>
      </c>
      <c r="GA146" s="13">
        <v>33</v>
      </c>
      <c r="GB146" s="13">
        <v>27</v>
      </c>
      <c r="GC146" s="13">
        <v>15</v>
      </c>
      <c r="GD146" s="13">
        <v>15</v>
      </c>
      <c r="GE146" s="13">
        <v>17</v>
      </c>
      <c r="GF146" s="13">
        <v>23</v>
      </c>
      <c r="GG146" s="13">
        <v>23</v>
      </c>
      <c r="GH146" s="13">
        <v>31</v>
      </c>
      <c r="GI146" s="13">
        <v>24</v>
      </c>
      <c r="GJ146" s="13">
        <v>27</v>
      </c>
      <c r="GK146" s="13">
        <v>22</v>
      </c>
      <c r="GL146" s="13">
        <v>15</v>
      </c>
      <c r="GM146" s="13">
        <v>27</v>
      </c>
      <c r="GN146" s="13">
        <v>27</v>
      </c>
      <c r="GO146" s="13">
        <v>20</v>
      </c>
      <c r="GP146" s="13">
        <v>22</v>
      </c>
      <c r="GQ146" s="13">
        <v>29</v>
      </c>
      <c r="GR146" s="13">
        <v>11</v>
      </c>
      <c r="GS146" s="13">
        <v>20</v>
      </c>
      <c r="GT146" s="13">
        <v>24</v>
      </c>
      <c r="GU146" s="13">
        <v>25</v>
      </c>
      <c r="GV146" s="13">
        <v>17</v>
      </c>
      <c r="GW146" s="13">
        <v>23</v>
      </c>
      <c r="GX146" s="13">
        <v>24</v>
      </c>
      <c r="GY146" s="13">
        <v>15</v>
      </c>
      <c r="GZ146" s="13">
        <v>21</v>
      </c>
      <c r="HA146" s="13">
        <v>14</v>
      </c>
      <c r="HB146" s="13">
        <v>14</v>
      </c>
      <c r="HC146" s="13">
        <v>13</v>
      </c>
      <c r="HD146" s="13">
        <v>16</v>
      </c>
      <c r="HE146" s="13">
        <v>20</v>
      </c>
      <c r="HF146" s="13">
        <v>10</v>
      </c>
      <c r="HG146" s="13">
        <v>12</v>
      </c>
      <c r="HH146" s="13">
        <v>20</v>
      </c>
      <c r="HI146" s="13">
        <v>13</v>
      </c>
      <c r="HJ146" s="13">
        <v>10</v>
      </c>
      <c r="HK146" s="13">
        <v>14</v>
      </c>
      <c r="HL146" s="13">
        <v>11</v>
      </c>
      <c r="HM146" s="13">
        <v>7</v>
      </c>
      <c r="HN146" s="13">
        <v>10</v>
      </c>
      <c r="HO146" s="13">
        <v>8</v>
      </c>
      <c r="HP146" s="13">
        <v>11</v>
      </c>
      <c r="HQ146" s="13">
        <v>6</v>
      </c>
      <c r="HR146" s="13">
        <v>11</v>
      </c>
      <c r="HS146" s="13">
        <v>11</v>
      </c>
      <c r="HT146" s="13">
        <v>11</v>
      </c>
      <c r="HU146" s="13">
        <v>4</v>
      </c>
      <c r="HV146" s="13">
        <v>6</v>
      </c>
      <c r="HW146" s="13">
        <v>9</v>
      </c>
      <c r="HX146" s="13">
        <v>9</v>
      </c>
      <c r="HY146" s="13">
        <v>5</v>
      </c>
      <c r="HZ146" s="13">
        <v>8</v>
      </c>
      <c r="IA146" s="13">
        <v>6</v>
      </c>
      <c r="IB146" s="13">
        <v>8</v>
      </c>
      <c r="IC146" s="13">
        <v>4</v>
      </c>
      <c r="ID146" s="13">
        <v>5</v>
      </c>
      <c r="IE146" s="13">
        <v>1</v>
      </c>
      <c r="IF146" s="13">
        <v>3</v>
      </c>
      <c r="IG146" s="13">
        <v>6</v>
      </c>
      <c r="IH146" s="13">
        <v>5</v>
      </c>
      <c r="II146" s="13">
        <v>2</v>
      </c>
      <c r="IJ146" s="13">
        <v>4</v>
      </c>
      <c r="IK146" s="13">
        <v>3</v>
      </c>
      <c r="IL146" s="13">
        <v>1</v>
      </c>
      <c r="IM146" s="13">
        <v>2</v>
      </c>
      <c r="IN146" s="13">
        <v>1</v>
      </c>
      <c r="IO146" s="13">
        <v>6</v>
      </c>
      <c r="IP146" s="13">
        <v>1</v>
      </c>
      <c r="IQ146" s="13"/>
      <c r="IR146" s="13">
        <v>2</v>
      </c>
      <c r="IS146" s="13">
        <v>1</v>
      </c>
      <c r="IT146" s="13">
        <v>1</v>
      </c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57">
        <v>1165</v>
      </c>
      <c r="JJ146" s="13"/>
      <c r="JK146" s="13">
        <v>1</v>
      </c>
      <c r="JL146" s="13"/>
      <c r="JM146" s="13"/>
      <c r="JN146" s="13"/>
      <c r="JO146" s="13"/>
      <c r="JP146" s="13"/>
      <c r="JQ146" s="13"/>
      <c r="JR146" s="13"/>
      <c r="JS146" s="13"/>
      <c r="JT146" s="13"/>
      <c r="JU146" s="13">
        <v>1</v>
      </c>
      <c r="JV146" s="13">
        <v>1</v>
      </c>
      <c r="JW146" s="13"/>
      <c r="JX146" s="13"/>
      <c r="JY146" s="13"/>
      <c r="JZ146" s="13"/>
      <c r="KA146" s="13"/>
      <c r="KB146" s="13"/>
      <c r="KC146" s="13">
        <v>1</v>
      </c>
      <c r="KD146" s="13">
        <v>1</v>
      </c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>
        <v>1</v>
      </c>
      <c r="KS146" s="13"/>
      <c r="KT146" s="13"/>
      <c r="KU146" s="13"/>
      <c r="KV146" s="13"/>
      <c r="KW146" s="13"/>
      <c r="KX146" s="13">
        <v>1</v>
      </c>
      <c r="KY146" s="13">
        <v>2</v>
      </c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>
        <v>1</v>
      </c>
      <c r="LZ146" s="13"/>
      <c r="MA146" s="13">
        <v>1</v>
      </c>
      <c r="MB146" s="13"/>
      <c r="MC146" s="13"/>
      <c r="MD146" s="13"/>
      <c r="ME146" s="13"/>
      <c r="MF146" s="13"/>
      <c r="MG146" s="13">
        <v>1</v>
      </c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>
        <v>1</v>
      </c>
      <c r="NA146" s="13">
        <v>1</v>
      </c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57">
        <v>14</v>
      </c>
      <c r="NO146" s="13">
        <v>1179</v>
      </c>
    </row>
    <row r="147" spans="1:379">
      <c r="A147" s="8" t="s">
        <v>158</v>
      </c>
      <c r="B147" s="235">
        <f t="shared" si="190"/>
        <v>10</v>
      </c>
      <c r="C147" s="235">
        <f t="shared" si="191"/>
        <v>5</v>
      </c>
      <c r="D147" s="235">
        <f t="shared" si="192"/>
        <v>23</v>
      </c>
      <c r="E147" s="235">
        <f t="shared" si="193"/>
        <v>30</v>
      </c>
      <c r="F147" s="235">
        <f t="shared" si="194"/>
        <v>99</v>
      </c>
      <c r="G147" s="235">
        <f t="shared" si="195"/>
        <v>90</v>
      </c>
      <c r="H147" s="235">
        <f t="shared" si="196"/>
        <v>93</v>
      </c>
      <c r="I147" s="235">
        <f t="shared" si="197"/>
        <v>120</v>
      </c>
      <c r="J147" s="235">
        <f t="shared" si="198"/>
        <v>67</v>
      </c>
      <c r="K147" s="235">
        <f t="shared" si="199"/>
        <v>109</v>
      </c>
      <c r="L147" s="235">
        <f t="shared" si="200"/>
        <v>70</v>
      </c>
      <c r="M147" s="235">
        <f t="shared" si="201"/>
        <v>73</v>
      </c>
      <c r="N147" s="235">
        <f t="shared" si="202"/>
        <v>45</v>
      </c>
      <c r="O147" s="235">
        <f t="shared" si="203"/>
        <v>40</v>
      </c>
      <c r="P147" s="235">
        <f t="shared" si="204"/>
        <v>21</v>
      </c>
      <c r="Q147" s="235">
        <f t="shared" si="205"/>
        <v>27</v>
      </c>
      <c r="R147" s="235">
        <f t="shared" si="206"/>
        <v>19</v>
      </c>
      <c r="S147" s="235">
        <f t="shared" si="207"/>
        <v>24</v>
      </c>
      <c r="T147" s="235">
        <f t="shared" si="208"/>
        <v>5</v>
      </c>
      <c r="U147" s="235">
        <f t="shared" si="209"/>
        <v>12</v>
      </c>
      <c r="W147" s="16" t="s">
        <v>152</v>
      </c>
      <c r="X147" s="616">
        <f t="shared" si="169"/>
        <v>23</v>
      </c>
      <c r="Y147" s="616">
        <f t="shared" si="170"/>
        <v>24</v>
      </c>
      <c r="Z147" s="616">
        <f t="shared" si="171"/>
        <v>80</v>
      </c>
      <c r="AA147" s="616">
        <f t="shared" si="172"/>
        <v>118</v>
      </c>
      <c r="AB147" s="616">
        <f t="shared" si="173"/>
        <v>204</v>
      </c>
      <c r="AC147" s="616">
        <f t="shared" si="174"/>
        <v>220</v>
      </c>
      <c r="AD147" s="616">
        <f t="shared" si="175"/>
        <v>230</v>
      </c>
      <c r="AE147" s="616">
        <f t="shared" si="176"/>
        <v>283</v>
      </c>
      <c r="AF147" s="616">
        <f t="shared" si="177"/>
        <v>217</v>
      </c>
      <c r="AG147" s="616">
        <f t="shared" si="178"/>
        <v>198</v>
      </c>
      <c r="AH147" s="616">
        <f t="shared" si="179"/>
        <v>144</v>
      </c>
      <c r="AI147" s="616">
        <f t="shared" si="180"/>
        <v>171</v>
      </c>
      <c r="AJ147" s="616">
        <f t="shared" si="181"/>
        <v>105</v>
      </c>
      <c r="AK147" s="616">
        <f t="shared" si="182"/>
        <v>92</v>
      </c>
      <c r="AL147" s="616">
        <f t="shared" si="183"/>
        <v>56</v>
      </c>
      <c r="AM147" s="616">
        <f t="shared" si="184"/>
        <v>55</v>
      </c>
      <c r="AN147" s="616">
        <f t="shared" si="185"/>
        <v>20</v>
      </c>
      <c r="AO147" s="616">
        <f t="shared" si="186"/>
        <v>29</v>
      </c>
      <c r="AP147" s="616">
        <f t="shared" si="187"/>
        <v>3</v>
      </c>
      <c r="AQ147" s="616">
        <f t="shared" si="188"/>
        <v>10</v>
      </c>
      <c r="AR147" s="616">
        <f t="shared" si="189"/>
        <v>36</v>
      </c>
      <c r="AT147" s="16" t="s">
        <v>152</v>
      </c>
      <c r="AU147" s="13"/>
      <c r="AV147" s="13">
        <v>3</v>
      </c>
      <c r="AW147" s="13">
        <v>3</v>
      </c>
      <c r="AX147" s="13"/>
      <c r="AY147" s="13">
        <v>5</v>
      </c>
      <c r="AZ147" s="13"/>
      <c r="BA147" s="13">
        <v>6</v>
      </c>
      <c r="BB147" s="13">
        <v>1</v>
      </c>
      <c r="BC147" s="13">
        <v>3</v>
      </c>
      <c r="BD147" s="13">
        <v>3</v>
      </c>
      <c r="BE147" s="13">
        <v>4</v>
      </c>
      <c r="BF147" s="13">
        <v>6</v>
      </c>
      <c r="BG147" s="13">
        <v>5</v>
      </c>
      <c r="BH147" s="13">
        <v>5</v>
      </c>
      <c r="BI147" s="13">
        <v>6</v>
      </c>
      <c r="BJ147" s="13">
        <v>13</v>
      </c>
      <c r="BK147" s="13">
        <v>12</v>
      </c>
      <c r="BL147" s="13">
        <v>20</v>
      </c>
      <c r="BM147" s="13">
        <v>35</v>
      </c>
      <c r="BN147" s="13">
        <v>12</v>
      </c>
      <c r="BO147" s="13">
        <v>22</v>
      </c>
      <c r="BP147" s="13">
        <v>25</v>
      </c>
      <c r="BQ147" s="13">
        <v>17</v>
      </c>
      <c r="BR147" s="13">
        <v>18</v>
      </c>
      <c r="BS147" s="13">
        <v>24</v>
      </c>
      <c r="BT147" s="13">
        <v>24</v>
      </c>
      <c r="BU147" s="13">
        <v>21</v>
      </c>
      <c r="BV147" s="13">
        <v>22</v>
      </c>
      <c r="BW147" s="13">
        <v>26</v>
      </c>
      <c r="BX147" s="13">
        <v>21</v>
      </c>
      <c r="BY147" s="13">
        <v>32</v>
      </c>
      <c r="BZ147" s="13">
        <v>22</v>
      </c>
      <c r="CA147" s="13">
        <v>25</v>
      </c>
      <c r="CB147" s="13">
        <v>34</v>
      </c>
      <c r="CC147" s="13">
        <v>28</v>
      </c>
      <c r="CD147" s="13">
        <v>24</v>
      </c>
      <c r="CE147" s="13">
        <v>27</v>
      </c>
      <c r="CF147" s="13">
        <v>32</v>
      </c>
      <c r="CG147" s="13">
        <v>28</v>
      </c>
      <c r="CH147" s="13">
        <v>31</v>
      </c>
      <c r="CI147" s="13">
        <v>19</v>
      </c>
      <c r="CJ147" s="13">
        <v>27</v>
      </c>
      <c r="CK147" s="13">
        <v>21</v>
      </c>
      <c r="CL147" s="13">
        <v>17</v>
      </c>
      <c r="CM147" s="13">
        <v>21</v>
      </c>
      <c r="CN147" s="13">
        <v>18</v>
      </c>
      <c r="CO147" s="13">
        <v>14</v>
      </c>
      <c r="CP147" s="13">
        <v>24</v>
      </c>
      <c r="CQ147" s="13">
        <v>17</v>
      </c>
      <c r="CR147" s="13">
        <v>20</v>
      </c>
      <c r="CS147" s="13">
        <v>23</v>
      </c>
      <c r="CT147" s="13">
        <v>19</v>
      </c>
      <c r="CU147" s="13">
        <v>20</v>
      </c>
      <c r="CV147" s="13">
        <v>18</v>
      </c>
      <c r="CW147" s="13">
        <v>15</v>
      </c>
      <c r="CX147" s="13">
        <v>18</v>
      </c>
      <c r="CY147" s="13">
        <v>18</v>
      </c>
      <c r="CZ147" s="13">
        <v>13</v>
      </c>
      <c r="DA147" s="13">
        <v>16</v>
      </c>
      <c r="DB147" s="13">
        <v>11</v>
      </c>
      <c r="DC147" s="13">
        <v>12</v>
      </c>
      <c r="DD147" s="13">
        <v>4</v>
      </c>
      <c r="DE147" s="13">
        <v>16</v>
      </c>
      <c r="DF147" s="13">
        <v>10</v>
      </c>
      <c r="DG147" s="13">
        <v>6</v>
      </c>
      <c r="DH147" s="13">
        <v>12</v>
      </c>
      <c r="DI147" s="13">
        <v>6</v>
      </c>
      <c r="DJ147" s="13">
        <v>10</v>
      </c>
      <c r="DK147" s="13">
        <v>11</v>
      </c>
      <c r="DL147" s="13">
        <v>5</v>
      </c>
      <c r="DM147" s="13">
        <v>5</v>
      </c>
      <c r="DN147" s="13">
        <v>9</v>
      </c>
      <c r="DO147" s="13">
        <v>7</v>
      </c>
      <c r="DP147" s="13">
        <v>6</v>
      </c>
      <c r="DQ147" s="13">
        <v>8</v>
      </c>
      <c r="DR147" s="13">
        <v>8</v>
      </c>
      <c r="DS147" s="13">
        <v>1</v>
      </c>
      <c r="DT147" s="13">
        <v>8</v>
      </c>
      <c r="DU147" s="13">
        <v>1</v>
      </c>
      <c r="DV147" s="13">
        <v>2</v>
      </c>
      <c r="DW147" s="13">
        <v>4</v>
      </c>
      <c r="DX147" s="13">
        <v>2</v>
      </c>
      <c r="DY147" s="13">
        <v>4</v>
      </c>
      <c r="DZ147" s="13">
        <v>6</v>
      </c>
      <c r="EA147" s="13">
        <v>3</v>
      </c>
      <c r="EB147" s="13">
        <v>5</v>
      </c>
      <c r="EC147" s="13"/>
      <c r="ED147" s="13">
        <v>2</v>
      </c>
      <c r="EE147" s="13">
        <v>1</v>
      </c>
      <c r="EF147" s="13">
        <v>2</v>
      </c>
      <c r="EG147" s="13">
        <v>2</v>
      </c>
      <c r="EH147" s="13">
        <v>3</v>
      </c>
      <c r="EI147" s="13"/>
      <c r="EJ147" s="13">
        <v>2</v>
      </c>
      <c r="EK147" s="13">
        <v>2</v>
      </c>
      <c r="EL147" s="13"/>
      <c r="EM147" s="13"/>
      <c r="EN147" s="13"/>
      <c r="EO147" s="13">
        <v>1</v>
      </c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57">
        <v>1200</v>
      </c>
      <c r="FD147" s="13">
        <v>1200</v>
      </c>
      <c r="FE147" s="16" t="s">
        <v>152</v>
      </c>
      <c r="FF147" s="13">
        <v>3</v>
      </c>
      <c r="FG147" s="13">
        <v>1</v>
      </c>
      <c r="FH147" s="13">
        <v>2</v>
      </c>
      <c r="FI147" s="13">
        <v>2</v>
      </c>
      <c r="FJ147" s="13">
        <v>3</v>
      </c>
      <c r="FK147" s="13">
        <v>4</v>
      </c>
      <c r="FL147" s="13">
        <v>2</v>
      </c>
      <c r="FM147" s="13">
        <v>4</v>
      </c>
      <c r="FN147" s="13"/>
      <c r="FO147" s="13">
        <v>2</v>
      </c>
      <c r="FP147" s="13">
        <v>2</v>
      </c>
      <c r="FQ147" s="13">
        <v>2</v>
      </c>
      <c r="FR147" s="13">
        <v>5</v>
      </c>
      <c r="FS147" s="13">
        <v>10</v>
      </c>
      <c r="FT147" s="13">
        <v>5</v>
      </c>
      <c r="FU147" s="13">
        <v>6</v>
      </c>
      <c r="FV147" s="13">
        <v>4</v>
      </c>
      <c r="FW147" s="13">
        <v>8</v>
      </c>
      <c r="FX147" s="13">
        <v>25</v>
      </c>
      <c r="FY147" s="13">
        <v>13</v>
      </c>
      <c r="FZ147" s="13">
        <v>22</v>
      </c>
      <c r="GA147" s="13">
        <v>21</v>
      </c>
      <c r="GB147" s="13">
        <v>20</v>
      </c>
      <c r="GC147" s="13">
        <v>22</v>
      </c>
      <c r="GD147" s="13">
        <v>25</v>
      </c>
      <c r="GE147" s="13">
        <v>15</v>
      </c>
      <c r="GF147" s="13">
        <v>24</v>
      </c>
      <c r="GG147" s="13">
        <v>21</v>
      </c>
      <c r="GH147" s="13">
        <v>16</v>
      </c>
      <c r="GI147" s="13">
        <v>18</v>
      </c>
      <c r="GJ147" s="13">
        <v>26</v>
      </c>
      <c r="GK147" s="13">
        <v>28</v>
      </c>
      <c r="GL147" s="13">
        <v>24</v>
      </c>
      <c r="GM147" s="13">
        <v>25</v>
      </c>
      <c r="GN147" s="13">
        <v>20</v>
      </c>
      <c r="GO147" s="13">
        <v>16</v>
      </c>
      <c r="GP147" s="13">
        <v>31</v>
      </c>
      <c r="GQ147" s="13">
        <v>16</v>
      </c>
      <c r="GR147" s="13">
        <v>17</v>
      </c>
      <c r="GS147" s="13">
        <v>27</v>
      </c>
      <c r="GT147" s="13">
        <v>31</v>
      </c>
      <c r="GU147" s="13">
        <v>25</v>
      </c>
      <c r="GV147" s="13">
        <v>25</v>
      </c>
      <c r="GW147" s="13">
        <v>29</v>
      </c>
      <c r="GX147" s="13">
        <v>21</v>
      </c>
      <c r="GY147" s="13">
        <v>23</v>
      </c>
      <c r="GZ147" s="13">
        <v>20</v>
      </c>
      <c r="HA147" s="13">
        <v>13</v>
      </c>
      <c r="HB147" s="13">
        <v>16</v>
      </c>
      <c r="HC147" s="13">
        <v>14</v>
      </c>
      <c r="HD147" s="13">
        <v>24</v>
      </c>
      <c r="HE147" s="13">
        <v>16</v>
      </c>
      <c r="HF147" s="13">
        <v>11</v>
      </c>
      <c r="HG147" s="13">
        <v>22</v>
      </c>
      <c r="HH147" s="13">
        <v>11</v>
      </c>
      <c r="HI147" s="13">
        <v>11</v>
      </c>
      <c r="HJ147" s="13">
        <v>10</v>
      </c>
      <c r="HK147" s="13">
        <v>19</v>
      </c>
      <c r="HL147" s="13">
        <v>9</v>
      </c>
      <c r="HM147" s="13">
        <v>11</v>
      </c>
      <c r="HN147" s="13">
        <v>23</v>
      </c>
      <c r="HO147" s="13">
        <v>17</v>
      </c>
      <c r="HP147" s="13">
        <v>7</v>
      </c>
      <c r="HQ147" s="13">
        <v>10</v>
      </c>
      <c r="HR147" s="13">
        <v>11</v>
      </c>
      <c r="HS147" s="13">
        <v>11</v>
      </c>
      <c r="HT147" s="13">
        <v>7</v>
      </c>
      <c r="HU147" s="13">
        <v>9</v>
      </c>
      <c r="HV147" s="13">
        <v>1</v>
      </c>
      <c r="HW147" s="13">
        <v>9</v>
      </c>
      <c r="HX147" s="13">
        <v>7</v>
      </c>
      <c r="HY147" s="13">
        <v>6</v>
      </c>
      <c r="HZ147" s="13">
        <v>7</v>
      </c>
      <c r="IA147" s="13">
        <v>7</v>
      </c>
      <c r="IB147" s="13">
        <v>6</v>
      </c>
      <c r="IC147" s="13">
        <v>6</v>
      </c>
      <c r="ID147" s="13">
        <v>5</v>
      </c>
      <c r="IE147" s="13">
        <v>5</v>
      </c>
      <c r="IF147" s="13">
        <v>5</v>
      </c>
      <c r="IG147" s="13">
        <v>2</v>
      </c>
      <c r="IH147" s="13">
        <v>2</v>
      </c>
      <c r="II147" s="13">
        <v>3</v>
      </c>
      <c r="IJ147" s="13">
        <v>4</v>
      </c>
      <c r="IK147" s="13"/>
      <c r="IL147" s="13">
        <v>1</v>
      </c>
      <c r="IM147" s="13">
        <v>2</v>
      </c>
      <c r="IN147" s="13">
        <v>2</v>
      </c>
      <c r="IO147" s="13">
        <v>5</v>
      </c>
      <c r="IP147" s="13">
        <v>1</v>
      </c>
      <c r="IQ147" s="13"/>
      <c r="IR147" s="13">
        <v>1</v>
      </c>
      <c r="IS147" s="13"/>
      <c r="IT147" s="13"/>
      <c r="IU147" s="13"/>
      <c r="IV147" s="13">
        <v>1</v>
      </c>
      <c r="IW147" s="13"/>
      <c r="IX147" s="13"/>
      <c r="IY147" s="13"/>
      <c r="IZ147" s="13">
        <v>1</v>
      </c>
      <c r="JA147" s="13"/>
      <c r="JB147" s="13"/>
      <c r="JC147" s="13"/>
      <c r="JD147" s="13"/>
      <c r="JE147" s="13"/>
      <c r="JF147" s="13"/>
      <c r="JG147" s="13"/>
      <c r="JH147" s="13"/>
      <c r="JI147" s="57">
        <v>1082</v>
      </c>
      <c r="JJ147" s="13"/>
      <c r="JK147" s="13"/>
      <c r="JL147" s="13"/>
      <c r="JM147" s="13"/>
      <c r="JN147" s="13"/>
      <c r="JO147" s="13"/>
      <c r="JP147" s="13">
        <v>1</v>
      </c>
      <c r="JQ147" s="13"/>
      <c r="JR147" s="13"/>
      <c r="JS147" s="13"/>
      <c r="JT147" s="13">
        <v>1</v>
      </c>
      <c r="JU147" s="13"/>
      <c r="JV147" s="13"/>
      <c r="JW147" s="13"/>
      <c r="JX147" s="13"/>
      <c r="JY147" s="13"/>
      <c r="JZ147" s="13"/>
      <c r="KA147" s="13"/>
      <c r="KB147" s="13"/>
      <c r="KC147" s="13">
        <v>1</v>
      </c>
      <c r="KD147" s="13">
        <v>2</v>
      </c>
      <c r="KE147" s="13">
        <v>1</v>
      </c>
      <c r="KF147" s="13">
        <v>1</v>
      </c>
      <c r="KG147" s="13"/>
      <c r="KH147" s="13">
        <v>1</v>
      </c>
      <c r="KI147" s="13">
        <v>2</v>
      </c>
      <c r="KJ147" s="13">
        <v>3</v>
      </c>
      <c r="KK147" s="13"/>
      <c r="KL147" s="13"/>
      <c r="KM147" s="13">
        <v>1</v>
      </c>
      <c r="KN147" s="13"/>
      <c r="KO147" s="13">
        <v>1</v>
      </c>
      <c r="KP147" s="13">
        <v>1</v>
      </c>
      <c r="KQ147" s="13"/>
      <c r="KR147" s="13">
        <v>1</v>
      </c>
      <c r="KS147" s="13">
        <v>1</v>
      </c>
      <c r="KT147" s="13">
        <v>2</v>
      </c>
      <c r="KU147" s="13"/>
      <c r="KV147" s="13">
        <v>1</v>
      </c>
      <c r="KW147" s="13"/>
      <c r="KX147" s="13">
        <v>1</v>
      </c>
      <c r="KY147" s="13">
        <v>1</v>
      </c>
      <c r="KZ147" s="13">
        <v>1</v>
      </c>
      <c r="LA147" s="13">
        <v>2</v>
      </c>
      <c r="LB147" s="13">
        <v>1</v>
      </c>
      <c r="LC147" s="13">
        <v>1</v>
      </c>
      <c r="LD147" s="13"/>
      <c r="LE147" s="13">
        <v>1</v>
      </c>
      <c r="LF147" s="13">
        <v>2</v>
      </c>
      <c r="LG147" s="13"/>
      <c r="LH147" s="13">
        <v>1</v>
      </c>
      <c r="LI147" s="13"/>
      <c r="LJ147" s="13"/>
      <c r="LK147" s="13"/>
      <c r="LL147" s="13">
        <v>1</v>
      </c>
      <c r="LM147" s="13"/>
      <c r="LN147" s="13">
        <v>1</v>
      </c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>
        <v>1</v>
      </c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>
        <v>1</v>
      </c>
      <c r="NG147" s="13"/>
      <c r="NH147" s="13"/>
      <c r="NI147" s="13"/>
      <c r="NJ147" s="13"/>
      <c r="NK147" s="13"/>
      <c r="NL147" s="13"/>
      <c r="NM147" s="13"/>
      <c r="NN147" s="57">
        <v>36</v>
      </c>
      <c r="NO147" s="13">
        <v>1118</v>
      </c>
    </row>
    <row r="148" spans="1:379">
      <c r="A148" s="9" t="s">
        <v>159</v>
      </c>
      <c r="B148" s="235">
        <f t="shared" si="190"/>
        <v>298</v>
      </c>
      <c r="C148" s="235">
        <f t="shared" si="191"/>
        <v>312</v>
      </c>
      <c r="D148" s="235">
        <f t="shared" si="192"/>
        <v>761</v>
      </c>
      <c r="E148" s="235">
        <f t="shared" si="193"/>
        <v>810</v>
      </c>
      <c r="F148" s="235">
        <f t="shared" si="194"/>
        <v>2394</v>
      </c>
      <c r="G148" s="235">
        <f t="shared" si="195"/>
        <v>2446</v>
      </c>
      <c r="H148" s="235">
        <f t="shared" si="196"/>
        <v>2443</v>
      </c>
      <c r="I148" s="235">
        <f t="shared" si="197"/>
        <v>2399</v>
      </c>
      <c r="J148" s="235">
        <f t="shared" si="198"/>
        <v>2071</v>
      </c>
      <c r="K148" s="235">
        <f t="shared" si="199"/>
        <v>2014</v>
      </c>
      <c r="L148" s="235">
        <f t="shared" si="200"/>
        <v>1551</v>
      </c>
      <c r="M148" s="235">
        <f t="shared" si="201"/>
        <v>1533</v>
      </c>
      <c r="N148" s="235">
        <f t="shared" si="202"/>
        <v>865</v>
      </c>
      <c r="O148" s="235">
        <f t="shared" si="203"/>
        <v>862</v>
      </c>
      <c r="P148" s="235">
        <f t="shared" si="204"/>
        <v>440</v>
      </c>
      <c r="Q148" s="235">
        <f t="shared" si="205"/>
        <v>410</v>
      </c>
      <c r="R148" s="235">
        <f t="shared" si="206"/>
        <v>131</v>
      </c>
      <c r="S148" s="235">
        <f t="shared" si="207"/>
        <v>228</v>
      </c>
      <c r="T148" s="235">
        <f t="shared" si="208"/>
        <v>44</v>
      </c>
      <c r="U148" s="235">
        <f t="shared" si="209"/>
        <v>69</v>
      </c>
      <c r="W148" s="16" t="s">
        <v>153</v>
      </c>
      <c r="X148" s="616">
        <f t="shared" si="169"/>
        <v>69</v>
      </c>
      <c r="Y148" s="616">
        <f t="shared" si="170"/>
        <v>57</v>
      </c>
      <c r="Z148" s="616">
        <f t="shared" si="171"/>
        <v>174</v>
      </c>
      <c r="AA148" s="616">
        <f t="shared" si="172"/>
        <v>187</v>
      </c>
      <c r="AB148" s="616">
        <f t="shared" si="173"/>
        <v>398</v>
      </c>
      <c r="AC148" s="616">
        <f t="shared" si="174"/>
        <v>454</v>
      </c>
      <c r="AD148" s="616">
        <f t="shared" si="175"/>
        <v>415</v>
      </c>
      <c r="AE148" s="616">
        <f t="shared" si="176"/>
        <v>480</v>
      </c>
      <c r="AF148" s="616">
        <f t="shared" si="177"/>
        <v>386</v>
      </c>
      <c r="AG148" s="616">
        <f t="shared" si="178"/>
        <v>442</v>
      </c>
      <c r="AH148" s="616">
        <f t="shared" si="179"/>
        <v>281</v>
      </c>
      <c r="AI148" s="616">
        <f t="shared" si="180"/>
        <v>325</v>
      </c>
      <c r="AJ148" s="616">
        <f t="shared" si="181"/>
        <v>218</v>
      </c>
      <c r="AK148" s="616">
        <f t="shared" si="182"/>
        <v>190</v>
      </c>
      <c r="AL148" s="616">
        <f t="shared" si="183"/>
        <v>120</v>
      </c>
      <c r="AM148" s="616">
        <f t="shared" si="184"/>
        <v>123</v>
      </c>
      <c r="AN148" s="616">
        <f t="shared" si="185"/>
        <v>74</v>
      </c>
      <c r="AO148" s="616">
        <f t="shared" si="186"/>
        <v>79</v>
      </c>
      <c r="AP148" s="616">
        <f t="shared" si="187"/>
        <v>9</v>
      </c>
      <c r="AQ148" s="616">
        <f t="shared" si="188"/>
        <v>31</v>
      </c>
      <c r="AR148" s="616">
        <f t="shared" si="189"/>
        <v>35</v>
      </c>
      <c r="AT148" s="16" t="s">
        <v>153</v>
      </c>
      <c r="AU148" s="13">
        <v>1</v>
      </c>
      <c r="AV148" s="13">
        <v>5</v>
      </c>
      <c r="AW148" s="13">
        <v>10</v>
      </c>
      <c r="AX148" s="13">
        <v>5</v>
      </c>
      <c r="AY148" s="13">
        <v>4</v>
      </c>
      <c r="AZ148" s="13">
        <v>3</v>
      </c>
      <c r="BA148" s="13">
        <v>4</v>
      </c>
      <c r="BB148" s="13">
        <v>15</v>
      </c>
      <c r="BC148" s="13">
        <v>8</v>
      </c>
      <c r="BD148" s="13">
        <v>2</v>
      </c>
      <c r="BE148" s="13">
        <v>9</v>
      </c>
      <c r="BF148" s="13">
        <v>12</v>
      </c>
      <c r="BG148" s="13">
        <v>4</v>
      </c>
      <c r="BH148" s="13">
        <v>11</v>
      </c>
      <c r="BI148" s="13">
        <v>14</v>
      </c>
      <c r="BJ148" s="13">
        <v>21</v>
      </c>
      <c r="BK148" s="13">
        <v>21</v>
      </c>
      <c r="BL148" s="13">
        <v>27</v>
      </c>
      <c r="BM148" s="13">
        <v>37</v>
      </c>
      <c r="BN148" s="13">
        <v>31</v>
      </c>
      <c r="BO148" s="13">
        <v>43</v>
      </c>
      <c r="BP148" s="13">
        <v>37</v>
      </c>
      <c r="BQ148" s="13">
        <v>42</v>
      </c>
      <c r="BR148" s="13">
        <v>44</v>
      </c>
      <c r="BS148" s="13">
        <v>55</v>
      </c>
      <c r="BT148" s="13">
        <v>36</v>
      </c>
      <c r="BU148" s="13">
        <v>53</v>
      </c>
      <c r="BV148" s="13">
        <v>38</v>
      </c>
      <c r="BW148" s="13">
        <v>41</v>
      </c>
      <c r="BX148" s="13">
        <v>65</v>
      </c>
      <c r="BY148" s="13">
        <v>55</v>
      </c>
      <c r="BZ148" s="13">
        <v>45</v>
      </c>
      <c r="CA148" s="13">
        <v>38</v>
      </c>
      <c r="CB148" s="13">
        <v>54</v>
      </c>
      <c r="CC148" s="13">
        <v>47</v>
      </c>
      <c r="CD148" s="13">
        <v>38</v>
      </c>
      <c r="CE148" s="13">
        <v>54</v>
      </c>
      <c r="CF148" s="13">
        <v>47</v>
      </c>
      <c r="CG148" s="13">
        <v>56</v>
      </c>
      <c r="CH148" s="13">
        <v>46</v>
      </c>
      <c r="CI148" s="13">
        <v>54</v>
      </c>
      <c r="CJ148" s="13">
        <v>48</v>
      </c>
      <c r="CK148" s="13">
        <v>43</v>
      </c>
      <c r="CL148" s="13">
        <v>47</v>
      </c>
      <c r="CM148" s="13">
        <v>49</v>
      </c>
      <c r="CN148" s="13">
        <v>36</v>
      </c>
      <c r="CO148" s="13">
        <v>44</v>
      </c>
      <c r="CP148" s="13">
        <v>42</v>
      </c>
      <c r="CQ148" s="13">
        <v>33</v>
      </c>
      <c r="CR148" s="13">
        <v>46</v>
      </c>
      <c r="CS148" s="13">
        <v>39</v>
      </c>
      <c r="CT148" s="13">
        <v>45</v>
      </c>
      <c r="CU148" s="13">
        <v>34</v>
      </c>
      <c r="CV148" s="13">
        <v>33</v>
      </c>
      <c r="CW148" s="13">
        <v>35</v>
      </c>
      <c r="CX148" s="13">
        <v>31</v>
      </c>
      <c r="CY148" s="13">
        <v>21</v>
      </c>
      <c r="CZ148" s="13">
        <v>31</v>
      </c>
      <c r="DA148" s="13">
        <v>26</v>
      </c>
      <c r="DB148" s="13">
        <v>30</v>
      </c>
      <c r="DC148" s="13">
        <v>31</v>
      </c>
      <c r="DD148" s="13">
        <v>20</v>
      </c>
      <c r="DE148" s="13">
        <v>20</v>
      </c>
      <c r="DF148" s="13">
        <v>19</v>
      </c>
      <c r="DG148" s="13">
        <v>22</v>
      </c>
      <c r="DH148" s="13">
        <v>9</v>
      </c>
      <c r="DI148" s="13">
        <v>27</v>
      </c>
      <c r="DJ148" s="13">
        <v>17</v>
      </c>
      <c r="DK148" s="13">
        <v>11</v>
      </c>
      <c r="DL148" s="13">
        <v>14</v>
      </c>
      <c r="DM148" s="13">
        <v>13</v>
      </c>
      <c r="DN148" s="13">
        <v>17</v>
      </c>
      <c r="DO148" s="13">
        <v>12</v>
      </c>
      <c r="DP148" s="13">
        <v>11</v>
      </c>
      <c r="DQ148" s="13">
        <v>9</v>
      </c>
      <c r="DR148" s="13">
        <v>12</v>
      </c>
      <c r="DS148" s="13">
        <v>11</v>
      </c>
      <c r="DT148" s="13">
        <v>10</v>
      </c>
      <c r="DU148" s="13">
        <v>15</v>
      </c>
      <c r="DV148" s="13">
        <v>13</v>
      </c>
      <c r="DW148" s="13">
        <v>8</v>
      </c>
      <c r="DX148" s="13">
        <v>7</v>
      </c>
      <c r="DY148" s="13">
        <v>9</v>
      </c>
      <c r="DZ148" s="13">
        <v>10</v>
      </c>
      <c r="EA148" s="13">
        <v>10</v>
      </c>
      <c r="EB148" s="13">
        <v>10</v>
      </c>
      <c r="EC148" s="13">
        <v>4</v>
      </c>
      <c r="ED148" s="13">
        <v>9</v>
      </c>
      <c r="EE148" s="13">
        <v>7</v>
      </c>
      <c r="EF148" s="13">
        <v>5</v>
      </c>
      <c r="EG148" s="13">
        <v>10</v>
      </c>
      <c r="EH148" s="13">
        <v>8</v>
      </c>
      <c r="EI148" s="13">
        <v>5</v>
      </c>
      <c r="EJ148" s="13">
        <v>2</v>
      </c>
      <c r="EK148" s="13">
        <v>3</v>
      </c>
      <c r="EL148" s="13">
        <v>1</v>
      </c>
      <c r="EM148" s="13">
        <v>1</v>
      </c>
      <c r="EN148" s="13"/>
      <c r="EO148" s="13">
        <v>1</v>
      </c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57">
        <v>2368</v>
      </c>
      <c r="FD148" s="13">
        <v>2368</v>
      </c>
      <c r="FE148" s="16" t="s">
        <v>153</v>
      </c>
      <c r="FF148" s="13">
        <v>2</v>
      </c>
      <c r="FG148" s="13">
        <v>7</v>
      </c>
      <c r="FH148" s="13">
        <v>8</v>
      </c>
      <c r="FI148" s="13">
        <v>8</v>
      </c>
      <c r="FJ148" s="13">
        <v>8</v>
      </c>
      <c r="FK148" s="13">
        <v>6</v>
      </c>
      <c r="FL148" s="13">
        <v>11</v>
      </c>
      <c r="FM148" s="13">
        <v>7</v>
      </c>
      <c r="FN148" s="13">
        <v>6</v>
      </c>
      <c r="FO148" s="13">
        <v>6</v>
      </c>
      <c r="FP148" s="13">
        <v>10</v>
      </c>
      <c r="FQ148" s="13">
        <v>13</v>
      </c>
      <c r="FR148" s="13">
        <v>15</v>
      </c>
      <c r="FS148" s="13">
        <v>16</v>
      </c>
      <c r="FT148" s="13">
        <v>14</v>
      </c>
      <c r="FU148" s="13">
        <v>14</v>
      </c>
      <c r="FV148" s="13">
        <v>23</v>
      </c>
      <c r="FW148" s="13">
        <v>25</v>
      </c>
      <c r="FX148" s="13">
        <v>22</v>
      </c>
      <c r="FY148" s="13">
        <v>22</v>
      </c>
      <c r="FZ148" s="13">
        <v>30</v>
      </c>
      <c r="GA148" s="13">
        <v>36</v>
      </c>
      <c r="GB148" s="13">
        <v>32</v>
      </c>
      <c r="GC148" s="13">
        <v>34</v>
      </c>
      <c r="GD148" s="13">
        <v>31</v>
      </c>
      <c r="GE148" s="13">
        <v>54</v>
      </c>
      <c r="GF148" s="13">
        <v>53</v>
      </c>
      <c r="GG148" s="13">
        <v>33</v>
      </c>
      <c r="GH148" s="13">
        <v>48</v>
      </c>
      <c r="GI148" s="13">
        <v>47</v>
      </c>
      <c r="GJ148" s="13">
        <v>36</v>
      </c>
      <c r="GK148" s="13">
        <v>39</v>
      </c>
      <c r="GL148" s="13">
        <v>43</v>
      </c>
      <c r="GM148" s="13">
        <v>37</v>
      </c>
      <c r="GN148" s="13">
        <v>41</v>
      </c>
      <c r="GO148" s="13">
        <v>38</v>
      </c>
      <c r="GP148" s="13">
        <v>40</v>
      </c>
      <c r="GQ148" s="13">
        <v>46</v>
      </c>
      <c r="GR148" s="13">
        <v>47</v>
      </c>
      <c r="GS148" s="13">
        <v>48</v>
      </c>
      <c r="GT148" s="13">
        <v>40</v>
      </c>
      <c r="GU148" s="13">
        <v>54</v>
      </c>
      <c r="GV148" s="13">
        <v>45</v>
      </c>
      <c r="GW148" s="13">
        <v>30</v>
      </c>
      <c r="GX148" s="13">
        <v>38</v>
      </c>
      <c r="GY148" s="13">
        <v>34</v>
      </c>
      <c r="GZ148" s="13">
        <v>37</v>
      </c>
      <c r="HA148" s="13">
        <v>36</v>
      </c>
      <c r="HB148" s="13">
        <v>34</v>
      </c>
      <c r="HC148" s="13">
        <v>38</v>
      </c>
      <c r="HD148" s="13">
        <v>41</v>
      </c>
      <c r="HE148" s="13">
        <v>25</v>
      </c>
      <c r="HF148" s="13">
        <v>29</v>
      </c>
      <c r="HG148" s="13">
        <v>25</v>
      </c>
      <c r="HH148" s="13">
        <v>16</v>
      </c>
      <c r="HI148" s="13">
        <v>25</v>
      </c>
      <c r="HJ148" s="13">
        <v>26</v>
      </c>
      <c r="HK148" s="13">
        <v>32</v>
      </c>
      <c r="HL148" s="13">
        <v>27</v>
      </c>
      <c r="HM148" s="13">
        <v>35</v>
      </c>
      <c r="HN148" s="13">
        <v>33</v>
      </c>
      <c r="HO148" s="13">
        <v>21</v>
      </c>
      <c r="HP148" s="13">
        <v>23</v>
      </c>
      <c r="HQ148" s="13">
        <v>32</v>
      </c>
      <c r="HR148" s="13">
        <v>24</v>
      </c>
      <c r="HS148" s="13">
        <v>19</v>
      </c>
      <c r="HT148" s="13">
        <v>17</v>
      </c>
      <c r="HU148" s="13">
        <v>14</v>
      </c>
      <c r="HV148" s="13">
        <v>22</v>
      </c>
      <c r="HW148" s="13">
        <v>13</v>
      </c>
      <c r="HX148" s="13">
        <v>17</v>
      </c>
      <c r="HY148" s="13">
        <v>18</v>
      </c>
      <c r="HZ148" s="13">
        <v>15</v>
      </c>
      <c r="IA148" s="13">
        <v>7</v>
      </c>
      <c r="IB148" s="13">
        <v>15</v>
      </c>
      <c r="IC148" s="13">
        <v>13</v>
      </c>
      <c r="ID148" s="13">
        <v>8</v>
      </c>
      <c r="IE148" s="13">
        <v>7</v>
      </c>
      <c r="IF148" s="13">
        <v>12</v>
      </c>
      <c r="IG148" s="13">
        <v>8</v>
      </c>
      <c r="IH148" s="13">
        <v>10</v>
      </c>
      <c r="II148" s="13">
        <v>12</v>
      </c>
      <c r="IJ148" s="13">
        <v>11</v>
      </c>
      <c r="IK148" s="13">
        <v>13</v>
      </c>
      <c r="IL148" s="13">
        <v>7</v>
      </c>
      <c r="IM148" s="13">
        <v>6</v>
      </c>
      <c r="IN148" s="13">
        <v>3</v>
      </c>
      <c r="IO148" s="13">
        <v>7</v>
      </c>
      <c r="IP148" s="13">
        <v>2</v>
      </c>
      <c r="IQ148" s="13">
        <v>3</v>
      </c>
      <c r="IR148" s="13">
        <v>2</v>
      </c>
      <c r="IS148" s="13">
        <v>1</v>
      </c>
      <c r="IT148" s="13">
        <v>1</v>
      </c>
      <c r="IU148" s="13">
        <v>2</v>
      </c>
      <c r="IV148" s="13">
        <v>1</v>
      </c>
      <c r="IW148" s="13">
        <v>2</v>
      </c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57">
        <v>2144</v>
      </c>
      <c r="JJ148" s="13"/>
      <c r="JK148" s="13"/>
      <c r="JL148" s="13"/>
      <c r="JM148" s="13"/>
      <c r="JN148" s="13"/>
      <c r="JO148" s="13">
        <v>1</v>
      </c>
      <c r="JP148" s="13"/>
      <c r="JQ148" s="13"/>
      <c r="JR148" s="13">
        <v>1</v>
      </c>
      <c r="JS148" s="13"/>
      <c r="JT148" s="13"/>
      <c r="JU148" s="13"/>
      <c r="JV148" s="13"/>
      <c r="JW148" s="13"/>
      <c r="JX148" s="13"/>
      <c r="JY148" s="13"/>
      <c r="JZ148" s="13">
        <v>1</v>
      </c>
      <c r="KA148" s="13">
        <v>1</v>
      </c>
      <c r="KB148" s="13"/>
      <c r="KC148" s="13">
        <v>1</v>
      </c>
      <c r="KD148" s="13"/>
      <c r="KE148" s="13"/>
      <c r="KF148" s="13"/>
      <c r="KG148" s="13"/>
      <c r="KH148" s="13"/>
      <c r="KI148" s="13"/>
      <c r="KJ148" s="13">
        <v>1</v>
      </c>
      <c r="KK148" s="13"/>
      <c r="KL148" s="13"/>
      <c r="KM148" s="13">
        <v>2</v>
      </c>
      <c r="KN148" s="13"/>
      <c r="KO148" s="13"/>
      <c r="KP148" s="13">
        <v>2</v>
      </c>
      <c r="KQ148" s="13"/>
      <c r="KR148" s="13"/>
      <c r="KS148" s="13">
        <v>1</v>
      </c>
      <c r="KT148" s="13">
        <v>2</v>
      </c>
      <c r="KU148" s="13"/>
      <c r="KV148" s="13"/>
      <c r="KW148" s="13"/>
      <c r="KX148" s="13"/>
      <c r="KY148" s="13">
        <v>2</v>
      </c>
      <c r="KZ148" s="13">
        <v>1</v>
      </c>
      <c r="LA148" s="13"/>
      <c r="LB148" s="13"/>
      <c r="LC148" s="13"/>
      <c r="LD148" s="13"/>
      <c r="LE148" s="13"/>
      <c r="LF148" s="13"/>
      <c r="LG148" s="13"/>
      <c r="LH148" s="13"/>
      <c r="LI148" s="13"/>
      <c r="LJ148" s="13">
        <v>1</v>
      </c>
      <c r="LK148" s="13">
        <v>1</v>
      </c>
      <c r="LL148" s="13"/>
      <c r="LM148" s="13"/>
      <c r="LN148" s="13"/>
      <c r="LO148" s="13"/>
      <c r="LP148" s="13"/>
      <c r="LQ148" s="13"/>
      <c r="LR148" s="13"/>
      <c r="LS148" s="13">
        <v>1</v>
      </c>
      <c r="LT148" s="13"/>
      <c r="LU148" s="13"/>
      <c r="LV148" s="13"/>
      <c r="LW148" s="13"/>
      <c r="LX148" s="13">
        <v>1</v>
      </c>
      <c r="LY148" s="13"/>
      <c r="LZ148" s="13">
        <v>1</v>
      </c>
      <c r="MA148" s="13"/>
      <c r="MB148" s="13"/>
      <c r="MC148" s="13"/>
      <c r="MD148" s="13"/>
      <c r="ME148" s="13"/>
      <c r="MF148" s="13"/>
      <c r="MG148" s="13"/>
      <c r="MH148" s="13">
        <v>1</v>
      </c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>
        <v>1</v>
      </c>
      <c r="MU148" s="13">
        <v>1</v>
      </c>
      <c r="MV148" s="13">
        <v>2</v>
      </c>
      <c r="MW148" s="13">
        <v>1</v>
      </c>
      <c r="MX148" s="13">
        <v>1</v>
      </c>
      <c r="MY148" s="13"/>
      <c r="MZ148" s="13"/>
      <c r="NA148" s="13">
        <v>1</v>
      </c>
      <c r="NB148" s="13">
        <v>2</v>
      </c>
      <c r="NC148" s="13">
        <v>1</v>
      </c>
      <c r="ND148" s="13"/>
      <c r="NE148" s="13"/>
      <c r="NF148" s="13"/>
      <c r="NG148" s="13"/>
      <c r="NH148" s="13"/>
      <c r="NI148" s="13"/>
      <c r="NJ148" s="13"/>
      <c r="NK148" s="13"/>
      <c r="NL148" s="13"/>
      <c r="NM148" s="13">
        <v>3</v>
      </c>
      <c r="NN148" s="57">
        <v>35</v>
      </c>
      <c r="NO148" s="13">
        <v>2179</v>
      </c>
    </row>
    <row r="149" spans="1:379">
      <c r="A149" s="9" t="s">
        <v>160</v>
      </c>
      <c r="B149" s="235">
        <f t="shared" si="190"/>
        <v>398</v>
      </c>
      <c r="C149" s="235">
        <f t="shared" si="191"/>
        <v>382</v>
      </c>
      <c r="D149" s="235">
        <f t="shared" si="192"/>
        <v>1451</v>
      </c>
      <c r="E149" s="235">
        <f t="shared" si="193"/>
        <v>1595</v>
      </c>
      <c r="F149" s="235">
        <f t="shared" si="194"/>
        <v>4143</v>
      </c>
      <c r="G149" s="235">
        <f t="shared" si="195"/>
        <v>4195</v>
      </c>
      <c r="H149" s="235">
        <f t="shared" si="196"/>
        <v>3944</v>
      </c>
      <c r="I149" s="235">
        <f t="shared" si="197"/>
        <v>3966</v>
      </c>
      <c r="J149" s="235">
        <f t="shared" si="198"/>
        <v>3766</v>
      </c>
      <c r="K149" s="235">
        <f t="shared" si="199"/>
        <v>3792</v>
      </c>
      <c r="L149" s="235">
        <f t="shared" si="200"/>
        <v>2952</v>
      </c>
      <c r="M149" s="235">
        <f t="shared" si="201"/>
        <v>2886</v>
      </c>
      <c r="N149" s="235">
        <f t="shared" si="202"/>
        <v>1774</v>
      </c>
      <c r="O149" s="235">
        <f t="shared" si="203"/>
        <v>1712</v>
      </c>
      <c r="P149" s="235">
        <f t="shared" si="204"/>
        <v>972</v>
      </c>
      <c r="Q149" s="235">
        <f t="shared" si="205"/>
        <v>908</v>
      </c>
      <c r="R149" s="235">
        <f t="shared" si="206"/>
        <v>396</v>
      </c>
      <c r="S149" s="235">
        <f t="shared" si="207"/>
        <v>497</v>
      </c>
      <c r="T149" s="235">
        <f t="shared" si="208"/>
        <v>97</v>
      </c>
      <c r="U149" s="235">
        <f t="shared" si="209"/>
        <v>235</v>
      </c>
      <c r="W149" s="16" t="s">
        <v>216</v>
      </c>
      <c r="X149" s="616">
        <f t="shared" si="169"/>
        <v>17</v>
      </c>
      <c r="Y149" s="616">
        <f t="shared" si="170"/>
        <v>25</v>
      </c>
      <c r="Z149" s="616">
        <f t="shared" si="171"/>
        <v>54</v>
      </c>
      <c r="AA149" s="616">
        <f t="shared" si="172"/>
        <v>60</v>
      </c>
      <c r="AB149" s="616">
        <f t="shared" si="173"/>
        <v>71</v>
      </c>
      <c r="AC149" s="616">
        <f t="shared" si="174"/>
        <v>64</v>
      </c>
      <c r="AD149" s="616">
        <f t="shared" si="175"/>
        <v>86</v>
      </c>
      <c r="AE149" s="616">
        <f t="shared" si="176"/>
        <v>94</v>
      </c>
      <c r="AF149" s="616">
        <f t="shared" si="177"/>
        <v>78</v>
      </c>
      <c r="AG149" s="616">
        <f t="shared" si="178"/>
        <v>81</v>
      </c>
      <c r="AH149" s="616">
        <f t="shared" si="179"/>
        <v>57</v>
      </c>
      <c r="AI149" s="616">
        <f t="shared" si="180"/>
        <v>57</v>
      </c>
      <c r="AJ149" s="616">
        <f t="shared" si="181"/>
        <v>33</v>
      </c>
      <c r="AK149" s="616">
        <f t="shared" si="182"/>
        <v>34</v>
      </c>
      <c r="AL149" s="616">
        <f t="shared" si="183"/>
        <v>18</v>
      </c>
      <c r="AM149" s="616">
        <f t="shared" si="184"/>
        <v>23</v>
      </c>
      <c r="AN149" s="616">
        <f t="shared" si="185"/>
        <v>6</v>
      </c>
      <c r="AO149" s="616">
        <f t="shared" si="186"/>
        <v>7</v>
      </c>
      <c r="AP149" s="616">
        <f t="shared" si="187"/>
        <v>2</v>
      </c>
      <c r="AQ149" s="616">
        <f t="shared" si="188"/>
        <v>2</v>
      </c>
      <c r="AR149" s="616">
        <f t="shared" si="189"/>
        <v>15</v>
      </c>
      <c r="AT149" s="16" t="s">
        <v>216</v>
      </c>
      <c r="AU149" s="13"/>
      <c r="AV149" s="13">
        <v>3</v>
      </c>
      <c r="AW149" s="13">
        <v>3</v>
      </c>
      <c r="AX149" s="13">
        <v>3</v>
      </c>
      <c r="AY149" s="13">
        <v>2</v>
      </c>
      <c r="AZ149" s="13">
        <v>2</v>
      </c>
      <c r="BA149" s="13">
        <v>2</v>
      </c>
      <c r="BB149" s="13">
        <v>3</v>
      </c>
      <c r="BC149" s="13">
        <v>4</v>
      </c>
      <c r="BD149" s="13">
        <v>3</v>
      </c>
      <c r="BE149" s="13">
        <v>7</v>
      </c>
      <c r="BF149" s="13">
        <v>2</v>
      </c>
      <c r="BG149" s="13">
        <v>2</v>
      </c>
      <c r="BH149" s="13">
        <v>4</v>
      </c>
      <c r="BI149" s="13">
        <v>6</v>
      </c>
      <c r="BJ149" s="13">
        <v>3</v>
      </c>
      <c r="BK149" s="13">
        <v>12</v>
      </c>
      <c r="BL149" s="13">
        <v>7</v>
      </c>
      <c r="BM149" s="13">
        <v>10</v>
      </c>
      <c r="BN149" s="13">
        <v>7</v>
      </c>
      <c r="BO149" s="13">
        <v>3</v>
      </c>
      <c r="BP149" s="13">
        <v>5</v>
      </c>
      <c r="BQ149" s="13">
        <v>8</v>
      </c>
      <c r="BR149" s="13">
        <v>10</v>
      </c>
      <c r="BS149" s="13">
        <v>3</v>
      </c>
      <c r="BT149" s="13">
        <v>5</v>
      </c>
      <c r="BU149" s="13">
        <v>6</v>
      </c>
      <c r="BV149" s="13">
        <v>7</v>
      </c>
      <c r="BW149" s="13">
        <v>9</v>
      </c>
      <c r="BX149" s="13">
        <v>8</v>
      </c>
      <c r="BY149" s="13">
        <v>13</v>
      </c>
      <c r="BZ149" s="13">
        <v>11</v>
      </c>
      <c r="CA149" s="13">
        <v>10</v>
      </c>
      <c r="CB149" s="13">
        <v>5</v>
      </c>
      <c r="CC149" s="13">
        <v>8</v>
      </c>
      <c r="CD149" s="13">
        <v>8</v>
      </c>
      <c r="CE149" s="13">
        <v>10</v>
      </c>
      <c r="CF149" s="13">
        <v>11</v>
      </c>
      <c r="CG149" s="13">
        <v>10</v>
      </c>
      <c r="CH149" s="13">
        <v>8</v>
      </c>
      <c r="CI149" s="13">
        <v>10</v>
      </c>
      <c r="CJ149" s="13">
        <v>10</v>
      </c>
      <c r="CK149" s="13">
        <v>6</v>
      </c>
      <c r="CL149" s="13">
        <v>8</v>
      </c>
      <c r="CM149" s="13">
        <v>7</v>
      </c>
      <c r="CN149" s="13">
        <v>9</v>
      </c>
      <c r="CO149" s="13">
        <v>6</v>
      </c>
      <c r="CP149" s="13">
        <v>10</v>
      </c>
      <c r="CQ149" s="13">
        <v>5</v>
      </c>
      <c r="CR149" s="13">
        <v>10</v>
      </c>
      <c r="CS149" s="13">
        <v>9</v>
      </c>
      <c r="CT149" s="13">
        <v>3</v>
      </c>
      <c r="CU149" s="13">
        <v>7</v>
      </c>
      <c r="CV149" s="13">
        <v>6</v>
      </c>
      <c r="CW149" s="13">
        <v>7</v>
      </c>
      <c r="CX149" s="13">
        <v>3</v>
      </c>
      <c r="CY149" s="13">
        <v>8</v>
      </c>
      <c r="CZ149" s="13">
        <v>7</v>
      </c>
      <c r="DA149" s="13">
        <v>5</v>
      </c>
      <c r="DB149" s="13">
        <v>2</v>
      </c>
      <c r="DC149" s="13">
        <v>5</v>
      </c>
      <c r="DD149" s="13">
        <v>5</v>
      </c>
      <c r="DE149" s="13">
        <v>3</v>
      </c>
      <c r="DF149" s="13">
        <v>3</v>
      </c>
      <c r="DG149" s="13">
        <v>4</v>
      </c>
      <c r="DH149" s="13">
        <v>4</v>
      </c>
      <c r="DI149" s="13">
        <v>4</v>
      </c>
      <c r="DJ149" s="13">
        <v>1</v>
      </c>
      <c r="DK149" s="13">
        <v>4</v>
      </c>
      <c r="DL149" s="13">
        <v>1</v>
      </c>
      <c r="DM149" s="13">
        <v>3</v>
      </c>
      <c r="DN149" s="13">
        <v>3</v>
      </c>
      <c r="DO149" s="13">
        <v>4</v>
      </c>
      <c r="DP149" s="13">
        <v>3</v>
      </c>
      <c r="DQ149" s="13"/>
      <c r="DR149" s="13">
        <v>1</v>
      </c>
      <c r="DS149" s="13">
        <v>3</v>
      </c>
      <c r="DT149" s="13">
        <v>4</v>
      </c>
      <c r="DU149" s="13"/>
      <c r="DV149" s="13">
        <v>2</v>
      </c>
      <c r="DW149" s="13">
        <v>1</v>
      </c>
      <c r="DX149" s="13"/>
      <c r="DY149" s="13">
        <v>1</v>
      </c>
      <c r="DZ149" s="13"/>
      <c r="EA149" s="13">
        <v>2</v>
      </c>
      <c r="EB149" s="13">
        <v>1</v>
      </c>
      <c r="EC149" s="13">
        <v>2</v>
      </c>
      <c r="ED149" s="13"/>
      <c r="EE149" s="13"/>
      <c r="EF149" s="13"/>
      <c r="EG149" s="13">
        <v>1</v>
      </c>
      <c r="EH149" s="13"/>
      <c r="EI149" s="13"/>
      <c r="EJ149" s="13"/>
      <c r="EK149" s="13"/>
      <c r="EL149" s="13"/>
      <c r="EM149" s="13"/>
      <c r="EN149" s="13"/>
      <c r="EO149" s="13"/>
      <c r="EP149" s="13"/>
      <c r="EQ149" s="13">
        <v>1</v>
      </c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57">
        <v>447</v>
      </c>
      <c r="FD149" s="13">
        <v>447</v>
      </c>
      <c r="FE149" s="16" t="s">
        <v>216</v>
      </c>
      <c r="FF149" s="13">
        <v>1</v>
      </c>
      <c r="FG149" s="13">
        <v>3</v>
      </c>
      <c r="FH149" s="13">
        <v>1</v>
      </c>
      <c r="FI149" s="13"/>
      <c r="FJ149" s="13">
        <v>3</v>
      </c>
      <c r="FK149" s="13">
        <v>2</v>
      </c>
      <c r="FL149" s="13">
        <v>1</v>
      </c>
      <c r="FM149" s="13">
        <v>4</v>
      </c>
      <c r="FN149" s="13">
        <v>1</v>
      </c>
      <c r="FO149" s="13">
        <v>1</v>
      </c>
      <c r="FP149" s="13">
        <v>3</v>
      </c>
      <c r="FQ149" s="13">
        <v>5</v>
      </c>
      <c r="FR149" s="13">
        <v>6</v>
      </c>
      <c r="FS149" s="13">
        <v>6</v>
      </c>
      <c r="FT149" s="13">
        <v>7</v>
      </c>
      <c r="FU149" s="13">
        <v>8</v>
      </c>
      <c r="FV149" s="13">
        <v>11</v>
      </c>
      <c r="FW149" s="13">
        <v>2</v>
      </c>
      <c r="FX149" s="13"/>
      <c r="FY149" s="13">
        <v>6</v>
      </c>
      <c r="FZ149" s="13">
        <v>8</v>
      </c>
      <c r="GA149" s="13">
        <v>5</v>
      </c>
      <c r="GB149" s="13">
        <v>5</v>
      </c>
      <c r="GC149" s="13">
        <v>9</v>
      </c>
      <c r="GD149" s="13">
        <v>8</v>
      </c>
      <c r="GE149" s="13">
        <v>4</v>
      </c>
      <c r="GF149" s="13">
        <v>8</v>
      </c>
      <c r="GG149" s="13">
        <v>10</v>
      </c>
      <c r="GH149" s="13">
        <v>7</v>
      </c>
      <c r="GI149" s="13">
        <v>7</v>
      </c>
      <c r="GJ149" s="13">
        <v>9</v>
      </c>
      <c r="GK149" s="13">
        <v>6</v>
      </c>
      <c r="GL149" s="13">
        <v>12</v>
      </c>
      <c r="GM149" s="13">
        <v>12</v>
      </c>
      <c r="GN149" s="13">
        <v>4</v>
      </c>
      <c r="GO149" s="13">
        <v>8</v>
      </c>
      <c r="GP149" s="13">
        <v>9</v>
      </c>
      <c r="GQ149" s="13">
        <v>6</v>
      </c>
      <c r="GR149" s="13">
        <v>12</v>
      </c>
      <c r="GS149" s="13">
        <v>8</v>
      </c>
      <c r="GT149" s="13">
        <v>10</v>
      </c>
      <c r="GU149" s="13">
        <v>4</v>
      </c>
      <c r="GV149" s="13">
        <v>16</v>
      </c>
      <c r="GW149" s="13">
        <v>5</v>
      </c>
      <c r="GX149" s="13">
        <v>7</v>
      </c>
      <c r="GY149" s="13">
        <v>5</v>
      </c>
      <c r="GZ149" s="13">
        <v>9</v>
      </c>
      <c r="HA149" s="13">
        <v>7</v>
      </c>
      <c r="HB149" s="13">
        <v>10</v>
      </c>
      <c r="HC149" s="13">
        <v>5</v>
      </c>
      <c r="HD149" s="13">
        <v>8</v>
      </c>
      <c r="HE149" s="13">
        <v>6</v>
      </c>
      <c r="HF149" s="13">
        <v>6</v>
      </c>
      <c r="HG149" s="13">
        <v>7</v>
      </c>
      <c r="HH149" s="13">
        <v>3</v>
      </c>
      <c r="HI149" s="13">
        <v>6</v>
      </c>
      <c r="HJ149" s="13">
        <v>5</v>
      </c>
      <c r="HK149" s="13">
        <v>6</v>
      </c>
      <c r="HL149" s="13">
        <v>4</v>
      </c>
      <c r="HM149" s="13">
        <v>6</v>
      </c>
      <c r="HN149" s="13">
        <v>2</v>
      </c>
      <c r="HO149" s="13">
        <v>5</v>
      </c>
      <c r="HP149" s="13">
        <v>3</v>
      </c>
      <c r="HQ149" s="13">
        <v>4</v>
      </c>
      <c r="HR149" s="13">
        <v>6</v>
      </c>
      <c r="HS149" s="13">
        <v>2</v>
      </c>
      <c r="HT149" s="13">
        <v>2</v>
      </c>
      <c r="HU149" s="13">
        <v>3</v>
      </c>
      <c r="HV149" s="13">
        <v>4</v>
      </c>
      <c r="HW149" s="13">
        <v>2</v>
      </c>
      <c r="HX149" s="13">
        <v>3</v>
      </c>
      <c r="HY149" s="13">
        <v>3</v>
      </c>
      <c r="HZ149" s="13">
        <v>2</v>
      </c>
      <c r="IA149" s="13"/>
      <c r="IB149" s="13">
        <v>3</v>
      </c>
      <c r="IC149" s="13">
        <v>2</v>
      </c>
      <c r="ID149" s="13">
        <v>2</v>
      </c>
      <c r="IE149" s="13">
        <v>1</v>
      </c>
      <c r="IF149" s="13"/>
      <c r="IG149" s="13">
        <v>2</v>
      </c>
      <c r="IH149" s="13">
        <v>2</v>
      </c>
      <c r="II149" s="13">
        <v>1</v>
      </c>
      <c r="IJ149" s="13"/>
      <c r="IK149" s="13">
        <v>1</v>
      </c>
      <c r="IL149" s="13"/>
      <c r="IM149" s="13">
        <v>1</v>
      </c>
      <c r="IN149" s="13"/>
      <c r="IO149" s="13"/>
      <c r="IP149" s="13"/>
      <c r="IQ149" s="13">
        <v>1</v>
      </c>
      <c r="IR149" s="13"/>
      <c r="IS149" s="13">
        <v>1</v>
      </c>
      <c r="IT149" s="13"/>
      <c r="IU149" s="13">
        <v>1</v>
      </c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57">
        <v>422</v>
      </c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>
        <v>1</v>
      </c>
      <c r="KE149" s="13">
        <v>1</v>
      </c>
      <c r="KF149" s="13"/>
      <c r="KG149" s="13"/>
      <c r="KH149" s="13"/>
      <c r="KI149" s="13"/>
      <c r="KJ149" s="13"/>
      <c r="KK149" s="13"/>
      <c r="KL149" s="13"/>
      <c r="KM149" s="13"/>
      <c r="KN149" s="13"/>
      <c r="KO149" s="13">
        <v>2</v>
      </c>
      <c r="KP149" s="13"/>
      <c r="KQ149" s="13"/>
      <c r="KR149" s="13">
        <v>1</v>
      </c>
      <c r="KS149" s="13"/>
      <c r="KT149" s="13"/>
      <c r="KU149" s="13"/>
      <c r="KV149" s="13"/>
      <c r="KW149" s="13"/>
      <c r="KX149" s="13"/>
      <c r="KY149" s="13">
        <v>1</v>
      </c>
      <c r="KZ149" s="13"/>
      <c r="LA149" s="13">
        <v>1</v>
      </c>
      <c r="LB149" s="13"/>
      <c r="LC149" s="13"/>
      <c r="LD149" s="13"/>
      <c r="LE149" s="13"/>
      <c r="LF149" s="13"/>
      <c r="LG149" s="13">
        <v>1</v>
      </c>
      <c r="LH149" s="13"/>
      <c r="LI149" s="13"/>
      <c r="LJ149" s="13"/>
      <c r="LK149" s="13"/>
      <c r="LL149" s="13"/>
      <c r="LM149" s="13">
        <v>1</v>
      </c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>
        <v>1</v>
      </c>
      <c r="MA149" s="13"/>
      <c r="MB149" s="13"/>
      <c r="MC149" s="13"/>
      <c r="MD149" s="13"/>
      <c r="ME149" s="13">
        <v>1</v>
      </c>
      <c r="MF149" s="13"/>
      <c r="MG149" s="13"/>
      <c r="MH149" s="13"/>
      <c r="MI149" s="13"/>
      <c r="MJ149" s="13"/>
      <c r="MK149" s="13"/>
      <c r="ML149" s="13"/>
      <c r="MM149" s="13"/>
      <c r="MN149" s="13"/>
      <c r="MO149" s="13">
        <v>1</v>
      </c>
      <c r="MP149" s="13"/>
      <c r="MQ149" s="13">
        <v>1</v>
      </c>
      <c r="MR149" s="13"/>
      <c r="MS149" s="13"/>
      <c r="MT149" s="13">
        <v>1</v>
      </c>
      <c r="MU149" s="13"/>
      <c r="MV149" s="13"/>
      <c r="MW149" s="13"/>
      <c r="MX149" s="13"/>
      <c r="MY149" s="13"/>
      <c r="MZ149" s="13">
        <v>1</v>
      </c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57">
        <v>15</v>
      </c>
      <c r="NO149" s="13">
        <v>437</v>
      </c>
    </row>
    <row r="150" spans="1:379">
      <c r="A150" s="9" t="s">
        <v>161</v>
      </c>
      <c r="B150" s="235">
        <f t="shared" si="190"/>
        <v>375</v>
      </c>
      <c r="C150" s="235">
        <f t="shared" si="191"/>
        <v>363</v>
      </c>
      <c r="D150" s="235">
        <f t="shared" si="192"/>
        <v>1275</v>
      </c>
      <c r="E150" s="235">
        <f t="shared" si="193"/>
        <v>1396</v>
      </c>
      <c r="F150" s="235">
        <f t="shared" si="194"/>
        <v>4699</v>
      </c>
      <c r="G150" s="235">
        <f t="shared" si="195"/>
        <v>4631</v>
      </c>
      <c r="H150" s="235">
        <f t="shared" si="196"/>
        <v>5276</v>
      </c>
      <c r="I150" s="235">
        <f t="shared" si="197"/>
        <v>4942</v>
      </c>
      <c r="J150" s="235">
        <f t="shared" si="198"/>
        <v>4018</v>
      </c>
      <c r="K150" s="235">
        <f t="shared" si="199"/>
        <v>3709</v>
      </c>
      <c r="L150" s="235">
        <f t="shared" si="200"/>
        <v>2740</v>
      </c>
      <c r="M150" s="235">
        <f t="shared" si="201"/>
        <v>2804</v>
      </c>
      <c r="N150" s="235">
        <f t="shared" si="202"/>
        <v>1479</v>
      </c>
      <c r="O150" s="235">
        <f t="shared" si="203"/>
        <v>1367</v>
      </c>
      <c r="P150" s="235">
        <f t="shared" si="204"/>
        <v>626</v>
      </c>
      <c r="Q150" s="235">
        <f t="shared" si="205"/>
        <v>606</v>
      </c>
      <c r="R150" s="235">
        <f t="shared" si="206"/>
        <v>218</v>
      </c>
      <c r="S150" s="235">
        <f t="shared" si="207"/>
        <v>288</v>
      </c>
      <c r="T150" s="235">
        <f t="shared" si="208"/>
        <v>35</v>
      </c>
      <c r="U150" s="235">
        <f t="shared" si="209"/>
        <v>90</v>
      </c>
      <c r="W150" s="16" t="s">
        <v>155</v>
      </c>
      <c r="X150" s="616">
        <f t="shared" si="169"/>
        <v>15</v>
      </c>
      <c r="Y150" s="616">
        <f t="shared" si="170"/>
        <v>18</v>
      </c>
      <c r="Z150" s="616">
        <f t="shared" si="171"/>
        <v>55</v>
      </c>
      <c r="AA150" s="616">
        <f t="shared" si="172"/>
        <v>67</v>
      </c>
      <c r="AB150" s="616">
        <f t="shared" si="173"/>
        <v>255</v>
      </c>
      <c r="AC150" s="616">
        <f t="shared" si="174"/>
        <v>244</v>
      </c>
      <c r="AD150" s="616">
        <f t="shared" si="175"/>
        <v>375</v>
      </c>
      <c r="AE150" s="616">
        <f t="shared" si="176"/>
        <v>319</v>
      </c>
      <c r="AF150" s="616">
        <f t="shared" si="177"/>
        <v>311</v>
      </c>
      <c r="AG150" s="616">
        <f t="shared" si="178"/>
        <v>272</v>
      </c>
      <c r="AH150" s="616">
        <f t="shared" si="179"/>
        <v>242</v>
      </c>
      <c r="AI150" s="616">
        <f t="shared" si="180"/>
        <v>204</v>
      </c>
      <c r="AJ150" s="616">
        <f t="shared" si="181"/>
        <v>169</v>
      </c>
      <c r="AK150" s="616">
        <f t="shared" si="182"/>
        <v>185</v>
      </c>
      <c r="AL150" s="616">
        <f t="shared" si="183"/>
        <v>84</v>
      </c>
      <c r="AM150" s="616">
        <f t="shared" si="184"/>
        <v>80</v>
      </c>
      <c r="AN150" s="616">
        <f t="shared" si="185"/>
        <v>32</v>
      </c>
      <c r="AO150" s="616">
        <f t="shared" si="186"/>
        <v>37</v>
      </c>
      <c r="AP150" s="616">
        <f t="shared" si="187"/>
        <v>7</v>
      </c>
      <c r="AQ150" s="616">
        <f t="shared" si="188"/>
        <v>21</v>
      </c>
      <c r="AR150" s="616">
        <f t="shared" si="189"/>
        <v>24</v>
      </c>
      <c r="AT150" s="16" t="s">
        <v>155</v>
      </c>
      <c r="AU150" s="13"/>
      <c r="AV150" s="13">
        <v>2</v>
      </c>
      <c r="AW150" s="13">
        <v>3</v>
      </c>
      <c r="AX150" s="13">
        <v>2</v>
      </c>
      <c r="AY150" s="13">
        <v>4</v>
      </c>
      <c r="AZ150" s="13">
        <v>1</v>
      </c>
      <c r="BA150" s="13">
        <v>3</v>
      </c>
      <c r="BB150" s="13"/>
      <c r="BC150" s="13">
        <v>1</v>
      </c>
      <c r="BD150" s="13">
        <v>2</v>
      </c>
      <c r="BE150" s="13">
        <v>2</v>
      </c>
      <c r="BF150" s="13">
        <v>5</v>
      </c>
      <c r="BG150" s="13">
        <v>5</v>
      </c>
      <c r="BH150" s="13">
        <v>2</v>
      </c>
      <c r="BI150" s="13">
        <v>5</v>
      </c>
      <c r="BJ150" s="13">
        <v>7</v>
      </c>
      <c r="BK150" s="13">
        <v>9</v>
      </c>
      <c r="BL150" s="13">
        <v>8</v>
      </c>
      <c r="BM150" s="13">
        <v>10</v>
      </c>
      <c r="BN150" s="13">
        <v>14</v>
      </c>
      <c r="BO150" s="13">
        <v>16</v>
      </c>
      <c r="BP150" s="13">
        <v>26</v>
      </c>
      <c r="BQ150" s="13">
        <v>23</v>
      </c>
      <c r="BR150" s="13">
        <v>15</v>
      </c>
      <c r="BS150" s="13">
        <v>26</v>
      </c>
      <c r="BT150" s="13">
        <v>21</v>
      </c>
      <c r="BU150" s="13">
        <v>21</v>
      </c>
      <c r="BV150" s="13">
        <v>27</v>
      </c>
      <c r="BW150" s="13">
        <v>27</v>
      </c>
      <c r="BX150" s="13">
        <v>42</v>
      </c>
      <c r="BY150" s="13">
        <v>30</v>
      </c>
      <c r="BZ150" s="13">
        <v>30</v>
      </c>
      <c r="CA150" s="13">
        <v>27</v>
      </c>
      <c r="CB150" s="13">
        <v>32</v>
      </c>
      <c r="CC150" s="13">
        <v>31</v>
      </c>
      <c r="CD150" s="13">
        <v>37</v>
      </c>
      <c r="CE150" s="13">
        <v>34</v>
      </c>
      <c r="CF150" s="13">
        <v>32</v>
      </c>
      <c r="CG150" s="13">
        <v>33</v>
      </c>
      <c r="CH150" s="13">
        <v>33</v>
      </c>
      <c r="CI150" s="13">
        <v>36</v>
      </c>
      <c r="CJ150" s="13">
        <v>28</v>
      </c>
      <c r="CK150" s="13">
        <v>27</v>
      </c>
      <c r="CL150" s="13">
        <v>26</v>
      </c>
      <c r="CM150" s="13">
        <v>20</v>
      </c>
      <c r="CN150" s="13">
        <v>21</v>
      </c>
      <c r="CO150" s="13">
        <v>27</v>
      </c>
      <c r="CP150" s="13">
        <v>29</v>
      </c>
      <c r="CQ150" s="13">
        <v>22</v>
      </c>
      <c r="CR150" s="13">
        <v>36</v>
      </c>
      <c r="CS150" s="13">
        <v>36</v>
      </c>
      <c r="CT150" s="13">
        <v>17</v>
      </c>
      <c r="CU150" s="13">
        <v>19</v>
      </c>
      <c r="CV150" s="13">
        <v>12</v>
      </c>
      <c r="CW150" s="13">
        <v>19</v>
      </c>
      <c r="CX150" s="13">
        <v>22</v>
      </c>
      <c r="CY150" s="13">
        <v>21</v>
      </c>
      <c r="CZ150" s="13">
        <v>14</v>
      </c>
      <c r="DA150" s="13">
        <v>24</v>
      </c>
      <c r="DB150" s="13">
        <v>20</v>
      </c>
      <c r="DC150" s="13">
        <v>26</v>
      </c>
      <c r="DD150" s="13">
        <v>19</v>
      </c>
      <c r="DE150" s="13">
        <v>23</v>
      </c>
      <c r="DF150" s="13">
        <v>18</v>
      </c>
      <c r="DG150" s="13">
        <v>11</v>
      </c>
      <c r="DH150" s="13">
        <v>17</v>
      </c>
      <c r="DI150" s="13">
        <v>24</v>
      </c>
      <c r="DJ150" s="13">
        <v>18</v>
      </c>
      <c r="DK150" s="13">
        <v>16</v>
      </c>
      <c r="DL150" s="13">
        <v>13</v>
      </c>
      <c r="DM150" s="13">
        <v>7</v>
      </c>
      <c r="DN150" s="13">
        <v>11</v>
      </c>
      <c r="DO150" s="13">
        <v>3</v>
      </c>
      <c r="DP150" s="13">
        <v>7</v>
      </c>
      <c r="DQ150" s="13">
        <v>10</v>
      </c>
      <c r="DR150" s="13">
        <v>12</v>
      </c>
      <c r="DS150" s="13">
        <v>10</v>
      </c>
      <c r="DT150" s="13">
        <v>8</v>
      </c>
      <c r="DU150" s="13">
        <v>7</v>
      </c>
      <c r="DV150" s="13">
        <v>5</v>
      </c>
      <c r="DW150" s="13">
        <v>6</v>
      </c>
      <c r="DX150" s="13">
        <v>4</v>
      </c>
      <c r="DY150" s="13">
        <v>4</v>
      </c>
      <c r="DZ150" s="13">
        <v>2</v>
      </c>
      <c r="EA150" s="13">
        <v>6</v>
      </c>
      <c r="EB150" s="13">
        <v>2</v>
      </c>
      <c r="EC150" s="13"/>
      <c r="ED150" s="13">
        <v>8</v>
      </c>
      <c r="EE150" s="13">
        <v>1</v>
      </c>
      <c r="EF150" s="13">
        <v>4</v>
      </c>
      <c r="EG150" s="13">
        <v>6</v>
      </c>
      <c r="EH150" s="13">
        <v>4</v>
      </c>
      <c r="EI150" s="13">
        <v>2</v>
      </c>
      <c r="EJ150" s="13">
        <v>3</v>
      </c>
      <c r="EK150" s="13"/>
      <c r="EL150" s="13">
        <v>2</v>
      </c>
      <c r="EM150" s="13">
        <v>1</v>
      </c>
      <c r="EN150" s="13"/>
      <c r="EO150" s="13">
        <v>1</v>
      </c>
      <c r="EP150" s="13"/>
      <c r="EQ150" s="13">
        <v>1</v>
      </c>
      <c r="ER150" s="13">
        <v>1</v>
      </c>
      <c r="ES150" s="13"/>
      <c r="ET150" s="13"/>
      <c r="EU150" s="13"/>
      <c r="EV150" s="13"/>
      <c r="EW150" s="13"/>
      <c r="EX150" s="13"/>
      <c r="EY150" s="13"/>
      <c r="EZ150" s="13"/>
      <c r="FA150" s="13"/>
      <c r="FB150" s="13">
        <v>1</v>
      </c>
      <c r="FC150" s="57">
        <v>1448</v>
      </c>
      <c r="FD150" s="13">
        <v>1448</v>
      </c>
      <c r="FE150" s="16" t="s">
        <v>155</v>
      </c>
      <c r="FF150" s="13"/>
      <c r="FG150" s="13">
        <v>3</v>
      </c>
      <c r="FH150" s="13">
        <v>2</v>
      </c>
      <c r="FI150" s="13">
        <v>1</v>
      </c>
      <c r="FJ150" s="13"/>
      <c r="FK150" s="13">
        <v>2</v>
      </c>
      <c r="FL150" s="13">
        <v>1</v>
      </c>
      <c r="FM150" s="13">
        <v>2</v>
      </c>
      <c r="FN150" s="13">
        <v>1</v>
      </c>
      <c r="FO150" s="13">
        <v>3</v>
      </c>
      <c r="FP150" s="13">
        <v>5</v>
      </c>
      <c r="FQ150" s="13">
        <v>5</v>
      </c>
      <c r="FR150" s="13">
        <v>1</v>
      </c>
      <c r="FS150" s="13">
        <v>2</v>
      </c>
      <c r="FT150" s="13">
        <v>2</v>
      </c>
      <c r="FU150" s="13">
        <v>3</v>
      </c>
      <c r="FV150" s="13">
        <v>6</v>
      </c>
      <c r="FW150" s="13">
        <v>4</v>
      </c>
      <c r="FX150" s="13">
        <v>12</v>
      </c>
      <c r="FY150" s="13">
        <v>15</v>
      </c>
      <c r="FZ150" s="13">
        <v>12</v>
      </c>
      <c r="GA150" s="13">
        <v>15</v>
      </c>
      <c r="GB150" s="13">
        <v>23</v>
      </c>
      <c r="GC150" s="13">
        <v>24</v>
      </c>
      <c r="GD150" s="13">
        <v>28</v>
      </c>
      <c r="GE150" s="13">
        <v>28</v>
      </c>
      <c r="GF150" s="13">
        <v>20</v>
      </c>
      <c r="GG150" s="13">
        <v>34</v>
      </c>
      <c r="GH150" s="13">
        <v>31</v>
      </c>
      <c r="GI150" s="13">
        <v>40</v>
      </c>
      <c r="GJ150" s="13">
        <v>38</v>
      </c>
      <c r="GK150" s="13">
        <v>33</v>
      </c>
      <c r="GL150" s="13">
        <v>41</v>
      </c>
      <c r="GM150" s="13">
        <v>32</v>
      </c>
      <c r="GN150" s="13">
        <v>45</v>
      </c>
      <c r="GO150" s="13">
        <v>39</v>
      </c>
      <c r="GP150" s="13">
        <v>39</v>
      </c>
      <c r="GQ150" s="13">
        <v>34</v>
      </c>
      <c r="GR150" s="13">
        <v>34</v>
      </c>
      <c r="GS150" s="13">
        <v>40</v>
      </c>
      <c r="GT150" s="13">
        <v>34</v>
      </c>
      <c r="GU150" s="13">
        <v>30</v>
      </c>
      <c r="GV150" s="13">
        <v>41</v>
      </c>
      <c r="GW150" s="13">
        <v>37</v>
      </c>
      <c r="GX150" s="13">
        <v>29</v>
      </c>
      <c r="GY150" s="13">
        <v>28</v>
      </c>
      <c r="GZ150" s="13">
        <v>31</v>
      </c>
      <c r="HA150" s="13">
        <v>25</v>
      </c>
      <c r="HB150" s="13">
        <v>27</v>
      </c>
      <c r="HC150" s="13">
        <v>29</v>
      </c>
      <c r="HD150" s="13">
        <v>18</v>
      </c>
      <c r="HE150" s="13">
        <v>26</v>
      </c>
      <c r="HF150" s="13">
        <v>26</v>
      </c>
      <c r="HG150" s="13">
        <v>25</v>
      </c>
      <c r="HH150" s="13">
        <v>28</v>
      </c>
      <c r="HI150" s="13">
        <v>29</v>
      </c>
      <c r="HJ150" s="13">
        <v>21</v>
      </c>
      <c r="HK150" s="13">
        <v>19</v>
      </c>
      <c r="HL150" s="13">
        <v>23</v>
      </c>
      <c r="HM150" s="13">
        <v>27</v>
      </c>
      <c r="HN150" s="13">
        <v>17</v>
      </c>
      <c r="HO150" s="13">
        <v>19</v>
      </c>
      <c r="HP150" s="13">
        <v>17</v>
      </c>
      <c r="HQ150" s="13">
        <v>13</v>
      </c>
      <c r="HR150" s="13">
        <v>21</v>
      </c>
      <c r="HS150" s="13">
        <v>19</v>
      </c>
      <c r="HT150" s="13">
        <v>15</v>
      </c>
      <c r="HU150" s="13">
        <v>14</v>
      </c>
      <c r="HV150" s="13">
        <v>18</v>
      </c>
      <c r="HW150" s="13">
        <v>16</v>
      </c>
      <c r="HX150" s="13">
        <v>15</v>
      </c>
      <c r="HY150" s="13">
        <v>10</v>
      </c>
      <c r="HZ150" s="13">
        <v>10</v>
      </c>
      <c r="IA150" s="13">
        <v>8</v>
      </c>
      <c r="IB150" s="13">
        <v>11</v>
      </c>
      <c r="IC150" s="13">
        <v>7</v>
      </c>
      <c r="ID150" s="13">
        <v>4</v>
      </c>
      <c r="IE150" s="13">
        <v>8</v>
      </c>
      <c r="IF150" s="13">
        <v>7</v>
      </c>
      <c r="IG150" s="13">
        <v>4</v>
      </c>
      <c r="IH150" s="13">
        <v>4</v>
      </c>
      <c r="II150" s="13">
        <v>5</v>
      </c>
      <c r="IJ150" s="13">
        <v>1</v>
      </c>
      <c r="IK150" s="13">
        <v>3</v>
      </c>
      <c r="IL150" s="13">
        <v>7</v>
      </c>
      <c r="IM150" s="13">
        <v>1</v>
      </c>
      <c r="IN150" s="13">
        <v>4</v>
      </c>
      <c r="IO150" s="13">
        <v>3</v>
      </c>
      <c r="IP150" s="13">
        <v>2</v>
      </c>
      <c r="IQ150" s="13">
        <v>2</v>
      </c>
      <c r="IR150" s="13">
        <v>2</v>
      </c>
      <c r="IS150" s="13">
        <v>3</v>
      </c>
      <c r="IT150" s="13"/>
      <c r="IU150" s="13"/>
      <c r="IV150" s="13"/>
      <c r="IW150" s="13">
        <v>1</v>
      </c>
      <c r="IX150" s="13"/>
      <c r="IY150" s="13"/>
      <c r="IZ150" s="13">
        <v>1</v>
      </c>
      <c r="JA150" s="13"/>
      <c r="JB150" s="13"/>
      <c r="JC150" s="13"/>
      <c r="JD150" s="13"/>
      <c r="JE150" s="13"/>
      <c r="JF150" s="13"/>
      <c r="JG150" s="13"/>
      <c r="JH150" s="13"/>
      <c r="JI150" s="57">
        <v>1545</v>
      </c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>
        <v>2</v>
      </c>
      <c r="KC150" s="13"/>
      <c r="KD150" s="13"/>
      <c r="KE150" s="13"/>
      <c r="KF150" s="13"/>
      <c r="KG150" s="13">
        <v>1</v>
      </c>
      <c r="KH150" s="13">
        <v>1</v>
      </c>
      <c r="KI150" s="13"/>
      <c r="KJ150" s="13"/>
      <c r="KK150" s="13"/>
      <c r="KL150" s="13"/>
      <c r="KM150" s="13"/>
      <c r="KN150" s="13"/>
      <c r="KO150" s="13"/>
      <c r="KP150" s="13"/>
      <c r="KQ150" s="13">
        <v>2</v>
      </c>
      <c r="KR150" s="13"/>
      <c r="KS150" s="13">
        <v>1</v>
      </c>
      <c r="KT150" s="13">
        <v>1</v>
      </c>
      <c r="KU150" s="13"/>
      <c r="KV150" s="13"/>
      <c r="KW150" s="13"/>
      <c r="KX150" s="13">
        <v>1</v>
      </c>
      <c r="KY150" s="13">
        <v>1</v>
      </c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>
        <v>2</v>
      </c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>
        <v>1</v>
      </c>
      <c r="MB150" s="13"/>
      <c r="MC150" s="13"/>
      <c r="MD150" s="13">
        <v>1</v>
      </c>
      <c r="ME150" s="13"/>
      <c r="MF150" s="13"/>
      <c r="MG150" s="13"/>
      <c r="MH150" s="13"/>
      <c r="MI150" s="13"/>
      <c r="MJ150" s="13">
        <v>1</v>
      </c>
      <c r="MK150" s="13"/>
      <c r="ML150" s="13"/>
      <c r="MM150" s="13"/>
      <c r="MN150" s="13"/>
      <c r="MO150" s="13"/>
      <c r="MP150" s="13">
        <v>1</v>
      </c>
      <c r="MQ150" s="13">
        <v>1</v>
      </c>
      <c r="MR150" s="13">
        <v>1</v>
      </c>
      <c r="MS150" s="13"/>
      <c r="MT150" s="13"/>
      <c r="MU150" s="13">
        <v>1</v>
      </c>
      <c r="MV150" s="13"/>
      <c r="MW150" s="13"/>
      <c r="MX150" s="13">
        <v>1</v>
      </c>
      <c r="MY150" s="13">
        <v>1</v>
      </c>
      <c r="MZ150" s="13"/>
      <c r="NA150" s="13"/>
      <c r="NB150" s="13"/>
      <c r="NC150" s="13"/>
      <c r="ND150" s="13">
        <v>1</v>
      </c>
      <c r="NE150" s="13"/>
      <c r="NF150" s="13"/>
      <c r="NG150" s="13"/>
      <c r="NH150" s="13"/>
      <c r="NI150" s="13"/>
      <c r="NJ150" s="13"/>
      <c r="NK150" s="13"/>
      <c r="NL150" s="13"/>
      <c r="NM150" s="13">
        <v>1</v>
      </c>
      <c r="NN150" s="57">
        <v>23</v>
      </c>
      <c r="NO150" s="13">
        <v>1568</v>
      </c>
    </row>
    <row r="151" spans="1:379">
      <c r="A151" s="8" t="s">
        <v>218</v>
      </c>
      <c r="B151" s="235">
        <f t="shared" si="190"/>
        <v>31</v>
      </c>
      <c r="C151" s="235">
        <f t="shared" si="191"/>
        <v>29</v>
      </c>
      <c r="D151" s="235">
        <f t="shared" si="192"/>
        <v>304</v>
      </c>
      <c r="E151" s="235">
        <f t="shared" si="193"/>
        <v>362</v>
      </c>
      <c r="F151" s="235">
        <f t="shared" si="194"/>
        <v>1375</v>
      </c>
      <c r="G151" s="235">
        <f t="shared" si="195"/>
        <v>1191</v>
      </c>
      <c r="H151" s="235">
        <f t="shared" si="196"/>
        <v>1965</v>
      </c>
      <c r="I151" s="235">
        <f t="shared" si="197"/>
        <v>1606</v>
      </c>
      <c r="J151" s="235">
        <f t="shared" si="198"/>
        <v>1803</v>
      </c>
      <c r="K151" s="235">
        <f t="shared" si="199"/>
        <v>1434</v>
      </c>
      <c r="L151" s="235">
        <f t="shared" si="200"/>
        <v>1188</v>
      </c>
      <c r="M151" s="235">
        <f t="shared" si="201"/>
        <v>916</v>
      </c>
      <c r="N151" s="235">
        <f t="shared" si="202"/>
        <v>595</v>
      </c>
      <c r="O151" s="235">
        <f t="shared" si="203"/>
        <v>570</v>
      </c>
      <c r="P151" s="235">
        <f t="shared" si="204"/>
        <v>327</v>
      </c>
      <c r="Q151" s="235">
        <f t="shared" si="205"/>
        <v>321</v>
      </c>
      <c r="R151" s="235">
        <f t="shared" si="206"/>
        <v>131</v>
      </c>
      <c r="S151" s="235">
        <f t="shared" si="207"/>
        <v>143</v>
      </c>
      <c r="T151" s="235">
        <f t="shared" si="208"/>
        <v>15</v>
      </c>
      <c r="U151" s="235">
        <f t="shared" si="209"/>
        <v>40</v>
      </c>
      <c r="W151" s="16" t="s">
        <v>217</v>
      </c>
      <c r="X151" s="616">
        <f t="shared" si="169"/>
        <v>29</v>
      </c>
      <c r="Y151" s="616">
        <f t="shared" si="170"/>
        <v>29</v>
      </c>
      <c r="Z151" s="616">
        <f t="shared" si="171"/>
        <v>115</v>
      </c>
      <c r="AA151" s="616">
        <f t="shared" si="172"/>
        <v>136</v>
      </c>
      <c r="AB151" s="616">
        <f t="shared" si="173"/>
        <v>324</v>
      </c>
      <c r="AC151" s="616">
        <f t="shared" si="174"/>
        <v>318</v>
      </c>
      <c r="AD151" s="616">
        <f t="shared" si="175"/>
        <v>329</v>
      </c>
      <c r="AE151" s="616">
        <f t="shared" si="176"/>
        <v>302</v>
      </c>
      <c r="AF151" s="616">
        <f t="shared" si="177"/>
        <v>281</v>
      </c>
      <c r="AG151" s="616">
        <f t="shared" si="178"/>
        <v>228</v>
      </c>
      <c r="AH151" s="616">
        <f t="shared" si="179"/>
        <v>207</v>
      </c>
      <c r="AI151" s="616">
        <f t="shared" si="180"/>
        <v>185</v>
      </c>
      <c r="AJ151" s="616">
        <f t="shared" si="181"/>
        <v>123</v>
      </c>
      <c r="AK151" s="616">
        <f t="shared" si="182"/>
        <v>97</v>
      </c>
      <c r="AL151" s="616">
        <f t="shared" si="183"/>
        <v>50</v>
      </c>
      <c r="AM151" s="616">
        <f t="shared" si="184"/>
        <v>50</v>
      </c>
      <c r="AN151" s="616">
        <f t="shared" si="185"/>
        <v>25</v>
      </c>
      <c r="AO151" s="616">
        <f t="shared" si="186"/>
        <v>25</v>
      </c>
      <c r="AP151" s="616">
        <f t="shared" si="187"/>
        <v>3</v>
      </c>
      <c r="AQ151" s="616">
        <f t="shared" si="188"/>
        <v>5</v>
      </c>
      <c r="AR151" s="616">
        <f t="shared" si="189"/>
        <v>21</v>
      </c>
      <c r="AT151" s="16" t="s">
        <v>217</v>
      </c>
      <c r="AU151" s="13">
        <v>2</v>
      </c>
      <c r="AV151" s="13">
        <v>3</v>
      </c>
      <c r="AW151" s="13">
        <v>4</v>
      </c>
      <c r="AX151" s="13"/>
      <c r="AY151" s="13">
        <v>5</v>
      </c>
      <c r="AZ151" s="13">
        <v>3</v>
      </c>
      <c r="BA151" s="13">
        <v>5</v>
      </c>
      <c r="BB151" s="13">
        <v>4</v>
      </c>
      <c r="BC151" s="13">
        <v>2</v>
      </c>
      <c r="BD151" s="13">
        <v>1</v>
      </c>
      <c r="BE151" s="13">
        <v>5</v>
      </c>
      <c r="BF151" s="13">
        <v>5</v>
      </c>
      <c r="BG151" s="13">
        <v>7</v>
      </c>
      <c r="BH151" s="13">
        <v>8</v>
      </c>
      <c r="BI151" s="13">
        <v>7</v>
      </c>
      <c r="BJ151" s="13">
        <v>10</v>
      </c>
      <c r="BK151" s="13">
        <v>14</v>
      </c>
      <c r="BL151" s="13">
        <v>21</v>
      </c>
      <c r="BM151" s="13">
        <v>24</v>
      </c>
      <c r="BN151" s="13">
        <v>35</v>
      </c>
      <c r="BO151" s="13">
        <v>28</v>
      </c>
      <c r="BP151" s="13">
        <v>25</v>
      </c>
      <c r="BQ151" s="13">
        <v>26</v>
      </c>
      <c r="BR151" s="13">
        <v>35</v>
      </c>
      <c r="BS151" s="13">
        <v>28</v>
      </c>
      <c r="BT151" s="13">
        <v>39</v>
      </c>
      <c r="BU151" s="13">
        <v>34</v>
      </c>
      <c r="BV151" s="13">
        <v>33</v>
      </c>
      <c r="BW151" s="13">
        <v>35</v>
      </c>
      <c r="BX151" s="13">
        <v>35</v>
      </c>
      <c r="BY151" s="13">
        <v>40</v>
      </c>
      <c r="BZ151" s="13">
        <v>43</v>
      </c>
      <c r="CA151" s="13">
        <v>28</v>
      </c>
      <c r="CB151" s="13">
        <v>26</v>
      </c>
      <c r="CC151" s="13">
        <v>26</v>
      </c>
      <c r="CD151" s="13">
        <v>22</v>
      </c>
      <c r="CE151" s="13">
        <v>29</v>
      </c>
      <c r="CF151" s="13">
        <v>27</v>
      </c>
      <c r="CG151" s="13">
        <v>37</v>
      </c>
      <c r="CH151" s="13">
        <v>24</v>
      </c>
      <c r="CI151" s="13">
        <v>23</v>
      </c>
      <c r="CJ151" s="13">
        <v>15</v>
      </c>
      <c r="CK151" s="13">
        <v>29</v>
      </c>
      <c r="CL151" s="13">
        <v>24</v>
      </c>
      <c r="CM151" s="13">
        <v>26</v>
      </c>
      <c r="CN151" s="13">
        <v>19</v>
      </c>
      <c r="CO151" s="13">
        <v>24</v>
      </c>
      <c r="CP151" s="13">
        <v>25</v>
      </c>
      <c r="CQ151" s="13">
        <v>20</v>
      </c>
      <c r="CR151" s="13">
        <v>23</v>
      </c>
      <c r="CS151" s="13">
        <v>19</v>
      </c>
      <c r="CT151" s="13">
        <v>15</v>
      </c>
      <c r="CU151" s="13">
        <v>25</v>
      </c>
      <c r="CV151" s="13">
        <v>33</v>
      </c>
      <c r="CW151" s="13">
        <v>17</v>
      </c>
      <c r="CX151" s="13">
        <v>18</v>
      </c>
      <c r="CY151" s="13">
        <v>15</v>
      </c>
      <c r="CZ151" s="13">
        <v>15</v>
      </c>
      <c r="DA151" s="13">
        <v>11</v>
      </c>
      <c r="DB151" s="13">
        <v>17</v>
      </c>
      <c r="DC151" s="13">
        <v>10</v>
      </c>
      <c r="DD151" s="13">
        <v>9</v>
      </c>
      <c r="DE151" s="13">
        <v>12</v>
      </c>
      <c r="DF151" s="13">
        <v>7</v>
      </c>
      <c r="DG151" s="13">
        <v>8</v>
      </c>
      <c r="DH151" s="13">
        <v>14</v>
      </c>
      <c r="DI151" s="13">
        <v>9</v>
      </c>
      <c r="DJ151" s="13">
        <v>6</v>
      </c>
      <c r="DK151" s="13">
        <v>7</v>
      </c>
      <c r="DL151" s="13">
        <v>15</v>
      </c>
      <c r="DM151" s="13">
        <v>7</v>
      </c>
      <c r="DN151" s="13">
        <v>5</v>
      </c>
      <c r="DO151" s="13">
        <v>11</v>
      </c>
      <c r="DP151" s="13">
        <v>4</v>
      </c>
      <c r="DQ151" s="13">
        <v>2</v>
      </c>
      <c r="DR151" s="13">
        <v>3</v>
      </c>
      <c r="DS151" s="13">
        <v>5</v>
      </c>
      <c r="DT151" s="13">
        <v>4</v>
      </c>
      <c r="DU151" s="13">
        <v>4</v>
      </c>
      <c r="DV151" s="13">
        <v>5</v>
      </c>
      <c r="DW151" s="13">
        <v>3</v>
      </c>
      <c r="DX151" s="13">
        <v>4</v>
      </c>
      <c r="DY151" s="13">
        <v>3</v>
      </c>
      <c r="DZ151" s="13">
        <v>5</v>
      </c>
      <c r="EA151" s="13">
        <v>1</v>
      </c>
      <c r="EB151" s="13">
        <v>4</v>
      </c>
      <c r="EC151" s="13">
        <v>1</v>
      </c>
      <c r="ED151" s="13">
        <v>1</v>
      </c>
      <c r="EE151" s="13">
        <v>2</v>
      </c>
      <c r="EF151" s="13">
        <v>1</v>
      </c>
      <c r="EG151" s="13"/>
      <c r="EH151" s="13">
        <v>1</v>
      </c>
      <c r="EI151" s="13">
        <v>1</v>
      </c>
      <c r="EJ151" s="13">
        <v>1</v>
      </c>
      <c r="EK151" s="13">
        <v>1</v>
      </c>
      <c r="EL151" s="13"/>
      <c r="EM151" s="13"/>
      <c r="EN151" s="13">
        <v>1</v>
      </c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57">
        <v>1375</v>
      </c>
      <c r="FD151" s="13">
        <v>1375</v>
      </c>
      <c r="FE151" s="16" t="s">
        <v>217</v>
      </c>
      <c r="FF151" s="13">
        <v>2</v>
      </c>
      <c r="FG151" s="13">
        <v>3</v>
      </c>
      <c r="FH151" s="13">
        <v>5</v>
      </c>
      <c r="FI151" s="13">
        <v>1</v>
      </c>
      <c r="FJ151" s="13"/>
      <c r="FK151" s="13">
        <v>5</v>
      </c>
      <c r="FL151" s="13">
        <v>2</v>
      </c>
      <c r="FM151" s="13">
        <v>1</v>
      </c>
      <c r="FN151" s="13">
        <v>7</v>
      </c>
      <c r="FO151" s="13">
        <v>3</v>
      </c>
      <c r="FP151" s="13">
        <v>9</v>
      </c>
      <c r="FQ151" s="13">
        <v>4</v>
      </c>
      <c r="FR151" s="13">
        <v>5</v>
      </c>
      <c r="FS151" s="13">
        <v>3</v>
      </c>
      <c r="FT151" s="13">
        <v>11</v>
      </c>
      <c r="FU151" s="13">
        <v>10</v>
      </c>
      <c r="FV151" s="13">
        <v>14</v>
      </c>
      <c r="FW151" s="13">
        <v>22</v>
      </c>
      <c r="FX151" s="13">
        <v>18</v>
      </c>
      <c r="FY151" s="13">
        <v>19</v>
      </c>
      <c r="FZ151" s="13">
        <v>28</v>
      </c>
      <c r="GA151" s="13">
        <v>27</v>
      </c>
      <c r="GB151" s="13">
        <v>37</v>
      </c>
      <c r="GC151" s="13">
        <v>32</v>
      </c>
      <c r="GD151" s="13">
        <v>26</v>
      </c>
      <c r="GE151" s="13">
        <v>30</v>
      </c>
      <c r="GF151" s="13">
        <v>26</v>
      </c>
      <c r="GG151" s="13">
        <v>30</v>
      </c>
      <c r="GH151" s="13">
        <v>35</v>
      </c>
      <c r="GI151" s="13">
        <v>53</v>
      </c>
      <c r="GJ151" s="13">
        <v>38</v>
      </c>
      <c r="GK151" s="13">
        <v>37</v>
      </c>
      <c r="GL151" s="13">
        <v>35</v>
      </c>
      <c r="GM151" s="13">
        <v>27</v>
      </c>
      <c r="GN151" s="13">
        <v>29</v>
      </c>
      <c r="GO151" s="13">
        <v>38</v>
      </c>
      <c r="GP151" s="13">
        <v>32</v>
      </c>
      <c r="GQ151" s="13">
        <v>34</v>
      </c>
      <c r="GR151" s="13">
        <v>26</v>
      </c>
      <c r="GS151" s="13">
        <v>33</v>
      </c>
      <c r="GT151" s="13">
        <v>33</v>
      </c>
      <c r="GU151" s="13">
        <v>41</v>
      </c>
      <c r="GV151" s="13">
        <v>33</v>
      </c>
      <c r="GW151" s="13">
        <v>24</v>
      </c>
      <c r="GX151" s="13">
        <v>21</v>
      </c>
      <c r="GY151" s="13">
        <v>33</v>
      </c>
      <c r="GZ151" s="13">
        <v>23</v>
      </c>
      <c r="HA151" s="13">
        <v>28</v>
      </c>
      <c r="HB151" s="13">
        <v>25</v>
      </c>
      <c r="HC151" s="13">
        <v>20</v>
      </c>
      <c r="HD151" s="13">
        <v>23</v>
      </c>
      <c r="HE151" s="13">
        <v>24</v>
      </c>
      <c r="HF151" s="13">
        <v>20</v>
      </c>
      <c r="HG151" s="13">
        <v>20</v>
      </c>
      <c r="HH151" s="13">
        <v>21</v>
      </c>
      <c r="HI151" s="13">
        <v>17</v>
      </c>
      <c r="HJ151" s="13">
        <v>24</v>
      </c>
      <c r="HK151" s="13">
        <v>20</v>
      </c>
      <c r="HL151" s="13">
        <v>13</v>
      </c>
      <c r="HM151" s="13">
        <v>25</v>
      </c>
      <c r="HN151" s="13">
        <v>20</v>
      </c>
      <c r="HO151" s="13">
        <v>12</v>
      </c>
      <c r="HP151" s="13">
        <v>15</v>
      </c>
      <c r="HQ151" s="13">
        <v>11</v>
      </c>
      <c r="HR151" s="13">
        <v>17</v>
      </c>
      <c r="HS151" s="13">
        <v>8</v>
      </c>
      <c r="HT151" s="13">
        <v>11</v>
      </c>
      <c r="HU151" s="13">
        <v>13</v>
      </c>
      <c r="HV151" s="13">
        <v>10</v>
      </c>
      <c r="HW151" s="13">
        <v>6</v>
      </c>
      <c r="HX151" s="13">
        <v>7</v>
      </c>
      <c r="HY151" s="13">
        <v>8</v>
      </c>
      <c r="HZ151" s="13">
        <v>7</v>
      </c>
      <c r="IA151" s="13">
        <v>4</v>
      </c>
      <c r="IB151" s="13">
        <v>9</v>
      </c>
      <c r="IC151" s="13">
        <v>2</v>
      </c>
      <c r="ID151" s="13">
        <v>5</v>
      </c>
      <c r="IE151" s="13">
        <v>4</v>
      </c>
      <c r="IF151" s="13">
        <v>4</v>
      </c>
      <c r="IG151" s="13"/>
      <c r="IH151" s="13">
        <v>7</v>
      </c>
      <c r="II151" s="13">
        <v>4</v>
      </c>
      <c r="IJ151" s="13">
        <v>2</v>
      </c>
      <c r="IK151" s="13">
        <v>2</v>
      </c>
      <c r="IL151" s="13">
        <v>2</v>
      </c>
      <c r="IM151" s="13">
        <v>3</v>
      </c>
      <c r="IN151" s="13">
        <v>4</v>
      </c>
      <c r="IO151" s="13"/>
      <c r="IP151" s="13">
        <v>1</v>
      </c>
      <c r="IQ151" s="13"/>
      <c r="IR151" s="13">
        <v>1</v>
      </c>
      <c r="IS151" s="13"/>
      <c r="IT151" s="13"/>
      <c r="IU151" s="13"/>
      <c r="IV151" s="13"/>
      <c r="IW151" s="13">
        <v>1</v>
      </c>
      <c r="IX151" s="13">
        <v>1</v>
      </c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57">
        <v>1486</v>
      </c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>
        <v>1</v>
      </c>
      <c r="JU151" s="13">
        <v>1</v>
      </c>
      <c r="JV151" s="13"/>
      <c r="JW151" s="13">
        <v>1</v>
      </c>
      <c r="JX151" s="13"/>
      <c r="JY151" s="13">
        <v>1</v>
      </c>
      <c r="JZ151" s="13"/>
      <c r="KA151" s="13"/>
      <c r="KB151" s="13"/>
      <c r="KC151" s="13">
        <v>1</v>
      </c>
      <c r="KD151" s="13"/>
      <c r="KE151" s="13">
        <v>1</v>
      </c>
      <c r="KF151" s="13"/>
      <c r="KG151" s="13"/>
      <c r="KH151" s="13">
        <v>1</v>
      </c>
      <c r="KI151" s="13"/>
      <c r="KJ151" s="13">
        <v>1</v>
      </c>
      <c r="KK151" s="13"/>
      <c r="KL151" s="13"/>
      <c r="KM151" s="13">
        <v>1</v>
      </c>
      <c r="KN151" s="13"/>
      <c r="KO151" s="13"/>
      <c r="KP151" s="13">
        <v>2</v>
      </c>
      <c r="KQ151" s="13">
        <v>2</v>
      </c>
      <c r="KR151" s="13">
        <v>1</v>
      </c>
      <c r="KS151" s="13">
        <v>2</v>
      </c>
      <c r="KT151" s="13"/>
      <c r="KU151" s="13"/>
      <c r="KV151" s="13"/>
      <c r="KW151" s="13"/>
      <c r="KX151" s="13"/>
      <c r="KY151" s="13"/>
      <c r="KZ151" s="13">
        <v>1</v>
      </c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>
        <v>1</v>
      </c>
      <c r="MT151" s="13"/>
      <c r="MU151" s="13">
        <v>1</v>
      </c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>
        <v>2</v>
      </c>
      <c r="NN151" s="57">
        <v>21</v>
      </c>
      <c r="NO151" s="13">
        <v>1507</v>
      </c>
    </row>
    <row r="152" spans="1:379">
      <c r="A152" s="8" t="s">
        <v>163</v>
      </c>
      <c r="B152" s="235">
        <f t="shared" si="190"/>
        <v>22</v>
      </c>
      <c r="C152" s="235">
        <f t="shared" si="191"/>
        <v>25</v>
      </c>
      <c r="D152" s="235">
        <f t="shared" si="192"/>
        <v>207</v>
      </c>
      <c r="E152" s="235">
        <f t="shared" si="193"/>
        <v>205</v>
      </c>
      <c r="F152" s="235">
        <f t="shared" si="194"/>
        <v>640</v>
      </c>
      <c r="G152" s="235">
        <f t="shared" si="195"/>
        <v>628</v>
      </c>
      <c r="H152" s="235">
        <f t="shared" si="196"/>
        <v>713</v>
      </c>
      <c r="I152" s="235">
        <f t="shared" si="197"/>
        <v>715</v>
      </c>
      <c r="J152" s="235">
        <f t="shared" si="198"/>
        <v>672</v>
      </c>
      <c r="K152" s="235">
        <f t="shared" si="199"/>
        <v>640</v>
      </c>
      <c r="L152" s="235">
        <f t="shared" si="200"/>
        <v>464</v>
      </c>
      <c r="M152" s="235">
        <f t="shared" si="201"/>
        <v>462</v>
      </c>
      <c r="N152" s="235">
        <f t="shared" si="202"/>
        <v>299</v>
      </c>
      <c r="O152" s="235">
        <f t="shared" si="203"/>
        <v>269</v>
      </c>
      <c r="P152" s="235">
        <f t="shared" si="204"/>
        <v>149</v>
      </c>
      <c r="Q152" s="235">
        <f t="shared" si="205"/>
        <v>143</v>
      </c>
      <c r="R152" s="235">
        <f t="shared" si="206"/>
        <v>58</v>
      </c>
      <c r="S152" s="235">
        <f t="shared" si="207"/>
        <v>64</v>
      </c>
      <c r="T152" s="235">
        <f t="shared" si="208"/>
        <v>9</v>
      </c>
      <c r="U152" s="235">
        <f t="shared" si="209"/>
        <v>24</v>
      </c>
      <c r="W152" s="16" t="s">
        <v>157</v>
      </c>
      <c r="X152" s="616">
        <f t="shared" si="169"/>
        <v>22</v>
      </c>
      <c r="Y152" s="616">
        <f t="shared" si="170"/>
        <v>28</v>
      </c>
      <c r="Z152" s="616">
        <f t="shared" si="171"/>
        <v>161</v>
      </c>
      <c r="AA152" s="616">
        <f t="shared" si="172"/>
        <v>157</v>
      </c>
      <c r="AB152" s="616">
        <f t="shared" si="173"/>
        <v>293</v>
      </c>
      <c r="AC152" s="616">
        <f t="shared" si="174"/>
        <v>305</v>
      </c>
      <c r="AD152" s="616">
        <f t="shared" si="175"/>
        <v>268</v>
      </c>
      <c r="AE152" s="616">
        <f t="shared" si="176"/>
        <v>278</v>
      </c>
      <c r="AF152" s="616">
        <f t="shared" si="177"/>
        <v>280</v>
      </c>
      <c r="AG152" s="616">
        <f t="shared" si="178"/>
        <v>256</v>
      </c>
      <c r="AH152" s="616">
        <f t="shared" si="179"/>
        <v>177</v>
      </c>
      <c r="AI152" s="616">
        <f t="shared" si="180"/>
        <v>164</v>
      </c>
      <c r="AJ152" s="616">
        <f t="shared" si="181"/>
        <v>93</v>
      </c>
      <c r="AK152" s="616">
        <f t="shared" si="182"/>
        <v>94</v>
      </c>
      <c r="AL152" s="616">
        <f t="shared" si="183"/>
        <v>57</v>
      </c>
      <c r="AM152" s="616">
        <f t="shared" si="184"/>
        <v>51</v>
      </c>
      <c r="AN152" s="616">
        <f t="shared" si="185"/>
        <v>9</v>
      </c>
      <c r="AO152" s="616">
        <f t="shared" si="186"/>
        <v>36</v>
      </c>
      <c r="AP152" s="616">
        <f t="shared" si="187"/>
        <v>4</v>
      </c>
      <c r="AQ152" s="616">
        <f t="shared" si="188"/>
        <v>8</v>
      </c>
      <c r="AR152" s="616">
        <f t="shared" si="189"/>
        <v>15</v>
      </c>
      <c r="AT152" s="16" t="s">
        <v>157</v>
      </c>
      <c r="AU152" s="13">
        <v>2</v>
      </c>
      <c r="AV152" s="13">
        <v>3</v>
      </c>
      <c r="AW152" s="13">
        <v>4</v>
      </c>
      <c r="AX152" s="13">
        <v>4</v>
      </c>
      <c r="AY152" s="13">
        <v>3</v>
      </c>
      <c r="AZ152" s="13">
        <v>1</v>
      </c>
      <c r="BA152" s="13">
        <v>2</v>
      </c>
      <c r="BB152" s="13">
        <v>2</v>
      </c>
      <c r="BC152" s="13">
        <v>2</v>
      </c>
      <c r="BD152" s="13">
        <v>5</v>
      </c>
      <c r="BE152" s="13">
        <v>3</v>
      </c>
      <c r="BF152" s="13">
        <v>4</v>
      </c>
      <c r="BG152" s="13">
        <v>3</v>
      </c>
      <c r="BH152" s="13">
        <v>9</v>
      </c>
      <c r="BI152" s="13">
        <v>15</v>
      </c>
      <c r="BJ152" s="13">
        <v>11</v>
      </c>
      <c r="BK152" s="13">
        <v>23</v>
      </c>
      <c r="BL152" s="13">
        <v>22</v>
      </c>
      <c r="BM152" s="13">
        <v>51</v>
      </c>
      <c r="BN152" s="13">
        <v>16</v>
      </c>
      <c r="BO152" s="13">
        <v>25</v>
      </c>
      <c r="BP152" s="13">
        <v>28</v>
      </c>
      <c r="BQ152" s="13">
        <v>22</v>
      </c>
      <c r="BR152" s="13">
        <v>39</v>
      </c>
      <c r="BS152" s="13">
        <v>27</v>
      </c>
      <c r="BT152" s="13">
        <v>28</v>
      </c>
      <c r="BU152" s="13">
        <v>34</v>
      </c>
      <c r="BV152" s="13">
        <v>27</v>
      </c>
      <c r="BW152" s="13">
        <v>31</v>
      </c>
      <c r="BX152" s="13">
        <v>44</v>
      </c>
      <c r="BY152" s="13">
        <v>30</v>
      </c>
      <c r="BZ152" s="13">
        <v>30</v>
      </c>
      <c r="CA152" s="13">
        <v>26</v>
      </c>
      <c r="CB152" s="13">
        <v>31</v>
      </c>
      <c r="CC152" s="13">
        <v>29</v>
      </c>
      <c r="CD152" s="13">
        <v>29</v>
      </c>
      <c r="CE152" s="13">
        <v>25</v>
      </c>
      <c r="CF152" s="13">
        <v>25</v>
      </c>
      <c r="CG152" s="13">
        <v>27</v>
      </c>
      <c r="CH152" s="13">
        <v>26</v>
      </c>
      <c r="CI152" s="13">
        <v>21</v>
      </c>
      <c r="CJ152" s="13">
        <v>23</v>
      </c>
      <c r="CK152" s="13">
        <v>29</v>
      </c>
      <c r="CL152" s="13">
        <v>27</v>
      </c>
      <c r="CM152" s="13">
        <v>29</v>
      </c>
      <c r="CN152" s="13">
        <v>25</v>
      </c>
      <c r="CO152" s="13">
        <v>25</v>
      </c>
      <c r="CP152" s="13">
        <v>25</v>
      </c>
      <c r="CQ152" s="13">
        <v>18</v>
      </c>
      <c r="CR152" s="13">
        <v>34</v>
      </c>
      <c r="CS152" s="13">
        <v>16</v>
      </c>
      <c r="CT152" s="13">
        <v>18</v>
      </c>
      <c r="CU152" s="13">
        <v>17</v>
      </c>
      <c r="CV152" s="13">
        <v>18</v>
      </c>
      <c r="CW152" s="13">
        <v>17</v>
      </c>
      <c r="CX152" s="13">
        <v>22</v>
      </c>
      <c r="CY152" s="13">
        <v>18</v>
      </c>
      <c r="CZ152" s="13">
        <v>15</v>
      </c>
      <c r="DA152" s="13">
        <v>8</v>
      </c>
      <c r="DB152" s="13">
        <v>15</v>
      </c>
      <c r="DC152" s="13">
        <v>13</v>
      </c>
      <c r="DD152" s="13">
        <v>11</v>
      </c>
      <c r="DE152" s="13">
        <v>6</v>
      </c>
      <c r="DF152" s="13">
        <v>7</v>
      </c>
      <c r="DG152" s="13">
        <v>16</v>
      </c>
      <c r="DH152" s="13">
        <v>16</v>
      </c>
      <c r="DI152" s="13">
        <v>7</v>
      </c>
      <c r="DJ152" s="13">
        <v>7</v>
      </c>
      <c r="DK152" s="13">
        <v>7</v>
      </c>
      <c r="DL152" s="13">
        <v>4</v>
      </c>
      <c r="DM152" s="13">
        <v>6</v>
      </c>
      <c r="DN152" s="13">
        <v>4</v>
      </c>
      <c r="DO152" s="13">
        <v>6</v>
      </c>
      <c r="DP152" s="13">
        <v>6</v>
      </c>
      <c r="DQ152" s="13">
        <v>8</v>
      </c>
      <c r="DR152" s="13">
        <v>3</v>
      </c>
      <c r="DS152" s="13">
        <v>6</v>
      </c>
      <c r="DT152" s="13">
        <v>2</v>
      </c>
      <c r="DU152" s="13">
        <v>7</v>
      </c>
      <c r="DV152" s="13">
        <v>3</v>
      </c>
      <c r="DW152" s="13">
        <v>4</v>
      </c>
      <c r="DX152" s="13">
        <v>4</v>
      </c>
      <c r="DY152" s="13">
        <v>2</v>
      </c>
      <c r="DZ152" s="13">
        <v>5</v>
      </c>
      <c r="EA152" s="13">
        <v>6</v>
      </c>
      <c r="EB152" s="13">
        <v>3</v>
      </c>
      <c r="EC152" s="13">
        <v>4</v>
      </c>
      <c r="ED152" s="13">
        <v>3</v>
      </c>
      <c r="EE152" s="13">
        <v>4</v>
      </c>
      <c r="EF152" s="13">
        <v>1</v>
      </c>
      <c r="EG152" s="13">
        <v>1</v>
      </c>
      <c r="EH152" s="13"/>
      <c r="EI152" s="13">
        <v>2</v>
      </c>
      <c r="EJ152" s="13"/>
      <c r="EK152" s="13">
        <v>2</v>
      </c>
      <c r="EL152" s="13">
        <v>2</v>
      </c>
      <c r="EM152" s="13">
        <v>1</v>
      </c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57">
        <v>1377</v>
      </c>
      <c r="FD152" s="13">
        <v>1377</v>
      </c>
      <c r="FE152" s="16" t="s">
        <v>157</v>
      </c>
      <c r="FF152" s="13">
        <v>1</v>
      </c>
      <c r="FG152" s="13"/>
      <c r="FH152" s="13">
        <v>2</v>
      </c>
      <c r="FI152" s="13">
        <v>3</v>
      </c>
      <c r="FJ152" s="13">
        <v>3</v>
      </c>
      <c r="FK152" s="13"/>
      <c r="FL152" s="13"/>
      <c r="FM152" s="13">
        <v>7</v>
      </c>
      <c r="FN152" s="13">
        <v>1</v>
      </c>
      <c r="FO152" s="13">
        <v>5</v>
      </c>
      <c r="FP152" s="13">
        <v>4</v>
      </c>
      <c r="FQ152" s="13">
        <v>4</v>
      </c>
      <c r="FR152" s="13">
        <v>11</v>
      </c>
      <c r="FS152" s="13">
        <v>6</v>
      </c>
      <c r="FT152" s="13">
        <v>13</v>
      </c>
      <c r="FU152" s="13">
        <v>10</v>
      </c>
      <c r="FV152" s="13">
        <v>16</v>
      </c>
      <c r="FW152" s="13">
        <v>25</v>
      </c>
      <c r="FX152" s="13">
        <v>49</v>
      </c>
      <c r="FY152" s="13">
        <v>23</v>
      </c>
      <c r="FZ152" s="13">
        <v>24</v>
      </c>
      <c r="GA152" s="13">
        <v>28</v>
      </c>
      <c r="GB152" s="13">
        <v>32</v>
      </c>
      <c r="GC152" s="13">
        <v>30</v>
      </c>
      <c r="GD152" s="13">
        <v>32</v>
      </c>
      <c r="GE152" s="13">
        <v>26</v>
      </c>
      <c r="GF152" s="13">
        <v>37</v>
      </c>
      <c r="GG152" s="13">
        <v>29</v>
      </c>
      <c r="GH152" s="13">
        <v>28</v>
      </c>
      <c r="GI152" s="13">
        <v>27</v>
      </c>
      <c r="GJ152" s="13">
        <v>27</v>
      </c>
      <c r="GK152" s="13">
        <v>24</v>
      </c>
      <c r="GL152" s="13">
        <v>32</v>
      </c>
      <c r="GM152" s="13">
        <v>26</v>
      </c>
      <c r="GN152" s="13">
        <v>35</v>
      </c>
      <c r="GO152" s="13">
        <v>29</v>
      </c>
      <c r="GP152" s="13">
        <v>24</v>
      </c>
      <c r="GQ152" s="13">
        <v>26</v>
      </c>
      <c r="GR152" s="13">
        <v>18</v>
      </c>
      <c r="GS152" s="13">
        <v>27</v>
      </c>
      <c r="GT152" s="13">
        <v>40</v>
      </c>
      <c r="GU152" s="13">
        <v>28</v>
      </c>
      <c r="GV152" s="13">
        <v>32</v>
      </c>
      <c r="GW152" s="13">
        <v>29</v>
      </c>
      <c r="GX152" s="13">
        <v>20</v>
      </c>
      <c r="GY152" s="13">
        <v>32</v>
      </c>
      <c r="GZ152" s="13">
        <v>30</v>
      </c>
      <c r="HA152" s="13">
        <v>26</v>
      </c>
      <c r="HB152" s="13">
        <v>20</v>
      </c>
      <c r="HC152" s="13">
        <v>23</v>
      </c>
      <c r="HD152" s="13">
        <v>16</v>
      </c>
      <c r="HE152" s="13">
        <v>19</v>
      </c>
      <c r="HF152" s="13">
        <v>22</v>
      </c>
      <c r="HG152" s="13">
        <v>21</v>
      </c>
      <c r="HH152" s="13">
        <v>16</v>
      </c>
      <c r="HI152" s="13">
        <v>20</v>
      </c>
      <c r="HJ152" s="13">
        <v>23</v>
      </c>
      <c r="HK152" s="13">
        <v>13</v>
      </c>
      <c r="HL152" s="13">
        <v>13</v>
      </c>
      <c r="HM152" s="13">
        <v>14</v>
      </c>
      <c r="HN152" s="13">
        <v>11</v>
      </c>
      <c r="HO152" s="13">
        <v>10</v>
      </c>
      <c r="HP152" s="13">
        <v>12</v>
      </c>
      <c r="HQ152" s="13">
        <v>18</v>
      </c>
      <c r="HR152" s="13">
        <v>11</v>
      </c>
      <c r="HS152" s="13">
        <v>5</v>
      </c>
      <c r="HT152" s="13">
        <v>5</v>
      </c>
      <c r="HU152" s="13">
        <v>8</v>
      </c>
      <c r="HV152" s="13">
        <v>8</v>
      </c>
      <c r="HW152" s="13">
        <v>5</v>
      </c>
      <c r="HX152" s="13">
        <v>6</v>
      </c>
      <c r="HY152" s="13">
        <v>10</v>
      </c>
      <c r="HZ152" s="13">
        <v>6</v>
      </c>
      <c r="IA152" s="13">
        <v>6</v>
      </c>
      <c r="IB152" s="13">
        <v>5</v>
      </c>
      <c r="IC152" s="13">
        <v>4</v>
      </c>
      <c r="ID152" s="13">
        <v>2</v>
      </c>
      <c r="IE152" s="13">
        <v>6</v>
      </c>
      <c r="IF152" s="13">
        <v>7</v>
      </c>
      <c r="IG152" s="13">
        <v>5</v>
      </c>
      <c r="IH152" s="13">
        <v>2</v>
      </c>
      <c r="II152" s="13">
        <v>2</v>
      </c>
      <c r="IJ152" s="13"/>
      <c r="IK152" s="13"/>
      <c r="IL152" s="13"/>
      <c r="IM152" s="13">
        <v>1</v>
      </c>
      <c r="IN152" s="13">
        <v>1</v>
      </c>
      <c r="IO152" s="13">
        <v>1</v>
      </c>
      <c r="IP152" s="13">
        <v>1</v>
      </c>
      <c r="IQ152" s="13">
        <v>1</v>
      </c>
      <c r="IR152" s="13"/>
      <c r="IS152" s="13">
        <v>1</v>
      </c>
      <c r="IT152" s="13">
        <v>1</v>
      </c>
      <c r="IU152" s="13">
        <v>1</v>
      </c>
      <c r="IV152" s="13"/>
      <c r="IW152" s="13"/>
      <c r="IX152" s="13"/>
      <c r="IY152" s="13">
        <v>1</v>
      </c>
      <c r="IZ152" s="13"/>
      <c r="JA152" s="13"/>
      <c r="JB152" s="13"/>
      <c r="JC152" s="13"/>
      <c r="JD152" s="13"/>
      <c r="JE152" s="13"/>
      <c r="JF152" s="13"/>
      <c r="JG152" s="13"/>
      <c r="JH152" s="13"/>
      <c r="JI152" s="57">
        <v>1364</v>
      </c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>
        <v>1</v>
      </c>
      <c r="KH152" s="13"/>
      <c r="KI152" s="13"/>
      <c r="KJ152" s="13"/>
      <c r="KK152" s="13"/>
      <c r="KL152" s="13"/>
      <c r="KM152" s="13">
        <v>1</v>
      </c>
      <c r="KN152" s="13"/>
      <c r="KO152" s="13">
        <v>1</v>
      </c>
      <c r="KP152" s="13">
        <v>1</v>
      </c>
      <c r="KQ152" s="13">
        <v>2</v>
      </c>
      <c r="KR152" s="13"/>
      <c r="KS152" s="13">
        <v>3</v>
      </c>
      <c r="KT152" s="13"/>
      <c r="KU152" s="13"/>
      <c r="KV152" s="13"/>
      <c r="KW152" s="13"/>
      <c r="KX152" s="13">
        <v>1</v>
      </c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>
        <v>1</v>
      </c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>
        <v>1</v>
      </c>
      <c r="LY152" s="13"/>
      <c r="LZ152" s="13"/>
      <c r="MA152" s="13">
        <v>1</v>
      </c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>
        <v>1</v>
      </c>
      <c r="MP152" s="13"/>
      <c r="MQ152" s="13"/>
      <c r="MR152" s="13"/>
      <c r="MS152" s="13"/>
      <c r="MT152" s="13">
        <v>1</v>
      </c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57">
        <v>15</v>
      </c>
      <c r="NO152" s="13">
        <v>1379</v>
      </c>
    </row>
    <row r="153" spans="1:379">
      <c r="A153" s="9" t="s">
        <v>164</v>
      </c>
      <c r="B153" s="235">
        <f t="shared" si="190"/>
        <v>56</v>
      </c>
      <c r="C153" s="235">
        <f t="shared" si="191"/>
        <v>42</v>
      </c>
      <c r="D153" s="235">
        <f t="shared" si="192"/>
        <v>254</v>
      </c>
      <c r="E153" s="235">
        <f t="shared" si="193"/>
        <v>275</v>
      </c>
      <c r="F153" s="235">
        <f t="shared" si="194"/>
        <v>995</v>
      </c>
      <c r="G153" s="235">
        <f t="shared" si="195"/>
        <v>969</v>
      </c>
      <c r="H153" s="235">
        <f t="shared" si="196"/>
        <v>1115</v>
      </c>
      <c r="I153" s="235">
        <f t="shared" si="197"/>
        <v>1024</v>
      </c>
      <c r="J153" s="235">
        <f t="shared" si="198"/>
        <v>962</v>
      </c>
      <c r="K153" s="235">
        <f t="shared" si="199"/>
        <v>839</v>
      </c>
      <c r="L153" s="235">
        <f t="shared" si="200"/>
        <v>546</v>
      </c>
      <c r="M153" s="235">
        <f t="shared" si="201"/>
        <v>455</v>
      </c>
      <c r="N153" s="235">
        <f t="shared" si="202"/>
        <v>263</v>
      </c>
      <c r="O153" s="235">
        <f t="shared" si="203"/>
        <v>237</v>
      </c>
      <c r="P153" s="235">
        <f t="shared" si="204"/>
        <v>117</v>
      </c>
      <c r="Q153" s="235">
        <f t="shared" si="205"/>
        <v>97</v>
      </c>
      <c r="R153" s="235">
        <f t="shared" si="206"/>
        <v>40</v>
      </c>
      <c r="S153" s="235">
        <f t="shared" si="207"/>
        <v>26</v>
      </c>
      <c r="T153" s="235">
        <f t="shared" si="208"/>
        <v>7</v>
      </c>
      <c r="U153" s="235">
        <f t="shared" si="209"/>
        <v>7</v>
      </c>
      <c r="W153" s="16" t="s">
        <v>158</v>
      </c>
      <c r="X153" s="616">
        <f t="shared" si="169"/>
        <v>10</v>
      </c>
      <c r="Y153" s="616">
        <f t="shared" si="170"/>
        <v>5</v>
      </c>
      <c r="Z153" s="616">
        <f t="shared" si="171"/>
        <v>23</v>
      </c>
      <c r="AA153" s="616">
        <f t="shared" si="172"/>
        <v>30</v>
      </c>
      <c r="AB153" s="616">
        <f t="shared" si="173"/>
        <v>99</v>
      </c>
      <c r="AC153" s="616">
        <f t="shared" si="174"/>
        <v>90</v>
      </c>
      <c r="AD153" s="616">
        <f t="shared" si="175"/>
        <v>93</v>
      </c>
      <c r="AE153" s="616">
        <f t="shared" si="176"/>
        <v>120</v>
      </c>
      <c r="AF153" s="616">
        <f t="shared" si="177"/>
        <v>67</v>
      </c>
      <c r="AG153" s="616">
        <f t="shared" si="178"/>
        <v>109</v>
      </c>
      <c r="AH153" s="616">
        <f t="shared" si="179"/>
        <v>70</v>
      </c>
      <c r="AI153" s="616">
        <f t="shared" si="180"/>
        <v>73</v>
      </c>
      <c r="AJ153" s="616">
        <f t="shared" si="181"/>
        <v>45</v>
      </c>
      <c r="AK153" s="616">
        <f t="shared" si="182"/>
        <v>40</v>
      </c>
      <c r="AL153" s="616">
        <f t="shared" si="183"/>
        <v>21</v>
      </c>
      <c r="AM153" s="616">
        <f t="shared" si="184"/>
        <v>27</v>
      </c>
      <c r="AN153" s="616">
        <f t="shared" si="185"/>
        <v>19</v>
      </c>
      <c r="AO153" s="616">
        <f t="shared" si="186"/>
        <v>24</v>
      </c>
      <c r="AP153" s="616">
        <f t="shared" si="187"/>
        <v>5</v>
      </c>
      <c r="AQ153" s="616">
        <f t="shared" si="188"/>
        <v>12</v>
      </c>
      <c r="AR153" s="616">
        <f t="shared" si="189"/>
        <v>3</v>
      </c>
      <c r="AT153" s="16" t="s">
        <v>158</v>
      </c>
      <c r="AU153" s="13"/>
      <c r="AV153" s="13"/>
      <c r="AW153" s="13"/>
      <c r="AX153" s="13">
        <v>1</v>
      </c>
      <c r="AY153" s="13"/>
      <c r="AZ153" s="13"/>
      <c r="BA153" s="13">
        <v>2</v>
      </c>
      <c r="BB153" s="13"/>
      <c r="BC153" s="13">
        <v>1</v>
      </c>
      <c r="BD153" s="13">
        <v>1</v>
      </c>
      <c r="BE153" s="13">
        <v>1</v>
      </c>
      <c r="BF153" s="13">
        <v>1</v>
      </c>
      <c r="BG153" s="13"/>
      <c r="BH153" s="13">
        <v>1</v>
      </c>
      <c r="BI153" s="13">
        <v>2</v>
      </c>
      <c r="BJ153" s="13">
        <v>3</v>
      </c>
      <c r="BK153" s="13">
        <v>9</v>
      </c>
      <c r="BL153" s="13">
        <v>9</v>
      </c>
      <c r="BM153" s="13"/>
      <c r="BN153" s="13">
        <v>4</v>
      </c>
      <c r="BO153" s="13">
        <v>8</v>
      </c>
      <c r="BP153" s="13">
        <v>8</v>
      </c>
      <c r="BQ153" s="13">
        <v>18</v>
      </c>
      <c r="BR153" s="13">
        <v>8</v>
      </c>
      <c r="BS153" s="13">
        <v>5</v>
      </c>
      <c r="BT153" s="13">
        <v>8</v>
      </c>
      <c r="BU153" s="13">
        <v>14</v>
      </c>
      <c r="BV153" s="13">
        <v>7</v>
      </c>
      <c r="BW153" s="13">
        <v>8</v>
      </c>
      <c r="BX153" s="13">
        <v>6</v>
      </c>
      <c r="BY153" s="13">
        <v>8</v>
      </c>
      <c r="BZ153" s="13">
        <v>8</v>
      </c>
      <c r="CA153" s="13">
        <v>10</v>
      </c>
      <c r="CB153" s="13">
        <v>10</v>
      </c>
      <c r="CC153" s="13">
        <v>16</v>
      </c>
      <c r="CD153" s="13">
        <v>11</v>
      </c>
      <c r="CE153" s="13">
        <v>15</v>
      </c>
      <c r="CF153" s="13">
        <v>12</v>
      </c>
      <c r="CG153" s="13">
        <v>13</v>
      </c>
      <c r="CH153" s="13">
        <v>17</v>
      </c>
      <c r="CI153" s="13">
        <v>16</v>
      </c>
      <c r="CJ153" s="13">
        <v>6</v>
      </c>
      <c r="CK153" s="13">
        <v>13</v>
      </c>
      <c r="CL153" s="13">
        <v>6</v>
      </c>
      <c r="CM153" s="13">
        <v>15</v>
      </c>
      <c r="CN153" s="13">
        <v>8</v>
      </c>
      <c r="CO153" s="13">
        <v>15</v>
      </c>
      <c r="CP153" s="13">
        <v>10</v>
      </c>
      <c r="CQ153" s="13">
        <v>11</v>
      </c>
      <c r="CR153" s="13">
        <v>9</v>
      </c>
      <c r="CS153" s="13">
        <v>8</v>
      </c>
      <c r="CT153" s="13">
        <v>8</v>
      </c>
      <c r="CU153" s="13">
        <v>4</v>
      </c>
      <c r="CV153" s="13">
        <v>8</v>
      </c>
      <c r="CW153" s="13">
        <v>9</v>
      </c>
      <c r="CX153" s="13">
        <v>7</v>
      </c>
      <c r="CY153" s="13">
        <v>12</v>
      </c>
      <c r="CZ153" s="13">
        <v>6</v>
      </c>
      <c r="DA153" s="13">
        <v>6</v>
      </c>
      <c r="DB153" s="13">
        <v>5</v>
      </c>
      <c r="DC153" s="13">
        <v>7</v>
      </c>
      <c r="DD153" s="13">
        <v>1</v>
      </c>
      <c r="DE153" s="13">
        <v>4</v>
      </c>
      <c r="DF153" s="13">
        <v>5</v>
      </c>
      <c r="DG153" s="13">
        <v>1</v>
      </c>
      <c r="DH153" s="13">
        <v>3</v>
      </c>
      <c r="DI153" s="13">
        <v>7</v>
      </c>
      <c r="DJ153" s="13">
        <v>3</v>
      </c>
      <c r="DK153" s="13">
        <v>6</v>
      </c>
      <c r="DL153" s="13">
        <v>3</v>
      </c>
      <c r="DM153" s="13">
        <v>3</v>
      </c>
      <c r="DN153" s="13">
        <v>3</v>
      </c>
      <c r="DO153" s="13">
        <v>4</v>
      </c>
      <c r="DP153" s="13">
        <v>2</v>
      </c>
      <c r="DQ153" s="13">
        <v>3</v>
      </c>
      <c r="DR153" s="13">
        <v>3</v>
      </c>
      <c r="DS153" s="13">
        <v>2</v>
      </c>
      <c r="DT153" s="13">
        <v>3</v>
      </c>
      <c r="DU153" s="13">
        <v>1</v>
      </c>
      <c r="DV153" s="13">
        <v>3</v>
      </c>
      <c r="DW153" s="13">
        <v>2</v>
      </c>
      <c r="DX153" s="13">
        <v>4</v>
      </c>
      <c r="DY153" s="13">
        <v>5</v>
      </c>
      <c r="DZ153" s="13">
        <v>1</v>
      </c>
      <c r="EA153" s="13">
        <v>4</v>
      </c>
      <c r="EB153" s="13">
        <v>1</v>
      </c>
      <c r="EC153" s="13">
        <v>1</v>
      </c>
      <c r="ED153" s="13">
        <v>1</v>
      </c>
      <c r="EE153" s="13">
        <v>4</v>
      </c>
      <c r="EF153" s="13">
        <v>1</v>
      </c>
      <c r="EG153" s="13"/>
      <c r="EH153" s="13">
        <v>4</v>
      </c>
      <c r="EI153" s="13">
        <v>1</v>
      </c>
      <c r="EJ153" s="13">
        <v>3</v>
      </c>
      <c r="EK153" s="13">
        <v>2</v>
      </c>
      <c r="EL153" s="13">
        <v>1</v>
      </c>
      <c r="EM153" s="13">
        <v>1</v>
      </c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57">
        <v>530</v>
      </c>
      <c r="FD153" s="13">
        <v>530</v>
      </c>
      <c r="FE153" s="16" t="s">
        <v>158</v>
      </c>
      <c r="FF153" s="13"/>
      <c r="FG153" s="13">
        <v>3</v>
      </c>
      <c r="FH153" s="13"/>
      <c r="FI153" s="13"/>
      <c r="FJ153" s="13">
        <v>1</v>
      </c>
      <c r="FK153" s="13">
        <v>2</v>
      </c>
      <c r="FL153" s="13">
        <v>1</v>
      </c>
      <c r="FM153" s="13">
        <v>1</v>
      </c>
      <c r="FN153" s="13">
        <v>1</v>
      </c>
      <c r="FO153" s="13">
        <v>1</v>
      </c>
      <c r="FP153" s="13"/>
      <c r="FQ153" s="13">
        <v>2</v>
      </c>
      <c r="FR153" s="13">
        <v>2</v>
      </c>
      <c r="FS153" s="13">
        <v>3</v>
      </c>
      <c r="FT153" s="13">
        <v>1</v>
      </c>
      <c r="FU153" s="13">
        <v>1</v>
      </c>
      <c r="FV153" s="13">
        <v>6</v>
      </c>
      <c r="FW153" s="13">
        <v>1</v>
      </c>
      <c r="FX153" s="13">
        <v>4</v>
      </c>
      <c r="FY153" s="13">
        <v>3</v>
      </c>
      <c r="FZ153" s="13">
        <v>8</v>
      </c>
      <c r="GA153" s="13">
        <v>8</v>
      </c>
      <c r="GB153" s="13">
        <v>4</v>
      </c>
      <c r="GC153" s="13">
        <v>10</v>
      </c>
      <c r="GD153" s="13">
        <v>8</v>
      </c>
      <c r="GE153" s="13">
        <v>9</v>
      </c>
      <c r="GF153" s="13">
        <v>12</v>
      </c>
      <c r="GG153" s="13">
        <v>11</v>
      </c>
      <c r="GH153" s="13">
        <v>17</v>
      </c>
      <c r="GI153" s="13">
        <v>12</v>
      </c>
      <c r="GJ153" s="13">
        <v>8</v>
      </c>
      <c r="GK153" s="13">
        <v>13</v>
      </c>
      <c r="GL153" s="13">
        <v>8</v>
      </c>
      <c r="GM153" s="13">
        <v>12</v>
      </c>
      <c r="GN153" s="13">
        <v>5</v>
      </c>
      <c r="GO153" s="13">
        <v>12</v>
      </c>
      <c r="GP153" s="13">
        <v>9</v>
      </c>
      <c r="GQ153" s="13">
        <v>11</v>
      </c>
      <c r="GR153" s="13">
        <v>6</v>
      </c>
      <c r="GS153" s="13">
        <v>9</v>
      </c>
      <c r="GT153" s="13">
        <v>4</v>
      </c>
      <c r="GU153" s="13">
        <v>6</v>
      </c>
      <c r="GV153" s="13">
        <v>3</v>
      </c>
      <c r="GW153" s="13">
        <v>10</v>
      </c>
      <c r="GX153" s="13">
        <v>7</v>
      </c>
      <c r="GY153" s="13">
        <v>6</v>
      </c>
      <c r="GZ153" s="13">
        <v>7</v>
      </c>
      <c r="HA153" s="13">
        <v>7</v>
      </c>
      <c r="HB153" s="13">
        <v>8</v>
      </c>
      <c r="HC153" s="13">
        <v>9</v>
      </c>
      <c r="HD153" s="13">
        <v>9</v>
      </c>
      <c r="HE153" s="13">
        <v>4</v>
      </c>
      <c r="HF153" s="13">
        <v>9</v>
      </c>
      <c r="HG153" s="13">
        <v>5</v>
      </c>
      <c r="HH153" s="13">
        <v>10</v>
      </c>
      <c r="HI153" s="13">
        <v>6</v>
      </c>
      <c r="HJ153" s="13">
        <v>6</v>
      </c>
      <c r="HK153" s="13">
        <v>9</v>
      </c>
      <c r="HL153" s="13">
        <v>6</v>
      </c>
      <c r="HM153" s="13">
        <v>6</v>
      </c>
      <c r="HN153" s="13">
        <v>6</v>
      </c>
      <c r="HO153" s="13">
        <v>3</v>
      </c>
      <c r="HP153" s="13">
        <v>7</v>
      </c>
      <c r="HQ153" s="13">
        <v>2</v>
      </c>
      <c r="HR153" s="13">
        <v>6</v>
      </c>
      <c r="HS153" s="13">
        <v>3</v>
      </c>
      <c r="HT153" s="13">
        <v>6</v>
      </c>
      <c r="HU153" s="13">
        <v>4</v>
      </c>
      <c r="HV153" s="13">
        <v>3</v>
      </c>
      <c r="HW153" s="13">
        <v>5</v>
      </c>
      <c r="HX153" s="13">
        <v>1</v>
      </c>
      <c r="HY153" s="13">
        <v>3</v>
      </c>
      <c r="HZ153" s="13">
        <v>2</v>
      </c>
      <c r="IA153" s="13">
        <v>1</v>
      </c>
      <c r="IB153" s="13">
        <v>4</v>
      </c>
      <c r="IC153" s="13">
        <v>1</v>
      </c>
      <c r="ID153" s="13">
        <v>2</v>
      </c>
      <c r="IE153" s="13">
        <v>1</v>
      </c>
      <c r="IF153" s="13">
        <v>3</v>
      </c>
      <c r="IG153" s="13">
        <v>3</v>
      </c>
      <c r="IH153" s="13">
        <v>1</v>
      </c>
      <c r="II153" s="13">
        <v>4</v>
      </c>
      <c r="IJ153" s="13">
        <v>3</v>
      </c>
      <c r="IK153" s="13">
        <v>2</v>
      </c>
      <c r="IL153" s="13">
        <v>4</v>
      </c>
      <c r="IM153" s="13">
        <v>3</v>
      </c>
      <c r="IN153" s="13">
        <v>1</v>
      </c>
      <c r="IO153" s="13"/>
      <c r="IP153" s="13">
        <v>1</v>
      </c>
      <c r="IQ153" s="13"/>
      <c r="IR153" s="13">
        <v>1</v>
      </c>
      <c r="IS153" s="13">
        <v>2</v>
      </c>
      <c r="IT153" s="13">
        <v>2</v>
      </c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57">
        <v>452</v>
      </c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>
        <v>1</v>
      </c>
      <c r="KD153" s="13"/>
      <c r="KE153" s="13"/>
      <c r="KF153" s="13"/>
      <c r="KG153" s="13"/>
      <c r="KH153" s="13"/>
      <c r="KI153" s="13"/>
      <c r="KJ153" s="13"/>
      <c r="KK153" s="13"/>
      <c r="KL153" s="13">
        <v>1</v>
      </c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>
        <v>1</v>
      </c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57">
        <v>3</v>
      </c>
      <c r="NO153" s="13">
        <v>455</v>
      </c>
    </row>
    <row r="154" spans="1:379">
      <c r="A154" s="17" t="s">
        <v>270</v>
      </c>
      <c r="B154" s="235">
        <f t="shared" si="190"/>
        <v>102</v>
      </c>
      <c r="C154" s="235">
        <f t="shared" si="191"/>
        <v>115</v>
      </c>
      <c r="D154" s="235">
        <f t="shared" si="192"/>
        <v>116</v>
      </c>
      <c r="E154" s="235">
        <f t="shared" si="193"/>
        <v>137</v>
      </c>
      <c r="F154" s="235">
        <f t="shared" si="194"/>
        <v>575</v>
      </c>
      <c r="G154" s="235">
        <f t="shared" si="195"/>
        <v>828</v>
      </c>
      <c r="H154" s="235">
        <f t="shared" si="196"/>
        <v>833</v>
      </c>
      <c r="I154" s="235">
        <f t="shared" si="197"/>
        <v>1128</v>
      </c>
      <c r="J154" s="235">
        <f t="shared" si="198"/>
        <v>504</v>
      </c>
      <c r="K154" s="235">
        <f t="shared" si="199"/>
        <v>682</v>
      </c>
      <c r="L154" s="235">
        <f t="shared" si="200"/>
        <v>294</v>
      </c>
      <c r="M154" s="235">
        <f t="shared" si="201"/>
        <v>368</v>
      </c>
      <c r="N154" s="235">
        <f t="shared" si="202"/>
        <v>192</v>
      </c>
      <c r="O154" s="235">
        <f t="shared" si="203"/>
        <v>178</v>
      </c>
      <c r="P154" s="235">
        <f t="shared" si="204"/>
        <v>102</v>
      </c>
      <c r="Q154" s="235">
        <f t="shared" si="205"/>
        <v>70</v>
      </c>
      <c r="R154" s="235">
        <f t="shared" si="206"/>
        <v>28</v>
      </c>
      <c r="S154" s="235">
        <f t="shared" si="207"/>
        <v>61</v>
      </c>
      <c r="T154" s="235">
        <f t="shared" si="208"/>
        <v>11</v>
      </c>
      <c r="U154" s="235">
        <f t="shared" si="209"/>
        <v>25</v>
      </c>
      <c r="W154" s="16" t="s">
        <v>159</v>
      </c>
      <c r="X154" s="616">
        <f t="shared" si="169"/>
        <v>298</v>
      </c>
      <c r="Y154" s="616">
        <f t="shared" si="170"/>
        <v>312</v>
      </c>
      <c r="Z154" s="616">
        <f t="shared" si="171"/>
        <v>761</v>
      </c>
      <c r="AA154" s="616">
        <f t="shared" si="172"/>
        <v>810</v>
      </c>
      <c r="AB154" s="616">
        <f t="shared" si="173"/>
        <v>2394</v>
      </c>
      <c r="AC154" s="616">
        <f t="shared" si="174"/>
        <v>2446</v>
      </c>
      <c r="AD154" s="616">
        <f t="shared" si="175"/>
        <v>2443</v>
      </c>
      <c r="AE154" s="616">
        <f t="shared" si="176"/>
        <v>2399</v>
      </c>
      <c r="AF154" s="616">
        <f t="shared" si="177"/>
        <v>2071</v>
      </c>
      <c r="AG154" s="616">
        <f t="shared" si="178"/>
        <v>2014</v>
      </c>
      <c r="AH154" s="616">
        <f t="shared" si="179"/>
        <v>1551</v>
      </c>
      <c r="AI154" s="616">
        <f t="shared" si="180"/>
        <v>1533</v>
      </c>
      <c r="AJ154" s="616">
        <f t="shared" si="181"/>
        <v>865</v>
      </c>
      <c r="AK154" s="616">
        <f t="shared" si="182"/>
        <v>862</v>
      </c>
      <c r="AL154" s="616">
        <f t="shared" si="183"/>
        <v>440</v>
      </c>
      <c r="AM154" s="616">
        <f t="shared" si="184"/>
        <v>410</v>
      </c>
      <c r="AN154" s="616">
        <f t="shared" si="185"/>
        <v>131</v>
      </c>
      <c r="AO154" s="616">
        <f t="shared" si="186"/>
        <v>228</v>
      </c>
      <c r="AP154" s="616">
        <f t="shared" si="187"/>
        <v>44</v>
      </c>
      <c r="AQ154" s="616">
        <f t="shared" si="188"/>
        <v>69</v>
      </c>
      <c r="AR154" s="616">
        <f t="shared" si="189"/>
        <v>173</v>
      </c>
      <c r="AT154" s="16" t="s">
        <v>159</v>
      </c>
      <c r="AU154" s="13">
        <v>11</v>
      </c>
      <c r="AV154" s="13">
        <v>32</v>
      </c>
      <c r="AW154" s="13">
        <v>22</v>
      </c>
      <c r="AX154" s="13">
        <v>34</v>
      </c>
      <c r="AY154" s="13">
        <v>31</v>
      </c>
      <c r="AZ154" s="13">
        <v>27</v>
      </c>
      <c r="BA154" s="13">
        <v>50</v>
      </c>
      <c r="BB154" s="13">
        <v>35</v>
      </c>
      <c r="BC154" s="13">
        <v>32</v>
      </c>
      <c r="BD154" s="13">
        <v>38</v>
      </c>
      <c r="BE154" s="13">
        <v>44</v>
      </c>
      <c r="BF154" s="13">
        <v>39</v>
      </c>
      <c r="BG154" s="13">
        <v>52</v>
      </c>
      <c r="BH154" s="13">
        <v>65</v>
      </c>
      <c r="BI154" s="13">
        <v>53</v>
      </c>
      <c r="BJ154" s="13">
        <v>80</v>
      </c>
      <c r="BK154" s="13">
        <v>79</v>
      </c>
      <c r="BL154" s="13">
        <v>111</v>
      </c>
      <c r="BM154" s="13">
        <v>146</v>
      </c>
      <c r="BN154" s="13">
        <v>141</v>
      </c>
      <c r="BO154" s="13">
        <v>170</v>
      </c>
      <c r="BP154" s="13">
        <v>182</v>
      </c>
      <c r="BQ154" s="13">
        <v>197</v>
      </c>
      <c r="BR154" s="13">
        <v>234</v>
      </c>
      <c r="BS154" s="13">
        <v>250</v>
      </c>
      <c r="BT154" s="13">
        <v>259</v>
      </c>
      <c r="BU154" s="13">
        <v>314</v>
      </c>
      <c r="BV154" s="13">
        <v>268</v>
      </c>
      <c r="BW154" s="13">
        <v>267</v>
      </c>
      <c r="BX154" s="13">
        <v>305</v>
      </c>
      <c r="BY154" s="13">
        <v>266</v>
      </c>
      <c r="BZ154" s="13">
        <v>248</v>
      </c>
      <c r="CA154" s="13">
        <v>264</v>
      </c>
      <c r="CB154" s="13">
        <v>249</v>
      </c>
      <c r="CC154" s="13">
        <v>238</v>
      </c>
      <c r="CD154" s="13">
        <v>219</v>
      </c>
      <c r="CE154" s="13">
        <v>235</v>
      </c>
      <c r="CF154" s="13">
        <v>229</v>
      </c>
      <c r="CG154" s="13">
        <v>205</v>
      </c>
      <c r="CH154" s="13">
        <v>246</v>
      </c>
      <c r="CI154" s="13">
        <v>245</v>
      </c>
      <c r="CJ154" s="13">
        <v>228</v>
      </c>
      <c r="CK154" s="13">
        <v>209</v>
      </c>
      <c r="CL154" s="13">
        <v>212</v>
      </c>
      <c r="CM154" s="13">
        <v>214</v>
      </c>
      <c r="CN154" s="13">
        <v>219</v>
      </c>
      <c r="CO154" s="13">
        <v>186</v>
      </c>
      <c r="CP154" s="13">
        <v>149</v>
      </c>
      <c r="CQ154" s="13">
        <v>173</v>
      </c>
      <c r="CR154" s="13">
        <v>179</v>
      </c>
      <c r="CS154" s="13">
        <v>185</v>
      </c>
      <c r="CT154" s="13">
        <v>166</v>
      </c>
      <c r="CU154" s="13">
        <v>175</v>
      </c>
      <c r="CV154" s="13">
        <v>173</v>
      </c>
      <c r="CW154" s="13">
        <v>152</v>
      </c>
      <c r="CX154" s="13">
        <v>150</v>
      </c>
      <c r="CY154" s="13">
        <v>153</v>
      </c>
      <c r="CZ154" s="13">
        <v>140</v>
      </c>
      <c r="DA154" s="13">
        <v>122</v>
      </c>
      <c r="DB154" s="13">
        <v>117</v>
      </c>
      <c r="DC154" s="13">
        <v>110</v>
      </c>
      <c r="DD154" s="13">
        <v>104</v>
      </c>
      <c r="DE154" s="13">
        <v>103</v>
      </c>
      <c r="DF154" s="13">
        <v>105</v>
      </c>
      <c r="DG154" s="13">
        <v>86</v>
      </c>
      <c r="DH154" s="13">
        <v>69</v>
      </c>
      <c r="DI154" s="13">
        <v>82</v>
      </c>
      <c r="DJ154" s="13">
        <v>71</v>
      </c>
      <c r="DK154" s="13">
        <v>70</v>
      </c>
      <c r="DL154" s="13">
        <v>62</v>
      </c>
      <c r="DM154" s="13">
        <v>58</v>
      </c>
      <c r="DN154" s="13">
        <v>51</v>
      </c>
      <c r="DO154" s="13">
        <v>46</v>
      </c>
      <c r="DP154" s="13">
        <v>47</v>
      </c>
      <c r="DQ154" s="13">
        <v>47</v>
      </c>
      <c r="DR154" s="13">
        <v>30</v>
      </c>
      <c r="DS154" s="13">
        <v>36</v>
      </c>
      <c r="DT154" s="13">
        <v>33</v>
      </c>
      <c r="DU154" s="13">
        <v>33</v>
      </c>
      <c r="DV154" s="13">
        <v>29</v>
      </c>
      <c r="DW154" s="13">
        <v>32</v>
      </c>
      <c r="DX154" s="13">
        <v>27</v>
      </c>
      <c r="DY154" s="13">
        <v>29</v>
      </c>
      <c r="DZ154" s="13">
        <v>29</v>
      </c>
      <c r="EA154" s="13">
        <v>24</v>
      </c>
      <c r="EB154" s="13">
        <v>19</v>
      </c>
      <c r="EC154" s="13">
        <v>21</v>
      </c>
      <c r="ED154" s="13">
        <v>14</v>
      </c>
      <c r="EE154" s="13">
        <v>18</v>
      </c>
      <c r="EF154" s="13">
        <v>15</v>
      </c>
      <c r="EG154" s="13">
        <v>12</v>
      </c>
      <c r="EH154" s="13">
        <v>15</v>
      </c>
      <c r="EI154" s="13">
        <v>9</v>
      </c>
      <c r="EJ154" s="13">
        <v>12</v>
      </c>
      <c r="EK154" s="13">
        <v>8</v>
      </c>
      <c r="EL154" s="13">
        <v>5</v>
      </c>
      <c r="EM154" s="13">
        <v>2</v>
      </c>
      <c r="EN154" s="13">
        <v>4</v>
      </c>
      <c r="EO154" s="13">
        <v>1</v>
      </c>
      <c r="EP154" s="13"/>
      <c r="EQ154" s="13">
        <v>1</v>
      </c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57">
        <v>11083</v>
      </c>
      <c r="FD154" s="13">
        <v>11083</v>
      </c>
      <c r="FE154" s="16" t="s">
        <v>159</v>
      </c>
      <c r="FF154" s="13">
        <v>12</v>
      </c>
      <c r="FG154" s="13">
        <v>33</v>
      </c>
      <c r="FH154" s="13">
        <v>29</v>
      </c>
      <c r="FI154" s="13">
        <v>21</v>
      </c>
      <c r="FJ154" s="13">
        <v>26</v>
      </c>
      <c r="FK154" s="13">
        <v>39</v>
      </c>
      <c r="FL154" s="13">
        <v>29</v>
      </c>
      <c r="FM154" s="13">
        <v>37</v>
      </c>
      <c r="FN154" s="13">
        <v>39</v>
      </c>
      <c r="FO154" s="13">
        <v>33</v>
      </c>
      <c r="FP154" s="13">
        <v>41</v>
      </c>
      <c r="FQ154" s="13">
        <v>40</v>
      </c>
      <c r="FR154" s="13">
        <v>47</v>
      </c>
      <c r="FS154" s="13">
        <v>45</v>
      </c>
      <c r="FT154" s="13">
        <v>55</v>
      </c>
      <c r="FU154" s="13">
        <v>88</v>
      </c>
      <c r="FV154" s="13">
        <v>92</v>
      </c>
      <c r="FW154" s="13">
        <v>86</v>
      </c>
      <c r="FX154" s="13">
        <v>127</v>
      </c>
      <c r="FY154" s="13">
        <v>140</v>
      </c>
      <c r="FZ154" s="13">
        <v>161</v>
      </c>
      <c r="GA154" s="13">
        <v>194</v>
      </c>
      <c r="GB154" s="13">
        <v>179</v>
      </c>
      <c r="GC154" s="13">
        <v>215</v>
      </c>
      <c r="GD154" s="13">
        <v>226</v>
      </c>
      <c r="GE154" s="13">
        <v>290</v>
      </c>
      <c r="GF154" s="13">
        <v>276</v>
      </c>
      <c r="GG154" s="13">
        <v>272</v>
      </c>
      <c r="GH154" s="13">
        <v>301</v>
      </c>
      <c r="GI154" s="13">
        <v>280</v>
      </c>
      <c r="GJ154" s="13">
        <v>244</v>
      </c>
      <c r="GK154" s="13">
        <v>256</v>
      </c>
      <c r="GL154" s="13">
        <v>278</v>
      </c>
      <c r="GM154" s="13">
        <v>244</v>
      </c>
      <c r="GN154" s="13">
        <v>272</v>
      </c>
      <c r="GO154" s="13">
        <v>234</v>
      </c>
      <c r="GP154" s="13">
        <v>229</v>
      </c>
      <c r="GQ154" s="13">
        <v>225</v>
      </c>
      <c r="GR154" s="13">
        <v>233</v>
      </c>
      <c r="GS154" s="13">
        <v>228</v>
      </c>
      <c r="GT154" s="13">
        <v>221</v>
      </c>
      <c r="GU154" s="13">
        <v>216</v>
      </c>
      <c r="GV154" s="13">
        <v>237</v>
      </c>
      <c r="GW154" s="13">
        <v>235</v>
      </c>
      <c r="GX154" s="13">
        <v>208</v>
      </c>
      <c r="GY154" s="13">
        <v>196</v>
      </c>
      <c r="GZ154" s="13">
        <v>190</v>
      </c>
      <c r="HA154" s="13">
        <v>176</v>
      </c>
      <c r="HB154" s="13">
        <v>195</v>
      </c>
      <c r="HC154" s="13">
        <v>197</v>
      </c>
      <c r="HD154" s="13">
        <v>184</v>
      </c>
      <c r="HE154" s="13">
        <v>176</v>
      </c>
      <c r="HF154" s="13">
        <v>161</v>
      </c>
      <c r="HG154" s="13">
        <v>160</v>
      </c>
      <c r="HH154" s="13">
        <v>156</v>
      </c>
      <c r="HI154" s="13">
        <v>150</v>
      </c>
      <c r="HJ154" s="13">
        <v>149</v>
      </c>
      <c r="HK154" s="13">
        <v>143</v>
      </c>
      <c r="HL154" s="13">
        <v>139</v>
      </c>
      <c r="HM154" s="13">
        <v>133</v>
      </c>
      <c r="HN154" s="13">
        <v>104</v>
      </c>
      <c r="HO154" s="13">
        <v>102</v>
      </c>
      <c r="HP154" s="13">
        <v>98</v>
      </c>
      <c r="HQ154" s="13">
        <v>98</v>
      </c>
      <c r="HR154" s="13">
        <v>96</v>
      </c>
      <c r="HS154" s="13">
        <v>95</v>
      </c>
      <c r="HT154" s="13">
        <v>81</v>
      </c>
      <c r="HU154" s="13">
        <v>69</v>
      </c>
      <c r="HV154" s="13">
        <v>69</v>
      </c>
      <c r="HW154" s="13">
        <v>53</v>
      </c>
      <c r="HX154" s="13">
        <v>67</v>
      </c>
      <c r="HY154" s="13">
        <v>56</v>
      </c>
      <c r="HZ154" s="13">
        <v>46</v>
      </c>
      <c r="IA154" s="13">
        <v>43</v>
      </c>
      <c r="IB154" s="13">
        <v>45</v>
      </c>
      <c r="IC154" s="13">
        <v>45</v>
      </c>
      <c r="ID154" s="13">
        <v>35</v>
      </c>
      <c r="IE154" s="13">
        <v>39</v>
      </c>
      <c r="IF154" s="13">
        <v>35</v>
      </c>
      <c r="IG154" s="13">
        <v>29</v>
      </c>
      <c r="IH154" s="13">
        <v>16</v>
      </c>
      <c r="II154" s="13">
        <v>27</v>
      </c>
      <c r="IJ154" s="13">
        <v>15</v>
      </c>
      <c r="IK154" s="13">
        <v>8</v>
      </c>
      <c r="IL154" s="13">
        <v>13</v>
      </c>
      <c r="IM154" s="13">
        <v>9</v>
      </c>
      <c r="IN154" s="13">
        <v>10</v>
      </c>
      <c r="IO154" s="13">
        <v>13</v>
      </c>
      <c r="IP154" s="13">
        <v>7</v>
      </c>
      <c r="IQ154" s="13">
        <v>13</v>
      </c>
      <c r="IR154" s="13">
        <v>11</v>
      </c>
      <c r="IS154" s="13">
        <v>10</v>
      </c>
      <c r="IT154" s="13">
        <v>7</v>
      </c>
      <c r="IU154" s="13">
        <v>1</v>
      </c>
      <c r="IV154" s="13">
        <v>3</v>
      </c>
      <c r="IW154" s="13">
        <v>3</v>
      </c>
      <c r="IX154" s="13">
        <v>3</v>
      </c>
      <c r="IY154" s="13">
        <v>2</v>
      </c>
      <c r="IZ154" s="13">
        <v>1</v>
      </c>
      <c r="JA154" s="13">
        <v>1</v>
      </c>
      <c r="JB154" s="13"/>
      <c r="JC154" s="13">
        <v>1</v>
      </c>
      <c r="JD154" s="13">
        <v>1</v>
      </c>
      <c r="JE154" s="13"/>
      <c r="JF154" s="13"/>
      <c r="JG154" s="13"/>
      <c r="JH154" s="13">
        <v>1</v>
      </c>
      <c r="JI154" s="57">
        <v>10999</v>
      </c>
      <c r="JJ154" s="13">
        <v>3</v>
      </c>
      <c r="JK154" s="13">
        <v>18</v>
      </c>
      <c r="JL154" s="13">
        <v>3</v>
      </c>
      <c r="JM154" s="13"/>
      <c r="JN154" s="13">
        <v>1</v>
      </c>
      <c r="JO154" s="13">
        <v>1</v>
      </c>
      <c r="JP154" s="13"/>
      <c r="JQ154" s="13">
        <v>1</v>
      </c>
      <c r="JR154" s="13">
        <v>1</v>
      </c>
      <c r="JS154" s="13">
        <v>1</v>
      </c>
      <c r="JT154" s="13">
        <v>3</v>
      </c>
      <c r="JU154" s="13">
        <v>2</v>
      </c>
      <c r="JV154" s="13">
        <v>1</v>
      </c>
      <c r="JW154" s="13"/>
      <c r="JX154" s="13">
        <v>1</v>
      </c>
      <c r="JY154" s="13">
        <v>3</v>
      </c>
      <c r="JZ154" s="13">
        <v>3</v>
      </c>
      <c r="KA154" s="13">
        <v>2</v>
      </c>
      <c r="KB154" s="13">
        <v>1</v>
      </c>
      <c r="KC154" s="13">
        <v>2</v>
      </c>
      <c r="KD154" s="13">
        <v>1</v>
      </c>
      <c r="KE154" s="13">
        <v>2</v>
      </c>
      <c r="KF154" s="13"/>
      <c r="KG154" s="13"/>
      <c r="KH154" s="13">
        <v>3</v>
      </c>
      <c r="KI154" s="13">
        <v>3</v>
      </c>
      <c r="KJ154" s="13"/>
      <c r="KK154" s="13">
        <v>1</v>
      </c>
      <c r="KL154" s="13">
        <v>2</v>
      </c>
      <c r="KM154" s="13">
        <v>2</v>
      </c>
      <c r="KN154" s="13">
        <v>1</v>
      </c>
      <c r="KO154" s="13">
        <v>4</v>
      </c>
      <c r="KP154" s="13">
        <v>4</v>
      </c>
      <c r="KQ154" s="13">
        <v>7</v>
      </c>
      <c r="KR154" s="13">
        <v>6</v>
      </c>
      <c r="KS154" s="13">
        <v>4</v>
      </c>
      <c r="KT154" s="13"/>
      <c r="KU154" s="13">
        <v>4</v>
      </c>
      <c r="KV154" s="13">
        <v>3</v>
      </c>
      <c r="KW154" s="13">
        <v>2</v>
      </c>
      <c r="KX154" s="13">
        <v>2</v>
      </c>
      <c r="KY154" s="13"/>
      <c r="KZ154" s="13"/>
      <c r="LA154" s="13"/>
      <c r="LB154" s="13">
        <v>2</v>
      </c>
      <c r="LC154" s="13">
        <v>1</v>
      </c>
      <c r="LD154" s="13">
        <v>1</v>
      </c>
      <c r="LE154" s="13">
        <v>3</v>
      </c>
      <c r="LF154" s="13"/>
      <c r="LG154" s="13">
        <v>1</v>
      </c>
      <c r="LH154" s="13">
        <v>1</v>
      </c>
      <c r="LI154" s="13">
        <v>1</v>
      </c>
      <c r="LJ154" s="13">
        <v>4</v>
      </c>
      <c r="LK154" s="13"/>
      <c r="LL154" s="13"/>
      <c r="LM154" s="13">
        <v>1</v>
      </c>
      <c r="LN154" s="13"/>
      <c r="LO154" s="13"/>
      <c r="LP154" s="13">
        <v>2</v>
      </c>
      <c r="LQ154" s="13">
        <v>1</v>
      </c>
      <c r="LR154" s="13"/>
      <c r="LS154" s="13">
        <v>1</v>
      </c>
      <c r="LT154" s="13">
        <v>1</v>
      </c>
      <c r="LU154" s="13"/>
      <c r="LV154" s="13">
        <v>1</v>
      </c>
      <c r="LW154" s="13"/>
      <c r="LX154" s="13"/>
      <c r="LY154" s="13"/>
      <c r="LZ154" s="13"/>
      <c r="MA154" s="13"/>
      <c r="MB154" s="13"/>
      <c r="MC154" s="13">
        <v>1</v>
      </c>
      <c r="MD154" s="13">
        <v>1</v>
      </c>
      <c r="ME154" s="13"/>
      <c r="MF154" s="13">
        <v>1</v>
      </c>
      <c r="MG154" s="13"/>
      <c r="MH154" s="13"/>
      <c r="MI154" s="13"/>
      <c r="MJ154" s="13">
        <v>1</v>
      </c>
      <c r="MK154" s="13"/>
      <c r="ML154" s="13">
        <v>1</v>
      </c>
      <c r="MM154" s="13">
        <v>1</v>
      </c>
      <c r="MN154" s="13">
        <v>2</v>
      </c>
      <c r="MO154" s="13">
        <v>3</v>
      </c>
      <c r="MP154" s="13">
        <v>2</v>
      </c>
      <c r="MQ154" s="13">
        <v>3</v>
      </c>
      <c r="MR154" s="13">
        <v>3</v>
      </c>
      <c r="MS154" s="13">
        <v>1</v>
      </c>
      <c r="MT154" s="13">
        <v>1</v>
      </c>
      <c r="MU154" s="13">
        <v>3</v>
      </c>
      <c r="MV154" s="13">
        <v>3</v>
      </c>
      <c r="MW154" s="13">
        <v>4</v>
      </c>
      <c r="MX154" s="13">
        <v>2</v>
      </c>
      <c r="MY154" s="13">
        <v>3</v>
      </c>
      <c r="MZ154" s="13">
        <v>3</v>
      </c>
      <c r="NA154" s="13"/>
      <c r="NB154" s="13"/>
      <c r="NC154" s="13">
        <v>2</v>
      </c>
      <c r="ND154" s="13">
        <v>2</v>
      </c>
      <c r="NE154" s="13">
        <v>1</v>
      </c>
      <c r="NF154" s="13"/>
      <c r="NG154" s="13"/>
      <c r="NH154" s="13"/>
      <c r="NI154" s="13"/>
      <c r="NJ154" s="13"/>
      <c r="NK154" s="13"/>
      <c r="NL154" s="13"/>
      <c r="NM154" s="13">
        <v>9</v>
      </c>
      <c r="NN154" s="57">
        <v>172</v>
      </c>
      <c r="NO154" s="13">
        <v>11171</v>
      </c>
    </row>
    <row r="155" spans="1:379">
      <c r="A155" s="8" t="s">
        <v>165</v>
      </c>
      <c r="B155" s="235">
        <f t="shared" si="190"/>
        <v>25</v>
      </c>
      <c r="C155" s="235">
        <f t="shared" si="191"/>
        <v>30</v>
      </c>
      <c r="D155" s="235">
        <f t="shared" si="192"/>
        <v>88</v>
      </c>
      <c r="E155" s="235">
        <f t="shared" si="193"/>
        <v>91</v>
      </c>
      <c r="F155" s="235">
        <f t="shared" si="194"/>
        <v>165</v>
      </c>
      <c r="G155" s="235">
        <f t="shared" si="195"/>
        <v>201</v>
      </c>
      <c r="H155" s="235">
        <f t="shared" si="196"/>
        <v>166</v>
      </c>
      <c r="I155" s="235">
        <f t="shared" si="197"/>
        <v>179</v>
      </c>
      <c r="J155" s="235">
        <f t="shared" si="198"/>
        <v>142</v>
      </c>
      <c r="K155" s="235">
        <f t="shared" si="199"/>
        <v>130</v>
      </c>
      <c r="L155" s="235">
        <f t="shared" si="200"/>
        <v>89</v>
      </c>
      <c r="M155" s="235">
        <f t="shared" si="201"/>
        <v>82</v>
      </c>
      <c r="N155" s="235">
        <f t="shared" si="202"/>
        <v>35</v>
      </c>
      <c r="O155" s="235">
        <f t="shared" si="203"/>
        <v>40</v>
      </c>
      <c r="P155" s="235">
        <f t="shared" si="204"/>
        <v>31</v>
      </c>
      <c r="Q155" s="235">
        <f t="shared" si="205"/>
        <v>30</v>
      </c>
      <c r="R155" s="235">
        <f t="shared" si="206"/>
        <v>14</v>
      </c>
      <c r="S155" s="235">
        <f t="shared" si="207"/>
        <v>16</v>
      </c>
      <c r="T155" s="235">
        <f t="shared" si="208"/>
        <v>2</v>
      </c>
      <c r="U155" s="235">
        <f t="shared" si="209"/>
        <v>5</v>
      </c>
      <c r="W155" s="16" t="s">
        <v>160</v>
      </c>
      <c r="X155" s="616">
        <f t="shared" si="169"/>
        <v>398</v>
      </c>
      <c r="Y155" s="616">
        <f t="shared" si="170"/>
        <v>382</v>
      </c>
      <c r="Z155" s="616">
        <f t="shared" si="171"/>
        <v>1451</v>
      </c>
      <c r="AA155" s="616">
        <f t="shared" si="172"/>
        <v>1595</v>
      </c>
      <c r="AB155" s="616">
        <f t="shared" si="173"/>
        <v>4143</v>
      </c>
      <c r="AC155" s="616">
        <f t="shared" si="174"/>
        <v>4195</v>
      </c>
      <c r="AD155" s="616">
        <f t="shared" si="175"/>
        <v>3944</v>
      </c>
      <c r="AE155" s="616">
        <f t="shared" si="176"/>
        <v>3966</v>
      </c>
      <c r="AF155" s="616">
        <f t="shared" si="177"/>
        <v>3766</v>
      </c>
      <c r="AG155" s="616">
        <f t="shared" si="178"/>
        <v>3792</v>
      </c>
      <c r="AH155" s="616">
        <f t="shared" si="179"/>
        <v>2952</v>
      </c>
      <c r="AI155" s="616">
        <f t="shared" si="180"/>
        <v>2886</v>
      </c>
      <c r="AJ155" s="616">
        <f t="shared" si="181"/>
        <v>1774</v>
      </c>
      <c r="AK155" s="616">
        <f t="shared" si="182"/>
        <v>1712</v>
      </c>
      <c r="AL155" s="616">
        <f t="shared" si="183"/>
        <v>972</v>
      </c>
      <c r="AM155" s="616">
        <f t="shared" si="184"/>
        <v>908</v>
      </c>
      <c r="AN155" s="616">
        <f t="shared" si="185"/>
        <v>396</v>
      </c>
      <c r="AO155" s="616">
        <f t="shared" si="186"/>
        <v>497</v>
      </c>
      <c r="AP155" s="616">
        <f t="shared" si="187"/>
        <v>97</v>
      </c>
      <c r="AQ155" s="616">
        <f t="shared" si="188"/>
        <v>235</v>
      </c>
      <c r="AR155" s="616">
        <f t="shared" si="189"/>
        <v>306</v>
      </c>
      <c r="AT155" s="16" t="s">
        <v>160</v>
      </c>
      <c r="AU155" s="13">
        <v>16</v>
      </c>
      <c r="AV155" s="13">
        <v>39</v>
      </c>
      <c r="AW155" s="13">
        <v>44</v>
      </c>
      <c r="AX155" s="13">
        <v>41</v>
      </c>
      <c r="AY155" s="13">
        <v>29</v>
      </c>
      <c r="AZ155" s="13">
        <v>36</v>
      </c>
      <c r="BA155" s="13">
        <v>29</v>
      </c>
      <c r="BB155" s="13">
        <v>39</v>
      </c>
      <c r="BC155" s="13">
        <v>52</v>
      </c>
      <c r="BD155" s="13">
        <v>57</v>
      </c>
      <c r="BE155" s="13">
        <v>52</v>
      </c>
      <c r="BF155" s="13">
        <v>75</v>
      </c>
      <c r="BG155" s="13">
        <v>70</v>
      </c>
      <c r="BH155" s="13">
        <v>105</v>
      </c>
      <c r="BI155" s="13">
        <v>107</v>
      </c>
      <c r="BJ155" s="13">
        <v>141</v>
      </c>
      <c r="BK155" s="13">
        <v>187</v>
      </c>
      <c r="BL155" s="13">
        <v>246</v>
      </c>
      <c r="BM155" s="13">
        <v>307</v>
      </c>
      <c r="BN155" s="13">
        <v>305</v>
      </c>
      <c r="BO155" s="13">
        <v>370</v>
      </c>
      <c r="BP155" s="13">
        <v>420</v>
      </c>
      <c r="BQ155" s="13">
        <v>408</v>
      </c>
      <c r="BR155" s="13">
        <v>402</v>
      </c>
      <c r="BS155" s="13">
        <v>489</v>
      </c>
      <c r="BT155" s="13">
        <v>445</v>
      </c>
      <c r="BU155" s="13">
        <v>419</v>
      </c>
      <c r="BV155" s="13">
        <v>418</v>
      </c>
      <c r="BW155" s="13">
        <v>429</v>
      </c>
      <c r="BX155" s="13">
        <v>395</v>
      </c>
      <c r="BY155" s="13">
        <v>452</v>
      </c>
      <c r="BZ155" s="13">
        <v>396</v>
      </c>
      <c r="CA155" s="13">
        <v>414</v>
      </c>
      <c r="CB155" s="13">
        <v>361</v>
      </c>
      <c r="CC155" s="13">
        <v>419</v>
      </c>
      <c r="CD155" s="13">
        <v>409</v>
      </c>
      <c r="CE155" s="13">
        <v>391</v>
      </c>
      <c r="CF155" s="13">
        <v>383</v>
      </c>
      <c r="CG155" s="13">
        <v>378</v>
      </c>
      <c r="CH155" s="13">
        <v>363</v>
      </c>
      <c r="CI155" s="13">
        <v>357</v>
      </c>
      <c r="CJ155" s="13">
        <v>414</v>
      </c>
      <c r="CK155" s="13">
        <v>394</v>
      </c>
      <c r="CL155" s="13">
        <v>387</v>
      </c>
      <c r="CM155" s="13">
        <v>394</v>
      </c>
      <c r="CN155" s="13">
        <v>378</v>
      </c>
      <c r="CO155" s="13">
        <v>409</v>
      </c>
      <c r="CP155" s="13">
        <v>341</v>
      </c>
      <c r="CQ155" s="13">
        <v>382</v>
      </c>
      <c r="CR155" s="13">
        <v>336</v>
      </c>
      <c r="CS155" s="13">
        <v>355</v>
      </c>
      <c r="CT155" s="13">
        <v>341</v>
      </c>
      <c r="CU155" s="13">
        <v>304</v>
      </c>
      <c r="CV155" s="13">
        <v>290</v>
      </c>
      <c r="CW155" s="13">
        <v>263</v>
      </c>
      <c r="CX155" s="13">
        <v>277</v>
      </c>
      <c r="CY155" s="13">
        <v>275</v>
      </c>
      <c r="CZ155" s="13">
        <v>291</v>
      </c>
      <c r="DA155" s="13">
        <v>231</v>
      </c>
      <c r="DB155" s="13">
        <v>259</v>
      </c>
      <c r="DC155" s="13">
        <v>227</v>
      </c>
      <c r="DD155" s="13">
        <v>211</v>
      </c>
      <c r="DE155" s="13">
        <v>180</v>
      </c>
      <c r="DF155" s="13">
        <v>190</v>
      </c>
      <c r="DG155" s="13">
        <v>159</v>
      </c>
      <c r="DH155" s="13">
        <v>157</v>
      </c>
      <c r="DI155" s="13">
        <v>158</v>
      </c>
      <c r="DJ155" s="13">
        <v>147</v>
      </c>
      <c r="DK155" s="13">
        <v>150</v>
      </c>
      <c r="DL155" s="13">
        <v>133</v>
      </c>
      <c r="DM155" s="13">
        <v>97</v>
      </c>
      <c r="DN155" s="13">
        <v>111</v>
      </c>
      <c r="DO155" s="13">
        <v>91</v>
      </c>
      <c r="DP155" s="13">
        <v>116</v>
      </c>
      <c r="DQ155" s="13">
        <v>113</v>
      </c>
      <c r="DR155" s="13">
        <v>92</v>
      </c>
      <c r="DS155" s="13">
        <v>76</v>
      </c>
      <c r="DT155" s="13">
        <v>75</v>
      </c>
      <c r="DU155" s="13">
        <v>57</v>
      </c>
      <c r="DV155" s="13">
        <v>80</v>
      </c>
      <c r="DW155" s="13">
        <v>56</v>
      </c>
      <c r="DX155" s="13">
        <v>52</v>
      </c>
      <c r="DY155" s="13">
        <v>37</v>
      </c>
      <c r="DZ155" s="13">
        <v>58</v>
      </c>
      <c r="EA155" s="13">
        <v>47</v>
      </c>
      <c r="EB155" s="13">
        <v>52</v>
      </c>
      <c r="EC155" s="13">
        <v>59</v>
      </c>
      <c r="ED155" s="13">
        <v>45</v>
      </c>
      <c r="EE155" s="13">
        <v>55</v>
      </c>
      <c r="EF155" s="13">
        <v>36</v>
      </c>
      <c r="EG155" s="13">
        <v>48</v>
      </c>
      <c r="EH155" s="13">
        <v>32</v>
      </c>
      <c r="EI155" s="13">
        <v>25</v>
      </c>
      <c r="EJ155" s="13">
        <v>27</v>
      </c>
      <c r="EK155" s="13">
        <v>24</v>
      </c>
      <c r="EL155" s="13">
        <v>21</v>
      </c>
      <c r="EM155" s="13">
        <v>24</v>
      </c>
      <c r="EN155" s="13">
        <v>8</v>
      </c>
      <c r="EO155" s="13">
        <v>9</v>
      </c>
      <c r="EP155" s="13">
        <v>5</v>
      </c>
      <c r="EQ155" s="13">
        <v>5</v>
      </c>
      <c r="ER155" s="13">
        <v>1</v>
      </c>
      <c r="ES155" s="13">
        <v>1</v>
      </c>
      <c r="ET155" s="13">
        <v>4</v>
      </c>
      <c r="EU155" s="13"/>
      <c r="EV155" s="13">
        <v>1</v>
      </c>
      <c r="EW155" s="13"/>
      <c r="EX155" s="13"/>
      <c r="EY155" s="13"/>
      <c r="EZ155" s="13"/>
      <c r="FA155" s="13"/>
      <c r="FB155" s="13"/>
      <c r="FC155" s="57">
        <v>20168</v>
      </c>
      <c r="FD155" s="13">
        <v>20168</v>
      </c>
      <c r="FE155" s="16" t="s">
        <v>160</v>
      </c>
      <c r="FF155" s="13">
        <v>16</v>
      </c>
      <c r="FG155" s="13">
        <v>33</v>
      </c>
      <c r="FH155" s="13">
        <v>55</v>
      </c>
      <c r="FI155" s="13">
        <v>31</v>
      </c>
      <c r="FJ155" s="13">
        <v>26</v>
      </c>
      <c r="FK155" s="13">
        <v>49</v>
      </c>
      <c r="FL155" s="13">
        <v>50</v>
      </c>
      <c r="FM155" s="13">
        <v>41</v>
      </c>
      <c r="FN155" s="13">
        <v>51</v>
      </c>
      <c r="FO155" s="13">
        <v>46</v>
      </c>
      <c r="FP155" s="13">
        <v>58</v>
      </c>
      <c r="FQ155" s="13">
        <v>74</v>
      </c>
      <c r="FR155" s="13">
        <v>48</v>
      </c>
      <c r="FS155" s="13">
        <v>88</v>
      </c>
      <c r="FT155" s="13">
        <v>93</v>
      </c>
      <c r="FU155" s="13">
        <v>136</v>
      </c>
      <c r="FV155" s="13">
        <v>172</v>
      </c>
      <c r="FW155" s="13">
        <v>213</v>
      </c>
      <c r="FX155" s="13">
        <v>275</v>
      </c>
      <c r="FY155" s="13">
        <v>294</v>
      </c>
      <c r="FZ155" s="13">
        <v>325</v>
      </c>
      <c r="GA155" s="13">
        <v>390</v>
      </c>
      <c r="GB155" s="13">
        <v>391</v>
      </c>
      <c r="GC155" s="13">
        <v>408</v>
      </c>
      <c r="GD155" s="13">
        <v>452</v>
      </c>
      <c r="GE155" s="13">
        <v>422</v>
      </c>
      <c r="GF155" s="13">
        <v>449</v>
      </c>
      <c r="GG155" s="13">
        <v>451</v>
      </c>
      <c r="GH155" s="13">
        <v>429</v>
      </c>
      <c r="GI155" s="13">
        <v>426</v>
      </c>
      <c r="GJ155" s="13">
        <v>401</v>
      </c>
      <c r="GK155" s="13">
        <v>404</v>
      </c>
      <c r="GL155" s="13">
        <v>428</v>
      </c>
      <c r="GM155" s="13">
        <v>392</v>
      </c>
      <c r="GN155" s="13">
        <v>381</v>
      </c>
      <c r="GO155" s="13">
        <v>424</v>
      </c>
      <c r="GP155" s="13">
        <v>393</v>
      </c>
      <c r="GQ155" s="13">
        <v>366</v>
      </c>
      <c r="GR155" s="13">
        <v>357</v>
      </c>
      <c r="GS155" s="13">
        <v>398</v>
      </c>
      <c r="GT155" s="13">
        <v>381</v>
      </c>
      <c r="GU155" s="13">
        <v>416</v>
      </c>
      <c r="GV155" s="13">
        <v>421</v>
      </c>
      <c r="GW155" s="13">
        <v>441</v>
      </c>
      <c r="GX155" s="13">
        <v>359</v>
      </c>
      <c r="GY155" s="13">
        <v>363</v>
      </c>
      <c r="GZ155" s="13">
        <v>351</v>
      </c>
      <c r="HA155" s="13">
        <v>333</v>
      </c>
      <c r="HB155" s="13">
        <v>363</v>
      </c>
      <c r="HC155" s="13">
        <v>338</v>
      </c>
      <c r="HD155" s="13">
        <v>343</v>
      </c>
      <c r="HE155" s="13">
        <v>353</v>
      </c>
      <c r="HF155" s="13">
        <v>311</v>
      </c>
      <c r="HG155" s="13">
        <v>320</v>
      </c>
      <c r="HH155" s="13">
        <v>287</v>
      </c>
      <c r="HI155" s="13">
        <v>302</v>
      </c>
      <c r="HJ155" s="13">
        <v>266</v>
      </c>
      <c r="HK155" s="13">
        <v>247</v>
      </c>
      <c r="HL155" s="13">
        <v>253</v>
      </c>
      <c r="HM155" s="13">
        <v>270</v>
      </c>
      <c r="HN155" s="13">
        <v>227</v>
      </c>
      <c r="HO155" s="13">
        <v>198</v>
      </c>
      <c r="HP155" s="13">
        <v>194</v>
      </c>
      <c r="HQ155" s="13">
        <v>169</v>
      </c>
      <c r="HR155" s="13">
        <v>226</v>
      </c>
      <c r="HS155" s="13">
        <v>169</v>
      </c>
      <c r="HT155" s="13">
        <v>163</v>
      </c>
      <c r="HU155" s="13">
        <v>125</v>
      </c>
      <c r="HV155" s="13">
        <v>154</v>
      </c>
      <c r="HW155" s="13">
        <v>149</v>
      </c>
      <c r="HX155" s="13">
        <v>140</v>
      </c>
      <c r="HY155" s="13">
        <v>116</v>
      </c>
      <c r="HZ155" s="13">
        <v>95</v>
      </c>
      <c r="IA155" s="13">
        <v>104</v>
      </c>
      <c r="IB155" s="13">
        <v>114</v>
      </c>
      <c r="IC155" s="13">
        <v>94</v>
      </c>
      <c r="ID155" s="13">
        <v>85</v>
      </c>
      <c r="IE155" s="13">
        <v>82</v>
      </c>
      <c r="IF155" s="13">
        <v>81</v>
      </c>
      <c r="IG155" s="13">
        <v>61</v>
      </c>
      <c r="IH155" s="13">
        <v>53</v>
      </c>
      <c r="II155" s="13">
        <v>50</v>
      </c>
      <c r="IJ155" s="13">
        <v>53</v>
      </c>
      <c r="IK155" s="13">
        <v>39</v>
      </c>
      <c r="IL155" s="13">
        <v>39</v>
      </c>
      <c r="IM155" s="13">
        <v>33</v>
      </c>
      <c r="IN155" s="13">
        <v>41</v>
      </c>
      <c r="IO155" s="13">
        <v>22</v>
      </c>
      <c r="IP155" s="13">
        <v>30</v>
      </c>
      <c r="IQ155" s="13">
        <v>36</v>
      </c>
      <c r="IR155" s="13">
        <v>24</v>
      </c>
      <c r="IS155" s="13">
        <v>13</v>
      </c>
      <c r="IT155" s="13">
        <v>17</v>
      </c>
      <c r="IU155" s="13">
        <v>13</v>
      </c>
      <c r="IV155" s="13">
        <v>7</v>
      </c>
      <c r="IW155" s="13">
        <v>11</v>
      </c>
      <c r="IX155" s="13">
        <v>2</v>
      </c>
      <c r="IY155" s="13">
        <v>6</v>
      </c>
      <c r="IZ155" s="13">
        <v>1</v>
      </c>
      <c r="JA155" s="13">
        <v>2</v>
      </c>
      <c r="JB155" s="13">
        <v>1</v>
      </c>
      <c r="JC155" s="13"/>
      <c r="JD155" s="13"/>
      <c r="JE155" s="13"/>
      <c r="JF155" s="13"/>
      <c r="JG155" s="13"/>
      <c r="JH155" s="13">
        <v>1</v>
      </c>
      <c r="JI155" s="57">
        <v>19894</v>
      </c>
      <c r="JJ155" s="13">
        <v>14</v>
      </c>
      <c r="JK155" s="13">
        <v>24</v>
      </c>
      <c r="JL155" s="13"/>
      <c r="JM155" s="13"/>
      <c r="JN155" s="13"/>
      <c r="JO155" s="13"/>
      <c r="JP155" s="13"/>
      <c r="JQ155" s="13">
        <v>1</v>
      </c>
      <c r="JR155" s="13">
        <v>1</v>
      </c>
      <c r="JS155" s="13">
        <v>1</v>
      </c>
      <c r="JT155" s="13">
        <v>1</v>
      </c>
      <c r="JU155" s="13">
        <v>2</v>
      </c>
      <c r="JV155" s="13">
        <v>2</v>
      </c>
      <c r="JW155" s="13"/>
      <c r="JX155" s="13">
        <v>1</v>
      </c>
      <c r="JY155" s="13">
        <v>3</v>
      </c>
      <c r="JZ155" s="13">
        <v>5</v>
      </c>
      <c r="KA155" s="13">
        <v>2</v>
      </c>
      <c r="KB155" s="13">
        <v>2</v>
      </c>
      <c r="KC155" s="13">
        <v>8</v>
      </c>
      <c r="KD155" s="13">
        <v>8</v>
      </c>
      <c r="KE155" s="13">
        <v>5</v>
      </c>
      <c r="KF155" s="13">
        <v>4</v>
      </c>
      <c r="KG155" s="13">
        <v>2</v>
      </c>
      <c r="KH155" s="13">
        <v>3</v>
      </c>
      <c r="KI155" s="13">
        <v>2</v>
      </c>
      <c r="KJ155" s="13">
        <v>5</v>
      </c>
      <c r="KK155" s="13">
        <v>6</v>
      </c>
      <c r="KL155" s="13">
        <v>4</v>
      </c>
      <c r="KM155" s="13">
        <v>5</v>
      </c>
      <c r="KN155" s="13">
        <v>7</v>
      </c>
      <c r="KO155" s="13">
        <v>6</v>
      </c>
      <c r="KP155" s="13">
        <v>3</v>
      </c>
      <c r="KQ155" s="13">
        <v>8</v>
      </c>
      <c r="KR155" s="13">
        <v>5</v>
      </c>
      <c r="KS155" s="13">
        <v>2</v>
      </c>
      <c r="KT155" s="13"/>
      <c r="KU155" s="13">
        <v>4</v>
      </c>
      <c r="KV155" s="13">
        <v>3</v>
      </c>
      <c r="KW155" s="13">
        <v>8</v>
      </c>
      <c r="KX155" s="13">
        <v>2</v>
      </c>
      <c r="KY155" s="13">
        <v>4</v>
      </c>
      <c r="KZ155" s="13">
        <v>3</v>
      </c>
      <c r="LA155" s="13"/>
      <c r="LB155" s="13">
        <v>2</v>
      </c>
      <c r="LC155" s="13">
        <v>2</v>
      </c>
      <c r="LD155" s="13">
        <v>3</v>
      </c>
      <c r="LE155" s="13">
        <v>3</v>
      </c>
      <c r="LF155" s="13">
        <v>3</v>
      </c>
      <c r="LG155" s="13">
        <v>2</v>
      </c>
      <c r="LH155" s="13"/>
      <c r="LI155" s="13">
        <v>5</v>
      </c>
      <c r="LJ155" s="13">
        <v>2</v>
      </c>
      <c r="LK155" s="13">
        <v>1</v>
      </c>
      <c r="LL155" s="13">
        <v>1</v>
      </c>
      <c r="LM155" s="13">
        <v>5</v>
      </c>
      <c r="LN155" s="13">
        <v>1</v>
      </c>
      <c r="LO155" s="13">
        <v>1</v>
      </c>
      <c r="LP155" s="13"/>
      <c r="LQ155" s="13">
        <v>2</v>
      </c>
      <c r="LR155" s="13">
        <v>1</v>
      </c>
      <c r="LS155" s="13">
        <v>3</v>
      </c>
      <c r="LT155" s="13">
        <v>2</v>
      </c>
      <c r="LU155" s="13">
        <v>2</v>
      </c>
      <c r="LV155" s="13">
        <v>2</v>
      </c>
      <c r="LW155" s="13">
        <v>1</v>
      </c>
      <c r="LX155" s="13">
        <v>3</v>
      </c>
      <c r="LY155" s="13">
        <v>2</v>
      </c>
      <c r="LZ155" s="13">
        <v>2</v>
      </c>
      <c r="MA155" s="13"/>
      <c r="MB155" s="13"/>
      <c r="MC155" s="13">
        <v>1</v>
      </c>
      <c r="MD155" s="13">
        <v>1</v>
      </c>
      <c r="ME155" s="13">
        <v>1</v>
      </c>
      <c r="MF155" s="13">
        <v>2</v>
      </c>
      <c r="MG155" s="13">
        <v>2</v>
      </c>
      <c r="MH155" s="13">
        <v>5</v>
      </c>
      <c r="MI155" s="13"/>
      <c r="MJ155" s="13">
        <v>2</v>
      </c>
      <c r="MK155" s="13">
        <v>1</v>
      </c>
      <c r="ML155" s="13">
        <v>2</v>
      </c>
      <c r="MM155" s="13">
        <v>2</v>
      </c>
      <c r="MN155" s="13">
        <v>3</v>
      </c>
      <c r="MO155" s="13">
        <v>6</v>
      </c>
      <c r="MP155" s="13">
        <v>3</v>
      </c>
      <c r="MQ155" s="13">
        <v>3</v>
      </c>
      <c r="MR155" s="13">
        <v>3</v>
      </c>
      <c r="MS155" s="13">
        <v>2</v>
      </c>
      <c r="MT155" s="13">
        <v>4</v>
      </c>
      <c r="MU155" s="13">
        <v>7</v>
      </c>
      <c r="MV155" s="13">
        <v>3</v>
      </c>
      <c r="MW155" s="13">
        <v>7</v>
      </c>
      <c r="MX155" s="13">
        <v>4</v>
      </c>
      <c r="MY155" s="13">
        <v>3</v>
      </c>
      <c r="MZ155" s="13">
        <v>2</v>
      </c>
      <c r="NA155" s="13">
        <v>5</v>
      </c>
      <c r="NB155" s="13">
        <v>6</v>
      </c>
      <c r="NC155" s="13"/>
      <c r="ND155" s="13">
        <v>3</v>
      </c>
      <c r="NE155" s="13">
        <v>2</v>
      </c>
      <c r="NF155" s="13"/>
      <c r="NG155" s="13"/>
      <c r="NH155" s="13">
        <v>1</v>
      </c>
      <c r="NI155" s="13"/>
      <c r="NJ155" s="13"/>
      <c r="NK155" s="13"/>
      <c r="NL155" s="13"/>
      <c r="NM155" s="13">
        <v>2</v>
      </c>
      <c r="NN155" s="57">
        <v>305</v>
      </c>
      <c r="NO155" s="13">
        <v>20199</v>
      </c>
    </row>
    <row r="156" spans="1:379">
      <c r="A156" s="8" t="s">
        <v>166</v>
      </c>
      <c r="B156" s="235">
        <f t="shared" si="190"/>
        <v>431</v>
      </c>
      <c r="C156" s="235">
        <f t="shared" si="191"/>
        <v>400</v>
      </c>
      <c r="D156" s="235">
        <f t="shared" si="192"/>
        <v>741</v>
      </c>
      <c r="E156" s="235">
        <f t="shared" si="193"/>
        <v>835</v>
      </c>
      <c r="F156" s="235">
        <f t="shared" si="194"/>
        <v>1724</v>
      </c>
      <c r="G156" s="235">
        <f t="shared" si="195"/>
        <v>2015</v>
      </c>
      <c r="H156" s="235">
        <f t="shared" si="196"/>
        <v>1888</v>
      </c>
      <c r="I156" s="235">
        <f t="shared" si="197"/>
        <v>2250</v>
      </c>
      <c r="J156" s="235">
        <f t="shared" si="198"/>
        <v>1742</v>
      </c>
      <c r="K156" s="235">
        <f t="shared" si="199"/>
        <v>1985</v>
      </c>
      <c r="L156" s="235">
        <f t="shared" si="200"/>
        <v>1164</v>
      </c>
      <c r="M156" s="235">
        <f t="shared" si="201"/>
        <v>1333</v>
      </c>
      <c r="N156" s="235">
        <f t="shared" si="202"/>
        <v>785</v>
      </c>
      <c r="O156" s="235">
        <f t="shared" si="203"/>
        <v>770</v>
      </c>
      <c r="P156" s="235">
        <f t="shared" si="204"/>
        <v>435</v>
      </c>
      <c r="Q156" s="235">
        <f t="shared" si="205"/>
        <v>448</v>
      </c>
      <c r="R156" s="235">
        <f t="shared" si="206"/>
        <v>190</v>
      </c>
      <c r="S156" s="235">
        <f t="shared" si="207"/>
        <v>255</v>
      </c>
      <c r="T156" s="235">
        <f t="shared" si="208"/>
        <v>46</v>
      </c>
      <c r="U156" s="235">
        <f t="shared" si="209"/>
        <v>123</v>
      </c>
      <c r="W156" s="16" t="s">
        <v>161</v>
      </c>
      <c r="X156" s="616">
        <f t="shared" si="169"/>
        <v>375</v>
      </c>
      <c r="Y156" s="616">
        <f t="shared" si="170"/>
        <v>363</v>
      </c>
      <c r="Z156" s="616">
        <f t="shared" si="171"/>
        <v>1275</v>
      </c>
      <c r="AA156" s="616">
        <f t="shared" si="172"/>
        <v>1396</v>
      </c>
      <c r="AB156" s="616">
        <f t="shared" si="173"/>
        <v>4699</v>
      </c>
      <c r="AC156" s="616">
        <f t="shared" si="174"/>
        <v>4631</v>
      </c>
      <c r="AD156" s="616">
        <f t="shared" si="175"/>
        <v>5276</v>
      </c>
      <c r="AE156" s="616">
        <f t="shared" si="176"/>
        <v>4942</v>
      </c>
      <c r="AF156" s="616">
        <f t="shared" si="177"/>
        <v>4018</v>
      </c>
      <c r="AG156" s="616">
        <f t="shared" si="178"/>
        <v>3709</v>
      </c>
      <c r="AH156" s="616">
        <f t="shared" si="179"/>
        <v>2740</v>
      </c>
      <c r="AI156" s="616">
        <f t="shared" si="180"/>
        <v>2804</v>
      </c>
      <c r="AJ156" s="616">
        <f t="shared" si="181"/>
        <v>1479</v>
      </c>
      <c r="AK156" s="616">
        <f t="shared" si="182"/>
        <v>1367</v>
      </c>
      <c r="AL156" s="616">
        <f t="shared" si="183"/>
        <v>626</v>
      </c>
      <c r="AM156" s="616">
        <f t="shared" si="184"/>
        <v>606</v>
      </c>
      <c r="AN156" s="616">
        <f t="shared" si="185"/>
        <v>218</v>
      </c>
      <c r="AO156" s="616">
        <f t="shared" si="186"/>
        <v>288</v>
      </c>
      <c r="AP156" s="616">
        <f t="shared" si="187"/>
        <v>35</v>
      </c>
      <c r="AQ156" s="616">
        <f t="shared" si="188"/>
        <v>90</v>
      </c>
      <c r="AR156" s="616">
        <f t="shared" si="189"/>
        <v>404</v>
      </c>
      <c r="AT156" s="16" t="s">
        <v>161</v>
      </c>
      <c r="AU156" s="13">
        <v>16</v>
      </c>
      <c r="AV156" s="13">
        <v>44</v>
      </c>
      <c r="AW156" s="13">
        <v>41</v>
      </c>
      <c r="AX156" s="13">
        <v>39</v>
      </c>
      <c r="AY156" s="13">
        <v>30</v>
      </c>
      <c r="AZ156" s="13">
        <v>32</v>
      </c>
      <c r="BA156" s="13">
        <v>45</v>
      </c>
      <c r="BB156" s="13">
        <v>36</v>
      </c>
      <c r="BC156" s="13">
        <v>42</v>
      </c>
      <c r="BD156" s="13">
        <v>38</v>
      </c>
      <c r="BE156" s="13">
        <v>58</v>
      </c>
      <c r="BF156" s="13">
        <v>48</v>
      </c>
      <c r="BG156" s="13">
        <v>64</v>
      </c>
      <c r="BH156" s="13">
        <v>76</v>
      </c>
      <c r="BI156" s="13">
        <v>104</v>
      </c>
      <c r="BJ156" s="13">
        <v>116</v>
      </c>
      <c r="BK156" s="13">
        <v>166</v>
      </c>
      <c r="BL156" s="13">
        <v>212</v>
      </c>
      <c r="BM156" s="13">
        <v>314</v>
      </c>
      <c r="BN156" s="13">
        <v>238</v>
      </c>
      <c r="BO156" s="13">
        <v>316</v>
      </c>
      <c r="BP156" s="13">
        <v>341</v>
      </c>
      <c r="BQ156" s="13">
        <v>403</v>
      </c>
      <c r="BR156" s="13">
        <v>424</v>
      </c>
      <c r="BS156" s="13">
        <v>474</v>
      </c>
      <c r="BT156" s="13">
        <v>497</v>
      </c>
      <c r="BU156" s="13">
        <v>535</v>
      </c>
      <c r="BV156" s="13">
        <v>530</v>
      </c>
      <c r="BW156" s="13">
        <v>530</v>
      </c>
      <c r="BX156" s="13">
        <v>581</v>
      </c>
      <c r="BY156" s="13">
        <v>579</v>
      </c>
      <c r="BZ156" s="13">
        <v>582</v>
      </c>
      <c r="CA156" s="13">
        <v>493</v>
      </c>
      <c r="CB156" s="13">
        <v>521</v>
      </c>
      <c r="CC156" s="13">
        <v>473</v>
      </c>
      <c r="CD156" s="13">
        <v>469</v>
      </c>
      <c r="CE156" s="13">
        <v>425</v>
      </c>
      <c r="CF156" s="13">
        <v>466</v>
      </c>
      <c r="CG156" s="13">
        <v>462</v>
      </c>
      <c r="CH156" s="13">
        <v>472</v>
      </c>
      <c r="CI156" s="13">
        <v>416</v>
      </c>
      <c r="CJ156" s="13">
        <v>408</v>
      </c>
      <c r="CK156" s="13">
        <v>396</v>
      </c>
      <c r="CL156" s="13">
        <v>408</v>
      </c>
      <c r="CM156" s="13">
        <v>374</v>
      </c>
      <c r="CN156" s="13">
        <v>347</v>
      </c>
      <c r="CO156" s="13">
        <v>320</v>
      </c>
      <c r="CP156" s="13">
        <v>326</v>
      </c>
      <c r="CQ156" s="13">
        <v>372</v>
      </c>
      <c r="CR156" s="13">
        <v>342</v>
      </c>
      <c r="CS156" s="13">
        <v>338</v>
      </c>
      <c r="CT156" s="13">
        <v>343</v>
      </c>
      <c r="CU156" s="13">
        <v>285</v>
      </c>
      <c r="CV156" s="13">
        <v>283</v>
      </c>
      <c r="CW156" s="13">
        <v>299</v>
      </c>
      <c r="CX156" s="13">
        <v>258</v>
      </c>
      <c r="CY156" s="13">
        <v>254</v>
      </c>
      <c r="CZ156" s="13">
        <v>270</v>
      </c>
      <c r="DA156" s="13">
        <v>243</v>
      </c>
      <c r="DB156" s="13">
        <v>231</v>
      </c>
      <c r="DC156" s="13">
        <v>196</v>
      </c>
      <c r="DD156" s="13">
        <v>162</v>
      </c>
      <c r="DE156" s="13">
        <v>148</v>
      </c>
      <c r="DF156" s="13">
        <v>162</v>
      </c>
      <c r="DG156" s="13">
        <v>132</v>
      </c>
      <c r="DH156" s="13">
        <v>122</v>
      </c>
      <c r="DI156" s="13">
        <v>116</v>
      </c>
      <c r="DJ156" s="13">
        <v>112</v>
      </c>
      <c r="DK156" s="13">
        <v>102</v>
      </c>
      <c r="DL156" s="13">
        <v>115</v>
      </c>
      <c r="DM156" s="13">
        <v>94</v>
      </c>
      <c r="DN156" s="13">
        <v>75</v>
      </c>
      <c r="DO156" s="13">
        <v>72</v>
      </c>
      <c r="DP156" s="13">
        <v>62</v>
      </c>
      <c r="DQ156" s="13">
        <v>59</v>
      </c>
      <c r="DR156" s="13">
        <v>58</v>
      </c>
      <c r="DS156" s="13">
        <v>58</v>
      </c>
      <c r="DT156" s="13">
        <v>45</v>
      </c>
      <c r="DU156" s="13">
        <v>38</v>
      </c>
      <c r="DV156" s="13">
        <v>45</v>
      </c>
      <c r="DW156" s="13">
        <v>31</v>
      </c>
      <c r="DX156" s="13">
        <v>38</v>
      </c>
      <c r="DY156" s="13">
        <v>33</v>
      </c>
      <c r="DZ156" s="13">
        <v>30</v>
      </c>
      <c r="EA156" s="13">
        <v>30</v>
      </c>
      <c r="EB156" s="13">
        <v>37</v>
      </c>
      <c r="EC156" s="13">
        <v>19</v>
      </c>
      <c r="ED156" s="13">
        <v>23</v>
      </c>
      <c r="EE156" s="13">
        <v>26</v>
      </c>
      <c r="EF156" s="13">
        <v>21</v>
      </c>
      <c r="EG156" s="13">
        <v>14</v>
      </c>
      <c r="EH156" s="13">
        <v>15</v>
      </c>
      <c r="EI156" s="13">
        <v>13</v>
      </c>
      <c r="EJ156" s="13">
        <v>15</v>
      </c>
      <c r="EK156" s="13">
        <v>11</v>
      </c>
      <c r="EL156" s="13">
        <v>3</v>
      </c>
      <c r="EM156" s="13">
        <v>6</v>
      </c>
      <c r="EN156" s="13">
        <v>7</v>
      </c>
      <c r="EO156" s="13">
        <v>3</v>
      </c>
      <c r="EP156" s="13">
        <v>1</v>
      </c>
      <c r="EQ156" s="13"/>
      <c r="ER156" s="13"/>
      <c r="ES156" s="13"/>
      <c r="ET156" s="13">
        <v>1</v>
      </c>
      <c r="EU156" s="13">
        <v>1</v>
      </c>
      <c r="EV156" s="13"/>
      <c r="EW156" s="13"/>
      <c r="EX156" s="13"/>
      <c r="EY156" s="13"/>
      <c r="EZ156" s="13"/>
      <c r="FA156" s="13"/>
      <c r="FB156" s="13"/>
      <c r="FC156" s="57">
        <v>20196</v>
      </c>
      <c r="FD156" s="13">
        <v>20196</v>
      </c>
      <c r="FE156" s="16" t="s">
        <v>161</v>
      </c>
      <c r="FF156" s="13">
        <v>17</v>
      </c>
      <c r="FG156" s="13">
        <v>42</v>
      </c>
      <c r="FH156" s="13">
        <v>39</v>
      </c>
      <c r="FI156" s="13">
        <v>33</v>
      </c>
      <c r="FJ156" s="13">
        <v>46</v>
      </c>
      <c r="FK156" s="13">
        <v>35</v>
      </c>
      <c r="FL156" s="13">
        <v>33</v>
      </c>
      <c r="FM156" s="13">
        <v>45</v>
      </c>
      <c r="FN156" s="13">
        <v>41</v>
      </c>
      <c r="FO156" s="13">
        <v>44</v>
      </c>
      <c r="FP156" s="13">
        <v>50</v>
      </c>
      <c r="FQ156" s="13">
        <v>65</v>
      </c>
      <c r="FR156" s="13">
        <v>42</v>
      </c>
      <c r="FS156" s="13">
        <v>67</v>
      </c>
      <c r="FT156" s="13">
        <v>97</v>
      </c>
      <c r="FU156" s="13">
        <v>84</v>
      </c>
      <c r="FV156" s="13">
        <v>142</v>
      </c>
      <c r="FW156" s="13">
        <v>191</v>
      </c>
      <c r="FX156" s="13">
        <v>252</v>
      </c>
      <c r="FY156" s="13">
        <v>285</v>
      </c>
      <c r="FZ156" s="13">
        <v>324</v>
      </c>
      <c r="GA156" s="13">
        <v>384</v>
      </c>
      <c r="GB156" s="13">
        <v>356</v>
      </c>
      <c r="GC156" s="13">
        <v>452</v>
      </c>
      <c r="GD156" s="13">
        <v>509</v>
      </c>
      <c r="GE156" s="13">
        <v>479</v>
      </c>
      <c r="GF156" s="13">
        <v>548</v>
      </c>
      <c r="GG156" s="13">
        <v>523</v>
      </c>
      <c r="GH156" s="13">
        <v>587</v>
      </c>
      <c r="GI156" s="13">
        <v>537</v>
      </c>
      <c r="GJ156" s="13">
        <v>607</v>
      </c>
      <c r="GK156" s="13">
        <v>526</v>
      </c>
      <c r="GL156" s="13">
        <v>559</v>
      </c>
      <c r="GM156" s="13">
        <v>588</v>
      </c>
      <c r="GN156" s="13">
        <v>586</v>
      </c>
      <c r="GO156" s="13">
        <v>527</v>
      </c>
      <c r="GP156" s="13">
        <v>485</v>
      </c>
      <c r="GQ156" s="13">
        <v>485</v>
      </c>
      <c r="GR156" s="13">
        <v>437</v>
      </c>
      <c r="GS156" s="13">
        <v>476</v>
      </c>
      <c r="GT156" s="13">
        <v>447</v>
      </c>
      <c r="GU156" s="13">
        <v>473</v>
      </c>
      <c r="GV156" s="13">
        <v>440</v>
      </c>
      <c r="GW156" s="13">
        <v>421</v>
      </c>
      <c r="GX156" s="13">
        <v>415</v>
      </c>
      <c r="GY156" s="13">
        <v>383</v>
      </c>
      <c r="GZ156" s="13">
        <v>342</v>
      </c>
      <c r="HA156" s="13">
        <v>363</v>
      </c>
      <c r="HB156" s="13">
        <v>378</v>
      </c>
      <c r="HC156" s="13">
        <v>356</v>
      </c>
      <c r="HD156" s="13">
        <v>350</v>
      </c>
      <c r="HE156" s="13">
        <v>322</v>
      </c>
      <c r="HF156" s="13">
        <v>316</v>
      </c>
      <c r="HG156" s="13">
        <v>277</v>
      </c>
      <c r="HH156" s="13">
        <v>266</v>
      </c>
      <c r="HI156" s="13">
        <v>275</v>
      </c>
      <c r="HJ156" s="13">
        <v>243</v>
      </c>
      <c r="HK156" s="13">
        <v>217</v>
      </c>
      <c r="HL156" s="13">
        <v>235</v>
      </c>
      <c r="HM156" s="13">
        <v>239</v>
      </c>
      <c r="HN156" s="13">
        <v>186</v>
      </c>
      <c r="HO156" s="13">
        <v>179</v>
      </c>
      <c r="HP156" s="13">
        <v>182</v>
      </c>
      <c r="HQ156" s="13">
        <v>171</v>
      </c>
      <c r="HR156" s="13">
        <v>154</v>
      </c>
      <c r="HS156" s="13">
        <v>143</v>
      </c>
      <c r="HT156" s="13">
        <v>120</v>
      </c>
      <c r="HU156" s="13">
        <v>143</v>
      </c>
      <c r="HV156" s="13">
        <v>98</v>
      </c>
      <c r="HW156" s="13">
        <v>103</v>
      </c>
      <c r="HX156" s="13">
        <v>91</v>
      </c>
      <c r="HY156" s="13">
        <v>87</v>
      </c>
      <c r="HZ156" s="13">
        <v>62</v>
      </c>
      <c r="IA156" s="13">
        <v>70</v>
      </c>
      <c r="IB156" s="13">
        <v>66</v>
      </c>
      <c r="IC156" s="13">
        <v>63</v>
      </c>
      <c r="ID156" s="13">
        <v>56</v>
      </c>
      <c r="IE156" s="13">
        <v>55</v>
      </c>
      <c r="IF156" s="13">
        <v>43</v>
      </c>
      <c r="IG156" s="13">
        <v>33</v>
      </c>
      <c r="IH156" s="13">
        <v>36</v>
      </c>
      <c r="II156" s="13">
        <v>28</v>
      </c>
      <c r="IJ156" s="13">
        <v>28</v>
      </c>
      <c r="IK156" s="13">
        <v>26</v>
      </c>
      <c r="IL156" s="13">
        <v>25</v>
      </c>
      <c r="IM156" s="13">
        <v>18</v>
      </c>
      <c r="IN156" s="13">
        <v>18</v>
      </c>
      <c r="IO156" s="13">
        <v>17</v>
      </c>
      <c r="IP156" s="13">
        <v>8</v>
      </c>
      <c r="IQ156" s="13">
        <v>14</v>
      </c>
      <c r="IR156" s="13">
        <v>9</v>
      </c>
      <c r="IS156" s="13">
        <v>5</v>
      </c>
      <c r="IT156" s="13">
        <v>7</v>
      </c>
      <c r="IU156" s="13">
        <v>2</v>
      </c>
      <c r="IV156" s="13">
        <v>3</v>
      </c>
      <c r="IW156" s="13">
        <v>3</v>
      </c>
      <c r="IX156" s="13">
        <v>1</v>
      </c>
      <c r="IY156" s="13">
        <v>2</v>
      </c>
      <c r="IZ156" s="13">
        <v>1</v>
      </c>
      <c r="JA156" s="13">
        <v>1</v>
      </c>
      <c r="JB156" s="13"/>
      <c r="JC156" s="13">
        <v>1</v>
      </c>
      <c r="JD156" s="13"/>
      <c r="JE156" s="13"/>
      <c r="JF156" s="13"/>
      <c r="JG156" s="13"/>
      <c r="JH156" s="13">
        <v>1</v>
      </c>
      <c r="JI156" s="57">
        <v>20742</v>
      </c>
      <c r="JJ156" s="13">
        <v>10</v>
      </c>
      <c r="JK156" s="13">
        <v>24</v>
      </c>
      <c r="JL156" s="13"/>
      <c r="JM156" s="13"/>
      <c r="JN156" s="13"/>
      <c r="JO156" s="13">
        <v>2</v>
      </c>
      <c r="JP156" s="13"/>
      <c r="JQ156" s="13">
        <v>1</v>
      </c>
      <c r="JR156" s="13">
        <v>1</v>
      </c>
      <c r="JS156" s="13">
        <v>1</v>
      </c>
      <c r="JT156" s="13">
        <v>7</v>
      </c>
      <c r="JU156" s="13">
        <v>2</v>
      </c>
      <c r="JV156" s="13">
        <v>5</v>
      </c>
      <c r="JW156" s="13">
        <v>2</v>
      </c>
      <c r="JX156" s="13"/>
      <c r="JY156" s="13">
        <v>1</v>
      </c>
      <c r="JZ156" s="13">
        <v>1</v>
      </c>
      <c r="KA156" s="13">
        <v>11</v>
      </c>
      <c r="KB156" s="13">
        <v>8</v>
      </c>
      <c r="KC156" s="13">
        <v>7</v>
      </c>
      <c r="KD156" s="13">
        <v>7</v>
      </c>
      <c r="KE156" s="13">
        <v>3</v>
      </c>
      <c r="KF156" s="13">
        <v>7</v>
      </c>
      <c r="KG156" s="13">
        <v>2</v>
      </c>
      <c r="KH156" s="13">
        <v>7</v>
      </c>
      <c r="KI156" s="13">
        <v>4</v>
      </c>
      <c r="KJ156" s="13">
        <v>10</v>
      </c>
      <c r="KK156" s="13">
        <v>6</v>
      </c>
      <c r="KL156" s="13">
        <v>5</v>
      </c>
      <c r="KM156" s="13">
        <v>5</v>
      </c>
      <c r="KN156" s="13">
        <v>9</v>
      </c>
      <c r="KO156" s="13">
        <v>9</v>
      </c>
      <c r="KP156" s="13">
        <v>8</v>
      </c>
      <c r="KQ156" s="13">
        <v>17</v>
      </c>
      <c r="KR156" s="13">
        <v>14</v>
      </c>
      <c r="KS156" s="13">
        <v>12</v>
      </c>
      <c r="KT156" s="13">
        <v>8</v>
      </c>
      <c r="KU156" s="13">
        <v>10</v>
      </c>
      <c r="KV156" s="13">
        <v>7</v>
      </c>
      <c r="KW156" s="13">
        <v>9</v>
      </c>
      <c r="KX156" s="13">
        <v>7</v>
      </c>
      <c r="KY156" s="13">
        <v>19</v>
      </c>
      <c r="KZ156" s="13">
        <v>6</v>
      </c>
      <c r="LA156" s="13">
        <v>6</v>
      </c>
      <c r="LB156" s="13">
        <v>5</v>
      </c>
      <c r="LC156" s="13">
        <v>1</v>
      </c>
      <c r="LD156" s="13"/>
      <c r="LE156" s="13">
        <v>3</v>
      </c>
      <c r="LF156" s="13">
        <v>3</v>
      </c>
      <c r="LG156" s="13">
        <v>2</v>
      </c>
      <c r="LH156" s="13">
        <v>2</v>
      </c>
      <c r="LI156" s="13">
        <v>3</v>
      </c>
      <c r="LJ156" s="13">
        <v>5</v>
      </c>
      <c r="LK156" s="13">
        <v>4</v>
      </c>
      <c r="LL156" s="13">
        <v>2</v>
      </c>
      <c r="LM156" s="13">
        <v>1</v>
      </c>
      <c r="LN156" s="13">
        <v>3</v>
      </c>
      <c r="LO156" s="13">
        <v>1</v>
      </c>
      <c r="LP156" s="13">
        <v>4</v>
      </c>
      <c r="LQ156" s="13">
        <v>4</v>
      </c>
      <c r="LR156" s="13">
        <v>3</v>
      </c>
      <c r="LS156" s="13">
        <v>2</v>
      </c>
      <c r="LT156" s="13">
        <v>3</v>
      </c>
      <c r="LU156" s="13">
        <v>3</v>
      </c>
      <c r="LV156" s="13">
        <v>3</v>
      </c>
      <c r="LW156" s="13">
        <v>1</v>
      </c>
      <c r="LX156" s="13">
        <v>3</v>
      </c>
      <c r="LY156" s="13">
        <v>2</v>
      </c>
      <c r="LZ156" s="13">
        <v>1</v>
      </c>
      <c r="MA156" s="13">
        <v>2</v>
      </c>
      <c r="MB156" s="13">
        <v>3</v>
      </c>
      <c r="MC156" s="13">
        <v>2</v>
      </c>
      <c r="MD156" s="13"/>
      <c r="ME156" s="13">
        <v>3</v>
      </c>
      <c r="MF156" s="13">
        <v>1</v>
      </c>
      <c r="MG156" s="13">
        <v>1</v>
      </c>
      <c r="MH156" s="13">
        <v>1</v>
      </c>
      <c r="MI156" s="13"/>
      <c r="MJ156" s="13">
        <v>1</v>
      </c>
      <c r="MK156" s="13">
        <v>1</v>
      </c>
      <c r="ML156" s="13"/>
      <c r="MM156" s="13">
        <v>2</v>
      </c>
      <c r="MN156" s="13">
        <v>2</v>
      </c>
      <c r="MO156" s="13"/>
      <c r="MP156" s="13"/>
      <c r="MQ156" s="13">
        <v>3</v>
      </c>
      <c r="MR156" s="13">
        <v>2</v>
      </c>
      <c r="MS156" s="13">
        <v>3</v>
      </c>
      <c r="MT156" s="13">
        <v>2</v>
      </c>
      <c r="MU156" s="13">
        <v>3</v>
      </c>
      <c r="MV156" s="13">
        <v>3</v>
      </c>
      <c r="MW156" s="13">
        <v>5</v>
      </c>
      <c r="MX156" s="13"/>
      <c r="MY156" s="13">
        <v>3</v>
      </c>
      <c r="MZ156" s="13">
        <v>1</v>
      </c>
      <c r="NA156" s="13">
        <v>1</v>
      </c>
      <c r="NB156" s="13">
        <v>2</v>
      </c>
      <c r="NC156" s="13">
        <v>2</v>
      </c>
      <c r="ND156" s="13"/>
      <c r="NE156" s="13"/>
      <c r="NF156" s="13"/>
      <c r="NG156" s="13"/>
      <c r="NH156" s="13"/>
      <c r="NI156" s="13"/>
      <c r="NJ156" s="13"/>
      <c r="NK156" s="13"/>
      <c r="NL156" s="13"/>
      <c r="NM156" s="13">
        <v>10</v>
      </c>
      <c r="NN156" s="57">
        <v>403</v>
      </c>
      <c r="NO156" s="13">
        <v>21145</v>
      </c>
    </row>
    <row r="157" spans="1:379">
      <c r="A157" s="8" t="s">
        <v>219</v>
      </c>
      <c r="B157" s="235">
        <f t="shared" si="190"/>
        <v>17</v>
      </c>
      <c r="C157" s="235">
        <f t="shared" si="191"/>
        <v>11</v>
      </c>
      <c r="D157" s="235">
        <f t="shared" si="192"/>
        <v>42</v>
      </c>
      <c r="E157" s="235">
        <f t="shared" si="193"/>
        <v>60</v>
      </c>
      <c r="F157" s="235">
        <f t="shared" si="194"/>
        <v>116</v>
      </c>
      <c r="G157" s="235">
        <f t="shared" si="195"/>
        <v>130</v>
      </c>
      <c r="H157" s="235">
        <f t="shared" si="196"/>
        <v>83</v>
      </c>
      <c r="I157" s="235">
        <f t="shared" si="197"/>
        <v>99</v>
      </c>
      <c r="J157" s="235">
        <f t="shared" si="198"/>
        <v>94</v>
      </c>
      <c r="K157" s="235">
        <f t="shared" si="199"/>
        <v>89</v>
      </c>
      <c r="L157" s="235">
        <f t="shared" si="200"/>
        <v>62</v>
      </c>
      <c r="M157" s="235">
        <f t="shared" si="201"/>
        <v>80</v>
      </c>
      <c r="N157" s="235">
        <f t="shared" si="202"/>
        <v>44</v>
      </c>
      <c r="O157" s="235">
        <f t="shared" si="203"/>
        <v>40</v>
      </c>
      <c r="P157" s="235">
        <f t="shared" si="204"/>
        <v>23</v>
      </c>
      <c r="Q157" s="235">
        <f t="shared" si="205"/>
        <v>23</v>
      </c>
      <c r="R157" s="235">
        <f t="shared" si="206"/>
        <v>9</v>
      </c>
      <c r="S157" s="235">
        <f t="shared" si="207"/>
        <v>22</v>
      </c>
      <c r="T157" s="235">
        <f t="shared" si="208"/>
        <v>2</v>
      </c>
      <c r="U157" s="235">
        <f t="shared" si="209"/>
        <v>7</v>
      </c>
      <c r="W157" s="16" t="s">
        <v>218</v>
      </c>
      <c r="X157" s="616">
        <f t="shared" si="169"/>
        <v>31</v>
      </c>
      <c r="Y157" s="616">
        <f t="shared" si="170"/>
        <v>29</v>
      </c>
      <c r="Z157" s="616">
        <f t="shared" si="171"/>
        <v>304</v>
      </c>
      <c r="AA157" s="616">
        <f t="shared" si="172"/>
        <v>362</v>
      </c>
      <c r="AB157" s="616">
        <f t="shared" si="173"/>
        <v>1375</v>
      </c>
      <c r="AC157" s="616">
        <f t="shared" si="174"/>
        <v>1191</v>
      </c>
      <c r="AD157" s="616">
        <f t="shared" si="175"/>
        <v>1965</v>
      </c>
      <c r="AE157" s="616">
        <f t="shared" si="176"/>
        <v>1606</v>
      </c>
      <c r="AF157" s="616">
        <f t="shared" si="177"/>
        <v>1803</v>
      </c>
      <c r="AG157" s="616">
        <f t="shared" si="178"/>
        <v>1434</v>
      </c>
      <c r="AH157" s="616">
        <f t="shared" si="179"/>
        <v>1188</v>
      </c>
      <c r="AI157" s="616">
        <f t="shared" si="180"/>
        <v>916</v>
      </c>
      <c r="AJ157" s="616">
        <f t="shared" si="181"/>
        <v>595</v>
      </c>
      <c r="AK157" s="616">
        <f t="shared" si="182"/>
        <v>570</v>
      </c>
      <c r="AL157" s="616">
        <f t="shared" si="183"/>
        <v>327</v>
      </c>
      <c r="AM157" s="616">
        <f t="shared" si="184"/>
        <v>321</v>
      </c>
      <c r="AN157" s="616">
        <f t="shared" si="185"/>
        <v>131</v>
      </c>
      <c r="AO157" s="616">
        <f t="shared" si="186"/>
        <v>143</v>
      </c>
      <c r="AP157" s="616">
        <f t="shared" si="187"/>
        <v>15</v>
      </c>
      <c r="AQ157" s="616">
        <f t="shared" si="188"/>
        <v>40</v>
      </c>
      <c r="AR157" s="616">
        <f t="shared" si="189"/>
        <v>78</v>
      </c>
      <c r="AT157" s="16" t="s">
        <v>218</v>
      </c>
      <c r="AU157" s="13">
        <v>2</v>
      </c>
      <c r="AV157" s="13">
        <v>3</v>
      </c>
      <c r="AW157" s="13">
        <v>2</v>
      </c>
      <c r="AX157" s="13">
        <v>5</v>
      </c>
      <c r="AY157" s="13">
        <v>1</v>
      </c>
      <c r="AZ157" s="13">
        <v>1</v>
      </c>
      <c r="BA157" s="13">
        <v>5</v>
      </c>
      <c r="BB157" s="13">
        <v>3</v>
      </c>
      <c r="BC157" s="13">
        <v>4</v>
      </c>
      <c r="BD157" s="13">
        <v>3</v>
      </c>
      <c r="BE157" s="13">
        <v>3</v>
      </c>
      <c r="BF157" s="13">
        <v>16</v>
      </c>
      <c r="BG157" s="13">
        <v>14</v>
      </c>
      <c r="BH157" s="13">
        <v>19</v>
      </c>
      <c r="BI157" s="13">
        <v>24</v>
      </c>
      <c r="BJ157" s="13">
        <v>49</v>
      </c>
      <c r="BK157" s="13">
        <v>39</v>
      </c>
      <c r="BL157" s="13">
        <v>48</v>
      </c>
      <c r="BM157" s="13">
        <v>86</v>
      </c>
      <c r="BN157" s="13">
        <v>64</v>
      </c>
      <c r="BO157" s="13">
        <v>80</v>
      </c>
      <c r="BP157" s="13">
        <v>85</v>
      </c>
      <c r="BQ157" s="13">
        <v>115</v>
      </c>
      <c r="BR157" s="13">
        <v>110</v>
      </c>
      <c r="BS157" s="13">
        <v>111</v>
      </c>
      <c r="BT157" s="13">
        <v>125</v>
      </c>
      <c r="BU157" s="13">
        <v>127</v>
      </c>
      <c r="BV157" s="13">
        <v>139</v>
      </c>
      <c r="BW157" s="13">
        <v>148</v>
      </c>
      <c r="BX157" s="13">
        <v>151</v>
      </c>
      <c r="BY157" s="13">
        <v>176</v>
      </c>
      <c r="BZ157" s="13">
        <v>154</v>
      </c>
      <c r="CA157" s="13">
        <v>149</v>
      </c>
      <c r="CB157" s="13">
        <v>153</v>
      </c>
      <c r="CC157" s="13">
        <v>155</v>
      </c>
      <c r="CD157" s="13">
        <v>148</v>
      </c>
      <c r="CE157" s="13">
        <v>142</v>
      </c>
      <c r="CF157" s="13">
        <v>183</v>
      </c>
      <c r="CG157" s="13">
        <v>159</v>
      </c>
      <c r="CH157" s="13">
        <v>187</v>
      </c>
      <c r="CI157" s="13">
        <v>141</v>
      </c>
      <c r="CJ157" s="13">
        <v>158</v>
      </c>
      <c r="CK157" s="13">
        <v>170</v>
      </c>
      <c r="CL157" s="13">
        <v>151</v>
      </c>
      <c r="CM157" s="13">
        <v>159</v>
      </c>
      <c r="CN157" s="13">
        <v>128</v>
      </c>
      <c r="CO157" s="13">
        <v>140</v>
      </c>
      <c r="CP157" s="13">
        <v>137</v>
      </c>
      <c r="CQ157" s="13">
        <v>121</v>
      </c>
      <c r="CR157" s="13">
        <v>129</v>
      </c>
      <c r="CS157" s="13">
        <v>109</v>
      </c>
      <c r="CT157" s="13">
        <v>95</v>
      </c>
      <c r="CU157" s="13">
        <v>88</v>
      </c>
      <c r="CV157" s="13">
        <v>100</v>
      </c>
      <c r="CW157" s="13">
        <v>106</v>
      </c>
      <c r="CX157" s="13">
        <v>91</v>
      </c>
      <c r="CY157" s="13">
        <v>88</v>
      </c>
      <c r="CZ157" s="13">
        <v>86</v>
      </c>
      <c r="DA157" s="13">
        <v>71</v>
      </c>
      <c r="DB157" s="13">
        <v>82</v>
      </c>
      <c r="DC157" s="13">
        <v>61</v>
      </c>
      <c r="DD157" s="13">
        <v>74</v>
      </c>
      <c r="DE157" s="13">
        <v>58</v>
      </c>
      <c r="DF157" s="13">
        <v>62</v>
      </c>
      <c r="DG157" s="13">
        <v>53</v>
      </c>
      <c r="DH157" s="13">
        <v>69</v>
      </c>
      <c r="DI157" s="13">
        <v>55</v>
      </c>
      <c r="DJ157" s="13">
        <v>54</v>
      </c>
      <c r="DK157" s="13">
        <v>45</v>
      </c>
      <c r="DL157" s="13">
        <v>39</v>
      </c>
      <c r="DM157" s="13">
        <v>41</v>
      </c>
      <c r="DN157" s="13">
        <v>39</v>
      </c>
      <c r="DO157" s="13">
        <v>31</v>
      </c>
      <c r="DP157" s="13">
        <v>37</v>
      </c>
      <c r="DQ157" s="13">
        <v>25</v>
      </c>
      <c r="DR157" s="13">
        <v>30</v>
      </c>
      <c r="DS157" s="13">
        <v>33</v>
      </c>
      <c r="DT157" s="13">
        <v>32</v>
      </c>
      <c r="DU157" s="13">
        <v>27</v>
      </c>
      <c r="DV157" s="13">
        <v>26</v>
      </c>
      <c r="DW157" s="13">
        <v>26</v>
      </c>
      <c r="DX157" s="13">
        <v>21</v>
      </c>
      <c r="DY157" s="13">
        <v>13</v>
      </c>
      <c r="DZ157" s="13">
        <v>19</v>
      </c>
      <c r="EA157" s="13">
        <v>12</v>
      </c>
      <c r="EB157" s="13">
        <v>11</v>
      </c>
      <c r="EC157" s="13">
        <v>15</v>
      </c>
      <c r="ED157" s="13">
        <v>7</v>
      </c>
      <c r="EE157" s="13">
        <v>9</v>
      </c>
      <c r="EF157" s="13">
        <v>10</v>
      </c>
      <c r="EG157" s="13">
        <v>12</v>
      </c>
      <c r="EH157" s="13">
        <v>12</v>
      </c>
      <c r="EI157" s="13">
        <v>3</v>
      </c>
      <c r="EJ157" s="13">
        <v>3</v>
      </c>
      <c r="EK157" s="13">
        <v>3</v>
      </c>
      <c r="EL157" s="13">
        <v>1</v>
      </c>
      <c r="EM157" s="13">
        <v>1</v>
      </c>
      <c r="EN157" s="13">
        <v>2</v>
      </c>
      <c r="EO157" s="13">
        <v>1</v>
      </c>
      <c r="EP157" s="13">
        <v>1</v>
      </c>
      <c r="EQ157" s="13"/>
      <c r="ER157" s="13">
        <v>1</v>
      </c>
      <c r="ES157" s="13"/>
      <c r="ET157" s="13"/>
      <c r="EU157" s="13"/>
      <c r="EV157" s="13"/>
      <c r="EW157" s="13"/>
      <c r="EX157" s="13"/>
      <c r="EY157" s="13"/>
      <c r="EZ157" s="13"/>
      <c r="FA157" s="13"/>
      <c r="FB157" s="13">
        <v>1</v>
      </c>
      <c r="FC157" s="57">
        <v>6613</v>
      </c>
      <c r="FD157" s="13">
        <v>6613</v>
      </c>
      <c r="FE157" s="16" t="s">
        <v>218</v>
      </c>
      <c r="FF157" s="13">
        <v>3</v>
      </c>
      <c r="FG157" s="13">
        <v>5</v>
      </c>
      <c r="FH157" s="13"/>
      <c r="FI157" s="13">
        <v>3</v>
      </c>
      <c r="FJ157" s="13">
        <v>4</v>
      </c>
      <c r="FK157" s="13">
        <v>2</v>
      </c>
      <c r="FL157" s="13"/>
      <c r="FM157" s="13">
        <v>5</v>
      </c>
      <c r="FN157" s="13">
        <v>6</v>
      </c>
      <c r="FO157" s="13">
        <v>3</v>
      </c>
      <c r="FP157" s="13">
        <v>2</v>
      </c>
      <c r="FQ157" s="13">
        <v>6</v>
      </c>
      <c r="FR157" s="13">
        <v>10</v>
      </c>
      <c r="FS157" s="13">
        <v>15</v>
      </c>
      <c r="FT157" s="13">
        <v>28</v>
      </c>
      <c r="FU157" s="13">
        <v>22</v>
      </c>
      <c r="FV157" s="13">
        <v>41</v>
      </c>
      <c r="FW157" s="13">
        <v>50</v>
      </c>
      <c r="FX157" s="13">
        <v>68</v>
      </c>
      <c r="FY157" s="13">
        <v>62</v>
      </c>
      <c r="FZ157" s="13">
        <v>97</v>
      </c>
      <c r="GA157" s="13">
        <v>85</v>
      </c>
      <c r="GB157" s="13">
        <v>91</v>
      </c>
      <c r="GC157" s="13">
        <v>142</v>
      </c>
      <c r="GD157" s="13">
        <v>137</v>
      </c>
      <c r="GE157" s="13">
        <v>151</v>
      </c>
      <c r="GF157" s="13">
        <v>161</v>
      </c>
      <c r="GG157" s="13">
        <v>168</v>
      </c>
      <c r="GH157" s="13">
        <v>160</v>
      </c>
      <c r="GI157" s="13">
        <v>183</v>
      </c>
      <c r="GJ157" s="13">
        <v>223</v>
      </c>
      <c r="GK157" s="13">
        <v>188</v>
      </c>
      <c r="GL157" s="13">
        <v>183</v>
      </c>
      <c r="GM157" s="13">
        <v>190</v>
      </c>
      <c r="GN157" s="13">
        <v>190</v>
      </c>
      <c r="GO157" s="13">
        <v>214</v>
      </c>
      <c r="GP157" s="13">
        <v>215</v>
      </c>
      <c r="GQ157" s="13">
        <v>198</v>
      </c>
      <c r="GR157" s="13">
        <v>164</v>
      </c>
      <c r="GS157" s="13">
        <v>200</v>
      </c>
      <c r="GT157" s="13">
        <v>231</v>
      </c>
      <c r="GU157" s="13">
        <v>210</v>
      </c>
      <c r="GV157" s="13">
        <v>180</v>
      </c>
      <c r="GW157" s="13">
        <v>185</v>
      </c>
      <c r="GX157" s="13">
        <v>205</v>
      </c>
      <c r="GY157" s="13">
        <v>156</v>
      </c>
      <c r="GZ157" s="13">
        <v>167</v>
      </c>
      <c r="HA157" s="13">
        <v>152</v>
      </c>
      <c r="HB157" s="13">
        <v>157</v>
      </c>
      <c r="HC157" s="13">
        <v>160</v>
      </c>
      <c r="HD157" s="13">
        <v>133</v>
      </c>
      <c r="HE157" s="13">
        <v>125</v>
      </c>
      <c r="HF157" s="13">
        <v>135</v>
      </c>
      <c r="HG157" s="13">
        <v>141</v>
      </c>
      <c r="HH157" s="13">
        <v>127</v>
      </c>
      <c r="HI157" s="13">
        <v>107</v>
      </c>
      <c r="HJ157" s="13">
        <v>112</v>
      </c>
      <c r="HK157" s="13">
        <v>101</v>
      </c>
      <c r="HL157" s="13">
        <v>118</v>
      </c>
      <c r="HM157" s="13">
        <v>89</v>
      </c>
      <c r="HN157" s="13">
        <v>85</v>
      </c>
      <c r="HO157" s="13">
        <v>70</v>
      </c>
      <c r="HP157" s="13">
        <v>63</v>
      </c>
      <c r="HQ157" s="13">
        <v>60</v>
      </c>
      <c r="HR157" s="13">
        <v>58</v>
      </c>
      <c r="HS157" s="13">
        <v>60</v>
      </c>
      <c r="HT157" s="13">
        <v>59</v>
      </c>
      <c r="HU157" s="13">
        <v>46</v>
      </c>
      <c r="HV157" s="13">
        <v>56</v>
      </c>
      <c r="HW157" s="13">
        <v>38</v>
      </c>
      <c r="HX157" s="13">
        <v>36</v>
      </c>
      <c r="HY157" s="13">
        <v>40</v>
      </c>
      <c r="HZ157" s="13">
        <v>29</v>
      </c>
      <c r="IA157" s="13">
        <v>39</v>
      </c>
      <c r="IB157" s="13">
        <v>32</v>
      </c>
      <c r="IC157" s="13">
        <v>39</v>
      </c>
      <c r="ID157" s="13">
        <v>29</v>
      </c>
      <c r="IE157" s="13">
        <v>24</v>
      </c>
      <c r="IF157" s="13">
        <v>37</v>
      </c>
      <c r="IG157" s="13">
        <v>22</v>
      </c>
      <c r="IH157" s="13">
        <v>22</v>
      </c>
      <c r="II157" s="13">
        <v>15</v>
      </c>
      <c r="IJ157" s="13">
        <v>15</v>
      </c>
      <c r="IK157" s="13">
        <v>20</v>
      </c>
      <c r="IL157" s="13">
        <v>18</v>
      </c>
      <c r="IM157" s="13">
        <v>12</v>
      </c>
      <c r="IN157" s="13">
        <v>11</v>
      </c>
      <c r="IO157" s="13">
        <v>8</v>
      </c>
      <c r="IP157" s="13">
        <v>7</v>
      </c>
      <c r="IQ157" s="13">
        <v>3</v>
      </c>
      <c r="IR157" s="13">
        <v>1</v>
      </c>
      <c r="IS157" s="13">
        <v>8</v>
      </c>
      <c r="IT157" s="13">
        <v>3</v>
      </c>
      <c r="IU157" s="13"/>
      <c r="IV157" s="13">
        <v>1</v>
      </c>
      <c r="IW157" s="13"/>
      <c r="IX157" s="13">
        <v>2</v>
      </c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57">
        <v>7734</v>
      </c>
      <c r="JJ157" s="13">
        <v>1</v>
      </c>
      <c r="JK157" s="13">
        <v>2</v>
      </c>
      <c r="JL157" s="13"/>
      <c r="JM157" s="13"/>
      <c r="JN157" s="13"/>
      <c r="JO157" s="13"/>
      <c r="JP157" s="13">
        <v>1</v>
      </c>
      <c r="JQ157" s="13"/>
      <c r="JR157" s="13"/>
      <c r="JS157" s="13"/>
      <c r="JT157" s="13"/>
      <c r="JU157" s="13">
        <v>1</v>
      </c>
      <c r="JV157" s="13"/>
      <c r="JW157" s="13">
        <v>1</v>
      </c>
      <c r="JX157" s="13"/>
      <c r="JY157" s="13"/>
      <c r="JZ157" s="13"/>
      <c r="KA157" s="13"/>
      <c r="KB157" s="13"/>
      <c r="KC157" s="13"/>
      <c r="KD157" s="13">
        <v>1</v>
      </c>
      <c r="KE157" s="13">
        <v>1</v>
      </c>
      <c r="KF157" s="13">
        <v>1</v>
      </c>
      <c r="KG157" s="13"/>
      <c r="KH157" s="13">
        <v>2</v>
      </c>
      <c r="KI157" s="13"/>
      <c r="KJ157" s="13">
        <v>1</v>
      </c>
      <c r="KK157" s="13"/>
      <c r="KL157" s="13">
        <v>2</v>
      </c>
      <c r="KM157" s="13">
        <v>1</v>
      </c>
      <c r="KN157" s="13">
        <v>1</v>
      </c>
      <c r="KO157" s="13">
        <v>1</v>
      </c>
      <c r="KP157" s="13">
        <v>5</v>
      </c>
      <c r="KQ157" s="13">
        <v>6</v>
      </c>
      <c r="KR157" s="13">
        <v>1</v>
      </c>
      <c r="KS157" s="13">
        <v>4</v>
      </c>
      <c r="KT157" s="13">
        <v>1</v>
      </c>
      <c r="KU157" s="13">
        <v>2</v>
      </c>
      <c r="KV157" s="13"/>
      <c r="KW157" s="13"/>
      <c r="KX157" s="13">
        <v>1</v>
      </c>
      <c r="KY157" s="13">
        <v>2</v>
      </c>
      <c r="KZ157" s="13">
        <v>1</v>
      </c>
      <c r="LA157" s="13">
        <v>2</v>
      </c>
      <c r="LB157" s="13">
        <v>1</v>
      </c>
      <c r="LC157" s="13">
        <v>2</v>
      </c>
      <c r="LD157" s="13">
        <v>1</v>
      </c>
      <c r="LE157" s="13">
        <v>1</v>
      </c>
      <c r="LF157" s="13">
        <v>1</v>
      </c>
      <c r="LG157" s="13">
        <v>1</v>
      </c>
      <c r="LH157" s="13">
        <v>1</v>
      </c>
      <c r="LI157" s="13"/>
      <c r="LJ157" s="13">
        <v>2</v>
      </c>
      <c r="LK157" s="13">
        <v>1</v>
      </c>
      <c r="LL157" s="13"/>
      <c r="LM157" s="13"/>
      <c r="LN157" s="13"/>
      <c r="LO157" s="13"/>
      <c r="LP157" s="13"/>
      <c r="LQ157" s="13">
        <v>1</v>
      </c>
      <c r="LR157" s="13"/>
      <c r="LS157" s="13"/>
      <c r="LT157" s="13"/>
      <c r="LU157" s="13"/>
      <c r="LV157" s="13"/>
      <c r="LW157" s="13"/>
      <c r="LX157" s="13">
        <v>1</v>
      </c>
      <c r="LY157" s="13"/>
      <c r="LZ157" s="13"/>
      <c r="MA157" s="13"/>
      <c r="MB157" s="13">
        <v>1</v>
      </c>
      <c r="MC157" s="13"/>
      <c r="MD157" s="13"/>
      <c r="ME157" s="13"/>
      <c r="MF157" s="13"/>
      <c r="MG157" s="13">
        <v>1</v>
      </c>
      <c r="MH157" s="13">
        <v>1</v>
      </c>
      <c r="MI157" s="13"/>
      <c r="MJ157" s="13"/>
      <c r="MK157" s="13"/>
      <c r="ML157" s="13"/>
      <c r="MM157" s="13">
        <v>1</v>
      </c>
      <c r="MN157" s="13">
        <v>2</v>
      </c>
      <c r="MO157" s="13">
        <v>5</v>
      </c>
      <c r="MP157" s="13"/>
      <c r="MQ157" s="13">
        <v>1</v>
      </c>
      <c r="MR157" s="13">
        <v>1</v>
      </c>
      <c r="MS157" s="13">
        <v>1</v>
      </c>
      <c r="MT157" s="13"/>
      <c r="MU157" s="13"/>
      <c r="MV157" s="13">
        <v>1</v>
      </c>
      <c r="MW157" s="13">
        <v>1</v>
      </c>
      <c r="MX157" s="13">
        <v>2</v>
      </c>
      <c r="MY157" s="13">
        <v>1</v>
      </c>
      <c r="MZ157" s="13">
        <v>1</v>
      </c>
      <c r="NA157" s="13">
        <v>2</v>
      </c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57">
        <v>77</v>
      </c>
      <c r="NO157" s="13">
        <v>7811</v>
      </c>
    </row>
    <row r="158" spans="1:379">
      <c r="A158" s="9" t="s">
        <v>168</v>
      </c>
      <c r="B158" s="235">
        <f t="shared" si="190"/>
        <v>474</v>
      </c>
      <c r="C158" s="235">
        <f t="shared" si="191"/>
        <v>428</v>
      </c>
      <c r="D158" s="235">
        <f t="shared" si="192"/>
        <v>1931</v>
      </c>
      <c r="E158" s="235">
        <f t="shared" si="193"/>
        <v>1987</v>
      </c>
      <c r="F158" s="235">
        <f t="shared" si="194"/>
        <v>5157</v>
      </c>
      <c r="G158" s="235">
        <f t="shared" si="195"/>
        <v>5230</v>
      </c>
      <c r="H158" s="235">
        <f t="shared" si="196"/>
        <v>5381</v>
      </c>
      <c r="I158" s="235">
        <f t="shared" si="197"/>
        <v>4994</v>
      </c>
      <c r="J158" s="235">
        <f t="shared" si="198"/>
        <v>4951</v>
      </c>
      <c r="K158" s="235">
        <f t="shared" si="199"/>
        <v>4982</v>
      </c>
      <c r="L158" s="235">
        <f t="shared" si="200"/>
        <v>3515</v>
      </c>
      <c r="M158" s="235">
        <f t="shared" si="201"/>
        <v>3236</v>
      </c>
      <c r="N158" s="235">
        <f t="shared" si="202"/>
        <v>1669</v>
      </c>
      <c r="O158" s="235">
        <f t="shared" si="203"/>
        <v>1487</v>
      </c>
      <c r="P158" s="235">
        <f t="shared" si="204"/>
        <v>768</v>
      </c>
      <c r="Q158" s="235">
        <f t="shared" si="205"/>
        <v>654</v>
      </c>
      <c r="R158" s="235">
        <f t="shared" si="206"/>
        <v>237</v>
      </c>
      <c r="S158" s="235">
        <f t="shared" si="207"/>
        <v>278</v>
      </c>
      <c r="T158" s="235">
        <f t="shared" si="208"/>
        <v>32</v>
      </c>
      <c r="U158" s="235">
        <f t="shared" si="209"/>
        <v>69</v>
      </c>
      <c r="W158" s="16" t="s">
        <v>163</v>
      </c>
      <c r="X158" s="616">
        <f t="shared" si="169"/>
        <v>22</v>
      </c>
      <c r="Y158" s="616">
        <f t="shared" si="170"/>
        <v>25</v>
      </c>
      <c r="Z158" s="616">
        <f t="shared" si="171"/>
        <v>207</v>
      </c>
      <c r="AA158" s="616">
        <f t="shared" si="172"/>
        <v>205</v>
      </c>
      <c r="AB158" s="616">
        <f t="shared" si="173"/>
        <v>640</v>
      </c>
      <c r="AC158" s="616">
        <f t="shared" si="174"/>
        <v>628</v>
      </c>
      <c r="AD158" s="616">
        <f t="shared" si="175"/>
        <v>713</v>
      </c>
      <c r="AE158" s="616">
        <f t="shared" si="176"/>
        <v>715</v>
      </c>
      <c r="AF158" s="616">
        <f t="shared" si="177"/>
        <v>672</v>
      </c>
      <c r="AG158" s="616">
        <f t="shared" si="178"/>
        <v>640</v>
      </c>
      <c r="AH158" s="616">
        <f t="shared" si="179"/>
        <v>464</v>
      </c>
      <c r="AI158" s="616">
        <f t="shared" si="180"/>
        <v>462</v>
      </c>
      <c r="AJ158" s="616">
        <f t="shared" si="181"/>
        <v>299</v>
      </c>
      <c r="AK158" s="616">
        <f t="shared" si="182"/>
        <v>269</v>
      </c>
      <c r="AL158" s="616">
        <f t="shared" si="183"/>
        <v>149</v>
      </c>
      <c r="AM158" s="616">
        <f t="shared" si="184"/>
        <v>143</v>
      </c>
      <c r="AN158" s="616">
        <f t="shared" si="185"/>
        <v>58</v>
      </c>
      <c r="AO158" s="616">
        <f t="shared" si="186"/>
        <v>64</v>
      </c>
      <c r="AP158" s="616">
        <f t="shared" si="187"/>
        <v>9</v>
      </c>
      <c r="AQ158" s="616">
        <f t="shared" si="188"/>
        <v>24</v>
      </c>
      <c r="AR158" s="616">
        <f t="shared" si="189"/>
        <v>32</v>
      </c>
      <c r="AT158" s="16" t="s">
        <v>163</v>
      </c>
      <c r="AU158" s="13">
        <v>4</v>
      </c>
      <c r="AV158" s="13">
        <v>2</v>
      </c>
      <c r="AW158" s="13">
        <v>1</v>
      </c>
      <c r="AX158" s="13">
        <v>4</v>
      </c>
      <c r="AY158" s="13">
        <v>2</v>
      </c>
      <c r="AZ158" s="13">
        <v>4</v>
      </c>
      <c r="BA158" s="13"/>
      <c r="BB158" s="13">
        <v>2</v>
      </c>
      <c r="BC158" s="13">
        <v>3</v>
      </c>
      <c r="BD158" s="13">
        <v>3</v>
      </c>
      <c r="BE158" s="13">
        <v>4</v>
      </c>
      <c r="BF158" s="13">
        <v>10</v>
      </c>
      <c r="BG158" s="13">
        <v>2</v>
      </c>
      <c r="BH158" s="13">
        <v>8</v>
      </c>
      <c r="BI158" s="13">
        <v>9</v>
      </c>
      <c r="BJ158" s="13">
        <v>21</v>
      </c>
      <c r="BK158" s="13">
        <v>24</v>
      </c>
      <c r="BL158" s="13">
        <v>34</v>
      </c>
      <c r="BM158" s="13">
        <v>53</v>
      </c>
      <c r="BN158" s="13">
        <v>40</v>
      </c>
      <c r="BO158" s="13">
        <v>45</v>
      </c>
      <c r="BP158" s="13">
        <v>47</v>
      </c>
      <c r="BQ158" s="13">
        <v>47</v>
      </c>
      <c r="BR158" s="13">
        <v>62</v>
      </c>
      <c r="BS158" s="13">
        <v>67</v>
      </c>
      <c r="BT158" s="13">
        <v>68</v>
      </c>
      <c r="BU158" s="13">
        <v>60</v>
      </c>
      <c r="BV158" s="13">
        <v>71</v>
      </c>
      <c r="BW158" s="13">
        <v>68</v>
      </c>
      <c r="BX158" s="13">
        <v>93</v>
      </c>
      <c r="BY158" s="13">
        <v>92</v>
      </c>
      <c r="BZ158" s="13">
        <v>63</v>
      </c>
      <c r="CA158" s="13">
        <v>76</v>
      </c>
      <c r="CB158" s="13">
        <v>63</v>
      </c>
      <c r="CC158" s="13">
        <v>75</v>
      </c>
      <c r="CD158" s="13">
        <v>81</v>
      </c>
      <c r="CE158" s="13">
        <v>54</v>
      </c>
      <c r="CF158" s="13">
        <v>74</v>
      </c>
      <c r="CG158" s="13">
        <v>71</v>
      </c>
      <c r="CH158" s="13">
        <v>66</v>
      </c>
      <c r="CI158" s="13">
        <v>69</v>
      </c>
      <c r="CJ158" s="13">
        <v>73</v>
      </c>
      <c r="CK158" s="13">
        <v>70</v>
      </c>
      <c r="CL158" s="13">
        <v>63</v>
      </c>
      <c r="CM158" s="13">
        <v>64</v>
      </c>
      <c r="CN158" s="13">
        <v>51</v>
      </c>
      <c r="CO158" s="13">
        <v>71</v>
      </c>
      <c r="CP158" s="13">
        <v>60</v>
      </c>
      <c r="CQ158" s="13">
        <v>61</v>
      </c>
      <c r="CR158" s="13">
        <v>58</v>
      </c>
      <c r="CS158" s="13">
        <v>45</v>
      </c>
      <c r="CT158" s="13">
        <v>52</v>
      </c>
      <c r="CU158" s="13">
        <v>53</v>
      </c>
      <c r="CV158" s="13">
        <v>46</v>
      </c>
      <c r="CW158" s="13">
        <v>53</v>
      </c>
      <c r="CX158" s="13">
        <v>49</v>
      </c>
      <c r="CY158" s="13">
        <v>47</v>
      </c>
      <c r="CZ158" s="13">
        <v>46</v>
      </c>
      <c r="DA158" s="13">
        <v>38</v>
      </c>
      <c r="DB158" s="13">
        <v>33</v>
      </c>
      <c r="DC158" s="13">
        <v>33</v>
      </c>
      <c r="DD158" s="13">
        <v>29</v>
      </c>
      <c r="DE158" s="13">
        <v>34</v>
      </c>
      <c r="DF158" s="13">
        <v>29</v>
      </c>
      <c r="DG158" s="13">
        <v>27</v>
      </c>
      <c r="DH158" s="13">
        <v>22</v>
      </c>
      <c r="DI158" s="13">
        <v>29</v>
      </c>
      <c r="DJ158" s="13">
        <v>21</v>
      </c>
      <c r="DK158" s="13">
        <v>23</v>
      </c>
      <c r="DL158" s="13">
        <v>22</v>
      </c>
      <c r="DM158" s="13">
        <v>25</v>
      </c>
      <c r="DN158" s="13">
        <v>16</v>
      </c>
      <c r="DO158" s="13">
        <v>16</v>
      </c>
      <c r="DP158" s="13">
        <v>14</v>
      </c>
      <c r="DQ158" s="13">
        <v>16</v>
      </c>
      <c r="DR158" s="13">
        <v>17</v>
      </c>
      <c r="DS158" s="13">
        <v>13</v>
      </c>
      <c r="DT158" s="13">
        <v>7</v>
      </c>
      <c r="DU158" s="13">
        <v>6</v>
      </c>
      <c r="DV158" s="13">
        <v>13</v>
      </c>
      <c r="DW158" s="13">
        <v>7</v>
      </c>
      <c r="DX158" s="13">
        <v>9</v>
      </c>
      <c r="DY158" s="13">
        <v>7</v>
      </c>
      <c r="DZ158" s="13">
        <v>10</v>
      </c>
      <c r="EA158" s="13">
        <v>2</v>
      </c>
      <c r="EB158" s="13">
        <v>4</v>
      </c>
      <c r="EC158" s="13">
        <v>7</v>
      </c>
      <c r="ED158" s="13">
        <v>6</v>
      </c>
      <c r="EE158" s="13">
        <v>4</v>
      </c>
      <c r="EF158" s="13">
        <v>8</v>
      </c>
      <c r="EG158" s="13">
        <v>5</v>
      </c>
      <c r="EH158" s="13">
        <v>4</v>
      </c>
      <c r="EI158" s="13">
        <v>1</v>
      </c>
      <c r="EJ158" s="13">
        <v>5</v>
      </c>
      <c r="EK158" s="13">
        <v>1</v>
      </c>
      <c r="EL158" s="13">
        <v>2</v>
      </c>
      <c r="EM158" s="13">
        <v>2</v>
      </c>
      <c r="EN158" s="13">
        <v>2</v>
      </c>
      <c r="EO158" s="13">
        <v>1</v>
      </c>
      <c r="EP158" s="13"/>
      <c r="EQ158" s="13"/>
      <c r="ER158" s="13"/>
      <c r="ES158" s="13"/>
      <c r="ET158" s="13"/>
      <c r="EU158" s="13">
        <v>1</v>
      </c>
      <c r="EV158" s="13"/>
      <c r="EW158" s="13"/>
      <c r="EX158" s="13"/>
      <c r="EY158" s="13"/>
      <c r="EZ158" s="13"/>
      <c r="FA158" s="13"/>
      <c r="FB158" s="13">
        <v>1</v>
      </c>
      <c r="FC158" s="57">
        <v>3176</v>
      </c>
      <c r="FD158" s="13">
        <v>3176</v>
      </c>
      <c r="FE158" s="16" t="s">
        <v>163</v>
      </c>
      <c r="FF158" s="13">
        <v>1</v>
      </c>
      <c r="FG158" s="13">
        <v>1</v>
      </c>
      <c r="FH158" s="13">
        <v>1</v>
      </c>
      <c r="FI158" s="13">
        <v>2</v>
      </c>
      <c r="FJ158" s="13">
        <v>2</v>
      </c>
      <c r="FK158" s="13">
        <v>2</v>
      </c>
      <c r="FL158" s="13">
        <v>5</v>
      </c>
      <c r="FM158" s="13">
        <v>1</v>
      </c>
      <c r="FN158" s="13">
        <v>3</v>
      </c>
      <c r="FO158" s="13">
        <v>4</v>
      </c>
      <c r="FP158" s="13">
        <v>4</v>
      </c>
      <c r="FQ158" s="13">
        <v>11</v>
      </c>
      <c r="FR158" s="13">
        <v>5</v>
      </c>
      <c r="FS158" s="13">
        <v>8</v>
      </c>
      <c r="FT158" s="13">
        <v>8</v>
      </c>
      <c r="FU158" s="13">
        <v>16</v>
      </c>
      <c r="FV158" s="13">
        <v>20</v>
      </c>
      <c r="FW158" s="13">
        <v>40</v>
      </c>
      <c r="FX158" s="13">
        <v>51</v>
      </c>
      <c r="FY158" s="13">
        <v>44</v>
      </c>
      <c r="FZ158" s="13">
        <v>38</v>
      </c>
      <c r="GA158" s="13">
        <v>44</v>
      </c>
      <c r="GB158" s="13">
        <v>43</v>
      </c>
      <c r="GC158" s="13">
        <v>69</v>
      </c>
      <c r="GD158" s="13">
        <v>57</v>
      </c>
      <c r="GE158" s="13">
        <v>80</v>
      </c>
      <c r="GF158" s="13">
        <v>62</v>
      </c>
      <c r="GG158" s="13">
        <v>73</v>
      </c>
      <c r="GH158" s="13">
        <v>69</v>
      </c>
      <c r="GI158" s="13">
        <v>105</v>
      </c>
      <c r="GJ158" s="13">
        <v>79</v>
      </c>
      <c r="GK158" s="13">
        <v>68</v>
      </c>
      <c r="GL158" s="13">
        <v>71</v>
      </c>
      <c r="GM158" s="13">
        <v>75</v>
      </c>
      <c r="GN158" s="13">
        <v>77</v>
      </c>
      <c r="GO158" s="13">
        <v>73</v>
      </c>
      <c r="GP158" s="13">
        <v>58</v>
      </c>
      <c r="GQ158" s="13">
        <v>62</v>
      </c>
      <c r="GR158" s="13">
        <v>71</v>
      </c>
      <c r="GS158" s="13">
        <v>79</v>
      </c>
      <c r="GT158" s="13">
        <v>80</v>
      </c>
      <c r="GU158" s="13">
        <v>61</v>
      </c>
      <c r="GV158" s="13">
        <v>73</v>
      </c>
      <c r="GW158" s="13">
        <v>77</v>
      </c>
      <c r="GX158" s="13">
        <v>66</v>
      </c>
      <c r="GY158" s="13">
        <v>68</v>
      </c>
      <c r="GZ158" s="13">
        <v>52</v>
      </c>
      <c r="HA158" s="13">
        <v>68</v>
      </c>
      <c r="HB158" s="13">
        <v>64</v>
      </c>
      <c r="HC158" s="13">
        <v>63</v>
      </c>
      <c r="HD158" s="13">
        <v>63</v>
      </c>
      <c r="HE158" s="13">
        <v>48</v>
      </c>
      <c r="HF158" s="13">
        <v>45</v>
      </c>
      <c r="HG158" s="13">
        <v>44</v>
      </c>
      <c r="HH158" s="13">
        <v>44</v>
      </c>
      <c r="HI158" s="13">
        <v>47</v>
      </c>
      <c r="HJ158" s="13">
        <v>43</v>
      </c>
      <c r="HK158" s="13">
        <v>53</v>
      </c>
      <c r="HL158" s="13">
        <v>39</v>
      </c>
      <c r="HM158" s="13">
        <v>38</v>
      </c>
      <c r="HN158" s="13">
        <v>34</v>
      </c>
      <c r="HO158" s="13">
        <v>37</v>
      </c>
      <c r="HP158" s="13">
        <v>36</v>
      </c>
      <c r="HQ158" s="13">
        <v>27</v>
      </c>
      <c r="HR158" s="13">
        <v>24</v>
      </c>
      <c r="HS158" s="13">
        <v>25</v>
      </c>
      <c r="HT158" s="13">
        <v>32</v>
      </c>
      <c r="HU158" s="13">
        <v>35</v>
      </c>
      <c r="HV158" s="13">
        <v>26</v>
      </c>
      <c r="HW158" s="13">
        <v>23</v>
      </c>
      <c r="HX158" s="13">
        <v>25</v>
      </c>
      <c r="HY158" s="13">
        <v>17</v>
      </c>
      <c r="HZ158" s="13">
        <v>13</v>
      </c>
      <c r="IA158" s="13">
        <v>19</v>
      </c>
      <c r="IB158" s="13">
        <v>18</v>
      </c>
      <c r="IC158" s="13">
        <v>11</v>
      </c>
      <c r="ID158" s="13">
        <v>12</v>
      </c>
      <c r="IE158" s="13">
        <v>14</v>
      </c>
      <c r="IF158" s="13">
        <v>14</v>
      </c>
      <c r="IG158" s="13">
        <v>6</v>
      </c>
      <c r="IH158" s="13">
        <v>9</v>
      </c>
      <c r="II158" s="13">
        <v>13</v>
      </c>
      <c r="IJ158" s="13">
        <v>10</v>
      </c>
      <c r="IK158" s="13">
        <v>2</v>
      </c>
      <c r="IL158" s="13">
        <v>5</v>
      </c>
      <c r="IM158" s="13">
        <v>4</v>
      </c>
      <c r="IN158" s="13">
        <v>5</v>
      </c>
      <c r="IO158" s="13">
        <v>4</v>
      </c>
      <c r="IP158" s="13">
        <v>4</v>
      </c>
      <c r="IQ158" s="13">
        <v>2</v>
      </c>
      <c r="IR158" s="13">
        <v>2</v>
      </c>
      <c r="IS158" s="13">
        <v>3</v>
      </c>
      <c r="IT158" s="13">
        <v>1</v>
      </c>
      <c r="IU158" s="13"/>
      <c r="IV158" s="13"/>
      <c r="IW158" s="13">
        <v>1</v>
      </c>
      <c r="IX158" s="13">
        <v>1</v>
      </c>
      <c r="IY158" s="13">
        <v>1</v>
      </c>
      <c r="IZ158" s="13"/>
      <c r="JA158" s="13"/>
      <c r="JB158" s="13"/>
      <c r="JC158" s="13"/>
      <c r="JD158" s="13"/>
      <c r="JE158" s="13"/>
      <c r="JF158" s="13"/>
      <c r="JG158" s="13"/>
      <c r="JH158" s="13">
        <v>1</v>
      </c>
      <c r="JI158" s="57">
        <v>3234</v>
      </c>
      <c r="JJ158" s="13"/>
      <c r="JK158" s="13">
        <v>1</v>
      </c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>
        <v>2</v>
      </c>
      <c r="JW158" s="13"/>
      <c r="JX158" s="13"/>
      <c r="JY158" s="13"/>
      <c r="JZ158" s="13"/>
      <c r="KA158" s="13"/>
      <c r="KB158" s="13"/>
      <c r="KC158" s="13">
        <v>1</v>
      </c>
      <c r="KD158" s="13"/>
      <c r="KE158" s="13"/>
      <c r="KF158" s="13"/>
      <c r="KG158" s="13"/>
      <c r="KH158" s="13"/>
      <c r="KI158" s="13"/>
      <c r="KJ158" s="13"/>
      <c r="KK158" s="13"/>
      <c r="KL158" s="13"/>
      <c r="KM158" s="13">
        <v>2</v>
      </c>
      <c r="KN158" s="13"/>
      <c r="KO158" s="13">
        <v>2</v>
      </c>
      <c r="KP158" s="13"/>
      <c r="KQ158" s="13">
        <v>2</v>
      </c>
      <c r="KR158" s="13"/>
      <c r="KS158" s="13"/>
      <c r="KT158" s="13">
        <v>1</v>
      </c>
      <c r="KU158" s="13"/>
      <c r="KV158" s="13"/>
      <c r="KW158" s="13"/>
      <c r="KX158" s="13">
        <v>1</v>
      </c>
      <c r="KY158" s="13"/>
      <c r="KZ158" s="13"/>
      <c r="LA158" s="13"/>
      <c r="LB158" s="13">
        <v>1</v>
      </c>
      <c r="LC158" s="13"/>
      <c r="LD158" s="13">
        <v>2</v>
      </c>
      <c r="LE158" s="13"/>
      <c r="LF158" s="13"/>
      <c r="LG158" s="13"/>
      <c r="LH158" s="13"/>
      <c r="LI158" s="13"/>
      <c r="LJ158" s="13">
        <v>1</v>
      </c>
      <c r="LK158" s="13"/>
      <c r="LL158" s="13"/>
      <c r="LM158" s="13"/>
      <c r="LN158" s="13"/>
      <c r="LO158" s="13"/>
      <c r="LP158" s="13"/>
      <c r="LQ158" s="13">
        <v>2</v>
      </c>
      <c r="LR158" s="13"/>
      <c r="LS158" s="13"/>
      <c r="LT158" s="13"/>
      <c r="LU158" s="13"/>
      <c r="LV158" s="13"/>
      <c r="LW158" s="13">
        <v>1</v>
      </c>
      <c r="LX158" s="13">
        <v>1</v>
      </c>
      <c r="LY158" s="13"/>
      <c r="LZ158" s="13"/>
      <c r="MA158" s="13"/>
      <c r="MB158" s="13">
        <v>1</v>
      </c>
      <c r="MC158" s="13"/>
      <c r="MD158" s="13"/>
      <c r="ME158" s="13"/>
      <c r="MF158" s="13">
        <v>1</v>
      </c>
      <c r="MG158" s="13"/>
      <c r="MH158" s="13"/>
      <c r="MI158" s="13"/>
      <c r="MJ158" s="13"/>
      <c r="MK158" s="13"/>
      <c r="ML158" s="13"/>
      <c r="MM158" s="13"/>
      <c r="MN158" s="13"/>
      <c r="MO158" s="13"/>
      <c r="MP158" s="13">
        <v>2</v>
      </c>
      <c r="MQ158" s="13">
        <v>1</v>
      </c>
      <c r="MR158" s="13"/>
      <c r="MS158" s="13">
        <v>1</v>
      </c>
      <c r="MT158" s="13">
        <v>1</v>
      </c>
      <c r="MU158" s="13">
        <v>1</v>
      </c>
      <c r="MV158" s="13"/>
      <c r="MW158" s="13">
        <v>1</v>
      </c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>
        <v>1</v>
      </c>
      <c r="NN158" s="57">
        <v>30</v>
      </c>
      <c r="NO158" s="13">
        <v>3264</v>
      </c>
    </row>
    <row r="159" spans="1:379">
      <c r="A159" s="8" t="s">
        <v>169</v>
      </c>
      <c r="B159" s="235">
        <f t="shared" si="190"/>
        <v>6</v>
      </c>
      <c r="C159" s="235">
        <f t="shared" si="191"/>
        <v>2</v>
      </c>
      <c r="D159" s="235">
        <f t="shared" si="192"/>
        <v>10</v>
      </c>
      <c r="E159" s="235">
        <f t="shared" si="193"/>
        <v>7</v>
      </c>
      <c r="F159" s="235">
        <f t="shared" si="194"/>
        <v>9</v>
      </c>
      <c r="G159" s="235">
        <f t="shared" si="195"/>
        <v>25</v>
      </c>
      <c r="H159" s="235">
        <f t="shared" si="196"/>
        <v>30</v>
      </c>
      <c r="I159" s="235">
        <f t="shared" si="197"/>
        <v>27</v>
      </c>
      <c r="J159" s="235">
        <f t="shared" si="198"/>
        <v>13</v>
      </c>
      <c r="K159" s="235">
        <f t="shared" si="199"/>
        <v>22</v>
      </c>
      <c r="L159" s="235">
        <f t="shared" si="200"/>
        <v>6</v>
      </c>
      <c r="M159" s="235">
        <f t="shared" si="201"/>
        <v>10</v>
      </c>
      <c r="N159" s="235">
        <f t="shared" si="202"/>
        <v>7</v>
      </c>
      <c r="O159" s="235">
        <f t="shared" si="203"/>
        <v>4</v>
      </c>
      <c r="P159" s="235">
        <f t="shared" si="204"/>
        <v>2</v>
      </c>
      <c r="Q159" s="235">
        <f t="shared" si="205"/>
        <v>3</v>
      </c>
      <c r="R159" s="235">
        <f t="shared" si="206"/>
        <v>0</v>
      </c>
      <c r="S159" s="235">
        <f t="shared" si="207"/>
        <v>1</v>
      </c>
      <c r="T159" s="235">
        <f t="shared" si="208"/>
        <v>1</v>
      </c>
      <c r="U159" s="235">
        <f t="shared" si="209"/>
        <v>0</v>
      </c>
      <c r="W159" s="16" t="s">
        <v>164</v>
      </c>
      <c r="X159" s="616">
        <f t="shared" si="169"/>
        <v>56</v>
      </c>
      <c r="Y159" s="616">
        <f t="shared" si="170"/>
        <v>42</v>
      </c>
      <c r="Z159" s="616">
        <f t="shared" si="171"/>
        <v>254</v>
      </c>
      <c r="AA159" s="616">
        <f t="shared" si="172"/>
        <v>275</v>
      </c>
      <c r="AB159" s="616">
        <f t="shared" si="173"/>
        <v>995</v>
      </c>
      <c r="AC159" s="616">
        <f t="shared" si="174"/>
        <v>969</v>
      </c>
      <c r="AD159" s="616">
        <f t="shared" si="175"/>
        <v>1115</v>
      </c>
      <c r="AE159" s="616">
        <f t="shared" si="176"/>
        <v>1024</v>
      </c>
      <c r="AF159" s="616">
        <f t="shared" si="177"/>
        <v>962</v>
      </c>
      <c r="AG159" s="616">
        <f t="shared" si="178"/>
        <v>839</v>
      </c>
      <c r="AH159" s="616">
        <f t="shared" si="179"/>
        <v>546</v>
      </c>
      <c r="AI159" s="616">
        <f t="shared" si="180"/>
        <v>455</v>
      </c>
      <c r="AJ159" s="616">
        <f t="shared" si="181"/>
        <v>263</v>
      </c>
      <c r="AK159" s="616">
        <f t="shared" si="182"/>
        <v>237</v>
      </c>
      <c r="AL159" s="616">
        <f t="shared" si="183"/>
        <v>117</v>
      </c>
      <c r="AM159" s="616">
        <f t="shared" si="184"/>
        <v>97</v>
      </c>
      <c r="AN159" s="616">
        <f t="shared" si="185"/>
        <v>40</v>
      </c>
      <c r="AO159" s="616">
        <f t="shared" si="186"/>
        <v>26</v>
      </c>
      <c r="AP159" s="616">
        <f t="shared" si="187"/>
        <v>7</v>
      </c>
      <c r="AQ159" s="616">
        <f t="shared" si="188"/>
        <v>7</v>
      </c>
      <c r="AR159" s="616">
        <f t="shared" si="189"/>
        <v>48</v>
      </c>
      <c r="AT159" s="16" t="s">
        <v>164</v>
      </c>
      <c r="AU159" s="13">
        <v>2</v>
      </c>
      <c r="AV159" s="13">
        <v>8</v>
      </c>
      <c r="AW159" s="13">
        <v>7</v>
      </c>
      <c r="AX159" s="13">
        <v>3</v>
      </c>
      <c r="AY159" s="13">
        <v>2</v>
      </c>
      <c r="AZ159" s="13">
        <v>4</v>
      </c>
      <c r="BA159" s="13">
        <v>3</v>
      </c>
      <c r="BB159" s="13">
        <v>4</v>
      </c>
      <c r="BC159" s="13">
        <v>5</v>
      </c>
      <c r="BD159" s="13">
        <v>4</v>
      </c>
      <c r="BE159" s="13">
        <v>5</v>
      </c>
      <c r="BF159" s="13">
        <v>8</v>
      </c>
      <c r="BG159" s="13">
        <v>10</v>
      </c>
      <c r="BH159" s="13">
        <v>9</v>
      </c>
      <c r="BI159" s="13">
        <v>22</v>
      </c>
      <c r="BJ159" s="13">
        <v>23</v>
      </c>
      <c r="BK159" s="13">
        <v>27</v>
      </c>
      <c r="BL159" s="13">
        <v>42</v>
      </c>
      <c r="BM159" s="13">
        <v>51</v>
      </c>
      <c r="BN159" s="13">
        <v>78</v>
      </c>
      <c r="BO159" s="13">
        <v>86</v>
      </c>
      <c r="BP159" s="13">
        <v>81</v>
      </c>
      <c r="BQ159" s="13">
        <v>73</v>
      </c>
      <c r="BR159" s="13">
        <v>96</v>
      </c>
      <c r="BS159" s="13">
        <v>119</v>
      </c>
      <c r="BT159" s="13">
        <v>94</v>
      </c>
      <c r="BU159" s="13">
        <v>116</v>
      </c>
      <c r="BV159" s="13">
        <v>95</v>
      </c>
      <c r="BW159" s="13">
        <v>101</v>
      </c>
      <c r="BX159" s="13">
        <v>108</v>
      </c>
      <c r="BY159" s="13">
        <v>100</v>
      </c>
      <c r="BZ159" s="13">
        <v>105</v>
      </c>
      <c r="CA159" s="13">
        <v>107</v>
      </c>
      <c r="CB159" s="13">
        <v>104</v>
      </c>
      <c r="CC159" s="13">
        <v>109</v>
      </c>
      <c r="CD159" s="13">
        <v>93</v>
      </c>
      <c r="CE159" s="13">
        <v>96</v>
      </c>
      <c r="CF159" s="13">
        <v>110</v>
      </c>
      <c r="CG159" s="13">
        <v>97</v>
      </c>
      <c r="CH159" s="13">
        <v>103</v>
      </c>
      <c r="CI159" s="13">
        <v>101</v>
      </c>
      <c r="CJ159" s="13">
        <v>81</v>
      </c>
      <c r="CK159" s="13">
        <v>103</v>
      </c>
      <c r="CL159" s="13">
        <v>90</v>
      </c>
      <c r="CM159" s="13">
        <v>82</v>
      </c>
      <c r="CN159" s="13">
        <v>77</v>
      </c>
      <c r="CO159" s="13">
        <v>78</v>
      </c>
      <c r="CP159" s="13">
        <v>76</v>
      </c>
      <c r="CQ159" s="13">
        <v>77</v>
      </c>
      <c r="CR159" s="13">
        <v>74</v>
      </c>
      <c r="CS159" s="13">
        <v>72</v>
      </c>
      <c r="CT159" s="13">
        <v>55</v>
      </c>
      <c r="CU159" s="13">
        <v>45</v>
      </c>
      <c r="CV159" s="13">
        <v>51</v>
      </c>
      <c r="CW159" s="13">
        <v>41</v>
      </c>
      <c r="CX159" s="13">
        <v>41</v>
      </c>
      <c r="CY159" s="13">
        <v>47</v>
      </c>
      <c r="CZ159" s="13">
        <v>35</v>
      </c>
      <c r="DA159" s="13">
        <v>37</v>
      </c>
      <c r="DB159" s="13">
        <v>31</v>
      </c>
      <c r="DC159" s="13">
        <v>37</v>
      </c>
      <c r="DD159" s="13">
        <v>28</v>
      </c>
      <c r="DE159" s="13">
        <v>22</v>
      </c>
      <c r="DF159" s="13">
        <v>24</v>
      </c>
      <c r="DG159" s="13">
        <v>17</v>
      </c>
      <c r="DH159" s="13">
        <v>26</v>
      </c>
      <c r="DI159" s="13">
        <v>20</v>
      </c>
      <c r="DJ159" s="13">
        <v>25</v>
      </c>
      <c r="DK159" s="13">
        <v>15</v>
      </c>
      <c r="DL159" s="13">
        <v>23</v>
      </c>
      <c r="DM159" s="13">
        <v>16</v>
      </c>
      <c r="DN159" s="13">
        <v>10</v>
      </c>
      <c r="DO159" s="13">
        <v>10</v>
      </c>
      <c r="DP159" s="13">
        <v>9</v>
      </c>
      <c r="DQ159" s="13">
        <v>8</v>
      </c>
      <c r="DR159" s="13">
        <v>16</v>
      </c>
      <c r="DS159" s="13">
        <v>6</v>
      </c>
      <c r="DT159" s="13">
        <v>9</v>
      </c>
      <c r="DU159" s="13">
        <v>4</v>
      </c>
      <c r="DV159" s="13">
        <v>9</v>
      </c>
      <c r="DW159" s="13">
        <v>1</v>
      </c>
      <c r="DX159" s="13">
        <v>3</v>
      </c>
      <c r="DY159" s="13">
        <v>5</v>
      </c>
      <c r="DZ159" s="13">
        <v>2</v>
      </c>
      <c r="EA159" s="13">
        <v>2</v>
      </c>
      <c r="EB159" s="13">
        <v>4</v>
      </c>
      <c r="EC159" s="13">
        <v>6</v>
      </c>
      <c r="ED159" s="13">
        <v>1</v>
      </c>
      <c r="EE159" s="13">
        <v>1</v>
      </c>
      <c r="EF159" s="13">
        <v>1</v>
      </c>
      <c r="EG159" s="13"/>
      <c r="EH159" s="13">
        <v>1</v>
      </c>
      <c r="EI159" s="13"/>
      <c r="EJ159" s="13"/>
      <c r="EK159" s="13">
        <v>2</v>
      </c>
      <c r="EL159" s="13"/>
      <c r="EM159" s="13"/>
      <c r="EN159" s="13">
        <v>2</v>
      </c>
      <c r="EO159" s="13">
        <v>1</v>
      </c>
      <c r="EP159" s="13"/>
      <c r="EQ159" s="13"/>
      <c r="ER159" s="13">
        <v>1</v>
      </c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57">
        <v>3971</v>
      </c>
      <c r="FD159" s="13">
        <v>3971</v>
      </c>
      <c r="FE159" s="16" t="s">
        <v>164</v>
      </c>
      <c r="FF159" s="13">
        <v>2</v>
      </c>
      <c r="FG159" s="13">
        <v>7</v>
      </c>
      <c r="FH159" s="13">
        <v>2</v>
      </c>
      <c r="FI159" s="13">
        <v>4</v>
      </c>
      <c r="FJ159" s="13">
        <v>8</v>
      </c>
      <c r="FK159" s="13"/>
      <c r="FL159" s="13">
        <v>13</v>
      </c>
      <c r="FM159" s="13">
        <v>4</v>
      </c>
      <c r="FN159" s="13">
        <v>8</v>
      </c>
      <c r="FO159" s="13">
        <v>8</v>
      </c>
      <c r="FP159" s="13">
        <v>11</v>
      </c>
      <c r="FQ159" s="13">
        <v>9</v>
      </c>
      <c r="FR159" s="13">
        <v>10</v>
      </c>
      <c r="FS159" s="13">
        <v>10</v>
      </c>
      <c r="FT159" s="13">
        <v>7</v>
      </c>
      <c r="FU159" s="13">
        <v>15</v>
      </c>
      <c r="FV159" s="13">
        <v>30</v>
      </c>
      <c r="FW159" s="13">
        <v>39</v>
      </c>
      <c r="FX159" s="13">
        <v>50</v>
      </c>
      <c r="FY159" s="13">
        <v>73</v>
      </c>
      <c r="FZ159" s="13">
        <v>64</v>
      </c>
      <c r="GA159" s="13">
        <v>92</v>
      </c>
      <c r="GB159" s="13">
        <v>87</v>
      </c>
      <c r="GC159" s="13">
        <v>88</v>
      </c>
      <c r="GD159" s="13">
        <v>113</v>
      </c>
      <c r="GE159" s="13">
        <v>96</v>
      </c>
      <c r="GF159" s="13">
        <v>111</v>
      </c>
      <c r="GG159" s="13">
        <v>114</v>
      </c>
      <c r="GH159" s="13">
        <v>104</v>
      </c>
      <c r="GI159" s="13">
        <v>126</v>
      </c>
      <c r="GJ159" s="13">
        <v>92</v>
      </c>
      <c r="GK159" s="13">
        <v>108</v>
      </c>
      <c r="GL159" s="13">
        <v>113</v>
      </c>
      <c r="GM159" s="13">
        <v>106</v>
      </c>
      <c r="GN159" s="13">
        <v>136</v>
      </c>
      <c r="GO159" s="13">
        <v>102</v>
      </c>
      <c r="GP159" s="13">
        <v>107</v>
      </c>
      <c r="GQ159" s="13">
        <v>92</v>
      </c>
      <c r="GR159" s="13">
        <v>136</v>
      </c>
      <c r="GS159" s="13">
        <v>123</v>
      </c>
      <c r="GT159" s="13">
        <v>123</v>
      </c>
      <c r="GU159" s="13">
        <v>108</v>
      </c>
      <c r="GV159" s="13">
        <v>110</v>
      </c>
      <c r="GW159" s="13">
        <v>88</v>
      </c>
      <c r="GX159" s="13">
        <v>98</v>
      </c>
      <c r="GY159" s="13">
        <v>96</v>
      </c>
      <c r="GZ159" s="13">
        <v>100</v>
      </c>
      <c r="HA159" s="13">
        <v>70</v>
      </c>
      <c r="HB159" s="13">
        <v>86</v>
      </c>
      <c r="HC159" s="13">
        <v>83</v>
      </c>
      <c r="HD159" s="13">
        <v>82</v>
      </c>
      <c r="HE159" s="13">
        <v>77</v>
      </c>
      <c r="HF159" s="13">
        <v>59</v>
      </c>
      <c r="HG159" s="13">
        <v>51</v>
      </c>
      <c r="HH159" s="13">
        <v>43</v>
      </c>
      <c r="HI159" s="13">
        <v>67</v>
      </c>
      <c r="HJ159" s="13">
        <v>53</v>
      </c>
      <c r="HK159" s="13">
        <v>27</v>
      </c>
      <c r="HL159" s="13">
        <v>43</v>
      </c>
      <c r="HM159" s="13">
        <v>44</v>
      </c>
      <c r="HN159" s="13">
        <v>28</v>
      </c>
      <c r="HO159" s="13">
        <v>30</v>
      </c>
      <c r="HP159" s="13">
        <v>28</v>
      </c>
      <c r="HQ159" s="13">
        <v>35</v>
      </c>
      <c r="HR159" s="13">
        <v>23</v>
      </c>
      <c r="HS159" s="13">
        <v>35</v>
      </c>
      <c r="HT159" s="13">
        <v>25</v>
      </c>
      <c r="HU159" s="13">
        <v>18</v>
      </c>
      <c r="HV159" s="13">
        <v>29</v>
      </c>
      <c r="HW159" s="13">
        <v>12</v>
      </c>
      <c r="HX159" s="13">
        <v>19</v>
      </c>
      <c r="HY159" s="13">
        <v>15</v>
      </c>
      <c r="HZ159" s="13">
        <v>11</v>
      </c>
      <c r="IA159" s="13">
        <v>15</v>
      </c>
      <c r="IB159" s="13">
        <v>17</v>
      </c>
      <c r="IC159" s="13">
        <v>11</v>
      </c>
      <c r="ID159" s="13">
        <v>9</v>
      </c>
      <c r="IE159" s="13">
        <v>8</v>
      </c>
      <c r="IF159" s="13">
        <v>3</v>
      </c>
      <c r="IG159" s="13">
        <v>9</v>
      </c>
      <c r="IH159" s="13">
        <v>5</v>
      </c>
      <c r="II159" s="13">
        <v>5</v>
      </c>
      <c r="IJ159" s="13">
        <v>2</v>
      </c>
      <c r="IK159" s="13">
        <v>5</v>
      </c>
      <c r="IL159" s="13">
        <v>6</v>
      </c>
      <c r="IM159" s="13">
        <v>5</v>
      </c>
      <c r="IN159" s="13">
        <v>2</v>
      </c>
      <c r="IO159" s="13">
        <v>4</v>
      </c>
      <c r="IP159" s="13">
        <v>4</v>
      </c>
      <c r="IQ159" s="13">
        <v>2</v>
      </c>
      <c r="IR159" s="13">
        <v>1</v>
      </c>
      <c r="IS159" s="13">
        <v>4</v>
      </c>
      <c r="IT159" s="13"/>
      <c r="IU159" s="13"/>
      <c r="IV159" s="13"/>
      <c r="IW159" s="13">
        <v>1</v>
      </c>
      <c r="IX159" s="13"/>
      <c r="IY159" s="13">
        <v>1</v>
      </c>
      <c r="IZ159" s="13"/>
      <c r="JA159" s="13"/>
      <c r="JB159" s="13"/>
      <c r="JC159" s="13"/>
      <c r="JD159" s="13"/>
      <c r="JE159" s="13"/>
      <c r="JF159" s="13"/>
      <c r="JG159" s="13"/>
      <c r="JH159" s="13"/>
      <c r="JI159" s="57">
        <v>4355</v>
      </c>
      <c r="JJ159" s="13">
        <v>2</v>
      </c>
      <c r="JK159" s="13">
        <v>7</v>
      </c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>
        <v>1</v>
      </c>
      <c r="JW159" s="13">
        <v>1</v>
      </c>
      <c r="JX159" s="13"/>
      <c r="JY159" s="13"/>
      <c r="JZ159" s="13"/>
      <c r="KA159" s="13">
        <v>1</v>
      </c>
      <c r="KB159" s="13">
        <v>1</v>
      </c>
      <c r="KC159" s="13">
        <v>1</v>
      </c>
      <c r="KD159" s="13">
        <v>2</v>
      </c>
      <c r="KE159" s="13">
        <v>1</v>
      </c>
      <c r="KF159" s="13"/>
      <c r="KG159" s="13"/>
      <c r="KH159" s="13">
        <v>1</v>
      </c>
      <c r="KI159" s="13">
        <v>1</v>
      </c>
      <c r="KJ159" s="13">
        <v>2</v>
      </c>
      <c r="KK159" s="13"/>
      <c r="KL159" s="13"/>
      <c r="KM159" s="13">
        <v>2</v>
      </c>
      <c r="KN159" s="13">
        <v>1</v>
      </c>
      <c r="KO159" s="13"/>
      <c r="KP159" s="13">
        <v>1</v>
      </c>
      <c r="KQ159" s="13">
        <v>3</v>
      </c>
      <c r="KR159" s="13">
        <v>2</v>
      </c>
      <c r="KS159" s="13">
        <v>2</v>
      </c>
      <c r="KT159" s="13"/>
      <c r="KU159" s="13"/>
      <c r="KV159" s="13"/>
      <c r="KW159" s="13"/>
      <c r="KX159" s="13"/>
      <c r="KY159" s="13">
        <v>2</v>
      </c>
      <c r="KZ159" s="13"/>
      <c r="LA159" s="13">
        <v>2</v>
      </c>
      <c r="LB159" s="13"/>
      <c r="LC159" s="13">
        <v>3</v>
      </c>
      <c r="LD159" s="13"/>
      <c r="LE159" s="13">
        <v>1</v>
      </c>
      <c r="LF159" s="13"/>
      <c r="LG159" s="13"/>
      <c r="LH159" s="13"/>
      <c r="LI159" s="13"/>
      <c r="LJ159" s="13"/>
      <c r="LK159" s="13">
        <v>1</v>
      </c>
      <c r="LL159" s="13"/>
      <c r="LM159" s="13">
        <v>1</v>
      </c>
      <c r="LN159" s="13"/>
      <c r="LO159" s="13">
        <v>1</v>
      </c>
      <c r="LP159" s="13"/>
      <c r="LQ159" s="13">
        <v>1</v>
      </c>
      <c r="LR159" s="13"/>
      <c r="LS159" s="13"/>
      <c r="LT159" s="13"/>
      <c r="LU159" s="13"/>
      <c r="LV159" s="13"/>
      <c r="LW159" s="13"/>
      <c r="LX159" s="13"/>
      <c r="LY159" s="13">
        <v>1</v>
      </c>
      <c r="LZ159" s="13"/>
      <c r="MA159" s="13">
        <v>1</v>
      </c>
      <c r="MB159" s="13"/>
      <c r="MC159" s="13"/>
      <c r="MD159" s="13"/>
      <c r="ME159" s="13"/>
      <c r="MF159" s="13"/>
      <c r="MG159" s="13"/>
      <c r="MH159" s="13"/>
      <c r="MI159" s="13"/>
      <c r="MJ159" s="13">
        <v>1</v>
      </c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>
        <v>1</v>
      </c>
      <c r="NN159" s="57">
        <v>48</v>
      </c>
      <c r="NO159" s="13">
        <v>4403</v>
      </c>
    </row>
    <row r="160" spans="1:379">
      <c r="A160" s="8" t="s">
        <v>170</v>
      </c>
      <c r="B160" s="235">
        <f t="shared" si="190"/>
        <v>27</v>
      </c>
      <c r="C160" s="235">
        <f t="shared" si="191"/>
        <v>38</v>
      </c>
      <c r="D160" s="235">
        <f t="shared" si="192"/>
        <v>78</v>
      </c>
      <c r="E160" s="235">
        <f t="shared" si="193"/>
        <v>88</v>
      </c>
      <c r="F160" s="235">
        <f t="shared" si="194"/>
        <v>120</v>
      </c>
      <c r="G160" s="235">
        <f t="shared" si="195"/>
        <v>153</v>
      </c>
      <c r="H160" s="235">
        <f t="shared" si="196"/>
        <v>153</v>
      </c>
      <c r="I160" s="235">
        <f t="shared" si="197"/>
        <v>171</v>
      </c>
      <c r="J160" s="235">
        <f t="shared" si="198"/>
        <v>153</v>
      </c>
      <c r="K160" s="235">
        <f t="shared" si="199"/>
        <v>157</v>
      </c>
      <c r="L160" s="235">
        <f t="shared" si="200"/>
        <v>98</v>
      </c>
      <c r="M160" s="235">
        <f t="shared" si="201"/>
        <v>118</v>
      </c>
      <c r="N160" s="235">
        <f t="shared" si="202"/>
        <v>65</v>
      </c>
      <c r="O160" s="235">
        <f t="shared" si="203"/>
        <v>66</v>
      </c>
      <c r="P160" s="235">
        <f t="shared" si="204"/>
        <v>33</v>
      </c>
      <c r="Q160" s="235">
        <f t="shared" si="205"/>
        <v>36</v>
      </c>
      <c r="R160" s="235">
        <f t="shared" si="206"/>
        <v>21</v>
      </c>
      <c r="S160" s="235">
        <f t="shared" si="207"/>
        <v>16</v>
      </c>
      <c r="T160" s="235">
        <f t="shared" si="208"/>
        <v>2</v>
      </c>
      <c r="U160" s="235">
        <f t="shared" si="209"/>
        <v>1</v>
      </c>
      <c r="W160" s="16" t="s">
        <v>270</v>
      </c>
      <c r="X160" s="616">
        <f t="shared" si="169"/>
        <v>102</v>
      </c>
      <c r="Y160" s="616">
        <f t="shared" si="170"/>
        <v>115</v>
      </c>
      <c r="Z160" s="616">
        <f t="shared" si="171"/>
        <v>116</v>
      </c>
      <c r="AA160" s="616">
        <f t="shared" si="172"/>
        <v>137</v>
      </c>
      <c r="AB160" s="616">
        <f t="shared" si="173"/>
        <v>575</v>
      </c>
      <c r="AC160" s="616">
        <f t="shared" si="174"/>
        <v>828</v>
      </c>
      <c r="AD160" s="616">
        <f t="shared" si="175"/>
        <v>833</v>
      </c>
      <c r="AE160" s="616">
        <f t="shared" si="176"/>
        <v>1128</v>
      </c>
      <c r="AF160" s="616">
        <f t="shared" si="177"/>
        <v>504</v>
      </c>
      <c r="AG160" s="616">
        <f t="shared" si="178"/>
        <v>682</v>
      </c>
      <c r="AH160" s="616">
        <f t="shared" si="179"/>
        <v>294</v>
      </c>
      <c r="AI160" s="616">
        <f t="shared" si="180"/>
        <v>368</v>
      </c>
      <c r="AJ160" s="616">
        <f t="shared" si="181"/>
        <v>192</v>
      </c>
      <c r="AK160" s="616">
        <f t="shared" si="182"/>
        <v>178</v>
      </c>
      <c r="AL160" s="616">
        <f t="shared" si="183"/>
        <v>102</v>
      </c>
      <c r="AM160" s="616">
        <f t="shared" si="184"/>
        <v>70</v>
      </c>
      <c r="AN160" s="616">
        <f t="shared" si="185"/>
        <v>28</v>
      </c>
      <c r="AO160" s="616">
        <f t="shared" si="186"/>
        <v>61</v>
      </c>
      <c r="AP160" s="616">
        <f t="shared" si="187"/>
        <v>11</v>
      </c>
      <c r="AQ160" s="616">
        <f t="shared" si="188"/>
        <v>25</v>
      </c>
      <c r="AR160" s="616">
        <f t="shared" si="189"/>
        <v>133</v>
      </c>
      <c r="AT160" s="16" t="s">
        <v>283</v>
      </c>
      <c r="AU160" s="13">
        <v>1</v>
      </c>
      <c r="AV160" s="13">
        <v>22</v>
      </c>
      <c r="AW160" s="13">
        <v>17</v>
      </c>
      <c r="AX160" s="13">
        <v>16</v>
      </c>
      <c r="AY160" s="13">
        <v>6</v>
      </c>
      <c r="AZ160" s="13">
        <v>15</v>
      </c>
      <c r="BA160" s="13">
        <v>16</v>
      </c>
      <c r="BB160" s="13">
        <v>12</v>
      </c>
      <c r="BC160" s="13">
        <v>3</v>
      </c>
      <c r="BD160" s="13">
        <v>7</v>
      </c>
      <c r="BE160" s="13">
        <v>5</v>
      </c>
      <c r="BF160" s="13">
        <v>4</v>
      </c>
      <c r="BG160" s="13">
        <v>9</v>
      </c>
      <c r="BH160" s="13">
        <v>6</v>
      </c>
      <c r="BI160" s="13">
        <v>8</v>
      </c>
      <c r="BJ160" s="13">
        <v>9</v>
      </c>
      <c r="BK160" s="13">
        <v>33</v>
      </c>
      <c r="BL160" s="13">
        <v>20</v>
      </c>
      <c r="BM160" s="13">
        <v>20</v>
      </c>
      <c r="BN160" s="13">
        <v>23</v>
      </c>
      <c r="BO160" s="13">
        <v>35</v>
      </c>
      <c r="BP160" s="13">
        <v>51</v>
      </c>
      <c r="BQ160" s="13">
        <v>49</v>
      </c>
      <c r="BR160" s="13">
        <v>65</v>
      </c>
      <c r="BS160" s="13">
        <v>77</v>
      </c>
      <c r="BT160" s="13">
        <v>81</v>
      </c>
      <c r="BU160" s="13">
        <v>84</v>
      </c>
      <c r="BV160" s="13">
        <v>110</v>
      </c>
      <c r="BW160" s="13">
        <v>133</v>
      </c>
      <c r="BX160" s="13">
        <v>143</v>
      </c>
      <c r="BY160" s="13">
        <v>136</v>
      </c>
      <c r="BZ160" s="13">
        <v>128</v>
      </c>
      <c r="CA160" s="13">
        <v>108</v>
      </c>
      <c r="CB160" s="13">
        <v>128</v>
      </c>
      <c r="CC160" s="13">
        <v>109</v>
      </c>
      <c r="CD160" s="13">
        <v>112</v>
      </c>
      <c r="CE160" s="13">
        <v>111</v>
      </c>
      <c r="CF160" s="13">
        <v>103</v>
      </c>
      <c r="CG160" s="13">
        <v>100</v>
      </c>
      <c r="CH160" s="13">
        <v>93</v>
      </c>
      <c r="CI160" s="13">
        <v>82</v>
      </c>
      <c r="CJ160" s="13">
        <v>83</v>
      </c>
      <c r="CK160" s="13">
        <v>81</v>
      </c>
      <c r="CL160" s="13">
        <v>68</v>
      </c>
      <c r="CM160" s="13">
        <v>73</v>
      </c>
      <c r="CN160" s="13">
        <v>59</v>
      </c>
      <c r="CO160" s="13">
        <v>70</v>
      </c>
      <c r="CP160" s="13">
        <v>57</v>
      </c>
      <c r="CQ160" s="13">
        <v>51</v>
      </c>
      <c r="CR160" s="13">
        <v>58</v>
      </c>
      <c r="CS160" s="13">
        <v>51</v>
      </c>
      <c r="CT160" s="13">
        <v>42</v>
      </c>
      <c r="CU160" s="13">
        <v>48</v>
      </c>
      <c r="CV160" s="13">
        <v>33</v>
      </c>
      <c r="CW160" s="13">
        <v>38</v>
      </c>
      <c r="CX160" s="13">
        <v>41</v>
      </c>
      <c r="CY160" s="13">
        <v>31</v>
      </c>
      <c r="CZ160" s="13">
        <v>23</v>
      </c>
      <c r="DA160" s="13">
        <v>31</v>
      </c>
      <c r="DB160" s="13">
        <v>30</v>
      </c>
      <c r="DC160" s="13">
        <v>30</v>
      </c>
      <c r="DD160" s="13">
        <v>29</v>
      </c>
      <c r="DE160" s="13">
        <v>17</v>
      </c>
      <c r="DF160" s="13">
        <v>17</v>
      </c>
      <c r="DG160" s="13">
        <v>11</v>
      </c>
      <c r="DH160" s="13">
        <v>25</v>
      </c>
      <c r="DI160" s="13">
        <v>13</v>
      </c>
      <c r="DJ160" s="13">
        <v>14</v>
      </c>
      <c r="DK160" s="13">
        <v>6</v>
      </c>
      <c r="DL160" s="13">
        <v>16</v>
      </c>
      <c r="DM160" s="13">
        <v>12</v>
      </c>
      <c r="DN160" s="13">
        <v>5</v>
      </c>
      <c r="DO160" s="13">
        <v>7</v>
      </c>
      <c r="DP160" s="13">
        <v>7</v>
      </c>
      <c r="DQ160" s="13">
        <v>2</v>
      </c>
      <c r="DR160" s="13">
        <v>7</v>
      </c>
      <c r="DS160" s="13">
        <v>12</v>
      </c>
      <c r="DT160" s="13">
        <v>7</v>
      </c>
      <c r="DU160" s="13">
        <v>8</v>
      </c>
      <c r="DV160" s="13">
        <v>3</v>
      </c>
      <c r="DW160" s="13">
        <v>7</v>
      </c>
      <c r="DX160" s="13">
        <v>11</v>
      </c>
      <c r="DY160" s="13">
        <v>6</v>
      </c>
      <c r="DZ160" s="13">
        <v>1</v>
      </c>
      <c r="EA160" s="13">
        <v>7</v>
      </c>
      <c r="EB160" s="13">
        <v>7</v>
      </c>
      <c r="EC160" s="13">
        <v>5</v>
      </c>
      <c r="ED160" s="13"/>
      <c r="EE160" s="13">
        <v>7</v>
      </c>
      <c r="EF160" s="13">
        <v>10</v>
      </c>
      <c r="EG160" s="13">
        <v>7</v>
      </c>
      <c r="EH160" s="13">
        <v>7</v>
      </c>
      <c r="EI160" s="13">
        <v>1</v>
      </c>
      <c r="EJ160" s="13">
        <v>3</v>
      </c>
      <c r="EK160" s="13">
        <v>1</v>
      </c>
      <c r="EL160" s="13">
        <v>1</v>
      </c>
      <c r="EM160" s="13">
        <v>2</v>
      </c>
      <c r="EN160" s="13">
        <v>1</v>
      </c>
      <c r="EO160" s="13">
        <v>1</v>
      </c>
      <c r="EP160" s="13">
        <v>1</v>
      </c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>
        <v>1</v>
      </c>
      <c r="FC160" s="57">
        <v>3593</v>
      </c>
      <c r="FD160" s="13">
        <v>3593</v>
      </c>
      <c r="FE160" s="16" t="s">
        <v>283</v>
      </c>
      <c r="FF160" s="13">
        <v>2</v>
      </c>
      <c r="FG160" s="13">
        <v>17</v>
      </c>
      <c r="FH160" s="13">
        <v>21</v>
      </c>
      <c r="FI160" s="13">
        <v>16</v>
      </c>
      <c r="FJ160" s="13">
        <v>7</v>
      </c>
      <c r="FK160" s="13">
        <v>6</v>
      </c>
      <c r="FL160" s="13">
        <v>14</v>
      </c>
      <c r="FM160" s="13">
        <v>9</v>
      </c>
      <c r="FN160" s="13">
        <v>9</v>
      </c>
      <c r="FO160" s="13">
        <v>1</v>
      </c>
      <c r="FP160" s="13"/>
      <c r="FQ160" s="13">
        <v>6</v>
      </c>
      <c r="FR160" s="13">
        <v>11</v>
      </c>
      <c r="FS160" s="13">
        <v>12</v>
      </c>
      <c r="FT160" s="13">
        <v>3</v>
      </c>
      <c r="FU160" s="13">
        <v>18</v>
      </c>
      <c r="FV160" s="13">
        <v>18</v>
      </c>
      <c r="FW160" s="13">
        <v>7</v>
      </c>
      <c r="FX160" s="13">
        <v>20</v>
      </c>
      <c r="FY160" s="13">
        <v>21</v>
      </c>
      <c r="FZ160" s="13">
        <v>29</v>
      </c>
      <c r="GA160" s="13">
        <v>40</v>
      </c>
      <c r="GB160" s="13">
        <v>34</v>
      </c>
      <c r="GC160" s="13">
        <v>47</v>
      </c>
      <c r="GD160" s="13">
        <v>57</v>
      </c>
      <c r="GE160" s="13">
        <v>59</v>
      </c>
      <c r="GF160" s="13">
        <v>60</v>
      </c>
      <c r="GG160" s="13">
        <v>76</v>
      </c>
      <c r="GH160" s="13">
        <v>96</v>
      </c>
      <c r="GI160" s="13">
        <v>77</v>
      </c>
      <c r="GJ160" s="13">
        <v>92</v>
      </c>
      <c r="GK160" s="13">
        <v>105</v>
      </c>
      <c r="GL160" s="13">
        <v>96</v>
      </c>
      <c r="GM160" s="13">
        <v>76</v>
      </c>
      <c r="GN160" s="13">
        <v>82</v>
      </c>
      <c r="GO160" s="13">
        <v>82</v>
      </c>
      <c r="GP160" s="13">
        <v>76</v>
      </c>
      <c r="GQ160" s="13">
        <v>76</v>
      </c>
      <c r="GR160" s="13">
        <v>82</v>
      </c>
      <c r="GS160" s="13">
        <v>66</v>
      </c>
      <c r="GT160" s="13">
        <v>73</v>
      </c>
      <c r="GU160" s="13">
        <v>55</v>
      </c>
      <c r="GV160" s="13">
        <v>60</v>
      </c>
      <c r="GW160" s="13">
        <v>57</v>
      </c>
      <c r="GX160" s="13">
        <v>42</v>
      </c>
      <c r="GY160" s="13">
        <v>44</v>
      </c>
      <c r="GZ160" s="13">
        <v>50</v>
      </c>
      <c r="HA160" s="13">
        <v>46</v>
      </c>
      <c r="HB160" s="13">
        <v>34</v>
      </c>
      <c r="HC160" s="13">
        <v>43</v>
      </c>
      <c r="HD160" s="13">
        <v>43</v>
      </c>
      <c r="HE160" s="13">
        <v>33</v>
      </c>
      <c r="HF160" s="13">
        <v>33</v>
      </c>
      <c r="HG160" s="13">
        <v>30</v>
      </c>
      <c r="HH160" s="13">
        <v>18</v>
      </c>
      <c r="HI160" s="13">
        <v>28</v>
      </c>
      <c r="HJ160" s="13">
        <v>28</v>
      </c>
      <c r="HK160" s="13">
        <v>25</v>
      </c>
      <c r="HL160" s="13">
        <v>29</v>
      </c>
      <c r="HM160" s="13">
        <v>27</v>
      </c>
      <c r="HN160" s="13">
        <v>24</v>
      </c>
      <c r="HO160" s="13">
        <v>18</v>
      </c>
      <c r="HP160" s="13">
        <v>19</v>
      </c>
      <c r="HQ160" s="13">
        <v>29</v>
      </c>
      <c r="HR160" s="13">
        <v>22</v>
      </c>
      <c r="HS160" s="13">
        <v>24</v>
      </c>
      <c r="HT160" s="13">
        <v>18</v>
      </c>
      <c r="HU160" s="13">
        <v>11</v>
      </c>
      <c r="HV160" s="13">
        <v>18</v>
      </c>
      <c r="HW160" s="13">
        <v>9</v>
      </c>
      <c r="HX160" s="13">
        <v>13</v>
      </c>
      <c r="HY160" s="13">
        <v>16</v>
      </c>
      <c r="HZ160" s="13">
        <v>23</v>
      </c>
      <c r="IA160" s="13">
        <v>8</v>
      </c>
      <c r="IB160" s="13">
        <v>10</v>
      </c>
      <c r="IC160" s="13">
        <v>7</v>
      </c>
      <c r="ID160" s="13">
        <v>7</v>
      </c>
      <c r="IE160" s="13">
        <v>6</v>
      </c>
      <c r="IF160" s="13">
        <v>3</v>
      </c>
      <c r="IG160" s="13">
        <v>9</v>
      </c>
      <c r="IH160" s="13">
        <v>5</v>
      </c>
      <c r="II160" s="13">
        <v>3</v>
      </c>
      <c r="IJ160" s="13">
        <v>7</v>
      </c>
      <c r="IK160" s="13">
        <v>3</v>
      </c>
      <c r="IL160" s="13">
        <v>1</v>
      </c>
      <c r="IM160" s="13">
        <v>3</v>
      </c>
      <c r="IN160" s="13">
        <v>3</v>
      </c>
      <c r="IO160" s="13">
        <v>1</v>
      </c>
      <c r="IP160" s="13">
        <v>2</v>
      </c>
      <c r="IQ160" s="13"/>
      <c r="IR160" s="13">
        <v>3</v>
      </c>
      <c r="IS160" s="13">
        <v>1</v>
      </c>
      <c r="IT160" s="13">
        <v>1</v>
      </c>
      <c r="IU160" s="13">
        <v>2</v>
      </c>
      <c r="IV160" s="13"/>
      <c r="IW160" s="13">
        <v>1</v>
      </c>
      <c r="IX160" s="13"/>
      <c r="IY160" s="13">
        <v>1</v>
      </c>
      <c r="IZ160" s="13"/>
      <c r="JA160" s="13"/>
      <c r="JB160" s="13">
        <v>1</v>
      </c>
      <c r="JC160" s="13"/>
      <c r="JD160" s="13">
        <v>1</v>
      </c>
      <c r="JE160" s="13"/>
      <c r="JF160" s="13"/>
      <c r="JG160" s="13"/>
      <c r="JH160" s="13">
        <v>2</v>
      </c>
      <c r="JI160" s="57">
        <v>2759</v>
      </c>
      <c r="JJ160" s="13">
        <v>1</v>
      </c>
      <c r="JK160" s="13">
        <v>2</v>
      </c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>
        <v>2</v>
      </c>
      <c r="KB160" s="13">
        <v>1</v>
      </c>
      <c r="KC160" s="13"/>
      <c r="KD160" s="13">
        <v>1</v>
      </c>
      <c r="KE160" s="13">
        <v>2</v>
      </c>
      <c r="KF160" s="13">
        <v>2</v>
      </c>
      <c r="KG160" s="13">
        <v>3</v>
      </c>
      <c r="KH160" s="13">
        <v>1</v>
      </c>
      <c r="KI160" s="13">
        <v>8</v>
      </c>
      <c r="KJ160" s="13">
        <v>1</v>
      </c>
      <c r="KK160" s="13">
        <v>4</v>
      </c>
      <c r="KL160" s="13">
        <v>1</v>
      </c>
      <c r="KM160" s="13">
        <v>3</v>
      </c>
      <c r="KN160" s="13">
        <v>2</v>
      </c>
      <c r="KO160" s="13">
        <v>4</v>
      </c>
      <c r="KP160" s="13">
        <v>4</v>
      </c>
      <c r="KQ160" s="13">
        <v>4</v>
      </c>
      <c r="KR160" s="13">
        <v>2</v>
      </c>
      <c r="KS160" s="13">
        <v>2</v>
      </c>
      <c r="KT160" s="13">
        <v>2</v>
      </c>
      <c r="KU160" s="13"/>
      <c r="KV160" s="13">
        <v>2</v>
      </c>
      <c r="KW160" s="13">
        <v>1</v>
      </c>
      <c r="KX160" s="13">
        <v>4</v>
      </c>
      <c r="KY160" s="13">
        <v>1</v>
      </c>
      <c r="KZ160" s="13">
        <v>2</v>
      </c>
      <c r="LA160" s="13">
        <v>5</v>
      </c>
      <c r="LB160" s="13">
        <v>4</v>
      </c>
      <c r="LC160" s="13"/>
      <c r="LD160" s="13">
        <v>3</v>
      </c>
      <c r="LE160" s="13">
        <v>3</v>
      </c>
      <c r="LF160" s="13">
        <v>2</v>
      </c>
      <c r="LG160" s="13">
        <v>1</v>
      </c>
      <c r="LH160" s="13">
        <v>2</v>
      </c>
      <c r="LI160" s="13"/>
      <c r="LJ160" s="13">
        <v>3</v>
      </c>
      <c r="LK160" s="13"/>
      <c r="LL160" s="13">
        <v>2</v>
      </c>
      <c r="LM160" s="13"/>
      <c r="LN160" s="13">
        <v>2</v>
      </c>
      <c r="LO160" s="13">
        <v>2</v>
      </c>
      <c r="LP160" s="13">
        <v>1</v>
      </c>
      <c r="LQ160" s="13">
        <v>1</v>
      </c>
      <c r="LR160" s="13">
        <v>1</v>
      </c>
      <c r="LS160" s="13">
        <v>1</v>
      </c>
      <c r="LT160" s="13">
        <v>1</v>
      </c>
      <c r="LU160" s="13">
        <v>1</v>
      </c>
      <c r="LV160" s="13">
        <v>3</v>
      </c>
      <c r="LW160" s="13">
        <v>1</v>
      </c>
      <c r="LX160" s="13"/>
      <c r="LY160" s="13"/>
      <c r="LZ160" s="13">
        <v>1</v>
      </c>
      <c r="MA160" s="13">
        <v>3</v>
      </c>
      <c r="MB160" s="13">
        <v>1</v>
      </c>
      <c r="MC160" s="13">
        <v>1</v>
      </c>
      <c r="MD160" s="13"/>
      <c r="ME160" s="13"/>
      <c r="MF160" s="13">
        <v>2</v>
      </c>
      <c r="MG160" s="13">
        <v>1</v>
      </c>
      <c r="MH160" s="13"/>
      <c r="MI160" s="13"/>
      <c r="MJ160" s="13"/>
      <c r="MK160" s="13">
        <v>2</v>
      </c>
      <c r="ML160" s="13"/>
      <c r="MM160" s="13"/>
      <c r="MN160" s="13">
        <v>1</v>
      </c>
      <c r="MO160" s="13"/>
      <c r="MP160" s="13">
        <v>1</v>
      </c>
      <c r="MQ160" s="13"/>
      <c r="MR160" s="13"/>
      <c r="MS160" s="13"/>
      <c r="MT160" s="13">
        <v>2</v>
      </c>
      <c r="MU160" s="13"/>
      <c r="MV160" s="13"/>
      <c r="MW160" s="13"/>
      <c r="MX160" s="13"/>
      <c r="MY160" s="13"/>
      <c r="MZ160" s="13"/>
      <c r="NA160" s="13"/>
      <c r="NB160" s="13"/>
      <c r="NC160" s="13">
        <v>1</v>
      </c>
      <c r="ND160" s="13"/>
      <c r="NE160" s="13"/>
      <c r="NF160" s="13"/>
      <c r="NG160" s="13"/>
      <c r="NH160" s="13"/>
      <c r="NI160" s="13"/>
      <c r="NJ160" s="13"/>
      <c r="NK160" s="13"/>
      <c r="NL160" s="13"/>
      <c r="NM160" s="13">
        <v>13</v>
      </c>
      <c r="NN160" s="57">
        <v>130</v>
      </c>
      <c r="NO160" s="13">
        <v>2889</v>
      </c>
    </row>
    <row r="161" spans="1:379">
      <c r="A161" s="8" t="s">
        <v>171</v>
      </c>
      <c r="B161" s="235">
        <f t="shared" si="190"/>
        <v>338</v>
      </c>
      <c r="C161" s="235">
        <f t="shared" si="191"/>
        <v>306</v>
      </c>
      <c r="D161" s="235">
        <f t="shared" si="192"/>
        <v>501</v>
      </c>
      <c r="E161" s="235">
        <f t="shared" si="193"/>
        <v>527</v>
      </c>
      <c r="F161" s="235">
        <f t="shared" si="194"/>
        <v>611</v>
      </c>
      <c r="G161" s="235">
        <f t="shared" si="195"/>
        <v>763</v>
      </c>
      <c r="H161" s="235">
        <f t="shared" si="196"/>
        <v>641</v>
      </c>
      <c r="I161" s="235">
        <f t="shared" si="197"/>
        <v>797</v>
      </c>
      <c r="J161" s="235">
        <f t="shared" si="198"/>
        <v>591</v>
      </c>
      <c r="K161" s="235">
        <f t="shared" si="199"/>
        <v>635</v>
      </c>
      <c r="L161" s="235">
        <f t="shared" si="200"/>
        <v>451</v>
      </c>
      <c r="M161" s="235">
        <f t="shared" si="201"/>
        <v>494</v>
      </c>
      <c r="N161" s="235">
        <f t="shared" si="202"/>
        <v>306</v>
      </c>
      <c r="O161" s="235">
        <f t="shared" si="203"/>
        <v>296</v>
      </c>
      <c r="P161" s="235">
        <f t="shared" si="204"/>
        <v>157</v>
      </c>
      <c r="Q161" s="235">
        <f t="shared" si="205"/>
        <v>191</v>
      </c>
      <c r="R161" s="235">
        <f t="shared" si="206"/>
        <v>77</v>
      </c>
      <c r="S161" s="235">
        <f t="shared" si="207"/>
        <v>104</v>
      </c>
      <c r="T161" s="235">
        <f t="shared" si="208"/>
        <v>6</v>
      </c>
      <c r="U161" s="235">
        <f t="shared" si="209"/>
        <v>32</v>
      </c>
      <c r="W161" s="16" t="s">
        <v>165</v>
      </c>
      <c r="X161" s="616">
        <f t="shared" si="169"/>
        <v>25</v>
      </c>
      <c r="Y161" s="616">
        <f t="shared" si="170"/>
        <v>30</v>
      </c>
      <c r="Z161" s="616">
        <f t="shared" si="171"/>
        <v>88</v>
      </c>
      <c r="AA161" s="616">
        <f t="shared" si="172"/>
        <v>91</v>
      </c>
      <c r="AB161" s="616">
        <f t="shared" si="173"/>
        <v>165</v>
      </c>
      <c r="AC161" s="616">
        <f t="shared" si="174"/>
        <v>201</v>
      </c>
      <c r="AD161" s="616">
        <f t="shared" si="175"/>
        <v>166</v>
      </c>
      <c r="AE161" s="616">
        <f t="shared" si="176"/>
        <v>179</v>
      </c>
      <c r="AF161" s="616">
        <f t="shared" si="177"/>
        <v>142</v>
      </c>
      <c r="AG161" s="616">
        <f t="shared" si="178"/>
        <v>130</v>
      </c>
      <c r="AH161" s="616">
        <f t="shared" si="179"/>
        <v>89</v>
      </c>
      <c r="AI161" s="616">
        <f t="shared" si="180"/>
        <v>82</v>
      </c>
      <c r="AJ161" s="616">
        <f t="shared" si="181"/>
        <v>35</v>
      </c>
      <c r="AK161" s="616">
        <f t="shared" si="182"/>
        <v>40</v>
      </c>
      <c r="AL161" s="616">
        <f t="shared" si="183"/>
        <v>31</v>
      </c>
      <c r="AM161" s="616">
        <f t="shared" si="184"/>
        <v>30</v>
      </c>
      <c r="AN161" s="616">
        <f t="shared" si="185"/>
        <v>14</v>
      </c>
      <c r="AO161" s="616">
        <f t="shared" si="186"/>
        <v>16</v>
      </c>
      <c r="AP161" s="616">
        <f t="shared" si="187"/>
        <v>2</v>
      </c>
      <c r="AQ161" s="616">
        <f t="shared" si="188"/>
        <v>5</v>
      </c>
      <c r="AR161" s="616">
        <f t="shared" si="189"/>
        <v>10</v>
      </c>
      <c r="AT161" s="16" t="s">
        <v>165</v>
      </c>
      <c r="AU161" s="13">
        <v>1</v>
      </c>
      <c r="AV161" s="13">
        <v>3</v>
      </c>
      <c r="AW161" s="13">
        <v>4</v>
      </c>
      <c r="AX161" s="13">
        <v>2</v>
      </c>
      <c r="AY161" s="13">
        <v>4</v>
      </c>
      <c r="AZ161" s="13">
        <v>5</v>
      </c>
      <c r="BA161" s="13">
        <v>2</v>
      </c>
      <c r="BB161" s="13">
        <v>4</v>
      </c>
      <c r="BC161" s="13">
        <v>1</v>
      </c>
      <c r="BD161" s="13">
        <v>4</v>
      </c>
      <c r="BE161" s="13">
        <v>3</v>
      </c>
      <c r="BF161" s="13">
        <v>6</v>
      </c>
      <c r="BG161" s="13">
        <v>5</v>
      </c>
      <c r="BH161" s="13">
        <v>2</v>
      </c>
      <c r="BI161" s="13">
        <v>6</v>
      </c>
      <c r="BJ161" s="13">
        <v>11</v>
      </c>
      <c r="BK161" s="13">
        <v>9</v>
      </c>
      <c r="BL161" s="13">
        <v>12</v>
      </c>
      <c r="BM161" s="13">
        <v>27</v>
      </c>
      <c r="BN161" s="13">
        <v>10</v>
      </c>
      <c r="BO161" s="13">
        <v>22</v>
      </c>
      <c r="BP161" s="13">
        <v>8</v>
      </c>
      <c r="BQ161" s="13">
        <v>15</v>
      </c>
      <c r="BR161" s="13">
        <v>21</v>
      </c>
      <c r="BS161" s="13">
        <v>24</v>
      </c>
      <c r="BT161" s="13">
        <v>18</v>
      </c>
      <c r="BU161" s="13">
        <v>28</v>
      </c>
      <c r="BV161" s="13">
        <v>24</v>
      </c>
      <c r="BW161" s="13">
        <v>21</v>
      </c>
      <c r="BX161" s="13">
        <v>20</v>
      </c>
      <c r="BY161" s="13">
        <v>24</v>
      </c>
      <c r="BZ161" s="13">
        <v>17</v>
      </c>
      <c r="CA161" s="13">
        <v>14</v>
      </c>
      <c r="CB161" s="13">
        <v>21</v>
      </c>
      <c r="CC161" s="13">
        <v>20</v>
      </c>
      <c r="CD161" s="13">
        <v>13</v>
      </c>
      <c r="CE161" s="13">
        <v>17</v>
      </c>
      <c r="CF161" s="13">
        <v>21</v>
      </c>
      <c r="CG161" s="13">
        <v>16</v>
      </c>
      <c r="CH161" s="13">
        <v>16</v>
      </c>
      <c r="CI161" s="13">
        <v>9</v>
      </c>
      <c r="CJ161" s="13">
        <v>17</v>
      </c>
      <c r="CK161" s="13">
        <v>17</v>
      </c>
      <c r="CL161" s="13">
        <v>15</v>
      </c>
      <c r="CM161" s="13">
        <v>12</v>
      </c>
      <c r="CN161" s="13">
        <v>10</v>
      </c>
      <c r="CO161" s="13">
        <v>17</v>
      </c>
      <c r="CP161" s="13">
        <v>13</v>
      </c>
      <c r="CQ161" s="13">
        <v>12</v>
      </c>
      <c r="CR161" s="13">
        <v>8</v>
      </c>
      <c r="CS161" s="13">
        <v>9</v>
      </c>
      <c r="CT161" s="13">
        <v>6</v>
      </c>
      <c r="CU161" s="13">
        <v>10</v>
      </c>
      <c r="CV161" s="13">
        <v>11</v>
      </c>
      <c r="CW161" s="13">
        <v>12</v>
      </c>
      <c r="CX161" s="13">
        <v>6</v>
      </c>
      <c r="CY161" s="13">
        <v>4</v>
      </c>
      <c r="CZ161" s="13">
        <v>11</v>
      </c>
      <c r="DA161" s="13">
        <v>8</v>
      </c>
      <c r="DB161" s="13">
        <v>5</v>
      </c>
      <c r="DC161" s="13">
        <v>5</v>
      </c>
      <c r="DD161" s="13">
        <v>5</v>
      </c>
      <c r="DE161" s="13">
        <v>5</v>
      </c>
      <c r="DF161" s="13">
        <v>5</v>
      </c>
      <c r="DG161" s="13">
        <v>7</v>
      </c>
      <c r="DH161" s="13">
        <v>1</v>
      </c>
      <c r="DI161" s="13">
        <v>4</v>
      </c>
      <c r="DJ161" s="13">
        <v>1</v>
      </c>
      <c r="DK161" s="13">
        <v>4</v>
      </c>
      <c r="DL161" s="13">
        <v>3</v>
      </c>
      <c r="DM161" s="13">
        <v>2</v>
      </c>
      <c r="DN161" s="13">
        <v>3</v>
      </c>
      <c r="DO161" s="13">
        <v>8</v>
      </c>
      <c r="DP161" s="13">
        <v>2</v>
      </c>
      <c r="DQ161" s="13">
        <v>2</v>
      </c>
      <c r="DR161" s="13">
        <v>3</v>
      </c>
      <c r="DS161" s="13">
        <v>2</v>
      </c>
      <c r="DT161" s="13">
        <v>3</v>
      </c>
      <c r="DU161" s="13"/>
      <c r="DV161" s="13">
        <v>5</v>
      </c>
      <c r="DW161" s="13">
        <v>2</v>
      </c>
      <c r="DX161" s="13">
        <v>5</v>
      </c>
      <c r="DY161" s="13">
        <v>2</v>
      </c>
      <c r="DZ161" s="13">
        <v>2</v>
      </c>
      <c r="EA161" s="13">
        <v>1</v>
      </c>
      <c r="EB161" s="13"/>
      <c r="EC161" s="13">
        <v>2</v>
      </c>
      <c r="ED161" s="13"/>
      <c r="EE161" s="13">
        <v>2</v>
      </c>
      <c r="EF161" s="13"/>
      <c r="EG161" s="13">
        <v>1</v>
      </c>
      <c r="EH161" s="13">
        <v>1</v>
      </c>
      <c r="EI161" s="13"/>
      <c r="EJ161" s="13">
        <v>1</v>
      </c>
      <c r="EK161" s="13">
        <v>2</v>
      </c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57">
        <v>804</v>
      </c>
      <c r="FD161" s="13">
        <v>804</v>
      </c>
      <c r="FE161" s="16" t="s">
        <v>165</v>
      </c>
      <c r="FF161" s="13">
        <v>2</v>
      </c>
      <c r="FG161" s="13">
        <v>6</v>
      </c>
      <c r="FH161" s="13">
        <v>5</v>
      </c>
      <c r="FI161" s="13">
        <v>1</v>
      </c>
      <c r="FJ161" s="13">
        <v>2</v>
      </c>
      <c r="FK161" s="13">
        <v>2</v>
      </c>
      <c r="FL161" s="13">
        <v>2</v>
      </c>
      <c r="FM161" s="13">
        <v>2</v>
      </c>
      <c r="FN161" s="13">
        <v>1</v>
      </c>
      <c r="FO161" s="13">
        <v>2</v>
      </c>
      <c r="FP161" s="13">
        <v>7</v>
      </c>
      <c r="FQ161" s="13">
        <v>2</v>
      </c>
      <c r="FR161" s="13">
        <v>7</v>
      </c>
      <c r="FS161" s="13"/>
      <c r="FT161" s="13">
        <v>8</v>
      </c>
      <c r="FU161" s="13">
        <v>8</v>
      </c>
      <c r="FV161" s="13">
        <v>11</v>
      </c>
      <c r="FW161" s="13">
        <v>15</v>
      </c>
      <c r="FX161" s="13">
        <v>15</v>
      </c>
      <c r="FY161" s="13">
        <v>15</v>
      </c>
      <c r="FZ161" s="13">
        <v>14</v>
      </c>
      <c r="GA161" s="13">
        <v>19</v>
      </c>
      <c r="GB161" s="13">
        <v>11</v>
      </c>
      <c r="GC161" s="13">
        <v>13</v>
      </c>
      <c r="GD161" s="13">
        <v>15</v>
      </c>
      <c r="GE161" s="13">
        <v>15</v>
      </c>
      <c r="GF161" s="13">
        <v>16</v>
      </c>
      <c r="GG161" s="13">
        <v>23</v>
      </c>
      <c r="GH161" s="13">
        <v>22</v>
      </c>
      <c r="GI161" s="13">
        <v>17</v>
      </c>
      <c r="GJ161" s="13">
        <v>13</v>
      </c>
      <c r="GK161" s="13">
        <v>15</v>
      </c>
      <c r="GL161" s="13">
        <v>16</v>
      </c>
      <c r="GM161" s="13">
        <v>18</v>
      </c>
      <c r="GN161" s="13">
        <v>16</v>
      </c>
      <c r="GO161" s="13">
        <v>14</v>
      </c>
      <c r="GP161" s="13">
        <v>21</v>
      </c>
      <c r="GQ161" s="13">
        <v>18</v>
      </c>
      <c r="GR161" s="13">
        <v>19</v>
      </c>
      <c r="GS161" s="13">
        <v>16</v>
      </c>
      <c r="GT161" s="13">
        <v>19</v>
      </c>
      <c r="GU161" s="13">
        <v>12</v>
      </c>
      <c r="GV161" s="13">
        <v>18</v>
      </c>
      <c r="GW161" s="13">
        <v>14</v>
      </c>
      <c r="GX161" s="13">
        <v>18</v>
      </c>
      <c r="GY161" s="13">
        <v>14</v>
      </c>
      <c r="GZ161" s="13">
        <v>10</v>
      </c>
      <c r="HA161" s="13">
        <v>9</v>
      </c>
      <c r="HB161" s="13">
        <v>14</v>
      </c>
      <c r="HC161" s="13">
        <v>14</v>
      </c>
      <c r="HD161" s="13">
        <v>10</v>
      </c>
      <c r="HE161" s="13">
        <v>12</v>
      </c>
      <c r="HF161" s="13">
        <v>10</v>
      </c>
      <c r="HG161" s="13">
        <v>11</v>
      </c>
      <c r="HH161" s="13">
        <v>13</v>
      </c>
      <c r="HI161" s="13">
        <v>3</v>
      </c>
      <c r="HJ161" s="13">
        <v>7</v>
      </c>
      <c r="HK161" s="13">
        <v>6</v>
      </c>
      <c r="HL161" s="13">
        <v>8</v>
      </c>
      <c r="HM161" s="13">
        <v>9</v>
      </c>
      <c r="HN161" s="13">
        <v>5</v>
      </c>
      <c r="HO161" s="13">
        <v>10</v>
      </c>
      <c r="HP161" s="13">
        <v>2</v>
      </c>
      <c r="HQ161" s="13">
        <v>6</v>
      </c>
      <c r="HR161" s="13">
        <v>1</v>
      </c>
      <c r="HS161" s="13">
        <v>5</v>
      </c>
      <c r="HT161" s="13">
        <v>1</v>
      </c>
      <c r="HU161" s="13">
        <v>2</v>
      </c>
      <c r="HV161" s="13">
        <v>1</v>
      </c>
      <c r="HW161" s="13">
        <v>2</v>
      </c>
      <c r="HX161" s="13">
        <v>2</v>
      </c>
      <c r="HY161" s="13">
        <v>9</v>
      </c>
      <c r="HZ161" s="13">
        <v>2</v>
      </c>
      <c r="IA161" s="13"/>
      <c r="IB161" s="13">
        <v>6</v>
      </c>
      <c r="IC161" s="13">
        <v>4</v>
      </c>
      <c r="ID161" s="13">
        <v>1</v>
      </c>
      <c r="IE161" s="13"/>
      <c r="IF161" s="13">
        <v>5</v>
      </c>
      <c r="IG161" s="13">
        <v>2</v>
      </c>
      <c r="IH161" s="13">
        <v>3</v>
      </c>
      <c r="II161" s="13">
        <v>1</v>
      </c>
      <c r="IJ161" s="13">
        <v>1</v>
      </c>
      <c r="IK161" s="13">
        <v>2</v>
      </c>
      <c r="IL161" s="13">
        <v>1</v>
      </c>
      <c r="IM161" s="13">
        <v>2</v>
      </c>
      <c r="IN161" s="13">
        <v>1</v>
      </c>
      <c r="IO161" s="13">
        <v>2</v>
      </c>
      <c r="IP161" s="13">
        <v>1</v>
      </c>
      <c r="IQ161" s="13"/>
      <c r="IR161" s="13"/>
      <c r="IS161" s="13"/>
      <c r="IT161" s="13">
        <v>1</v>
      </c>
      <c r="IU161" s="13"/>
      <c r="IV161" s="13">
        <v>1</v>
      </c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57">
        <v>757</v>
      </c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>
        <v>1</v>
      </c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>
        <v>1</v>
      </c>
      <c r="KO161" s="13"/>
      <c r="KP161" s="13"/>
      <c r="KQ161" s="13">
        <v>2</v>
      </c>
      <c r="KR161" s="13">
        <v>1</v>
      </c>
      <c r="KS161" s="13">
        <v>1</v>
      </c>
      <c r="KT161" s="13"/>
      <c r="KU161" s="13"/>
      <c r="KV161" s="13"/>
      <c r="KW161" s="13"/>
      <c r="KX161" s="13"/>
      <c r="KY161" s="13"/>
      <c r="KZ161" s="13"/>
      <c r="LA161" s="13"/>
      <c r="LB161" s="13">
        <v>1</v>
      </c>
      <c r="LC161" s="13"/>
      <c r="LD161" s="13">
        <v>1</v>
      </c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>
        <v>1</v>
      </c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>
        <v>1</v>
      </c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57">
        <v>10</v>
      </c>
      <c r="NO161" s="13">
        <v>767</v>
      </c>
    </row>
    <row r="162" spans="1:379">
      <c r="A162" s="8" t="s">
        <v>172</v>
      </c>
      <c r="B162" s="235">
        <f t="shared" ref="B162:B169" si="210">VLOOKUP($A162,$W:$AQ,2,FALSE)</f>
        <v>21</v>
      </c>
      <c r="C162" s="235">
        <f t="shared" ref="C162:C169" si="211">VLOOKUP($A162,$W:$AQ,3,FALSE)</f>
        <v>29</v>
      </c>
      <c r="D162" s="235">
        <f t="shared" ref="D162:D169" si="212">VLOOKUP($A162,$W:$AQ,4,FALSE)</f>
        <v>153</v>
      </c>
      <c r="E162" s="235">
        <f t="shared" ref="E162:E169" si="213">VLOOKUP($A162,$W:$AQ,5,FALSE)</f>
        <v>190</v>
      </c>
      <c r="F162" s="235">
        <f t="shared" ref="F162:F169" si="214">VLOOKUP($A162,$W:$AQ,6,FALSE)</f>
        <v>497</v>
      </c>
      <c r="G162" s="235">
        <f t="shared" ref="G162:G169" si="215">VLOOKUP($A162,$W:$AQ,7,FALSE)</f>
        <v>548</v>
      </c>
      <c r="H162" s="235">
        <f t="shared" ref="H162:H169" si="216">VLOOKUP($A162,$W:$AQ,8,FALSE)</f>
        <v>576</v>
      </c>
      <c r="I162" s="235">
        <f t="shared" ref="I162:I169" si="217">VLOOKUP($A162,$W:$AQ,9,FALSE)</f>
        <v>606</v>
      </c>
      <c r="J162" s="235">
        <f t="shared" ref="J162:J169" si="218">VLOOKUP($A162,$W:$AQ,10,FALSE)</f>
        <v>515</v>
      </c>
      <c r="K162" s="235">
        <f t="shared" ref="K162:K169" si="219">VLOOKUP($A162,$W:$AQ,11,FALSE)</f>
        <v>610</v>
      </c>
      <c r="L162" s="235">
        <f t="shared" ref="L162:L169" si="220">VLOOKUP($A162,$W:$AQ,12,FALSE)</f>
        <v>395</v>
      </c>
      <c r="M162" s="235">
        <f t="shared" ref="M162:M169" si="221">VLOOKUP($A162,$W:$AQ,13,FALSE)</f>
        <v>458</v>
      </c>
      <c r="N162" s="235">
        <f t="shared" ref="N162:N169" si="222">VLOOKUP($A162,$W:$AQ,14,FALSE)</f>
        <v>224</v>
      </c>
      <c r="O162" s="235">
        <f t="shared" ref="O162:O169" si="223">VLOOKUP($A162,$W:$AQ,15,FALSE)</f>
        <v>234</v>
      </c>
      <c r="P162" s="235">
        <f t="shared" ref="P162:P169" si="224">VLOOKUP($A162,$W:$AQ,16,FALSE)</f>
        <v>131</v>
      </c>
      <c r="Q162" s="235">
        <f t="shared" ref="Q162:Q169" si="225">VLOOKUP($A162,$W:$AQ,17,FALSE)</f>
        <v>148</v>
      </c>
      <c r="R162" s="235">
        <f t="shared" ref="R162:R169" si="226">VLOOKUP($A162,$W:$AQ,18,FALSE)</f>
        <v>53</v>
      </c>
      <c r="S162" s="235">
        <f t="shared" ref="S162:S169" si="227">VLOOKUP($A162,$W:$AQ,19,FALSE)</f>
        <v>93</v>
      </c>
      <c r="T162" s="235">
        <f t="shared" ref="T162:T169" si="228">VLOOKUP($A162,$W:$AQ,20,FALSE)</f>
        <v>11</v>
      </c>
      <c r="U162" s="235">
        <f t="shared" ref="U162:U169" si="229">VLOOKUP($A162,$W:$AQ,21,FALSE)</f>
        <v>30</v>
      </c>
      <c r="W162" s="16" t="s">
        <v>166</v>
      </c>
      <c r="X162" s="616">
        <f t="shared" si="169"/>
        <v>431</v>
      </c>
      <c r="Y162" s="616">
        <f t="shared" si="170"/>
        <v>400</v>
      </c>
      <c r="Z162" s="616">
        <f t="shared" si="171"/>
        <v>741</v>
      </c>
      <c r="AA162" s="616">
        <f t="shared" si="172"/>
        <v>835</v>
      </c>
      <c r="AB162" s="616">
        <f t="shared" si="173"/>
        <v>1724</v>
      </c>
      <c r="AC162" s="616">
        <f t="shared" si="174"/>
        <v>2015</v>
      </c>
      <c r="AD162" s="616">
        <f t="shared" si="175"/>
        <v>1888</v>
      </c>
      <c r="AE162" s="616">
        <f t="shared" si="176"/>
        <v>2250</v>
      </c>
      <c r="AF162" s="616">
        <f t="shared" si="177"/>
        <v>1742</v>
      </c>
      <c r="AG162" s="616">
        <f t="shared" si="178"/>
        <v>1985</v>
      </c>
      <c r="AH162" s="616">
        <f t="shared" si="179"/>
        <v>1164</v>
      </c>
      <c r="AI162" s="616">
        <f t="shared" si="180"/>
        <v>1333</v>
      </c>
      <c r="AJ162" s="616">
        <f t="shared" si="181"/>
        <v>785</v>
      </c>
      <c r="AK162" s="616">
        <f t="shared" si="182"/>
        <v>770</v>
      </c>
      <c r="AL162" s="616">
        <f t="shared" si="183"/>
        <v>435</v>
      </c>
      <c r="AM162" s="616">
        <f t="shared" si="184"/>
        <v>448</v>
      </c>
      <c r="AN162" s="616">
        <f t="shared" si="185"/>
        <v>190</v>
      </c>
      <c r="AO162" s="616">
        <f t="shared" si="186"/>
        <v>255</v>
      </c>
      <c r="AP162" s="616">
        <f t="shared" si="187"/>
        <v>46</v>
      </c>
      <c r="AQ162" s="616">
        <f t="shared" si="188"/>
        <v>123</v>
      </c>
      <c r="AR162" s="616">
        <f t="shared" si="189"/>
        <v>133</v>
      </c>
      <c r="AT162" s="16" t="s">
        <v>166</v>
      </c>
      <c r="AU162" s="13">
        <v>23</v>
      </c>
      <c r="AV162" s="13">
        <v>41</v>
      </c>
      <c r="AW162" s="13">
        <v>47</v>
      </c>
      <c r="AX162" s="13">
        <v>46</v>
      </c>
      <c r="AY162" s="13">
        <v>41</v>
      </c>
      <c r="AZ162" s="13">
        <v>41</v>
      </c>
      <c r="BA162" s="13">
        <v>37</v>
      </c>
      <c r="BB162" s="13">
        <v>38</v>
      </c>
      <c r="BC162" s="13">
        <v>38</v>
      </c>
      <c r="BD162" s="13">
        <v>48</v>
      </c>
      <c r="BE162" s="13">
        <v>36</v>
      </c>
      <c r="BF162" s="13">
        <v>42</v>
      </c>
      <c r="BG162" s="13">
        <v>53</v>
      </c>
      <c r="BH162" s="13">
        <v>60</v>
      </c>
      <c r="BI162" s="13">
        <v>63</v>
      </c>
      <c r="BJ162" s="13">
        <v>68</v>
      </c>
      <c r="BK162" s="13">
        <v>106</v>
      </c>
      <c r="BL162" s="13">
        <v>111</v>
      </c>
      <c r="BM162" s="13">
        <v>136</v>
      </c>
      <c r="BN162" s="13">
        <v>160</v>
      </c>
      <c r="BO162" s="13">
        <v>142</v>
      </c>
      <c r="BP162" s="13">
        <v>186</v>
      </c>
      <c r="BQ162" s="13">
        <v>217</v>
      </c>
      <c r="BR162" s="13">
        <v>191</v>
      </c>
      <c r="BS162" s="13">
        <v>180</v>
      </c>
      <c r="BT162" s="13">
        <v>211</v>
      </c>
      <c r="BU162" s="13">
        <v>237</v>
      </c>
      <c r="BV162" s="13">
        <v>183</v>
      </c>
      <c r="BW162" s="13">
        <v>224</v>
      </c>
      <c r="BX162" s="13">
        <v>244</v>
      </c>
      <c r="BY162" s="13">
        <v>275</v>
      </c>
      <c r="BZ162" s="13">
        <v>257</v>
      </c>
      <c r="CA162" s="13">
        <v>206</v>
      </c>
      <c r="CB162" s="13">
        <v>197</v>
      </c>
      <c r="CC162" s="13">
        <v>212</v>
      </c>
      <c r="CD162" s="13">
        <v>241</v>
      </c>
      <c r="CE162" s="13">
        <v>248</v>
      </c>
      <c r="CF162" s="13">
        <v>211</v>
      </c>
      <c r="CG162" s="13">
        <v>199</v>
      </c>
      <c r="CH162" s="13">
        <v>204</v>
      </c>
      <c r="CI162" s="13">
        <v>223</v>
      </c>
      <c r="CJ162" s="13">
        <v>218</v>
      </c>
      <c r="CK162" s="13">
        <v>229</v>
      </c>
      <c r="CL162" s="13">
        <v>234</v>
      </c>
      <c r="CM162" s="13">
        <v>179</v>
      </c>
      <c r="CN162" s="13">
        <v>192</v>
      </c>
      <c r="CO162" s="13">
        <v>191</v>
      </c>
      <c r="CP162" s="13">
        <v>170</v>
      </c>
      <c r="CQ162" s="13">
        <v>170</v>
      </c>
      <c r="CR162" s="13">
        <v>179</v>
      </c>
      <c r="CS162" s="13">
        <v>174</v>
      </c>
      <c r="CT162" s="13">
        <v>141</v>
      </c>
      <c r="CU162" s="13">
        <v>145</v>
      </c>
      <c r="CV162" s="13">
        <v>145</v>
      </c>
      <c r="CW162" s="13">
        <v>147</v>
      </c>
      <c r="CX162" s="13">
        <v>119</v>
      </c>
      <c r="CY162" s="13">
        <v>100</v>
      </c>
      <c r="CZ162" s="13">
        <v>135</v>
      </c>
      <c r="DA162" s="13">
        <v>106</v>
      </c>
      <c r="DB162" s="13">
        <v>121</v>
      </c>
      <c r="DC162" s="13">
        <v>105</v>
      </c>
      <c r="DD162" s="13">
        <v>85</v>
      </c>
      <c r="DE162" s="13">
        <v>86</v>
      </c>
      <c r="DF162" s="13">
        <v>68</v>
      </c>
      <c r="DG162" s="13">
        <v>76</v>
      </c>
      <c r="DH162" s="13">
        <v>77</v>
      </c>
      <c r="DI162" s="13">
        <v>73</v>
      </c>
      <c r="DJ162" s="13">
        <v>69</v>
      </c>
      <c r="DK162" s="13">
        <v>63</v>
      </c>
      <c r="DL162" s="13">
        <v>68</v>
      </c>
      <c r="DM162" s="13">
        <v>40</v>
      </c>
      <c r="DN162" s="13">
        <v>52</v>
      </c>
      <c r="DO162" s="13">
        <v>62</v>
      </c>
      <c r="DP162" s="13">
        <v>42</v>
      </c>
      <c r="DQ162" s="13">
        <v>46</v>
      </c>
      <c r="DR162" s="13">
        <v>48</v>
      </c>
      <c r="DS162" s="13">
        <v>49</v>
      </c>
      <c r="DT162" s="13">
        <v>43</v>
      </c>
      <c r="DU162" s="13">
        <v>37</v>
      </c>
      <c r="DV162" s="13">
        <v>29</v>
      </c>
      <c r="DW162" s="13">
        <v>34</v>
      </c>
      <c r="DX162" s="13">
        <v>24</v>
      </c>
      <c r="DY162" s="13">
        <v>31</v>
      </c>
      <c r="DZ162" s="13">
        <v>26</v>
      </c>
      <c r="EA162" s="13">
        <v>25</v>
      </c>
      <c r="EB162" s="13">
        <v>30</v>
      </c>
      <c r="EC162" s="13">
        <v>26</v>
      </c>
      <c r="ED162" s="13">
        <v>20</v>
      </c>
      <c r="EE162" s="13">
        <v>25</v>
      </c>
      <c r="EF162" s="13">
        <v>14</v>
      </c>
      <c r="EG162" s="13">
        <v>19</v>
      </c>
      <c r="EH162" s="13">
        <v>27</v>
      </c>
      <c r="EI162" s="13">
        <v>18</v>
      </c>
      <c r="EJ162" s="13">
        <v>17</v>
      </c>
      <c r="EK162" s="13">
        <v>6</v>
      </c>
      <c r="EL162" s="13">
        <v>12</v>
      </c>
      <c r="EM162" s="13">
        <v>11</v>
      </c>
      <c r="EN162" s="13">
        <v>3</v>
      </c>
      <c r="EO162" s="13">
        <v>1</v>
      </c>
      <c r="EP162" s="13">
        <v>6</v>
      </c>
      <c r="EQ162" s="13">
        <v>1</v>
      </c>
      <c r="ER162" s="13"/>
      <c r="ES162" s="13">
        <v>1</v>
      </c>
      <c r="ET162" s="13"/>
      <c r="EU162" s="13">
        <v>1</v>
      </c>
      <c r="EV162" s="13"/>
      <c r="EW162" s="13"/>
      <c r="EX162" s="13"/>
      <c r="EY162" s="13"/>
      <c r="EZ162" s="13"/>
      <c r="FA162" s="13"/>
      <c r="FB162" s="13"/>
      <c r="FC162" s="57">
        <v>10414</v>
      </c>
      <c r="FD162" s="13">
        <v>10414</v>
      </c>
      <c r="FE162" s="16" t="s">
        <v>166</v>
      </c>
      <c r="FF162" s="13">
        <v>17</v>
      </c>
      <c r="FG162" s="13">
        <v>70</v>
      </c>
      <c r="FH162" s="13">
        <v>54</v>
      </c>
      <c r="FI162" s="13">
        <v>46</v>
      </c>
      <c r="FJ162" s="13">
        <v>30</v>
      </c>
      <c r="FK162" s="13">
        <v>37</v>
      </c>
      <c r="FL162" s="13">
        <v>42</v>
      </c>
      <c r="FM162" s="13">
        <v>47</v>
      </c>
      <c r="FN162" s="13">
        <v>38</v>
      </c>
      <c r="FO162" s="13">
        <v>50</v>
      </c>
      <c r="FP162" s="13">
        <v>46</v>
      </c>
      <c r="FQ162" s="13">
        <v>39</v>
      </c>
      <c r="FR162" s="13">
        <v>46</v>
      </c>
      <c r="FS162" s="13">
        <v>57</v>
      </c>
      <c r="FT162" s="13">
        <v>66</v>
      </c>
      <c r="FU162" s="13">
        <v>62</v>
      </c>
      <c r="FV162" s="13">
        <v>85</v>
      </c>
      <c r="FW162" s="13">
        <v>94</v>
      </c>
      <c r="FX162" s="13">
        <v>116</v>
      </c>
      <c r="FY162" s="13">
        <v>130</v>
      </c>
      <c r="FZ162" s="13">
        <v>151</v>
      </c>
      <c r="GA162" s="13">
        <v>138</v>
      </c>
      <c r="GB162" s="13">
        <v>144</v>
      </c>
      <c r="GC162" s="13">
        <v>179</v>
      </c>
      <c r="GD162" s="13">
        <v>187</v>
      </c>
      <c r="GE162" s="13">
        <v>185</v>
      </c>
      <c r="GF162" s="13">
        <v>185</v>
      </c>
      <c r="GG162" s="13">
        <v>184</v>
      </c>
      <c r="GH162" s="13">
        <v>181</v>
      </c>
      <c r="GI162" s="13">
        <v>190</v>
      </c>
      <c r="GJ162" s="13">
        <v>190</v>
      </c>
      <c r="GK162" s="13">
        <v>193</v>
      </c>
      <c r="GL162" s="13">
        <v>175</v>
      </c>
      <c r="GM162" s="13">
        <v>169</v>
      </c>
      <c r="GN162" s="13">
        <v>176</v>
      </c>
      <c r="GO162" s="13">
        <v>196</v>
      </c>
      <c r="GP162" s="13">
        <v>198</v>
      </c>
      <c r="GQ162" s="13">
        <v>217</v>
      </c>
      <c r="GR162" s="13">
        <v>197</v>
      </c>
      <c r="GS162" s="13">
        <v>177</v>
      </c>
      <c r="GT162" s="13">
        <v>190</v>
      </c>
      <c r="GU162" s="13">
        <v>193</v>
      </c>
      <c r="GV162" s="13">
        <v>205</v>
      </c>
      <c r="GW162" s="13">
        <v>179</v>
      </c>
      <c r="GX162" s="13">
        <v>177</v>
      </c>
      <c r="GY162" s="13">
        <v>155</v>
      </c>
      <c r="GZ162" s="13">
        <v>163</v>
      </c>
      <c r="HA162" s="13">
        <v>180</v>
      </c>
      <c r="HB162" s="13">
        <v>144</v>
      </c>
      <c r="HC162" s="13">
        <v>156</v>
      </c>
      <c r="HD162" s="13">
        <v>155</v>
      </c>
      <c r="HE162" s="13">
        <v>141</v>
      </c>
      <c r="HF162" s="13">
        <v>127</v>
      </c>
      <c r="HG162" s="13">
        <v>113</v>
      </c>
      <c r="HH162" s="13">
        <v>105</v>
      </c>
      <c r="HI162" s="13">
        <v>99</v>
      </c>
      <c r="HJ162" s="13">
        <v>130</v>
      </c>
      <c r="HK162" s="13">
        <v>108</v>
      </c>
      <c r="HL162" s="13">
        <v>90</v>
      </c>
      <c r="HM162" s="13">
        <v>96</v>
      </c>
      <c r="HN162" s="13">
        <v>96</v>
      </c>
      <c r="HO162" s="13">
        <v>109</v>
      </c>
      <c r="HP162" s="13">
        <v>85</v>
      </c>
      <c r="HQ162" s="13">
        <v>88</v>
      </c>
      <c r="HR162" s="13">
        <v>81</v>
      </c>
      <c r="HS162" s="13">
        <v>66</v>
      </c>
      <c r="HT162" s="13">
        <v>62</v>
      </c>
      <c r="HU162" s="13">
        <v>70</v>
      </c>
      <c r="HV162" s="13">
        <v>66</v>
      </c>
      <c r="HW162" s="13">
        <v>62</v>
      </c>
      <c r="HX162" s="13">
        <v>54</v>
      </c>
      <c r="HY162" s="13">
        <v>47</v>
      </c>
      <c r="HZ162" s="13">
        <v>51</v>
      </c>
      <c r="IA162" s="13">
        <v>46</v>
      </c>
      <c r="IB162" s="13">
        <v>58</v>
      </c>
      <c r="IC162" s="13">
        <v>37</v>
      </c>
      <c r="ID162" s="13">
        <v>42</v>
      </c>
      <c r="IE162" s="13">
        <v>39</v>
      </c>
      <c r="IF162" s="13">
        <v>30</v>
      </c>
      <c r="IG162" s="13">
        <v>31</v>
      </c>
      <c r="IH162" s="13">
        <v>29</v>
      </c>
      <c r="II162" s="13">
        <v>26</v>
      </c>
      <c r="IJ162" s="13">
        <v>25</v>
      </c>
      <c r="IK162" s="13">
        <v>23</v>
      </c>
      <c r="IL162" s="13">
        <v>18</v>
      </c>
      <c r="IM162" s="13">
        <v>15</v>
      </c>
      <c r="IN162" s="13">
        <v>15</v>
      </c>
      <c r="IO162" s="13">
        <v>18</v>
      </c>
      <c r="IP162" s="13">
        <v>10</v>
      </c>
      <c r="IQ162" s="13">
        <v>11</v>
      </c>
      <c r="IR162" s="13">
        <v>13</v>
      </c>
      <c r="IS162" s="13">
        <v>6</v>
      </c>
      <c r="IT162" s="13">
        <v>5</v>
      </c>
      <c r="IU162" s="13">
        <v>6</v>
      </c>
      <c r="IV162" s="13">
        <v>5</v>
      </c>
      <c r="IW162" s="13">
        <v>2</v>
      </c>
      <c r="IX162" s="13">
        <v>5</v>
      </c>
      <c r="IY162" s="13">
        <v>2</v>
      </c>
      <c r="IZ162" s="13">
        <v>1</v>
      </c>
      <c r="JA162" s="13">
        <v>1</v>
      </c>
      <c r="JB162" s="13"/>
      <c r="JC162" s="13"/>
      <c r="JD162" s="13"/>
      <c r="JE162" s="13"/>
      <c r="JF162" s="13"/>
      <c r="JG162" s="13"/>
      <c r="JH162" s="13"/>
      <c r="JI162" s="57">
        <v>9146</v>
      </c>
      <c r="JJ162" s="13">
        <v>2</v>
      </c>
      <c r="JK162" s="13">
        <v>4</v>
      </c>
      <c r="JL162" s="13"/>
      <c r="JM162" s="13"/>
      <c r="JN162" s="13">
        <v>1</v>
      </c>
      <c r="JO162" s="13"/>
      <c r="JP162" s="13"/>
      <c r="JQ162" s="13"/>
      <c r="JR162" s="13">
        <v>1</v>
      </c>
      <c r="JS162" s="13">
        <v>1</v>
      </c>
      <c r="JT162" s="13">
        <v>2</v>
      </c>
      <c r="JU162" s="13"/>
      <c r="JV162" s="13">
        <v>1</v>
      </c>
      <c r="JW162" s="13"/>
      <c r="JX162" s="13"/>
      <c r="JY162" s="13"/>
      <c r="JZ162" s="13">
        <v>2</v>
      </c>
      <c r="KA162" s="13"/>
      <c r="KB162" s="13">
        <v>2</v>
      </c>
      <c r="KC162" s="13">
        <v>1</v>
      </c>
      <c r="KD162" s="13">
        <v>3</v>
      </c>
      <c r="KE162" s="13">
        <v>4</v>
      </c>
      <c r="KF162" s="13"/>
      <c r="KG162" s="13">
        <v>1</v>
      </c>
      <c r="KH162" s="13"/>
      <c r="KI162" s="13">
        <v>1</v>
      </c>
      <c r="KJ162" s="13">
        <v>2</v>
      </c>
      <c r="KK162" s="13">
        <v>4</v>
      </c>
      <c r="KL162" s="13">
        <v>3</v>
      </c>
      <c r="KM162" s="13">
        <v>2</v>
      </c>
      <c r="KN162" s="13">
        <v>3</v>
      </c>
      <c r="KO162" s="13">
        <v>5</v>
      </c>
      <c r="KP162" s="13"/>
      <c r="KQ162" s="13">
        <v>1</v>
      </c>
      <c r="KR162" s="13">
        <v>1</v>
      </c>
      <c r="KS162" s="13">
        <v>1</v>
      </c>
      <c r="KT162" s="13">
        <v>1</v>
      </c>
      <c r="KU162" s="13">
        <v>1</v>
      </c>
      <c r="KV162" s="13">
        <v>2</v>
      </c>
      <c r="KW162" s="13"/>
      <c r="KX162" s="13">
        <v>2</v>
      </c>
      <c r="KY162" s="13">
        <v>5</v>
      </c>
      <c r="KZ162" s="13"/>
      <c r="LA162" s="13">
        <v>2</v>
      </c>
      <c r="LB162" s="13">
        <v>1</v>
      </c>
      <c r="LC162" s="13">
        <v>2</v>
      </c>
      <c r="LD162" s="13"/>
      <c r="LE162" s="13">
        <v>3</v>
      </c>
      <c r="LF162" s="13"/>
      <c r="LG162" s="13"/>
      <c r="LH162" s="13">
        <v>1</v>
      </c>
      <c r="LI162" s="13">
        <v>1</v>
      </c>
      <c r="LJ162" s="13"/>
      <c r="LK162" s="13"/>
      <c r="LL162" s="13"/>
      <c r="LM162" s="13">
        <v>2</v>
      </c>
      <c r="LN162" s="13"/>
      <c r="LO162" s="13"/>
      <c r="LP162" s="13">
        <v>1</v>
      </c>
      <c r="LQ162" s="13"/>
      <c r="LR162" s="13">
        <v>2</v>
      </c>
      <c r="LS162" s="13">
        <v>2</v>
      </c>
      <c r="LT162" s="13">
        <v>3</v>
      </c>
      <c r="LU162" s="13"/>
      <c r="LV162" s="13">
        <v>2</v>
      </c>
      <c r="LW162" s="13">
        <v>1</v>
      </c>
      <c r="LX162" s="13">
        <v>2</v>
      </c>
      <c r="LY162" s="13">
        <v>2</v>
      </c>
      <c r="LZ162" s="13">
        <v>1</v>
      </c>
      <c r="MA162" s="13">
        <v>2</v>
      </c>
      <c r="MB162" s="13">
        <v>2</v>
      </c>
      <c r="MC162" s="13">
        <v>2</v>
      </c>
      <c r="MD162" s="13"/>
      <c r="ME162" s="13">
        <v>1</v>
      </c>
      <c r="MF162" s="13">
        <v>2</v>
      </c>
      <c r="MG162" s="13">
        <v>2</v>
      </c>
      <c r="MH162" s="13"/>
      <c r="MI162" s="13">
        <v>1</v>
      </c>
      <c r="MJ162" s="13"/>
      <c r="MK162" s="13"/>
      <c r="ML162" s="13">
        <v>1</v>
      </c>
      <c r="MM162" s="13">
        <v>1</v>
      </c>
      <c r="MN162" s="13">
        <v>1</v>
      </c>
      <c r="MO162" s="13">
        <v>1</v>
      </c>
      <c r="MP162" s="13">
        <v>1</v>
      </c>
      <c r="MQ162" s="13">
        <v>2</v>
      </c>
      <c r="MR162" s="13">
        <v>1</v>
      </c>
      <c r="MS162" s="13">
        <v>2</v>
      </c>
      <c r="MT162" s="13">
        <v>1</v>
      </c>
      <c r="MU162" s="13">
        <v>4</v>
      </c>
      <c r="MV162" s="13">
        <v>1</v>
      </c>
      <c r="MW162" s="13">
        <v>3</v>
      </c>
      <c r="MX162" s="13">
        <v>5</v>
      </c>
      <c r="MY162" s="13">
        <v>1</v>
      </c>
      <c r="MZ162" s="13">
        <v>4</v>
      </c>
      <c r="NA162" s="13">
        <v>1</v>
      </c>
      <c r="NB162" s="13"/>
      <c r="NC162" s="13">
        <v>2</v>
      </c>
      <c r="ND162" s="13">
        <v>1</v>
      </c>
      <c r="NE162" s="13"/>
      <c r="NF162" s="13">
        <v>1</v>
      </c>
      <c r="NG162" s="13"/>
      <c r="NH162" s="13"/>
      <c r="NI162" s="13"/>
      <c r="NJ162" s="13"/>
      <c r="NK162" s="13"/>
      <c r="NL162" s="13"/>
      <c r="NM162" s="13"/>
      <c r="NN162" s="57">
        <v>133</v>
      </c>
      <c r="NO162" s="13">
        <v>9279</v>
      </c>
    </row>
    <row r="163" spans="1:379">
      <c r="A163" s="9" t="s">
        <v>173</v>
      </c>
      <c r="B163" s="235">
        <f t="shared" si="210"/>
        <v>477</v>
      </c>
      <c r="C163" s="235">
        <f t="shared" si="211"/>
        <v>471</v>
      </c>
      <c r="D163" s="235">
        <f t="shared" si="212"/>
        <v>1363</v>
      </c>
      <c r="E163" s="235">
        <f t="shared" si="213"/>
        <v>1476</v>
      </c>
      <c r="F163" s="235">
        <f t="shared" si="214"/>
        <v>4505</v>
      </c>
      <c r="G163" s="235">
        <f t="shared" si="215"/>
        <v>4449</v>
      </c>
      <c r="H163" s="235">
        <f t="shared" si="216"/>
        <v>5154</v>
      </c>
      <c r="I163" s="235">
        <f t="shared" si="217"/>
        <v>4878</v>
      </c>
      <c r="J163" s="235">
        <f t="shared" si="218"/>
        <v>4417</v>
      </c>
      <c r="K163" s="235">
        <f t="shared" si="219"/>
        <v>4356</v>
      </c>
      <c r="L163" s="235">
        <f t="shared" si="220"/>
        <v>3115</v>
      </c>
      <c r="M163" s="235">
        <f t="shared" si="221"/>
        <v>3194</v>
      </c>
      <c r="N163" s="235">
        <f t="shared" si="222"/>
        <v>1879</v>
      </c>
      <c r="O163" s="235">
        <f t="shared" si="223"/>
        <v>1745</v>
      </c>
      <c r="P163" s="235">
        <f t="shared" si="224"/>
        <v>882</v>
      </c>
      <c r="Q163" s="235">
        <f t="shared" si="225"/>
        <v>880</v>
      </c>
      <c r="R163" s="235">
        <f t="shared" si="226"/>
        <v>345</v>
      </c>
      <c r="S163" s="235">
        <f t="shared" si="227"/>
        <v>498</v>
      </c>
      <c r="T163" s="235">
        <f t="shared" si="228"/>
        <v>66</v>
      </c>
      <c r="U163" s="235">
        <f t="shared" si="229"/>
        <v>208</v>
      </c>
      <c r="W163" s="16" t="s">
        <v>219</v>
      </c>
      <c r="X163" s="616">
        <f t="shared" si="169"/>
        <v>17</v>
      </c>
      <c r="Y163" s="616">
        <f t="shared" si="170"/>
        <v>11</v>
      </c>
      <c r="Z163" s="616">
        <f t="shared" si="171"/>
        <v>42</v>
      </c>
      <c r="AA163" s="616">
        <f t="shared" si="172"/>
        <v>60</v>
      </c>
      <c r="AB163" s="616">
        <f t="shared" si="173"/>
        <v>116</v>
      </c>
      <c r="AC163" s="616">
        <f t="shared" si="174"/>
        <v>130</v>
      </c>
      <c r="AD163" s="616">
        <f t="shared" si="175"/>
        <v>83</v>
      </c>
      <c r="AE163" s="616">
        <f t="shared" si="176"/>
        <v>99</v>
      </c>
      <c r="AF163" s="616">
        <f t="shared" si="177"/>
        <v>94</v>
      </c>
      <c r="AG163" s="616">
        <f t="shared" si="178"/>
        <v>89</v>
      </c>
      <c r="AH163" s="616">
        <f t="shared" si="179"/>
        <v>62</v>
      </c>
      <c r="AI163" s="616">
        <f t="shared" si="180"/>
        <v>80</v>
      </c>
      <c r="AJ163" s="616">
        <f t="shared" si="181"/>
        <v>44</v>
      </c>
      <c r="AK163" s="616">
        <f t="shared" si="182"/>
        <v>40</v>
      </c>
      <c r="AL163" s="616">
        <f t="shared" si="183"/>
        <v>23</v>
      </c>
      <c r="AM163" s="616">
        <f t="shared" si="184"/>
        <v>23</v>
      </c>
      <c r="AN163" s="616">
        <f t="shared" si="185"/>
        <v>9</v>
      </c>
      <c r="AO163" s="616">
        <f t="shared" si="186"/>
        <v>22</v>
      </c>
      <c r="AP163" s="616">
        <f t="shared" si="187"/>
        <v>2</v>
      </c>
      <c r="AQ163" s="616">
        <f t="shared" si="188"/>
        <v>7</v>
      </c>
      <c r="AR163" s="616">
        <f t="shared" si="189"/>
        <v>13</v>
      </c>
      <c r="AT163" s="16" t="s">
        <v>219</v>
      </c>
      <c r="AU163" s="13">
        <v>1</v>
      </c>
      <c r="AV163" s="13"/>
      <c r="AW163" s="13">
        <v>1</v>
      </c>
      <c r="AX163" s="13">
        <v>1</v>
      </c>
      <c r="AY163" s="13">
        <v>3</v>
      </c>
      <c r="AZ163" s="13">
        <v>3</v>
      </c>
      <c r="BA163" s="13"/>
      <c r="BB163" s="13"/>
      <c r="BC163" s="13">
        <v>1</v>
      </c>
      <c r="BD163" s="13">
        <v>1</v>
      </c>
      <c r="BE163" s="13">
        <v>6</v>
      </c>
      <c r="BF163" s="13">
        <v>1</v>
      </c>
      <c r="BG163" s="13">
        <v>1</v>
      </c>
      <c r="BH163" s="13"/>
      <c r="BI163" s="13">
        <v>4</v>
      </c>
      <c r="BJ163" s="13">
        <v>7</v>
      </c>
      <c r="BK163" s="13">
        <v>9</v>
      </c>
      <c r="BL163" s="13">
        <v>9</v>
      </c>
      <c r="BM163" s="13">
        <v>10</v>
      </c>
      <c r="BN163" s="13">
        <v>13</v>
      </c>
      <c r="BO163" s="13">
        <v>9</v>
      </c>
      <c r="BP163" s="13">
        <v>10</v>
      </c>
      <c r="BQ163" s="13">
        <v>5</v>
      </c>
      <c r="BR163" s="13">
        <v>16</v>
      </c>
      <c r="BS163" s="13">
        <v>20</v>
      </c>
      <c r="BT163" s="13">
        <v>16</v>
      </c>
      <c r="BU163" s="13">
        <v>18</v>
      </c>
      <c r="BV163" s="13">
        <v>11</v>
      </c>
      <c r="BW163" s="13">
        <v>13</v>
      </c>
      <c r="BX163" s="13">
        <v>12</v>
      </c>
      <c r="BY163" s="13">
        <v>6</v>
      </c>
      <c r="BZ163" s="13">
        <v>13</v>
      </c>
      <c r="CA163" s="13">
        <v>7</v>
      </c>
      <c r="CB163" s="13">
        <v>10</v>
      </c>
      <c r="CC163" s="13">
        <v>9</v>
      </c>
      <c r="CD163" s="13">
        <v>8</v>
      </c>
      <c r="CE163" s="13">
        <v>11</v>
      </c>
      <c r="CF163" s="13">
        <v>12</v>
      </c>
      <c r="CG163" s="13">
        <v>15</v>
      </c>
      <c r="CH163" s="13">
        <v>8</v>
      </c>
      <c r="CI163" s="13">
        <v>7</v>
      </c>
      <c r="CJ163" s="13">
        <v>10</v>
      </c>
      <c r="CK163" s="13">
        <v>9</v>
      </c>
      <c r="CL163" s="13">
        <v>3</v>
      </c>
      <c r="CM163" s="13">
        <v>12</v>
      </c>
      <c r="CN163" s="13">
        <v>7</v>
      </c>
      <c r="CO163" s="13">
        <v>9</v>
      </c>
      <c r="CP163" s="13">
        <v>11</v>
      </c>
      <c r="CQ163" s="13">
        <v>7</v>
      </c>
      <c r="CR163" s="13">
        <v>14</v>
      </c>
      <c r="CS163" s="13">
        <v>12</v>
      </c>
      <c r="CT163" s="13">
        <v>9</v>
      </c>
      <c r="CU163" s="13">
        <v>10</v>
      </c>
      <c r="CV163" s="13">
        <v>7</v>
      </c>
      <c r="CW163" s="13">
        <v>11</v>
      </c>
      <c r="CX163" s="13">
        <v>11</v>
      </c>
      <c r="CY163" s="13">
        <v>5</v>
      </c>
      <c r="CZ163" s="13">
        <v>5</v>
      </c>
      <c r="DA163" s="13">
        <v>3</v>
      </c>
      <c r="DB163" s="13">
        <v>7</v>
      </c>
      <c r="DC163" s="13">
        <v>2</v>
      </c>
      <c r="DD163" s="13">
        <v>3</v>
      </c>
      <c r="DE163" s="13">
        <v>6</v>
      </c>
      <c r="DF163" s="13">
        <v>2</v>
      </c>
      <c r="DG163" s="13">
        <v>6</v>
      </c>
      <c r="DH163" s="13">
        <v>2</v>
      </c>
      <c r="DI163" s="13">
        <v>6</v>
      </c>
      <c r="DJ163" s="13">
        <v>4</v>
      </c>
      <c r="DK163" s="13">
        <v>5</v>
      </c>
      <c r="DL163" s="13">
        <v>4</v>
      </c>
      <c r="DM163" s="13">
        <v>3</v>
      </c>
      <c r="DN163" s="13">
        <v>2</v>
      </c>
      <c r="DO163" s="13">
        <v>3</v>
      </c>
      <c r="DP163" s="13">
        <v>1</v>
      </c>
      <c r="DQ163" s="13">
        <v>3</v>
      </c>
      <c r="DR163" s="13">
        <v>3</v>
      </c>
      <c r="DS163" s="13">
        <v>2</v>
      </c>
      <c r="DT163" s="13">
        <v>4</v>
      </c>
      <c r="DU163" s="13">
        <v>1</v>
      </c>
      <c r="DV163" s="13">
        <v>1</v>
      </c>
      <c r="DW163" s="13"/>
      <c r="DX163" s="13">
        <v>4</v>
      </c>
      <c r="DY163" s="13">
        <v>1</v>
      </c>
      <c r="DZ163" s="13">
        <v>1</v>
      </c>
      <c r="EA163" s="13">
        <v>1</v>
      </c>
      <c r="EB163" s="13">
        <v>1</v>
      </c>
      <c r="EC163" s="13">
        <v>1</v>
      </c>
      <c r="ED163" s="13">
        <v>4</v>
      </c>
      <c r="EE163" s="13">
        <v>6</v>
      </c>
      <c r="EF163" s="13">
        <v>3</v>
      </c>
      <c r="EG163" s="13">
        <v>2</v>
      </c>
      <c r="EH163" s="13"/>
      <c r="EI163" s="13"/>
      <c r="EJ163" s="13"/>
      <c r="EK163" s="13">
        <v>2</v>
      </c>
      <c r="EL163" s="13">
        <v>2</v>
      </c>
      <c r="EM163" s="13"/>
      <c r="EN163" s="13"/>
      <c r="EO163" s="13">
        <v>1</v>
      </c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>
        <v>1</v>
      </c>
      <c r="FC163" s="57">
        <v>562</v>
      </c>
      <c r="FD163" s="13">
        <v>562</v>
      </c>
      <c r="FE163" s="16" t="s">
        <v>219</v>
      </c>
      <c r="FF163" s="13"/>
      <c r="FG163" s="13">
        <v>1</v>
      </c>
      <c r="FH163" s="13">
        <v>5</v>
      </c>
      <c r="FI163" s="13">
        <v>1</v>
      </c>
      <c r="FJ163" s="13">
        <v>3</v>
      </c>
      <c r="FK163" s="13"/>
      <c r="FL163" s="13">
        <v>1</v>
      </c>
      <c r="FM163" s="13"/>
      <c r="FN163" s="13">
        <v>3</v>
      </c>
      <c r="FO163" s="13">
        <v>3</v>
      </c>
      <c r="FP163" s="13">
        <v>3</v>
      </c>
      <c r="FQ163" s="13">
        <v>2</v>
      </c>
      <c r="FR163" s="13">
        <v>3</v>
      </c>
      <c r="FS163" s="13">
        <v>1</v>
      </c>
      <c r="FT163" s="13">
        <v>4</v>
      </c>
      <c r="FU163" s="13">
        <v>4</v>
      </c>
      <c r="FV163" s="13">
        <v>4</v>
      </c>
      <c r="FW163" s="13">
        <v>4</v>
      </c>
      <c r="FX163" s="13">
        <v>10</v>
      </c>
      <c r="FY163" s="13">
        <v>7</v>
      </c>
      <c r="FZ163" s="13">
        <v>15</v>
      </c>
      <c r="GA163" s="13">
        <v>10</v>
      </c>
      <c r="GB163" s="13">
        <v>14</v>
      </c>
      <c r="GC163" s="13">
        <v>10</v>
      </c>
      <c r="GD163" s="13">
        <v>11</v>
      </c>
      <c r="GE163" s="13">
        <v>10</v>
      </c>
      <c r="GF163" s="13">
        <v>10</v>
      </c>
      <c r="GG163" s="13">
        <v>11</v>
      </c>
      <c r="GH163" s="13">
        <v>10</v>
      </c>
      <c r="GI163" s="13">
        <v>15</v>
      </c>
      <c r="GJ163" s="13">
        <v>6</v>
      </c>
      <c r="GK163" s="13">
        <v>11</v>
      </c>
      <c r="GL163" s="13">
        <v>10</v>
      </c>
      <c r="GM163" s="13">
        <v>9</v>
      </c>
      <c r="GN163" s="13">
        <v>4</v>
      </c>
      <c r="GO163" s="13">
        <v>12</v>
      </c>
      <c r="GP163" s="13">
        <v>9</v>
      </c>
      <c r="GQ163" s="13">
        <v>8</v>
      </c>
      <c r="GR163" s="13">
        <v>11</v>
      </c>
      <c r="GS163" s="13">
        <v>3</v>
      </c>
      <c r="GT163" s="13">
        <v>19</v>
      </c>
      <c r="GU163" s="13">
        <v>9</v>
      </c>
      <c r="GV163" s="13">
        <v>6</v>
      </c>
      <c r="GW163" s="13">
        <v>7</v>
      </c>
      <c r="GX163" s="13">
        <v>11</v>
      </c>
      <c r="GY163" s="13">
        <v>11</v>
      </c>
      <c r="GZ163" s="13">
        <v>8</v>
      </c>
      <c r="HA163" s="13">
        <v>9</v>
      </c>
      <c r="HB163" s="13">
        <v>9</v>
      </c>
      <c r="HC163" s="13">
        <v>5</v>
      </c>
      <c r="HD163" s="13">
        <v>10</v>
      </c>
      <c r="HE163" s="13">
        <v>8</v>
      </c>
      <c r="HF163" s="13">
        <v>7</v>
      </c>
      <c r="HG163" s="13">
        <v>7</v>
      </c>
      <c r="HH163" s="13">
        <v>9</v>
      </c>
      <c r="HI163" s="13">
        <v>4</v>
      </c>
      <c r="HJ163" s="13">
        <v>8</v>
      </c>
      <c r="HK163" s="13">
        <v>3</v>
      </c>
      <c r="HL163" s="13">
        <v>4</v>
      </c>
      <c r="HM163" s="13">
        <v>2</v>
      </c>
      <c r="HN163" s="13">
        <v>7</v>
      </c>
      <c r="HO163" s="13">
        <v>7</v>
      </c>
      <c r="HP163" s="13">
        <v>5</v>
      </c>
      <c r="HQ163" s="13">
        <v>4</v>
      </c>
      <c r="HR163" s="13">
        <v>5</v>
      </c>
      <c r="HS163" s="13">
        <v>3</v>
      </c>
      <c r="HT163" s="13">
        <v>3</v>
      </c>
      <c r="HU163" s="13">
        <v>5</v>
      </c>
      <c r="HV163" s="13">
        <v>2</v>
      </c>
      <c r="HW163" s="13">
        <v>3</v>
      </c>
      <c r="HX163" s="13">
        <v>5</v>
      </c>
      <c r="HY163" s="13">
        <v>3</v>
      </c>
      <c r="HZ163" s="13">
        <v>2</v>
      </c>
      <c r="IA163" s="13">
        <v>3</v>
      </c>
      <c r="IB163" s="13">
        <v>1</v>
      </c>
      <c r="IC163" s="13">
        <v>2</v>
      </c>
      <c r="ID163" s="13">
        <v>1</v>
      </c>
      <c r="IE163" s="13"/>
      <c r="IF163" s="13">
        <v>3</v>
      </c>
      <c r="IG163" s="13">
        <v>3</v>
      </c>
      <c r="IH163" s="13">
        <v>2</v>
      </c>
      <c r="II163" s="13">
        <v>1</v>
      </c>
      <c r="IJ163" s="13">
        <v>1</v>
      </c>
      <c r="IK163" s="13">
        <v>1</v>
      </c>
      <c r="IL163" s="13">
        <v>1</v>
      </c>
      <c r="IM163" s="13"/>
      <c r="IN163" s="13"/>
      <c r="IO163" s="13">
        <v>2</v>
      </c>
      <c r="IP163" s="13"/>
      <c r="IQ163" s="13">
        <v>1</v>
      </c>
      <c r="IR163" s="13">
        <v>1</v>
      </c>
      <c r="IS163" s="13">
        <v>1</v>
      </c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57">
        <v>492</v>
      </c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>
        <v>1</v>
      </c>
      <c r="KE163" s="13"/>
      <c r="KF163" s="13">
        <v>1</v>
      </c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>
        <v>1</v>
      </c>
      <c r="LK163" s="13"/>
      <c r="LL163" s="13">
        <v>1</v>
      </c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>
        <v>3</v>
      </c>
      <c r="MQ163" s="13">
        <v>1</v>
      </c>
      <c r="MR163" s="13"/>
      <c r="MS163" s="13"/>
      <c r="MT163" s="13"/>
      <c r="MU163" s="13">
        <v>1</v>
      </c>
      <c r="MV163" s="13"/>
      <c r="MW163" s="13"/>
      <c r="MX163" s="13">
        <v>1</v>
      </c>
      <c r="MY163" s="13"/>
      <c r="MZ163" s="13"/>
      <c r="NA163" s="13">
        <v>2</v>
      </c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57">
        <v>12</v>
      </c>
      <c r="NO163" s="13">
        <v>504</v>
      </c>
    </row>
    <row r="164" spans="1:379">
      <c r="A164" s="8" t="s">
        <v>174</v>
      </c>
      <c r="B164" s="235">
        <f t="shared" si="210"/>
        <v>7</v>
      </c>
      <c r="C164" s="235">
        <f t="shared" si="211"/>
        <v>16</v>
      </c>
      <c r="D164" s="235">
        <f t="shared" si="212"/>
        <v>43</v>
      </c>
      <c r="E164" s="235">
        <f t="shared" si="213"/>
        <v>54</v>
      </c>
      <c r="F164" s="235">
        <f t="shared" si="214"/>
        <v>64</v>
      </c>
      <c r="G164" s="235">
        <f t="shared" si="215"/>
        <v>89</v>
      </c>
      <c r="H164" s="235">
        <f t="shared" si="216"/>
        <v>65</v>
      </c>
      <c r="I164" s="235">
        <f t="shared" si="217"/>
        <v>93</v>
      </c>
      <c r="J164" s="235">
        <f t="shared" si="218"/>
        <v>76</v>
      </c>
      <c r="K164" s="235">
        <f t="shared" si="219"/>
        <v>65</v>
      </c>
      <c r="L164" s="235">
        <f t="shared" si="220"/>
        <v>40</v>
      </c>
      <c r="M164" s="235">
        <f t="shared" si="221"/>
        <v>57</v>
      </c>
      <c r="N164" s="235">
        <f t="shared" si="222"/>
        <v>19</v>
      </c>
      <c r="O164" s="235">
        <f t="shared" si="223"/>
        <v>34</v>
      </c>
      <c r="P164" s="235">
        <f t="shared" si="224"/>
        <v>11</v>
      </c>
      <c r="Q164" s="235">
        <f t="shared" si="225"/>
        <v>17</v>
      </c>
      <c r="R164" s="235">
        <f t="shared" si="226"/>
        <v>7</v>
      </c>
      <c r="S164" s="235">
        <f t="shared" si="227"/>
        <v>6</v>
      </c>
      <c r="T164" s="235">
        <f t="shared" si="228"/>
        <v>2</v>
      </c>
      <c r="U164" s="235">
        <f t="shared" si="229"/>
        <v>1</v>
      </c>
      <c r="W164" s="16" t="s">
        <v>168</v>
      </c>
      <c r="X164" s="616">
        <f t="shared" si="169"/>
        <v>474</v>
      </c>
      <c r="Y164" s="616">
        <f t="shared" si="170"/>
        <v>428</v>
      </c>
      <c r="Z164" s="616">
        <f t="shared" si="171"/>
        <v>1931</v>
      </c>
      <c r="AA164" s="616">
        <f t="shared" si="172"/>
        <v>1987</v>
      </c>
      <c r="AB164" s="616">
        <f t="shared" si="173"/>
        <v>5157</v>
      </c>
      <c r="AC164" s="616">
        <f t="shared" si="174"/>
        <v>5230</v>
      </c>
      <c r="AD164" s="616">
        <f t="shared" si="175"/>
        <v>5381</v>
      </c>
      <c r="AE164" s="616">
        <f t="shared" si="176"/>
        <v>4994</v>
      </c>
      <c r="AF164" s="616">
        <f t="shared" si="177"/>
        <v>4951</v>
      </c>
      <c r="AG164" s="616">
        <f t="shared" si="178"/>
        <v>4982</v>
      </c>
      <c r="AH164" s="616">
        <f t="shared" si="179"/>
        <v>3515</v>
      </c>
      <c r="AI164" s="616">
        <f t="shared" si="180"/>
        <v>3236</v>
      </c>
      <c r="AJ164" s="616">
        <f t="shared" si="181"/>
        <v>1669</v>
      </c>
      <c r="AK164" s="616">
        <f t="shared" si="182"/>
        <v>1487</v>
      </c>
      <c r="AL164" s="616">
        <f t="shared" si="183"/>
        <v>768</v>
      </c>
      <c r="AM164" s="616">
        <f t="shared" si="184"/>
        <v>654</v>
      </c>
      <c r="AN164" s="616">
        <f t="shared" si="185"/>
        <v>237</v>
      </c>
      <c r="AO164" s="616">
        <f t="shared" si="186"/>
        <v>278</v>
      </c>
      <c r="AP164" s="616">
        <f t="shared" si="187"/>
        <v>32</v>
      </c>
      <c r="AQ164" s="616">
        <f t="shared" si="188"/>
        <v>69</v>
      </c>
      <c r="AR164" s="616">
        <f t="shared" si="189"/>
        <v>410</v>
      </c>
      <c r="AT164" s="16" t="s">
        <v>168</v>
      </c>
      <c r="AU164" s="13">
        <v>14</v>
      </c>
      <c r="AV164" s="13">
        <v>44</v>
      </c>
      <c r="AW164" s="13">
        <v>40</v>
      </c>
      <c r="AX164" s="13">
        <v>39</v>
      </c>
      <c r="AY164" s="13">
        <v>36</v>
      </c>
      <c r="AZ164" s="13">
        <v>41</v>
      </c>
      <c r="BA164" s="13">
        <v>45</v>
      </c>
      <c r="BB164" s="13">
        <v>52</v>
      </c>
      <c r="BC164" s="13">
        <v>50</v>
      </c>
      <c r="BD164" s="13">
        <v>67</v>
      </c>
      <c r="BE164" s="13">
        <v>80</v>
      </c>
      <c r="BF164" s="13">
        <v>89</v>
      </c>
      <c r="BG164" s="13">
        <v>99</v>
      </c>
      <c r="BH164" s="13">
        <v>127</v>
      </c>
      <c r="BI164" s="13">
        <v>137</v>
      </c>
      <c r="BJ164" s="13">
        <v>182</v>
      </c>
      <c r="BK164" s="13">
        <v>212</v>
      </c>
      <c r="BL164" s="13">
        <v>283</v>
      </c>
      <c r="BM164" s="13">
        <v>389</v>
      </c>
      <c r="BN164" s="13">
        <v>389</v>
      </c>
      <c r="BO164" s="13">
        <v>435</v>
      </c>
      <c r="BP164" s="13">
        <v>494</v>
      </c>
      <c r="BQ164" s="13">
        <v>488</v>
      </c>
      <c r="BR164" s="13">
        <v>513</v>
      </c>
      <c r="BS164" s="13">
        <v>573</v>
      </c>
      <c r="BT164" s="13">
        <v>528</v>
      </c>
      <c r="BU164" s="13">
        <v>561</v>
      </c>
      <c r="BV164" s="13">
        <v>520</v>
      </c>
      <c r="BW164" s="13">
        <v>584</v>
      </c>
      <c r="BX164" s="13">
        <v>534</v>
      </c>
      <c r="BY164" s="13">
        <v>563</v>
      </c>
      <c r="BZ164" s="13">
        <v>552</v>
      </c>
      <c r="CA164" s="13">
        <v>475</v>
      </c>
      <c r="CB164" s="13">
        <v>505</v>
      </c>
      <c r="CC164" s="13">
        <v>498</v>
      </c>
      <c r="CD164" s="13">
        <v>519</v>
      </c>
      <c r="CE164" s="13">
        <v>419</v>
      </c>
      <c r="CF164" s="13">
        <v>473</v>
      </c>
      <c r="CG164" s="13">
        <v>472</v>
      </c>
      <c r="CH164" s="13">
        <v>518</v>
      </c>
      <c r="CI164" s="13">
        <v>497</v>
      </c>
      <c r="CJ164" s="13">
        <v>530</v>
      </c>
      <c r="CK164" s="13">
        <v>492</v>
      </c>
      <c r="CL164" s="13">
        <v>499</v>
      </c>
      <c r="CM164" s="13">
        <v>540</v>
      </c>
      <c r="CN164" s="13">
        <v>505</v>
      </c>
      <c r="CO164" s="13">
        <v>467</v>
      </c>
      <c r="CP164" s="13">
        <v>498</v>
      </c>
      <c r="CQ164" s="13">
        <v>467</v>
      </c>
      <c r="CR164" s="13">
        <v>487</v>
      </c>
      <c r="CS164" s="13">
        <v>415</v>
      </c>
      <c r="CT164" s="13">
        <v>432</v>
      </c>
      <c r="CU164" s="13">
        <v>387</v>
      </c>
      <c r="CV164" s="13">
        <v>343</v>
      </c>
      <c r="CW164" s="13">
        <v>318</v>
      </c>
      <c r="CX164" s="13">
        <v>284</v>
      </c>
      <c r="CY164" s="13">
        <v>281</v>
      </c>
      <c r="CZ164" s="13">
        <v>269</v>
      </c>
      <c r="DA164" s="13">
        <v>279</v>
      </c>
      <c r="DB164" s="13">
        <v>228</v>
      </c>
      <c r="DC164" s="13">
        <v>199</v>
      </c>
      <c r="DD164" s="13">
        <v>177</v>
      </c>
      <c r="DE164" s="13">
        <v>194</v>
      </c>
      <c r="DF164" s="13">
        <v>171</v>
      </c>
      <c r="DG164" s="13">
        <v>149</v>
      </c>
      <c r="DH164" s="13">
        <v>130</v>
      </c>
      <c r="DI164" s="13">
        <v>124</v>
      </c>
      <c r="DJ164" s="13">
        <v>144</v>
      </c>
      <c r="DK164" s="13">
        <v>101</v>
      </c>
      <c r="DL164" s="13">
        <v>98</v>
      </c>
      <c r="DM164" s="13">
        <v>91</v>
      </c>
      <c r="DN164" s="13">
        <v>83</v>
      </c>
      <c r="DO164" s="13">
        <v>63</v>
      </c>
      <c r="DP164" s="13">
        <v>71</v>
      </c>
      <c r="DQ164" s="13">
        <v>76</v>
      </c>
      <c r="DR164" s="13">
        <v>57</v>
      </c>
      <c r="DS164" s="13">
        <v>59</v>
      </c>
      <c r="DT164" s="13">
        <v>55</v>
      </c>
      <c r="DU164" s="13">
        <v>53</v>
      </c>
      <c r="DV164" s="13">
        <v>46</v>
      </c>
      <c r="DW164" s="13">
        <v>37</v>
      </c>
      <c r="DX164" s="13">
        <v>35</v>
      </c>
      <c r="DY164" s="13">
        <v>40</v>
      </c>
      <c r="DZ164" s="13">
        <v>28</v>
      </c>
      <c r="EA164" s="13">
        <v>24</v>
      </c>
      <c r="EB164" s="13">
        <v>20</v>
      </c>
      <c r="EC164" s="13">
        <v>21</v>
      </c>
      <c r="ED164" s="13">
        <v>33</v>
      </c>
      <c r="EE164" s="13">
        <v>28</v>
      </c>
      <c r="EF164" s="13">
        <v>12</v>
      </c>
      <c r="EG164" s="13">
        <v>18</v>
      </c>
      <c r="EH164" s="13">
        <v>18</v>
      </c>
      <c r="EI164" s="13">
        <v>7</v>
      </c>
      <c r="EJ164" s="13">
        <v>6</v>
      </c>
      <c r="EK164" s="13">
        <v>8</v>
      </c>
      <c r="EL164" s="13">
        <v>2</v>
      </c>
      <c r="EM164" s="13">
        <v>4</v>
      </c>
      <c r="EN164" s="13">
        <v>2</v>
      </c>
      <c r="EO164" s="13">
        <v>1</v>
      </c>
      <c r="EP164" s="13">
        <v>2</v>
      </c>
      <c r="EQ164" s="13">
        <v>1</v>
      </c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>
        <v>5</v>
      </c>
      <c r="FC164" s="57">
        <v>23350</v>
      </c>
      <c r="FD164" s="13">
        <v>23350</v>
      </c>
      <c r="FE164" s="16" t="s">
        <v>168</v>
      </c>
      <c r="FF164" s="13">
        <v>15</v>
      </c>
      <c r="FG164" s="13">
        <v>53</v>
      </c>
      <c r="FH164" s="13">
        <v>46</v>
      </c>
      <c r="FI164" s="13">
        <v>53</v>
      </c>
      <c r="FJ164" s="13">
        <v>46</v>
      </c>
      <c r="FK164" s="13">
        <v>40</v>
      </c>
      <c r="FL164" s="13">
        <v>49</v>
      </c>
      <c r="FM164" s="13">
        <v>61</v>
      </c>
      <c r="FN164" s="13">
        <v>59</v>
      </c>
      <c r="FO164" s="13">
        <v>52</v>
      </c>
      <c r="FP164" s="13">
        <v>65</v>
      </c>
      <c r="FQ164" s="13">
        <v>94</v>
      </c>
      <c r="FR164" s="13">
        <v>112</v>
      </c>
      <c r="FS164" s="13">
        <v>100</v>
      </c>
      <c r="FT164" s="13">
        <v>139</v>
      </c>
      <c r="FU164" s="13">
        <v>148</v>
      </c>
      <c r="FV164" s="13">
        <v>211</v>
      </c>
      <c r="FW164" s="13">
        <v>282</v>
      </c>
      <c r="FX164" s="13">
        <v>377</v>
      </c>
      <c r="FY164" s="13">
        <v>403</v>
      </c>
      <c r="FZ164" s="13">
        <v>440</v>
      </c>
      <c r="GA164" s="13">
        <v>487</v>
      </c>
      <c r="GB164" s="13">
        <v>531</v>
      </c>
      <c r="GC164" s="13">
        <v>471</v>
      </c>
      <c r="GD164" s="13">
        <v>504</v>
      </c>
      <c r="GE164" s="13">
        <v>517</v>
      </c>
      <c r="GF164" s="13">
        <v>539</v>
      </c>
      <c r="GG164" s="13">
        <v>548</v>
      </c>
      <c r="GH164" s="13">
        <v>524</v>
      </c>
      <c r="GI164" s="13">
        <v>596</v>
      </c>
      <c r="GJ164" s="13">
        <v>571</v>
      </c>
      <c r="GK164" s="13">
        <v>525</v>
      </c>
      <c r="GL164" s="13">
        <v>519</v>
      </c>
      <c r="GM164" s="13">
        <v>575</v>
      </c>
      <c r="GN164" s="13">
        <v>525</v>
      </c>
      <c r="GO164" s="13">
        <v>534</v>
      </c>
      <c r="GP164" s="13">
        <v>539</v>
      </c>
      <c r="GQ164" s="13">
        <v>491</v>
      </c>
      <c r="GR164" s="13">
        <v>534</v>
      </c>
      <c r="GS164" s="13">
        <v>568</v>
      </c>
      <c r="GT164" s="13">
        <v>515</v>
      </c>
      <c r="GU164" s="13">
        <v>567</v>
      </c>
      <c r="GV164" s="13">
        <v>537</v>
      </c>
      <c r="GW164" s="13">
        <v>502</v>
      </c>
      <c r="GX164" s="13">
        <v>506</v>
      </c>
      <c r="GY164" s="13">
        <v>477</v>
      </c>
      <c r="GZ164" s="13">
        <v>505</v>
      </c>
      <c r="HA164" s="13">
        <v>449</v>
      </c>
      <c r="HB164" s="13">
        <v>452</v>
      </c>
      <c r="HC164" s="13">
        <v>441</v>
      </c>
      <c r="HD164" s="13">
        <v>434</v>
      </c>
      <c r="HE164" s="13">
        <v>437</v>
      </c>
      <c r="HF164" s="13">
        <v>407</v>
      </c>
      <c r="HG164" s="13">
        <v>358</v>
      </c>
      <c r="HH164" s="13">
        <v>347</v>
      </c>
      <c r="HI164" s="13">
        <v>349</v>
      </c>
      <c r="HJ164" s="13">
        <v>338</v>
      </c>
      <c r="HK164" s="13">
        <v>303</v>
      </c>
      <c r="HL164" s="13">
        <v>296</v>
      </c>
      <c r="HM164" s="13">
        <v>246</v>
      </c>
      <c r="HN164" s="13">
        <v>248</v>
      </c>
      <c r="HO164" s="13">
        <v>214</v>
      </c>
      <c r="HP164" s="13">
        <v>189</v>
      </c>
      <c r="HQ164" s="13">
        <v>172</v>
      </c>
      <c r="HR164" s="13">
        <v>200</v>
      </c>
      <c r="HS164" s="13">
        <v>150</v>
      </c>
      <c r="HT164" s="13">
        <v>143</v>
      </c>
      <c r="HU164" s="13">
        <v>134</v>
      </c>
      <c r="HV164" s="13">
        <v>119</v>
      </c>
      <c r="HW164" s="13">
        <v>100</v>
      </c>
      <c r="HX164" s="13">
        <v>117</v>
      </c>
      <c r="HY164" s="13">
        <v>111</v>
      </c>
      <c r="HZ164" s="13">
        <v>96</v>
      </c>
      <c r="IA164" s="13">
        <v>70</v>
      </c>
      <c r="IB164" s="13">
        <v>84</v>
      </c>
      <c r="IC164" s="13">
        <v>66</v>
      </c>
      <c r="ID164" s="13">
        <v>56</v>
      </c>
      <c r="IE164" s="13">
        <v>64</v>
      </c>
      <c r="IF164" s="13">
        <v>55</v>
      </c>
      <c r="IG164" s="13">
        <v>49</v>
      </c>
      <c r="IH164" s="13">
        <v>39</v>
      </c>
      <c r="II164" s="13">
        <v>40</v>
      </c>
      <c r="IJ164" s="13">
        <v>37</v>
      </c>
      <c r="IK164" s="13">
        <v>24</v>
      </c>
      <c r="IL164" s="13">
        <v>23</v>
      </c>
      <c r="IM164" s="13">
        <v>17</v>
      </c>
      <c r="IN164" s="13">
        <v>16</v>
      </c>
      <c r="IO164" s="13">
        <v>13</v>
      </c>
      <c r="IP164" s="13">
        <v>15</v>
      </c>
      <c r="IQ164" s="13">
        <v>13</v>
      </c>
      <c r="IR164" s="13">
        <v>8</v>
      </c>
      <c r="IS164" s="13">
        <v>3</v>
      </c>
      <c r="IT164" s="13">
        <v>7</v>
      </c>
      <c r="IU164" s="13">
        <v>3</v>
      </c>
      <c r="IV164" s="13">
        <v>3</v>
      </c>
      <c r="IW164" s="13">
        <v>4</v>
      </c>
      <c r="IX164" s="13">
        <v>2</v>
      </c>
      <c r="IY164" s="13">
        <v>1</v>
      </c>
      <c r="IZ164" s="13"/>
      <c r="JA164" s="13"/>
      <c r="JB164" s="13">
        <v>1</v>
      </c>
      <c r="JC164" s="13"/>
      <c r="JD164" s="13"/>
      <c r="JE164" s="13"/>
      <c r="JF164" s="13"/>
      <c r="JG164" s="13"/>
      <c r="JH164" s="13">
        <v>1</v>
      </c>
      <c r="JI164" s="57">
        <v>24116</v>
      </c>
      <c r="JJ164" s="13">
        <v>7</v>
      </c>
      <c r="JK164" s="13">
        <v>18</v>
      </c>
      <c r="JL164" s="13"/>
      <c r="JM164" s="13"/>
      <c r="JN164" s="13">
        <v>2</v>
      </c>
      <c r="JO164" s="13">
        <v>3</v>
      </c>
      <c r="JP164" s="13"/>
      <c r="JQ164" s="13"/>
      <c r="JR164" s="13"/>
      <c r="JS164" s="13">
        <v>1</v>
      </c>
      <c r="JT164" s="13">
        <v>3</v>
      </c>
      <c r="JU164" s="13">
        <v>7</v>
      </c>
      <c r="JV164" s="13">
        <v>2</v>
      </c>
      <c r="JW164" s="13">
        <v>2</v>
      </c>
      <c r="JX164" s="13">
        <v>1</v>
      </c>
      <c r="JY164" s="13">
        <v>1</v>
      </c>
      <c r="JZ164" s="13">
        <v>6</v>
      </c>
      <c r="KA164" s="13">
        <v>5</v>
      </c>
      <c r="KB164" s="13">
        <v>6</v>
      </c>
      <c r="KC164" s="13">
        <v>8</v>
      </c>
      <c r="KD164" s="13">
        <v>4</v>
      </c>
      <c r="KE164" s="13">
        <v>6</v>
      </c>
      <c r="KF164" s="13">
        <v>2</v>
      </c>
      <c r="KG164" s="13">
        <v>9</v>
      </c>
      <c r="KH164" s="13">
        <v>8</v>
      </c>
      <c r="KI164" s="13">
        <v>4</v>
      </c>
      <c r="KJ164" s="13">
        <v>9</v>
      </c>
      <c r="KK164" s="13">
        <v>4</v>
      </c>
      <c r="KL164" s="13">
        <v>16</v>
      </c>
      <c r="KM164" s="13">
        <v>12</v>
      </c>
      <c r="KN164" s="13">
        <v>11</v>
      </c>
      <c r="KO164" s="13">
        <v>7</v>
      </c>
      <c r="KP164" s="13">
        <v>12</v>
      </c>
      <c r="KQ164" s="13">
        <v>21</v>
      </c>
      <c r="KR164" s="13">
        <v>14</v>
      </c>
      <c r="KS164" s="13">
        <v>14</v>
      </c>
      <c r="KT164" s="13">
        <v>8</v>
      </c>
      <c r="KU164" s="13">
        <v>5</v>
      </c>
      <c r="KV164" s="13">
        <v>8</v>
      </c>
      <c r="KW164" s="13">
        <v>4</v>
      </c>
      <c r="KX164" s="13">
        <v>3</v>
      </c>
      <c r="KY164" s="13">
        <v>6</v>
      </c>
      <c r="KZ164" s="13">
        <v>8</v>
      </c>
      <c r="LA164" s="13">
        <v>3</v>
      </c>
      <c r="LB164" s="13">
        <v>4</v>
      </c>
      <c r="LC164" s="13">
        <v>6</v>
      </c>
      <c r="LD164" s="13">
        <v>4</v>
      </c>
      <c r="LE164" s="13">
        <v>6</v>
      </c>
      <c r="LF164" s="13">
        <v>4</v>
      </c>
      <c r="LG164" s="13">
        <v>4</v>
      </c>
      <c r="LH164" s="13">
        <v>4</v>
      </c>
      <c r="LI164" s="13">
        <v>3</v>
      </c>
      <c r="LJ164" s="13">
        <v>3</v>
      </c>
      <c r="LK164" s="13">
        <v>6</v>
      </c>
      <c r="LL164" s="13">
        <v>3</v>
      </c>
      <c r="LM164" s="13">
        <v>3</v>
      </c>
      <c r="LN164" s="13">
        <v>2</v>
      </c>
      <c r="LO164" s="13">
        <v>7</v>
      </c>
      <c r="LP164" s="13">
        <v>1</v>
      </c>
      <c r="LQ164" s="13">
        <v>2</v>
      </c>
      <c r="LR164" s="13">
        <v>3</v>
      </c>
      <c r="LS164" s="13">
        <v>2</v>
      </c>
      <c r="LT164" s="13">
        <v>1</v>
      </c>
      <c r="LU164" s="13">
        <v>2</v>
      </c>
      <c r="LV164" s="13">
        <v>3</v>
      </c>
      <c r="LW164" s="13"/>
      <c r="LX164" s="13"/>
      <c r="LY164" s="13">
        <v>2</v>
      </c>
      <c r="LZ164" s="13">
        <v>1</v>
      </c>
      <c r="MA164" s="13"/>
      <c r="MB164" s="13">
        <v>2</v>
      </c>
      <c r="MC164" s="13">
        <v>2</v>
      </c>
      <c r="MD164" s="13">
        <v>3</v>
      </c>
      <c r="ME164" s="13">
        <v>1</v>
      </c>
      <c r="MF164" s="13">
        <v>4</v>
      </c>
      <c r="MG164" s="13">
        <v>1</v>
      </c>
      <c r="MH164" s="13">
        <v>1</v>
      </c>
      <c r="MI164" s="13"/>
      <c r="MJ164" s="13">
        <v>2</v>
      </c>
      <c r="MK164" s="13">
        <v>1</v>
      </c>
      <c r="ML164" s="13">
        <v>2</v>
      </c>
      <c r="MM164" s="13"/>
      <c r="MN164" s="13">
        <v>3</v>
      </c>
      <c r="MO164" s="13">
        <v>1</v>
      </c>
      <c r="MP164" s="13">
        <v>1</v>
      </c>
      <c r="MQ164" s="13">
        <v>2</v>
      </c>
      <c r="MR164" s="13">
        <v>1</v>
      </c>
      <c r="MS164" s="13">
        <v>1</v>
      </c>
      <c r="MT164" s="13">
        <v>3</v>
      </c>
      <c r="MU164" s="13">
        <v>3</v>
      </c>
      <c r="MV164" s="13">
        <v>2</v>
      </c>
      <c r="MW164" s="13">
        <v>1</v>
      </c>
      <c r="MX164" s="13">
        <v>1</v>
      </c>
      <c r="MY164" s="13">
        <v>4</v>
      </c>
      <c r="MZ164" s="13">
        <v>1</v>
      </c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>
        <v>15</v>
      </c>
      <c r="NN164" s="57">
        <v>404</v>
      </c>
      <c r="NO164" s="13">
        <v>24520</v>
      </c>
    </row>
    <row r="165" spans="1:379">
      <c r="A165" s="9" t="s">
        <v>220</v>
      </c>
      <c r="B165" s="235">
        <f t="shared" si="210"/>
        <v>330</v>
      </c>
      <c r="C165" s="235">
        <f t="shared" si="211"/>
        <v>312</v>
      </c>
      <c r="D165" s="235">
        <f t="shared" si="212"/>
        <v>1145</v>
      </c>
      <c r="E165" s="235">
        <f t="shared" si="213"/>
        <v>1153</v>
      </c>
      <c r="F165" s="235">
        <f t="shared" si="214"/>
        <v>2828</v>
      </c>
      <c r="G165" s="235">
        <f t="shared" si="215"/>
        <v>2689</v>
      </c>
      <c r="H165" s="235">
        <f t="shared" si="216"/>
        <v>3070</v>
      </c>
      <c r="I165" s="235">
        <f t="shared" si="217"/>
        <v>2869</v>
      </c>
      <c r="J165" s="235">
        <f t="shared" si="218"/>
        <v>3069</v>
      </c>
      <c r="K165" s="235">
        <f t="shared" si="219"/>
        <v>2935</v>
      </c>
      <c r="L165" s="235">
        <f t="shared" si="220"/>
        <v>2257</v>
      </c>
      <c r="M165" s="235">
        <f t="shared" si="221"/>
        <v>2250</v>
      </c>
      <c r="N165" s="235">
        <f t="shared" si="222"/>
        <v>1479</v>
      </c>
      <c r="O165" s="235">
        <f t="shared" si="223"/>
        <v>1309</v>
      </c>
      <c r="P165" s="235">
        <f t="shared" si="224"/>
        <v>830</v>
      </c>
      <c r="Q165" s="235">
        <f t="shared" si="225"/>
        <v>788</v>
      </c>
      <c r="R165" s="235">
        <f t="shared" si="226"/>
        <v>395</v>
      </c>
      <c r="S165" s="235">
        <f t="shared" si="227"/>
        <v>537</v>
      </c>
      <c r="T165" s="235">
        <f t="shared" si="228"/>
        <v>102</v>
      </c>
      <c r="U165" s="235">
        <f t="shared" si="229"/>
        <v>265</v>
      </c>
      <c r="W165" s="16" t="s">
        <v>169</v>
      </c>
      <c r="X165" s="616">
        <f t="shared" si="169"/>
        <v>6</v>
      </c>
      <c r="Y165" s="616">
        <f t="shared" si="170"/>
        <v>2</v>
      </c>
      <c r="Z165" s="616">
        <f t="shared" si="171"/>
        <v>10</v>
      </c>
      <c r="AA165" s="616">
        <f t="shared" si="172"/>
        <v>7</v>
      </c>
      <c r="AB165" s="616">
        <f t="shared" si="173"/>
        <v>9</v>
      </c>
      <c r="AC165" s="616">
        <f t="shared" si="174"/>
        <v>25</v>
      </c>
      <c r="AD165" s="616">
        <f t="shared" si="175"/>
        <v>30</v>
      </c>
      <c r="AE165" s="616">
        <f t="shared" si="176"/>
        <v>27</v>
      </c>
      <c r="AF165" s="616">
        <f t="shared" si="177"/>
        <v>13</v>
      </c>
      <c r="AG165" s="616">
        <f t="shared" si="178"/>
        <v>22</v>
      </c>
      <c r="AH165" s="616">
        <f t="shared" si="179"/>
        <v>6</v>
      </c>
      <c r="AI165" s="616">
        <f t="shared" si="180"/>
        <v>10</v>
      </c>
      <c r="AJ165" s="616">
        <f t="shared" si="181"/>
        <v>7</v>
      </c>
      <c r="AK165" s="616">
        <f t="shared" si="182"/>
        <v>4</v>
      </c>
      <c r="AL165" s="616">
        <f t="shared" si="183"/>
        <v>2</v>
      </c>
      <c r="AM165" s="616">
        <f t="shared" si="184"/>
        <v>3</v>
      </c>
      <c r="AN165" s="616">
        <f t="shared" si="185"/>
        <v>0</v>
      </c>
      <c r="AO165" s="616">
        <f t="shared" si="186"/>
        <v>1</v>
      </c>
      <c r="AP165" s="616">
        <f t="shared" si="187"/>
        <v>1</v>
      </c>
      <c r="AQ165" s="616">
        <f t="shared" si="188"/>
        <v>0</v>
      </c>
      <c r="AR165" s="616">
        <f t="shared" si="189"/>
        <v>1</v>
      </c>
      <c r="AT165" s="16" t="s">
        <v>169</v>
      </c>
      <c r="AU165" s="13"/>
      <c r="AV165" s="13"/>
      <c r="AW165" s="13"/>
      <c r="AX165" s="13">
        <v>1</v>
      </c>
      <c r="AY165" s="13"/>
      <c r="AZ165" s="13"/>
      <c r="BA165" s="13"/>
      <c r="BB165" s="13"/>
      <c r="BC165" s="13">
        <v>1</v>
      </c>
      <c r="BD165" s="13"/>
      <c r="BE165" s="13">
        <v>1</v>
      </c>
      <c r="BF165" s="13"/>
      <c r="BG165" s="13"/>
      <c r="BH165" s="13">
        <v>1</v>
      </c>
      <c r="BI165" s="13"/>
      <c r="BJ165" s="13"/>
      <c r="BK165" s="13"/>
      <c r="BL165" s="13">
        <v>2</v>
      </c>
      <c r="BM165" s="13">
        <v>1</v>
      </c>
      <c r="BN165" s="13">
        <v>2</v>
      </c>
      <c r="BO165" s="13">
        <v>1</v>
      </c>
      <c r="BP165" s="13">
        <v>1</v>
      </c>
      <c r="BQ165" s="13">
        <v>3</v>
      </c>
      <c r="BR165" s="13">
        <v>1</v>
      </c>
      <c r="BS165" s="13">
        <v>3</v>
      </c>
      <c r="BT165" s="13">
        <v>5</v>
      </c>
      <c r="BU165" s="13">
        <v>2</v>
      </c>
      <c r="BV165" s="13"/>
      <c r="BW165" s="13">
        <v>6</v>
      </c>
      <c r="BX165" s="13">
        <v>3</v>
      </c>
      <c r="BY165" s="13">
        <v>2</v>
      </c>
      <c r="BZ165" s="13">
        <v>3</v>
      </c>
      <c r="CA165" s="13">
        <v>4</v>
      </c>
      <c r="CB165" s="13">
        <v>2</v>
      </c>
      <c r="CC165" s="13">
        <v>2</v>
      </c>
      <c r="CD165" s="13">
        <v>1</v>
      </c>
      <c r="CE165" s="13">
        <v>3</v>
      </c>
      <c r="CF165" s="13">
        <v>4</v>
      </c>
      <c r="CG165" s="13"/>
      <c r="CH165" s="13">
        <v>6</v>
      </c>
      <c r="CI165" s="13">
        <v>4</v>
      </c>
      <c r="CJ165" s="13"/>
      <c r="CK165" s="13">
        <v>4</v>
      </c>
      <c r="CL165" s="13">
        <v>3</v>
      </c>
      <c r="CM165" s="13">
        <v>1</v>
      </c>
      <c r="CN165" s="13">
        <v>2</v>
      </c>
      <c r="CO165" s="13">
        <v>5</v>
      </c>
      <c r="CP165" s="13">
        <v>2</v>
      </c>
      <c r="CQ165" s="13"/>
      <c r="CR165" s="13">
        <v>1</v>
      </c>
      <c r="CS165" s="13">
        <v>1</v>
      </c>
      <c r="CT165" s="13"/>
      <c r="CU165" s="13">
        <v>2</v>
      </c>
      <c r="CV165" s="13">
        <v>1</v>
      </c>
      <c r="CW165" s="13">
        <v>1</v>
      </c>
      <c r="CX165" s="13">
        <v>3</v>
      </c>
      <c r="CY165" s="13"/>
      <c r="CZ165" s="13"/>
      <c r="DA165" s="13"/>
      <c r="DB165" s="13">
        <v>2</v>
      </c>
      <c r="DC165" s="13"/>
      <c r="DD165" s="13">
        <v>2</v>
      </c>
      <c r="DE165" s="13">
        <v>1</v>
      </c>
      <c r="DF165" s="13"/>
      <c r="DG165" s="13">
        <v>1</v>
      </c>
      <c r="DH165" s="13"/>
      <c r="DI165" s="13"/>
      <c r="DJ165" s="13"/>
      <c r="DK165" s="13"/>
      <c r="DL165" s="13"/>
      <c r="DM165" s="13">
        <v>1</v>
      </c>
      <c r="DN165" s="13">
        <v>1</v>
      </c>
      <c r="DO165" s="13"/>
      <c r="DP165" s="13"/>
      <c r="DQ165" s="13"/>
      <c r="DR165" s="13">
        <v>1</v>
      </c>
      <c r="DS165" s="13"/>
      <c r="DT165" s="13"/>
      <c r="DU165" s="13"/>
      <c r="DV165" s="13"/>
      <c r="DW165" s="13"/>
      <c r="DX165" s="13"/>
      <c r="DY165" s="13"/>
      <c r="DZ165" s="13">
        <v>1</v>
      </c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57">
        <v>101</v>
      </c>
      <c r="FD165" s="13">
        <v>101</v>
      </c>
      <c r="FE165" s="16" t="s">
        <v>169</v>
      </c>
      <c r="FF165" s="13"/>
      <c r="FG165" s="13">
        <v>2</v>
      </c>
      <c r="FH165" s="13">
        <v>1</v>
      </c>
      <c r="FI165" s="13">
        <v>1</v>
      </c>
      <c r="FJ165" s="13">
        <v>1</v>
      </c>
      <c r="FK165" s="13"/>
      <c r="FL165" s="13"/>
      <c r="FM165" s="13"/>
      <c r="FN165" s="13">
        <v>1</v>
      </c>
      <c r="FO165" s="13"/>
      <c r="FP165" s="13">
        <v>2</v>
      </c>
      <c r="FQ165" s="13">
        <v>1</v>
      </c>
      <c r="FR165" s="13"/>
      <c r="FS165" s="13"/>
      <c r="FT165" s="13"/>
      <c r="FU165" s="13">
        <v>1</v>
      </c>
      <c r="FV165" s="13">
        <v>1</v>
      </c>
      <c r="FW165" s="13">
        <v>2</v>
      </c>
      <c r="FX165" s="13">
        <v>1</v>
      </c>
      <c r="FY165" s="13">
        <v>2</v>
      </c>
      <c r="FZ165" s="13"/>
      <c r="GA165" s="13">
        <v>1</v>
      </c>
      <c r="GB165" s="13">
        <v>2</v>
      </c>
      <c r="GC165" s="13">
        <v>2</v>
      </c>
      <c r="GD165" s="13"/>
      <c r="GE165" s="13"/>
      <c r="GF165" s="13">
        <v>2</v>
      </c>
      <c r="GG165" s="13">
        <v>1</v>
      </c>
      <c r="GH165" s="13"/>
      <c r="GI165" s="13">
        <v>1</v>
      </c>
      <c r="GJ165" s="13">
        <v>5</v>
      </c>
      <c r="GK165" s="13">
        <v>1</v>
      </c>
      <c r="GL165" s="13">
        <v>1</v>
      </c>
      <c r="GM165" s="13">
        <v>1</v>
      </c>
      <c r="GN165" s="13">
        <v>5</v>
      </c>
      <c r="GO165" s="13">
        <v>1</v>
      </c>
      <c r="GP165" s="13">
        <v>5</v>
      </c>
      <c r="GQ165" s="13">
        <v>6</v>
      </c>
      <c r="GR165" s="13">
        <v>2</v>
      </c>
      <c r="GS165" s="13">
        <v>3</v>
      </c>
      <c r="GT165" s="13">
        <v>1</v>
      </c>
      <c r="GU165" s="13"/>
      <c r="GV165" s="13"/>
      <c r="GW165" s="13">
        <v>2</v>
      </c>
      <c r="GX165" s="13">
        <v>4</v>
      </c>
      <c r="GY165" s="13">
        <v>2</v>
      </c>
      <c r="GZ165" s="13">
        <v>1</v>
      </c>
      <c r="HA165" s="13"/>
      <c r="HB165" s="13"/>
      <c r="HC165" s="13">
        <v>3</v>
      </c>
      <c r="HD165" s="13"/>
      <c r="HE165" s="13">
        <v>1</v>
      </c>
      <c r="HF165" s="13">
        <v>1</v>
      </c>
      <c r="HG165" s="13"/>
      <c r="HH165" s="13"/>
      <c r="HI165" s="13"/>
      <c r="HJ165" s="13">
        <v>2</v>
      </c>
      <c r="HK165" s="13">
        <v>1</v>
      </c>
      <c r="HL165" s="13">
        <v>1</v>
      </c>
      <c r="HM165" s="13"/>
      <c r="HN165" s="13"/>
      <c r="HO165" s="13">
        <v>1</v>
      </c>
      <c r="HP165" s="13">
        <v>1</v>
      </c>
      <c r="HQ165" s="13">
        <v>1</v>
      </c>
      <c r="HR165" s="13"/>
      <c r="HS165" s="13">
        <v>1</v>
      </c>
      <c r="HT165" s="13">
        <v>1</v>
      </c>
      <c r="HU165" s="13">
        <v>1</v>
      </c>
      <c r="HV165" s="13"/>
      <c r="HW165" s="13">
        <v>1</v>
      </c>
      <c r="HX165" s="13"/>
      <c r="HY165" s="13"/>
      <c r="HZ165" s="13">
        <v>1</v>
      </c>
      <c r="IA165" s="13"/>
      <c r="IB165" s="13"/>
      <c r="IC165" s="13"/>
      <c r="ID165" s="13"/>
      <c r="IE165" s="13">
        <v>1</v>
      </c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>
        <v>1</v>
      </c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57">
        <v>84</v>
      </c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>
        <v>1</v>
      </c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57">
        <v>1</v>
      </c>
      <c r="NO165" s="13">
        <v>85</v>
      </c>
    </row>
    <row r="166" spans="1:379">
      <c r="A166" s="8" t="s">
        <v>176</v>
      </c>
      <c r="B166" s="235">
        <f t="shared" si="210"/>
        <v>26</v>
      </c>
      <c r="C166" s="235">
        <f t="shared" si="211"/>
        <v>26</v>
      </c>
      <c r="D166" s="235">
        <f t="shared" si="212"/>
        <v>120</v>
      </c>
      <c r="E166" s="235">
        <f t="shared" si="213"/>
        <v>147</v>
      </c>
      <c r="F166" s="235">
        <f t="shared" si="214"/>
        <v>361</v>
      </c>
      <c r="G166" s="235">
        <f t="shared" si="215"/>
        <v>413</v>
      </c>
      <c r="H166" s="235">
        <f t="shared" si="216"/>
        <v>366</v>
      </c>
      <c r="I166" s="235">
        <f t="shared" si="217"/>
        <v>423</v>
      </c>
      <c r="J166" s="235">
        <f t="shared" si="218"/>
        <v>343</v>
      </c>
      <c r="K166" s="235">
        <f t="shared" si="219"/>
        <v>369</v>
      </c>
      <c r="L166" s="235">
        <f t="shared" si="220"/>
        <v>227</v>
      </c>
      <c r="M166" s="235">
        <f t="shared" si="221"/>
        <v>249</v>
      </c>
      <c r="N166" s="235">
        <f t="shared" si="222"/>
        <v>154</v>
      </c>
      <c r="O166" s="235">
        <f t="shared" si="223"/>
        <v>152</v>
      </c>
      <c r="P166" s="235">
        <f t="shared" si="224"/>
        <v>75</v>
      </c>
      <c r="Q166" s="235">
        <f t="shared" si="225"/>
        <v>62</v>
      </c>
      <c r="R166" s="235">
        <f t="shared" si="226"/>
        <v>21</v>
      </c>
      <c r="S166" s="235">
        <f t="shared" si="227"/>
        <v>29</v>
      </c>
      <c r="T166" s="235">
        <f t="shared" si="228"/>
        <v>1</v>
      </c>
      <c r="U166" s="235">
        <f t="shared" si="229"/>
        <v>6</v>
      </c>
      <c r="W166" s="16" t="s">
        <v>170</v>
      </c>
      <c r="X166" s="616">
        <f t="shared" si="169"/>
        <v>27</v>
      </c>
      <c r="Y166" s="616">
        <f t="shared" si="170"/>
        <v>38</v>
      </c>
      <c r="Z166" s="616">
        <f t="shared" si="171"/>
        <v>78</v>
      </c>
      <c r="AA166" s="616">
        <f t="shared" si="172"/>
        <v>88</v>
      </c>
      <c r="AB166" s="616">
        <f t="shared" si="173"/>
        <v>120</v>
      </c>
      <c r="AC166" s="616">
        <f t="shared" si="174"/>
        <v>153</v>
      </c>
      <c r="AD166" s="616">
        <f t="shared" si="175"/>
        <v>153</v>
      </c>
      <c r="AE166" s="616">
        <f t="shared" si="176"/>
        <v>171</v>
      </c>
      <c r="AF166" s="616">
        <f t="shared" si="177"/>
        <v>153</v>
      </c>
      <c r="AG166" s="616">
        <f t="shared" si="178"/>
        <v>157</v>
      </c>
      <c r="AH166" s="616">
        <f t="shared" si="179"/>
        <v>98</v>
      </c>
      <c r="AI166" s="616">
        <f t="shared" si="180"/>
        <v>118</v>
      </c>
      <c r="AJ166" s="616">
        <f t="shared" si="181"/>
        <v>65</v>
      </c>
      <c r="AK166" s="616">
        <f t="shared" si="182"/>
        <v>66</v>
      </c>
      <c r="AL166" s="616">
        <f t="shared" si="183"/>
        <v>33</v>
      </c>
      <c r="AM166" s="616">
        <f t="shared" si="184"/>
        <v>36</v>
      </c>
      <c r="AN166" s="616">
        <f t="shared" si="185"/>
        <v>21</v>
      </c>
      <c r="AO166" s="616">
        <f t="shared" si="186"/>
        <v>16</v>
      </c>
      <c r="AP166" s="616">
        <f t="shared" si="187"/>
        <v>2</v>
      </c>
      <c r="AQ166" s="616">
        <f t="shared" si="188"/>
        <v>1</v>
      </c>
      <c r="AR166" s="616">
        <f t="shared" si="189"/>
        <v>63</v>
      </c>
      <c r="AT166" s="16" t="s">
        <v>170</v>
      </c>
      <c r="AU166" s="13">
        <v>2</v>
      </c>
      <c r="AV166" s="13">
        <v>1</v>
      </c>
      <c r="AW166" s="13">
        <v>3</v>
      </c>
      <c r="AX166" s="13">
        <v>5</v>
      </c>
      <c r="AY166" s="13">
        <v>4</v>
      </c>
      <c r="AZ166" s="13">
        <v>4</v>
      </c>
      <c r="BA166" s="13">
        <v>5</v>
      </c>
      <c r="BB166" s="13">
        <v>3</v>
      </c>
      <c r="BC166" s="13">
        <v>5</v>
      </c>
      <c r="BD166" s="13">
        <v>6</v>
      </c>
      <c r="BE166" s="13">
        <v>5</v>
      </c>
      <c r="BF166" s="13">
        <v>2</v>
      </c>
      <c r="BG166" s="13">
        <v>3</v>
      </c>
      <c r="BH166" s="13">
        <v>10</v>
      </c>
      <c r="BI166" s="13">
        <v>6</v>
      </c>
      <c r="BJ166" s="13">
        <v>18</v>
      </c>
      <c r="BK166" s="13">
        <v>7</v>
      </c>
      <c r="BL166" s="13">
        <v>14</v>
      </c>
      <c r="BM166" s="13">
        <v>16</v>
      </c>
      <c r="BN166" s="13">
        <v>7</v>
      </c>
      <c r="BO166" s="13">
        <v>14</v>
      </c>
      <c r="BP166" s="13">
        <v>14</v>
      </c>
      <c r="BQ166" s="13">
        <v>10</v>
      </c>
      <c r="BR166" s="13">
        <v>16</v>
      </c>
      <c r="BS166" s="13">
        <v>12</v>
      </c>
      <c r="BT166" s="13">
        <v>19</v>
      </c>
      <c r="BU166" s="13">
        <v>24</v>
      </c>
      <c r="BV166" s="13">
        <v>11</v>
      </c>
      <c r="BW166" s="13">
        <v>16</v>
      </c>
      <c r="BX166" s="13">
        <v>17</v>
      </c>
      <c r="BY166" s="13">
        <v>19</v>
      </c>
      <c r="BZ166" s="13">
        <v>15</v>
      </c>
      <c r="CA166" s="13">
        <v>16</v>
      </c>
      <c r="CB166" s="13">
        <v>24</v>
      </c>
      <c r="CC166" s="13">
        <v>15</v>
      </c>
      <c r="CD166" s="13">
        <v>18</v>
      </c>
      <c r="CE166" s="13">
        <v>11</v>
      </c>
      <c r="CF166" s="13">
        <v>19</v>
      </c>
      <c r="CG166" s="13">
        <v>13</v>
      </c>
      <c r="CH166" s="13">
        <v>21</v>
      </c>
      <c r="CI166" s="13">
        <v>26</v>
      </c>
      <c r="CJ166" s="13">
        <v>10</v>
      </c>
      <c r="CK166" s="13">
        <v>12</v>
      </c>
      <c r="CL166" s="13">
        <v>20</v>
      </c>
      <c r="CM166" s="13">
        <v>13</v>
      </c>
      <c r="CN166" s="13">
        <v>17</v>
      </c>
      <c r="CO166" s="13">
        <v>19</v>
      </c>
      <c r="CP166" s="13">
        <v>14</v>
      </c>
      <c r="CQ166" s="13">
        <v>10</v>
      </c>
      <c r="CR166" s="13">
        <v>16</v>
      </c>
      <c r="CS166" s="13">
        <v>10</v>
      </c>
      <c r="CT166" s="13">
        <v>14</v>
      </c>
      <c r="CU166" s="13">
        <v>10</v>
      </c>
      <c r="CV166" s="13">
        <v>8</v>
      </c>
      <c r="CW166" s="13">
        <v>17</v>
      </c>
      <c r="CX166" s="13">
        <v>10</v>
      </c>
      <c r="CY166" s="13">
        <v>12</v>
      </c>
      <c r="CZ166" s="13">
        <v>15</v>
      </c>
      <c r="DA166" s="13">
        <v>9</v>
      </c>
      <c r="DB166" s="13">
        <v>13</v>
      </c>
      <c r="DC166" s="13">
        <v>4</v>
      </c>
      <c r="DD166" s="13">
        <v>9</v>
      </c>
      <c r="DE166" s="13">
        <v>4</v>
      </c>
      <c r="DF166" s="13">
        <v>10</v>
      </c>
      <c r="DG166" s="13">
        <v>14</v>
      </c>
      <c r="DH166" s="13">
        <v>9</v>
      </c>
      <c r="DI166" s="13">
        <v>4</v>
      </c>
      <c r="DJ166" s="13">
        <v>2</v>
      </c>
      <c r="DK166" s="13">
        <v>6</v>
      </c>
      <c r="DL166" s="13">
        <v>4</v>
      </c>
      <c r="DM166" s="13">
        <v>3</v>
      </c>
      <c r="DN166" s="13">
        <v>2</v>
      </c>
      <c r="DO166" s="13">
        <v>4</v>
      </c>
      <c r="DP166" s="13">
        <v>5</v>
      </c>
      <c r="DQ166" s="13">
        <v>2</v>
      </c>
      <c r="DR166" s="13">
        <v>6</v>
      </c>
      <c r="DS166" s="13">
        <v>6</v>
      </c>
      <c r="DT166" s="13">
        <v>1</v>
      </c>
      <c r="DU166" s="13">
        <v>1</v>
      </c>
      <c r="DV166" s="13">
        <v>6</v>
      </c>
      <c r="DW166" s="13">
        <v>1</v>
      </c>
      <c r="DX166" s="13">
        <v>3</v>
      </c>
      <c r="DY166" s="13">
        <v>1</v>
      </c>
      <c r="DZ166" s="13">
        <v>2</v>
      </c>
      <c r="EA166" s="13">
        <v>2</v>
      </c>
      <c r="EB166" s="13"/>
      <c r="EC166" s="13">
        <v>1</v>
      </c>
      <c r="ED166" s="13">
        <v>4</v>
      </c>
      <c r="EE166" s="13"/>
      <c r="EF166" s="13">
        <v>2</v>
      </c>
      <c r="EG166" s="13"/>
      <c r="EH166" s="13"/>
      <c r="EI166" s="13">
        <v>1</v>
      </c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57">
        <v>844</v>
      </c>
      <c r="FD166" s="13">
        <v>844</v>
      </c>
      <c r="FE166" s="16" t="s">
        <v>170</v>
      </c>
      <c r="FF166" s="13">
        <v>1</v>
      </c>
      <c r="FG166" s="13">
        <v>1</v>
      </c>
      <c r="FH166" s="13">
        <v>1</v>
      </c>
      <c r="FI166" s="13">
        <v>3</v>
      </c>
      <c r="FJ166" s="13">
        <v>1</v>
      </c>
      <c r="FK166" s="13">
        <v>2</v>
      </c>
      <c r="FL166" s="13">
        <v>4</v>
      </c>
      <c r="FM166" s="13">
        <v>7</v>
      </c>
      <c r="FN166" s="13">
        <v>5</v>
      </c>
      <c r="FO166" s="13">
        <v>2</v>
      </c>
      <c r="FP166" s="13">
        <v>9</v>
      </c>
      <c r="FQ166" s="13">
        <v>1</v>
      </c>
      <c r="FR166" s="13">
        <v>3</v>
      </c>
      <c r="FS166" s="13">
        <v>10</v>
      </c>
      <c r="FT166" s="13">
        <v>8</v>
      </c>
      <c r="FU166" s="13">
        <v>4</v>
      </c>
      <c r="FV166" s="13">
        <v>8</v>
      </c>
      <c r="FW166" s="13">
        <v>13</v>
      </c>
      <c r="FX166" s="13">
        <v>10</v>
      </c>
      <c r="FY166" s="13">
        <v>12</v>
      </c>
      <c r="FZ166" s="13">
        <v>13</v>
      </c>
      <c r="GA166" s="13">
        <v>9</v>
      </c>
      <c r="GB166" s="13">
        <v>9</v>
      </c>
      <c r="GC166" s="13">
        <v>13</v>
      </c>
      <c r="GD166" s="13">
        <v>16</v>
      </c>
      <c r="GE166" s="13">
        <v>11</v>
      </c>
      <c r="GF166" s="13">
        <v>8</v>
      </c>
      <c r="GG166" s="13">
        <v>14</v>
      </c>
      <c r="GH166" s="13">
        <v>14</v>
      </c>
      <c r="GI166" s="13">
        <v>13</v>
      </c>
      <c r="GJ166" s="13">
        <v>9</v>
      </c>
      <c r="GK166" s="13">
        <v>19</v>
      </c>
      <c r="GL166" s="13">
        <v>11</v>
      </c>
      <c r="GM166" s="13">
        <v>18</v>
      </c>
      <c r="GN166" s="13">
        <v>16</v>
      </c>
      <c r="GO166" s="13">
        <v>24</v>
      </c>
      <c r="GP166" s="13">
        <v>18</v>
      </c>
      <c r="GQ166" s="13">
        <v>15</v>
      </c>
      <c r="GR166" s="13">
        <v>11</v>
      </c>
      <c r="GS166" s="13">
        <v>12</v>
      </c>
      <c r="GT166" s="13">
        <v>21</v>
      </c>
      <c r="GU166" s="13">
        <v>17</v>
      </c>
      <c r="GV166" s="13">
        <v>9</v>
      </c>
      <c r="GW166" s="13">
        <v>13</v>
      </c>
      <c r="GX166" s="13">
        <v>16</v>
      </c>
      <c r="GY166" s="13">
        <v>14</v>
      </c>
      <c r="GZ166" s="13">
        <v>16</v>
      </c>
      <c r="HA166" s="13">
        <v>20</v>
      </c>
      <c r="HB166" s="13">
        <v>15</v>
      </c>
      <c r="HC166" s="13">
        <v>12</v>
      </c>
      <c r="HD166" s="13">
        <v>8</v>
      </c>
      <c r="HE166" s="13">
        <v>11</v>
      </c>
      <c r="HF166" s="13">
        <v>16</v>
      </c>
      <c r="HG166" s="13">
        <v>11</v>
      </c>
      <c r="HH166" s="13">
        <v>9</v>
      </c>
      <c r="HI166" s="13">
        <v>4</v>
      </c>
      <c r="HJ166" s="13">
        <v>12</v>
      </c>
      <c r="HK166" s="13">
        <v>9</v>
      </c>
      <c r="HL166" s="13">
        <v>6</v>
      </c>
      <c r="HM166" s="13">
        <v>12</v>
      </c>
      <c r="HN166" s="13">
        <v>10</v>
      </c>
      <c r="HO166" s="13">
        <v>8</v>
      </c>
      <c r="HP166" s="13">
        <v>11</v>
      </c>
      <c r="HQ166" s="13">
        <v>5</v>
      </c>
      <c r="HR166" s="13">
        <v>8</v>
      </c>
      <c r="HS166" s="13">
        <v>8</v>
      </c>
      <c r="HT166" s="13">
        <v>4</v>
      </c>
      <c r="HU166" s="13">
        <v>3</v>
      </c>
      <c r="HV166" s="13">
        <v>2</v>
      </c>
      <c r="HW166" s="13">
        <v>6</v>
      </c>
      <c r="HX166" s="13">
        <v>6</v>
      </c>
      <c r="HY166" s="13">
        <v>5</v>
      </c>
      <c r="HZ166" s="13">
        <v>2</v>
      </c>
      <c r="IA166" s="13">
        <v>1</v>
      </c>
      <c r="IB166" s="13">
        <v>5</v>
      </c>
      <c r="IC166" s="13">
        <v>3</v>
      </c>
      <c r="ID166" s="13">
        <v>4</v>
      </c>
      <c r="IE166" s="13"/>
      <c r="IF166" s="13">
        <v>4</v>
      </c>
      <c r="IG166" s="13">
        <v>3</v>
      </c>
      <c r="IH166" s="13">
        <v>3</v>
      </c>
      <c r="II166" s="13">
        <v>2</v>
      </c>
      <c r="IJ166" s="13">
        <v>3</v>
      </c>
      <c r="IK166" s="13">
        <v>3</v>
      </c>
      <c r="IL166" s="13">
        <v>4</v>
      </c>
      <c r="IM166" s="13">
        <v>1</v>
      </c>
      <c r="IN166" s="13">
        <v>2</v>
      </c>
      <c r="IO166" s="13">
        <v>1</v>
      </c>
      <c r="IP166" s="13">
        <v>1</v>
      </c>
      <c r="IQ166" s="13">
        <v>1</v>
      </c>
      <c r="IR166" s="13"/>
      <c r="IS166" s="13"/>
      <c r="IT166" s="13"/>
      <c r="IU166" s="13"/>
      <c r="IV166" s="13"/>
      <c r="IW166" s="13"/>
      <c r="IX166" s="13">
        <v>1</v>
      </c>
      <c r="IY166" s="13">
        <v>1</v>
      </c>
      <c r="IZ166" s="13"/>
      <c r="JA166" s="13"/>
      <c r="JB166" s="13"/>
      <c r="JC166" s="13"/>
      <c r="JD166" s="13"/>
      <c r="JE166" s="13"/>
      <c r="JF166" s="13"/>
      <c r="JG166" s="13"/>
      <c r="JH166" s="13"/>
      <c r="JI166" s="57">
        <v>750</v>
      </c>
      <c r="JJ166" s="13"/>
      <c r="JK166" s="13"/>
      <c r="JL166" s="13"/>
      <c r="JM166" s="13"/>
      <c r="JN166" s="13"/>
      <c r="JO166" s="13"/>
      <c r="JP166" s="13"/>
      <c r="JQ166" s="13"/>
      <c r="JR166" s="13"/>
      <c r="JS166" s="13">
        <v>1</v>
      </c>
      <c r="JT166" s="13"/>
      <c r="JU166" s="13">
        <v>1</v>
      </c>
      <c r="JV166" s="13">
        <v>2</v>
      </c>
      <c r="JW166" s="13"/>
      <c r="JX166" s="13"/>
      <c r="JY166" s="13">
        <v>1</v>
      </c>
      <c r="JZ166" s="13"/>
      <c r="KA166" s="13">
        <v>1</v>
      </c>
      <c r="KB166" s="13"/>
      <c r="KC166" s="13"/>
      <c r="KD166" s="13">
        <v>2</v>
      </c>
      <c r="KE166" s="13"/>
      <c r="KF166" s="13"/>
      <c r="KG166" s="13">
        <v>3</v>
      </c>
      <c r="KH166" s="13">
        <v>3</v>
      </c>
      <c r="KI166" s="13">
        <v>1</v>
      </c>
      <c r="KJ166" s="13">
        <v>2</v>
      </c>
      <c r="KK166" s="13"/>
      <c r="KL166" s="13">
        <v>1</v>
      </c>
      <c r="KM166" s="13">
        <v>3</v>
      </c>
      <c r="KN166" s="13">
        <v>1</v>
      </c>
      <c r="KO166" s="13">
        <v>1</v>
      </c>
      <c r="KP166" s="13"/>
      <c r="KQ166" s="13">
        <v>3</v>
      </c>
      <c r="KR166" s="13">
        <v>2</v>
      </c>
      <c r="KS166" s="13">
        <v>1</v>
      </c>
      <c r="KT166" s="13">
        <v>3</v>
      </c>
      <c r="KU166" s="13">
        <v>1</v>
      </c>
      <c r="KV166" s="13">
        <v>2</v>
      </c>
      <c r="KW166" s="13"/>
      <c r="KX166" s="13"/>
      <c r="KY166" s="13">
        <v>1</v>
      </c>
      <c r="KZ166" s="13">
        <v>2</v>
      </c>
      <c r="LA166" s="13"/>
      <c r="LB166" s="13">
        <v>1</v>
      </c>
      <c r="LC166" s="13">
        <v>3</v>
      </c>
      <c r="LD166" s="13"/>
      <c r="LE166" s="13">
        <v>1</v>
      </c>
      <c r="LF166" s="13">
        <v>1</v>
      </c>
      <c r="LG166" s="13">
        <v>1</v>
      </c>
      <c r="LH166" s="13">
        <v>1</v>
      </c>
      <c r="LI166" s="13"/>
      <c r="LJ166" s="13">
        <v>1</v>
      </c>
      <c r="LK166" s="13">
        <v>3</v>
      </c>
      <c r="LL166" s="13"/>
      <c r="LM166" s="13">
        <v>1</v>
      </c>
      <c r="LN166" s="13">
        <v>1</v>
      </c>
      <c r="LO166" s="13"/>
      <c r="LP166" s="13">
        <v>1</v>
      </c>
      <c r="LQ166" s="13">
        <v>2</v>
      </c>
      <c r="LR166" s="13"/>
      <c r="LS166" s="13"/>
      <c r="LT166" s="13"/>
      <c r="LU166" s="13"/>
      <c r="LV166" s="13"/>
      <c r="LW166" s="13">
        <v>1</v>
      </c>
      <c r="LX166" s="13"/>
      <c r="LY166" s="13">
        <v>2</v>
      </c>
      <c r="LZ166" s="13">
        <v>2</v>
      </c>
      <c r="MA166" s="13"/>
      <c r="MB166" s="13">
        <v>1</v>
      </c>
      <c r="MC166" s="13"/>
      <c r="MD166" s="13"/>
      <c r="ME166" s="13">
        <v>1</v>
      </c>
      <c r="MF166" s="13"/>
      <c r="MG166" s="13"/>
      <c r="MH166" s="13"/>
      <c r="MI166" s="13"/>
      <c r="MJ166" s="13"/>
      <c r="MK166" s="13"/>
      <c r="ML166" s="13">
        <v>1</v>
      </c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57">
        <v>63</v>
      </c>
      <c r="NO166" s="13">
        <v>813</v>
      </c>
    </row>
    <row r="167" spans="1:379">
      <c r="A167" s="8" t="s">
        <v>177</v>
      </c>
      <c r="B167" s="235">
        <f t="shared" si="210"/>
        <v>8</v>
      </c>
      <c r="C167" s="235">
        <f t="shared" si="211"/>
        <v>3</v>
      </c>
      <c r="D167" s="235">
        <f t="shared" si="212"/>
        <v>25</v>
      </c>
      <c r="E167" s="235">
        <f t="shared" si="213"/>
        <v>29</v>
      </c>
      <c r="F167" s="235">
        <f t="shared" si="214"/>
        <v>77</v>
      </c>
      <c r="G167" s="235">
        <f t="shared" si="215"/>
        <v>86</v>
      </c>
      <c r="H167" s="235">
        <f t="shared" si="216"/>
        <v>101</v>
      </c>
      <c r="I167" s="235">
        <f t="shared" si="217"/>
        <v>98</v>
      </c>
      <c r="J167" s="235">
        <f t="shared" si="218"/>
        <v>87</v>
      </c>
      <c r="K167" s="235">
        <f t="shared" si="219"/>
        <v>89</v>
      </c>
      <c r="L167" s="235">
        <f t="shared" si="220"/>
        <v>83</v>
      </c>
      <c r="M167" s="235">
        <f t="shared" si="221"/>
        <v>60</v>
      </c>
      <c r="N167" s="235">
        <f t="shared" si="222"/>
        <v>56</v>
      </c>
      <c r="O167" s="235">
        <f t="shared" si="223"/>
        <v>27</v>
      </c>
      <c r="P167" s="235">
        <f t="shared" si="224"/>
        <v>35</v>
      </c>
      <c r="Q167" s="235">
        <f t="shared" si="225"/>
        <v>30</v>
      </c>
      <c r="R167" s="235">
        <f t="shared" si="226"/>
        <v>16</v>
      </c>
      <c r="S167" s="235">
        <f t="shared" si="227"/>
        <v>22</v>
      </c>
      <c r="T167" s="235">
        <f t="shared" si="228"/>
        <v>8</v>
      </c>
      <c r="U167" s="235">
        <f t="shared" si="229"/>
        <v>4</v>
      </c>
      <c r="W167" s="16" t="s">
        <v>171</v>
      </c>
      <c r="X167" s="616">
        <f t="shared" ref="X167:X174" si="230">SUM(FF167:FO167)</f>
        <v>338</v>
      </c>
      <c r="Y167" s="616">
        <f t="shared" ref="Y167:Y174" si="231">SUM(AU167:BD167)</f>
        <v>306</v>
      </c>
      <c r="Z167" s="616">
        <f t="shared" ref="Z167:Z174" si="232">SUM(FP167:FY167)</f>
        <v>501</v>
      </c>
      <c r="AA167" s="616">
        <f t="shared" ref="AA167:AA174" si="233">SUM(BE167:BN167)</f>
        <v>527</v>
      </c>
      <c r="AB167" s="616">
        <f t="shared" ref="AB167:AB174" si="234">SUM(FZ167:GI167)</f>
        <v>611</v>
      </c>
      <c r="AC167" s="616">
        <f t="shared" ref="AC167:AC174" si="235">SUM(BO167:BX167)</f>
        <v>763</v>
      </c>
      <c r="AD167" s="616">
        <f t="shared" ref="AD167:AD174" si="236">SUM(GJ167:GS167)</f>
        <v>641</v>
      </c>
      <c r="AE167" s="616">
        <f t="shared" ref="AE167:AE174" si="237">SUM(BY167:CH167)</f>
        <v>797</v>
      </c>
      <c r="AF167" s="616">
        <f t="shared" ref="AF167:AF174" si="238">SUM(GT167:HC167)</f>
        <v>591</v>
      </c>
      <c r="AG167" s="616">
        <f t="shared" ref="AG167:AG174" si="239">SUM(CI167:CR167)</f>
        <v>635</v>
      </c>
      <c r="AH167" s="616">
        <f t="shared" ref="AH167:AH174" si="240">SUM(HD167:HM167)</f>
        <v>451</v>
      </c>
      <c r="AI167" s="616">
        <f t="shared" ref="AI167:AI174" si="241">SUM(CS167:DB167)</f>
        <v>494</v>
      </c>
      <c r="AJ167" s="616">
        <f t="shared" ref="AJ167:AJ174" si="242">SUM(HN167:HW167)</f>
        <v>306</v>
      </c>
      <c r="AK167" s="616">
        <f t="shared" ref="AK167:AK174" si="243">SUM(DC167:DL167)</f>
        <v>296</v>
      </c>
      <c r="AL167" s="616">
        <f t="shared" ref="AL167:AL174" si="244">SUM(HX167:IG167)</f>
        <v>157</v>
      </c>
      <c r="AM167" s="616">
        <f t="shared" ref="AM167:AM174" si="245">SUM(DM167:DV167)</f>
        <v>191</v>
      </c>
      <c r="AN167" s="616">
        <f t="shared" ref="AN167:AN174" si="246">SUM(IH167:IQ167)</f>
        <v>77</v>
      </c>
      <c r="AO167" s="616">
        <f t="shared" ref="AO167:AO174" si="247">SUM(DW167:EF167)</f>
        <v>104</v>
      </c>
      <c r="AP167" s="616">
        <f t="shared" ref="AP167:AP174" si="248">SUM(IR167:JG167)</f>
        <v>6</v>
      </c>
      <c r="AQ167" s="616">
        <f t="shared" ref="AQ167:AQ174" si="249">SUM(EG167:FA167)</f>
        <v>32</v>
      </c>
      <c r="AR167" s="616">
        <f t="shared" ref="AR167:AR174" si="250">+FB167+JH167+NN167</f>
        <v>193</v>
      </c>
      <c r="AT167" s="16" t="s">
        <v>171</v>
      </c>
      <c r="AU167" s="13">
        <v>16</v>
      </c>
      <c r="AV167" s="13">
        <v>27</v>
      </c>
      <c r="AW167" s="13">
        <v>40</v>
      </c>
      <c r="AX167" s="13">
        <v>25</v>
      </c>
      <c r="AY167" s="13">
        <v>24</v>
      </c>
      <c r="AZ167" s="13">
        <v>31</v>
      </c>
      <c r="BA167" s="13">
        <v>35</v>
      </c>
      <c r="BB167" s="13">
        <v>34</v>
      </c>
      <c r="BC167" s="13">
        <v>39</v>
      </c>
      <c r="BD167" s="13">
        <v>35</v>
      </c>
      <c r="BE167" s="13">
        <v>39</v>
      </c>
      <c r="BF167" s="13">
        <v>36</v>
      </c>
      <c r="BG167" s="13">
        <v>41</v>
      </c>
      <c r="BH167" s="13">
        <v>43</v>
      </c>
      <c r="BI167" s="13">
        <v>42</v>
      </c>
      <c r="BJ167" s="13">
        <v>59</v>
      </c>
      <c r="BK167" s="13">
        <v>70</v>
      </c>
      <c r="BL167" s="13">
        <v>69</v>
      </c>
      <c r="BM167" s="13">
        <v>65</v>
      </c>
      <c r="BN167" s="13">
        <v>63</v>
      </c>
      <c r="BO167" s="13">
        <v>75</v>
      </c>
      <c r="BP167" s="13">
        <v>66</v>
      </c>
      <c r="BQ167" s="13">
        <v>76</v>
      </c>
      <c r="BR167" s="13">
        <v>76</v>
      </c>
      <c r="BS167" s="13">
        <v>92</v>
      </c>
      <c r="BT167" s="13">
        <v>82</v>
      </c>
      <c r="BU167" s="13">
        <v>76</v>
      </c>
      <c r="BV167" s="13">
        <v>82</v>
      </c>
      <c r="BW167" s="13">
        <v>61</v>
      </c>
      <c r="BX167" s="13">
        <v>77</v>
      </c>
      <c r="BY167" s="13">
        <v>87</v>
      </c>
      <c r="BZ167" s="13">
        <v>85</v>
      </c>
      <c r="CA167" s="13">
        <v>71</v>
      </c>
      <c r="CB167" s="13">
        <v>85</v>
      </c>
      <c r="CC167" s="13">
        <v>68</v>
      </c>
      <c r="CD167" s="13">
        <v>90</v>
      </c>
      <c r="CE167" s="13">
        <v>79</v>
      </c>
      <c r="CF167" s="13">
        <v>84</v>
      </c>
      <c r="CG167" s="13">
        <v>73</v>
      </c>
      <c r="CH167" s="13">
        <v>75</v>
      </c>
      <c r="CI167" s="13">
        <v>65</v>
      </c>
      <c r="CJ167" s="13">
        <v>68</v>
      </c>
      <c r="CK167" s="13">
        <v>58</v>
      </c>
      <c r="CL167" s="13">
        <v>67</v>
      </c>
      <c r="CM167" s="13">
        <v>65</v>
      </c>
      <c r="CN167" s="13">
        <v>78</v>
      </c>
      <c r="CO167" s="13">
        <v>55</v>
      </c>
      <c r="CP167" s="13">
        <v>55</v>
      </c>
      <c r="CQ167" s="13">
        <v>60</v>
      </c>
      <c r="CR167" s="13">
        <v>64</v>
      </c>
      <c r="CS167" s="13">
        <v>62</v>
      </c>
      <c r="CT167" s="13">
        <v>58</v>
      </c>
      <c r="CU167" s="13">
        <v>48</v>
      </c>
      <c r="CV167" s="13">
        <v>51</v>
      </c>
      <c r="CW167" s="13">
        <v>56</v>
      </c>
      <c r="CX167" s="13">
        <v>62</v>
      </c>
      <c r="CY167" s="13">
        <v>41</v>
      </c>
      <c r="CZ167" s="13">
        <v>35</v>
      </c>
      <c r="DA167" s="13">
        <v>46</v>
      </c>
      <c r="DB167" s="13">
        <v>35</v>
      </c>
      <c r="DC167" s="13">
        <v>37</v>
      </c>
      <c r="DD167" s="13">
        <v>36</v>
      </c>
      <c r="DE167" s="13">
        <v>25</v>
      </c>
      <c r="DF167" s="13">
        <v>32</v>
      </c>
      <c r="DG167" s="13">
        <v>25</v>
      </c>
      <c r="DH167" s="13">
        <v>39</v>
      </c>
      <c r="DI167" s="13">
        <v>24</v>
      </c>
      <c r="DJ167" s="13">
        <v>33</v>
      </c>
      <c r="DK167" s="13">
        <v>22</v>
      </c>
      <c r="DL167" s="13">
        <v>23</v>
      </c>
      <c r="DM167" s="13">
        <v>18</v>
      </c>
      <c r="DN167" s="13">
        <v>21</v>
      </c>
      <c r="DO167" s="13">
        <v>18</v>
      </c>
      <c r="DP167" s="13">
        <v>28</v>
      </c>
      <c r="DQ167" s="13">
        <v>21</v>
      </c>
      <c r="DR167" s="13">
        <v>29</v>
      </c>
      <c r="DS167" s="13">
        <v>8</v>
      </c>
      <c r="DT167" s="13">
        <v>17</v>
      </c>
      <c r="DU167" s="13">
        <v>18</v>
      </c>
      <c r="DV167" s="13">
        <v>13</v>
      </c>
      <c r="DW167" s="13">
        <v>14</v>
      </c>
      <c r="DX167" s="13">
        <v>10</v>
      </c>
      <c r="DY167" s="13">
        <v>14</v>
      </c>
      <c r="DZ167" s="13">
        <v>12</v>
      </c>
      <c r="EA167" s="13">
        <v>7</v>
      </c>
      <c r="EB167" s="13">
        <v>9</v>
      </c>
      <c r="EC167" s="13">
        <v>7</v>
      </c>
      <c r="ED167" s="13">
        <v>10</v>
      </c>
      <c r="EE167" s="13">
        <v>14</v>
      </c>
      <c r="EF167" s="13">
        <v>7</v>
      </c>
      <c r="EG167" s="13">
        <v>10</v>
      </c>
      <c r="EH167" s="13">
        <v>6</v>
      </c>
      <c r="EI167" s="13">
        <v>3</v>
      </c>
      <c r="EJ167" s="13">
        <v>5</v>
      </c>
      <c r="EK167" s="13">
        <v>2</v>
      </c>
      <c r="EL167" s="13">
        <v>2</v>
      </c>
      <c r="EM167" s="13">
        <v>2</v>
      </c>
      <c r="EN167" s="13"/>
      <c r="EO167" s="13">
        <v>1</v>
      </c>
      <c r="EP167" s="13"/>
      <c r="EQ167" s="13">
        <v>1</v>
      </c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57">
        <v>4145</v>
      </c>
      <c r="FD167" s="13">
        <v>4145</v>
      </c>
      <c r="FE167" s="16" t="s">
        <v>171</v>
      </c>
      <c r="FF167" s="13">
        <v>19</v>
      </c>
      <c r="FG167" s="13">
        <v>37</v>
      </c>
      <c r="FH167" s="13">
        <v>38</v>
      </c>
      <c r="FI167" s="13">
        <v>27</v>
      </c>
      <c r="FJ167" s="13">
        <v>36</v>
      </c>
      <c r="FK167" s="13">
        <v>36</v>
      </c>
      <c r="FL167" s="13">
        <v>41</v>
      </c>
      <c r="FM167" s="13">
        <v>31</v>
      </c>
      <c r="FN167" s="13">
        <v>31</v>
      </c>
      <c r="FO167" s="13">
        <v>42</v>
      </c>
      <c r="FP167" s="13">
        <v>40</v>
      </c>
      <c r="FQ167" s="13">
        <v>32</v>
      </c>
      <c r="FR167" s="13">
        <v>33</v>
      </c>
      <c r="FS167" s="13">
        <v>52</v>
      </c>
      <c r="FT167" s="13">
        <v>44</v>
      </c>
      <c r="FU167" s="13">
        <v>51</v>
      </c>
      <c r="FV167" s="13">
        <v>67</v>
      </c>
      <c r="FW167" s="13">
        <v>61</v>
      </c>
      <c r="FX167" s="13">
        <v>59</v>
      </c>
      <c r="FY167" s="13">
        <v>62</v>
      </c>
      <c r="FZ167" s="13">
        <v>55</v>
      </c>
      <c r="GA167" s="13">
        <v>54</v>
      </c>
      <c r="GB167" s="13">
        <v>56</v>
      </c>
      <c r="GC167" s="13">
        <v>67</v>
      </c>
      <c r="GD167" s="13">
        <v>58</v>
      </c>
      <c r="GE167" s="13">
        <v>52</v>
      </c>
      <c r="GF167" s="13">
        <v>69</v>
      </c>
      <c r="GG167" s="13">
        <v>61</v>
      </c>
      <c r="GH167" s="13">
        <v>71</v>
      </c>
      <c r="GI167" s="13">
        <v>68</v>
      </c>
      <c r="GJ167" s="13">
        <v>76</v>
      </c>
      <c r="GK167" s="13">
        <v>60</v>
      </c>
      <c r="GL167" s="13">
        <v>67</v>
      </c>
      <c r="GM167" s="13">
        <v>51</v>
      </c>
      <c r="GN167" s="13">
        <v>54</v>
      </c>
      <c r="GO167" s="13">
        <v>68</v>
      </c>
      <c r="GP167" s="13">
        <v>56</v>
      </c>
      <c r="GQ167" s="13">
        <v>76</v>
      </c>
      <c r="GR167" s="13">
        <v>67</v>
      </c>
      <c r="GS167" s="13">
        <v>66</v>
      </c>
      <c r="GT167" s="13">
        <v>62</v>
      </c>
      <c r="GU167" s="13">
        <v>75</v>
      </c>
      <c r="GV167" s="13">
        <v>72</v>
      </c>
      <c r="GW167" s="13">
        <v>59</v>
      </c>
      <c r="GX167" s="13">
        <v>63</v>
      </c>
      <c r="GY167" s="13">
        <v>47</v>
      </c>
      <c r="GZ167" s="13">
        <v>51</v>
      </c>
      <c r="HA167" s="13">
        <v>48</v>
      </c>
      <c r="HB167" s="13">
        <v>49</v>
      </c>
      <c r="HC167" s="13">
        <v>65</v>
      </c>
      <c r="HD167" s="13">
        <v>50</v>
      </c>
      <c r="HE167" s="13">
        <v>51</v>
      </c>
      <c r="HF167" s="13">
        <v>36</v>
      </c>
      <c r="HG167" s="13">
        <v>57</v>
      </c>
      <c r="HH167" s="13">
        <v>51</v>
      </c>
      <c r="HI167" s="13">
        <v>42</v>
      </c>
      <c r="HJ167" s="13">
        <v>46</v>
      </c>
      <c r="HK167" s="13">
        <v>46</v>
      </c>
      <c r="HL167" s="13">
        <v>34</v>
      </c>
      <c r="HM167" s="13">
        <v>38</v>
      </c>
      <c r="HN167" s="13">
        <v>40</v>
      </c>
      <c r="HO167" s="13">
        <v>24</v>
      </c>
      <c r="HP167" s="13">
        <v>37</v>
      </c>
      <c r="HQ167" s="13">
        <v>25</v>
      </c>
      <c r="HR167" s="13">
        <v>24</v>
      </c>
      <c r="HS167" s="13">
        <v>35</v>
      </c>
      <c r="HT167" s="13">
        <v>32</v>
      </c>
      <c r="HU167" s="13">
        <v>29</v>
      </c>
      <c r="HV167" s="13">
        <v>33</v>
      </c>
      <c r="HW167" s="13">
        <v>27</v>
      </c>
      <c r="HX167" s="13">
        <v>20</v>
      </c>
      <c r="HY167" s="13">
        <v>14</v>
      </c>
      <c r="HZ167" s="13">
        <v>16</v>
      </c>
      <c r="IA167" s="13">
        <v>20</v>
      </c>
      <c r="IB167" s="13">
        <v>15</v>
      </c>
      <c r="IC167" s="13">
        <v>15</v>
      </c>
      <c r="ID167" s="13">
        <v>17</v>
      </c>
      <c r="IE167" s="13">
        <v>17</v>
      </c>
      <c r="IF167" s="13">
        <v>11</v>
      </c>
      <c r="IG167" s="13">
        <v>12</v>
      </c>
      <c r="IH167" s="13">
        <v>13</v>
      </c>
      <c r="II167" s="13">
        <v>8</v>
      </c>
      <c r="IJ167" s="13">
        <v>10</v>
      </c>
      <c r="IK167" s="13">
        <v>16</v>
      </c>
      <c r="IL167" s="13">
        <v>8</v>
      </c>
      <c r="IM167" s="13">
        <v>6</v>
      </c>
      <c r="IN167" s="13">
        <v>3</v>
      </c>
      <c r="IO167" s="13">
        <v>4</v>
      </c>
      <c r="IP167" s="13">
        <v>3</v>
      </c>
      <c r="IQ167" s="13">
        <v>6</v>
      </c>
      <c r="IR167" s="13">
        <v>2</v>
      </c>
      <c r="IS167" s="13">
        <v>1</v>
      </c>
      <c r="IT167" s="13">
        <v>1</v>
      </c>
      <c r="IU167" s="13"/>
      <c r="IV167" s="13">
        <v>1</v>
      </c>
      <c r="IW167" s="13"/>
      <c r="IX167" s="13"/>
      <c r="IY167" s="13"/>
      <c r="IZ167" s="13"/>
      <c r="JA167" s="13"/>
      <c r="JB167" s="13">
        <v>1</v>
      </c>
      <c r="JC167" s="13"/>
      <c r="JD167" s="13"/>
      <c r="JE167" s="13"/>
      <c r="JF167" s="13"/>
      <c r="JG167" s="13"/>
      <c r="JH167" s="13"/>
      <c r="JI167" s="57">
        <v>3679</v>
      </c>
      <c r="JJ167" s="13">
        <v>3</v>
      </c>
      <c r="JK167" s="13"/>
      <c r="JL167" s="13">
        <v>1</v>
      </c>
      <c r="JM167" s="13"/>
      <c r="JN167" s="13">
        <v>2</v>
      </c>
      <c r="JO167" s="13">
        <v>2</v>
      </c>
      <c r="JP167" s="13">
        <v>3</v>
      </c>
      <c r="JQ167" s="13">
        <v>13</v>
      </c>
      <c r="JR167" s="13">
        <v>2</v>
      </c>
      <c r="JS167" s="13">
        <v>3</v>
      </c>
      <c r="JT167" s="13">
        <v>8</v>
      </c>
      <c r="JU167" s="13">
        <v>12</v>
      </c>
      <c r="JV167" s="13">
        <v>5</v>
      </c>
      <c r="JW167" s="13">
        <v>4</v>
      </c>
      <c r="JX167" s="13">
        <v>3</v>
      </c>
      <c r="JY167" s="13">
        <v>6</v>
      </c>
      <c r="JZ167" s="13">
        <v>3</v>
      </c>
      <c r="KA167" s="13">
        <v>3</v>
      </c>
      <c r="KB167" s="13">
        <v>6</v>
      </c>
      <c r="KC167" s="13">
        <v>2</v>
      </c>
      <c r="KD167" s="13">
        <v>5</v>
      </c>
      <c r="KE167" s="13">
        <v>4</v>
      </c>
      <c r="KF167" s="13"/>
      <c r="KG167" s="13">
        <v>7</v>
      </c>
      <c r="KH167" s="13">
        <v>1</v>
      </c>
      <c r="KI167" s="13">
        <v>1</v>
      </c>
      <c r="KJ167" s="13">
        <v>2</v>
      </c>
      <c r="KK167" s="13"/>
      <c r="KL167" s="13"/>
      <c r="KM167" s="13">
        <v>3</v>
      </c>
      <c r="KN167" s="13"/>
      <c r="KO167" s="13">
        <v>2</v>
      </c>
      <c r="KP167" s="13">
        <v>2</v>
      </c>
      <c r="KQ167" s="13">
        <v>3</v>
      </c>
      <c r="KR167" s="13">
        <v>1</v>
      </c>
      <c r="KS167" s="13"/>
      <c r="KT167" s="13">
        <v>3</v>
      </c>
      <c r="KU167" s="13">
        <v>3</v>
      </c>
      <c r="KV167" s="13">
        <v>5</v>
      </c>
      <c r="KW167" s="13"/>
      <c r="KX167" s="13">
        <v>1</v>
      </c>
      <c r="KY167" s="13">
        <v>13</v>
      </c>
      <c r="KZ167" s="13">
        <v>2</v>
      </c>
      <c r="LA167" s="13">
        <v>1</v>
      </c>
      <c r="LB167" s="13">
        <v>1</v>
      </c>
      <c r="LC167" s="13"/>
      <c r="LD167" s="13">
        <v>1</v>
      </c>
      <c r="LE167" s="13">
        <v>2</v>
      </c>
      <c r="LF167" s="13">
        <v>2</v>
      </c>
      <c r="LG167" s="13">
        <v>1</v>
      </c>
      <c r="LH167" s="13">
        <v>1</v>
      </c>
      <c r="LI167" s="13">
        <v>1</v>
      </c>
      <c r="LJ167" s="13"/>
      <c r="LK167" s="13"/>
      <c r="LL167" s="13">
        <v>1</v>
      </c>
      <c r="LM167" s="13">
        <v>2</v>
      </c>
      <c r="LN167" s="13">
        <v>1</v>
      </c>
      <c r="LO167" s="13"/>
      <c r="LP167" s="13"/>
      <c r="LQ167" s="13">
        <v>2</v>
      </c>
      <c r="LR167" s="13">
        <v>1</v>
      </c>
      <c r="LS167" s="13">
        <v>1</v>
      </c>
      <c r="LT167" s="13">
        <v>1</v>
      </c>
      <c r="LU167" s="13"/>
      <c r="LV167" s="13">
        <v>1</v>
      </c>
      <c r="LW167" s="13">
        <v>2</v>
      </c>
      <c r="LX167" s="13">
        <v>2</v>
      </c>
      <c r="LY167" s="13"/>
      <c r="LZ167" s="13">
        <v>1</v>
      </c>
      <c r="MA167" s="13"/>
      <c r="MB167" s="13"/>
      <c r="MC167" s="13"/>
      <c r="MD167" s="13"/>
      <c r="ME167" s="13">
        <v>1</v>
      </c>
      <c r="MF167" s="13">
        <v>2</v>
      </c>
      <c r="MG167" s="13"/>
      <c r="MH167" s="13"/>
      <c r="MI167" s="13"/>
      <c r="MJ167" s="13">
        <v>2</v>
      </c>
      <c r="MK167" s="13"/>
      <c r="ML167" s="13">
        <v>4</v>
      </c>
      <c r="MM167" s="13">
        <v>1</v>
      </c>
      <c r="MN167" s="13">
        <v>3</v>
      </c>
      <c r="MO167" s="13">
        <v>1</v>
      </c>
      <c r="MP167" s="13"/>
      <c r="MQ167" s="13">
        <v>3</v>
      </c>
      <c r="MR167" s="13">
        <v>1</v>
      </c>
      <c r="MS167" s="13">
        <v>1</v>
      </c>
      <c r="MT167" s="13"/>
      <c r="MU167" s="13">
        <v>1</v>
      </c>
      <c r="MV167" s="13"/>
      <c r="MW167" s="13">
        <v>1</v>
      </c>
      <c r="MX167" s="13">
        <v>2</v>
      </c>
      <c r="MY167" s="13"/>
      <c r="MZ167" s="13"/>
      <c r="NA167" s="13"/>
      <c r="NB167" s="13"/>
      <c r="NC167" s="13"/>
      <c r="ND167" s="13"/>
      <c r="NE167" s="13">
        <v>1</v>
      </c>
      <c r="NF167" s="13"/>
      <c r="NG167" s="13"/>
      <c r="NH167" s="13"/>
      <c r="NI167" s="13"/>
      <c r="NJ167" s="13"/>
      <c r="NK167" s="13"/>
      <c r="NL167" s="13"/>
      <c r="NM167" s="13">
        <v>5</v>
      </c>
      <c r="NN167" s="57">
        <v>193</v>
      </c>
      <c r="NO167" s="13">
        <v>3872</v>
      </c>
    </row>
    <row r="168" spans="1:379">
      <c r="A168" s="9" t="s">
        <v>221</v>
      </c>
      <c r="B168" s="235">
        <f t="shared" si="210"/>
        <v>89</v>
      </c>
      <c r="C168" s="235">
        <f t="shared" si="211"/>
        <v>91</v>
      </c>
      <c r="D168" s="235">
        <f t="shared" si="212"/>
        <v>417</v>
      </c>
      <c r="E168" s="235">
        <f t="shared" si="213"/>
        <v>455</v>
      </c>
      <c r="F168" s="235">
        <f t="shared" si="214"/>
        <v>1815</v>
      </c>
      <c r="G168" s="235">
        <f t="shared" si="215"/>
        <v>1600</v>
      </c>
      <c r="H168" s="235">
        <f t="shared" si="216"/>
        <v>1920</v>
      </c>
      <c r="I168" s="235">
        <f t="shared" si="217"/>
        <v>1640</v>
      </c>
      <c r="J168" s="235">
        <f t="shared" si="218"/>
        <v>1543</v>
      </c>
      <c r="K168" s="235">
        <f t="shared" si="219"/>
        <v>1278</v>
      </c>
      <c r="L168" s="235">
        <f t="shared" si="220"/>
        <v>899</v>
      </c>
      <c r="M168" s="235">
        <f t="shared" si="221"/>
        <v>863</v>
      </c>
      <c r="N168" s="235">
        <f t="shared" si="222"/>
        <v>470</v>
      </c>
      <c r="O168" s="235">
        <f t="shared" si="223"/>
        <v>429</v>
      </c>
      <c r="P168" s="235">
        <f t="shared" si="224"/>
        <v>200</v>
      </c>
      <c r="Q168" s="235">
        <f t="shared" si="225"/>
        <v>203</v>
      </c>
      <c r="R168" s="235">
        <f t="shared" si="226"/>
        <v>69</v>
      </c>
      <c r="S168" s="235">
        <f t="shared" si="227"/>
        <v>120</v>
      </c>
      <c r="T168" s="235">
        <f t="shared" si="228"/>
        <v>13</v>
      </c>
      <c r="U168" s="235">
        <f t="shared" si="229"/>
        <v>29</v>
      </c>
      <c r="W168" s="16" t="s">
        <v>172</v>
      </c>
      <c r="X168" s="616">
        <f t="shared" si="230"/>
        <v>21</v>
      </c>
      <c r="Y168" s="616">
        <f t="shared" si="231"/>
        <v>29</v>
      </c>
      <c r="Z168" s="616">
        <f t="shared" si="232"/>
        <v>153</v>
      </c>
      <c r="AA168" s="616">
        <f t="shared" si="233"/>
        <v>190</v>
      </c>
      <c r="AB168" s="616">
        <f t="shared" si="234"/>
        <v>497</v>
      </c>
      <c r="AC168" s="616">
        <f t="shared" si="235"/>
        <v>548</v>
      </c>
      <c r="AD168" s="616">
        <f t="shared" si="236"/>
        <v>576</v>
      </c>
      <c r="AE168" s="616">
        <f t="shared" si="237"/>
        <v>606</v>
      </c>
      <c r="AF168" s="616">
        <f t="shared" si="238"/>
        <v>515</v>
      </c>
      <c r="AG168" s="616">
        <f t="shared" si="239"/>
        <v>610</v>
      </c>
      <c r="AH168" s="616">
        <f t="shared" si="240"/>
        <v>395</v>
      </c>
      <c r="AI168" s="616">
        <f t="shared" si="241"/>
        <v>458</v>
      </c>
      <c r="AJ168" s="616">
        <f t="shared" si="242"/>
        <v>224</v>
      </c>
      <c r="AK168" s="616">
        <f t="shared" si="243"/>
        <v>234</v>
      </c>
      <c r="AL168" s="616">
        <f t="shared" si="244"/>
        <v>131</v>
      </c>
      <c r="AM168" s="616">
        <f t="shared" si="245"/>
        <v>148</v>
      </c>
      <c r="AN168" s="616">
        <f t="shared" si="246"/>
        <v>53</v>
      </c>
      <c r="AO168" s="616">
        <f t="shared" si="247"/>
        <v>93</v>
      </c>
      <c r="AP168" s="616">
        <f t="shared" si="248"/>
        <v>11</v>
      </c>
      <c r="AQ168" s="616">
        <f t="shared" si="249"/>
        <v>30</v>
      </c>
      <c r="AR168" s="616">
        <f t="shared" si="250"/>
        <v>76</v>
      </c>
      <c r="AT168" s="16" t="s">
        <v>172</v>
      </c>
      <c r="AU168" s="13"/>
      <c r="AV168" s="13">
        <v>2</v>
      </c>
      <c r="AW168" s="13">
        <v>2</v>
      </c>
      <c r="AX168" s="13">
        <v>3</v>
      </c>
      <c r="AY168" s="13">
        <v>2</v>
      </c>
      <c r="AZ168" s="13">
        <v>5</v>
      </c>
      <c r="BA168" s="13">
        <v>4</v>
      </c>
      <c r="BB168" s="13">
        <v>2</v>
      </c>
      <c r="BC168" s="13">
        <v>4</v>
      </c>
      <c r="BD168" s="13">
        <v>5</v>
      </c>
      <c r="BE168" s="13">
        <v>5</v>
      </c>
      <c r="BF168" s="13">
        <v>6</v>
      </c>
      <c r="BG168" s="13">
        <v>12</v>
      </c>
      <c r="BH168" s="13">
        <v>10</v>
      </c>
      <c r="BI168" s="13">
        <v>16</v>
      </c>
      <c r="BJ168" s="13">
        <v>14</v>
      </c>
      <c r="BK168" s="13">
        <v>25</v>
      </c>
      <c r="BL168" s="13">
        <v>37</v>
      </c>
      <c r="BM168" s="13">
        <v>35</v>
      </c>
      <c r="BN168" s="13">
        <v>30</v>
      </c>
      <c r="BO168" s="13">
        <v>32</v>
      </c>
      <c r="BP168" s="13">
        <v>45</v>
      </c>
      <c r="BQ168" s="13">
        <v>60</v>
      </c>
      <c r="BR168" s="13">
        <v>59</v>
      </c>
      <c r="BS168" s="13">
        <v>54</v>
      </c>
      <c r="BT168" s="13">
        <v>58</v>
      </c>
      <c r="BU168" s="13">
        <v>62</v>
      </c>
      <c r="BV168" s="13">
        <v>50</v>
      </c>
      <c r="BW168" s="13">
        <v>49</v>
      </c>
      <c r="BX168" s="13">
        <v>79</v>
      </c>
      <c r="BY168" s="13">
        <v>64</v>
      </c>
      <c r="BZ168" s="13">
        <v>68</v>
      </c>
      <c r="CA168" s="13">
        <v>73</v>
      </c>
      <c r="CB168" s="13">
        <v>63</v>
      </c>
      <c r="CC168" s="13">
        <v>70</v>
      </c>
      <c r="CD168" s="13">
        <v>55</v>
      </c>
      <c r="CE168" s="13">
        <v>51</v>
      </c>
      <c r="CF168" s="13">
        <v>59</v>
      </c>
      <c r="CG168" s="13">
        <v>52</v>
      </c>
      <c r="CH168" s="13">
        <v>51</v>
      </c>
      <c r="CI168" s="13">
        <v>50</v>
      </c>
      <c r="CJ168" s="13">
        <v>77</v>
      </c>
      <c r="CK168" s="13">
        <v>57</v>
      </c>
      <c r="CL168" s="13">
        <v>90</v>
      </c>
      <c r="CM168" s="13">
        <v>54</v>
      </c>
      <c r="CN168" s="13">
        <v>62</v>
      </c>
      <c r="CO168" s="13">
        <v>53</v>
      </c>
      <c r="CP168" s="13">
        <v>63</v>
      </c>
      <c r="CQ168" s="13">
        <v>53</v>
      </c>
      <c r="CR168" s="13">
        <v>51</v>
      </c>
      <c r="CS168" s="13">
        <v>47</v>
      </c>
      <c r="CT168" s="13">
        <v>43</v>
      </c>
      <c r="CU168" s="13">
        <v>60</v>
      </c>
      <c r="CV168" s="13">
        <v>42</v>
      </c>
      <c r="CW168" s="13">
        <v>37</v>
      </c>
      <c r="CX168" s="13">
        <v>55</v>
      </c>
      <c r="CY168" s="13">
        <v>41</v>
      </c>
      <c r="CZ168" s="13">
        <v>52</v>
      </c>
      <c r="DA168" s="13">
        <v>48</v>
      </c>
      <c r="DB168" s="13">
        <v>33</v>
      </c>
      <c r="DC168" s="13">
        <v>23</v>
      </c>
      <c r="DD168" s="13">
        <v>35</v>
      </c>
      <c r="DE168" s="13">
        <v>20</v>
      </c>
      <c r="DF168" s="13">
        <v>19</v>
      </c>
      <c r="DG168" s="13">
        <v>31</v>
      </c>
      <c r="DH168" s="13">
        <v>28</v>
      </c>
      <c r="DI168" s="13">
        <v>20</v>
      </c>
      <c r="DJ168" s="13">
        <v>16</v>
      </c>
      <c r="DK168" s="13">
        <v>19</v>
      </c>
      <c r="DL168" s="13">
        <v>23</v>
      </c>
      <c r="DM168" s="13">
        <v>17</v>
      </c>
      <c r="DN168" s="13">
        <v>13</v>
      </c>
      <c r="DO168" s="13">
        <v>15</v>
      </c>
      <c r="DP168" s="13">
        <v>13</v>
      </c>
      <c r="DQ168" s="13">
        <v>17</v>
      </c>
      <c r="DR168" s="13">
        <v>12</v>
      </c>
      <c r="DS168" s="13">
        <v>15</v>
      </c>
      <c r="DT168" s="13">
        <v>15</v>
      </c>
      <c r="DU168" s="13">
        <v>19</v>
      </c>
      <c r="DV168" s="13">
        <v>12</v>
      </c>
      <c r="DW168" s="13">
        <v>13</v>
      </c>
      <c r="DX168" s="13">
        <v>11</v>
      </c>
      <c r="DY168" s="13">
        <v>9</v>
      </c>
      <c r="DZ168" s="13">
        <v>12</v>
      </c>
      <c r="EA168" s="13">
        <v>8</v>
      </c>
      <c r="EB168" s="13">
        <v>9</v>
      </c>
      <c r="EC168" s="13">
        <v>13</v>
      </c>
      <c r="ED168" s="13">
        <v>4</v>
      </c>
      <c r="EE168" s="13">
        <v>9</v>
      </c>
      <c r="EF168" s="13">
        <v>5</v>
      </c>
      <c r="EG168" s="13">
        <v>9</v>
      </c>
      <c r="EH168" s="13">
        <v>6</v>
      </c>
      <c r="EI168" s="13">
        <v>1</v>
      </c>
      <c r="EJ168" s="13">
        <v>1</v>
      </c>
      <c r="EK168" s="13">
        <v>4</v>
      </c>
      <c r="EL168" s="13">
        <v>2</v>
      </c>
      <c r="EM168" s="13">
        <v>1</v>
      </c>
      <c r="EN168" s="13">
        <v>3</v>
      </c>
      <c r="EO168" s="13"/>
      <c r="EP168" s="13">
        <v>1</v>
      </c>
      <c r="EQ168" s="13"/>
      <c r="ER168" s="13">
        <v>1</v>
      </c>
      <c r="ES168" s="13">
        <v>1</v>
      </c>
      <c r="ET168" s="13"/>
      <c r="EU168" s="13"/>
      <c r="EV168" s="13"/>
      <c r="EW168" s="13"/>
      <c r="EX168" s="13"/>
      <c r="EY168" s="13"/>
      <c r="EZ168" s="13"/>
      <c r="FA168" s="13"/>
      <c r="FB168" s="13"/>
      <c r="FC168" s="57">
        <v>2946</v>
      </c>
      <c r="FD168" s="13">
        <v>2946</v>
      </c>
      <c r="FE168" s="16" t="s">
        <v>172</v>
      </c>
      <c r="FF168" s="13">
        <v>1</v>
      </c>
      <c r="FG168" s="13">
        <v>2</v>
      </c>
      <c r="FH168" s="13"/>
      <c r="FI168" s="13">
        <v>3</v>
      </c>
      <c r="FJ168" s="13">
        <v>1</v>
      </c>
      <c r="FK168" s="13">
        <v>4</v>
      </c>
      <c r="FL168" s="13">
        <v>5</v>
      </c>
      <c r="FM168" s="13">
        <v>2</v>
      </c>
      <c r="FN168" s="13"/>
      <c r="FO168" s="13">
        <v>3</v>
      </c>
      <c r="FP168" s="13">
        <v>2</v>
      </c>
      <c r="FQ168" s="13">
        <v>5</v>
      </c>
      <c r="FR168" s="13">
        <v>3</v>
      </c>
      <c r="FS168" s="13">
        <v>13</v>
      </c>
      <c r="FT168" s="13">
        <v>10</v>
      </c>
      <c r="FU168" s="13">
        <v>16</v>
      </c>
      <c r="FV168" s="13">
        <v>23</v>
      </c>
      <c r="FW168" s="13">
        <v>29</v>
      </c>
      <c r="FX168" s="13">
        <v>22</v>
      </c>
      <c r="FY168" s="13">
        <v>30</v>
      </c>
      <c r="FZ168" s="13">
        <v>28</v>
      </c>
      <c r="GA168" s="13">
        <v>61</v>
      </c>
      <c r="GB168" s="13">
        <v>38</v>
      </c>
      <c r="GC168" s="13">
        <v>39</v>
      </c>
      <c r="GD168" s="13">
        <v>50</v>
      </c>
      <c r="GE168" s="13">
        <v>65</v>
      </c>
      <c r="GF168" s="13">
        <v>58</v>
      </c>
      <c r="GG168" s="13">
        <v>59</v>
      </c>
      <c r="GH168" s="13">
        <v>41</v>
      </c>
      <c r="GI168" s="13">
        <v>58</v>
      </c>
      <c r="GJ168" s="13">
        <v>62</v>
      </c>
      <c r="GK168" s="13">
        <v>55</v>
      </c>
      <c r="GL168" s="13">
        <v>65</v>
      </c>
      <c r="GM168" s="13">
        <v>64</v>
      </c>
      <c r="GN168" s="13">
        <v>58</v>
      </c>
      <c r="GO168" s="13">
        <v>55</v>
      </c>
      <c r="GP168" s="13">
        <v>57</v>
      </c>
      <c r="GQ168" s="13">
        <v>48</v>
      </c>
      <c r="GR168" s="13">
        <v>51</v>
      </c>
      <c r="GS168" s="13">
        <v>61</v>
      </c>
      <c r="GT168" s="13">
        <v>47</v>
      </c>
      <c r="GU168" s="13">
        <v>65</v>
      </c>
      <c r="GV168" s="13">
        <v>62</v>
      </c>
      <c r="GW168" s="13">
        <v>50</v>
      </c>
      <c r="GX168" s="13">
        <v>66</v>
      </c>
      <c r="GY168" s="13">
        <v>48</v>
      </c>
      <c r="GZ168" s="13">
        <v>54</v>
      </c>
      <c r="HA168" s="13">
        <v>51</v>
      </c>
      <c r="HB168" s="13">
        <v>42</v>
      </c>
      <c r="HC168" s="13">
        <v>30</v>
      </c>
      <c r="HD168" s="13">
        <v>41</v>
      </c>
      <c r="HE168" s="13">
        <v>44</v>
      </c>
      <c r="HF168" s="13">
        <v>37</v>
      </c>
      <c r="HG168" s="13">
        <v>38</v>
      </c>
      <c r="HH168" s="13">
        <v>54</v>
      </c>
      <c r="HI168" s="13">
        <v>33</v>
      </c>
      <c r="HJ168" s="13">
        <v>39</v>
      </c>
      <c r="HK168" s="13">
        <v>32</v>
      </c>
      <c r="HL168" s="13">
        <v>35</v>
      </c>
      <c r="HM168" s="13">
        <v>42</v>
      </c>
      <c r="HN168" s="13">
        <v>28</v>
      </c>
      <c r="HO168" s="13">
        <v>36</v>
      </c>
      <c r="HP168" s="13">
        <v>20</v>
      </c>
      <c r="HQ168" s="13">
        <v>29</v>
      </c>
      <c r="HR168" s="13">
        <v>17</v>
      </c>
      <c r="HS168" s="13">
        <v>18</v>
      </c>
      <c r="HT168" s="13">
        <v>19</v>
      </c>
      <c r="HU168" s="13">
        <v>26</v>
      </c>
      <c r="HV168" s="13">
        <v>13</v>
      </c>
      <c r="HW168" s="13">
        <v>18</v>
      </c>
      <c r="HX168" s="13">
        <v>11</v>
      </c>
      <c r="HY168" s="13">
        <v>19</v>
      </c>
      <c r="HZ168" s="13">
        <v>21</v>
      </c>
      <c r="IA168" s="13">
        <v>12</v>
      </c>
      <c r="IB168" s="13">
        <v>16</v>
      </c>
      <c r="IC168" s="13">
        <v>9</v>
      </c>
      <c r="ID168" s="13">
        <v>13</v>
      </c>
      <c r="IE168" s="13">
        <v>13</v>
      </c>
      <c r="IF168" s="13">
        <v>3</v>
      </c>
      <c r="IG168" s="13">
        <v>14</v>
      </c>
      <c r="IH168" s="13">
        <v>7</v>
      </c>
      <c r="II168" s="13">
        <v>6</v>
      </c>
      <c r="IJ168" s="13">
        <v>6</v>
      </c>
      <c r="IK168" s="13">
        <v>4</v>
      </c>
      <c r="IL168" s="13">
        <v>5</v>
      </c>
      <c r="IM168" s="13">
        <v>8</v>
      </c>
      <c r="IN168" s="13">
        <v>7</v>
      </c>
      <c r="IO168" s="13">
        <v>5</v>
      </c>
      <c r="IP168" s="13">
        <v>3</v>
      </c>
      <c r="IQ168" s="13">
        <v>2</v>
      </c>
      <c r="IR168" s="13">
        <v>2</v>
      </c>
      <c r="IS168" s="13">
        <v>1</v>
      </c>
      <c r="IT168" s="13">
        <v>3</v>
      </c>
      <c r="IU168" s="13"/>
      <c r="IV168" s="13">
        <v>4</v>
      </c>
      <c r="IW168" s="13">
        <v>1</v>
      </c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57">
        <v>2576</v>
      </c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>
        <v>1</v>
      </c>
      <c r="JV168" s="13"/>
      <c r="JW168" s="13"/>
      <c r="JX168" s="13"/>
      <c r="JY168" s="13">
        <v>2</v>
      </c>
      <c r="JZ168" s="13"/>
      <c r="KA168" s="13"/>
      <c r="KB168" s="13"/>
      <c r="KC168" s="13"/>
      <c r="KD168" s="13">
        <v>1</v>
      </c>
      <c r="KE168" s="13">
        <v>1</v>
      </c>
      <c r="KF168" s="13">
        <v>2</v>
      </c>
      <c r="KG168" s="13">
        <v>1</v>
      </c>
      <c r="KH168" s="13"/>
      <c r="KI168" s="13">
        <v>1</v>
      </c>
      <c r="KJ168" s="13">
        <v>2</v>
      </c>
      <c r="KK168" s="13">
        <v>2</v>
      </c>
      <c r="KL168" s="13">
        <v>1</v>
      </c>
      <c r="KM168" s="13"/>
      <c r="KN168" s="13">
        <v>1</v>
      </c>
      <c r="KO168" s="13">
        <v>1</v>
      </c>
      <c r="KP168" s="13">
        <v>4</v>
      </c>
      <c r="KQ168" s="13">
        <v>1</v>
      </c>
      <c r="KR168" s="13">
        <v>5</v>
      </c>
      <c r="KS168" s="13">
        <v>2</v>
      </c>
      <c r="KT168" s="13">
        <v>1</v>
      </c>
      <c r="KU168" s="13"/>
      <c r="KV168" s="13">
        <v>1</v>
      </c>
      <c r="KW168" s="13">
        <v>2</v>
      </c>
      <c r="KX168" s="13">
        <v>1</v>
      </c>
      <c r="KY168" s="13">
        <v>8</v>
      </c>
      <c r="KZ168" s="13"/>
      <c r="LA168" s="13">
        <v>4</v>
      </c>
      <c r="LB168" s="13">
        <v>2</v>
      </c>
      <c r="LC168" s="13"/>
      <c r="LD168" s="13">
        <v>2</v>
      </c>
      <c r="LE168" s="13">
        <v>1</v>
      </c>
      <c r="LF168" s="13"/>
      <c r="LG168" s="13">
        <v>1</v>
      </c>
      <c r="LH168" s="13">
        <v>1</v>
      </c>
      <c r="LI168" s="13"/>
      <c r="LJ168" s="13"/>
      <c r="LK168" s="13">
        <v>2</v>
      </c>
      <c r="LL168" s="13"/>
      <c r="LM168" s="13">
        <v>2</v>
      </c>
      <c r="LN168" s="13"/>
      <c r="LO168" s="13">
        <v>3</v>
      </c>
      <c r="LP168" s="13">
        <v>1</v>
      </c>
      <c r="LQ168" s="13">
        <v>1</v>
      </c>
      <c r="LR168" s="13"/>
      <c r="LS168" s="13"/>
      <c r="LT168" s="13"/>
      <c r="LU168" s="13"/>
      <c r="LV168" s="13"/>
      <c r="LW168" s="13"/>
      <c r="LX168" s="13"/>
      <c r="LY168" s="13">
        <v>1</v>
      </c>
      <c r="LZ168" s="13">
        <v>2</v>
      </c>
      <c r="MA168" s="13"/>
      <c r="MB168" s="13"/>
      <c r="MC168" s="13"/>
      <c r="MD168" s="13">
        <v>1</v>
      </c>
      <c r="ME168" s="13">
        <v>2</v>
      </c>
      <c r="MF168" s="13"/>
      <c r="MG168" s="13"/>
      <c r="MH168" s="13">
        <v>2</v>
      </c>
      <c r="MI168" s="13"/>
      <c r="MJ168" s="13"/>
      <c r="MK168" s="13"/>
      <c r="ML168" s="13"/>
      <c r="MM168" s="13"/>
      <c r="MN168" s="13">
        <v>1</v>
      </c>
      <c r="MO168" s="13">
        <v>2</v>
      </c>
      <c r="MP168" s="13"/>
      <c r="MQ168" s="13"/>
      <c r="MR168" s="13"/>
      <c r="MS168" s="13"/>
      <c r="MT168" s="13"/>
      <c r="MU168" s="13">
        <v>2</v>
      </c>
      <c r="MV168" s="13">
        <v>1</v>
      </c>
      <c r="MW168" s="13"/>
      <c r="MX168" s="13"/>
      <c r="MY168" s="13"/>
      <c r="MZ168" s="13"/>
      <c r="NA168" s="13">
        <v>1</v>
      </c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57">
        <v>76</v>
      </c>
      <c r="NO168" s="13">
        <v>2652</v>
      </c>
    </row>
    <row r="169" spans="1:379">
      <c r="A169" s="8" t="s">
        <v>282</v>
      </c>
      <c r="B169" s="242">
        <f t="shared" si="210"/>
        <v>18</v>
      </c>
      <c r="C169" s="242">
        <f t="shared" si="211"/>
        <v>15</v>
      </c>
      <c r="D169" s="242">
        <f t="shared" si="212"/>
        <v>28</v>
      </c>
      <c r="E169" s="242">
        <f t="shared" si="213"/>
        <v>41</v>
      </c>
      <c r="F169" s="242">
        <f t="shared" si="214"/>
        <v>62</v>
      </c>
      <c r="G169" s="242">
        <f t="shared" si="215"/>
        <v>72</v>
      </c>
      <c r="H169" s="242">
        <f t="shared" si="216"/>
        <v>66</v>
      </c>
      <c r="I169" s="242">
        <f t="shared" si="217"/>
        <v>82</v>
      </c>
      <c r="J169" s="242">
        <f t="shared" si="218"/>
        <v>52</v>
      </c>
      <c r="K169" s="242">
        <f t="shared" si="219"/>
        <v>63</v>
      </c>
      <c r="L169" s="242">
        <f t="shared" si="220"/>
        <v>31</v>
      </c>
      <c r="M169" s="242">
        <f t="shared" si="221"/>
        <v>33</v>
      </c>
      <c r="N169" s="242">
        <f t="shared" si="222"/>
        <v>24</v>
      </c>
      <c r="O169" s="242">
        <f t="shared" si="223"/>
        <v>10</v>
      </c>
      <c r="P169" s="242">
        <f t="shared" si="224"/>
        <v>11</v>
      </c>
      <c r="Q169" s="242">
        <f t="shared" si="225"/>
        <v>10</v>
      </c>
      <c r="R169" s="242">
        <f t="shared" si="226"/>
        <v>7</v>
      </c>
      <c r="S169" s="242">
        <f t="shared" si="227"/>
        <v>7</v>
      </c>
      <c r="T169" s="242">
        <f t="shared" si="228"/>
        <v>1</v>
      </c>
      <c r="U169" s="242">
        <f t="shared" si="229"/>
        <v>4</v>
      </c>
      <c r="W169" s="16" t="s">
        <v>173</v>
      </c>
      <c r="X169" s="616">
        <f t="shared" si="230"/>
        <v>477</v>
      </c>
      <c r="Y169" s="616">
        <f t="shared" si="231"/>
        <v>471</v>
      </c>
      <c r="Z169" s="616">
        <f t="shared" si="232"/>
        <v>1363</v>
      </c>
      <c r="AA169" s="616">
        <f t="shared" si="233"/>
        <v>1476</v>
      </c>
      <c r="AB169" s="616">
        <f t="shared" si="234"/>
        <v>4505</v>
      </c>
      <c r="AC169" s="616">
        <f t="shared" si="235"/>
        <v>4449</v>
      </c>
      <c r="AD169" s="616">
        <f t="shared" si="236"/>
        <v>5154</v>
      </c>
      <c r="AE169" s="616">
        <f t="shared" si="237"/>
        <v>4878</v>
      </c>
      <c r="AF169" s="616">
        <f t="shared" si="238"/>
        <v>4417</v>
      </c>
      <c r="AG169" s="616">
        <f t="shared" si="239"/>
        <v>4356</v>
      </c>
      <c r="AH169" s="616">
        <f t="shared" si="240"/>
        <v>3115</v>
      </c>
      <c r="AI169" s="616">
        <f t="shared" si="241"/>
        <v>3194</v>
      </c>
      <c r="AJ169" s="616">
        <f t="shared" si="242"/>
        <v>1879</v>
      </c>
      <c r="AK169" s="616">
        <f t="shared" si="243"/>
        <v>1745</v>
      </c>
      <c r="AL169" s="616">
        <f t="shared" si="244"/>
        <v>882</v>
      </c>
      <c r="AM169" s="616">
        <f t="shared" si="245"/>
        <v>880</v>
      </c>
      <c r="AN169" s="616">
        <f t="shared" si="246"/>
        <v>345</v>
      </c>
      <c r="AO169" s="616">
        <f t="shared" si="247"/>
        <v>498</v>
      </c>
      <c r="AP169" s="616">
        <f t="shared" si="248"/>
        <v>66</v>
      </c>
      <c r="AQ169" s="616">
        <f t="shared" si="249"/>
        <v>208</v>
      </c>
      <c r="AR169" s="616">
        <f t="shared" si="250"/>
        <v>424</v>
      </c>
      <c r="AT169" s="16" t="s">
        <v>173</v>
      </c>
      <c r="AU169" s="13">
        <v>24</v>
      </c>
      <c r="AV169" s="13">
        <v>49</v>
      </c>
      <c r="AW169" s="13">
        <v>62</v>
      </c>
      <c r="AX169" s="13">
        <v>52</v>
      </c>
      <c r="AY169" s="13">
        <v>44</v>
      </c>
      <c r="AZ169" s="13">
        <v>43</v>
      </c>
      <c r="BA169" s="13">
        <v>42</v>
      </c>
      <c r="BB169" s="13">
        <v>47</v>
      </c>
      <c r="BC169" s="13">
        <v>52</v>
      </c>
      <c r="BD169" s="13">
        <v>56</v>
      </c>
      <c r="BE169" s="13">
        <v>64</v>
      </c>
      <c r="BF169" s="13">
        <v>60</v>
      </c>
      <c r="BG169" s="13">
        <v>94</v>
      </c>
      <c r="BH169" s="13">
        <v>115</v>
      </c>
      <c r="BI169" s="13">
        <v>115</v>
      </c>
      <c r="BJ169" s="13">
        <v>125</v>
      </c>
      <c r="BK169" s="13">
        <v>154</v>
      </c>
      <c r="BL169" s="13">
        <v>222</v>
      </c>
      <c r="BM169" s="13">
        <v>239</v>
      </c>
      <c r="BN169" s="13">
        <v>288</v>
      </c>
      <c r="BO169" s="13">
        <v>339</v>
      </c>
      <c r="BP169" s="13">
        <v>405</v>
      </c>
      <c r="BQ169" s="13">
        <v>373</v>
      </c>
      <c r="BR169" s="13">
        <v>411</v>
      </c>
      <c r="BS169" s="13">
        <v>420</v>
      </c>
      <c r="BT169" s="13">
        <v>469</v>
      </c>
      <c r="BU169" s="13">
        <v>524</v>
      </c>
      <c r="BV169" s="13">
        <v>514</v>
      </c>
      <c r="BW169" s="13">
        <v>463</v>
      </c>
      <c r="BX169" s="13">
        <v>531</v>
      </c>
      <c r="BY169" s="13">
        <v>551</v>
      </c>
      <c r="BZ169" s="13">
        <v>525</v>
      </c>
      <c r="CA169" s="13">
        <v>496</v>
      </c>
      <c r="CB169" s="13">
        <v>499</v>
      </c>
      <c r="CC169" s="13">
        <v>542</v>
      </c>
      <c r="CD169" s="13">
        <v>461</v>
      </c>
      <c r="CE169" s="13">
        <v>456</v>
      </c>
      <c r="CF169" s="13">
        <v>433</v>
      </c>
      <c r="CG169" s="13">
        <v>447</v>
      </c>
      <c r="CH169" s="13">
        <v>468</v>
      </c>
      <c r="CI169" s="13">
        <v>495</v>
      </c>
      <c r="CJ169" s="13">
        <v>490</v>
      </c>
      <c r="CK169" s="13">
        <v>463</v>
      </c>
      <c r="CL169" s="13">
        <v>491</v>
      </c>
      <c r="CM169" s="13">
        <v>458</v>
      </c>
      <c r="CN169" s="13">
        <v>403</v>
      </c>
      <c r="CO169" s="13">
        <v>417</v>
      </c>
      <c r="CP169" s="13">
        <v>368</v>
      </c>
      <c r="CQ169" s="13">
        <v>398</v>
      </c>
      <c r="CR169" s="13">
        <v>373</v>
      </c>
      <c r="CS169" s="13">
        <v>411</v>
      </c>
      <c r="CT169" s="13">
        <v>375</v>
      </c>
      <c r="CU169" s="13">
        <v>320</v>
      </c>
      <c r="CV169" s="13">
        <v>312</v>
      </c>
      <c r="CW169" s="13">
        <v>339</v>
      </c>
      <c r="CX169" s="13">
        <v>294</v>
      </c>
      <c r="CY169" s="13">
        <v>304</v>
      </c>
      <c r="CZ169" s="13">
        <v>299</v>
      </c>
      <c r="DA169" s="13">
        <v>290</v>
      </c>
      <c r="DB169" s="13">
        <v>250</v>
      </c>
      <c r="DC169" s="13">
        <v>259</v>
      </c>
      <c r="DD169" s="13">
        <v>182</v>
      </c>
      <c r="DE169" s="13">
        <v>193</v>
      </c>
      <c r="DF169" s="13">
        <v>188</v>
      </c>
      <c r="DG169" s="13">
        <v>168</v>
      </c>
      <c r="DH169" s="13">
        <v>162</v>
      </c>
      <c r="DI169" s="13">
        <v>168</v>
      </c>
      <c r="DJ169" s="13">
        <v>146</v>
      </c>
      <c r="DK169" s="13">
        <v>117</v>
      </c>
      <c r="DL169" s="13">
        <v>162</v>
      </c>
      <c r="DM169" s="13">
        <v>114</v>
      </c>
      <c r="DN169" s="13">
        <v>123</v>
      </c>
      <c r="DO169" s="13">
        <v>99</v>
      </c>
      <c r="DP169" s="13">
        <v>92</v>
      </c>
      <c r="DQ169" s="13">
        <v>91</v>
      </c>
      <c r="DR169" s="13">
        <v>85</v>
      </c>
      <c r="DS169" s="13">
        <v>73</v>
      </c>
      <c r="DT169" s="13">
        <v>75</v>
      </c>
      <c r="DU169" s="13">
        <v>82</v>
      </c>
      <c r="DV169" s="13">
        <v>46</v>
      </c>
      <c r="DW169" s="13">
        <v>61</v>
      </c>
      <c r="DX169" s="13">
        <v>53</v>
      </c>
      <c r="DY169" s="13">
        <v>47</v>
      </c>
      <c r="DZ169" s="13">
        <v>46</v>
      </c>
      <c r="EA169" s="13">
        <v>57</v>
      </c>
      <c r="EB169" s="13">
        <v>47</v>
      </c>
      <c r="EC169" s="13">
        <v>49</v>
      </c>
      <c r="ED169" s="13">
        <v>43</v>
      </c>
      <c r="EE169" s="13">
        <v>40</v>
      </c>
      <c r="EF169" s="13">
        <v>55</v>
      </c>
      <c r="EG169" s="13">
        <v>33</v>
      </c>
      <c r="EH169" s="13">
        <v>32</v>
      </c>
      <c r="EI169" s="13">
        <v>35</v>
      </c>
      <c r="EJ169" s="13">
        <v>32</v>
      </c>
      <c r="EK169" s="13">
        <v>20</v>
      </c>
      <c r="EL169" s="13">
        <v>18</v>
      </c>
      <c r="EM169" s="13">
        <v>14</v>
      </c>
      <c r="EN169" s="13">
        <v>8</v>
      </c>
      <c r="EO169" s="13">
        <v>5</v>
      </c>
      <c r="EP169" s="13">
        <v>4</v>
      </c>
      <c r="EQ169" s="13">
        <v>4</v>
      </c>
      <c r="ER169" s="13">
        <v>1</v>
      </c>
      <c r="ES169" s="13"/>
      <c r="ET169" s="13"/>
      <c r="EU169" s="13">
        <v>1</v>
      </c>
      <c r="EV169" s="13"/>
      <c r="EW169" s="13"/>
      <c r="EX169" s="13">
        <v>1</v>
      </c>
      <c r="EY169" s="13"/>
      <c r="EZ169" s="13"/>
      <c r="FA169" s="13"/>
      <c r="FB169" s="13">
        <v>2</v>
      </c>
      <c r="FC169" s="57">
        <v>22157</v>
      </c>
      <c r="FD169" s="13">
        <v>22157</v>
      </c>
      <c r="FE169" s="16" t="s">
        <v>173</v>
      </c>
      <c r="FF169" s="13">
        <v>17</v>
      </c>
      <c r="FG169" s="13">
        <v>60</v>
      </c>
      <c r="FH169" s="13">
        <v>66</v>
      </c>
      <c r="FI169" s="13">
        <v>41</v>
      </c>
      <c r="FJ169" s="13">
        <v>37</v>
      </c>
      <c r="FK169" s="13">
        <v>44</v>
      </c>
      <c r="FL169" s="13">
        <v>46</v>
      </c>
      <c r="FM169" s="13">
        <v>59</v>
      </c>
      <c r="FN169" s="13">
        <v>55</v>
      </c>
      <c r="FO169" s="13">
        <v>52</v>
      </c>
      <c r="FP169" s="13">
        <v>49</v>
      </c>
      <c r="FQ169" s="13">
        <v>62</v>
      </c>
      <c r="FR169" s="13">
        <v>93</v>
      </c>
      <c r="FS169" s="13">
        <v>87</v>
      </c>
      <c r="FT169" s="13">
        <v>121</v>
      </c>
      <c r="FU169" s="13">
        <v>135</v>
      </c>
      <c r="FV169" s="13">
        <v>148</v>
      </c>
      <c r="FW169" s="13">
        <v>178</v>
      </c>
      <c r="FX169" s="13">
        <v>217</v>
      </c>
      <c r="FY169" s="13">
        <v>273</v>
      </c>
      <c r="FZ169" s="13">
        <v>342</v>
      </c>
      <c r="GA169" s="13">
        <v>357</v>
      </c>
      <c r="GB169" s="13">
        <v>414</v>
      </c>
      <c r="GC169" s="13">
        <v>418</v>
      </c>
      <c r="GD169" s="13">
        <v>481</v>
      </c>
      <c r="GE169" s="13">
        <v>471</v>
      </c>
      <c r="GF169" s="13">
        <v>527</v>
      </c>
      <c r="GG169" s="13">
        <v>488</v>
      </c>
      <c r="GH169" s="13">
        <v>484</v>
      </c>
      <c r="GI169" s="13">
        <v>523</v>
      </c>
      <c r="GJ169" s="13">
        <v>594</v>
      </c>
      <c r="GK169" s="13">
        <v>520</v>
      </c>
      <c r="GL169" s="13">
        <v>560</v>
      </c>
      <c r="GM169" s="13">
        <v>517</v>
      </c>
      <c r="GN169" s="13">
        <v>506</v>
      </c>
      <c r="GO169" s="13">
        <v>508</v>
      </c>
      <c r="GP169" s="13">
        <v>471</v>
      </c>
      <c r="GQ169" s="13">
        <v>492</v>
      </c>
      <c r="GR169" s="13">
        <v>497</v>
      </c>
      <c r="GS169" s="13">
        <v>489</v>
      </c>
      <c r="GT169" s="13">
        <v>456</v>
      </c>
      <c r="GU169" s="13">
        <v>524</v>
      </c>
      <c r="GV169" s="13">
        <v>505</v>
      </c>
      <c r="GW169" s="13">
        <v>472</v>
      </c>
      <c r="GX169" s="13">
        <v>457</v>
      </c>
      <c r="GY169" s="13">
        <v>414</v>
      </c>
      <c r="GZ169" s="13">
        <v>427</v>
      </c>
      <c r="HA169" s="13">
        <v>403</v>
      </c>
      <c r="HB169" s="13">
        <v>373</v>
      </c>
      <c r="HC169" s="13">
        <v>386</v>
      </c>
      <c r="HD169" s="13">
        <v>429</v>
      </c>
      <c r="HE169" s="13">
        <v>356</v>
      </c>
      <c r="HF169" s="13">
        <v>312</v>
      </c>
      <c r="HG169" s="13">
        <v>321</v>
      </c>
      <c r="HH169" s="13">
        <v>296</v>
      </c>
      <c r="HI169" s="13">
        <v>286</v>
      </c>
      <c r="HJ169" s="13">
        <v>298</v>
      </c>
      <c r="HK169" s="13">
        <v>269</v>
      </c>
      <c r="HL169" s="13">
        <v>280</v>
      </c>
      <c r="HM169" s="13">
        <v>268</v>
      </c>
      <c r="HN169" s="13">
        <v>207</v>
      </c>
      <c r="HO169" s="13">
        <v>219</v>
      </c>
      <c r="HP169" s="13">
        <v>209</v>
      </c>
      <c r="HQ169" s="13">
        <v>213</v>
      </c>
      <c r="HR169" s="13">
        <v>222</v>
      </c>
      <c r="HS169" s="13">
        <v>173</v>
      </c>
      <c r="HT169" s="13">
        <v>179</v>
      </c>
      <c r="HU169" s="13">
        <v>164</v>
      </c>
      <c r="HV169" s="13">
        <v>143</v>
      </c>
      <c r="HW169" s="13">
        <v>150</v>
      </c>
      <c r="HX169" s="13">
        <v>107</v>
      </c>
      <c r="HY169" s="13">
        <v>109</v>
      </c>
      <c r="HZ169" s="13">
        <v>115</v>
      </c>
      <c r="IA169" s="13">
        <v>113</v>
      </c>
      <c r="IB169" s="13">
        <v>79</v>
      </c>
      <c r="IC169" s="13">
        <v>72</v>
      </c>
      <c r="ID169" s="13">
        <v>95</v>
      </c>
      <c r="IE169" s="13">
        <v>76</v>
      </c>
      <c r="IF169" s="13">
        <v>66</v>
      </c>
      <c r="IG169" s="13">
        <v>50</v>
      </c>
      <c r="IH169" s="13">
        <v>60</v>
      </c>
      <c r="II169" s="13">
        <v>52</v>
      </c>
      <c r="IJ169" s="13">
        <v>31</v>
      </c>
      <c r="IK169" s="13">
        <v>30</v>
      </c>
      <c r="IL169" s="13">
        <v>36</v>
      </c>
      <c r="IM169" s="13">
        <v>26</v>
      </c>
      <c r="IN169" s="13">
        <v>31</v>
      </c>
      <c r="IO169" s="13">
        <v>24</v>
      </c>
      <c r="IP169" s="13">
        <v>29</v>
      </c>
      <c r="IQ169" s="13">
        <v>26</v>
      </c>
      <c r="IR169" s="13">
        <v>12</v>
      </c>
      <c r="IS169" s="13">
        <v>15</v>
      </c>
      <c r="IT169" s="13">
        <v>16</v>
      </c>
      <c r="IU169" s="13">
        <v>13</v>
      </c>
      <c r="IV169" s="13">
        <v>1</v>
      </c>
      <c r="IW169" s="13">
        <v>3</v>
      </c>
      <c r="IX169" s="13">
        <v>2</v>
      </c>
      <c r="IY169" s="13"/>
      <c r="IZ169" s="13">
        <v>1</v>
      </c>
      <c r="JA169" s="13">
        <v>1</v>
      </c>
      <c r="JB169" s="13">
        <v>1</v>
      </c>
      <c r="JC169" s="13"/>
      <c r="JD169" s="13"/>
      <c r="JE169" s="13"/>
      <c r="JF169" s="13">
        <v>1</v>
      </c>
      <c r="JG169" s="13"/>
      <c r="JH169" s="13"/>
      <c r="JI169" s="57">
        <v>22203</v>
      </c>
      <c r="JJ169" s="13">
        <v>11</v>
      </c>
      <c r="JK169" s="13">
        <v>28</v>
      </c>
      <c r="JL169" s="13"/>
      <c r="JM169" s="13">
        <v>2</v>
      </c>
      <c r="JN169" s="13">
        <v>1</v>
      </c>
      <c r="JO169" s="13">
        <v>1</v>
      </c>
      <c r="JP169" s="13"/>
      <c r="JQ169" s="13">
        <v>3</v>
      </c>
      <c r="JR169" s="13"/>
      <c r="JS169" s="13"/>
      <c r="JT169" s="13">
        <v>4</v>
      </c>
      <c r="JU169" s="13">
        <v>5</v>
      </c>
      <c r="JV169" s="13">
        <v>2</v>
      </c>
      <c r="JW169" s="13">
        <v>3</v>
      </c>
      <c r="JX169" s="13">
        <v>2</v>
      </c>
      <c r="JY169" s="13">
        <v>2</v>
      </c>
      <c r="JZ169" s="13">
        <v>2</v>
      </c>
      <c r="KA169" s="13">
        <v>2</v>
      </c>
      <c r="KB169" s="13">
        <v>4</v>
      </c>
      <c r="KC169" s="13">
        <v>3</v>
      </c>
      <c r="KD169" s="13">
        <v>8</v>
      </c>
      <c r="KE169" s="13">
        <v>7</v>
      </c>
      <c r="KF169" s="13">
        <v>9</v>
      </c>
      <c r="KG169" s="13">
        <v>9</v>
      </c>
      <c r="KH169" s="13">
        <v>6</v>
      </c>
      <c r="KI169" s="13">
        <v>6</v>
      </c>
      <c r="KJ169" s="13">
        <v>3</v>
      </c>
      <c r="KK169" s="13">
        <v>9</v>
      </c>
      <c r="KL169" s="13">
        <v>7</v>
      </c>
      <c r="KM169" s="13">
        <v>5</v>
      </c>
      <c r="KN169" s="13">
        <v>6</v>
      </c>
      <c r="KO169" s="13">
        <v>6</v>
      </c>
      <c r="KP169" s="13">
        <v>13</v>
      </c>
      <c r="KQ169" s="13">
        <v>8</v>
      </c>
      <c r="KR169" s="13">
        <v>10</v>
      </c>
      <c r="KS169" s="13">
        <v>7</v>
      </c>
      <c r="KT169" s="13">
        <v>6</v>
      </c>
      <c r="KU169" s="13">
        <v>5</v>
      </c>
      <c r="KV169" s="13">
        <v>6</v>
      </c>
      <c r="KW169" s="13">
        <v>8</v>
      </c>
      <c r="KX169" s="13">
        <v>5</v>
      </c>
      <c r="KY169" s="13">
        <v>7</v>
      </c>
      <c r="KZ169" s="13">
        <v>11</v>
      </c>
      <c r="LA169" s="13">
        <v>5</v>
      </c>
      <c r="LB169" s="13">
        <v>6</v>
      </c>
      <c r="LC169" s="13">
        <v>2</v>
      </c>
      <c r="LD169" s="13">
        <v>3</v>
      </c>
      <c r="LE169" s="13">
        <v>3</v>
      </c>
      <c r="LF169" s="13">
        <v>2</v>
      </c>
      <c r="LG169" s="13">
        <v>6</v>
      </c>
      <c r="LH169" s="13">
        <v>3</v>
      </c>
      <c r="LI169" s="13">
        <v>3</v>
      </c>
      <c r="LJ169" s="13">
        <v>5</v>
      </c>
      <c r="LK169" s="13">
        <v>4</v>
      </c>
      <c r="LL169" s="13">
        <v>2</v>
      </c>
      <c r="LM169" s="13">
        <v>3</v>
      </c>
      <c r="LN169" s="13">
        <v>4</v>
      </c>
      <c r="LO169" s="13">
        <v>2</v>
      </c>
      <c r="LP169" s="13">
        <v>4</v>
      </c>
      <c r="LQ169" s="13">
        <v>3</v>
      </c>
      <c r="LR169" s="13">
        <v>4</v>
      </c>
      <c r="LS169" s="13">
        <v>3</v>
      </c>
      <c r="LT169" s="13">
        <v>5</v>
      </c>
      <c r="LU169" s="13">
        <v>3</v>
      </c>
      <c r="LV169" s="13">
        <v>3</v>
      </c>
      <c r="LW169" s="13">
        <v>2</v>
      </c>
      <c r="LX169" s="13">
        <v>2</v>
      </c>
      <c r="LY169" s="13">
        <v>5</v>
      </c>
      <c r="LZ169" s="13">
        <v>1</v>
      </c>
      <c r="MA169" s="13">
        <v>3</v>
      </c>
      <c r="MB169" s="13">
        <v>2</v>
      </c>
      <c r="MC169" s="13">
        <v>1</v>
      </c>
      <c r="MD169" s="13">
        <v>2</v>
      </c>
      <c r="ME169" s="13">
        <v>3</v>
      </c>
      <c r="MF169" s="13">
        <v>4</v>
      </c>
      <c r="MG169" s="13">
        <v>2</v>
      </c>
      <c r="MH169" s="13">
        <v>2</v>
      </c>
      <c r="MI169" s="13">
        <v>3</v>
      </c>
      <c r="MJ169" s="13"/>
      <c r="MK169" s="13">
        <v>6</v>
      </c>
      <c r="ML169" s="13">
        <v>5</v>
      </c>
      <c r="MM169" s="13">
        <v>1</v>
      </c>
      <c r="MN169" s="13"/>
      <c r="MO169" s="13">
        <v>3</v>
      </c>
      <c r="MP169" s="13">
        <v>5</v>
      </c>
      <c r="MQ169" s="13">
        <v>4</v>
      </c>
      <c r="MR169" s="13">
        <v>2</v>
      </c>
      <c r="MS169" s="13">
        <v>4</v>
      </c>
      <c r="MT169" s="13">
        <v>3</v>
      </c>
      <c r="MU169" s="13">
        <v>2</v>
      </c>
      <c r="MV169" s="13">
        <v>4</v>
      </c>
      <c r="MW169" s="13">
        <v>5</v>
      </c>
      <c r="MX169" s="13">
        <v>4</v>
      </c>
      <c r="MY169" s="13">
        <v>2</v>
      </c>
      <c r="MZ169" s="13">
        <v>4</v>
      </c>
      <c r="NA169" s="13">
        <v>1</v>
      </c>
      <c r="NB169" s="13">
        <v>2</v>
      </c>
      <c r="NC169" s="13"/>
      <c r="ND169" s="13">
        <v>1</v>
      </c>
      <c r="NE169" s="13"/>
      <c r="NF169" s="13">
        <v>1</v>
      </c>
      <c r="NG169" s="13"/>
      <c r="NH169" s="13">
        <v>2</v>
      </c>
      <c r="NI169" s="13"/>
      <c r="NJ169" s="13"/>
      <c r="NK169" s="13"/>
      <c r="NL169" s="13"/>
      <c r="NM169" s="13">
        <v>9</v>
      </c>
      <c r="NN169" s="57">
        <v>422</v>
      </c>
      <c r="NO169" s="13">
        <v>22625</v>
      </c>
    </row>
    <row r="170" spans="1:379" ht="13.8" thickBot="1">
      <c r="W170" s="16" t="s">
        <v>174</v>
      </c>
      <c r="X170" s="616">
        <f t="shared" si="230"/>
        <v>7</v>
      </c>
      <c r="Y170" s="616">
        <f t="shared" si="231"/>
        <v>16</v>
      </c>
      <c r="Z170" s="616">
        <f t="shared" si="232"/>
        <v>43</v>
      </c>
      <c r="AA170" s="616">
        <f t="shared" si="233"/>
        <v>54</v>
      </c>
      <c r="AB170" s="616">
        <f t="shared" si="234"/>
        <v>64</v>
      </c>
      <c r="AC170" s="616">
        <f t="shared" si="235"/>
        <v>89</v>
      </c>
      <c r="AD170" s="616">
        <f t="shared" si="236"/>
        <v>65</v>
      </c>
      <c r="AE170" s="616">
        <f t="shared" si="237"/>
        <v>93</v>
      </c>
      <c r="AF170" s="616">
        <f t="shared" si="238"/>
        <v>76</v>
      </c>
      <c r="AG170" s="616">
        <f t="shared" si="239"/>
        <v>65</v>
      </c>
      <c r="AH170" s="616">
        <f t="shared" si="240"/>
        <v>40</v>
      </c>
      <c r="AI170" s="616">
        <f t="shared" si="241"/>
        <v>57</v>
      </c>
      <c r="AJ170" s="616">
        <f t="shared" si="242"/>
        <v>19</v>
      </c>
      <c r="AK170" s="616">
        <f t="shared" si="243"/>
        <v>34</v>
      </c>
      <c r="AL170" s="616">
        <f t="shared" si="244"/>
        <v>11</v>
      </c>
      <c r="AM170" s="616">
        <f t="shared" si="245"/>
        <v>17</v>
      </c>
      <c r="AN170" s="616">
        <f t="shared" si="246"/>
        <v>7</v>
      </c>
      <c r="AO170" s="616">
        <f t="shared" si="247"/>
        <v>6</v>
      </c>
      <c r="AP170" s="616">
        <f t="shared" si="248"/>
        <v>2</v>
      </c>
      <c r="AQ170" s="616">
        <f t="shared" si="249"/>
        <v>1</v>
      </c>
      <c r="AR170" s="616">
        <f t="shared" si="250"/>
        <v>13</v>
      </c>
      <c r="AT170" s="16" t="s">
        <v>174</v>
      </c>
      <c r="AU170" s="13"/>
      <c r="AV170" s="13"/>
      <c r="AW170" s="13">
        <v>4</v>
      </c>
      <c r="AX170" s="13">
        <v>2</v>
      </c>
      <c r="AY170" s="13"/>
      <c r="AZ170" s="13">
        <v>4</v>
      </c>
      <c r="BA170" s="13">
        <v>1</v>
      </c>
      <c r="BB170" s="13">
        <v>3</v>
      </c>
      <c r="BC170" s="13"/>
      <c r="BD170" s="13">
        <v>2</v>
      </c>
      <c r="BE170" s="13">
        <v>1</v>
      </c>
      <c r="BF170" s="13">
        <v>2</v>
      </c>
      <c r="BG170" s="13">
        <v>1</v>
      </c>
      <c r="BH170" s="13">
        <v>2</v>
      </c>
      <c r="BI170" s="13">
        <v>5</v>
      </c>
      <c r="BJ170" s="13">
        <v>5</v>
      </c>
      <c r="BK170" s="13">
        <v>5</v>
      </c>
      <c r="BL170" s="13">
        <v>10</v>
      </c>
      <c r="BM170" s="13">
        <v>18</v>
      </c>
      <c r="BN170" s="13">
        <v>5</v>
      </c>
      <c r="BO170" s="13">
        <v>8</v>
      </c>
      <c r="BP170" s="13">
        <v>10</v>
      </c>
      <c r="BQ170" s="13">
        <v>10</v>
      </c>
      <c r="BR170" s="13">
        <v>11</v>
      </c>
      <c r="BS170" s="13">
        <v>7</v>
      </c>
      <c r="BT170" s="13">
        <v>5</v>
      </c>
      <c r="BU170" s="13">
        <v>8</v>
      </c>
      <c r="BV170" s="13">
        <v>10</v>
      </c>
      <c r="BW170" s="13">
        <v>10</v>
      </c>
      <c r="BX170" s="13">
        <v>10</v>
      </c>
      <c r="BY170" s="13">
        <v>9</v>
      </c>
      <c r="BZ170" s="13">
        <v>11</v>
      </c>
      <c r="CA170" s="13">
        <v>7</v>
      </c>
      <c r="CB170" s="13">
        <v>8</v>
      </c>
      <c r="CC170" s="13">
        <v>11</v>
      </c>
      <c r="CD170" s="13">
        <v>11</v>
      </c>
      <c r="CE170" s="13">
        <v>9</v>
      </c>
      <c r="CF170" s="13">
        <v>11</v>
      </c>
      <c r="CG170" s="13">
        <v>6</v>
      </c>
      <c r="CH170" s="13">
        <v>10</v>
      </c>
      <c r="CI170" s="13">
        <v>5</v>
      </c>
      <c r="CJ170" s="13">
        <v>7</v>
      </c>
      <c r="CK170" s="13">
        <v>8</v>
      </c>
      <c r="CL170" s="13">
        <v>10</v>
      </c>
      <c r="CM170" s="13">
        <v>5</v>
      </c>
      <c r="CN170" s="13">
        <v>4</v>
      </c>
      <c r="CO170" s="13">
        <v>6</v>
      </c>
      <c r="CP170" s="13">
        <v>3</v>
      </c>
      <c r="CQ170" s="13">
        <v>9</v>
      </c>
      <c r="CR170" s="13">
        <v>8</v>
      </c>
      <c r="CS170" s="13">
        <v>9</v>
      </c>
      <c r="CT170" s="13">
        <v>4</v>
      </c>
      <c r="CU170" s="13">
        <v>5</v>
      </c>
      <c r="CV170" s="13">
        <v>4</v>
      </c>
      <c r="CW170" s="13">
        <v>6</v>
      </c>
      <c r="CX170" s="13">
        <v>8</v>
      </c>
      <c r="CY170" s="13">
        <v>6</v>
      </c>
      <c r="CZ170" s="13">
        <v>3</v>
      </c>
      <c r="DA170" s="13">
        <v>6</v>
      </c>
      <c r="DB170" s="13">
        <v>6</v>
      </c>
      <c r="DC170" s="13">
        <v>4</v>
      </c>
      <c r="DD170" s="13">
        <v>4</v>
      </c>
      <c r="DE170" s="13">
        <v>7</v>
      </c>
      <c r="DF170" s="13">
        <v>6</v>
      </c>
      <c r="DG170" s="13">
        <v>3</v>
      </c>
      <c r="DH170" s="13">
        <v>3</v>
      </c>
      <c r="DI170" s="13">
        <v>1</v>
      </c>
      <c r="DJ170" s="13">
        <v>3</v>
      </c>
      <c r="DK170" s="13">
        <v>3</v>
      </c>
      <c r="DL170" s="13"/>
      <c r="DM170" s="13">
        <v>1</v>
      </c>
      <c r="DN170" s="13">
        <v>4</v>
      </c>
      <c r="DO170" s="13">
        <v>3</v>
      </c>
      <c r="DP170" s="13">
        <v>2</v>
      </c>
      <c r="DQ170" s="13">
        <v>1</v>
      </c>
      <c r="DR170" s="13">
        <v>3</v>
      </c>
      <c r="DS170" s="13"/>
      <c r="DT170" s="13">
        <v>1</v>
      </c>
      <c r="DU170" s="13">
        <v>1</v>
      </c>
      <c r="DV170" s="13">
        <v>1</v>
      </c>
      <c r="DW170" s="13"/>
      <c r="DX170" s="13">
        <v>2</v>
      </c>
      <c r="DY170" s="13"/>
      <c r="DZ170" s="13"/>
      <c r="EA170" s="13">
        <v>1</v>
      </c>
      <c r="EB170" s="13"/>
      <c r="EC170" s="13"/>
      <c r="ED170" s="13">
        <v>3</v>
      </c>
      <c r="EE170" s="13"/>
      <c r="EF170" s="13"/>
      <c r="EG170" s="13"/>
      <c r="EH170" s="13">
        <v>1</v>
      </c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57">
        <v>432</v>
      </c>
      <c r="FD170" s="13">
        <v>432</v>
      </c>
      <c r="FE170" s="16" t="s">
        <v>174</v>
      </c>
      <c r="FF170" s="13"/>
      <c r="FG170" s="13">
        <v>2</v>
      </c>
      <c r="FH170" s="13">
        <v>1</v>
      </c>
      <c r="FI170" s="13">
        <v>1</v>
      </c>
      <c r="FJ170" s="13"/>
      <c r="FK170" s="13"/>
      <c r="FL170" s="13"/>
      <c r="FM170" s="13">
        <v>1</v>
      </c>
      <c r="FN170" s="13">
        <v>1</v>
      </c>
      <c r="FO170" s="13">
        <v>1</v>
      </c>
      <c r="FP170" s="13">
        <v>1</v>
      </c>
      <c r="FQ170" s="13"/>
      <c r="FR170" s="13">
        <v>3</v>
      </c>
      <c r="FS170" s="13">
        <v>5</v>
      </c>
      <c r="FT170" s="13">
        <v>7</v>
      </c>
      <c r="FU170" s="13">
        <v>3</v>
      </c>
      <c r="FV170" s="13">
        <v>4</v>
      </c>
      <c r="FW170" s="13">
        <v>5</v>
      </c>
      <c r="FX170" s="13">
        <v>10</v>
      </c>
      <c r="FY170" s="13">
        <v>5</v>
      </c>
      <c r="FZ170" s="13">
        <v>7</v>
      </c>
      <c r="GA170" s="13">
        <v>15</v>
      </c>
      <c r="GB170" s="13">
        <v>6</v>
      </c>
      <c r="GC170" s="13">
        <v>6</v>
      </c>
      <c r="GD170" s="13">
        <v>5</v>
      </c>
      <c r="GE170" s="13">
        <v>6</v>
      </c>
      <c r="GF170" s="13">
        <v>7</v>
      </c>
      <c r="GG170" s="13">
        <v>3</v>
      </c>
      <c r="GH170" s="13">
        <v>5</v>
      </c>
      <c r="GI170" s="13">
        <v>4</v>
      </c>
      <c r="GJ170" s="13">
        <v>3</v>
      </c>
      <c r="GK170" s="13">
        <v>8</v>
      </c>
      <c r="GL170" s="13">
        <v>7</v>
      </c>
      <c r="GM170" s="13">
        <v>4</v>
      </c>
      <c r="GN170" s="13">
        <v>6</v>
      </c>
      <c r="GO170" s="13">
        <v>7</v>
      </c>
      <c r="GP170" s="13">
        <v>13</v>
      </c>
      <c r="GQ170" s="13">
        <v>4</v>
      </c>
      <c r="GR170" s="13">
        <v>8</v>
      </c>
      <c r="GS170" s="13">
        <v>5</v>
      </c>
      <c r="GT170" s="13">
        <v>6</v>
      </c>
      <c r="GU170" s="13">
        <v>7</v>
      </c>
      <c r="GV170" s="13">
        <v>9</v>
      </c>
      <c r="GW170" s="13">
        <v>10</v>
      </c>
      <c r="GX170" s="13">
        <v>10</v>
      </c>
      <c r="GY170" s="13">
        <v>13</v>
      </c>
      <c r="GZ170" s="13">
        <v>5</v>
      </c>
      <c r="HA170" s="13">
        <v>6</v>
      </c>
      <c r="HB170" s="13">
        <v>8</v>
      </c>
      <c r="HC170" s="13">
        <v>2</v>
      </c>
      <c r="HD170" s="13">
        <v>3</v>
      </c>
      <c r="HE170" s="13">
        <v>2</v>
      </c>
      <c r="HF170" s="13">
        <v>6</v>
      </c>
      <c r="HG170" s="13">
        <v>2</v>
      </c>
      <c r="HH170" s="13">
        <v>7</v>
      </c>
      <c r="HI170" s="13">
        <v>4</v>
      </c>
      <c r="HJ170" s="13">
        <v>3</v>
      </c>
      <c r="HK170" s="13">
        <v>3</v>
      </c>
      <c r="HL170" s="13">
        <v>5</v>
      </c>
      <c r="HM170" s="13">
        <v>5</v>
      </c>
      <c r="HN170" s="13">
        <v>5</v>
      </c>
      <c r="HO170" s="13"/>
      <c r="HP170" s="13">
        <v>3</v>
      </c>
      <c r="HQ170" s="13"/>
      <c r="HR170" s="13">
        <v>4</v>
      </c>
      <c r="HS170" s="13">
        <v>2</v>
      </c>
      <c r="HT170" s="13">
        <v>1</v>
      </c>
      <c r="HU170" s="13">
        <v>1</v>
      </c>
      <c r="HV170" s="13">
        <v>2</v>
      </c>
      <c r="HW170" s="13">
        <v>1</v>
      </c>
      <c r="HX170" s="13">
        <v>2</v>
      </c>
      <c r="HY170" s="13"/>
      <c r="HZ170" s="13">
        <v>1</v>
      </c>
      <c r="IA170" s="13">
        <v>1</v>
      </c>
      <c r="IB170" s="13"/>
      <c r="IC170" s="13">
        <v>2</v>
      </c>
      <c r="ID170" s="13"/>
      <c r="IE170" s="13">
        <v>2</v>
      </c>
      <c r="IF170" s="13">
        <v>2</v>
      </c>
      <c r="IG170" s="13">
        <v>1</v>
      </c>
      <c r="IH170" s="13">
        <v>1</v>
      </c>
      <c r="II170" s="13"/>
      <c r="IJ170" s="13"/>
      <c r="IK170" s="13"/>
      <c r="IL170" s="13">
        <v>2</v>
      </c>
      <c r="IM170" s="13">
        <v>1</v>
      </c>
      <c r="IN170" s="13">
        <v>2</v>
      </c>
      <c r="IO170" s="13"/>
      <c r="IP170" s="13"/>
      <c r="IQ170" s="13">
        <v>1</v>
      </c>
      <c r="IR170" s="13">
        <v>1</v>
      </c>
      <c r="IS170" s="13"/>
      <c r="IT170" s="13"/>
      <c r="IU170" s="13">
        <v>1</v>
      </c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57">
        <v>334</v>
      </c>
      <c r="JJ170" s="13"/>
      <c r="JK170" s="13"/>
      <c r="JL170" s="13"/>
      <c r="JM170" s="13"/>
      <c r="JN170" s="13"/>
      <c r="JO170" s="13"/>
      <c r="JP170" s="13"/>
      <c r="JQ170" s="13"/>
      <c r="JR170" s="13"/>
      <c r="JS170" s="13">
        <v>1</v>
      </c>
      <c r="JT170" s="13">
        <v>1</v>
      </c>
      <c r="JU170" s="13">
        <v>1</v>
      </c>
      <c r="JV170" s="13"/>
      <c r="JW170" s="13"/>
      <c r="JX170" s="13"/>
      <c r="JY170" s="13"/>
      <c r="JZ170" s="13"/>
      <c r="KA170" s="13">
        <v>1</v>
      </c>
      <c r="KB170" s="13"/>
      <c r="KC170" s="13">
        <v>1</v>
      </c>
      <c r="KD170" s="13">
        <v>1</v>
      </c>
      <c r="KE170" s="13"/>
      <c r="KF170" s="13"/>
      <c r="KG170" s="13"/>
      <c r="KH170" s="13"/>
      <c r="KI170" s="13">
        <v>1</v>
      </c>
      <c r="KJ170" s="13"/>
      <c r="KK170" s="13"/>
      <c r="KL170" s="13"/>
      <c r="KM170" s="13"/>
      <c r="KN170" s="13">
        <v>1</v>
      </c>
      <c r="KO170" s="13"/>
      <c r="KP170" s="13"/>
      <c r="KQ170" s="13">
        <v>1</v>
      </c>
      <c r="KR170" s="13"/>
      <c r="KS170" s="13"/>
      <c r="KT170" s="13"/>
      <c r="KU170" s="13"/>
      <c r="KV170" s="13"/>
      <c r="KW170" s="13"/>
      <c r="KX170" s="13"/>
      <c r="KY170" s="13">
        <v>2</v>
      </c>
      <c r="KZ170" s="13"/>
      <c r="LA170" s="13"/>
      <c r="LB170" s="13"/>
      <c r="LC170" s="13"/>
      <c r="LD170" s="13"/>
      <c r="LE170" s="13"/>
      <c r="LF170" s="13"/>
      <c r="LG170" s="13"/>
      <c r="LH170" s="13">
        <v>1</v>
      </c>
      <c r="LI170" s="13"/>
      <c r="LJ170" s="13"/>
      <c r="LK170" s="13"/>
      <c r="LL170" s="13"/>
      <c r="LM170" s="13"/>
      <c r="LN170" s="13"/>
      <c r="LO170" s="13"/>
      <c r="LP170" s="13"/>
      <c r="LQ170" s="13">
        <v>1</v>
      </c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57">
        <v>13</v>
      </c>
      <c r="NO170" s="13">
        <v>347</v>
      </c>
    </row>
    <row r="171" spans="1:379">
      <c r="A171" s="314" t="s">
        <v>296</v>
      </c>
      <c r="B171" s="37">
        <f t="shared" ref="B171:U171" si="251">+X180</f>
        <v>483</v>
      </c>
      <c r="C171" s="37">
        <f t="shared" si="251"/>
        <v>470</v>
      </c>
      <c r="D171" s="37">
        <f t="shared" si="251"/>
        <v>708</v>
      </c>
      <c r="E171" s="37">
        <f t="shared" si="251"/>
        <v>716</v>
      </c>
      <c r="F171" s="37">
        <f t="shared" si="251"/>
        <v>2132</v>
      </c>
      <c r="G171" s="37">
        <f t="shared" si="251"/>
        <v>2080</v>
      </c>
      <c r="H171" s="37">
        <f t="shared" si="251"/>
        <v>2299</v>
      </c>
      <c r="I171" s="37">
        <f t="shared" si="251"/>
        <v>1995</v>
      </c>
      <c r="J171" s="37">
        <f t="shared" si="251"/>
        <v>1622</v>
      </c>
      <c r="K171" s="37">
        <f t="shared" si="251"/>
        <v>1462</v>
      </c>
      <c r="L171" s="37">
        <f t="shared" si="251"/>
        <v>1214</v>
      </c>
      <c r="M171" s="37">
        <f t="shared" si="251"/>
        <v>1076</v>
      </c>
      <c r="N171" s="37">
        <f t="shared" si="251"/>
        <v>812</v>
      </c>
      <c r="O171" s="37">
        <f t="shared" si="251"/>
        <v>609</v>
      </c>
      <c r="P171" s="37">
        <f t="shared" si="251"/>
        <v>429</v>
      </c>
      <c r="Q171" s="37">
        <f t="shared" si="251"/>
        <v>388</v>
      </c>
      <c r="R171" s="37">
        <f t="shared" si="251"/>
        <v>217</v>
      </c>
      <c r="S171" s="37">
        <f t="shared" si="251"/>
        <v>276</v>
      </c>
      <c r="T171" s="37">
        <f t="shared" si="251"/>
        <v>54</v>
      </c>
      <c r="U171" s="37">
        <f t="shared" si="251"/>
        <v>151</v>
      </c>
      <c r="W171" s="16" t="s">
        <v>220</v>
      </c>
      <c r="X171" s="616">
        <f t="shared" si="230"/>
        <v>330</v>
      </c>
      <c r="Y171" s="616">
        <f t="shared" si="231"/>
        <v>312</v>
      </c>
      <c r="Z171" s="616">
        <f t="shared" si="232"/>
        <v>1145</v>
      </c>
      <c r="AA171" s="616">
        <f t="shared" si="233"/>
        <v>1153</v>
      </c>
      <c r="AB171" s="616">
        <f t="shared" si="234"/>
        <v>2828</v>
      </c>
      <c r="AC171" s="616">
        <f t="shared" si="235"/>
        <v>2689</v>
      </c>
      <c r="AD171" s="616">
        <f t="shared" si="236"/>
        <v>3070</v>
      </c>
      <c r="AE171" s="616">
        <f t="shared" si="237"/>
        <v>2869</v>
      </c>
      <c r="AF171" s="616">
        <f t="shared" si="238"/>
        <v>3069</v>
      </c>
      <c r="AG171" s="616">
        <f t="shared" si="239"/>
        <v>2935</v>
      </c>
      <c r="AH171" s="616">
        <f t="shared" si="240"/>
        <v>2257</v>
      </c>
      <c r="AI171" s="616">
        <f t="shared" si="241"/>
        <v>2250</v>
      </c>
      <c r="AJ171" s="616">
        <f t="shared" si="242"/>
        <v>1479</v>
      </c>
      <c r="AK171" s="616">
        <f t="shared" si="243"/>
        <v>1309</v>
      </c>
      <c r="AL171" s="616">
        <f t="shared" si="244"/>
        <v>830</v>
      </c>
      <c r="AM171" s="616">
        <f t="shared" si="245"/>
        <v>788</v>
      </c>
      <c r="AN171" s="616">
        <f t="shared" si="246"/>
        <v>395</v>
      </c>
      <c r="AO171" s="616">
        <f t="shared" si="247"/>
        <v>537</v>
      </c>
      <c r="AP171" s="616">
        <f t="shared" si="248"/>
        <v>102</v>
      </c>
      <c r="AQ171" s="616">
        <f t="shared" si="249"/>
        <v>265</v>
      </c>
      <c r="AR171" s="616">
        <f t="shared" si="250"/>
        <v>265</v>
      </c>
      <c r="AT171" s="16" t="s">
        <v>220</v>
      </c>
      <c r="AU171" s="13">
        <v>8</v>
      </c>
      <c r="AV171" s="13">
        <v>26</v>
      </c>
      <c r="AW171" s="13">
        <v>32</v>
      </c>
      <c r="AX171" s="13">
        <v>27</v>
      </c>
      <c r="AY171" s="13">
        <v>35</v>
      </c>
      <c r="AZ171" s="13">
        <v>28</v>
      </c>
      <c r="BA171" s="13">
        <v>32</v>
      </c>
      <c r="BB171" s="13">
        <v>34</v>
      </c>
      <c r="BC171" s="13">
        <v>48</v>
      </c>
      <c r="BD171" s="13">
        <v>42</v>
      </c>
      <c r="BE171" s="13">
        <v>41</v>
      </c>
      <c r="BF171" s="13">
        <v>55</v>
      </c>
      <c r="BG171" s="13">
        <v>69</v>
      </c>
      <c r="BH171" s="13">
        <v>89</v>
      </c>
      <c r="BI171" s="13">
        <v>86</v>
      </c>
      <c r="BJ171" s="13">
        <v>122</v>
      </c>
      <c r="BK171" s="13">
        <v>141</v>
      </c>
      <c r="BL171" s="13">
        <v>165</v>
      </c>
      <c r="BM171" s="13">
        <v>212</v>
      </c>
      <c r="BN171" s="13">
        <v>173</v>
      </c>
      <c r="BO171" s="13">
        <v>227</v>
      </c>
      <c r="BP171" s="13">
        <v>244</v>
      </c>
      <c r="BQ171" s="13">
        <v>232</v>
      </c>
      <c r="BR171" s="13">
        <v>292</v>
      </c>
      <c r="BS171" s="13">
        <v>291</v>
      </c>
      <c r="BT171" s="13">
        <v>272</v>
      </c>
      <c r="BU171" s="13">
        <v>260</v>
      </c>
      <c r="BV171" s="13">
        <v>303</v>
      </c>
      <c r="BW171" s="13">
        <v>268</v>
      </c>
      <c r="BX171" s="13">
        <v>300</v>
      </c>
      <c r="BY171" s="13">
        <v>321</v>
      </c>
      <c r="BZ171" s="13">
        <v>313</v>
      </c>
      <c r="CA171" s="13">
        <v>273</v>
      </c>
      <c r="CB171" s="13">
        <v>271</v>
      </c>
      <c r="CC171" s="13">
        <v>285</v>
      </c>
      <c r="CD171" s="13">
        <v>306</v>
      </c>
      <c r="CE171" s="13">
        <v>279</v>
      </c>
      <c r="CF171" s="13">
        <v>281</v>
      </c>
      <c r="CG171" s="13">
        <v>274</v>
      </c>
      <c r="CH171" s="13">
        <v>266</v>
      </c>
      <c r="CI171" s="13">
        <v>289</v>
      </c>
      <c r="CJ171" s="13">
        <v>307</v>
      </c>
      <c r="CK171" s="13">
        <v>297</v>
      </c>
      <c r="CL171" s="13">
        <v>325</v>
      </c>
      <c r="CM171" s="13">
        <v>329</v>
      </c>
      <c r="CN171" s="13">
        <v>291</v>
      </c>
      <c r="CO171" s="13">
        <v>288</v>
      </c>
      <c r="CP171" s="13">
        <v>277</v>
      </c>
      <c r="CQ171" s="13">
        <v>259</v>
      </c>
      <c r="CR171" s="13">
        <v>273</v>
      </c>
      <c r="CS171" s="13">
        <v>242</v>
      </c>
      <c r="CT171" s="13">
        <v>259</v>
      </c>
      <c r="CU171" s="13">
        <v>246</v>
      </c>
      <c r="CV171" s="13">
        <v>258</v>
      </c>
      <c r="CW171" s="13">
        <v>233</v>
      </c>
      <c r="CX171" s="13">
        <v>234</v>
      </c>
      <c r="CY171" s="13">
        <v>204</v>
      </c>
      <c r="CZ171" s="13">
        <v>206</v>
      </c>
      <c r="DA171" s="13">
        <v>177</v>
      </c>
      <c r="DB171" s="13">
        <v>191</v>
      </c>
      <c r="DC171" s="13">
        <v>203</v>
      </c>
      <c r="DD171" s="13">
        <v>158</v>
      </c>
      <c r="DE171" s="13">
        <v>142</v>
      </c>
      <c r="DF171" s="13">
        <v>128</v>
      </c>
      <c r="DG171" s="13">
        <v>117</v>
      </c>
      <c r="DH171" s="13">
        <v>128</v>
      </c>
      <c r="DI171" s="13">
        <v>105</v>
      </c>
      <c r="DJ171" s="13">
        <v>120</v>
      </c>
      <c r="DK171" s="13">
        <v>119</v>
      </c>
      <c r="DL171" s="13">
        <v>89</v>
      </c>
      <c r="DM171" s="13">
        <v>86</v>
      </c>
      <c r="DN171" s="13">
        <v>88</v>
      </c>
      <c r="DO171" s="13">
        <v>102</v>
      </c>
      <c r="DP171" s="13">
        <v>85</v>
      </c>
      <c r="DQ171" s="13">
        <v>73</v>
      </c>
      <c r="DR171" s="13">
        <v>75</v>
      </c>
      <c r="DS171" s="13">
        <v>75</v>
      </c>
      <c r="DT171" s="13">
        <v>77</v>
      </c>
      <c r="DU171" s="13">
        <v>68</v>
      </c>
      <c r="DV171" s="13">
        <v>59</v>
      </c>
      <c r="DW171" s="13">
        <v>58</v>
      </c>
      <c r="DX171" s="13">
        <v>52</v>
      </c>
      <c r="DY171" s="13">
        <v>57</v>
      </c>
      <c r="DZ171" s="13">
        <v>55</v>
      </c>
      <c r="EA171" s="13">
        <v>59</v>
      </c>
      <c r="EB171" s="13">
        <v>50</v>
      </c>
      <c r="EC171" s="13">
        <v>38</v>
      </c>
      <c r="ED171" s="13">
        <v>51</v>
      </c>
      <c r="EE171" s="13">
        <v>59</v>
      </c>
      <c r="EF171" s="13">
        <v>58</v>
      </c>
      <c r="EG171" s="13">
        <v>40</v>
      </c>
      <c r="EH171" s="13">
        <v>35</v>
      </c>
      <c r="EI171" s="13">
        <v>39</v>
      </c>
      <c r="EJ171" s="13">
        <v>34</v>
      </c>
      <c r="EK171" s="13">
        <v>25</v>
      </c>
      <c r="EL171" s="13">
        <v>24</v>
      </c>
      <c r="EM171" s="13">
        <v>22</v>
      </c>
      <c r="EN171" s="13">
        <v>17</v>
      </c>
      <c r="EO171" s="13">
        <v>10</v>
      </c>
      <c r="EP171" s="13">
        <v>7</v>
      </c>
      <c r="EQ171" s="13">
        <v>5</v>
      </c>
      <c r="ER171" s="13">
        <v>4</v>
      </c>
      <c r="ES171" s="13">
        <v>2</v>
      </c>
      <c r="ET171" s="13"/>
      <c r="EU171" s="13"/>
      <c r="EV171" s="13"/>
      <c r="EW171" s="13">
        <v>1</v>
      </c>
      <c r="EX171" s="13"/>
      <c r="EY171" s="13"/>
      <c r="EZ171" s="13"/>
      <c r="FA171" s="13"/>
      <c r="FB171" s="13">
        <v>2</v>
      </c>
      <c r="FC171" s="57">
        <v>15109</v>
      </c>
      <c r="FD171" s="13">
        <v>15109</v>
      </c>
      <c r="FE171" s="16" t="s">
        <v>220</v>
      </c>
      <c r="FF171" s="13">
        <v>10</v>
      </c>
      <c r="FG171" s="13">
        <v>44</v>
      </c>
      <c r="FH171" s="13">
        <v>26</v>
      </c>
      <c r="FI171" s="13">
        <v>31</v>
      </c>
      <c r="FJ171" s="13">
        <v>27</v>
      </c>
      <c r="FK171" s="13">
        <v>29</v>
      </c>
      <c r="FL171" s="13">
        <v>46</v>
      </c>
      <c r="FM171" s="13">
        <v>41</v>
      </c>
      <c r="FN171" s="13">
        <v>28</v>
      </c>
      <c r="FO171" s="13">
        <v>48</v>
      </c>
      <c r="FP171" s="13">
        <v>64</v>
      </c>
      <c r="FQ171" s="13">
        <v>69</v>
      </c>
      <c r="FR171" s="13">
        <v>60</v>
      </c>
      <c r="FS171" s="13">
        <v>83</v>
      </c>
      <c r="FT171" s="13">
        <v>81</v>
      </c>
      <c r="FU171" s="13">
        <v>89</v>
      </c>
      <c r="FV171" s="13">
        <v>139</v>
      </c>
      <c r="FW171" s="13">
        <v>168</v>
      </c>
      <c r="FX171" s="13">
        <v>195</v>
      </c>
      <c r="FY171" s="13">
        <v>197</v>
      </c>
      <c r="FZ171" s="13">
        <v>264</v>
      </c>
      <c r="GA171" s="13">
        <v>255</v>
      </c>
      <c r="GB171" s="13">
        <v>274</v>
      </c>
      <c r="GC171" s="13">
        <v>295</v>
      </c>
      <c r="GD171" s="13">
        <v>293</v>
      </c>
      <c r="GE171" s="13">
        <v>285</v>
      </c>
      <c r="GF171" s="13">
        <v>275</v>
      </c>
      <c r="GG171" s="13">
        <v>286</v>
      </c>
      <c r="GH171" s="13">
        <v>295</v>
      </c>
      <c r="GI171" s="13">
        <v>306</v>
      </c>
      <c r="GJ171" s="13">
        <v>338</v>
      </c>
      <c r="GK171" s="13">
        <v>319</v>
      </c>
      <c r="GL171" s="13">
        <v>291</v>
      </c>
      <c r="GM171" s="13">
        <v>313</v>
      </c>
      <c r="GN171" s="13">
        <v>319</v>
      </c>
      <c r="GO171" s="13">
        <v>284</v>
      </c>
      <c r="GP171" s="13">
        <v>323</v>
      </c>
      <c r="GQ171" s="13">
        <v>314</v>
      </c>
      <c r="GR171" s="13">
        <v>265</v>
      </c>
      <c r="GS171" s="13">
        <v>304</v>
      </c>
      <c r="GT171" s="13">
        <v>343</v>
      </c>
      <c r="GU171" s="13">
        <v>329</v>
      </c>
      <c r="GV171" s="13">
        <v>319</v>
      </c>
      <c r="GW171" s="13">
        <v>291</v>
      </c>
      <c r="GX171" s="13">
        <v>303</v>
      </c>
      <c r="GY171" s="13">
        <v>320</v>
      </c>
      <c r="GZ171" s="13">
        <v>292</v>
      </c>
      <c r="HA171" s="13">
        <v>288</v>
      </c>
      <c r="HB171" s="13">
        <v>289</v>
      </c>
      <c r="HC171" s="13">
        <v>295</v>
      </c>
      <c r="HD171" s="13">
        <v>274</v>
      </c>
      <c r="HE171" s="13">
        <v>238</v>
      </c>
      <c r="HF171" s="13">
        <v>242</v>
      </c>
      <c r="HG171" s="13">
        <v>238</v>
      </c>
      <c r="HH171" s="13">
        <v>206</v>
      </c>
      <c r="HI171" s="13">
        <v>204</v>
      </c>
      <c r="HJ171" s="13">
        <v>230</v>
      </c>
      <c r="HK171" s="13">
        <v>208</v>
      </c>
      <c r="HL171" s="13">
        <v>199</v>
      </c>
      <c r="HM171" s="13">
        <v>218</v>
      </c>
      <c r="HN171" s="13">
        <v>182</v>
      </c>
      <c r="HO171" s="13">
        <v>201</v>
      </c>
      <c r="HP171" s="13">
        <v>160</v>
      </c>
      <c r="HQ171" s="13">
        <v>169</v>
      </c>
      <c r="HR171" s="13">
        <v>138</v>
      </c>
      <c r="HS171" s="13">
        <v>142</v>
      </c>
      <c r="HT171" s="13">
        <v>128</v>
      </c>
      <c r="HU171" s="13">
        <v>138</v>
      </c>
      <c r="HV171" s="13">
        <v>97</v>
      </c>
      <c r="HW171" s="13">
        <v>124</v>
      </c>
      <c r="HX171" s="13">
        <v>97</v>
      </c>
      <c r="HY171" s="13">
        <v>94</v>
      </c>
      <c r="HZ171" s="13">
        <v>96</v>
      </c>
      <c r="IA171" s="13">
        <v>90</v>
      </c>
      <c r="IB171" s="13">
        <v>87</v>
      </c>
      <c r="IC171" s="13">
        <v>95</v>
      </c>
      <c r="ID171" s="13">
        <v>62</v>
      </c>
      <c r="IE171" s="13">
        <v>76</v>
      </c>
      <c r="IF171" s="13">
        <v>74</v>
      </c>
      <c r="IG171" s="13">
        <v>59</v>
      </c>
      <c r="IH171" s="13">
        <v>58</v>
      </c>
      <c r="II171" s="13">
        <v>43</v>
      </c>
      <c r="IJ171" s="13">
        <v>49</v>
      </c>
      <c r="IK171" s="13">
        <v>46</v>
      </c>
      <c r="IL171" s="13">
        <v>50</v>
      </c>
      <c r="IM171" s="13">
        <v>40</v>
      </c>
      <c r="IN171" s="13">
        <v>48</v>
      </c>
      <c r="IO171" s="13">
        <v>23</v>
      </c>
      <c r="IP171" s="13">
        <v>17</v>
      </c>
      <c r="IQ171" s="13">
        <v>21</v>
      </c>
      <c r="IR171" s="13">
        <v>20</v>
      </c>
      <c r="IS171" s="13">
        <v>18</v>
      </c>
      <c r="IT171" s="13">
        <v>17</v>
      </c>
      <c r="IU171" s="13">
        <v>18</v>
      </c>
      <c r="IV171" s="13">
        <v>6</v>
      </c>
      <c r="IW171" s="13">
        <v>9</v>
      </c>
      <c r="IX171" s="13">
        <v>3</v>
      </c>
      <c r="IY171" s="13">
        <v>4</v>
      </c>
      <c r="IZ171" s="13">
        <v>4</v>
      </c>
      <c r="JA171" s="13">
        <v>2</v>
      </c>
      <c r="JB171" s="13"/>
      <c r="JC171" s="13"/>
      <c r="JD171" s="13">
        <v>1</v>
      </c>
      <c r="JE171" s="13"/>
      <c r="JF171" s="13"/>
      <c r="JG171" s="13"/>
      <c r="JH171" s="13">
        <v>2</v>
      </c>
      <c r="JI171" s="57">
        <v>15507</v>
      </c>
      <c r="JJ171" s="13">
        <v>1</v>
      </c>
      <c r="JK171" s="13">
        <v>10</v>
      </c>
      <c r="JL171" s="13"/>
      <c r="JM171" s="13"/>
      <c r="JN171" s="13"/>
      <c r="JO171" s="13"/>
      <c r="JP171" s="13"/>
      <c r="JQ171" s="13"/>
      <c r="JR171" s="13">
        <v>1</v>
      </c>
      <c r="JS171" s="13"/>
      <c r="JT171" s="13"/>
      <c r="JU171" s="13">
        <v>2</v>
      </c>
      <c r="JV171" s="13">
        <v>2</v>
      </c>
      <c r="JW171" s="13"/>
      <c r="JX171" s="13"/>
      <c r="JY171" s="13">
        <v>2</v>
      </c>
      <c r="JZ171" s="13">
        <v>2</v>
      </c>
      <c r="KA171" s="13">
        <v>3</v>
      </c>
      <c r="KB171" s="13">
        <v>5</v>
      </c>
      <c r="KC171" s="13">
        <v>7</v>
      </c>
      <c r="KD171" s="13">
        <v>2</v>
      </c>
      <c r="KE171" s="13">
        <v>6</v>
      </c>
      <c r="KF171" s="13">
        <v>4</v>
      </c>
      <c r="KG171" s="13">
        <v>5</v>
      </c>
      <c r="KH171" s="13">
        <v>3</v>
      </c>
      <c r="KI171" s="13">
        <v>1</v>
      </c>
      <c r="KJ171" s="13">
        <v>3</v>
      </c>
      <c r="KK171" s="13">
        <v>1</v>
      </c>
      <c r="KL171" s="13">
        <v>3</v>
      </c>
      <c r="KM171" s="13">
        <v>3</v>
      </c>
      <c r="KN171" s="13">
        <v>5</v>
      </c>
      <c r="KO171" s="13">
        <v>7</v>
      </c>
      <c r="KP171" s="13">
        <v>3</v>
      </c>
      <c r="KQ171" s="13">
        <v>3</v>
      </c>
      <c r="KR171" s="13">
        <v>3</v>
      </c>
      <c r="KS171" s="13">
        <v>2</v>
      </c>
      <c r="KT171" s="13">
        <v>2</v>
      </c>
      <c r="KU171" s="13">
        <v>6</v>
      </c>
      <c r="KV171" s="13"/>
      <c r="KW171" s="13">
        <v>1</v>
      </c>
      <c r="KX171" s="13">
        <v>7</v>
      </c>
      <c r="KY171" s="13">
        <v>6</v>
      </c>
      <c r="KZ171" s="13">
        <v>2</v>
      </c>
      <c r="LA171" s="13">
        <v>3</v>
      </c>
      <c r="LB171" s="13">
        <v>4</v>
      </c>
      <c r="LC171" s="13">
        <v>3</v>
      </c>
      <c r="LD171" s="13">
        <v>3</v>
      </c>
      <c r="LE171" s="13">
        <v>2</v>
      </c>
      <c r="LF171" s="13">
        <v>3</v>
      </c>
      <c r="LG171" s="13">
        <v>3</v>
      </c>
      <c r="LH171" s="13">
        <v>1</v>
      </c>
      <c r="LI171" s="13">
        <v>1</v>
      </c>
      <c r="LJ171" s="13">
        <v>1</v>
      </c>
      <c r="LK171" s="13">
        <v>3</v>
      </c>
      <c r="LL171" s="13">
        <v>2</v>
      </c>
      <c r="LM171" s="13"/>
      <c r="LN171" s="13"/>
      <c r="LO171" s="13">
        <v>1</v>
      </c>
      <c r="LP171" s="13">
        <v>3</v>
      </c>
      <c r="LQ171" s="13">
        <v>1</v>
      </c>
      <c r="LR171" s="13">
        <v>1</v>
      </c>
      <c r="LS171" s="13">
        <v>2</v>
      </c>
      <c r="LT171" s="13">
        <v>3</v>
      </c>
      <c r="LU171" s="13">
        <v>2</v>
      </c>
      <c r="LV171" s="13">
        <v>1</v>
      </c>
      <c r="LW171" s="13">
        <v>1</v>
      </c>
      <c r="LX171" s="13">
        <v>1</v>
      </c>
      <c r="LY171" s="13">
        <v>2</v>
      </c>
      <c r="LZ171" s="13"/>
      <c r="MA171" s="13"/>
      <c r="MB171" s="13"/>
      <c r="MC171" s="13">
        <v>2</v>
      </c>
      <c r="MD171" s="13">
        <v>2</v>
      </c>
      <c r="ME171" s="13">
        <v>1</v>
      </c>
      <c r="MF171" s="13"/>
      <c r="MG171" s="13">
        <v>1</v>
      </c>
      <c r="MH171" s="13">
        <v>2</v>
      </c>
      <c r="MI171" s="13"/>
      <c r="MJ171" s="13">
        <v>1</v>
      </c>
      <c r="MK171" s="13"/>
      <c r="ML171" s="13">
        <v>4</v>
      </c>
      <c r="MM171" s="13">
        <v>2</v>
      </c>
      <c r="MN171" s="13">
        <v>5</v>
      </c>
      <c r="MO171" s="13">
        <v>2</v>
      </c>
      <c r="MP171" s="13">
        <v>3</v>
      </c>
      <c r="MQ171" s="13">
        <v>2</v>
      </c>
      <c r="MR171" s="13">
        <v>7</v>
      </c>
      <c r="MS171" s="13">
        <v>1</v>
      </c>
      <c r="MT171" s="13">
        <v>3</v>
      </c>
      <c r="MU171" s="13">
        <v>13</v>
      </c>
      <c r="MV171" s="13">
        <v>6</v>
      </c>
      <c r="MW171" s="13">
        <v>7</v>
      </c>
      <c r="MX171" s="13">
        <v>5</v>
      </c>
      <c r="MY171" s="13">
        <v>5</v>
      </c>
      <c r="MZ171" s="13">
        <v>4</v>
      </c>
      <c r="NA171" s="13">
        <v>6</v>
      </c>
      <c r="NB171" s="13">
        <v>5</v>
      </c>
      <c r="NC171" s="13">
        <v>3</v>
      </c>
      <c r="ND171" s="13">
        <v>4</v>
      </c>
      <c r="NE171" s="13">
        <v>1</v>
      </c>
      <c r="NF171" s="13"/>
      <c r="NG171" s="13">
        <v>1</v>
      </c>
      <c r="NH171" s="13"/>
      <c r="NI171" s="13"/>
      <c r="NJ171" s="13"/>
      <c r="NK171" s="13"/>
      <c r="NL171" s="13"/>
      <c r="NM171" s="13">
        <v>3</v>
      </c>
      <c r="NN171" s="57">
        <v>261</v>
      </c>
      <c r="NO171" s="13">
        <v>15768</v>
      </c>
    </row>
    <row r="172" spans="1:379">
      <c r="A172" s="315" t="s">
        <v>297</v>
      </c>
      <c r="B172" s="37">
        <f t="shared" ref="B172:K179" si="252">+X187</f>
        <v>129</v>
      </c>
      <c r="C172" s="37">
        <f t="shared" si="252"/>
        <v>106</v>
      </c>
      <c r="D172" s="37">
        <f t="shared" si="252"/>
        <v>392</v>
      </c>
      <c r="E172" s="37">
        <f t="shared" si="252"/>
        <v>438</v>
      </c>
      <c r="F172" s="37">
        <f t="shared" si="252"/>
        <v>1325</v>
      </c>
      <c r="G172" s="37">
        <f t="shared" si="252"/>
        <v>1504</v>
      </c>
      <c r="H172" s="37">
        <f t="shared" si="252"/>
        <v>1224</v>
      </c>
      <c r="I172" s="37">
        <f t="shared" si="252"/>
        <v>1231</v>
      </c>
      <c r="J172" s="37">
        <f t="shared" si="252"/>
        <v>794</v>
      </c>
      <c r="K172" s="37">
        <f t="shared" si="252"/>
        <v>804</v>
      </c>
      <c r="L172" s="37">
        <f t="shared" ref="L172:U179" si="253">+AH187</f>
        <v>645</v>
      </c>
      <c r="M172" s="37">
        <f t="shared" si="253"/>
        <v>697</v>
      </c>
      <c r="N172" s="37">
        <f t="shared" si="253"/>
        <v>481</v>
      </c>
      <c r="O172" s="37">
        <f t="shared" si="253"/>
        <v>470</v>
      </c>
      <c r="P172" s="37">
        <f t="shared" si="253"/>
        <v>350</v>
      </c>
      <c r="Q172" s="37">
        <f t="shared" si="253"/>
        <v>338</v>
      </c>
      <c r="R172" s="37">
        <f t="shared" si="253"/>
        <v>204</v>
      </c>
      <c r="S172" s="37">
        <f t="shared" si="253"/>
        <v>326</v>
      </c>
      <c r="T172" s="37">
        <f t="shared" si="253"/>
        <v>66</v>
      </c>
      <c r="U172" s="37">
        <f t="shared" si="253"/>
        <v>202</v>
      </c>
      <c r="W172" s="16" t="s">
        <v>176</v>
      </c>
      <c r="X172" s="616">
        <f t="shared" si="230"/>
        <v>26</v>
      </c>
      <c r="Y172" s="616">
        <f t="shared" si="231"/>
        <v>26</v>
      </c>
      <c r="Z172" s="616">
        <f t="shared" si="232"/>
        <v>120</v>
      </c>
      <c r="AA172" s="616">
        <f t="shared" si="233"/>
        <v>147</v>
      </c>
      <c r="AB172" s="616">
        <f t="shared" si="234"/>
        <v>361</v>
      </c>
      <c r="AC172" s="616">
        <f t="shared" si="235"/>
        <v>413</v>
      </c>
      <c r="AD172" s="616">
        <f t="shared" si="236"/>
        <v>366</v>
      </c>
      <c r="AE172" s="616">
        <f t="shared" si="237"/>
        <v>423</v>
      </c>
      <c r="AF172" s="616">
        <f t="shared" si="238"/>
        <v>343</v>
      </c>
      <c r="AG172" s="616">
        <f t="shared" si="239"/>
        <v>369</v>
      </c>
      <c r="AH172" s="616">
        <f t="shared" si="240"/>
        <v>227</v>
      </c>
      <c r="AI172" s="616">
        <f t="shared" si="241"/>
        <v>249</v>
      </c>
      <c r="AJ172" s="616">
        <f t="shared" si="242"/>
        <v>154</v>
      </c>
      <c r="AK172" s="616">
        <f t="shared" si="243"/>
        <v>152</v>
      </c>
      <c r="AL172" s="616">
        <f t="shared" si="244"/>
        <v>75</v>
      </c>
      <c r="AM172" s="616">
        <f t="shared" si="245"/>
        <v>62</v>
      </c>
      <c r="AN172" s="616">
        <f t="shared" si="246"/>
        <v>21</v>
      </c>
      <c r="AO172" s="616">
        <f t="shared" si="247"/>
        <v>29</v>
      </c>
      <c r="AP172" s="616">
        <f t="shared" si="248"/>
        <v>1</v>
      </c>
      <c r="AQ172" s="616">
        <f t="shared" si="249"/>
        <v>6</v>
      </c>
      <c r="AR172" s="616">
        <f t="shared" si="250"/>
        <v>26</v>
      </c>
      <c r="AT172" s="16" t="s">
        <v>176</v>
      </c>
      <c r="AU172" s="13"/>
      <c r="AV172" s="13">
        <v>3</v>
      </c>
      <c r="AW172" s="13">
        <v>6</v>
      </c>
      <c r="AX172" s="13">
        <v>4</v>
      </c>
      <c r="AY172" s="13"/>
      <c r="AZ172" s="13">
        <v>3</v>
      </c>
      <c r="BA172" s="13">
        <v>1</v>
      </c>
      <c r="BB172" s="13">
        <v>4</v>
      </c>
      <c r="BC172" s="13">
        <v>2</v>
      </c>
      <c r="BD172" s="13">
        <v>3</v>
      </c>
      <c r="BE172" s="13">
        <v>6</v>
      </c>
      <c r="BF172" s="13">
        <v>2</v>
      </c>
      <c r="BG172" s="13">
        <v>2</v>
      </c>
      <c r="BH172" s="13">
        <v>7</v>
      </c>
      <c r="BI172" s="13">
        <v>15</v>
      </c>
      <c r="BJ172" s="13">
        <v>14</v>
      </c>
      <c r="BK172" s="13">
        <v>17</v>
      </c>
      <c r="BL172" s="13">
        <v>23</v>
      </c>
      <c r="BM172" s="13">
        <v>26</v>
      </c>
      <c r="BN172" s="13">
        <v>35</v>
      </c>
      <c r="BO172" s="13">
        <v>35</v>
      </c>
      <c r="BP172" s="13">
        <v>37</v>
      </c>
      <c r="BQ172" s="13">
        <v>35</v>
      </c>
      <c r="BR172" s="13">
        <v>39</v>
      </c>
      <c r="BS172" s="13">
        <v>39</v>
      </c>
      <c r="BT172" s="13">
        <v>46</v>
      </c>
      <c r="BU172" s="13">
        <v>37</v>
      </c>
      <c r="BV172" s="13">
        <v>42</v>
      </c>
      <c r="BW172" s="13">
        <v>52</v>
      </c>
      <c r="BX172" s="13">
        <v>51</v>
      </c>
      <c r="BY172" s="13">
        <v>42</v>
      </c>
      <c r="BZ172" s="13">
        <v>44</v>
      </c>
      <c r="CA172" s="13">
        <v>44</v>
      </c>
      <c r="CB172" s="13">
        <v>50</v>
      </c>
      <c r="CC172" s="13">
        <v>48</v>
      </c>
      <c r="CD172" s="13">
        <v>36</v>
      </c>
      <c r="CE172" s="13">
        <v>41</v>
      </c>
      <c r="CF172" s="13">
        <v>40</v>
      </c>
      <c r="CG172" s="13">
        <v>39</v>
      </c>
      <c r="CH172" s="13">
        <v>39</v>
      </c>
      <c r="CI172" s="13">
        <v>43</v>
      </c>
      <c r="CJ172" s="13">
        <v>31</v>
      </c>
      <c r="CK172" s="13">
        <v>46</v>
      </c>
      <c r="CL172" s="13">
        <v>32</v>
      </c>
      <c r="CM172" s="13">
        <v>40</v>
      </c>
      <c r="CN172" s="13">
        <v>40</v>
      </c>
      <c r="CO172" s="13">
        <v>35</v>
      </c>
      <c r="CP172" s="13">
        <v>27</v>
      </c>
      <c r="CQ172" s="13">
        <v>33</v>
      </c>
      <c r="CR172" s="13">
        <v>42</v>
      </c>
      <c r="CS172" s="13">
        <v>26</v>
      </c>
      <c r="CT172" s="13">
        <v>43</v>
      </c>
      <c r="CU172" s="13">
        <v>27</v>
      </c>
      <c r="CV172" s="13">
        <v>32</v>
      </c>
      <c r="CW172" s="13">
        <v>21</v>
      </c>
      <c r="CX172" s="13">
        <v>19</v>
      </c>
      <c r="CY172" s="13">
        <v>20</v>
      </c>
      <c r="CZ172" s="13">
        <v>20</v>
      </c>
      <c r="DA172" s="13">
        <v>24</v>
      </c>
      <c r="DB172" s="13">
        <v>17</v>
      </c>
      <c r="DC172" s="13">
        <v>15</v>
      </c>
      <c r="DD172" s="13">
        <v>19</v>
      </c>
      <c r="DE172" s="13">
        <v>26</v>
      </c>
      <c r="DF172" s="13">
        <v>17</v>
      </c>
      <c r="DG172" s="13">
        <v>15</v>
      </c>
      <c r="DH172" s="13">
        <v>17</v>
      </c>
      <c r="DI172" s="13">
        <v>13</v>
      </c>
      <c r="DJ172" s="13">
        <v>14</v>
      </c>
      <c r="DK172" s="13">
        <v>10</v>
      </c>
      <c r="DL172" s="13">
        <v>6</v>
      </c>
      <c r="DM172" s="13">
        <v>13</v>
      </c>
      <c r="DN172" s="13">
        <v>9</v>
      </c>
      <c r="DO172" s="13">
        <v>4</v>
      </c>
      <c r="DP172" s="13">
        <v>4</v>
      </c>
      <c r="DQ172" s="13">
        <v>6</v>
      </c>
      <c r="DR172" s="13">
        <v>9</v>
      </c>
      <c r="DS172" s="13">
        <v>4</v>
      </c>
      <c r="DT172" s="13">
        <v>6</v>
      </c>
      <c r="DU172" s="13">
        <v>5</v>
      </c>
      <c r="DV172" s="13">
        <v>2</v>
      </c>
      <c r="DW172" s="13">
        <v>7</v>
      </c>
      <c r="DX172" s="13">
        <v>2</v>
      </c>
      <c r="DY172" s="13">
        <v>4</v>
      </c>
      <c r="DZ172" s="13">
        <v>3</v>
      </c>
      <c r="EA172" s="13">
        <v>3</v>
      </c>
      <c r="EB172" s="13">
        <v>1</v>
      </c>
      <c r="EC172" s="13">
        <v>1</v>
      </c>
      <c r="ED172" s="13">
        <v>5</v>
      </c>
      <c r="EE172" s="13">
        <v>2</v>
      </c>
      <c r="EF172" s="13">
        <v>1</v>
      </c>
      <c r="EG172" s="13">
        <v>1</v>
      </c>
      <c r="EH172" s="13">
        <v>1</v>
      </c>
      <c r="EI172" s="13"/>
      <c r="EJ172" s="13">
        <v>3</v>
      </c>
      <c r="EK172" s="13"/>
      <c r="EL172" s="13"/>
      <c r="EM172" s="13">
        <v>1</v>
      </c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57">
        <v>1876</v>
      </c>
      <c r="FD172" s="13">
        <v>1876</v>
      </c>
      <c r="FE172" s="16" t="s">
        <v>176</v>
      </c>
      <c r="FF172" s="13">
        <v>1</v>
      </c>
      <c r="FG172" s="13">
        <v>1</v>
      </c>
      <c r="FH172" s="13">
        <v>3</v>
      </c>
      <c r="FI172" s="13">
        <v>2</v>
      </c>
      <c r="FJ172" s="13">
        <v>1</v>
      </c>
      <c r="FK172" s="13">
        <v>4</v>
      </c>
      <c r="FL172" s="13">
        <v>5</v>
      </c>
      <c r="FM172" s="13">
        <v>3</v>
      </c>
      <c r="FN172" s="13">
        <v>3</v>
      </c>
      <c r="FO172" s="13">
        <v>3</v>
      </c>
      <c r="FP172" s="13">
        <v>1</v>
      </c>
      <c r="FQ172" s="13">
        <v>5</v>
      </c>
      <c r="FR172" s="13">
        <v>5</v>
      </c>
      <c r="FS172" s="13">
        <v>5</v>
      </c>
      <c r="FT172" s="13">
        <v>8</v>
      </c>
      <c r="FU172" s="13">
        <v>14</v>
      </c>
      <c r="FV172" s="13">
        <v>15</v>
      </c>
      <c r="FW172" s="13">
        <v>18</v>
      </c>
      <c r="FX172" s="13">
        <v>20</v>
      </c>
      <c r="FY172" s="13">
        <v>29</v>
      </c>
      <c r="FZ172" s="13">
        <v>23</v>
      </c>
      <c r="GA172" s="13">
        <v>31</v>
      </c>
      <c r="GB172" s="13">
        <v>43</v>
      </c>
      <c r="GC172" s="13">
        <v>42</v>
      </c>
      <c r="GD172" s="13">
        <v>40</v>
      </c>
      <c r="GE172" s="13">
        <v>32</v>
      </c>
      <c r="GF172" s="13">
        <v>49</v>
      </c>
      <c r="GG172" s="13">
        <v>30</v>
      </c>
      <c r="GH172" s="13">
        <v>24</v>
      </c>
      <c r="GI172" s="13">
        <v>47</v>
      </c>
      <c r="GJ172" s="13">
        <v>38</v>
      </c>
      <c r="GK172" s="13">
        <v>33</v>
      </c>
      <c r="GL172" s="13">
        <v>31</v>
      </c>
      <c r="GM172" s="13">
        <v>35</v>
      </c>
      <c r="GN172" s="13">
        <v>29</v>
      </c>
      <c r="GO172" s="13">
        <v>44</v>
      </c>
      <c r="GP172" s="13">
        <v>35</v>
      </c>
      <c r="GQ172" s="13">
        <v>39</v>
      </c>
      <c r="GR172" s="13">
        <v>41</v>
      </c>
      <c r="GS172" s="13">
        <v>41</v>
      </c>
      <c r="GT172" s="13">
        <v>39</v>
      </c>
      <c r="GU172" s="13">
        <v>45</v>
      </c>
      <c r="GV172" s="13">
        <v>37</v>
      </c>
      <c r="GW172" s="13">
        <v>32</v>
      </c>
      <c r="GX172" s="13">
        <v>32</v>
      </c>
      <c r="GY172" s="13">
        <v>36</v>
      </c>
      <c r="GZ172" s="13">
        <v>39</v>
      </c>
      <c r="HA172" s="13">
        <v>26</v>
      </c>
      <c r="HB172" s="13">
        <v>31</v>
      </c>
      <c r="HC172" s="13">
        <v>26</v>
      </c>
      <c r="HD172" s="13">
        <v>36</v>
      </c>
      <c r="HE172" s="13">
        <v>27</v>
      </c>
      <c r="HF172" s="13">
        <v>28</v>
      </c>
      <c r="HG172" s="13">
        <v>19</v>
      </c>
      <c r="HH172" s="13">
        <v>14</v>
      </c>
      <c r="HI172" s="13">
        <v>23</v>
      </c>
      <c r="HJ172" s="13">
        <v>19</v>
      </c>
      <c r="HK172" s="13">
        <v>25</v>
      </c>
      <c r="HL172" s="13">
        <v>21</v>
      </c>
      <c r="HM172" s="13">
        <v>15</v>
      </c>
      <c r="HN172" s="13">
        <v>16</v>
      </c>
      <c r="HO172" s="13">
        <v>16</v>
      </c>
      <c r="HP172" s="13">
        <v>21</v>
      </c>
      <c r="HQ172" s="13">
        <v>15</v>
      </c>
      <c r="HR172" s="13">
        <v>14</v>
      </c>
      <c r="HS172" s="13">
        <v>16</v>
      </c>
      <c r="HT172" s="13">
        <v>17</v>
      </c>
      <c r="HU172" s="13">
        <v>12</v>
      </c>
      <c r="HV172" s="13">
        <v>17</v>
      </c>
      <c r="HW172" s="13">
        <v>10</v>
      </c>
      <c r="HX172" s="13">
        <v>11</v>
      </c>
      <c r="HY172" s="13">
        <v>8</v>
      </c>
      <c r="HZ172" s="13">
        <v>10</v>
      </c>
      <c r="IA172" s="13">
        <v>9</v>
      </c>
      <c r="IB172" s="13">
        <v>7</v>
      </c>
      <c r="IC172" s="13">
        <v>6</v>
      </c>
      <c r="ID172" s="13">
        <v>11</v>
      </c>
      <c r="IE172" s="13">
        <v>6</v>
      </c>
      <c r="IF172" s="13">
        <v>6</v>
      </c>
      <c r="IG172" s="13">
        <v>1</v>
      </c>
      <c r="IH172" s="13">
        <v>3</v>
      </c>
      <c r="II172" s="13">
        <v>1</v>
      </c>
      <c r="IJ172" s="13">
        <v>6</v>
      </c>
      <c r="IK172" s="13">
        <v>1</v>
      </c>
      <c r="IL172" s="13">
        <v>1</v>
      </c>
      <c r="IM172" s="13">
        <v>3</v>
      </c>
      <c r="IN172" s="13">
        <v>3</v>
      </c>
      <c r="IO172" s="13">
        <v>2</v>
      </c>
      <c r="IP172" s="13">
        <v>1</v>
      </c>
      <c r="IQ172" s="13"/>
      <c r="IR172" s="13"/>
      <c r="IS172" s="13"/>
      <c r="IT172" s="13"/>
      <c r="IU172" s="13"/>
      <c r="IV172" s="13">
        <v>1</v>
      </c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57">
        <v>1694</v>
      </c>
      <c r="JJ172" s="13">
        <v>1</v>
      </c>
      <c r="JK172" s="13">
        <v>1</v>
      </c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>
        <v>1</v>
      </c>
      <c r="JW172" s="13"/>
      <c r="JX172" s="13"/>
      <c r="JY172" s="13"/>
      <c r="JZ172" s="13">
        <v>3</v>
      </c>
      <c r="KA172" s="13"/>
      <c r="KB172" s="13">
        <v>1</v>
      </c>
      <c r="KC172" s="13"/>
      <c r="KD172" s="13">
        <v>1</v>
      </c>
      <c r="KE172" s="13"/>
      <c r="KF172" s="13"/>
      <c r="KG172" s="13">
        <v>1</v>
      </c>
      <c r="KH172" s="13"/>
      <c r="KI172" s="13">
        <v>1</v>
      </c>
      <c r="KJ172" s="13"/>
      <c r="KK172" s="13">
        <v>1</v>
      </c>
      <c r="KL172" s="13"/>
      <c r="KM172" s="13"/>
      <c r="KN172" s="13">
        <v>2</v>
      </c>
      <c r="KO172" s="13">
        <v>2</v>
      </c>
      <c r="KP172" s="13"/>
      <c r="KQ172" s="13"/>
      <c r="KR172" s="13">
        <v>1</v>
      </c>
      <c r="KS172" s="13"/>
      <c r="KT172" s="13">
        <v>2</v>
      </c>
      <c r="KU172" s="13">
        <v>1</v>
      </c>
      <c r="KV172" s="13"/>
      <c r="KW172" s="13"/>
      <c r="KX172" s="13"/>
      <c r="KY172" s="13">
        <v>1</v>
      </c>
      <c r="KZ172" s="13"/>
      <c r="LA172" s="13">
        <v>1</v>
      </c>
      <c r="LB172" s="13"/>
      <c r="LC172" s="13"/>
      <c r="LD172" s="13">
        <v>1</v>
      </c>
      <c r="LE172" s="13"/>
      <c r="LF172" s="13"/>
      <c r="LG172" s="13"/>
      <c r="LH172" s="13"/>
      <c r="LI172" s="13"/>
      <c r="LJ172" s="13">
        <v>1</v>
      </c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>
        <v>1</v>
      </c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>
        <v>1</v>
      </c>
      <c r="MU172" s="13">
        <v>1</v>
      </c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57">
        <v>26</v>
      </c>
      <c r="NO172" s="13">
        <v>1720</v>
      </c>
    </row>
    <row r="173" spans="1:379">
      <c r="A173" s="315" t="s">
        <v>298</v>
      </c>
      <c r="B173" s="37">
        <f t="shared" si="252"/>
        <v>333</v>
      </c>
      <c r="C173" s="37">
        <f t="shared" si="252"/>
        <v>311</v>
      </c>
      <c r="D173" s="37">
        <f t="shared" si="252"/>
        <v>524</v>
      </c>
      <c r="E173" s="37">
        <f t="shared" si="252"/>
        <v>545</v>
      </c>
      <c r="F173" s="37">
        <f t="shared" si="252"/>
        <v>1636</v>
      </c>
      <c r="G173" s="37">
        <f t="shared" si="252"/>
        <v>1672</v>
      </c>
      <c r="H173" s="37">
        <f t="shared" si="252"/>
        <v>1908</v>
      </c>
      <c r="I173" s="37">
        <f t="shared" si="252"/>
        <v>1796</v>
      </c>
      <c r="J173" s="37">
        <f t="shared" si="252"/>
        <v>1418</v>
      </c>
      <c r="K173" s="37">
        <f t="shared" si="252"/>
        <v>1378</v>
      </c>
      <c r="L173" s="37">
        <f t="shared" si="253"/>
        <v>1095</v>
      </c>
      <c r="M173" s="37">
        <f t="shared" si="253"/>
        <v>1067</v>
      </c>
      <c r="N173" s="37">
        <f t="shared" si="253"/>
        <v>695</v>
      </c>
      <c r="O173" s="37">
        <f t="shared" si="253"/>
        <v>639</v>
      </c>
      <c r="P173" s="37">
        <f t="shared" si="253"/>
        <v>414</v>
      </c>
      <c r="Q173" s="37">
        <f t="shared" si="253"/>
        <v>407</v>
      </c>
      <c r="R173" s="37">
        <f t="shared" si="253"/>
        <v>198</v>
      </c>
      <c r="S173" s="37">
        <f t="shared" si="253"/>
        <v>357</v>
      </c>
      <c r="T173" s="37">
        <f t="shared" si="253"/>
        <v>52</v>
      </c>
      <c r="U173" s="37">
        <f t="shared" si="253"/>
        <v>194</v>
      </c>
      <c r="W173" s="16" t="s">
        <v>177</v>
      </c>
      <c r="X173" s="616">
        <f t="shared" si="230"/>
        <v>8</v>
      </c>
      <c r="Y173" s="616">
        <f t="shared" si="231"/>
        <v>3</v>
      </c>
      <c r="Z173" s="616">
        <f t="shared" si="232"/>
        <v>25</v>
      </c>
      <c r="AA173" s="616">
        <f t="shared" si="233"/>
        <v>29</v>
      </c>
      <c r="AB173" s="616">
        <f t="shared" si="234"/>
        <v>77</v>
      </c>
      <c r="AC173" s="616">
        <f t="shared" si="235"/>
        <v>86</v>
      </c>
      <c r="AD173" s="616">
        <f t="shared" si="236"/>
        <v>101</v>
      </c>
      <c r="AE173" s="616">
        <f t="shared" si="237"/>
        <v>98</v>
      </c>
      <c r="AF173" s="616">
        <f t="shared" si="238"/>
        <v>87</v>
      </c>
      <c r="AG173" s="616">
        <f t="shared" si="239"/>
        <v>89</v>
      </c>
      <c r="AH173" s="616">
        <f t="shared" si="240"/>
        <v>83</v>
      </c>
      <c r="AI173" s="616">
        <f t="shared" si="241"/>
        <v>60</v>
      </c>
      <c r="AJ173" s="616">
        <f t="shared" si="242"/>
        <v>56</v>
      </c>
      <c r="AK173" s="616">
        <f t="shared" si="243"/>
        <v>27</v>
      </c>
      <c r="AL173" s="616">
        <f t="shared" si="244"/>
        <v>35</v>
      </c>
      <c r="AM173" s="616">
        <f t="shared" si="245"/>
        <v>30</v>
      </c>
      <c r="AN173" s="616">
        <f t="shared" si="246"/>
        <v>16</v>
      </c>
      <c r="AO173" s="616">
        <f t="shared" si="247"/>
        <v>22</v>
      </c>
      <c r="AP173" s="616">
        <f t="shared" si="248"/>
        <v>8</v>
      </c>
      <c r="AQ173" s="616">
        <f t="shared" si="249"/>
        <v>4</v>
      </c>
      <c r="AR173" s="616">
        <f t="shared" si="250"/>
        <v>52</v>
      </c>
      <c r="AT173" s="16" t="s">
        <v>177</v>
      </c>
      <c r="AU173" s="13">
        <v>1</v>
      </c>
      <c r="AV173" s="13"/>
      <c r="AW173" s="13"/>
      <c r="AX173" s="13"/>
      <c r="AY173" s="13"/>
      <c r="AZ173" s="13"/>
      <c r="BA173" s="13"/>
      <c r="BB173" s="13"/>
      <c r="BC173" s="13"/>
      <c r="BD173" s="13">
        <v>2</v>
      </c>
      <c r="BE173" s="13"/>
      <c r="BF173" s="13"/>
      <c r="BG173" s="13"/>
      <c r="BH173" s="13">
        <v>1</v>
      </c>
      <c r="BI173" s="13">
        <v>2</v>
      </c>
      <c r="BJ173" s="13">
        <v>8</v>
      </c>
      <c r="BK173" s="13">
        <v>5</v>
      </c>
      <c r="BL173" s="13">
        <v>5</v>
      </c>
      <c r="BM173" s="13">
        <v>2</v>
      </c>
      <c r="BN173" s="13">
        <v>6</v>
      </c>
      <c r="BO173" s="13">
        <v>5</v>
      </c>
      <c r="BP173" s="13">
        <v>2</v>
      </c>
      <c r="BQ173" s="13">
        <v>5</v>
      </c>
      <c r="BR173" s="13">
        <v>12</v>
      </c>
      <c r="BS173" s="13">
        <v>7</v>
      </c>
      <c r="BT173" s="13">
        <v>6</v>
      </c>
      <c r="BU173" s="13">
        <v>20</v>
      </c>
      <c r="BV173" s="13">
        <v>6</v>
      </c>
      <c r="BW173" s="13">
        <v>10</v>
      </c>
      <c r="BX173" s="13">
        <v>13</v>
      </c>
      <c r="BY173" s="13">
        <v>17</v>
      </c>
      <c r="BZ173" s="13">
        <v>12</v>
      </c>
      <c r="CA173" s="13">
        <v>6</v>
      </c>
      <c r="CB173" s="13">
        <v>9</v>
      </c>
      <c r="CC173" s="13">
        <v>9</v>
      </c>
      <c r="CD173" s="13">
        <v>9</v>
      </c>
      <c r="CE173" s="13">
        <v>8</v>
      </c>
      <c r="CF173" s="13">
        <v>12</v>
      </c>
      <c r="CG173" s="13">
        <v>7</v>
      </c>
      <c r="CH173" s="13">
        <v>9</v>
      </c>
      <c r="CI173" s="13">
        <v>15</v>
      </c>
      <c r="CJ173" s="13">
        <v>9</v>
      </c>
      <c r="CK173" s="13">
        <v>7</v>
      </c>
      <c r="CL173" s="13">
        <v>18</v>
      </c>
      <c r="CM173" s="13">
        <v>9</v>
      </c>
      <c r="CN173" s="13">
        <v>7</v>
      </c>
      <c r="CO173" s="13">
        <v>9</v>
      </c>
      <c r="CP173" s="13">
        <v>6</v>
      </c>
      <c r="CQ173" s="13">
        <v>3</v>
      </c>
      <c r="CR173" s="13">
        <v>6</v>
      </c>
      <c r="CS173" s="13">
        <v>7</v>
      </c>
      <c r="CT173" s="13">
        <v>7</v>
      </c>
      <c r="CU173" s="13">
        <v>2</v>
      </c>
      <c r="CV173" s="13">
        <v>8</v>
      </c>
      <c r="CW173" s="13">
        <v>5</v>
      </c>
      <c r="CX173" s="13">
        <v>6</v>
      </c>
      <c r="CY173" s="13">
        <v>5</v>
      </c>
      <c r="CZ173" s="13">
        <v>3</v>
      </c>
      <c r="DA173" s="13">
        <v>5</v>
      </c>
      <c r="DB173" s="13">
        <v>12</v>
      </c>
      <c r="DC173" s="13">
        <v>1</v>
      </c>
      <c r="DD173" s="13">
        <v>3</v>
      </c>
      <c r="DE173" s="13"/>
      <c r="DF173" s="13">
        <v>2</v>
      </c>
      <c r="DG173" s="13">
        <v>2</v>
      </c>
      <c r="DH173" s="13">
        <v>4</v>
      </c>
      <c r="DI173" s="13">
        <v>3</v>
      </c>
      <c r="DJ173" s="13">
        <v>3</v>
      </c>
      <c r="DK173" s="13">
        <v>2</v>
      </c>
      <c r="DL173" s="13">
        <v>7</v>
      </c>
      <c r="DM173" s="13">
        <v>6</v>
      </c>
      <c r="DN173" s="13">
        <v>2</v>
      </c>
      <c r="DO173" s="13">
        <v>2</v>
      </c>
      <c r="DP173" s="13">
        <v>4</v>
      </c>
      <c r="DQ173" s="13">
        <v>3</v>
      </c>
      <c r="DR173" s="13">
        <v>3</v>
      </c>
      <c r="DS173" s="13">
        <v>2</v>
      </c>
      <c r="DT173" s="13">
        <v>3</v>
      </c>
      <c r="DU173" s="13">
        <v>2</v>
      </c>
      <c r="DV173" s="13">
        <v>3</v>
      </c>
      <c r="DW173" s="13">
        <v>2</v>
      </c>
      <c r="DX173" s="13">
        <v>3</v>
      </c>
      <c r="DY173" s="13">
        <v>1</v>
      </c>
      <c r="DZ173" s="13">
        <v>4</v>
      </c>
      <c r="EA173" s="13">
        <v>3</v>
      </c>
      <c r="EB173" s="13">
        <v>3</v>
      </c>
      <c r="EC173" s="13">
        <v>3</v>
      </c>
      <c r="ED173" s="13">
        <v>1</v>
      </c>
      <c r="EE173" s="13">
        <v>1</v>
      </c>
      <c r="EF173" s="13">
        <v>1</v>
      </c>
      <c r="EG173" s="13">
        <v>2</v>
      </c>
      <c r="EH173" s="13"/>
      <c r="EI173" s="13"/>
      <c r="EJ173" s="13">
        <v>1</v>
      </c>
      <c r="EK173" s="13">
        <v>1</v>
      </c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57">
        <v>448</v>
      </c>
      <c r="FD173" s="13">
        <v>448</v>
      </c>
      <c r="FE173" s="16" t="s">
        <v>177</v>
      </c>
      <c r="FF173" s="13">
        <v>1</v>
      </c>
      <c r="FG173" s="13">
        <v>1</v>
      </c>
      <c r="FH173" s="13">
        <v>1</v>
      </c>
      <c r="FI173" s="13"/>
      <c r="FJ173" s="13"/>
      <c r="FK173" s="13"/>
      <c r="FL173" s="13">
        <v>2</v>
      </c>
      <c r="FM173" s="13"/>
      <c r="FN173" s="13">
        <v>3</v>
      </c>
      <c r="FO173" s="13"/>
      <c r="FP173" s="13">
        <v>1</v>
      </c>
      <c r="FQ173" s="13">
        <v>1</v>
      </c>
      <c r="FR173" s="13">
        <v>3</v>
      </c>
      <c r="FS173" s="13">
        <v>1</v>
      </c>
      <c r="FT173" s="13">
        <v>2</v>
      </c>
      <c r="FU173" s="13">
        <v>2</v>
      </c>
      <c r="FV173" s="13">
        <v>3</v>
      </c>
      <c r="FW173" s="13">
        <v>5</v>
      </c>
      <c r="FX173" s="13">
        <v>6</v>
      </c>
      <c r="FY173" s="13">
        <v>1</v>
      </c>
      <c r="FZ173" s="13">
        <v>5</v>
      </c>
      <c r="GA173" s="13">
        <v>4</v>
      </c>
      <c r="GB173" s="13">
        <v>8</v>
      </c>
      <c r="GC173" s="13">
        <v>3</v>
      </c>
      <c r="GD173" s="13">
        <v>8</v>
      </c>
      <c r="GE173" s="13">
        <v>14</v>
      </c>
      <c r="GF173" s="13">
        <v>5</v>
      </c>
      <c r="GG173" s="13">
        <v>9</v>
      </c>
      <c r="GH173" s="13">
        <v>9</v>
      </c>
      <c r="GI173" s="13">
        <v>12</v>
      </c>
      <c r="GJ173" s="13">
        <v>6</v>
      </c>
      <c r="GK173" s="13">
        <v>5</v>
      </c>
      <c r="GL173" s="13">
        <v>19</v>
      </c>
      <c r="GM173" s="13">
        <v>11</v>
      </c>
      <c r="GN173" s="13">
        <v>8</v>
      </c>
      <c r="GO173" s="13">
        <v>6</v>
      </c>
      <c r="GP173" s="13">
        <v>15</v>
      </c>
      <c r="GQ173" s="13">
        <v>11</v>
      </c>
      <c r="GR173" s="13">
        <v>10</v>
      </c>
      <c r="GS173" s="13">
        <v>10</v>
      </c>
      <c r="GT173" s="13">
        <v>9</v>
      </c>
      <c r="GU173" s="13">
        <v>13</v>
      </c>
      <c r="GV173" s="13">
        <v>5</v>
      </c>
      <c r="GW173" s="13">
        <v>6</v>
      </c>
      <c r="GX173" s="13">
        <v>7</v>
      </c>
      <c r="GY173" s="13">
        <v>6</v>
      </c>
      <c r="GZ173" s="13">
        <v>11</v>
      </c>
      <c r="HA173" s="13">
        <v>12</v>
      </c>
      <c r="HB173" s="13">
        <v>7</v>
      </c>
      <c r="HC173" s="13">
        <v>11</v>
      </c>
      <c r="HD173" s="13">
        <v>7</v>
      </c>
      <c r="HE173" s="13">
        <v>4</v>
      </c>
      <c r="HF173" s="13">
        <v>13</v>
      </c>
      <c r="HG173" s="13">
        <v>8</v>
      </c>
      <c r="HH173" s="13">
        <v>5</v>
      </c>
      <c r="HI173" s="13">
        <v>8</v>
      </c>
      <c r="HJ173" s="13">
        <v>12</v>
      </c>
      <c r="HK173" s="13">
        <v>10</v>
      </c>
      <c r="HL173" s="13">
        <v>9</v>
      </c>
      <c r="HM173" s="13">
        <v>7</v>
      </c>
      <c r="HN173" s="13">
        <v>8</v>
      </c>
      <c r="HO173" s="13">
        <v>6</v>
      </c>
      <c r="HP173" s="13">
        <v>2</v>
      </c>
      <c r="HQ173" s="13">
        <v>10</v>
      </c>
      <c r="HR173" s="13">
        <v>7</v>
      </c>
      <c r="HS173" s="13">
        <v>7</v>
      </c>
      <c r="HT173" s="13">
        <v>2</v>
      </c>
      <c r="HU173" s="13">
        <v>9</v>
      </c>
      <c r="HV173" s="13">
        <v>3</v>
      </c>
      <c r="HW173" s="13">
        <v>2</v>
      </c>
      <c r="HX173" s="13">
        <v>6</v>
      </c>
      <c r="HY173" s="13">
        <v>3</v>
      </c>
      <c r="HZ173" s="13">
        <v>6</v>
      </c>
      <c r="IA173" s="13">
        <v>1</v>
      </c>
      <c r="IB173" s="13">
        <v>3</v>
      </c>
      <c r="IC173" s="13">
        <v>1</v>
      </c>
      <c r="ID173" s="13">
        <v>3</v>
      </c>
      <c r="IE173" s="13">
        <v>6</v>
      </c>
      <c r="IF173" s="13">
        <v>5</v>
      </c>
      <c r="IG173" s="13">
        <v>1</v>
      </c>
      <c r="IH173" s="13">
        <v>1</v>
      </c>
      <c r="II173" s="13">
        <v>4</v>
      </c>
      <c r="IJ173" s="13">
        <v>1</v>
      </c>
      <c r="IK173" s="13">
        <v>2</v>
      </c>
      <c r="IL173" s="13">
        <v>4</v>
      </c>
      <c r="IM173" s="13">
        <v>2</v>
      </c>
      <c r="IN173" s="13">
        <v>1</v>
      </c>
      <c r="IO173" s="13">
        <v>1</v>
      </c>
      <c r="IP173" s="13"/>
      <c r="IQ173" s="13"/>
      <c r="IR173" s="13">
        <v>3</v>
      </c>
      <c r="IS173" s="13">
        <v>1</v>
      </c>
      <c r="IT173" s="13">
        <v>1</v>
      </c>
      <c r="IU173" s="13">
        <v>1</v>
      </c>
      <c r="IV173" s="13">
        <v>1</v>
      </c>
      <c r="IW173" s="13"/>
      <c r="IX173" s="13"/>
      <c r="IY173" s="13">
        <v>1</v>
      </c>
      <c r="IZ173" s="13"/>
      <c r="JA173" s="13"/>
      <c r="JB173" s="13"/>
      <c r="JC173" s="13"/>
      <c r="JD173" s="13"/>
      <c r="JE173" s="13"/>
      <c r="JF173" s="13"/>
      <c r="JG173" s="13"/>
      <c r="JH173" s="13"/>
      <c r="JI173" s="57">
        <v>496</v>
      </c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>
        <v>1</v>
      </c>
      <c r="JU173" s="13"/>
      <c r="JV173" s="13"/>
      <c r="JW173" s="13"/>
      <c r="JX173" s="13"/>
      <c r="JY173" s="13"/>
      <c r="JZ173" s="13"/>
      <c r="KA173" s="13"/>
      <c r="KB173" s="13">
        <v>1</v>
      </c>
      <c r="KC173" s="13">
        <v>1</v>
      </c>
      <c r="KD173" s="13"/>
      <c r="KE173" s="13"/>
      <c r="KF173" s="13"/>
      <c r="KG173" s="13"/>
      <c r="KH173" s="13"/>
      <c r="KI173" s="13"/>
      <c r="KJ173" s="13">
        <v>4</v>
      </c>
      <c r="KK173" s="13"/>
      <c r="KL173" s="13"/>
      <c r="KM173" s="13">
        <v>1</v>
      </c>
      <c r="KN173" s="13">
        <v>3</v>
      </c>
      <c r="KO173" s="13">
        <v>2</v>
      </c>
      <c r="KP173" s="13"/>
      <c r="KQ173" s="13">
        <v>1</v>
      </c>
      <c r="KR173" s="13"/>
      <c r="KS173" s="13"/>
      <c r="KT173" s="13"/>
      <c r="KU173" s="13">
        <v>4</v>
      </c>
      <c r="KV173" s="13"/>
      <c r="KW173" s="13">
        <v>2</v>
      </c>
      <c r="KX173" s="13">
        <v>3</v>
      </c>
      <c r="KY173" s="13">
        <v>2</v>
      </c>
      <c r="KZ173" s="13">
        <v>1</v>
      </c>
      <c r="LA173" s="13">
        <v>2</v>
      </c>
      <c r="LB173" s="13">
        <v>1</v>
      </c>
      <c r="LC173" s="13">
        <v>3</v>
      </c>
      <c r="LD173" s="13">
        <v>1</v>
      </c>
      <c r="LE173" s="13">
        <v>4</v>
      </c>
      <c r="LF173" s="13"/>
      <c r="LG173" s="13">
        <v>2</v>
      </c>
      <c r="LH173" s="13"/>
      <c r="LI173" s="13">
        <v>2</v>
      </c>
      <c r="LJ173" s="13"/>
      <c r="LK173" s="13">
        <v>1</v>
      </c>
      <c r="LL173" s="13">
        <v>1</v>
      </c>
      <c r="LM173" s="13"/>
      <c r="LN173" s="13">
        <v>1</v>
      </c>
      <c r="LO173" s="13"/>
      <c r="LP173" s="13"/>
      <c r="LQ173" s="13">
        <v>1</v>
      </c>
      <c r="LR173" s="13"/>
      <c r="LS173" s="13">
        <v>1</v>
      </c>
      <c r="LT173" s="13"/>
      <c r="LU173" s="13"/>
      <c r="LV173" s="13"/>
      <c r="LW173" s="13">
        <v>1</v>
      </c>
      <c r="LX173" s="13"/>
      <c r="LY173" s="13"/>
      <c r="LZ173" s="13"/>
      <c r="MA173" s="13"/>
      <c r="MB173" s="13">
        <v>1</v>
      </c>
      <c r="MC173" s="13"/>
      <c r="MD173" s="13">
        <v>1</v>
      </c>
      <c r="ME173" s="13"/>
      <c r="MF173" s="13"/>
      <c r="MG173" s="13">
        <v>1</v>
      </c>
      <c r="MH173" s="13">
        <v>1</v>
      </c>
      <c r="MI173" s="13">
        <v>1</v>
      </c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57">
        <v>52</v>
      </c>
      <c r="NO173" s="13">
        <v>548</v>
      </c>
    </row>
    <row r="174" spans="1:379">
      <c r="A174" s="315" t="s">
        <v>299</v>
      </c>
      <c r="B174" s="37">
        <f t="shared" si="252"/>
        <v>757</v>
      </c>
      <c r="C174" s="37">
        <f t="shared" si="252"/>
        <v>688</v>
      </c>
      <c r="D174" s="37">
        <f t="shared" si="252"/>
        <v>973</v>
      </c>
      <c r="E174" s="37">
        <f t="shared" si="252"/>
        <v>1028</v>
      </c>
      <c r="F174" s="37">
        <f t="shared" si="252"/>
        <v>2227</v>
      </c>
      <c r="G174" s="37">
        <f t="shared" si="252"/>
        <v>2257</v>
      </c>
      <c r="H174" s="37">
        <f t="shared" si="252"/>
        <v>2154</v>
      </c>
      <c r="I174" s="37">
        <f t="shared" si="252"/>
        <v>2110</v>
      </c>
      <c r="J174" s="37">
        <f t="shared" si="252"/>
        <v>1714</v>
      </c>
      <c r="K174" s="37">
        <f t="shared" si="252"/>
        <v>1693</v>
      </c>
      <c r="L174" s="37">
        <f t="shared" si="253"/>
        <v>1390</v>
      </c>
      <c r="M174" s="37">
        <f t="shared" si="253"/>
        <v>1272</v>
      </c>
      <c r="N174" s="37">
        <f t="shared" si="253"/>
        <v>836</v>
      </c>
      <c r="O174" s="37">
        <f t="shared" si="253"/>
        <v>723</v>
      </c>
      <c r="P174" s="37">
        <f t="shared" si="253"/>
        <v>350</v>
      </c>
      <c r="Q174" s="37">
        <f t="shared" si="253"/>
        <v>371</v>
      </c>
      <c r="R174" s="37">
        <f t="shared" si="253"/>
        <v>183</v>
      </c>
      <c r="S174" s="37">
        <f t="shared" si="253"/>
        <v>250</v>
      </c>
      <c r="T174" s="37">
        <f t="shared" si="253"/>
        <v>46</v>
      </c>
      <c r="U174" s="37">
        <f t="shared" si="253"/>
        <v>93</v>
      </c>
      <c r="W174" s="16" t="s">
        <v>221</v>
      </c>
      <c r="X174" s="616">
        <f t="shared" si="230"/>
        <v>89</v>
      </c>
      <c r="Y174" s="616">
        <f t="shared" si="231"/>
        <v>91</v>
      </c>
      <c r="Z174" s="616">
        <f t="shared" si="232"/>
        <v>417</v>
      </c>
      <c r="AA174" s="616">
        <f t="shared" si="233"/>
        <v>455</v>
      </c>
      <c r="AB174" s="616">
        <f t="shared" si="234"/>
        <v>1815</v>
      </c>
      <c r="AC174" s="616">
        <f t="shared" si="235"/>
        <v>1600</v>
      </c>
      <c r="AD174" s="616">
        <f t="shared" si="236"/>
        <v>1920</v>
      </c>
      <c r="AE174" s="616">
        <f t="shared" si="237"/>
        <v>1640</v>
      </c>
      <c r="AF174" s="616">
        <f t="shared" si="238"/>
        <v>1543</v>
      </c>
      <c r="AG174" s="616">
        <f t="shared" si="239"/>
        <v>1278</v>
      </c>
      <c r="AH174" s="616">
        <f t="shared" si="240"/>
        <v>899</v>
      </c>
      <c r="AI174" s="616">
        <f t="shared" si="241"/>
        <v>863</v>
      </c>
      <c r="AJ174" s="616">
        <f t="shared" si="242"/>
        <v>470</v>
      </c>
      <c r="AK174" s="616">
        <f t="shared" si="243"/>
        <v>429</v>
      </c>
      <c r="AL174" s="616">
        <f t="shared" si="244"/>
        <v>200</v>
      </c>
      <c r="AM174" s="616">
        <f t="shared" si="245"/>
        <v>203</v>
      </c>
      <c r="AN174" s="616">
        <f t="shared" si="246"/>
        <v>69</v>
      </c>
      <c r="AO174" s="616">
        <f t="shared" si="247"/>
        <v>120</v>
      </c>
      <c r="AP174" s="616">
        <f t="shared" si="248"/>
        <v>13</v>
      </c>
      <c r="AQ174" s="616">
        <f t="shared" si="249"/>
        <v>29</v>
      </c>
      <c r="AR174" s="616">
        <f t="shared" si="250"/>
        <v>128</v>
      </c>
      <c r="AT174" s="16" t="s">
        <v>221</v>
      </c>
      <c r="AU174" s="13">
        <v>3</v>
      </c>
      <c r="AV174" s="13">
        <v>12</v>
      </c>
      <c r="AW174" s="13">
        <v>13</v>
      </c>
      <c r="AX174" s="13">
        <v>8</v>
      </c>
      <c r="AY174" s="13">
        <v>2</v>
      </c>
      <c r="AZ174" s="13">
        <v>7</v>
      </c>
      <c r="BA174" s="13">
        <v>10</v>
      </c>
      <c r="BB174" s="13">
        <v>12</v>
      </c>
      <c r="BC174" s="13">
        <v>12</v>
      </c>
      <c r="BD174" s="13">
        <v>12</v>
      </c>
      <c r="BE174" s="13">
        <v>10</v>
      </c>
      <c r="BF174" s="13">
        <v>16</v>
      </c>
      <c r="BG174" s="13">
        <v>11</v>
      </c>
      <c r="BH174" s="13">
        <v>25</v>
      </c>
      <c r="BI174" s="13">
        <v>17</v>
      </c>
      <c r="BJ174" s="13">
        <v>48</v>
      </c>
      <c r="BK174" s="13">
        <v>45</v>
      </c>
      <c r="BL174" s="13">
        <v>75</v>
      </c>
      <c r="BM174" s="13">
        <v>108</v>
      </c>
      <c r="BN174" s="13">
        <v>100</v>
      </c>
      <c r="BO174" s="13">
        <v>112</v>
      </c>
      <c r="BP174" s="13">
        <v>161</v>
      </c>
      <c r="BQ174" s="13">
        <v>141</v>
      </c>
      <c r="BR174" s="13">
        <v>142</v>
      </c>
      <c r="BS174" s="13">
        <v>145</v>
      </c>
      <c r="BT174" s="13">
        <v>167</v>
      </c>
      <c r="BU174" s="13">
        <v>166</v>
      </c>
      <c r="BV174" s="13">
        <v>190</v>
      </c>
      <c r="BW174" s="13">
        <v>183</v>
      </c>
      <c r="BX174" s="13">
        <v>193</v>
      </c>
      <c r="BY174" s="13">
        <v>174</v>
      </c>
      <c r="BZ174" s="13">
        <v>174</v>
      </c>
      <c r="CA174" s="13">
        <v>171</v>
      </c>
      <c r="CB174" s="13">
        <v>173</v>
      </c>
      <c r="CC174" s="13">
        <v>147</v>
      </c>
      <c r="CD174" s="13">
        <v>166</v>
      </c>
      <c r="CE174" s="13">
        <v>158</v>
      </c>
      <c r="CF174" s="13">
        <v>160</v>
      </c>
      <c r="CG174" s="13">
        <v>151</v>
      </c>
      <c r="CH174" s="13">
        <v>166</v>
      </c>
      <c r="CI174" s="13">
        <v>160</v>
      </c>
      <c r="CJ174" s="13">
        <v>146</v>
      </c>
      <c r="CK174" s="13">
        <v>128</v>
      </c>
      <c r="CL174" s="13">
        <v>144</v>
      </c>
      <c r="CM174" s="13">
        <v>118</v>
      </c>
      <c r="CN174" s="13">
        <v>119</v>
      </c>
      <c r="CO174" s="13">
        <v>120</v>
      </c>
      <c r="CP174" s="13">
        <v>106</v>
      </c>
      <c r="CQ174" s="13">
        <v>121</v>
      </c>
      <c r="CR174" s="13">
        <v>116</v>
      </c>
      <c r="CS174" s="13">
        <v>115</v>
      </c>
      <c r="CT174" s="13">
        <v>109</v>
      </c>
      <c r="CU174" s="13">
        <v>90</v>
      </c>
      <c r="CV174" s="13">
        <v>88</v>
      </c>
      <c r="CW174" s="13">
        <v>81</v>
      </c>
      <c r="CX174" s="13">
        <v>88</v>
      </c>
      <c r="CY174" s="13">
        <v>76</v>
      </c>
      <c r="CZ174" s="13">
        <v>76</v>
      </c>
      <c r="DA174" s="13">
        <v>70</v>
      </c>
      <c r="DB174" s="13">
        <v>70</v>
      </c>
      <c r="DC174" s="13">
        <v>56</v>
      </c>
      <c r="DD174" s="13">
        <v>67</v>
      </c>
      <c r="DE174" s="13">
        <v>53</v>
      </c>
      <c r="DF174" s="13">
        <v>44</v>
      </c>
      <c r="DG174" s="13">
        <v>36</v>
      </c>
      <c r="DH174" s="13">
        <v>44</v>
      </c>
      <c r="DI174" s="13">
        <v>29</v>
      </c>
      <c r="DJ174" s="13">
        <v>36</v>
      </c>
      <c r="DK174" s="13">
        <v>32</v>
      </c>
      <c r="DL174" s="13">
        <v>32</v>
      </c>
      <c r="DM174" s="13">
        <v>32</v>
      </c>
      <c r="DN174" s="13">
        <v>27</v>
      </c>
      <c r="DO174" s="13">
        <v>17</v>
      </c>
      <c r="DP174" s="13">
        <v>23</v>
      </c>
      <c r="DQ174" s="13">
        <v>19</v>
      </c>
      <c r="DR174" s="13">
        <v>21</v>
      </c>
      <c r="DS174" s="13">
        <v>19</v>
      </c>
      <c r="DT174" s="13">
        <v>16</v>
      </c>
      <c r="DU174" s="13">
        <v>14</v>
      </c>
      <c r="DV174" s="13">
        <v>15</v>
      </c>
      <c r="DW174" s="13">
        <v>17</v>
      </c>
      <c r="DX174" s="13">
        <v>21</v>
      </c>
      <c r="DY174" s="13">
        <v>16</v>
      </c>
      <c r="DZ174" s="13">
        <v>7</v>
      </c>
      <c r="EA174" s="13">
        <v>8</v>
      </c>
      <c r="EB174" s="13">
        <v>5</v>
      </c>
      <c r="EC174" s="13">
        <v>13</v>
      </c>
      <c r="ED174" s="13">
        <v>16</v>
      </c>
      <c r="EE174" s="13">
        <v>11</v>
      </c>
      <c r="EF174" s="13">
        <v>6</v>
      </c>
      <c r="EG174" s="13">
        <v>2</v>
      </c>
      <c r="EH174" s="13">
        <v>5</v>
      </c>
      <c r="EI174" s="13">
        <v>4</v>
      </c>
      <c r="EJ174" s="13">
        <v>5</v>
      </c>
      <c r="EK174" s="13">
        <v>4</v>
      </c>
      <c r="EL174" s="13">
        <v>1</v>
      </c>
      <c r="EM174" s="13">
        <v>3</v>
      </c>
      <c r="EN174" s="13">
        <v>3</v>
      </c>
      <c r="EO174" s="13"/>
      <c r="EP174" s="13"/>
      <c r="EQ174" s="13">
        <v>1</v>
      </c>
      <c r="ER174" s="13"/>
      <c r="ES174" s="13">
        <v>1</v>
      </c>
      <c r="ET174" s="13"/>
      <c r="EU174" s="13"/>
      <c r="EV174" s="13"/>
      <c r="EW174" s="13"/>
      <c r="EX174" s="13"/>
      <c r="EY174" s="13"/>
      <c r="EZ174" s="13"/>
      <c r="FA174" s="13"/>
      <c r="FB174" s="13">
        <v>1</v>
      </c>
      <c r="FC174" s="57">
        <v>6709</v>
      </c>
      <c r="FD174" s="13">
        <v>6709</v>
      </c>
      <c r="FE174" s="16" t="s">
        <v>221</v>
      </c>
      <c r="FF174" s="13">
        <v>2</v>
      </c>
      <c r="FG174" s="13">
        <v>8</v>
      </c>
      <c r="FH174" s="13">
        <v>18</v>
      </c>
      <c r="FI174" s="13">
        <v>11</v>
      </c>
      <c r="FJ174" s="13">
        <v>5</v>
      </c>
      <c r="FK174" s="13">
        <v>7</v>
      </c>
      <c r="FL174" s="13">
        <v>5</v>
      </c>
      <c r="FM174" s="13">
        <v>9</v>
      </c>
      <c r="FN174" s="13">
        <v>12</v>
      </c>
      <c r="FO174" s="13">
        <v>12</v>
      </c>
      <c r="FP174" s="13">
        <v>12</v>
      </c>
      <c r="FQ174" s="13">
        <v>18</v>
      </c>
      <c r="FR174" s="13">
        <v>22</v>
      </c>
      <c r="FS174" s="13">
        <v>19</v>
      </c>
      <c r="FT174" s="13">
        <v>22</v>
      </c>
      <c r="FU174" s="13">
        <v>25</v>
      </c>
      <c r="FV174" s="13">
        <v>51</v>
      </c>
      <c r="FW174" s="13">
        <v>51</v>
      </c>
      <c r="FX174" s="13">
        <v>85</v>
      </c>
      <c r="FY174" s="13">
        <v>112</v>
      </c>
      <c r="FZ174" s="13">
        <v>149</v>
      </c>
      <c r="GA174" s="13">
        <v>152</v>
      </c>
      <c r="GB174" s="13">
        <v>183</v>
      </c>
      <c r="GC174" s="13">
        <v>196</v>
      </c>
      <c r="GD174" s="13">
        <v>196</v>
      </c>
      <c r="GE174" s="13">
        <v>174</v>
      </c>
      <c r="GF174" s="13">
        <v>188</v>
      </c>
      <c r="GG174" s="13">
        <v>211</v>
      </c>
      <c r="GH174" s="13">
        <v>169</v>
      </c>
      <c r="GI174" s="13">
        <v>197</v>
      </c>
      <c r="GJ174" s="13">
        <v>203</v>
      </c>
      <c r="GK174" s="13">
        <v>195</v>
      </c>
      <c r="GL174" s="13">
        <v>196</v>
      </c>
      <c r="GM174" s="13">
        <v>194</v>
      </c>
      <c r="GN174" s="13">
        <v>183</v>
      </c>
      <c r="GO174" s="13">
        <v>165</v>
      </c>
      <c r="GP174" s="13">
        <v>202</v>
      </c>
      <c r="GQ174" s="13">
        <v>208</v>
      </c>
      <c r="GR174" s="13">
        <v>190</v>
      </c>
      <c r="GS174" s="13">
        <v>184</v>
      </c>
      <c r="GT174" s="13">
        <v>180</v>
      </c>
      <c r="GU174" s="13">
        <v>184</v>
      </c>
      <c r="GV174" s="13">
        <v>176</v>
      </c>
      <c r="GW174" s="13">
        <v>163</v>
      </c>
      <c r="GX174" s="13">
        <v>159</v>
      </c>
      <c r="GY174" s="13">
        <v>144</v>
      </c>
      <c r="GZ174" s="13">
        <v>152</v>
      </c>
      <c r="HA174" s="13">
        <v>126</v>
      </c>
      <c r="HB174" s="13">
        <v>128</v>
      </c>
      <c r="HC174" s="13">
        <v>131</v>
      </c>
      <c r="HD174" s="13">
        <v>131</v>
      </c>
      <c r="HE174" s="13">
        <v>107</v>
      </c>
      <c r="HF174" s="13">
        <v>115</v>
      </c>
      <c r="HG174" s="13">
        <v>81</v>
      </c>
      <c r="HH174" s="13">
        <v>87</v>
      </c>
      <c r="HI174" s="13">
        <v>86</v>
      </c>
      <c r="HJ174" s="13">
        <v>82</v>
      </c>
      <c r="HK174" s="13">
        <v>62</v>
      </c>
      <c r="HL174" s="13">
        <v>75</v>
      </c>
      <c r="HM174" s="13">
        <v>73</v>
      </c>
      <c r="HN174" s="13">
        <v>69</v>
      </c>
      <c r="HO174" s="13">
        <v>63</v>
      </c>
      <c r="HP174" s="13">
        <v>65</v>
      </c>
      <c r="HQ174" s="13">
        <v>56</v>
      </c>
      <c r="HR174" s="13">
        <v>45</v>
      </c>
      <c r="HS174" s="13">
        <v>38</v>
      </c>
      <c r="HT174" s="13">
        <v>31</v>
      </c>
      <c r="HU174" s="13">
        <v>35</v>
      </c>
      <c r="HV174" s="13">
        <v>36</v>
      </c>
      <c r="HW174" s="13">
        <v>32</v>
      </c>
      <c r="HX174" s="13">
        <v>26</v>
      </c>
      <c r="HY174" s="13">
        <v>25</v>
      </c>
      <c r="HZ174" s="13">
        <v>20</v>
      </c>
      <c r="IA174" s="13">
        <v>26</v>
      </c>
      <c r="IB174" s="13">
        <v>22</v>
      </c>
      <c r="IC174" s="13">
        <v>18</v>
      </c>
      <c r="ID174" s="13">
        <v>19</v>
      </c>
      <c r="IE174" s="13">
        <v>19</v>
      </c>
      <c r="IF174" s="13">
        <v>13</v>
      </c>
      <c r="IG174" s="13">
        <v>12</v>
      </c>
      <c r="IH174" s="13">
        <v>16</v>
      </c>
      <c r="II174" s="13">
        <v>11</v>
      </c>
      <c r="IJ174" s="13">
        <v>10</v>
      </c>
      <c r="IK174" s="13">
        <v>4</v>
      </c>
      <c r="IL174" s="13">
        <v>4</v>
      </c>
      <c r="IM174" s="13">
        <v>7</v>
      </c>
      <c r="IN174" s="13">
        <v>8</v>
      </c>
      <c r="IO174" s="13">
        <v>5</v>
      </c>
      <c r="IP174" s="13">
        <v>3</v>
      </c>
      <c r="IQ174" s="13">
        <v>1</v>
      </c>
      <c r="IR174" s="13">
        <v>6</v>
      </c>
      <c r="IS174" s="13">
        <v>2</v>
      </c>
      <c r="IT174" s="13">
        <v>2</v>
      </c>
      <c r="IU174" s="13">
        <v>1</v>
      </c>
      <c r="IV174" s="13"/>
      <c r="IW174" s="13"/>
      <c r="IX174" s="13"/>
      <c r="IY174" s="13"/>
      <c r="IZ174" s="13"/>
      <c r="JA174" s="13">
        <v>1</v>
      </c>
      <c r="JB174" s="13">
        <v>1</v>
      </c>
      <c r="JC174" s="13"/>
      <c r="JD174" s="13"/>
      <c r="JE174" s="13"/>
      <c r="JF174" s="13"/>
      <c r="JG174" s="13"/>
      <c r="JH174" s="13">
        <v>3</v>
      </c>
      <c r="JI174" s="57">
        <v>7438</v>
      </c>
      <c r="JJ174" s="13">
        <v>1</v>
      </c>
      <c r="JK174" s="13">
        <v>8</v>
      </c>
      <c r="JL174" s="13"/>
      <c r="JM174" s="13"/>
      <c r="JN174" s="13"/>
      <c r="JO174" s="13"/>
      <c r="JP174" s="13"/>
      <c r="JQ174" s="13"/>
      <c r="JR174" s="13"/>
      <c r="JS174" s="13">
        <v>1</v>
      </c>
      <c r="JT174" s="13">
        <v>1</v>
      </c>
      <c r="JU174" s="13">
        <v>3</v>
      </c>
      <c r="JV174" s="13"/>
      <c r="JW174" s="13"/>
      <c r="JX174" s="13"/>
      <c r="JY174" s="13">
        <v>2</v>
      </c>
      <c r="JZ174" s="13">
        <v>1</v>
      </c>
      <c r="KA174" s="13">
        <v>4</v>
      </c>
      <c r="KB174" s="13">
        <v>7</v>
      </c>
      <c r="KC174" s="13">
        <v>1</v>
      </c>
      <c r="KD174" s="13">
        <v>3</v>
      </c>
      <c r="KE174" s="13">
        <v>3</v>
      </c>
      <c r="KF174" s="13">
        <v>3</v>
      </c>
      <c r="KG174" s="13">
        <v>2</v>
      </c>
      <c r="KH174" s="13">
        <v>4</v>
      </c>
      <c r="KI174" s="13">
        <v>5</v>
      </c>
      <c r="KJ174" s="13">
        <v>2</v>
      </c>
      <c r="KK174" s="13">
        <v>3</v>
      </c>
      <c r="KL174" s="13">
        <v>4</v>
      </c>
      <c r="KM174" s="13"/>
      <c r="KN174" s="13"/>
      <c r="KO174" s="13">
        <v>4</v>
      </c>
      <c r="KP174" s="13">
        <v>2</v>
      </c>
      <c r="KQ174" s="13">
        <v>5</v>
      </c>
      <c r="KR174" s="13">
        <v>3</v>
      </c>
      <c r="KS174" s="13">
        <v>7</v>
      </c>
      <c r="KT174" s="13"/>
      <c r="KU174" s="13">
        <v>2</v>
      </c>
      <c r="KV174" s="13">
        <v>2</v>
      </c>
      <c r="KW174" s="13">
        <v>1</v>
      </c>
      <c r="KX174" s="13"/>
      <c r="KY174" s="13">
        <v>7</v>
      </c>
      <c r="KZ174" s="13">
        <v>2</v>
      </c>
      <c r="LA174" s="13">
        <v>1</v>
      </c>
      <c r="LB174" s="13">
        <v>1</v>
      </c>
      <c r="LC174" s="13"/>
      <c r="LD174" s="13"/>
      <c r="LE174" s="13">
        <v>1</v>
      </c>
      <c r="LF174" s="13"/>
      <c r="LG174" s="13"/>
      <c r="LH174" s="13"/>
      <c r="LI174" s="13"/>
      <c r="LJ174" s="13"/>
      <c r="LK174" s="13"/>
      <c r="LL174" s="13">
        <v>1</v>
      </c>
      <c r="LM174" s="13">
        <v>4</v>
      </c>
      <c r="LN174" s="13"/>
      <c r="LO174" s="13"/>
      <c r="LP174" s="13"/>
      <c r="LQ174" s="13"/>
      <c r="LR174" s="13"/>
      <c r="LS174" s="13">
        <v>1</v>
      </c>
      <c r="LT174" s="13"/>
      <c r="LU174" s="13"/>
      <c r="LV174" s="13"/>
      <c r="LW174" s="13"/>
      <c r="LX174" s="13">
        <v>2</v>
      </c>
      <c r="LY174" s="13"/>
      <c r="LZ174" s="13"/>
      <c r="MA174" s="13"/>
      <c r="MB174" s="13"/>
      <c r="MC174" s="13">
        <v>1</v>
      </c>
      <c r="MD174" s="13">
        <v>1</v>
      </c>
      <c r="ME174" s="13"/>
      <c r="MF174" s="13"/>
      <c r="MG174" s="13"/>
      <c r="MH174" s="13"/>
      <c r="MI174" s="13">
        <v>1</v>
      </c>
      <c r="MJ174" s="13"/>
      <c r="MK174" s="13"/>
      <c r="ML174" s="13"/>
      <c r="MM174" s="13">
        <v>1</v>
      </c>
      <c r="MN174" s="13">
        <v>1</v>
      </c>
      <c r="MO174" s="13"/>
      <c r="MP174" s="13"/>
      <c r="MQ174" s="13">
        <v>1</v>
      </c>
      <c r="MR174" s="13"/>
      <c r="MS174" s="13">
        <v>1</v>
      </c>
      <c r="MT174" s="13">
        <v>1</v>
      </c>
      <c r="MU174" s="13">
        <v>3</v>
      </c>
      <c r="MV174" s="13"/>
      <c r="MW174" s="13">
        <v>1</v>
      </c>
      <c r="MX174" s="13">
        <v>2</v>
      </c>
      <c r="MY174" s="13"/>
      <c r="MZ174" s="13">
        <v>1</v>
      </c>
      <c r="NA174" s="13"/>
      <c r="NB174" s="13">
        <v>1</v>
      </c>
      <c r="NC174" s="13">
        <v>1</v>
      </c>
      <c r="ND174" s="13">
        <v>1</v>
      </c>
      <c r="NE174" s="13"/>
      <c r="NF174" s="13"/>
      <c r="NG174" s="13"/>
      <c r="NH174" s="13"/>
      <c r="NI174" s="13"/>
      <c r="NJ174" s="13"/>
      <c r="NK174" s="13"/>
      <c r="NL174" s="13"/>
      <c r="NM174" s="13">
        <v>2</v>
      </c>
      <c r="NN174" s="57">
        <v>124</v>
      </c>
      <c r="NO174" s="13">
        <v>7562</v>
      </c>
    </row>
    <row r="175" spans="1:379" ht="13.8">
      <c r="A175" s="315" t="s">
        <v>300</v>
      </c>
      <c r="B175" s="37">
        <f t="shared" si="252"/>
        <v>251</v>
      </c>
      <c r="C175" s="37">
        <f t="shared" si="252"/>
        <v>201</v>
      </c>
      <c r="D175" s="37">
        <f t="shared" si="252"/>
        <v>387</v>
      </c>
      <c r="E175" s="37">
        <f t="shared" si="252"/>
        <v>344</v>
      </c>
      <c r="F175" s="37">
        <f t="shared" si="252"/>
        <v>1162</v>
      </c>
      <c r="G175" s="37">
        <f t="shared" si="252"/>
        <v>1261</v>
      </c>
      <c r="H175" s="37">
        <f t="shared" si="252"/>
        <v>1437</v>
      </c>
      <c r="I175" s="37">
        <f t="shared" si="252"/>
        <v>1411</v>
      </c>
      <c r="J175" s="37">
        <f t="shared" si="252"/>
        <v>1080</v>
      </c>
      <c r="K175" s="37">
        <f t="shared" si="252"/>
        <v>1088</v>
      </c>
      <c r="L175" s="37">
        <f t="shared" si="253"/>
        <v>856</v>
      </c>
      <c r="M175" s="37">
        <f t="shared" si="253"/>
        <v>852</v>
      </c>
      <c r="N175" s="37">
        <f t="shared" si="253"/>
        <v>585</v>
      </c>
      <c r="O175" s="37">
        <f t="shared" si="253"/>
        <v>538</v>
      </c>
      <c r="P175" s="37">
        <f t="shared" si="253"/>
        <v>307</v>
      </c>
      <c r="Q175" s="37">
        <f t="shared" si="253"/>
        <v>359</v>
      </c>
      <c r="R175" s="37">
        <f t="shared" si="253"/>
        <v>183</v>
      </c>
      <c r="S175" s="37">
        <f t="shared" si="253"/>
        <v>353</v>
      </c>
      <c r="T175" s="37">
        <f t="shared" si="253"/>
        <v>54</v>
      </c>
      <c r="U175" s="37">
        <f t="shared" si="253"/>
        <v>213</v>
      </c>
      <c r="JG175" s="467"/>
    </row>
    <row r="176" spans="1:379" ht="13.8">
      <c r="A176" s="315" t="s">
        <v>301</v>
      </c>
      <c r="B176" s="37">
        <f t="shared" si="252"/>
        <v>144</v>
      </c>
      <c r="C176" s="37">
        <f t="shared" si="252"/>
        <v>119</v>
      </c>
      <c r="D176" s="37">
        <f t="shared" si="252"/>
        <v>291</v>
      </c>
      <c r="E176" s="37">
        <f t="shared" si="252"/>
        <v>326</v>
      </c>
      <c r="F176" s="37">
        <f t="shared" si="252"/>
        <v>956</v>
      </c>
      <c r="G176" s="37">
        <f t="shared" si="252"/>
        <v>947</v>
      </c>
      <c r="H176" s="37">
        <f t="shared" si="252"/>
        <v>1142</v>
      </c>
      <c r="I176" s="37">
        <f t="shared" si="252"/>
        <v>1218</v>
      </c>
      <c r="J176" s="37">
        <f t="shared" si="252"/>
        <v>961</v>
      </c>
      <c r="K176" s="37">
        <f t="shared" si="252"/>
        <v>977</v>
      </c>
      <c r="L176" s="37">
        <f t="shared" si="253"/>
        <v>691</v>
      </c>
      <c r="M176" s="37">
        <f t="shared" si="253"/>
        <v>685</v>
      </c>
      <c r="N176" s="37">
        <f t="shared" si="253"/>
        <v>512</v>
      </c>
      <c r="O176" s="37">
        <f t="shared" si="253"/>
        <v>493</v>
      </c>
      <c r="P176" s="37">
        <f t="shared" si="253"/>
        <v>281</v>
      </c>
      <c r="Q176" s="37">
        <f t="shared" si="253"/>
        <v>326</v>
      </c>
      <c r="R176" s="37">
        <f t="shared" si="253"/>
        <v>186</v>
      </c>
      <c r="S176" s="37">
        <f t="shared" si="253"/>
        <v>302</v>
      </c>
      <c r="T176" s="37">
        <f t="shared" si="253"/>
        <v>34</v>
      </c>
      <c r="U176" s="37">
        <f t="shared" si="253"/>
        <v>174</v>
      </c>
      <c r="JG176" s="468"/>
    </row>
    <row r="177" spans="1:270" ht="13.8">
      <c r="A177" s="315" t="s">
        <v>302</v>
      </c>
      <c r="B177" s="37">
        <f t="shared" si="252"/>
        <v>449</v>
      </c>
      <c r="C177" s="37">
        <f t="shared" si="252"/>
        <v>411</v>
      </c>
      <c r="D177" s="37">
        <f t="shared" si="252"/>
        <v>711</v>
      </c>
      <c r="E177" s="37">
        <f t="shared" si="252"/>
        <v>760</v>
      </c>
      <c r="F177" s="37">
        <f t="shared" si="252"/>
        <v>1561</v>
      </c>
      <c r="G177" s="37">
        <f t="shared" si="252"/>
        <v>1733</v>
      </c>
      <c r="H177" s="37">
        <f t="shared" si="252"/>
        <v>1885</v>
      </c>
      <c r="I177" s="37">
        <f t="shared" si="252"/>
        <v>1903</v>
      </c>
      <c r="J177" s="37">
        <f t="shared" si="252"/>
        <v>1473</v>
      </c>
      <c r="K177" s="37">
        <f t="shared" si="252"/>
        <v>1421</v>
      </c>
      <c r="L177" s="37">
        <f t="shared" si="253"/>
        <v>1082</v>
      </c>
      <c r="M177" s="37">
        <f t="shared" si="253"/>
        <v>1167</v>
      </c>
      <c r="N177" s="37">
        <f t="shared" si="253"/>
        <v>781</v>
      </c>
      <c r="O177" s="37">
        <f t="shared" si="253"/>
        <v>631</v>
      </c>
      <c r="P177" s="37">
        <f t="shared" si="253"/>
        <v>406</v>
      </c>
      <c r="Q177" s="37">
        <f t="shared" si="253"/>
        <v>444</v>
      </c>
      <c r="R177" s="37">
        <f t="shared" si="253"/>
        <v>190</v>
      </c>
      <c r="S177" s="37">
        <f t="shared" si="253"/>
        <v>402</v>
      </c>
      <c r="T177" s="37">
        <f t="shared" si="253"/>
        <v>64</v>
      </c>
      <c r="U177" s="37">
        <f t="shared" si="253"/>
        <v>248</v>
      </c>
      <c r="W177" s="54"/>
      <c r="X177" s="43" t="s">
        <v>16</v>
      </c>
      <c r="Y177" s="40" t="s">
        <v>16</v>
      </c>
      <c r="Z177" s="41" t="s">
        <v>7</v>
      </c>
      <c r="AA177" s="41" t="s">
        <v>7</v>
      </c>
      <c r="AB177" s="40" t="s">
        <v>8</v>
      </c>
      <c r="AC177" s="40" t="s">
        <v>8</v>
      </c>
      <c r="AD177" s="40" t="s">
        <v>9</v>
      </c>
      <c r="AE177" s="40" t="s">
        <v>9</v>
      </c>
      <c r="AF177" s="40" t="s">
        <v>10</v>
      </c>
      <c r="AG177" s="40" t="s">
        <v>10</v>
      </c>
      <c r="AH177" s="40" t="s">
        <v>11</v>
      </c>
      <c r="AI177" s="40" t="s">
        <v>11</v>
      </c>
      <c r="AJ177" s="40" t="s">
        <v>12</v>
      </c>
      <c r="AK177" s="40" t="s">
        <v>12</v>
      </c>
      <c r="AL177" s="40" t="s">
        <v>13</v>
      </c>
      <c r="AM177" s="40" t="s">
        <v>13</v>
      </c>
      <c r="AN177" s="40" t="s">
        <v>14</v>
      </c>
      <c r="AO177" s="40" t="s">
        <v>14</v>
      </c>
      <c r="AP177" s="40" t="s">
        <v>15</v>
      </c>
      <c r="AQ177" s="44" t="s">
        <v>15</v>
      </c>
      <c r="AR177" s="36"/>
      <c r="AT177" s="54"/>
      <c r="AU177" s="54" t="s">
        <v>286</v>
      </c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5" t="s">
        <v>287</v>
      </c>
      <c r="FD177" s="54" t="s">
        <v>288</v>
      </c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5" t="s">
        <v>289</v>
      </c>
      <c r="JJ177" s="54" t="s">
        <v>273</v>
      </c>
    </row>
    <row r="178" spans="1:270" ht="14.4" thickBot="1">
      <c r="A178" s="315" t="s">
        <v>303</v>
      </c>
      <c r="B178" s="37">
        <f t="shared" si="252"/>
        <v>648</v>
      </c>
      <c r="C178" s="37">
        <f t="shared" si="252"/>
        <v>663</v>
      </c>
      <c r="D178" s="37">
        <f t="shared" si="252"/>
        <v>950</v>
      </c>
      <c r="E178" s="37">
        <f t="shared" si="252"/>
        <v>993</v>
      </c>
      <c r="F178" s="37">
        <f t="shared" si="252"/>
        <v>1902</v>
      </c>
      <c r="G178" s="37">
        <f t="shared" si="252"/>
        <v>1932</v>
      </c>
      <c r="H178" s="37">
        <f t="shared" si="252"/>
        <v>1836</v>
      </c>
      <c r="I178" s="37">
        <f t="shared" si="252"/>
        <v>1774</v>
      </c>
      <c r="J178" s="37">
        <f t="shared" si="252"/>
        <v>1312</v>
      </c>
      <c r="K178" s="37">
        <f t="shared" si="252"/>
        <v>1425</v>
      </c>
      <c r="L178" s="37">
        <f t="shared" si="253"/>
        <v>1037</v>
      </c>
      <c r="M178" s="37">
        <f t="shared" si="253"/>
        <v>982</v>
      </c>
      <c r="N178" s="37">
        <f t="shared" si="253"/>
        <v>600</v>
      </c>
      <c r="O178" s="37">
        <f t="shared" si="253"/>
        <v>482</v>
      </c>
      <c r="P178" s="37">
        <f t="shared" si="253"/>
        <v>234</v>
      </c>
      <c r="Q178" s="37">
        <f t="shared" si="253"/>
        <v>251</v>
      </c>
      <c r="R178" s="37">
        <f t="shared" si="253"/>
        <v>115</v>
      </c>
      <c r="S178" s="37">
        <f t="shared" si="253"/>
        <v>155</v>
      </c>
      <c r="T178" s="37">
        <f t="shared" si="253"/>
        <v>19</v>
      </c>
      <c r="U178" s="37">
        <f t="shared" si="253"/>
        <v>51</v>
      </c>
      <c r="W178" s="18" t="s">
        <v>184</v>
      </c>
      <c r="X178" s="70" t="s">
        <v>264</v>
      </c>
      <c r="Y178" s="50" t="s">
        <v>265</v>
      </c>
      <c r="Z178" s="50" t="s">
        <v>264</v>
      </c>
      <c r="AA178" s="50" t="s">
        <v>265</v>
      </c>
      <c r="AB178" s="50" t="s">
        <v>264</v>
      </c>
      <c r="AC178" s="50" t="s">
        <v>265</v>
      </c>
      <c r="AD178" s="50" t="s">
        <v>264</v>
      </c>
      <c r="AE178" s="50" t="s">
        <v>265</v>
      </c>
      <c r="AF178" s="50" t="s">
        <v>264</v>
      </c>
      <c r="AG178" s="50" t="s">
        <v>265</v>
      </c>
      <c r="AH178" s="50" t="s">
        <v>264</v>
      </c>
      <c r="AI178" s="50" t="s">
        <v>265</v>
      </c>
      <c r="AJ178" s="50" t="s">
        <v>264</v>
      </c>
      <c r="AK178" s="50" t="s">
        <v>265</v>
      </c>
      <c r="AL178" s="50" t="s">
        <v>264</v>
      </c>
      <c r="AM178" s="50" t="s">
        <v>265</v>
      </c>
      <c r="AN178" s="50" t="s">
        <v>264</v>
      </c>
      <c r="AO178" s="50" t="s">
        <v>265</v>
      </c>
      <c r="AP178" s="50" t="s">
        <v>264</v>
      </c>
      <c r="AQ178" s="51" t="s">
        <v>265</v>
      </c>
      <c r="AR178" s="36" t="s">
        <v>268</v>
      </c>
      <c r="AT178" s="18" t="s">
        <v>184</v>
      </c>
      <c r="AU178" s="18">
        <v>0</v>
      </c>
      <c r="AV178" s="18">
        <v>1</v>
      </c>
      <c r="AW178" s="18">
        <v>2</v>
      </c>
      <c r="AX178" s="18">
        <v>3</v>
      </c>
      <c r="AY178" s="18">
        <v>4</v>
      </c>
      <c r="AZ178" s="18">
        <v>5</v>
      </c>
      <c r="BA178" s="18">
        <v>6</v>
      </c>
      <c r="BB178" s="18">
        <v>7</v>
      </c>
      <c r="BC178" s="18">
        <v>8</v>
      </c>
      <c r="BD178" s="18">
        <v>9</v>
      </c>
      <c r="BE178" s="18">
        <v>10</v>
      </c>
      <c r="BF178" s="18">
        <v>11</v>
      </c>
      <c r="BG178" s="18">
        <v>12</v>
      </c>
      <c r="BH178" s="18">
        <v>13</v>
      </c>
      <c r="BI178" s="18">
        <v>14</v>
      </c>
      <c r="BJ178" s="18">
        <v>15</v>
      </c>
      <c r="BK178" s="18">
        <v>16</v>
      </c>
      <c r="BL178" s="18">
        <v>17</v>
      </c>
      <c r="BM178" s="18">
        <v>18</v>
      </c>
      <c r="BN178" s="18">
        <v>19</v>
      </c>
      <c r="BO178" s="18">
        <v>20</v>
      </c>
      <c r="BP178" s="18">
        <v>21</v>
      </c>
      <c r="BQ178" s="18">
        <v>22</v>
      </c>
      <c r="BR178" s="18">
        <v>23</v>
      </c>
      <c r="BS178" s="18">
        <v>24</v>
      </c>
      <c r="BT178" s="18">
        <v>25</v>
      </c>
      <c r="BU178" s="18">
        <v>26</v>
      </c>
      <c r="BV178" s="18">
        <v>27</v>
      </c>
      <c r="BW178" s="18">
        <v>28</v>
      </c>
      <c r="BX178" s="18">
        <v>29</v>
      </c>
      <c r="BY178" s="18">
        <v>30</v>
      </c>
      <c r="BZ178" s="18">
        <v>31</v>
      </c>
      <c r="CA178" s="18">
        <v>32</v>
      </c>
      <c r="CB178" s="18">
        <v>33</v>
      </c>
      <c r="CC178" s="18">
        <v>34</v>
      </c>
      <c r="CD178" s="18">
        <v>35</v>
      </c>
      <c r="CE178" s="18">
        <v>36</v>
      </c>
      <c r="CF178" s="18">
        <v>37</v>
      </c>
      <c r="CG178" s="18">
        <v>38</v>
      </c>
      <c r="CH178" s="18">
        <v>39</v>
      </c>
      <c r="CI178" s="18">
        <v>40</v>
      </c>
      <c r="CJ178" s="18">
        <v>41</v>
      </c>
      <c r="CK178" s="18">
        <v>42</v>
      </c>
      <c r="CL178" s="18">
        <v>43</v>
      </c>
      <c r="CM178" s="18">
        <v>44</v>
      </c>
      <c r="CN178" s="18">
        <v>45</v>
      </c>
      <c r="CO178" s="18">
        <v>46</v>
      </c>
      <c r="CP178" s="18">
        <v>47</v>
      </c>
      <c r="CQ178" s="18">
        <v>48</v>
      </c>
      <c r="CR178" s="18">
        <v>49</v>
      </c>
      <c r="CS178" s="18">
        <v>50</v>
      </c>
      <c r="CT178" s="18">
        <v>51</v>
      </c>
      <c r="CU178" s="18">
        <v>52</v>
      </c>
      <c r="CV178" s="18">
        <v>53</v>
      </c>
      <c r="CW178" s="18">
        <v>54</v>
      </c>
      <c r="CX178" s="18">
        <v>55</v>
      </c>
      <c r="CY178" s="18">
        <v>56</v>
      </c>
      <c r="CZ178" s="18">
        <v>57</v>
      </c>
      <c r="DA178" s="18">
        <v>58</v>
      </c>
      <c r="DB178" s="18">
        <v>59</v>
      </c>
      <c r="DC178" s="18">
        <v>60</v>
      </c>
      <c r="DD178" s="18">
        <v>61</v>
      </c>
      <c r="DE178" s="18">
        <v>62</v>
      </c>
      <c r="DF178" s="18">
        <v>63</v>
      </c>
      <c r="DG178" s="18">
        <v>64</v>
      </c>
      <c r="DH178" s="18">
        <v>65</v>
      </c>
      <c r="DI178" s="18">
        <v>66</v>
      </c>
      <c r="DJ178" s="18">
        <v>67</v>
      </c>
      <c r="DK178" s="18">
        <v>68</v>
      </c>
      <c r="DL178" s="18">
        <v>69</v>
      </c>
      <c r="DM178" s="18">
        <v>70</v>
      </c>
      <c r="DN178" s="18">
        <v>71</v>
      </c>
      <c r="DO178" s="18">
        <v>72</v>
      </c>
      <c r="DP178" s="18">
        <v>73</v>
      </c>
      <c r="DQ178" s="18">
        <v>74</v>
      </c>
      <c r="DR178" s="18">
        <v>75</v>
      </c>
      <c r="DS178" s="18">
        <v>76</v>
      </c>
      <c r="DT178" s="18">
        <v>77</v>
      </c>
      <c r="DU178" s="18">
        <v>78</v>
      </c>
      <c r="DV178" s="18">
        <v>79</v>
      </c>
      <c r="DW178" s="18">
        <v>80</v>
      </c>
      <c r="DX178" s="18">
        <v>81</v>
      </c>
      <c r="DY178" s="18">
        <v>82</v>
      </c>
      <c r="DZ178" s="18">
        <v>83</v>
      </c>
      <c r="EA178" s="18">
        <v>84</v>
      </c>
      <c r="EB178" s="18">
        <v>85</v>
      </c>
      <c r="EC178" s="18">
        <v>86</v>
      </c>
      <c r="ED178" s="18">
        <v>87</v>
      </c>
      <c r="EE178" s="18">
        <v>88</v>
      </c>
      <c r="EF178" s="18">
        <v>89</v>
      </c>
      <c r="EG178" s="18">
        <v>90</v>
      </c>
      <c r="EH178" s="18">
        <v>91</v>
      </c>
      <c r="EI178" s="18">
        <v>92</v>
      </c>
      <c r="EJ178" s="18">
        <v>93</v>
      </c>
      <c r="EK178" s="18">
        <v>94</v>
      </c>
      <c r="EL178" s="18">
        <v>95</v>
      </c>
      <c r="EM178" s="18">
        <v>96</v>
      </c>
      <c r="EN178" s="18">
        <v>97</v>
      </c>
      <c r="EO178" s="18">
        <v>98</v>
      </c>
      <c r="EP178" s="18">
        <v>99</v>
      </c>
      <c r="EQ178" s="18">
        <v>100</v>
      </c>
      <c r="ER178" s="18">
        <v>101</v>
      </c>
      <c r="ES178" s="18">
        <v>102</v>
      </c>
      <c r="ET178" s="18">
        <v>103</v>
      </c>
      <c r="EU178" s="18">
        <v>104</v>
      </c>
      <c r="EV178" s="18">
        <v>105</v>
      </c>
      <c r="EW178" s="18">
        <v>106</v>
      </c>
      <c r="EX178" s="18">
        <v>107</v>
      </c>
      <c r="EY178" s="18">
        <v>108</v>
      </c>
      <c r="EZ178" s="18">
        <v>120</v>
      </c>
      <c r="FA178" s="18">
        <v>121</v>
      </c>
      <c r="FB178" s="18" t="s">
        <v>290</v>
      </c>
      <c r="FC178" s="56"/>
      <c r="FD178" s="18">
        <v>0</v>
      </c>
      <c r="FE178" s="18">
        <v>1</v>
      </c>
      <c r="FF178" s="18">
        <v>2</v>
      </c>
      <c r="FG178" s="18">
        <v>3</v>
      </c>
      <c r="FH178" s="18">
        <v>4</v>
      </c>
      <c r="FI178" s="18">
        <v>5</v>
      </c>
      <c r="FJ178" s="18">
        <v>6</v>
      </c>
      <c r="FK178" s="18">
        <v>7</v>
      </c>
      <c r="FL178" s="18">
        <v>8</v>
      </c>
      <c r="FM178" s="18">
        <v>9</v>
      </c>
      <c r="FN178" s="18">
        <v>10</v>
      </c>
      <c r="FO178" s="18">
        <v>11</v>
      </c>
      <c r="FP178" s="18">
        <v>12</v>
      </c>
      <c r="FQ178" s="18">
        <v>13</v>
      </c>
      <c r="FR178" s="18">
        <v>14</v>
      </c>
      <c r="FS178" s="18">
        <v>15</v>
      </c>
      <c r="FT178" s="18">
        <v>16</v>
      </c>
      <c r="FU178" s="18">
        <v>17</v>
      </c>
      <c r="FV178" s="18">
        <v>18</v>
      </c>
      <c r="FW178" s="18">
        <v>19</v>
      </c>
      <c r="FX178" s="18">
        <v>20</v>
      </c>
      <c r="FY178" s="18">
        <v>21</v>
      </c>
      <c r="FZ178" s="18">
        <v>22</v>
      </c>
      <c r="GA178" s="18">
        <v>23</v>
      </c>
      <c r="GB178" s="18">
        <v>24</v>
      </c>
      <c r="GC178" s="18">
        <v>25</v>
      </c>
      <c r="GD178" s="18">
        <v>26</v>
      </c>
      <c r="GE178" s="18">
        <v>27</v>
      </c>
      <c r="GF178" s="18">
        <v>28</v>
      </c>
      <c r="GG178" s="18">
        <v>29</v>
      </c>
      <c r="GH178" s="18">
        <v>30</v>
      </c>
      <c r="GI178" s="18">
        <v>31</v>
      </c>
      <c r="GJ178" s="18">
        <v>32</v>
      </c>
      <c r="GK178" s="18">
        <v>33</v>
      </c>
      <c r="GL178" s="18">
        <v>34</v>
      </c>
      <c r="GM178" s="18">
        <v>35</v>
      </c>
      <c r="GN178" s="18">
        <v>36</v>
      </c>
      <c r="GO178" s="18">
        <v>37</v>
      </c>
      <c r="GP178" s="18">
        <v>38</v>
      </c>
      <c r="GQ178" s="18">
        <v>39</v>
      </c>
      <c r="GR178" s="18">
        <v>40</v>
      </c>
      <c r="GS178" s="18">
        <v>41</v>
      </c>
      <c r="GT178" s="18">
        <v>42</v>
      </c>
      <c r="GU178" s="18">
        <v>43</v>
      </c>
      <c r="GV178" s="18">
        <v>44</v>
      </c>
      <c r="GW178" s="18">
        <v>45</v>
      </c>
      <c r="GX178" s="18">
        <v>46</v>
      </c>
      <c r="GY178" s="18">
        <v>47</v>
      </c>
      <c r="GZ178" s="18">
        <v>48</v>
      </c>
      <c r="HA178" s="18">
        <v>49</v>
      </c>
      <c r="HB178" s="18">
        <v>50</v>
      </c>
      <c r="HC178" s="18">
        <v>51</v>
      </c>
      <c r="HD178" s="18">
        <v>52</v>
      </c>
      <c r="HE178" s="18">
        <v>53</v>
      </c>
      <c r="HF178" s="18">
        <v>54</v>
      </c>
      <c r="HG178" s="18">
        <v>55</v>
      </c>
      <c r="HH178" s="18">
        <v>56</v>
      </c>
      <c r="HI178" s="18">
        <v>57</v>
      </c>
      <c r="HJ178" s="18">
        <v>58</v>
      </c>
      <c r="HK178" s="18">
        <v>59</v>
      </c>
      <c r="HL178" s="18">
        <v>60</v>
      </c>
      <c r="HM178" s="18">
        <v>61</v>
      </c>
      <c r="HN178" s="18">
        <v>62</v>
      </c>
      <c r="HO178" s="18">
        <v>63</v>
      </c>
      <c r="HP178" s="18">
        <v>64</v>
      </c>
      <c r="HQ178" s="18">
        <v>65</v>
      </c>
      <c r="HR178" s="18">
        <v>66</v>
      </c>
      <c r="HS178" s="18">
        <v>67</v>
      </c>
      <c r="HT178" s="18">
        <v>68</v>
      </c>
      <c r="HU178" s="18">
        <v>69</v>
      </c>
      <c r="HV178" s="18">
        <v>70</v>
      </c>
      <c r="HW178" s="18">
        <v>71</v>
      </c>
      <c r="HX178" s="18">
        <v>72</v>
      </c>
      <c r="HY178" s="18">
        <v>73</v>
      </c>
      <c r="HZ178" s="18">
        <v>74</v>
      </c>
      <c r="IA178" s="18">
        <v>75</v>
      </c>
      <c r="IB178" s="18">
        <v>76</v>
      </c>
      <c r="IC178" s="18">
        <v>77</v>
      </c>
      <c r="ID178" s="18">
        <v>78</v>
      </c>
      <c r="IE178" s="18">
        <v>79</v>
      </c>
      <c r="IF178" s="18">
        <v>80</v>
      </c>
      <c r="IG178" s="18">
        <v>81</v>
      </c>
      <c r="IH178" s="18">
        <v>82</v>
      </c>
      <c r="II178" s="18">
        <v>83</v>
      </c>
      <c r="IJ178" s="18">
        <v>84</v>
      </c>
      <c r="IK178" s="18">
        <v>85</v>
      </c>
      <c r="IL178" s="18">
        <v>86</v>
      </c>
      <c r="IM178" s="18">
        <v>87</v>
      </c>
      <c r="IN178" s="18">
        <v>88</v>
      </c>
      <c r="IO178" s="18">
        <v>89</v>
      </c>
      <c r="IP178" s="18">
        <v>90</v>
      </c>
      <c r="IQ178" s="18">
        <v>91</v>
      </c>
      <c r="IR178" s="18">
        <v>92</v>
      </c>
      <c r="IS178" s="18">
        <v>93</v>
      </c>
      <c r="IT178" s="18">
        <v>94</v>
      </c>
      <c r="IU178" s="18">
        <v>95</v>
      </c>
      <c r="IV178" s="18">
        <v>96</v>
      </c>
      <c r="IW178" s="18">
        <v>97</v>
      </c>
      <c r="IX178" s="18">
        <v>98</v>
      </c>
      <c r="IY178" s="18">
        <v>99</v>
      </c>
      <c r="IZ178" s="18">
        <v>100</v>
      </c>
      <c r="JA178" s="18">
        <v>101</v>
      </c>
      <c r="JB178" s="18">
        <v>102</v>
      </c>
      <c r="JC178" s="18">
        <v>103</v>
      </c>
      <c r="JD178" s="18">
        <v>104</v>
      </c>
      <c r="JE178" s="18">
        <v>106</v>
      </c>
      <c r="JF178" s="18">
        <v>120</v>
      </c>
      <c r="JG178" s="18">
        <v>121</v>
      </c>
      <c r="JH178" s="18" t="s">
        <v>290</v>
      </c>
      <c r="JI178" s="56"/>
      <c r="JJ178" s="18"/>
    </row>
    <row r="179" spans="1:270" ht="13.8">
      <c r="A179" s="315" t="s">
        <v>304</v>
      </c>
      <c r="B179" s="37">
        <f t="shared" si="252"/>
        <v>235</v>
      </c>
      <c r="C179" s="37">
        <f t="shared" si="252"/>
        <v>243</v>
      </c>
      <c r="D179" s="37">
        <f t="shared" si="252"/>
        <v>412</v>
      </c>
      <c r="E179" s="37">
        <f t="shared" si="252"/>
        <v>448</v>
      </c>
      <c r="F179" s="37">
        <f t="shared" si="252"/>
        <v>1150</v>
      </c>
      <c r="G179" s="37">
        <f t="shared" si="252"/>
        <v>1137</v>
      </c>
      <c r="H179" s="37">
        <f t="shared" si="252"/>
        <v>1221</v>
      </c>
      <c r="I179" s="37">
        <f t="shared" si="252"/>
        <v>1131</v>
      </c>
      <c r="J179" s="37">
        <f t="shared" si="252"/>
        <v>1110</v>
      </c>
      <c r="K179" s="37">
        <f t="shared" si="252"/>
        <v>978</v>
      </c>
      <c r="L179" s="37">
        <f t="shared" si="253"/>
        <v>851</v>
      </c>
      <c r="M179" s="37">
        <f t="shared" si="253"/>
        <v>731</v>
      </c>
      <c r="N179" s="37">
        <f t="shared" si="253"/>
        <v>514</v>
      </c>
      <c r="O179" s="37">
        <f t="shared" si="253"/>
        <v>402</v>
      </c>
      <c r="P179" s="37">
        <f t="shared" si="253"/>
        <v>294</v>
      </c>
      <c r="Q179" s="37">
        <f t="shared" si="253"/>
        <v>276</v>
      </c>
      <c r="R179" s="37">
        <f t="shared" si="253"/>
        <v>132</v>
      </c>
      <c r="S179" s="37">
        <f t="shared" si="253"/>
        <v>257</v>
      </c>
      <c r="T179" s="37">
        <f t="shared" si="253"/>
        <v>32</v>
      </c>
      <c r="U179" s="37">
        <f t="shared" si="253"/>
        <v>122</v>
      </c>
      <c r="W179" s="320" t="s">
        <v>19</v>
      </c>
      <c r="X179" s="457">
        <f>SUM(FD179:FM179)</f>
        <v>4473</v>
      </c>
      <c r="Y179" s="457">
        <f>SUM(AU179:BD179)</f>
        <v>4233</v>
      </c>
      <c r="Z179" s="457">
        <f>SUM(FN179:FW179)</f>
        <v>8105</v>
      </c>
      <c r="AA179" s="457">
        <f>SUM(BE179:BN179)</f>
        <v>8368</v>
      </c>
      <c r="AB179" s="457">
        <f>SUM(FX179:GG179)</f>
        <v>22019</v>
      </c>
      <c r="AC179" s="457">
        <f>SUM(BO179:BX179)</f>
        <v>22722</v>
      </c>
      <c r="AD179" s="457">
        <f>SUM(GH179:GQ179)</f>
        <v>24048</v>
      </c>
      <c r="AE179" s="457">
        <f>SUM(BY179:CH179)</f>
        <v>22974</v>
      </c>
      <c r="AF179" s="457">
        <f>SUM(GR179:HA179)</f>
        <v>18681</v>
      </c>
      <c r="AG179" s="457">
        <f>SUM(CI179:CR179)</f>
        <v>18013</v>
      </c>
      <c r="AH179" s="457">
        <f>SUM(HB179:HK179)</f>
        <v>14302</v>
      </c>
      <c r="AI179" s="457">
        <f>SUM(CS179:DB179)</f>
        <v>13693</v>
      </c>
      <c r="AJ179" s="457">
        <f>SUM(HL179:HU179)</f>
        <v>9414</v>
      </c>
      <c r="AK179" s="457">
        <f>SUM(DC179:DL179)</f>
        <v>8141</v>
      </c>
      <c r="AL179" s="457">
        <f>SUM(HV179:IE179)</f>
        <v>5247</v>
      </c>
      <c r="AM179" s="457">
        <f>SUM(DM179:DV179)</f>
        <v>5386</v>
      </c>
      <c r="AN179" s="457">
        <f>SUM(IF179:IO179)</f>
        <v>2816</v>
      </c>
      <c r="AO179" s="457">
        <f>SUM(DW179:EF179)</f>
        <v>4883</v>
      </c>
      <c r="AP179" s="457">
        <f>SUM(IP179:JG179)</f>
        <v>831</v>
      </c>
      <c r="AQ179" s="457">
        <f>SUM(EG179:FA179)</f>
        <v>2939</v>
      </c>
      <c r="AR179" s="457">
        <f>+FB179+JH179</f>
        <v>52</v>
      </c>
      <c r="AT179" s="320" t="s">
        <v>19</v>
      </c>
      <c r="AU179" s="321">
        <v>262</v>
      </c>
      <c r="AV179" s="321">
        <v>538</v>
      </c>
      <c r="AW179" s="321">
        <v>418</v>
      </c>
      <c r="AX179" s="321">
        <v>355</v>
      </c>
      <c r="AY179" s="321">
        <v>346</v>
      </c>
      <c r="AZ179" s="321">
        <v>397</v>
      </c>
      <c r="BA179" s="321">
        <v>449</v>
      </c>
      <c r="BB179" s="321">
        <v>474</v>
      </c>
      <c r="BC179" s="321">
        <v>483</v>
      </c>
      <c r="BD179" s="321">
        <v>511</v>
      </c>
      <c r="BE179" s="321">
        <v>496</v>
      </c>
      <c r="BF179" s="321">
        <v>491</v>
      </c>
      <c r="BG179" s="321">
        <v>526</v>
      </c>
      <c r="BH179" s="321">
        <v>576</v>
      </c>
      <c r="BI179" s="321">
        <v>657</v>
      </c>
      <c r="BJ179" s="321">
        <v>763</v>
      </c>
      <c r="BK179" s="321">
        <v>967</v>
      </c>
      <c r="BL179" s="321">
        <v>1076</v>
      </c>
      <c r="BM179" s="321">
        <v>1341</v>
      </c>
      <c r="BN179" s="321">
        <v>1475</v>
      </c>
      <c r="BO179" s="321">
        <v>1779</v>
      </c>
      <c r="BP179" s="321">
        <v>1850</v>
      </c>
      <c r="BQ179" s="321">
        <v>2008</v>
      </c>
      <c r="BR179" s="321">
        <v>2107</v>
      </c>
      <c r="BS179" s="321">
        <v>2267</v>
      </c>
      <c r="BT179" s="321">
        <v>2411</v>
      </c>
      <c r="BU179" s="321">
        <v>2493</v>
      </c>
      <c r="BV179" s="321">
        <v>2486</v>
      </c>
      <c r="BW179" s="321">
        <v>2656</v>
      </c>
      <c r="BX179" s="321">
        <v>2665</v>
      </c>
      <c r="BY179" s="321">
        <v>2709</v>
      </c>
      <c r="BZ179" s="321">
        <v>2569</v>
      </c>
      <c r="CA179" s="321">
        <v>2540</v>
      </c>
      <c r="CB179" s="321">
        <v>2458</v>
      </c>
      <c r="CC179" s="321">
        <v>2330</v>
      </c>
      <c r="CD179" s="321">
        <v>2262</v>
      </c>
      <c r="CE179" s="321">
        <v>2080</v>
      </c>
      <c r="CF179" s="321">
        <v>2009</v>
      </c>
      <c r="CG179" s="321">
        <v>2003</v>
      </c>
      <c r="CH179" s="321">
        <v>2014</v>
      </c>
      <c r="CI179" s="321">
        <v>1955</v>
      </c>
      <c r="CJ179" s="321">
        <v>1932</v>
      </c>
      <c r="CK179" s="321">
        <v>1863</v>
      </c>
      <c r="CL179" s="321">
        <v>1854</v>
      </c>
      <c r="CM179" s="321">
        <v>1752</v>
      </c>
      <c r="CN179" s="321">
        <v>1815</v>
      </c>
      <c r="CO179" s="321">
        <v>1818</v>
      </c>
      <c r="CP179" s="321">
        <v>1670</v>
      </c>
      <c r="CQ179" s="321">
        <v>1696</v>
      </c>
      <c r="CR179" s="321">
        <v>1658</v>
      </c>
      <c r="CS179" s="321">
        <v>1645</v>
      </c>
      <c r="CT179" s="321">
        <v>1492</v>
      </c>
      <c r="CU179" s="321">
        <v>1489</v>
      </c>
      <c r="CV179" s="321">
        <v>1484</v>
      </c>
      <c r="CW179" s="321">
        <v>1318</v>
      </c>
      <c r="CX179" s="321">
        <v>1379</v>
      </c>
      <c r="CY179" s="321">
        <v>1310</v>
      </c>
      <c r="CZ179" s="321">
        <v>1239</v>
      </c>
      <c r="DA179" s="321">
        <v>1220</v>
      </c>
      <c r="DB179" s="321">
        <v>1117</v>
      </c>
      <c r="DC179" s="321">
        <v>1080</v>
      </c>
      <c r="DD179" s="321">
        <v>1010</v>
      </c>
      <c r="DE179" s="321">
        <v>850</v>
      </c>
      <c r="DF179" s="321">
        <v>867</v>
      </c>
      <c r="DG179" s="321">
        <v>813</v>
      </c>
      <c r="DH179" s="321">
        <v>799</v>
      </c>
      <c r="DI179" s="321">
        <v>736</v>
      </c>
      <c r="DJ179" s="321">
        <v>697</v>
      </c>
      <c r="DK179" s="321">
        <v>664</v>
      </c>
      <c r="DL179" s="321">
        <v>625</v>
      </c>
      <c r="DM179" s="321">
        <v>653</v>
      </c>
      <c r="DN179" s="321">
        <v>587</v>
      </c>
      <c r="DO179" s="321">
        <v>555</v>
      </c>
      <c r="DP179" s="321">
        <v>564</v>
      </c>
      <c r="DQ179" s="321">
        <v>493</v>
      </c>
      <c r="DR179" s="321">
        <v>573</v>
      </c>
      <c r="DS179" s="321">
        <v>538</v>
      </c>
      <c r="DT179" s="321">
        <v>488</v>
      </c>
      <c r="DU179" s="321">
        <v>493</v>
      </c>
      <c r="DV179" s="321">
        <v>442</v>
      </c>
      <c r="DW179" s="321">
        <v>523</v>
      </c>
      <c r="DX179" s="321">
        <v>490</v>
      </c>
      <c r="DY179" s="321">
        <v>458</v>
      </c>
      <c r="DZ179" s="321">
        <v>481</v>
      </c>
      <c r="EA179" s="321">
        <v>481</v>
      </c>
      <c r="EB179" s="321">
        <v>511</v>
      </c>
      <c r="EC179" s="321">
        <v>462</v>
      </c>
      <c r="ED179" s="321">
        <v>474</v>
      </c>
      <c r="EE179" s="321">
        <v>488</v>
      </c>
      <c r="EF179" s="321">
        <v>515</v>
      </c>
      <c r="EG179" s="321">
        <v>505</v>
      </c>
      <c r="EH179" s="321">
        <v>418</v>
      </c>
      <c r="EI179" s="321">
        <v>398</v>
      </c>
      <c r="EJ179" s="321">
        <v>356</v>
      </c>
      <c r="EK179" s="321">
        <v>299</v>
      </c>
      <c r="EL179" s="321">
        <v>227</v>
      </c>
      <c r="EM179" s="321">
        <v>224</v>
      </c>
      <c r="EN179" s="321">
        <v>144</v>
      </c>
      <c r="EO179" s="321">
        <v>137</v>
      </c>
      <c r="EP179" s="321">
        <v>80</v>
      </c>
      <c r="EQ179" s="321">
        <v>55</v>
      </c>
      <c r="ER179" s="321">
        <v>42</v>
      </c>
      <c r="ES179" s="321">
        <v>19</v>
      </c>
      <c r="ET179" s="321">
        <v>11</v>
      </c>
      <c r="EU179" s="321">
        <v>6</v>
      </c>
      <c r="EV179" s="321">
        <v>7</v>
      </c>
      <c r="EW179" s="321">
        <v>1</v>
      </c>
      <c r="EX179" s="321">
        <v>2</v>
      </c>
      <c r="EY179" s="321">
        <v>1</v>
      </c>
      <c r="EZ179" s="321">
        <v>4</v>
      </c>
      <c r="FA179" s="321">
        <v>3</v>
      </c>
      <c r="FB179" s="321">
        <v>20</v>
      </c>
      <c r="FC179" s="322">
        <v>111372</v>
      </c>
      <c r="FD179" s="321">
        <v>307</v>
      </c>
      <c r="FE179" s="321">
        <v>581</v>
      </c>
      <c r="FF179" s="321">
        <v>425</v>
      </c>
      <c r="FG179" s="321">
        <v>414</v>
      </c>
      <c r="FH179" s="321">
        <v>389</v>
      </c>
      <c r="FI179" s="321">
        <v>423</v>
      </c>
      <c r="FJ179" s="321">
        <v>493</v>
      </c>
      <c r="FK179" s="321">
        <v>491</v>
      </c>
      <c r="FL179" s="321">
        <v>482</v>
      </c>
      <c r="FM179" s="321">
        <v>468</v>
      </c>
      <c r="FN179" s="321">
        <v>507</v>
      </c>
      <c r="FO179" s="321">
        <v>540</v>
      </c>
      <c r="FP179" s="321">
        <v>570</v>
      </c>
      <c r="FQ179" s="321">
        <v>526</v>
      </c>
      <c r="FR179" s="321">
        <v>646</v>
      </c>
      <c r="FS179" s="321">
        <v>743</v>
      </c>
      <c r="FT179" s="321">
        <v>825</v>
      </c>
      <c r="FU179" s="321">
        <v>1029</v>
      </c>
      <c r="FV179" s="321">
        <v>1290</v>
      </c>
      <c r="FW179" s="321">
        <v>1429</v>
      </c>
      <c r="FX179" s="321">
        <v>1718</v>
      </c>
      <c r="FY179" s="321">
        <v>1811</v>
      </c>
      <c r="FZ179" s="321">
        <v>1904</v>
      </c>
      <c r="GA179" s="321">
        <v>2025</v>
      </c>
      <c r="GB179" s="321">
        <v>2244</v>
      </c>
      <c r="GC179" s="321">
        <v>2370</v>
      </c>
      <c r="GD179" s="321">
        <v>2406</v>
      </c>
      <c r="GE179" s="321">
        <v>2378</v>
      </c>
      <c r="GF179" s="321">
        <v>2484</v>
      </c>
      <c r="GG179" s="321">
        <v>2679</v>
      </c>
      <c r="GH179" s="321">
        <v>2616</v>
      </c>
      <c r="GI179" s="321">
        <v>2621</v>
      </c>
      <c r="GJ179" s="321">
        <v>2629</v>
      </c>
      <c r="GK179" s="321">
        <v>2496</v>
      </c>
      <c r="GL179" s="321">
        <v>2507</v>
      </c>
      <c r="GM179" s="321">
        <v>2492</v>
      </c>
      <c r="GN179" s="321">
        <v>2287</v>
      </c>
      <c r="GO179" s="321">
        <v>2196</v>
      </c>
      <c r="GP179" s="321">
        <v>2110</v>
      </c>
      <c r="GQ179" s="321">
        <v>2094</v>
      </c>
      <c r="GR179" s="321">
        <v>2042</v>
      </c>
      <c r="GS179" s="321">
        <v>1965</v>
      </c>
      <c r="GT179" s="321">
        <v>1988</v>
      </c>
      <c r="GU179" s="321">
        <v>1836</v>
      </c>
      <c r="GV179" s="321">
        <v>1918</v>
      </c>
      <c r="GW179" s="321">
        <v>1897</v>
      </c>
      <c r="GX179" s="321">
        <v>1812</v>
      </c>
      <c r="GY179" s="321">
        <v>1760</v>
      </c>
      <c r="GZ179" s="321">
        <v>1747</v>
      </c>
      <c r="HA179" s="321">
        <v>1716</v>
      </c>
      <c r="HB179" s="321">
        <v>1667</v>
      </c>
      <c r="HC179" s="321">
        <v>1581</v>
      </c>
      <c r="HD179" s="321">
        <v>1604</v>
      </c>
      <c r="HE179" s="321">
        <v>1491</v>
      </c>
      <c r="HF179" s="321">
        <v>1414</v>
      </c>
      <c r="HG179" s="321">
        <v>1395</v>
      </c>
      <c r="HH179" s="321">
        <v>1320</v>
      </c>
      <c r="HI179" s="321">
        <v>1290</v>
      </c>
      <c r="HJ179" s="321">
        <v>1328</v>
      </c>
      <c r="HK179" s="321">
        <v>1212</v>
      </c>
      <c r="HL179" s="321">
        <v>1202</v>
      </c>
      <c r="HM179" s="321">
        <v>1135</v>
      </c>
      <c r="HN179" s="321">
        <v>1096</v>
      </c>
      <c r="HO179" s="321">
        <v>1005</v>
      </c>
      <c r="HP179" s="321">
        <v>944</v>
      </c>
      <c r="HQ179" s="321">
        <v>888</v>
      </c>
      <c r="HR179" s="321">
        <v>864</v>
      </c>
      <c r="HS179" s="321">
        <v>816</v>
      </c>
      <c r="HT179" s="321">
        <v>753</v>
      </c>
      <c r="HU179" s="321">
        <v>711</v>
      </c>
      <c r="HV179" s="321">
        <v>631</v>
      </c>
      <c r="HW179" s="321">
        <v>616</v>
      </c>
      <c r="HX179" s="321">
        <v>596</v>
      </c>
      <c r="HY179" s="321">
        <v>580</v>
      </c>
      <c r="HZ179" s="321">
        <v>569</v>
      </c>
      <c r="IA179" s="321">
        <v>516</v>
      </c>
      <c r="IB179" s="321">
        <v>483</v>
      </c>
      <c r="IC179" s="321">
        <v>440</v>
      </c>
      <c r="ID179" s="321">
        <v>451</v>
      </c>
      <c r="IE179" s="321">
        <v>365</v>
      </c>
      <c r="IF179" s="321">
        <v>398</v>
      </c>
      <c r="IG179" s="321">
        <v>345</v>
      </c>
      <c r="IH179" s="321">
        <v>292</v>
      </c>
      <c r="II179" s="321">
        <v>296</v>
      </c>
      <c r="IJ179" s="321">
        <v>287</v>
      </c>
      <c r="IK179" s="321">
        <v>292</v>
      </c>
      <c r="IL179" s="321">
        <v>240</v>
      </c>
      <c r="IM179" s="321">
        <v>230</v>
      </c>
      <c r="IN179" s="321">
        <v>226</v>
      </c>
      <c r="IO179" s="321">
        <v>210</v>
      </c>
      <c r="IP179" s="321">
        <v>171</v>
      </c>
      <c r="IQ179" s="321">
        <v>156</v>
      </c>
      <c r="IR179" s="321">
        <v>134</v>
      </c>
      <c r="IS179" s="321">
        <v>101</v>
      </c>
      <c r="IT179" s="321">
        <v>65</v>
      </c>
      <c r="IU179" s="321">
        <v>58</v>
      </c>
      <c r="IV179" s="321">
        <v>46</v>
      </c>
      <c r="IW179" s="321">
        <v>29</v>
      </c>
      <c r="IX179" s="321">
        <v>15</v>
      </c>
      <c r="IY179" s="321">
        <v>19</v>
      </c>
      <c r="IZ179" s="321">
        <v>13</v>
      </c>
      <c r="JA179" s="321">
        <v>3</v>
      </c>
      <c r="JB179" s="321">
        <v>5</v>
      </c>
      <c r="JC179" s="321">
        <v>3</v>
      </c>
      <c r="JD179" s="321">
        <v>1</v>
      </c>
      <c r="JE179" s="321">
        <v>1</v>
      </c>
      <c r="JF179" s="321">
        <v>6</v>
      </c>
      <c r="JG179" s="321">
        <v>5</v>
      </c>
      <c r="JH179" s="321">
        <v>32</v>
      </c>
      <c r="JI179" s="322">
        <v>109968</v>
      </c>
      <c r="JJ179" s="321">
        <v>221340</v>
      </c>
    </row>
    <row r="180" spans="1:270">
      <c r="A180" s="315" t="s">
        <v>305</v>
      </c>
      <c r="B180" s="37">
        <f t="shared" ref="B180:K185" si="254">+X181</f>
        <v>165</v>
      </c>
      <c r="C180" s="37">
        <f t="shared" si="254"/>
        <v>129</v>
      </c>
      <c r="D180" s="37">
        <f t="shared" si="254"/>
        <v>340</v>
      </c>
      <c r="E180" s="37">
        <f t="shared" si="254"/>
        <v>330</v>
      </c>
      <c r="F180" s="37">
        <f t="shared" si="254"/>
        <v>966</v>
      </c>
      <c r="G180" s="37">
        <f t="shared" si="254"/>
        <v>1001</v>
      </c>
      <c r="H180" s="37">
        <f t="shared" si="254"/>
        <v>1013</v>
      </c>
      <c r="I180" s="37">
        <f t="shared" si="254"/>
        <v>939</v>
      </c>
      <c r="J180" s="37">
        <f t="shared" si="254"/>
        <v>941</v>
      </c>
      <c r="K180" s="37">
        <f t="shared" si="254"/>
        <v>879</v>
      </c>
      <c r="L180" s="37">
        <f t="shared" ref="L180:U185" si="255">+AH181</f>
        <v>721</v>
      </c>
      <c r="M180" s="37">
        <f t="shared" si="255"/>
        <v>705</v>
      </c>
      <c r="N180" s="37">
        <f t="shared" si="255"/>
        <v>484</v>
      </c>
      <c r="O180" s="37">
        <f t="shared" si="255"/>
        <v>393</v>
      </c>
      <c r="P180" s="37">
        <f t="shared" si="255"/>
        <v>264</v>
      </c>
      <c r="Q180" s="37">
        <f t="shared" si="255"/>
        <v>247</v>
      </c>
      <c r="R180" s="37">
        <f t="shared" si="255"/>
        <v>126</v>
      </c>
      <c r="S180" s="37">
        <f t="shared" si="255"/>
        <v>274</v>
      </c>
      <c r="T180" s="37">
        <f t="shared" si="255"/>
        <v>42</v>
      </c>
      <c r="U180" s="37">
        <f t="shared" si="255"/>
        <v>171</v>
      </c>
      <c r="W180" s="16" t="s">
        <v>311</v>
      </c>
      <c r="X180" s="541">
        <f t="shared" ref="X180:X195" si="256">SUM(FD180:FM180)</f>
        <v>483</v>
      </c>
      <c r="Y180" s="541">
        <f t="shared" ref="Y180:Y195" si="257">SUM(AU180:BD180)</f>
        <v>470</v>
      </c>
      <c r="Z180" s="541">
        <f t="shared" ref="Z180:Z195" si="258">SUM(FN180:FW180)</f>
        <v>708</v>
      </c>
      <c r="AA180" s="541">
        <f t="shared" ref="AA180:AA195" si="259">SUM(BE180:BN180)</f>
        <v>716</v>
      </c>
      <c r="AB180" s="541">
        <f t="shared" ref="AB180:AB195" si="260">SUM(FX180:GG180)</f>
        <v>2132</v>
      </c>
      <c r="AC180" s="541">
        <f t="shared" ref="AC180:AC195" si="261">SUM(BO180:BX180)</f>
        <v>2080</v>
      </c>
      <c r="AD180" s="541">
        <f t="shared" ref="AD180:AD195" si="262">SUM(GH180:GQ180)</f>
        <v>2299</v>
      </c>
      <c r="AE180" s="541">
        <f t="shared" ref="AE180:AE195" si="263">SUM(BY180:CH180)</f>
        <v>1995</v>
      </c>
      <c r="AF180" s="541">
        <f t="shared" ref="AF180:AF195" si="264">SUM(GR180:HA180)</f>
        <v>1622</v>
      </c>
      <c r="AG180" s="541">
        <f t="shared" ref="AG180:AG195" si="265">SUM(CI180:CR180)</f>
        <v>1462</v>
      </c>
      <c r="AH180" s="541">
        <f t="shared" ref="AH180:AH195" si="266">SUM(HB180:HK180)</f>
        <v>1214</v>
      </c>
      <c r="AI180" s="541">
        <f t="shared" ref="AI180:AI195" si="267">SUM(CS180:DB180)</f>
        <v>1076</v>
      </c>
      <c r="AJ180" s="541">
        <f t="shared" ref="AJ180:AJ195" si="268">SUM(HL180:HU180)</f>
        <v>812</v>
      </c>
      <c r="AK180" s="541">
        <f t="shared" ref="AK180:AK195" si="269">SUM(DC180:DL180)</f>
        <v>609</v>
      </c>
      <c r="AL180" s="541">
        <f t="shared" ref="AL180:AL195" si="270">SUM(HV180:IE180)</f>
        <v>429</v>
      </c>
      <c r="AM180" s="541">
        <f t="shared" ref="AM180:AM195" si="271">SUM(DM180:DV180)</f>
        <v>388</v>
      </c>
      <c r="AN180" s="541">
        <f t="shared" ref="AN180:AN195" si="272">SUM(IF180:IO180)</f>
        <v>217</v>
      </c>
      <c r="AO180" s="541">
        <f t="shared" ref="AO180:AO195" si="273">SUM(DW180:EF180)</f>
        <v>276</v>
      </c>
      <c r="AP180" s="541">
        <f t="shared" ref="AP180:AP195" si="274">SUM(IP180:JG180)</f>
        <v>54</v>
      </c>
      <c r="AQ180" s="541">
        <f t="shared" ref="AQ180:AQ195" si="275">SUM(EG180:FA180)</f>
        <v>151</v>
      </c>
      <c r="AR180" s="541">
        <f t="shared" ref="AR180:AR195" si="276">+FB180+JH180</f>
        <v>5</v>
      </c>
      <c r="AT180" s="16" t="s">
        <v>311</v>
      </c>
      <c r="AU180" s="13">
        <v>31</v>
      </c>
      <c r="AV180" s="13">
        <v>57</v>
      </c>
      <c r="AW180" s="13">
        <v>41</v>
      </c>
      <c r="AX180" s="13">
        <v>48</v>
      </c>
      <c r="AY180" s="13">
        <v>39</v>
      </c>
      <c r="AZ180" s="13">
        <v>47</v>
      </c>
      <c r="BA180" s="13">
        <v>53</v>
      </c>
      <c r="BB180" s="13">
        <v>55</v>
      </c>
      <c r="BC180" s="13">
        <v>46</v>
      </c>
      <c r="BD180" s="13">
        <v>53</v>
      </c>
      <c r="BE180" s="13">
        <v>49</v>
      </c>
      <c r="BF180" s="13">
        <v>58</v>
      </c>
      <c r="BG180" s="13">
        <v>41</v>
      </c>
      <c r="BH180" s="13">
        <v>68</v>
      </c>
      <c r="BI180" s="13">
        <v>52</v>
      </c>
      <c r="BJ180" s="13">
        <v>63</v>
      </c>
      <c r="BK180" s="13">
        <v>81</v>
      </c>
      <c r="BL180" s="13">
        <v>84</v>
      </c>
      <c r="BM180" s="13">
        <v>113</v>
      </c>
      <c r="BN180" s="13">
        <v>107</v>
      </c>
      <c r="BO180" s="13">
        <v>156</v>
      </c>
      <c r="BP180" s="13">
        <v>151</v>
      </c>
      <c r="BQ180" s="13">
        <v>204</v>
      </c>
      <c r="BR180" s="13">
        <v>191</v>
      </c>
      <c r="BS180" s="13">
        <v>219</v>
      </c>
      <c r="BT180" s="13">
        <v>227</v>
      </c>
      <c r="BU180" s="13">
        <v>214</v>
      </c>
      <c r="BV180" s="13">
        <v>230</v>
      </c>
      <c r="BW180" s="13">
        <v>249</v>
      </c>
      <c r="BX180" s="13">
        <v>239</v>
      </c>
      <c r="BY180" s="13">
        <v>246</v>
      </c>
      <c r="BZ180" s="13">
        <v>219</v>
      </c>
      <c r="CA180" s="13">
        <v>231</v>
      </c>
      <c r="CB180" s="13">
        <v>204</v>
      </c>
      <c r="CC180" s="13">
        <v>227</v>
      </c>
      <c r="CD180" s="13">
        <v>196</v>
      </c>
      <c r="CE180" s="13">
        <v>173</v>
      </c>
      <c r="CF180" s="13">
        <v>182</v>
      </c>
      <c r="CG180" s="13">
        <v>156</v>
      </c>
      <c r="CH180" s="13">
        <v>161</v>
      </c>
      <c r="CI180" s="13">
        <v>166</v>
      </c>
      <c r="CJ180" s="13">
        <v>157</v>
      </c>
      <c r="CK180" s="13">
        <v>138</v>
      </c>
      <c r="CL180" s="13">
        <v>150</v>
      </c>
      <c r="CM180" s="13">
        <v>146</v>
      </c>
      <c r="CN180" s="13">
        <v>147</v>
      </c>
      <c r="CO180" s="13">
        <v>157</v>
      </c>
      <c r="CP180" s="13">
        <v>129</v>
      </c>
      <c r="CQ180" s="13">
        <v>138</v>
      </c>
      <c r="CR180" s="13">
        <v>134</v>
      </c>
      <c r="CS180" s="13">
        <v>115</v>
      </c>
      <c r="CT180" s="13">
        <v>117</v>
      </c>
      <c r="CU180" s="13">
        <v>120</v>
      </c>
      <c r="CV180" s="13">
        <v>117</v>
      </c>
      <c r="CW180" s="13">
        <v>102</v>
      </c>
      <c r="CX180" s="13">
        <v>122</v>
      </c>
      <c r="CY180" s="13">
        <v>98</v>
      </c>
      <c r="CZ180" s="13">
        <v>92</v>
      </c>
      <c r="DA180" s="13">
        <v>90</v>
      </c>
      <c r="DB180" s="13">
        <v>103</v>
      </c>
      <c r="DC180" s="13">
        <v>84</v>
      </c>
      <c r="DD180" s="13">
        <v>75</v>
      </c>
      <c r="DE180" s="13">
        <v>61</v>
      </c>
      <c r="DF180" s="13">
        <v>70</v>
      </c>
      <c r="DG180" s="13">
        <v>68</v>
      </c>
      <c r="DH180" s="13">
        <v>68</v>
      </c>
      <c r="DI180" s="13">
        <v>47</v>
      </c>
      <c r="DJ180" s="13">
        <v>44</v>
      </c>
      <c r="DK180" s="13">
        <v>53</v>
      </c>
      <c r="DL180" s="13">
        <v>39</v>
      </c>
      <c r="DM180" s="13">
        <v>52</v>
      </c>
      <c r="DN180" s="13">
        <v>38</v>
      </c>
      <c r="DO180" s="13">
        <v>46</v>
      </c>
      <c r="DP180" s="13">
        <v>35</v>
      </c>
      <c r="DQ180" s="13">
        <v>29</v>
      </c>
      <c r="DR180" s="13">
        <v>51</v>
      </c>
      <c r="DS180" s="13">
        <v>41</v>
      </c>
      <c r="DT180" s="13">
        <v>38</v>
      </c>
      <c r="DU180" s="13">
        <v>34</v>
      </c>
      <c r="DV180" s="13">
        <v>24</v>
      </c>
      <c r="DW180" s="13">
        <v>26</v>
      </c>
      <c r="DX180" s="13">
        <v>23</v>
      </c>
      <c r="DY180" s="13">
        <v>26</v>
      </c>
      <c r="DZ180" s="13">
        <v>27</v>
      </c>
      <c r="EA180" s="13">
        <v>30</v>
      </c>
      <c r="EB180" s="13">
        <v>37</v>
      </c>
      <c r="EC180" s="13">
        <v>26</v>
      </c>
      <c r="ED180" s="13">
        <v>33</v>
      </c>
      <c r="EE180" s="13">
        <v>24</v>
      </c>
      <c r="EF180" s="13">
        <v>24</v>
      </c>
      <c r="EG180" s="13">
        <v>24</v>
      </c>
      <c r="EH180" s="13">
        <v>19</v>
      </c>
      <c r="EI180" s="13">
        <v>23</v>
      </c>
      <c r="EJ180" s="13">
        <v>13</v>
      </c>
      <c r="EK180" s="13">
        <v>16</v>
      </c>
      <c r="EL180" s="13">
        <v>8</v>
      </c>
      <c r="EM180" s="13">
        <v>12</v>
      </c>
      <c r="EN180" s="13">
        <v>7</v>
      </c>
      <c r="EO180" s="13">
        <v>13</v>
      </c>
      <c r="EP180" s="13">
        <v>5</v>
      </c>
      <c r="EQ180" s="13">
        <v>3</v>
      </c>
      <c r="ER180" s="13">
        <v>4</v>
      </c>
      <c r="ES180" s="13">
        <v>2</v>
      </c>
      <c r="ET180" s="13"/>
      <c r="EU180" s="13"/>
      <c r="EV180" s="13">
        <v>2</v>
      </c>
      <c r="EW180" s="13"/>
      <c r="EX180" s="13"/>
      <c r="EY180" s="13"/>
      <c r="EZ180" s="13"/>
      <c r="FA180" s="13"/>
      <c r="FB180" s="13">
        <v>2</v>
      </c>
      <c r="FC180" s="57">
        <v>9225</v>
      </c>
      <c r="FD180" s="13">
        <v>25</v>
      </c>
      <c r="FE180" s="13">
        <v>63</v>
      </c>
      <c r="FF180" s="13">
        <v>47</v>
      </c>
      <c r="FG180" s="13">
        <v>55</v>
      </c>
      <c r="FH180" s="13">
        <v>42</v>
      </c>
      <c r="FI180" s="13">
        <v>41</v>
      </c>
      <c r="FJ180" s="13">
        <v>63</v>
      </c>
      <c r="FK180" s="13">
        <v>57</v>
      </c>
      <c r="FL180" s="13">
        <v>42</v>
      </c>
      <c r="FM180" s="13">
        <v>48</v>
      </c>
      <c r="FN180" s="13">
        <v>53</v>
      </c>
      <c r="FO180" s="13">
        <v>64</v>
      </c>
      <c r="FP180" s="13">
        <v>54</v>
      </c>
      <c r="FQ180" s="13">
        <v>58</v>
      </c>
      <c r="FR180" s="13">
        <v>41</v>
      </c>
      <c r="FS180" s="13">
        <v>69</v>
      </c>
      <c r="FT180" s="13">
        <v>74</v>
      </c>
      <c r="FU180" s="13">
        <v>76</v>
      </c>
      <c r="FV180" s="13">
        <v>111</v>
      </c>
      <c r="FW180" s="13">
        <v>108</v>
      </c>
      <c r="FX180" s="13">
        <v>163</v>
      </c>
      <c r="FY180" s="13">
        <v>148</v>
      </c>
      <c r="FZ180" s="13">
        <v>167</v>
      </c>
      <c r="GA180" s="13">
        <v>206</v>
      </c>
      <c r="GB180" s="13">
        <v>237</v>
      </c>
      <c r="GC180" s="13">
        <v>219</v>
      </c>
      <c r="GD180" s="13">
        <v>229</v>
      </c>
      <c r="GE180" s="13">
        <v>232</v>
      </c>
      <c r="GF180" s="13">
        <v>259</v>
      </c>
      <c r="GG180" s="13">
        <v>272</v>
      </c>
      <c r="GH180" s="13">
        <v>277</v>
      </c>
      <c r="GI180" s="13">
        <v>249</v>
      </c>
      <c r="GJ180" s="13">
        <v>255</v>
      </c>
      <c r="GK180" s="13">
        <v>219</v>
      </c>
      <c r="GL180" s="13">
        <v>219</v>
      </c>
      <c r="GM180" s="13">
        <v>252</v>
      </c>
      <c r="GN180" s="13">
        <v>230</v>
      </c>
      <c r="GO180" s="13">
        <v>193</v>
      </c>
      <c r="GP180" s="13">
        <v>191</v>
      </c>
      <c r="GQ180" s="13">
        <v>214</v>
      </c>
      <c r="GR180" s="13">
        <v>160</v>
      </c>
      <c r="GS180" s="13">
        <v>184</v>
      </c>
      <c r="GT180" s="13">
        <v>153</v>
      </c>
      <c r="GU180" s="13">
        <v>151</v>
      </c>
      <c r="GV180" s="13">
        <v>161</v>
      </c>
      <c r="GW180" s="13">
        <v>162</v>
      </c>
      <c r="GX180" s="13">
        <v>159</v>
      </c>
      <c r="GY180" s="13">
        <v>176</v>
      </c>
      <c r="GZ180" s="13">
        <v>164</v>
      </c>
      <c r="HA180" s="13">
        <v>152</v>
      </c>
      <c r="HB180" s="13">
        <v>148</v>
      </c>
      <c r="HC180" s="13">
        <v>147</v>
      </c>
      <c r="HD180" s="13">
        <v>153</v>
      </c>
      <c r="HE180" s="13">
        <v>137</v>
      </c>
      <c r="HF180" s="13">
        <v>109</v>
      </c>
      <c r="HG180" s="13">
        <v>103</v>
      </c>
      <c r="HH180" s="13">
        <v>93</v>
      </c>
      <c r="HI180" s="13">
        <v>117</v>
      </c>
      <c r="HJ180" s="13">
        <v>107</v>
      </c>
      <c r="HK180" s="13">
        <v>100</v>
      </c>
      <c r="HL180" s="13">
        <v>104</v>
      </c>
      <c r="HM180" s="13">
        <v>113</v>
      </c>
      <c r="HN180" s="13">
        <v>93</v>
      </c>
      <c r="HO180" s="13">
        <v>90</v>
      </c>
      <c r="HP180" s="13">
        <v>86</v>
      </c>
      <c r="HQ180" s="13">
        <v>71</v>
      </c>
      <c r="HR180" s="13">
        <v>60</v>
      </c>
      <c r="HS180" s="13">
        <v>75</v>
      </c>
      <c r="HT180" s="13">
        <v>68</v>
      </c>
      <c r="HU180" s="13">
        <v>52</v>
      </c>
      <c r="HV180" s="13">
        <v>55</v>
      </c>
      <c r="HW180" s="13">
        <v>37</v>
      </c>
      <c r="HX180" s="13">
        <v>46</v>
      </c>
      <c r="HY180" s="13">
        <v>50</v>
      </c>
      <c r="HZ180" s="13">
        <v>53</v>
      </c>
      <c r="IA180" s="13">
        <v>41</v>
      </c>
      <c r="IB180" s="13">
        <v>47</v>
      </c>
      <c r="IC180" s="13">
        <v>39</v>
      </c>
      <c r="ID180" s="13">
        <v>36</v>
      </c>
      <c r="IE180" s="13">
        <v>25</v>
      </c>
      <c r="IF180" s="13">
        <v>25</v>
      </c>
      <c r="IG180" s="13">
        <v>34</v>
      </c>
      <c r="IH180" s="13">
        <v>25</v>
      </c>
      <c r="II180" s="13">
        <v>24</v>
      </c>
      <c r="IJ180" s="13">
        <v>22</v>
      </c>
      <c r="IK180" s="13">
        <v>31</v>
      </c>
      <c r="IL180" s="13">
        <v>14</v>
      </c>
      <c r="IM180" s="13">
        <v>18</v>
      </c>
      <c r="IN180" s="13">
        <v>13</v>
      </c>
      <c r="IO180" s="13">
        <v>11</v>
      </c>
      <c r="IP180" s="13">
        <v>11</v>
      </c>
      <c r="IQ180" s="13">
        <v>10</v>
      </c>
      <c r="IR180" s="13">
        <v>12</v>
      </c>
      <c r="IS180" s="13">
        <v>4</v>
      </c>
      <c r="IT180" s="13">
        <v>6</v>
      </c>
      <c r="IU180" s="13">
        <v>3</v>
      </c>
      <c r="IV180" s="13">
        <v>2</v>
      </c>
      <c r="IW180" s="13">
        <v>3</v>
      </c>
      <c r="IX180" s="13">
        <v>1</v>
      </c>
      <c r="IY180" s="13">
        <v>2</v>
      </c>
      <c r="IZ180" s="13"/>
      <c r="JA180" s="13"/>
      <c r="JB180" s="13"/>
      <c r="JC180" s="13"/>
      <c r="JD180" s="13"/>
      <c r="JE180" s="13"/>
      <c r="JF180" s="13"/>
      <c r="JG180" s="13"/>
      <c r="JH180" s="13">
        <v>3</v>
      </c>
      <c r="JI180" s="57">
        <v>9973</v>
      </c>
      <c r="JJ180" s="13">
        <v>19198</v>
      </c>
    </row>
    <row r="181" spans="1:270">
      <c r="A181" s="315" t="s">
        <v>306</v>
      </c>
      <c r="B181" s="37">
        <f t="shared" si="254"/>
        <v>142</v>
      </c>
      <c r="C181" s="37">
        <f t="shared" si="254"/>
        <v>150</v>
      </c>
      <c r="D181" s="37">
        <f t="shared" si="254"/>
        <v>425</v>
      </c>
      <c r="E181" s="37">
        <f t="shared" si="254"/>
        <v>393</v>
      </c>
      <c r="F181" s="37">
        <f t="shared" si="254"/>
        <v>1094</v>
      </c>
      <c r="G181" s="37">
        <f t="shared" si="254"/>
        <v>1099</v>
      </c>
      <c r="H181" s="37">
        <f t="shared" si="254"/>
        <v>1048</v>
      </c>
      <c r="I181" s="37">
        <f t="shared" si="254"/>
        <v>1060</v>
      </c>
      <c r="J181" s="37">
        <f t="shared" si="254"/>
        <v>984</v>
      </c>
      <c r="K181" s="37">
        <f t="shared" si="254"/>
        <v>949</v>
      </c>
      <c r="L181" s="37">
        <f t="shared" si="255"/>
        <v>772</v>
      </c>
      <c r="M181" s="37">
        <f t="shared" si="255"/>
        <v>751</v>
      </c>
      <c r="N181" s="37">
        <f t="shared" si="255"/>
        <v>536</v>
      </c>
      <c r="O181" s="37">
        <f t="shared" si="255"/>
        <v>454</v>
      </c>
      <c r="P181" s="37">
        <f t="shared" si="255"/>
        <v>328</v>
      </c>
      <c r="Q181" s="37">
        <f t="shared" si="255"/>
        <v>314</v>
      </c>
      <c r="R181" s="37">
        <f t="shared" si="255"/>
        <v>177</v>
      </c>
      <c r="S181" s="37">
        <f t="shared" si="255"/>
        <v>350</v>
      </c>
      <c r="T181" s="37">
        <f t="shared" si="255"/>
        <v>63</v>
      </c>
      <c r="U181" s="37">
        <f t="shared" si="255"/>
        <v>239</v>
      </c>
      <c r="W181" s="16" t="s">
        <v>312</v>
      </c>
      <c r="X181" s="541">
        <f t="shared" si="256"/>
        <v>165</v>
      </c>
      <c r="Y181" s="541">
        <f t="shared" si="257"/>
        <v>129</v>
      </c>
      <c r="Z181" s="541">
        <f t="shared" si="258"/>
        <v>340</v>
      </c>
      <c r="AA181" s="541">
        <f t="shared" si="259"/>
        <v>330</v>
      </c>
      <c r="AB181" s="541">
        <f t="shared" si="260"/>
        <v>966</v>
      </c>
      <c r="AC181" s="541">
        <f t="shared" si="261"/>
        <v>1001</v>
      </c>
      <c r="AD181" s="541">
        <f t="shared" si="262"/>
        <v>1013</v>
      </c>
      <c r="AE181" s="541">
        <f t="shared" si="263"/>
        <v>939</v>
      </c>
      <c r="AF181" s="541">
        <f t="shared" si="264"/>
        <v>941</v>
      </c>
      <c r="AG181" s="541">
        <f t="shared" si="265"/>
        <v>879</v>
      </c>
      <c r="AH181" s="541">
        <f t="shared" si="266"/>
        <v>721</v>
      </c>
      <c r="AI181" s="541">
        <f t="shared" si="267"/>
        <v>705</v>
      </c>
      <c r="AJ181" s="541">
        <f t="shared" si="268"/>
        <v>484</v>
      </c>
      <c r="AK181" s="541">
        <f t="shared" si="269"/>
        <v>393</v>
      </c>
      <c r="AL181" s="541">
        <f t="shared" si="270"/>
        <v>264</v>
      </c>
      <c r="AM181" s="541">
        <f t="shared" si="271"/>
        <v>247</v>
      </c>
      <c r="AN181" s="541">
        <f t="shared" si="272"/>
        <v>126</v>
      </c>
      <c r="AO181" s="541">
        <f t="shared" si="273"/>
        <v>274</v>
      </c>
      <c r="AP181" s="541">
        <f t="shared" si="274"/>
        <v>42</v>
      </c>
      <c r="AQ181" s="541">
        <f t="shared" si="275"/>
        <v>171</v>
      </c>
      <c r="AR181" s="541">
        <f t="shared" si="276"/>
        <v>1</v>
      </c>
      <c r="AT181" s="16" t="s">
        <v>312</v>
      </c>
      <c r="AU181" s="13">
        <v>10</v>
      </c>
      <c r="AV181" s="13">
        <v>16</v>
      </c>
      <c r="AW181" s="13">
        <v>22</v>
      </c>
      <c r="AX181" s="13">
        <v>14</v>
      </c>
      <c r="AY181" s="13">
        <v>5</v>
      </c>
      <c r="AZ181" s="13">
        <v>12</v>
      </c>
      <c r="BA181" s="13">
        <v>14</v>
      </c>
      <c r="BB181" s="13">
        <v>11</v>
      </c>
      <c r="BC181" s="13">
        <v>13</v>
      </c>
      <c r="BD181" s="13">
        <v>12</v>
      </c>
      <c r="BE181" s="13">
        <v>14</v>
      </c>
      <c r="BF181" s="13">
        <v>15</v>
      </c>
      <c r="BG181" s="13">
        <v>16</v>
      </c>
      <c r="BH181" s="13">
        <v>23</v>
      </c>
      <c r="BI181" s="13">
        <v>21</v>
      </c>
      <c r="BJ181" s="13">
        <v>23</v>
      </c>
      <c r="BK181" s="13">
        <v>49</v>
      </c>
      <c r="BL181" s="13">
        <v>43</v>
      </c>
      <c r="BM181" s="13">
        <v>50</v>
      </c>
      <c r="BN181" s="13">
        <v>76</v>
      </c>
      <c r="BO181" s="13">
        <v>83</v>
      </c>
      <c r="BP181" s="13">
        <v>83</v>
      </c>
      <c r="BQ181" s="13">
        <v>93</v>
      </c>
      <c r="BR181" s="13">
        <v>101</v>
      </c>
      <c r="BS181" s="13">
        <v>90</v>
      </c>
      <c r="BT181" s="13">
        <v>110</v>
      </c>
      <c r="BU181" s="13">
        <v>104</v>
      </c>
      <c r="BV181" s="13">
        <v>96</v>
      </c>
      <c r="BW181" s="13">
        <v>115</v>
      </c>
      <c r="BX181" s="13">
        <v>126</v>
      </c>
      <c r="BY181" s="13">
        <v>111</v>
      </c>
      <c r="BZ181" s="13">
        <v>100</v>
      </c>
      <c r="CA181" s="13">
        <v>101</v>
      </c>
      <c r="CB181" s="13">
        <v>91</v>
      </c>
      <c r="CC181" s="13">
        <v>95</v>
      </c>
      <c r="CD181" s="13">
        <v>92</v>
      </c>
      <c r="CE181" s="13">
        <v>73</v>
      </c>
      <c r="CF181" s="13">
        <v>99</v>
      </c>
      <c r="CG181" s="13">
        <v>93</v>
      </c>
      <c r="CH181" s="13">
        <v>84</v>
      </c>
      <c r="CI181" s="13">
        <v>89</v>
      </c>
      <c r="CJ181" s="13">
        <v>74</v>
      </c>
      <c r="CK181" s="13">
        <v>86</v>
      </c>
      <c r="CL181" s="13">
        <v>80</v>
      </c>
      <c r="CM181" s="13">
        <v>89</v>
      </c>
      <c r="CN181" s="13">
        <v>89</v>
      </c>
      <c r="CO181" s="13">
        <v>98</v>
      </c>
      <c r="CP181" s="13">
        <v>81</v>
      </c>
      <c r="CQ181" s="13">
        <v>100</v>
      </c>
      <c r="CR181" s="13">
        <v>93</v>
      </c>
      <c r="CS181" s="13">
        <v>77</v>
      </c>
      <c r="CT181" s="13">
        <v>77</v>
      </c>
      <c r="CU181" s="13">
        <v>95</v>
      </c>
      <c r="CV181" s="13">
        <v>73</v>
      </c>
      <c r="CW181" s="13">
        <v>71</v>
      </c>
      <c r="CX181" s="13">
        <v>65</v>
      </c>
      <c r="CY181" s="13">
        <v>54</v>
      </c>
      <c r="CZ181" s="13">
        <v>62</v>
      </c>
      <c r="DA181" s="13">
        <v>68</v>
      </c>
      <c r="DB181" s="13">
        <v>63</v>
      </c>
      <c r="DC181" s="13">
        <v>48</v>
      </c>
      <c r="DD181" s="13">
        <v>58</v>
      </c>
      <c r="DE181" s="13">
        <v>33</v>
      </c>
      <c r="DF181" s="13">
        <v>40</v>
      </c>
      <c r="DG181" s="13">
        <v>49</v>
      </c>
      <c r="DH181" s="13">
        <v>38</v>
      </c>
      <c r="DI181" s="13">
        <v>41</v>
      </c>
      <c r="DJ181" s="13">
        <v>33</v>
      </c>
      <c r="DK181" s="13">
        <v>30</v>
      </c>
      <c r="DL181" s="13">
        <v>23</v>
      </c>
      <c r="DM181" s="13">
        <v>33</v>
      </c>
      <c r="DN181" s="13">
        <v>28</v>
      </c>
      <c r="DO181" s="13">
        <v>25</v>
      </c>
      <c r="DP181" s="13">
        <v>28</v>
      </c>
      <c r="DQ181" s="13">
        <v>24</v>
      </c>
      <c r="DR181" s="13">
        <v>21</v>
      </c>
      <c r="DS181" s="13">
        <v>28</v>
      </c>
      <c r="DT181" s="13">
        <v>19</v>
      </c>
      <c r="DU181" s="13">
        <v>18</v>
      </c>
      <c r="DV181" s="13">
        <v>23</v>
      </c>
      <c r="DW181" s="13">
        <v>31</v>
      </c>
      <c r="DX181" s="13">
        <v>26</v>
      </c>
      <c r="DY181" s="13">
        <v>30</v>
      </c>
      <c r="DZ181" s="13">
        <v>30</v>
      </c>
      <c r="EA181" s="13">
        <v>30</v>
      </c>
      <c r="EB181" s="13">
        <v>28</v>
      </c>
      <c r="EC181" s="13">
        <v>27</v>
      </c>
      <c r="ED181" s="13">
        <v>24</v>
      </c>
      <c r="EE181" s="13">
        <v>25</v>
      </c>
      <c r="EF181" s="13">
        <v>23</v>
      </c>
      <c r="EG181" s="13">
        <v>27</v>
      </c>
      <c r="EH181" s="13">
        <v>25</v>
      </c>
      <c r="EI181" s="13">
        <v>24</v>
      </c>
      <c r="EJ181" s="13">
        <v>26</v>
      </c>
      <c r="EK181" s="13">
        <v>13</v>
      </c>
      <c r="EL181" s="13">
        <v>13</v>
      </c>
      <c r="EM181" s="13">
        <v>15</v>
      </c>
      <c r="EN181" s="13">
        <v>4</v>
      </c>
      <c r="EO181" s="13">
        <v>8</v>
      </c>
      <c r="EP181" s="13">
        <v>6</v>
      </c>
      <c r="EQ181" s="13">
        <v>7</v>
      </c>
      <c r="ER181" s="13">
        <v>2</v>
      </c>
      <c r="ES181" s="13"/>
      <c r="ET181" s="13">
        <v>1</v>
      </c>
      <c r="EU181" s="13"/>
      <c r="EV181" s="13"/>
      <c r="EW181" s="13"/>
      <c r="EX181" s="13"/>
      <c r="EY181" s="13"/>
      <c r="EZ181" s="13"/>
      <c r="FA181" s="13"/>
      <c r="FB181" s="13"/>
      <c r="FC181" s="57">
        <v>5068</v>
      </c>
      <c r="FD181" s="13">
        <v>11</v>
      </c>
      <c r="FE181" s="13">
        <v>21</v>
      </c>
      <c r="FF181" s="13">
        <v>20</v>
      </c>
      <c r="FG181" s="13">
        <v>19</v>
      </c>
      <c r="FH181" s="13">
        <v>11</v>
      </c>
      <c r="FI181" s="13">
        <v>12</v>
      </c>
      <c r="FJ181" s="13">
        <v>13</v>
      </c>
      <c r="FK181" s="13">
        <v>25</v>
      </c>
      <c r="FL181" s="13">
        <v>18</v>
      </c>
      <c r="FM181" s="13">
        <v>15</v>
      </c>
      <c r="FN181" s="13">
        <v>21</v>
      </c>
      <c r="FO181" s="13">
        <v>18</v>
      </c>
      <c r="FP181" s="13">
        <v>19</v>
      </c>
      <c r="FQ181" s="13">
        <v>20</v>
      </c>
      <c r="FR181" s="13">
        <v>26</v>
      </c>
      <c r="FS181" s="13">
        <v>28</v>
      </c>
      <c r="FT181" s="13">
        <v>34</v>
      </c>
      <c r="FU181" s="13">
        <v>49</v>
      </c>
      <c r="FV181" s="13">
        <v>66</v>
      </c>
      <c r="FW181" s="13">
        <v>59</v>
      </c>
      <c r="FX181" s="13">
        <v>76</v>
      </c>
      <c r="FY181" s="13">
        <v>83</v>
      </c>
      <c r="FZ181" s="13">
        <v>86</v>
      </c>
      <c r="GA181" s="13">
        <v>93</v>
      </c>
      <c r="GB181" s="13">
        <v>89</v>
      </c>
      <c r="GC181" s="13">
        <v>118</v>
      </c>
      <c r="GD181" s="13">
        <v>118</v>
      </c>
      <c r="GE181" s="13">
        <v>105</v>
      </c>
      <c r="GF181" s="13">
        <v>93</v>
      </c>
      <c r="GG181" s="13">
        <v>105</v>
      </c>
      <c r="GH181" s="13">
        <v>111</v>
      </c>
      <c r="GI181" s="13">
        <v>108</v>
      </c>
      <c r="GJ181" s="13">
        <v>114</v>
      </c>
      <c r="GK181" s="13">
        <v>111</v>
      </c>
      <c r="GL181" s="13">
        <v>91</v>
      </c>
      <c r="GM181" s="13">
        <v>111</v>
      </c>
      <c r="GN181" s="13">
        <v>78</v>
      </c>
      <c r="GO181" s="13">
        <v>106</v>
      </c>
      <c r="GP181" s="13">
        <v>93</v>
      </c>
      <c r="GQ181" s="13">
        <v>90</v>
      </c>
      <c r="GR181" s="13">
        <v>101</v>
      </c>
      <c r="GS181" s="13">
        <v>94</v>
      </c>
      <c r="GT181" s="13">
        <v>103</v>
      </c>
      <c r="GU181" s="13">
        <v>77</v>
      </c>
      <c r="GV181" s="13">
        <v>92</v>
      </c>
      <c r="GW181" s="13">
        <v>110</v>
      </c>
      <c r="GX181" s="13">
        <v>84</v>
      </c>
      <c r="GY181" s="13">
        <v>86</v>
      </c>
      <c r="GZ181" s="13">
        <v>91</v>
      </c>
      <c r="HA181" s="13">
        <v>103</v>
      </c>
      <c r="HB181" s="13">
        <v>78</v>
      </c>
      <c r="HC181" s="13">
        <v>74</v>
      </c>
      <c r="HD181" s="13">
        <v>76</v>
      </c>
      <c r="HE181" s="13">
        <v>68</v>
      </c>
      <c r="HF181" s="13">
        <v>75</v>
      </c>
      <c r="HG181" s="13">
        <v>85</v>
      </c>
      <c r="HH181" s="13">
        <v>75</v>
      </c>
      <c r="HI181" s="13">
        <v>70</v>
      </c>
      <c r="HJ181" s="13">
        <v>63</v>
      </c>
      <c r="HK181" s="13">
        <v>57</v>
      </c>
      <c r="HL181" s="13">
        <v>56</v>
      </c>
      <c r="HM181" s="13">
        <v>52</v>
      </c>
      <c r="HN181" s="13">
        <v>63</v>
      </c>
      <c r="HO181" s="13">
        <v>61</v>
      </c>
      <c r="HP181" s="13">
        <v>40</v>
      </c>
      <c r="HQ181" s="13">
        <v>55</v>
      </c>
      <c r="HR181" s="13">
        <v>46</v>
      </c>
      <c r="HS181" s="13">
        <v>37</v>
      </c>
      <c r="HT181" s="13">
        <v>38</v>
      </c>
      <c r="HU181" s="13">
        <v>36</v>
      </c>
      <c r="HV181" s="13">
        <v>35</v>
      </c>
      <c r="HW181" s="13">
        <v>32</v>
      </c>
      <c r="HX181" s="13">
        <v>29</v>
      </c>
      <c r="HY181" s="13">
        <v>30</v>
      </c>
      <c r="HZ181" s="13">
        <v>27</v>
      </c>
      <c r="IA181" s="13">
        <v>18</v>
      </c>
      <c r="IB181" s="13">
        <v>30</v>
      </c>
      <c r="IC181" s="13">
        <v>18</v>
      </c>
      <c r="ID181" s="13">
        <v>25</v>
      </c>
      <c r="IE181" s="13">
        <v>20</v>
      </c>
      <c r="IF181" s="13">
        <v>21</v>
      </c>
      <c r="IG181" s="13">
        <v>16</v>
      </c>
      <c r="IH181" s="13">
        <v>13</v>
      </c>
      <c r="II181" s="13">
        <v>14</v>
      </c>
      <c r="IJ181" s="13">
        <v>16</v>
      </c>
      <c r="IK181" s="13">
        <v>12</v>
      </c>
      <c r="IL181" s="13">
        <v>9</v>
      </c>
      <c r="IM181" s="13">
        <v>7</v>
      </c>
      <c r="IN181" s="13">
        <v>10</v>
      </c>
      <c r="IO181" s="13">
        <v>8</v>
      </c>
      <c r="IP181" s="13">
        <v>12</v>
      </c>
      <c r="IQ181" s="13">
        <v>5</v>
      </c>
      <c r="IR181" s="13">
        <v>9</v>
      </c>
      <c r="IS181" s="13">
        <v>6</v>
      </c>
      <c r="IT181" s="13">
        <v>5</v>
      </c>
      <c r="IU181" s="13">
        <v>1</v>
      </c>
      <c r="IV181" s="13">
        <v>1</v>
      </c>
      <c r="IW181" s="13"/>
      <c r="IX181" s="13">
        <v>1</v>
      </c>
      <c r="IY181" s="13">
        <v>1</v>
      </c>
      <c r="IZ181" s="13"/>
      <c r="JA181" s="13"/>
      <c r="JB181" s="13"/>
      <c r="JC181" s="13">
        <v>1</v>
      </c>
      <c r="JD181" s="13"/>
      <c r="JE181" s="13"/>
      <c r="JF181" s="13"/>
      <c r="JG181" s="13"/>
      <c r="JH181" s="13">
        <v>1</v>
      </c>
      <c r="JI181" s="57">
        <v>5063</v>
      </c>
      <c r="JJ181" s="13">
        <v>10131</v>
      </c>
    </row>
    <row r="182" spans="1:270">
      <c r="A182" s="315" t="s">
        <v>307</v>
      </c>
      <c r="B182" s="37">
        <f t="shared" si="254"/>
        <v>115</v>
      </c>
      <c r="C182" s="37">
        <f t="shared" si="254"/>
        <v>145</v>
      </c>
      <c r="D182" s="37">
        <f t="shared" si="254"/>
        <v>345</v>
      </c>
      <c r="E182" s="37">
        <f t="shared" si="254"/>
        <v>351</v>
      </c>
      <c r="F182" s="37">
        <f t="shared" si="254"/>
        <v>1080</v>
      </c>
      <c r="G182" s="37">
        <f t="shared" si="254"/>
        <v>1042</v>
      </c>
      <c r="H182" s="37">
        <f t="shared" si="254"/>
        <v>1292</v>
      </c>
      <c r="I182" s="37">
        <f t="shared" si="254"/>
        <v>1223</v>
      </c>
      <c r="J182" s="37">
        <f t="shared" si="254"/>
        <v>1134</v>
      </c>
      <c r="K182" s="37">
        <f t="shared" si="254"/>
        <v>1009</v>
      </c>
      <c r="L182" s="37">
        <f t="shared" si="255"/>
        <v>814</v>
      </c>
      <c r="M182" s="37">
        <f t="shared" si="255"/>
        <v>709</v>
      </c>
      <c r="N182" s="37">
        <f t="shared" si="255"/>
        <v>501</v>
      </c>
      <c r="O182" s="37">
        <f t="shared" si="255"/>
        <v>453</v>
      </c>
      <c r="P182" s="37">
        <f t="shared" si="255"/>
        <v>301</v>
      </c>
      <c r="Q182" s="37">
        <f t="shared" si="255"/>
        <v>283</v>
      </c>
      <c r="R182" s="37">
        <f t="shared" si="255"/>
        <v>163</v>
      </c>
      <c r="S182" s="37">
        <f t="shared" si="255"/>
        <v>290</v>
      </c>
      <c r="T182" s="37">
        <f t="shared" si="255"/>
        <v>51</v>
      </c>
      <c r="U182" s="37">
        <f t="shared" si="255"/>
        <v>197</v>
      </c>
      <c r="W182" s="16" t="s">
        <v>313</v>
      </c>
      <c r="X182" s="541">
        <f t="shared" si="256"/>
        <v>142</v>
      </c>
      <c r="Y182" s="541">
        <f t="shared" si="257"/>
        <v>150</v>
      </c>
      <c r="Z182" s="541">
        <f t="shared" si="258"/>
        <v>425</v>
      </c>
      <c r="AA182" s="541">
        <f t="shared" si="259"/>
        <v>393</v>
      </c>
      <c r="AB182" s="541">
        <f t="shared" si="260"/>
        <v>1094</v>
      </c>
      <c r="AC182" s="541">
        <f t="shared" si="261"/>
        <v>1099</v>
      </c>
      <c r="AD182" s="541">
        <f t="shared" si="262"/>
        <v>1048</v>
      </c>
      <c r="AE182" s="541">
        <f t="shared" si="263"/>
        <v>1060</v>
      </c>
      <c r="AF182" s="541">
        <f t="shared" si="264"/>
        <v>984</v>
      </c>
      <c r="AG182" s="541">
        <f t="shared" si="265"/>
        <v>949</v>
      </c>
      <c r="AH182" s="541">
        <f t="shared" si="266"/>
        <v>772</v>
      </c>
      <c r="AI182" s="541">
        <f t="shared" si="267"/>
        <v>751</v>
      </c>
      <c r="AJ182" s="541">
        <f t="shared" si="268"/>
        <v>536</v>
      </c>
      <c r="AK182" s="541">
        <f t="shared" si="269"/>
        <v>454</v>
      </c>
      <c r="AL182" s="541">
        <f t="shared" si="270"/>
        <v>328</v>
      </c>
      <c r="AM182" s="541">
        <f t="shared" si="271"/>
        <v>314</v>
      </c>
      <c r="AN182" s="541">
        <f t="shared" si="272"/>
        <v>177</v>
      </c>
      <c r="AO182" s="541">
        <f t="shared" si="273"/>
        <v>350</v>
      </c>
      <c r="AP182" s="541">
        <f t="shared" si="274"/>
        <v>63</v>
      </c>
      <c r="AQ182" s="541">
        <f t="shared" si="275"/>
        <v>239</v>
      </c>
      <c r="AR182" s="541">
        <f t="shared" si="276"/>
        <v>0</v>
      </c>
      <c r="AT182" s="16" t="s">
        <v>313</v>
      </c>
      <c r="AU182" s="13">
        <v>10</v>
      </c>
      <c r="AV182" s="13">
        <v>15</v>
      </c>
      <c r="AW182" s="13">
        <v>20</v>
      </c>
      <c r="AX182" s="13">
        <v>11</v>
      </c>
      <c r="AY182" s="13">
        <v>9</v>
      </c>
      <c r="AZ182" s="13">
        <v>12</v>
      </c>
      <c r="BA182" s="13">
        <v>19</v>
      </c>
      <c r="BB182" s="13">
        <v>15</v>
      </c>
      <c r="BC182" s="13">
        <v>17</v>
      </c>
      <c r="BD182" s="13">
        <v>22</v>
      </c>
      <c r="BE182" s="13">
        <v>20</v>
      </c>
      <c r="BF182" s="13">
        <v>23</v>
      </c>
      <c r="BG182" s="13">
        <v>21</v>
      </c>
      <c r="BH182" s="13">
        <v>25</v>
      </c>
      <c r="BI182" s="13">
        <v>25</v>
      </c>
      <c r="BJ182" s="13">
        <v>32</v>
      </c>
      <c r="BK182" s="13">
        <v>44</v>
      </c>
      <c r="BL182" s="13">
        <v>59</v>
      </c>
      <c r="BM182" s="13">
        <v>64</v>
      </c>
      <c r="BN182" s="13">
        <v>80</v>
      </c>
      <c r="BO182" s="13">
        <v>105</v>
      </c>
      <c r="BP182" s="13">
        <v>87</v>
      </c>
      <c r="BQ182" s="13">
        <v>103</v>
      </c>
      <c r="BR182" s="13">
        <v>105</v>
      </c>
      <c r="BS182" s="13">
        <v>117</v>
      </c>
      <c r="BT182" s="13">
        <v>104</v>
      </c>
      <c r="BU182" s="13">
        <v>111</v>
      </c>
      <c r="BV182" s="13">
        <v>119</v>
      </c>
      <c r="BW182" s="13">
        <v>116</v>
      </c>
      <c r="BX182" s="13">
        <v>132</v>
      </c>
      <c r="BY182" s="13">
        <v>98</v>
      </c>
      <c r="BZ182" s="13">
        <v>111</v>
      </c>
      <c r="CA182" s="13">
        <v>115</v>
      </c>
      <c r="CB182" s="13">
        <v>111</v>
      </c>
      <c r="CC182" s="13">
        <v>108</v>
      </c>
      <c r="CD182" s="13">
        <v>100</v>
      </c>
      <c r="CE182" s="13">
        <v>100</v>
      </c>
      <c r="CF182" s="13">
        <v>102</v>
      </c>
      <c r="CG182" s="13">
        <v>112</v>
      </c>
      <c r="CH182" s="13">
        <v>103</v>
      </c>
      <c r="CI182" s="13">
        <v>103</v>
      </c>
      <c r="CJ182" s="13">
        <v>109</v>
      </c>
      <c r="CK182" s="13">
        <v>96</v>
      </c>
      <c r="CL182" s="13">
        <v>92</v>
      </c>
      <c r="CM182" s="13">
        <v>81</v>
      </c>
      <c r="CN182" s="13">
        <v>95</v>
      </c>
      <c r="CO182" s="13">
        <v>97</v>
      </c>
      <c r="CP182" s="13">
        <v>82</v>
      </c>
      <c r="CQ182" s="13">
        <v>102</v>
      </c>
      <c r="CR182" s="13">
        <v>92</v>
      </c>
      <c r="CS182" s="13">
        <v>100</v>
      </c>
      <c r="CT182" s="13">
        <v>80</v>
      </c>
      <c r="CU182" s="13">
        <v>85</v>
      </c>
      <c r="CV182" s="13">
        <v>73</v>
      </c>
      <c r="CW182" s="13">
        <v>66</v>
      </c>
      <c r="CX182" s="13">
        <v>92</v>
      </c>
      <c r="CY182" s="13">
        <v>70</v>
      </c>
      <c r="CZ182" s="13">
        <v>67</v>
      </c>
      <c r="DA182" s="13">
        <v>70</v>
      </c>
      <c r="DB182" s="13">
        <v>48</v>
      </c>
      <c r="DC182" s="13">
        <v>63</v>
      </c>
      <c r="DD182" s="13">
        <v>51</v>
      </c>
      <c r="DE182" s="13">
        <v>53</v>
      </c>
      <c r="DF182" s="13">
        <v>39</v>
      </c>
      <c r="DG182" s="13">
        <v>45</v>
      </c>
      <c r="DH182" s="13">
        <v>42</v>
      </c>
      <c r="DI182" s="13">
        <v>42</v>
      </c>
      <c r="DJ182" s="13">
        <v>45</v>
      </c>
      <c r="DK182" s="13">
        <v>41</v>
      </c>
      <c r="DL182" s="13">
        <v>33</v>
      </c>
      <c r="DM182" s="13">
        <v>33</v>
      </c>
      <c r="DN182" s="13">
        <v>36</v>
      </c>
      <c r="DO182" s="13">
        <v>34</v>
      </c>
      <c r="DP182" s="13">
        <v>32</v>
      </c>
      <c r="DQ182" s="13">
        <v>41</v>
      </c>
      <c r="DR182" s="13">
        <v>37</v>
      </c>
      <c r="DS182" s="13">
        <v>30</v>
      </c>
      <c r="DT182" s="13">
        <v>30</v>
      </c>
      <c r="DU182" s="13">
        <v>19</v>
      </c>
      <c r="DV182" s="13">
        <v>22</v>
      </c>
      <c r="DW182" s="13">
        <v>37</v>
      </c>
      <c r="DX182" s="13">
        <v>34</v>
      </c>
      <c r="DY182" s="13">
        <v>26</v>
      </c>
      <c r="DZ182" s="13">
        <v>32</v>
      </c>
      <c r="EA182" s="13">
        <v>31</v>
      </c>
      <c r="EB182" s="13">
        <v>36</v>
      </c>
      <c r="EC182" s="13">
        <v>43</v>
      </c>
      <c r="ED182" s="13">
        <v>26</v>
      </c>
      <c r="EE182" s="13">
        <v>38</v>
      </c>
      <c r="EF182" s="13">
        <v>47</v>
      </c>
      <c r="EG182" s="13">
        <v>43</v>
      </c>
      <c r="EH182" s="13">
        <v>44</v>
      </c>
      <c r="EI182" s="13">
        <v>26</v>
      </c>
      <c r="EJ182" s="13">
        <v>26</v>
      </c>
      <c r="EK182" s="13">
        <v>18</v>
      </c>
      <c r="EL182" s="13">
        <v>22</v>
      </c>
      <c r="EM182" s="13">
        <v>22</v>
      </c>
      <c r="EN182" s="13">
        <v>12</v>
      </c>
      <c r="EO182" s="13">
        <v>10</v>
      </c>
      <c r="EP182" s="13">
        <v>6</v>
      </c>
      <c r="EQ182" s="13">
        <v>3</v>
      </c>
      <c r="ER182" s="13">
        <v>4</v>
      </c>
      <c r="ES182" s="13">
        <v>1</v>
      </c>
      <c r="ET182" s="13">
        <v>1</v>
      </c>
      <c r="EU182" s="13"/>
      <c r="EV182" s="13">
        <v>1</v>
      </c>
      <c r="EW182" s="13"/>
      <c r="EX182" s="13"/>
      <c r="EY182" s="13"/>
      <c r="EZ182" s="13"/>
      <c r="FA182" s="13"/>
      <c r="FB182" s="13"/>
      <c r="FC182" s="57">
        <v>5759</v>
      </c>
      <c r="FD182" s="13">
        <v>9</v>
      </c>
      <c r="FE182" s="13">
        <v>26</v>
      </c>
      <c r="FF182" s="13">
        <v>15</v>
      </c>
      <c r="FG182" s="13">
        <v>11</v>
      </c>
      <c r="FH182" s="13">
        <v>18</v>
      </c>
      <c r="FI182" s="13">
        <v>9</v>
      </c>
      <c r="FJ182" s="13">
        <v>11</v>
      </c>
      <c r="FK182" s="13">
        <v>10</v>
      </c>
      <c r="FL182" s="13">
        <v>9</v>
      </c>
      <c r="FM182" s="13">
        <v>24</v>
      </c>
      <c r="FN182" s="13">
        <v>16</v>
      </c>
      <c r="FO182" s="13">
        <v>9</v>
      </c>
      <c r="FP182" s="13">
        <v>21</v>
      </c>
      <c r="FQ182" s="13">
        <v>33</v>
      </c>
      <c r="FR182" s="13">
        <v>37</v>
      </c>
      <c r="FS182" s="13">
        <v>35</v>
      </c>
      <c r="FT182" s="13">
        <v>39</v>
      </c>
      <c r="FU182" s="13">
        <v>76</v>
      </c>
      <c r="FV182" s="13">
        <v>78</v>
      </c>
      <c r="FW182" s="13">
        <v>81</v>
      </c>
      <c r="FX182" s="13">
        <v>70</v>
      </c>
      <c r="FY182" s="13">
        <v>97</v>
      </c>
      <c r="FZ182" s="13">
        <v>135</v>
      </c>
      <c r="GA182" s="13">
        <v>97</v>
      </c>
      <c r="GB182" s="13">
        <v>117</v>
      </c>
      <c r="GC182" s="13">
        <v>117</v>
      </c>
      <c r="GD182" s="13">
        <v>111</v>
      </c>
      <c r="GE182" s="13">
        <v>108</v>
      </c>
      <c r="GF182" s="13">
        <v>102</v>
      </c>
      <c r="GG182" s="13">
        <v>140</v>
      </c>
      <c r="GH182" s="13">
        <v>110</v>
      </c>
      <c r="GI182" s="13">
        <v>97</v>
      </c>
      <c r="GJ182" s="13">
        <v>121</v>
      </c>
      <c r="GK182" s="13">
        <v>109</v>
      </c>
      <c r="GL182" s="13">
        <v>105</v>
      </c>
      <c r="GM182" s="13">
        <v>112</v>
      </c>
      <c r="GN182" s="13">
        <v>110</v>
      </c>
      <c r="GO182" s="13">
        <v>82</v>
      </c>
      <c r="GP182" s="13">
        <v>111</v>
      </c>
      <c r="GQ182" s="13">
        <v>91</v>
      </c>
      <c r="GR182" s="13">
        <v>116</v>
      </c>
      <c r="GS182" s="13">
        <v>103</v>
      </c>
      <c r="GT182" s="13">
        <v>95</v>
      </c>
      <c r="GU182" s="13">
        <v>88</v>
      </c>
      <c r="GV182" s="13">
        <v>114</v>
      </c>
      <c r="GW182" s="13">
        <v>95</v>
      </c>
      <c r="GX182" s="13">
        <v>93</v>
      </c>
      <c r="GY182" s="13">
        <v>89</v>
      </c>
      <c r="GZ182" s="13">
        <v>89</v>
      </c>
      <c r="HA182" s="13">
        <v>102</v>
      </c>
      <c r="HB182" s="13">
        <v>93</v>
      </c>
      <c r="HC182" s="13">
        <v>78</v>
      </c>
      <c r="HD182" s="13">
        <v>77</v>
      </c>
      <c r="HE182" s="13">
        <v>92</v>
      </c>
      <c r="HF182" s="13">
        <v>70</v>
      </c>
      <c r="HG182" s="13">
        <v>74</v>
      </c>
      <c r="HH182" s="13">
        <v>71</v>
      </c>
      <c r="HI182" s="13">
        <v>78</v>
      </c>
      <c r="HJ182" s="13">
        <v>76</v>
      </c>
      <c r="HK182" s="13">
        <v>63</v>
      </c>
      <c r="HL182" s="13">
        <v>70</v>
      </c>
      <c r="HM182" s="13">
        <v>62</v>
      </c>
      <c r="HN182" s="13">
        <v>64</v>
      </c>
      <c r="HO182" s="13">
        <v>60</v>
      </c>
      <c r="HP182" s="13">
        <v>51</v>
      </c>
      <c r="HQ182" s="13">
        <v>50</v>
      </c>
      <c r="HR182" s="13">
        <v>38</v>
      </c>
      <c r="HS182" s="13">
        <v>50</v>
      </c>
      <c r="HT182" s="13">
        <v>44</v>
      </c>
      <c r="HU182" s="13">
        <v>47</v>
      </c>
      <c r="HV182" s="13">
        <v>35</v>
      </c>
      <c r="HW182" s="13">
        <v>42</v>
      </c>
      <c r="HX182" s="13">
        <v>31</v>
      </c>
      <c r="HY182" s="13">
        <v>40</v>
      </c>
      <c r="HZ182" s="13">
        <v>32</v>
      </c>
      <c r="IA182" s="13">
        <v>34</v>
      </c>
      <c r="IB182" s="13">
        <v>28</v>
      </c>
      <c r="IC182" s="13">
        <v>30</v>
      </c>
      <c r="ID182" s="13">
        <v>24</v>
      </c>
      <c r="IE182" s="13">
        <v>32</v>
      </c>
      <c r="IF182" s="13">
        <v>30</v>
      </c>
      <c r="IG182" s="13">
        <v>23</v>
      </c>
      <c r="IH182" s="13">
        <v>21</v>
      </c>
      <c r="II182" s="13">
        <v>17</v>
      </c>
      <c r="IJ182" s="13">
        <v>14</v>
      </c>
      <c r="IK182" s="13">
        <v>18</v>
      </c>
      <c r="IL182" s="13">
        <v>16</v>
      </c>
      <c r="IM182" s="13">
        <v>9</v>
      </c>
      <c r="IN182" s="13">
        <v>14</v>
      </c>
      <c r="IO182" s="13">
        <v>15</v>
      </c>
      <c r="IP182" s="13">
        <v>18</v>
      </c>
      <c r="IQ182" s="13">
        <v>15</v>
      </c>
      <c r="IR182" s="13">
        <v>8</v>
      </c>
      <c r="IS182" s="13">
        <v>8</v>
      </c>
      <c r="IT182" s="13">
        <v>4</v>
      </c>
      <c r="IU182" s="13">
        <v>3</v>
      </c>
      <c r="IV182" s="13">
        <v>3</v>
      </c>
      <c r="IW182" s="13">
        <v>2</v>
      </c>
      <c r="IX182" s="13"/>
      <c r="IY182" s="13"/>
      <c r="IZ182" s="13"/>
      <c r="JA182" s="13"/>
      <c r="JB182" s="13"/>
      <c r="JC182" s="13"/>
      <c r="JD182" s="13"/>
      <c r="JE182" s="13"/>
      <c r="JF182" s="13"/>
      <c r="JG182" s="13">
        <v>2</v>
      </c>
      <c r="JH182" s="13"/>
      <c r="JI182" s="57">
        <v>5569</v>
      </c>
      <c r="JJ182" s="13">
        <v>11328</v>
      </c>
    </row>
    <row r="183" spans="1:270">
      <c r="A183" s="315" t="s">
        <v>308</v>
      </c>
      <c r="B183" s="37">
        <f t="shared" si="254"/>
        <v>129</v>
      </c>
      <c r="C183" s="37">
        <f t="shared" si="254"/>
        <v>139</v>
      </c>
      <c r="D183" s="37">
        <f t="shared" si="254"/>
        <v>523</v>
      </c>
      <c r="E183" s="37">
        <f t="shared" si="254"/>
        <v>569</v>
      </c>
      <c r="F183" s="37">
        <f t="shared" si="254"/>
        <v>1293</v>
      </c>
      <c r="G183" s="37">
        <f t="shared" si="254"/>
        <v>1376</v>
      </c>
      <c r="H183" s="37">
        <f t="shared" si="254"/>
        <v>1441</v>
      </c>
      <c r="I183" s="37">
        <f t="shared" si="254"/>
        <v>1393</v>
      </c>
      <c r="J183" s="37">
        <f t="shared" si="254"/>
        <v>1167</v>
      </c>
      <c r="K183" s="37">
        <f t="shared" si="254"/>
        <v>1219</v>
      </c>
      <c r="L183" s="37">
        <f t="shared" si="255"/>
        <v>955</v>
      </c>
      <c r="M183" s="37">
        <f t="shared" si="255"/>
        <v>903</v>
      </c>
      <c r="N183" s="37">
        <f t="shared" si="255"/>
        <v>633</v>
      </c>
      <c r="O183" s="37">
        <f t="shared" si="255"/>
        <v>578</v>
      </c>
      <c r="P183" s="37">
        <f t="shared" si="255"/>
        <v>358</v>
      </c>
      <c r="Q183" s="37">
        <f t="shared" si="255"/>
        <v>446</v>
      </c>
      <c r="R183" s="37">
        <f t="shared" si="255"/>
        <v>242</v>
      </c>
      <c r="S183" s="37">
        <f t="shared" si="255"/>
        <v>412</v>
      </c>
      <c r="T183" s="37">
        <f t="shared" si="255"/>
        <v>74</v>
      </c>
      <c r="U183" s="37">
        <f t="shared" si="255"/>
        <v>272</v>
      </c>
      <c r="W183" s="16" t="s">
        <v>314</v>
      </c>
      <c r="X183" s="541">
        <f t="shared" si="256"/>
        <v>115</v>
      </c>
      <c r="Y183" s="541">
        <f t="shared" si="257"/>
        <v>145</v>
      </c>
      <c r="Z183" s="541">
        <f t="shared" si="258"/>
        <v>345</v>
      </c>
      <c r="AA183" s="541">
        <f t="shared" si="259"/>
        <v>351</v>
      </c>
      <c r="AB183" s="541">
        <f t="shared" si="260"/>
        <v>1080</v>
      </c>
      <c r="AC183" s="541">
        <f t="shared" si="261"/>
        <v>1042</v>
      </c>
      <c r="AD183" s="541">
        <f t="shared" si="262"/>
        <v>1292</v>
      </c>
      <c r="AE183" s="541">
        <f t="shared" si="263"/>
        <v>1223</v>
      </c>
      <c r="AF183" s="541">
        <f t="shared" si="264"/>
        <v>1134</v>
      </c>
      <c r="AG183" s="541">
        <f t="shared" si="265"/>
        <v>1009</v>
      </c>
      <c r="AH183" s="541">
        <f t="shared" si="266"/>
        <v>814</v>
      </c>
      <c r="AI183" s="541">
        <f t="shared" si="267"/>
        <v>709</v>
      </c>
      <c r="AJ183" s="541">
        <f t="shared" si="268"/>
        <v>501</v>
      </c>
      <c r="AK183" s="541">
        <f t="shared" si="269"/>
        <v>453</v>
      </c>
      <c r="AL183" s="541">
        <f t="shared" si="270"/>
        <v>301</v>
      </c>
      <c r="AM183" s="541">
        <f t="shared" si="271"/>
        <v>283</v>
      </c>
      <c r="AN183" s="541">
        <f t="shared" si="272"/>
        <v>163</v>
      </c>
      <c r="AO183" s="541">
        <f t="shared" si="273"/>
        <v>290</v>
      </c>
      <c r="AP183" s="541">
        <f t="shared" si="274"/>
        <v>51</v>
      </c>
      <c r="AQ183" s="541">
        <f t="shared" si="275"/>
        <v>197</v>
      </c>
      <c r="AR183" s="541">
        <f t="shared" si="276"/>
        <v>0</v>
      </c>
      <c r="AT183" s="16" t="s">
        <v>314</v>
      </c>
      <c r="AU183" s="13">
        <v>8</v>
      </c>
      <c r="AV183" s="13">
        <v>30</v>
      </c>
      <c r="AW183" s="13">
        <v>12</v>
      </c>
      <c r="AX183" s="13">
        <v>8</v>
      </c>
      <c r="AY183" s="13">
        <v>13</v>
      </c>
      <c r="AZ183" s="13">
        <v>10</v>
      </c>
      <c r="BA183" s="13">
        <v>19</v>
      </c>
      <c r="BB183" s="13">
        <v>12</v>
      </c>
      <c r="BC183" s="13">
        <v>20</v>
      </c>
      <c r="BD183" s="13">
        <v>13</v>
      </c>
      <c r="BE183" s="13">
        <v>11</v>
      </c>
      <c r="BF183" s="13">
        <v>16</v>
      </c>
      <c r="BG183" s="13">
        <v>19</v>
      </c>
      <c r="BH183" s="13">
        <v>25</v>
      </c>
      <c r="BI183" s="13">
        <v>29</v>
      </c>
      <c r="BJ183" s="13">
        <v>42</v>
      </c>
      <c r="BK183" s="13">
        <v>47</v>
      </c>
      <c r="BL183" s="13">
        <v>49</v>
      </c>
      <c r="BM183" s="13">
        <v>57</v>
      </c>
      <c r="BN183" s="13">
        <v>56</v>
      </c>
      <c r="BO183" s="13">
        <v>83</v>
      </c>
      <c r="BP183" s="13">
        <v>93</v>
      </c>
      <c r="BQ183" s="13">
        <v>80</v>
      </c>
      <c r="BR183" s="13">
        <v>110</v>
      </c>
      <c r="BS183" s="13">
        <v>103</v>
      </c>
      <c r="BT183" s="13">
        <v>107</v>
      </c>
      <c r="BU183" s="13">
        <v>109</v>
      </c>
      <c r="BV183" s="13">
        <v>110</v>
      </c>
      <c r="BW183" s="13">
        <v>133</v>
      </c>
      <c r="BX183" s="13">
        <v>114</v>
      </c>
      <c r="BY183" s="13">
        <v>124</v>
      </c>
      <c r="BZ183" s="13">
        <v>127</v>
      </c>
      <c r="CA183" s="13">
        <v>131</v>
      </c>
      <c r="CB183" s="13">
        <v>131</v>
      </c>
      <c r="CC183" s="13">
        <v>131</v>
      </c>
      <c r="CD183" s="13">
        <v>110</v>
      </c>
      <c r="CE183" s="13">
        <v>140</v>
      </c>
      <c r="CF183" s="13">
        <v>110</v>
      </c>
      <c r="CG183" s="13">
        <v>108</v>
      </c>
      <c r="CH183" s="13">
        <v>111</v>
      </c>
      <c r="CI183" s="13">
        <v>99</v>
      </c>
      <c r="CJ183" s="13">
        <v>109</v>
      </c>
      <c r="CK183" s="13">
        <v>97</v>
      </c>
      <c r="CL183" s="13">
        <v>116</v>
      </c>
      <c r="CM183" s="13">
        <v>99</v>
      </c>
      <c r="CN183" s="13">
        <v>107</v>
      </c>
      <c r="CO183" s="13">
        <v>103</v>
      </c>
      <c r="CP183" s="13">
        <v>103</v>
      </c>
      <c r="CQ183" s="13">
        <v>90</v>
      </c>
      <c r="CR183" s="13">
        <v>86</v>
      </c>
      <c r="CS183" s="13">
        <v>85</v>
      </c>
      <c r="CT183" s="13">
        <v>76</v>
      </c>
      <c r="CU183" s="13">
        <v>78</v>
      </c>
      <c r="CV183" s="13">
        <v>73</v>
      </c>
      <c r="CW183" s="13">
        <v>68</v>
      </c>
      <c r="CX183" s="13">
        <v>96</v>
      </c>
      <c r="CY183" s="13">
        <v>69</v>
      </c>
      <c r="CZ183" s="13">
        <v>69</v>
      </c>
      <c r="DA183" s="13">
        <v>41</v>
      </c>
      <c r="DB183" s="13">
        <v>54</v>
      </c>
      <c r="DC183" s="13">
        <v>55</v>
      </c>
      <c r="DD183" s="13">
        <v>55</v>
      </c>
      <c r="DE183" s="13">
        <v>57</v>
      </c>
      <c r="DF183" s="13">
        <v>47</v>
      </c>
      <c r="DG183" s="13">
        <v>35</v>
      </c>
      <c r="DH183" s="13">
        <v>54</v>
      </c>
      <c r="DI183" s="13">
        <v>42</v>
      </c>
      <c r="DJ183" s="13">
        <v>36</v>
      </c>
      <c r="DK183" s="13">
        <v>34</v>
      </c>
      <c r="DL183" s="13">
        <v>38</v>
      </c>
      <c r="DM183" s="13">
        <v>31</v>
      </c>
      <c r="DN183" s="13">
        <v>31</v>
      </c>
      <c r="DO183" s="13">
        <v>31</v>
      </c>
      <c r="DP183" s="13">
        <v>33</v>
      </c>
      <c r="DQ183" s="13">
        <v>27</v>
      </c>
      <c r="DR183" s="13">
        <v>26</v>
      </c>
      <c r="DS183" s="13">
        <v>37</v>
      </c>
      <c r="DT183" s="13">
        <v>27</v>
      </c>
      <c r="DU183" s="13">
        <v>19</v>
      </c>
      <c r="DV183" s="13">
        <v>21</v>
      </c>
      <c r="DW183" s="13">
        <v>40</v>
      </c>
      <c r="DX183" s="13">
        <v>28</v>
      </c>
      <c r="DY183" s="13">
        <v>26</v>
      </c>
      <c r="DZ183" s="13">
        <v>28</v>
      </c>
      <c r="EA183" s="13">
        <v>29</v>
      </c>
      <c r="EB183" s="13">
        <v>23</v>
      </c>
      <c r="EC183" s="13">
        <v>23</v>
      </c>
      <c r="ED183" s="13">
        <v>36</v>
      </c>
      <c r="EE183" s="13">
        <v>26</v>
      </c>
      <c r="EF183" s="13">
        <v>31</v>
      </c>
      <c r="EG183" s="13">
        <v>29</v>
      </c>
      <c r="EH183" s="13">
        <v>29</v>
      </c>
      <c r="EI183" s="13">
        <v>23</v>
      </c>
      <c r="EJ183" s="13">
        <v>26</v>
      </c>
      <c r="EK183" s="13">
        <v>26</v>
      </c>
      <c r="EL183" s="13">
        <v>21</v>
      </c>
      <c r="EM183" s="13">
        <v>10</v>
      </c>
      <c r="EN183" s="13">
        <v>5</v>
      </c>
      <c r="EO183" s="13">
        <v>9</v>
      </c>
      <c r="EP183" s="13">
        <v>4</v>
      </c>
      <c r="EQ183" s="13">
        <v>5</v>
      </c>
      <c r="ER183" s="13">
        <v>5</v>
      </c>
      <c r="ES183" s="13">
        <v>4</v>
      </c>
      <c r="ET183" s="13">
        <v>1</v>
      </c>
      <c r="EU183" s="13"/>
      <c r="EV183" s="13"/>
      <c r="EW183" s="13"/>
      <c r="EX183" s="13"/>
      <c r="EY183" s="13"/>
      <c r="EZ183" s="13"/>
      <c r="FA183" s="13"/>
      <c r="FB183" s="13"/>
      <c r="FC183" s="57">
        <v>5702</v>
      </c>
      <c r="FD183" s="13">
        <v>5</v>
      </c>
      <c r="FE183" s="13">
        <v>16</v>
      </c>
      <c r="FF183" s="13">
        <v>18</v>
      </c>
      <c r="FG183" s="13">
        <v>10</v>
      </c>
      <c r="FH183" s="13">
        <v>10</v>
      </c>
      <c r="FI183" s="13">
        <v>12</v>
      </c>
      <c r="FJ183" s="13">
        <v>12</v>
      </c>
      <c r="FK183" s="13">
        <v>8</v>
      </c>
      <c r="FL183" s="13">
        <v>14</v>
      </c>
      <c r="FM183" s="13">
        <v>10</v>
      </c>
      <c r="FN183" s="13">
        <v>11</v>
      </c>
      <c r="FO183" s="13">
        <v>23</v>
      </c>
      <c r="FP183" s="13">
        <v>19</v>
      </c>
      <c r="FQ183" s="13">
        <v>17</v>
      </c>
      <c r="FR183" s="13">
        <v>26</v>
      </c>
      <c r="FS183" s="13">
        <v>35</v>
      </c>
      <c r="FT183" s="13">
        <v>40</v>
      </c>
      <c r="FU183" s="13">
        <v>51</v>
      </c>
      <c r="FV183" s="13">
        <v>63</v>
      </c>
      <c r="FW183" s="13">
        <v>60</v>
      </c>
      <c r="FX183" s="13">
        <v>82</v>
      </c>
      <c r="FY183" s="13">
        <v>102</v>
      </c>
      <c r="FZ183" s="13">
        <v>88</v>
      </c>
      <c r="GA183" s="13">
        <v>104</v>
      </c>
      <c r="GB183" s="13">
        <v>105</v>
      </c>
      <c r="GC183" s="13">
        <v>115</v>
      </c>
      <c r="GD183" s="13">
        <v>85</v>
      </c>
      <c r="GE183" s="13">
        <v>122</v>
      </c>
      <c r="GF183" s="13">
        <v>139</v>
      </c>
      <c r="GG183" s="13">
        <v>138</v>
      </c>
      <c r="GH183" s="13">
        <v>131</v>
      </c>
      <c r="GI183" s="13">
        <v>133</v>
      </c>
      <c r="GJ183" s="13">
        <v>135</v>
      </c>
      <c r="GK183" s="13">
        <v>129</v>
      </c>
      <c r="GL183" s="13">
        <v>149</v>
      </c>
      <c r="GM183" s="13">
        <v>152</v>
      </c>
      <c r="GN183" s="13">
        <v>122</v>
      </c>
      <c r="GO183" s="13">
        <v>119</v>
      </c>
      <c r="GP183" s="13">
        <v>104</v>
      </c>
      <c r="GQ183" s="13">
        <v>118</v>
      </c>
      <c r="GR183" s="13">
        <v>119</v>
      </c>
      <c r="GS183" s="13">
        <v>115</v>
      </c>
      <c r="GT183" s="13">
        <v>115</v>
      </c>
      <c r="GU183" s="13">
        <v>131</v>
      </c>
      <c r="GV183" s="13">
        <v>112</v>
      </c>
      <c r="GW183" s="13">
        <v>104</v>
      </c>
      <c r="GX183" s="13">
        <v>111</v>
      </c>
      <c r="GY183" s="13">
        <v>116</v>
      </c>
      <c r="GZ183" s="13">
        <v>99</v>
      </c>
      <c r="HA183" s="13">
        <v>112</v>
      </c>
      <c r="HB183" s="13">
        <v>90</v>
      </c>
      <c r="HC183" s="13">
        <v>81</v>
      </c>
      <c r="HD183" s="13">
        <v>84</v>
      </c>
      <c r="HE183" s="13">
        <v>85</v>
      </c>
      <c r="HF183" s="13">
        <v>88</v>
      </c>
      <c r="HG183" s="13">
        <v>92</v>
      </c>
      <c r="HH183" s="13">
        <v>68</v>
      </c>
      <c r="HI183" s="13">
        <v>83</v>
      </c>
      <c r="HJ183" s="13">
        <v>77</v>
      </c>
      <c r="HK183" s="13">
        <v>66</v>
      </c>
      <c r="HL183" s="13">
        <v>67</v>
      </c>
      <c r="HM183" s="13">
        <v>60</v>
      </c>
      <c r="HN183" s="13">
        <v>62</v>
      </c>
      <c r="HO183" s="13">
        <v>50</v>
      </c>
      <c r="HP183" s="13">
        <v>59</v>
      </c>
      <c r="HQ183" s="13">
        <v>44</v>
      </c>
      <c r="HR183" s="13">
        <v>42</v>
      </c>
      <c r="HS183" s="13">
        <v>46</v>
      </c>
      <c r="HT183" s="13">
        <v>36</v>
      </c>
      <c r="HU183" s="13">
        <v>35</v>
      </c>
      <c r="HV183" s="13">
        <v>34</v>
      </c>
      <c r="HW183" s="13">
        <v>34</v>
      </c>
      <c r="HX183" s="13">
        <v>35</v>
      </c>
      <c r="HY183" s="13">
        <v>40</v>
      </c>
      <c r="HZ183" s="13">
        <v>27</v>
      </c>
      <c r="IA183" s="13">
        <v>23</v>
      </c>
      <c r="IB183" s="13">
        <v>35</v>
      </c>
      <c r="IC183" s="13">
        <v>28</v>
      </c>
      <c r="ID183" s="13">
        <v>23</v>
      </c>
      <c r="IE183" s="13">
        <v>22</v>
      </c>
      <c r="IF183" s="13">
        <v>26</v>
      </c>
      <c r="IG183" s="13">
        <v>18</v>
      </c>
      <c r="IH183" s="13">
        <v>14</v>
      </c>
      <c r="II183" s="13">
        <v>18</v>
      </c>
      <c r="IJ183" s="13">
        <v>23</v>
      </c>
      <c r="IK183" s="13">
        <v>15</v>
      </c>
      <c r="IL183" s="13">
        <v>9</v>
      </c>
      <c r="IM183" s="13">
        <v>17</v>
      </c>
      <c r="IN183" s="13">
        <v>14</v>
      </c>
      <c r="IO183" s="13">
        <v>9</v>
      </c>
      <c r="IP183" s="13">
        <v>11</v>
      </c>
      <c r="IQ183" s="13">
        <v>10</v>
      </c>
      <c r="IR183" s="13">
        <v>6</v>
      </c>
      <c r="IS183" s="13">
        <v>6</v>
      </c>
      <c r="IT183" s="13">
        <v>5</v>
      </c>
      <c r="IU183" s="13">
        <v>4</v>
      </c>
      <c r="IV183" s="13">
        <v>1</v>
      </c>
      <c r="IW183" s="13">
        <v>4</v>
      </c>
      <c r="IX183" s="13">
        <v>2</v>
      </c>
      <c r="IY183" s="13"/>
      <c r="IZ183" s="13">
        <v>1</v>
      </c>
      <c r="JA183" s="13">
        <v>1</v>
      </c>
      <c r="JB183" s="13"/>
      <c r="JC183" s="13"/>
      <c r="JD183" s="13"/>
      <c r="JE183" s="13"/>
      <c r="JF183" s="13"/>
      <c r="JG183" s="13"/>
      <c r="JH183" s="13"/>
      <c r="JI183" s="57">
        <v>5796</v>
      </c>
      <c r="JJ183" s="13">
        <v>11498</v>
      </c>
    </row>
    <row r="184" spans="1:270">
      <c r="A184" s="315" t="s">
        <v>309</v>
      </c>
      <c r="B184" s="37">
        <f t="shared" si="254"/>
        <v>187</v>
      </c>
      <c r="C184" s="37">
        <f t="shared" si="254"/>
        <v>169</v>
      </c>
      <c r="D184" s="37">
        <f t="shared" si="254"/>
        <v>566</v>
      </c>
      <c r="E184" s="37">
        <f t="shared" si="254"/>
        <v>548</v>
      </c>
      <c r="F184" s="37">
        <f t="shared" si="254"/>
        <v>1761</v>
      </c>
      <c r="G184" s="37">
        <f t="shared" si="254"/>
        <v>1870</v>
      </c>
      <c r="H184" s="37">
        <f t="shared" si="254"/>
        <v>1993</v>
      </c>
      <c r="I184" s="37">
        <f t="shared" si="254"/>
        <v>1819</v>
      </c>
      <c r="J184" s="37">
        <f t="shared" si="254"/>
        <v>1364</v>
      </c>
      <c r="K184" s="37">
        <f t="shared" si="254"/>
        <v>1267</v>
      </c>
      <c r="L184" s="37">
        <f t="shared" si="255"/>
        <v>1037</v>
      </c>
      <c r="M184" s="37">
        <f t="shared" si="255"/>
        <v>1029</v>
      </c>
      <c r="N184" s="37">
        <f t="shared" si="255"/>
        <v>676</v>
      </c>
      <c r="O184" s="37">
        <f t="shared" si="255"/>
        <v>627</v>
      </c>
      <c r="P184" s="37">
        <f t="shared" si="255"/>
        <v>461</v>
      </c>
      <c r="Q184" s="37">
        <f t="shared" si="255"/>
        <v>476</v>
      </c>
      <c r="R184" s="37">
        <f t="shared" si="255"/>
        <v>259</v>
      </c>
      <c r="S184" s="37">
        <f t="shared" si="255"/>
        <v>411</v>
      </c>
      <c r="T184" s="37">
        <f t="shared" si="255"/>
        <v>88</v>
      </c>
      <c r="U184" s="37">
        <f t="shared" si="255"/>
        <v>249</v>
      </c>
      <c r="W184" s="16" t="s">
        <v>315</v>
      </c>
      <c r="X184" s="541">
        <f t="shared" si="256"/>
        <v>129</v>
      </c>
      <c r="Y184" s="541">
        <f t="shared" si="257"/>
        <v>139</v>
      </c>
      <c r="Z184" s="541">
        <f t="shared" si="258"/>
        <v>523</v>
      </c>
      <c r="AA184" s="541">
        <f t="shared" si="259"/>
        <v>569</v>
      </c>
      <c r="AB184" s="541">
        <f t="shared" si="260"/>
        <v>1293</v>
      </c>
      <c r="AC184" s="541">
        <f t="shared" si="261"/>
        <v>1376</v>
      </c>
      <c r="AD184" s="541">
        <f t="shared" si="262"/>
        <v>1441</v>
      </c>
      <c r="AE184" s="541">
        <f t="shared" si="263"/>
        <v>1393</v>
      </c>
      <c r="AF184" s="541">
        <f t="shared" si="264"/>
        <v>1167</v>
      </c>
      <c r="AG184" s="541">
        <f t="shared" si="265"/>
        <v>1219</v>
      </c>
      <c r="AH184" s="541">
        <f t="shared" si="266"/>
        <v>955</v>
      </c>
      <c r="AI184" s="541">
        <f t="shared" si="267"/>
        <v>903</v>
      </c>
      <c r="AJ184" s="541">
        <f t="shared" si="268"/>
        <v>633</v>
      </c>
      <c r="AK184" s="541">
        <f t="shared" si="269"/>
        <v>578</v>
      </c>
      <c r="AL184" s="541">
        <f t="shared" si="270"/>
        <v>358</v>
      </c>
      <c r="AM184" s="541">
        <f t="shared" si="271"/>
        <v>446</v>
      </c>
      <c r="AN184" s="541">
        <f t="shared" si="272"/>
        <v>242</v>
      </c>
      <c r="AO184" s="541">
        <f t="shared" si="273"/>
        <v>412</v>
      </c>
      <c r="AP184" s="541">
        <f t="shared" si="274"/>
        <v>74</v>
      </c>
      <c r="AQ184" s="541">
        <f t="shared" si="275"/>
        <v>272</v>
      </c>
      <c r="AR184" s="541">
        <f t="shared" si="276"/>
        <v>1</v>
      </c>
      <c r="AT184" s="16" t="s">
        <v>315</v>
      </c>
      <c r="AU184" s="13">
        <v>10</v>
      </c>
      <c r="AV184" s="13">
        <v>26</v>
      </c>
      <c r="AW184" s="13">
        <v>11</v>
      </c>
      <c r="AX184" s="13">
        <v>10</v>
      </c>
      <c r="AY184" s="13">
        <v>14</v>
      </c>
      <c r="AZ184" s="13">
        <v>16</v>
      </c>
      <c r="BA184" s="13">
        <v>12</v>
      </c>
      <c r="BB184" s="13">
        <v>12</v>
      </c>
      <c r="BC184" s="13">
        <v>13</v>
      </c>
      <c r="BD184" s="13">
        <v>15</v>
      </c>
      <c r="BE184" s="13">
        <v>27</v>
      </c>
      <c r="BF184" s="13">
        <v>17</v>
      </c>
      <c r="BG184" s="13">
        <v>30</v>
      </c>
      <c r="BH184" s="13">
        <v>23</v>
      </c>
      <c r="BI184" s="13">
        <v>41</v>
      </c>
      <c r="BJ184" s="13">
        <v>52</v>
      </c>
      <c r="BK184" s="13">
        <v>56</v>
      </c>
      <c r="BL184" s="13">
        <v>99</v>
      </c>
      <c r="BM184" s="13">
        <v>101</v>
      </c>
      <c r="BN184" s="13">
        <v>123</v>
      </c>
      <c r="BO184" s="13">
        <v>135</v>
      </c>
      <c r="BP184" s="13">
        <v>100</v>
      </c>
      <c r="BQ184" s="13">
        <v>118</v>
      </c>
      <c r="BR184" s="13">
        <v>117</v>
      </c>
      <c r="BS184" s="13">
        <v>143</v>
      </c>
      <c r="BT184" s="13">
        <v>155</v>
      </c>
      <c r="BU184" s="13">
        <v>141</v>
      </c>
      <c r="BV184" s="13">
        <v>162</v>
      </c>
      <c r="BW184" s="13">
        <v>170</v>
      </c>
      <c r="BX184" s="13">
        <v>135</v>
      </c>
      <c r="BY184" s="13">
        <v>170</v>
      </c>
      <c r="BZ184" s="13">
        <v>177</v>
      </c>
      <c r="CA184" s="13">
        <v>170</v>
      </c>
      <c r="CB184" s="13">
        <v>142</v>
      </c>
      <c r="CC184" s="13">
        <v>146</v>
      </c>
      <c r="CD184" s="13">
        <v>138</v>
      </c>
      <c r="CE184" s="13">
        <v>115</v>
      </c>
      <c r="CF184" s="13">
        <v>116</v>
      </c>
      <c r="CG184" s="13">
        <v>115</v>
      </c>
      <c r="CH184" s="13">
        <v>104</v>
      </c>
      <c r="CI184" s="13">
        <v>122</v>
      </c>
      <c r="CJ184" s="13">
        <v>134</v>
      </c>
      <c r="CK184" s="13">
        <v>119</v>
      </c>
      <c r="CL184" s="13">
        <v>128</v>
      </c>
      <c r="CM184" s="13">
        <v>104</v>
      </c>
      <c r="CN184" s="13">
        <v>143</v>
      </c>
      <c r="CO184" s="13">
        <v>124</v>
      </c>
      <c r="CP184" s="13">
        <v>106</v>
      </c>
      <c r="CQ184" s="13">
        <v>114</v>
      </c>
      <c r="CR184" s="13">
        <v>125</v>
      </c>
      <c r="CS184" s="13">
        <v>119</v>
      </c>
      <c r="CT184" s="13">
        <v>101</v>
      </c>
      <c r="CU184" s="13">
        <v>84</v>
      </c>
      <c r="CV184" s="13">
        <v>117</v>
      </c>
      <c r="CW184" s="13">
        <v>78</v>
      </c>
      <c r="CX184" s="13">
        <v>83</v>
      </c>
      <c r="CY184" s="13">
        <v>92</v>
      </c>
      <c r="CZ184" s="13">
        <v>77</v>
      </c>
      <c r="DA184" s="13">
        <v>74</v>
      </c>
      <c r="DB184" s="13">
        <v>78</v>
      </c>
      <c r="DC184" s="13">
        <v>70</v>
      </c>
      <c r="DD184" s="13">
        <v>71</v>
      </c>
      <c r="DE184" s="13">
        <v>54</v>
      </c>
      <c r="DF184" s="13">
        <v>68</v>
      </c>
      <c r="DG184" s="13">
        <v>45</v>
      </c>
      <c r="DH184" s="13">
        <v>66</v>
      </c>
      <c r="DI184" s="13">
        <v>59</v>
      </c>
      <c r="DJ184" s="13">
        <v>50</v>
      </c>
      <c r="DK184" s="13">
        <v>50</v>
      </c>
      <c r="DL184" s="13">
        <v>45</v>
      </c>
      <c r="DM184" s="13">
        <v>50</v>
      </c>
      <c r="DN184" s="13">
        <v>50</v>
      </c>
      <c r="DO184" s="13">
        <v>46</v>
      </c>
      <c r="DP184" s="13">
        <v>46</v>
      </c>
      <c r="DQ184" s="13">
        <v>49</v>
      </c>
      <c r="DR184" s="13">
        <v>39</v>
      </c>
      <c r="DS184" s="13">
        <v>44</v>
      </c>
      <c r="DT184" s="13">
        <v>33</v>
      </c>
      <c r="DU184" s="13">
        <v>49</v>
      </c>
      <c r="DV184" s="13">
        <v>40</v>
      </c>
      <c r="DW184" s="13">
        <v>40</v>
      </c>
      <c r="DX184" s="13">
        <v>42</v>
      </c>
      <c r="DY184" s="13">
        <v>39</v>
      </c>
      <c r="DZ184" s="13">
        <v>31</v>
      </c>
      <c r="EA184" s="13">
        <v>39</v>
      </c>
      <c r="EB184" s="13">
        <v>41</v>
      </c>
      <c r="EC184" s="13">
        <v>47</v>
      </c>
      <c r="ED184" s="13">
        <v>48</v>
      </c>
      <c r="EE184" s="13">
        <v>48</v>
      </c>
      <c r="EF184" s="13">
        <v>37</v>
      </c>
      <c r="EG184" s="13">
        <v>45</v>
      </c>
      <c r="EH184" s="13">
        <v>35</v>
      </c>
      <c r="EI184" s="13">
        <v>42</v>
      </c>
      <c r="EJ184" s="13">
        <v>31</v>
      </c>
      <c r="EK184" s="13">
        <v>33</v>
      </c>
      <c r="EL184" s="13">
        <v>21</v>
      </c>
      <c r="EM184" s="13">
        <v>18</v>
      </c>
      <c r="EN184" s="13">
        <v>13</v>
      </c>
      <c r="EO184" s="13">
        <v>9</v>
      </c>
      <c r="EP184" s="13">
        <v>11</v>
      </c>
      <c r="EQ184" s="13">
        <v>6</v>
      </c>
      <c r="ER184" s="13">
        <v>5</v>
      </c>
      <c r="ES184" s="13">
        <v>1</v>
      </c>
      <c r="ET184" s="13"/>
      <c r="EU184" s="13">
        <v>1</v>
      </c>
      <c r="EV184" s="13"/>
      <c r="EW184" s="13">
        <v>1</v>
      </c>
      <c r="EX184" s="13"/>
      <c r="EY184" s="13"/>
      <c r="EZ184" s="13"/>
      <c r="FA184" s="13"/>
      <c r="FB184" s="13"/>
      <c r="FC184" s="57">
        <v>7307</v>
      </c>
      <c r="FD184" s="13">
        <v>13</v>
      </c>
      <c r="FE184" s="13">
        <v>21</v>
      </c>
      <c r="FF184" s="13">
        <v>11</v>
      </c>
      <c r="FG184" s="13">
        <v>6</v>
      </c>
      <c r="FH184" s="13">
        <v>7</v>
      </c>
      <c r="FI184" s="13">
        <v>10</v>
      </c>
      <c r="FJ184" s="13">
        <v>19</v>
      </c>
      <c r="FK184" s="13">
        <v>20</v>
      </c>
      <c r="FL184" s="13">
        <v>9</v>
      </c>
      <c r="FM184" s="13">
        <v>13</v>
      </c>
      <c r="FN184" s="13">
        <v>17</v>
      </c>
      <c r="FO184" s="13">
        <v>22</v>
      </c>
      <c r="FP184" s="13">
        <v>28</v>
      </c>
      <c r="FQ184" s="13">
        <v>30</v>
      </c>
      <c r="FR184" s="13">
        <v>36</v>
      </c>
      <c r="FS184" s="13">
        <v>59</v>
      </c>
      <c r="FT184" s="13">
        <v>54</v>
      </c>
      <c r="FU184" s="13">
        <v>77</v>
      </c>
      <c r="FV184" s="13">
        <v>89</v>
      </c>
      <c r="FW184" s="13">
        <v>111</v>
      </c>
      <c r="FX184" s="13">
        <v>118</v>
      </c>
      <c r="FY184" s="13">
        <v>119</v>
      </c>
      <c r="FZ184" s="13">
        <v>110</v>
      </c>
      <c r="GA184" s="13">
        <v>101</v>
      </c>
      <c r="GB184" s="13">
        <v>121</v>
      </c>
      <c r="GC184" s="13">
        <v>167</v>
      </c>
      <c r="GD184" s="13">
        <v>135</v>
      </c>
      <c r="GE184" s="13">
        <v>147</v>
      </c>
      <c r="GF184" s="13">
        <v>139</v>
      </c>
      <c r="GG184" s="13">
        <v>136</v>
      </c>
      <c r="GH184" s="13">
        <v>150</v>
      </c>
      <c r="GI184" s="13">
        <v>171</v>
      </c>
      <c r="GJ184" s="13">
        <v>169</v>
      </c>
      <c r="GK184" s="13">
        <v>165</v>
      </c>
      <c r="GL184" s="13">
        <v>160</v>
      </c>
      <c r="GM184" s="13">
        <v>134</v>
      </c>
      <c r="GN184" s="13">
        <v>120</v>
      </c>
      <c r="GO184" s="13">
        <v>121</v>
      </c>
      <c r="GP184" s="13">
        <v>120</v>
      </c>
      <c r="GQ184" s="13">
        <v>131</v>
      </c>
      <c r="GR184" s="13">
        <v>114</v>
      </c>
      <c r="GS184" s="13">
        <v>95</v>
      </c>
      <c r="GT184" s="13">
        <v>131</v>
      </c>
      <c r="GU184" s="13">
        <v>119</v>
      </c>
      <c r="GV184" s="13">
        <v>128</v>
      </c>
      <c r="GW184" s="13">
        <v>127</v>
      </c>
      <c r="GX184" s="13">
        <v>125</v>
      </c>
      <c r="GY184" s="13">
        <v>99</v>
      </c>
      <c r="GZ184" s="13">
        <v>118</v>
      </c>
      <c r="HA184" s="13">
        <v>111</v>
      </c>
      <c r="HB184" s="13">
        <v>99</v>
      </c>
      <c r="HC184" s="13">
        <v>112</v>
      </c>
      <c r="HD184" s="13">
        <v>115</v>
      </c>
      <c r="HE184" s="13">
        <v>83</v>
      </c>
      <c r="HF184" s="13">
        <v>90</v>
      </c>
      <c r="HG184" s="13">
        <v>99</v>
      </c>
      <c r="HH184" s="13">
        <v>88</v>
      </c>
      <c r="HI184" s="13">
        <v>98</v>
      </c>
      <c r="HJ184" s="13">
        <v>98</v>
      </c>
      <c r="HK184" s="13">
        <v>73</v>
      </c>
      <c r="HL184" s="13">
        <v>65</v>
      </c>
      <c r="HM184" s="13">
        <v>73</v>
      </c>
      <c r="HN184" s="13">
        <v>78</v>
      </c>
      <c r="HO184" s="13">
        <v>66</v>
      </c>
      <c r="HP184" s="13">
        <v>66</v>
      </c>
      <c r="HQ184" s="13">
        <v>54</v>
      </c>
      <c r="HR184" s="13">
        <v>71</v>
      </c>
      <c r="HS184" s="13">
        <v>53</v>
      </c>
      <c r="HT184" s="13">
        <v>55</v>
      </c>
      <c r="HU184" s="13">
        <v>52</v>
      </c>
      <c r="HV184" s="13">
        <v>43</v>
      </c>
      <c r="HW184" s="13">
        <v>30</v>
      </c>
      <c r="HX184" s="13">
        <v>47</v>
      </c>
      <c r="HY184" s="13">
        <v>42</v>
      </c>
      <c r="HZ184" s="13">
        <v>38</v>
      </c>
      <c r="IA184" s="13">
        <v>41</v>
      </c>
      <c r="IB184" s="13">
        <v>34</v>
      </c>
      <c r="IC184" s="13">
        <v>30</v>
      </c>
      <c r="ID184" s="13">
        <v>30</v>
      </c>
      <c r="IE184" s="13">
        <v>23</v>
      </c>
      <c r="IF184" s="13">
        <v>39</v>
      </c>
      <c r="IG184" s="13">
        <v>33</v>
      </c>
      <c r="IH184" s="13">
        <v>22</v>
      </c>
      <c r="II184" s="13">
        <v>24</v>
      </c>
      <c r="IJ184" s="13">
        <v>25</v>
      </c>
      <c r="IK184" s="13">
        <v>24</v>
      </c>
      <c r="IL184" s="13">
        <v>21</v>
      </c>
      <c r="IM184" s="13">
        <v>18</v>
      </c>
      <c r="IN184" s="13">
        <v>19</v>
      </c>
      <c r="IO184" s="13">
        <v>17</v>
      </c>
      <c r="IP184" s="13">
        <v>14</v>
      </c>
      <c r="IQ184" s="13">
        <v>8</v>
      </c>
      <c r="IR184" s="13">
        <v>13</v>
      </c>
      <c r="IS184" s="13">
        <v>10</v>
      </c>
      <c r="IT184" s="13">
        <v>3</v>
      </c>
      <c r="IU184" s="13">
        <v>10</v>
      </c>
      <c r="IV184" s="13">
        <v>4</v>
      </c>
      <c r="IW184" s="13">
        <v>3</v>
      </c>
      <c r="IX184" s="13">
        <v>3</v>
      </c>
      <c r="IY184" s="13">
        <v>3</v>
      </c>
      <c r="IZ184" s="13">
        <v>2</v>
      </c>
      <c r="JA184" s="13"/>
      <c r="JB184" s="13"/>
      <c r="JC184" s="13">
        <v>1</v>
      </c>
      <c r="JD184" s="13"/>
      <c r="JE184" s="13"/>
      <c r="JF184" s="13"/>
      <c r="JG184" s="13"/>
      <c r="JH184" s="13">
        <v>1</v>
      </c>
      <c r="JI184" s="57">
        <v>6816</v>
      </c>
      <c r="JJ184" s="13">
        <v>14123</v>
      </c>
    </row>
    <row r="185" spans="1:270" ht="13.8" thickBot="1">
      <c r="A185" s="316" t="s">
        <v>310</v>
      </c>
      <c r="B185" s="37">
        <f t="shared" si="254"/>
        <v>233</v>
      </c>
      <c r="C185" s="37">
        <f t="shared" si="254"/>
        <v>221</v>
      </c>
      <c r="D185" s="37">
        <f t="shared" si="254"/>
        <v>424</v>
      </c>
      <c r="E185" s="37">
        <f t="shared" si="254"/>
        <v>448</v>
      </c>
      <c r="F185" s="37">
        <f t="shared" si="254"/>
        <v>1125</v>
      </c>
      <c r="G185" s="37">
        <f t="shared" si="254"/>
        <v>1230</v>
      </c>
      <c r="H185" s="37">
        <f t="shared" si="254"/>
        <v>1411</v>
      </c>
      <c r="I185" s="37">
        <f t="shared" si="254"/>
        <v>1401</v>
      </c>
      <c r="J185" s="37">
        <f t="shared" si="254"/>
        <v>1133</v>
      </c>
      <c r="K185" s="37">
        <f t="shared" si="254"/>
        <v>1101</v>
      </c>
      <c r="L185" s="37">
        <f t="shared" si="255"/>
        <v>835</v>
      </c>
      <c r="M185" s="37">
        <f t="shared" si="255"/>
        <v>792</v>
      </c>
      <c r="N185" s="37">
        <f t="shared" si="255"/>
        <v>560</v>
      </c>
      <c r="O185" s="37">
        <f t="shared" si="255"/>
        <v>499</v>
      </c>
      <c r="P185" s="37">
        <f t="shared" si="255"/>
        <v>301</v>
      </c>
      <c r="Q185" s="37">
        <f t="shared" si="255"/>
        <v>305</v>
      </c>
      <c r="R185" s="37">
        <f t="shared" si="255"/>
        <v>142</v>
      </c>
      <c r="S185" s="37">
        <f t="shared" si="255"/>
        <v>295</v>
      </c>
      <c r="T185" s="37">
        <f t="shared" si="255"/>
        <v>53</v>
      </c>
      <c r="U185" s="37">
        <f t="shared" si="255"/>
        <v>180</v>
      </c>
      <c r="W185" s="16" t="s">
        <v>316</v>
      </c>
      <c r="X185" s="541">
        <f t="shared" si="256"/>
        <v>187</v>
      </c>
      <c r="Y185" s="541">
        <f t="shared" si="257"/>
        <v>169</v>
      </c>
      <c r="Z185" s="541">
        <f t="shared" si="258"/>
        <v>566</v>
      </c>
      <c r="AA185" s="541">
        <f t="shared" si="259"/>
        <v>548</v>
      </c>
      <c r="AB185" s="541">
        <f t="shared" si="260"/>
        <v>1761</v>
      </c>
      <c r="AC185" s="541">
        <f t="shared" si="261"/>
        <v>1870</v>
      </c>
      <c r="AD185" s="541">
        <f t="shared" si="262"/>
        <v>1993</v>
      </c>
      <c r="AE185" s="541">
        <f t="shared" si="263"/>
        <v>1819</v>
      </c>
      <c r="AF185" s="541">
        <f t="shared" si="264"/>
        <v>1364</v>
      </c>
      <c r="AG185" s="541">
        <f t="shared" si="265"/>
        <v>1267</v>
      </c>
      <c r="AH185" s="541">
        <f t="shared" si="266"/>
        <v>1037</v>
      </c>
      <c r="AI185" s="541">
        <f t="shared" si="267"/>
        <v>1029</v>
      </c>
      <c r="AJ185" s="541">
        <f t="shared" si="268"/>
        <v>676</v>
      </c>
      <c r="AK185" s="541">
        <f t="shared" si="269"/>
        <v>627</v>
      </c>
      <c r="AL185" s="541">
        <f t="shared" si="270"/>
        <v>461</v>
      </c>
      <c r="AM185" s="541">
        <f t="shared" si="271"/>
        <v>476</v>
      </c>
      <c r="AN185" s="541">
        <f t="shared" si="272"/>
        <v>259</v>
      </c>
      <c r="AO185" s="541">
        <f t="shared" si="273"/>
        <v>411</v>
      </c>
      <c r="AP185" s="541">
        <f t="shared" si="274"/>
        <v>88</v>
      </c>
      <c r="AQ185" s="541">
        <f t="shared" si="275"/>
        <v>249</v>
      </c>
      <c r="AR185" s="541">
        <f t="shared" si="276"/>
        <v>5</v>
      </c>
      <c r="AT185" s="16" t="s">
        <v>316</v>
      </c>
      <c r="AU185" s="13">
        <v>16</v>
      </c>
      <c r="AV185" s="13">
        <v>20</v>
      </c>
      <c r="AW185" s="13">
        <v>8</v>
      </c>
      <c r="AX185" s="13">
        <v>21</v>
      </c>
      <c r="AY185" s="13">
        <v>9</v>
      </c>
      <c r="AZ185" s="13">
        <v>21</v>
      </c>
      <c r="BA185" s="13">
        <v>15</v>
      </c>
      <c r="BB185" s="13">
        <v>17</v>
      </c>
      <c r="BC185" s="13">
        <v>25</v>
      </c>
      <c r="BD185" s="13">
        <v>17</v>
      </c>
      <c r="BE185" s="13">
        <v>16</v>
      </c>
      <c r="BF185" s="13">
        <v>17</v>
      </c>
      <c r="BG185" s="13">
        <v>24</v>
      </c>
      <c r="BH185" s="13">
        <v>16</v>
      </c>
      <c r="BI185" s="13">
        <v>41</v>
      </c>
      <c r="BJ185" s="13">
        <v>46</v>
      </c>
      <c r="BK185" s="13">
        <v>66</v>
      </c>
      <c r="BL185" s="13">
        <v>85</v>
      </c>
      <c r="BM185" s="13">
        <v>110</v>
      </c>
      <c r="BN185" s="13">
        <v>127</v>
      </c>
      <c r="BO185" s="13">
        <v>141</v>
      </c>
      <c r="BP185" s="13">
        <v>144</v>
      </c>
      <c r="BQ185" s="13">
        <v>174</v>
      </c>
      <c r="BR185" s="13">
        <v>176</v>
      </c>
      <c r="BS185" s="13">
        <v>174</v>
      </c>
      <c r="BT185" s="13">
        <v>189</v>
      </c>
      <c r="BU185" s="13">
        <v>202</v>
      </c>
      <c r="BV185" s="13">
        <v>210</v>
      </c>
      <c r="BW185" s="13">
        <v>236</v>
      </c>
      <c r="BX185" s="13">
        <v>224</v>
      </c>
      <c r="BY185" s="13">
        <v>207</v>
      </c>
      <c r="BZ185" s="13">
        <v>229</v>
      </c>
      <c r="CA185" s="13">
        <v>191</v>
      </c>
      <c r="CB185" s="13">
        <v>215</v>
      </c>
      <c r="CC185" s="13">
        <v>188</v>
      </c>
      <c r="CD185" s="13">
        <v>182</v>
      </c>
      <c r="CE185" s="13">
        <v>162</v>
      </c>
      <c r="CF185" s="13">
        <v>157</v>
      </c>
      <c r="CG185" s="13">
        <v>147</v>
      </c>
      <c r="CH185" s="13">
        <v>141</v>
      </c>
      <c r="CI185" s="13">
        <v>130</v>
      </c>
      <c r="CJ185" s="13">
        <v>126</v>
      </c>
      <c r="CK185" s="13">
        <v>133</v>
      </c>
      <c r="CL185" s="13">
        <v>137</v>
      </c>
      <c r="CM185" s="13">
        <v>138</v>
      </c>
      <c r="CN185" s="13">
        <v>127</v>
      </c>
      <c r="CO185" s="13">
        <v>102</v>
      </c>
      <c r="CP185" s="13">
        <v>126</v>
      </c>
      <c r="CQ185" s="13">
        <v>136</v>
      </c>
      <c r="CR185" s="13">
        <v>112</v>
      </c>
      <c r="CS185" s="13">
        <v>126</v>
      </c>
      <c r="CT185" s="13">
        <v>92</v>
      </c>
      <c r="CU185" s="13">
        <v>125</v>
      </c>
      <c r="CV185" s="13">
        <v>119</v>
      </c>
      <c r="CW185" s="13">
        <v>98</v>
      </c>
      <c r="CX185" s="13">
        <v>103</v>
      </c>
      <c r="CY185" s="13">
        <v>104</v>
      </c>
      <c r="CZ185" s="13">
        <v>87</v>
      </c>
      <c r="DA185" s="13">
        <v>87</v>
      </c>
      <c r="DB185" s="13">
        <v>88</v>
      </c>
      <c r="DC185" s="13">
        <v>66</v>
      </c>
      <c r="DD185" s="13">
        <v>75</v>
      </c>
      <c r="DE185" s="13">
        <v>66</v>
      </c>
      <c r="DF185" s="13">
        <v>54</v>
      </c>
      <c r="DG185" s="13">
        <v>58</v>
      </c>
      <c r="DH185" s="13">
        <v>63</v>
      </c>
      <c r="DI185" s="13">
        <v>61</v>
      </c>
      <c r="DJ185" s="13">
        <v>69</v>
      </c>
      <c r="DK185" s="13">
        <v>53</v>
      </c>
      <c r="DL185" s="13">
        <v>62</v>
      </c>
      <c r="DM185" s="13">
        <v>52</v>
      </c>
      <c r="DN185" s="13">
        <v>66</v>
      </c>
      <c r="DO185" s="13">
        <v>40</v>
      </c>
      <c r="DP185" s="13">
        <v>47</v>
      </c>
      <c r="DQ185" s="13">
        <v>39</v>
      </c>
      <c r="DR185" s="13">
        <v>55</v>
      </c>
      <c r="DS185" s="13">
        <v>41</v>
      </c>
      <c r="DT185" s="13">
        <v>45</v>
      </c>
      <c r="DU185" s="13">
        <v>45</v>
      </c>
      <c r="DV185" s="13">
        <v>46</v>
      </c>
      <c r="DW185" s="13">
        <v>40</v>
      </c>
      <c r="DX185" s="13">
        <v>42</v>
      </c>
      <c r="DY185" s="13">
        <v>42</v>
      </c>
      <c r="DZ185" s="13">
        <v>43</v>
      </c>
      <c r="EA185" s="13">
        <v>37</v>
      </c>
      <c r="EB185" s="13">
        <v>40</v>
      </c>
      <c r="EC185" s="13">
        <v>32</v>
      </c>
      <c r="ED185" s="13">
        <v>37</v>
      </c>
      <c r="EE185" s="13">
        <v>46</v>
      </c>
      <c r="EF185" s="13">
        <v>52</v>
      </c>
      <c r="EG185" s="13">
        <v>53</v>
      </c>
      <c r="EH185" s="13">
        <v>31</v>
      </c>
      <c r="EI185" s="13">
        <v>32</v>
      </c>
      <c r="EJ185" s="13">
        <v>38</v>
      </c>
      <c r="EK185" s="13">
        <v>33</v>
      </c>
      <c r="EL185" s="13">
        <v>19</v>
      </c>
      <c r="EM185" s="13">
        <v>10</v>
      </c>
      <c r="EN185" s="13">
        <v>8</v>
      </c>
      <c r="EO185" s="13">
        <v>10</v>
      </c>
      <c r="EP185" s="13">
        <v>4</v>
      </c>
      <c r="EQ185" s="13">
        <v>5</v>
      </c>
      <c r="ER185" s="13">
        <v>3</v>
      </c>
      <c r="ES185" s="13">
        <v>2</v>
      </c>
      <c r="ET185" s="13"/>
      <c r="EU185" s="13">
        <v>1</v>
      </c>
      <c r="EV185" s="13"/>
      <c r="EW185" s="13"/>
      <c r="EX185" s="13"/>
      <c r="EY185" s="13"/>
      <c r="EZ185" s="13"/>
      <c r="FA185" s="13"/>
      <c r="FB185" s="13">
        <v>1</v>
      </c>
      <c r="FC185" s="57">
        <v>8466</v>
      </c>
      <c r="FD185" s="13">
        <v>13</v>
      </c>
      <c r="FE185" s="13">
        <v>27</v>
      </c>
      <c r="FF185" s="13">
        <v>17</v>
      </c>
      <c r="FG185" s="13">
        <v>13</v>
      </c>
      <c r="FH185" s="13">
        <v>17</v>
      </c>
      <c r="FI185" s="13">
        <v>20</v>
      </c>
      <c r="FJ185" s="13">
        <v>20</v>
      </c>
      <c r="FK185" s="13">
        <v>20</v>
      </c>
      <c r="FL185" s="13">
        <v>25</v>
      </c>
      <c r="FM185" s="13">
        <v>15</v>
      </c>
      <c r="FN185" s="13">
        <v>25</v>
      </c>
      <c r="FO185" s="13">
        <v>19</v>
      </c>
      <c r="FP185" s="13">
        <v>38</v>
      </c>
      <c r="FQ185" s="13">
        <v>23</v>
      </c>
      <c r="FR185" s="13">
        <v>31</v>
      </c>
      <c r="FS185" s="13">
        <v>37</v>
      </c>
      <c r="FT185" s="13">
        <v>58</v>
      </c>
      <c r="FU185" s="13">
        <v>76</v>
      </c>
      <c r="FV185" s="13">
        <v>132</v>
      </c>
      <c r="FW185" s="13">
        <v>127</v>
      </c>
      <c r="FX185" s="13">
        <v>131</v>
      </c>
      <c r="FY185" s="13">
        <v>144</v>
      </c>
      <c r="FZ185" s="13">
        <v>142</v>
      </c>
      <c r="GA185" s="13">
        <v>167</v>
      </c>
      <c r="GB185" s="13">
        <v>178</v>
      </c>
      <c r="GC185" s="13">
        <v>206</v>
      </c>
      <c r="GD185" s="13">
        <v>187</v>
      </c>
      <c r="GE185" s="13">
        <v>188</v>
      </c>
      <c r="GF185" s="13">
        <v>183</v>
      </c>
      <c r="GG185" s="13">
        <v>235</v>
      </c>
      <c r="GH185" s="13">
        <v>212</v>
      </c>
      <c r="GI185" s="13">
        <v>248</v>
      </c>
      <c r="GJ185" s="13">
        <v>211</v>
      </c>
      <c r="GK185" s="13">
        <v>216</v>
      </c>
      <c r="GL185" s="13">
        <v>192</v>
      </c>
      <c r="GM185" s="13">
        <v>213</v>
      </c>
      <c r="GN185" s="13">
        <v>184</v>
      </c>
      <c r="GO185" s="13">
        <v>182</v>
      </c>
      <c r="GP185" s="13">
        <v>168</v>
      </c>
      <c r="GQ185" s="13">
        <v>167</v>
      </c>
      <c r="GR185" s="13">
        <v>179</v>
      </c>
      <c r="GS185" s="13">
        <v>146</v>
      </c>
      <c r="GT185" s="13">
        <v>135</v>
      </c>
      <c r="GU185" s="13">
        <v>140</v>
      </c>
      <c r="GV185" s="13">
        <v>142</v>
      </c>
      <c r="GW185" s="13">
        <v>128</v>
      </c>
      <c r="GX185" s="13">
        <v>121</v>
      </c>
      <c r="GY185" s="13">
        <v>132</v>
      </c>
      <c r="GZ185" s="13">
        <v>109</v>
      </c>
      <c r="HA185" s="13">
        <v>132</v>
      </c>
      <c r="HB185" s="13">
        <v>110</v>
      </c>
      <c r="HC185" s="13">
        <v>104</v>
      </c>
      <c r="HD185" s="13">
        <v>115</v>
      </c>
      <c r="HE185" s="13">
        <v>119</v>
      </c>
      <c r="HF185" s="13">
        <v>104</v>
      </c>
      <c r="HG185" s="13">
        <v>95</v>
      </c>
      <c r="HH185" s="13">
        <v>108</v>
      </c>
      <c r="HI185" s="13">
        <v>98</v>
      </c>
      <c r="HJ185" s="13">
        <v>91</v>
      </c>
      <c r="HK185" s="13">
        <v>93</v>
      </c>
      <c r="HL185" s="13">
        <v>99</v>
      </c>
      <c r="HM185" s="13">
        <v>89</v>
      </c>
      <c r="HN185" s="13">
        <v>79</v>
      </c>
      <c r="HO185" s="13">
        <v>62</v>
      </c>
      <c r="HP185" s="13">
        <v>55</v>
      </c>
      <c r="HQ185" s="13">
        <v>70</v>
      </c>
      <c r="HR185" s="13">
        <v>51</v>
      </c>
      <c r="HS185" s="13">
        <v>60</v>
      </c>
      <c r="HT185" s="13">
        <v>53</v>
      </c>
      <c r="HU185" s="13">
        <v>58</v>
      </c>
      <c r="HV185" s="13">
        <v>48</v>
      </c>
      <c r="HW185" s="13">
        <v>54</v>
      </c>
      <c r="HX185" s="13">
        <v>48</v>
      </c>
      <c r="HY185" s="13">
        <v>51</v>
      </c>
      <c r="HZ185" s="13">
        <v>44</v>
      </c>
      <c r="IA185" s="13">
        <v>56</v>
      </c>
      <c r="IB185" s="13">
        <v>33</v>
      </c>
      <c r="IC185" s="13">
        <v>46</v>
      </c>
      <c r="ID185" s="13">
        <v>37</v>
      </c>
      <c r="IE185" s="13">
        <v>44</v>
      </c>
      <c r="IF185" s="13">
        <v>38</v>
      </c>
      <c r="IG185" s="13">
        <v>32</v>
      </c>
      <c r="IH185" s="13">
        <v>12</v>
      </c>
      <c r="II185" s="13">
        <v>27</v>
      </c>
      <c r="IJ185" s="13">
        <v>33</v>
      </c>
      <c r="IK185" s="13">
        <v>29</v>
      </c>
      <c r="IL185" s="13">
        <v>23</v>
      </c>
      <c r="IM185" s="13">
        <v>27</v>
      </c>
      <c r="IN185" s="13">
        <v>22</v>
      </c>
      <c r="IO185" s="13">
        <v>16</v>
      </c>
      <c r="IP185" s="13">
        <v>15</v>
      </c>
      <c r="IQ185" s="13">
        <v>16</v>
      </c>
      <c r="IR185" s="13">
        <v>17</v>
      </c>
      <c r="IS185" s="13">
        <v>7</v>
      </c>
      <c r="IT185" s="13">
        <v>7</v>
      </c>
      <c r="IU185" s="13">
        <v>7</v>
      </c>
      <c r="IV185" s="13">
        <v>9</v>
      </c>
      <c r="IW185" s="13">
        <v>4</v>
      </c>
      <c r="IX185" s="13"/>
      <c r="IY185" s="13">
        <v>1</v>
      </c>
      <c r="IZ185" s="13">
        <v>4</v>
      </c>
      <c r="JA185" s="13"/>
      <c r="JB185" s="13"/>
      <c r="JC185" s="13"/>
      <c r="JD185" s="13"/>
      <c r="JE185" s="13">
        <v>1</v>
      </c>
      <c r="JF185" s="13"/>
      <c r="JG185" s="13"/>
      <c r="JH185" s="13">
        <v>4</v>
      </c>
      <c r="JI185" s="57">
        <v>8396</v>
      </c>
      <c r="JJ185" s="13">
        <v>16862</v>
      </c>
    </row>
    <row r="186" spans="1:270">
      <c r="W186" s="16" t="s">
        <v>317</v>
      </c>
      <c r="X186" s="541">
        <f t="shared" si="256"/>
        <v>233</v>
      </c>
      <c r="Y186" s="541">
        <f t="shared" si="257"/>
        <v>221</v>
      </c>
      <c r="Z186" s="541">
        <f t="shared" si="258"/>
        <v>424</v>
      </c>
      <c r="AA186" s="541">
        <f t="shared" si="259"/>
        <v>448</v>
      </c>
      <c r="AB186" s="541">
        <f t="shared" si="260"/>
        <v>1125</v>
      </c>
      <c r="AC186" s="541">
        <f t="shared" si="261"/>
        <v>1230</v>
      </c>
      <c r="AD186" s="541">
        <f t="shared" si="262"/>
        <v>1411</v>
      </c>
      <c r="AE186" s="541">
        <f t="shared" si="263"/>
        <v>1401</v>
      </c>
      <c r="AF186" s="541">
        <f t="shared" si="264"/>
        <v>1133</v>
      </c>
      <c r="AG186" s="541">
        <f t="shared" si="265"/>
        <v>1101</v>
      </c>
      <c r="AH186" s="541">
        <f t="shared" si="266"/>
        <v>835</v>
      </c>
      <c r="AI186" s="541">
        <f t="shared" si="267"/>
        <v>792</v>
      </c>
      <c r="AJ186" s="541">
        <f t="shared" si="268"/>
        <v>560</v>
      </c>
      <c r="AK186" s="541">
        <f t="shared" si="269"/>
        <v>499</v>
      </c>
      <c r="AL186" s="541">
        <f t="shared" si="270"/>
        <v>301</v>
      </c>
      <c r="AM186" s="541">
        <f t="shared" si="271"/>
        <v>305</v>
      </c>
      <c r="AN186" s="541">
        <f t="shared" si="272"/>
        <v>142</v>
      </c>
      <c r="AO186" s="541">
        <f t="shared" si="273"/>
        <v>295</v>
      </c>
      <c r="AP186" s="541">
        <f t="shared" si="274"/>
        <v>53</v>
      </c>
      <c r="AQ186" s="541">
        <f t="shared" si="275"/>
        <v>180</v>
      </c>
      <c r="AR186" s="541">
        <f t="shared" si="276"/>
        <v>2</v>
      </c>
      <c r="AT186" s="16" t="s">
        <v>317</v>
      </c>
      <c r="AU186" s="13">
        <v>8</v>
      </c>
      <c r="AV186" s="13">
        <v>26</v>
      </c>
      <c r="AW186" s="13">
        <v>24</v>
      </c>
      <c r="AX186" s="13">
        <v>21</v>
      </c>
      <c r="AY186" s="13">
        <v>15</v>
      </c>
      <c r="AZ186" s="13">
        <v>21</v>
      </c>
      <c r="BA186" s="13">
        <v>28</v>
      </c>
      <c r="BB186" s="13">
        <v>26</v>
      </c>
      <c r="BC186" s="13">
        <v>26</v>
      </c>
      <c r="BD186" s="13">
        <v>26</v>
      </c>
      <c r="BE186" s="13">
        <v>30</v>
      </c>
      <c r="BF186" s="13">
        <v>29</v>
      </c>
      <c r="BG186" s="13">
        <v>20</v>
      </c>
      <c r="BH186" s="13">
        <v>39</v>
      </c>
      <c r="BI186" s="13">
        <v>36</v>
      </c>
      <c r="BJ186" s="13">
        <v>48</v>
      </c>
      <c r="BK186" s="13">
        <v>52</v>
      </c>
      <c r="BL186" s="13">
        <v>53</v>
      </c>
      <c r="BM186" s="13">
        <v>74</v>
      </c>
      <c r="BN186" s="13">
        <v>67</v>
      </c>
      <c r="BO186" s="13">
        <v>104</v>
      </c>
      <c r="BP186" s="13">
        <v>107</v>
      </c>
      <c r="BQ186" s="13">
        <v>99</v>
      </c>
      <c r="BR186" s="13">
        <v>97</v>
      </c>
      <c r="BS186" s="13">
        <v>121</v>
      </c>
      <c r="BT186" s="13">
        <v>116</v>
      </c>
      <c r="BU186" s="13">
        <v>133</v>
      </c>
      <c r="BV186" s="13">
        <v>137</v>
      </c>
      <c r="BW186" s="13">
        <v>163</v>
      </c>
      <c r="BX186" s="13">
        <v>153</v>
      </c>
      <c r="BY186" s="13">
        <v>149</v>
      </c>
      <c r="BZ186" s="13">
        <v>156</v>
      </c>
      <c r="CA186" s="13">
        <v>158</v>
      </c>
      <c r="CB186" s="13">
        <v>140</v>
      </c>
      <c r="CC186" s="13">
        <v>151</v>
      </c>
      <c r="CD186" s="13">
        <v>119</v>
      </c>
      <c r="CE186" s="13">
        <v>126</v>
      </c>
      <c r="CF186" s="13">
        <v>129</v>
      </c>
      <c r="CG186" s="13">
        <v>128</v>
      </c>
      <c r="CH186" s="13">
        <v>145</v>
      </c>
      <c r="CI186" s="13">
        <v>102</v>
      </c>
      <c r="CJ186" s="13">
        <v>133</v>
      </c>
      <c r="CK186" s="13">
        <v>128</v>
      </c>
      <c r="CL186" s="13">
        <v>125</v>
      </c>
      <c r="CM186" s="13">
        <v>105</v>
      </c>
      <c r="CN186" s="13">
        <v>103</v>
      </c>
      <c r="CO186" s="13">
        <v>100</v>
      </c>
      <c r="CP186" s="13">
        <v>97</v>
      </c>
      <c r="CQ186" s="13">
        <v>104</v>
      </c>
      <c r="CR186" s="13">
        <v>104</v>
      </c>
      <c r="CS186" s="13">
        <v>100</v>
      </c>
      <c r="CT186" s="13">
        <v>91</v>
      </c>
      <c r="CU186" s="13">
        <v>83</v>
      </c>
      <c r="CV186" s="13">
        <v>88</v>
      </c>
      <c r="CW186" s="13">
        <v>89</v>
      </c>
      <c r="CX186" s="13">
        <v>91</v>
      </c>
      <c r="CY186" s="13">
        <v>73</v>
      </c>
      <c r="CZ186" s="13">
        <v>64</v>
      </c>
      <c r="DA186" s="13">
        <v>70</v>
      </c>
      <c r="DB186" s="13">
        <v>43</v>
      </c>
      <c r="DC186" s="13">
        <v>75</v>
      </c>
      <c r="DD186" s="13">
        <v>71</v>
      </c>
      <c r="DE186" s="13">
        <v>39</v>
      </c>
      <c r="DF186" s="13">
        <v>59</v>
      </c>
      <c r="DG186" s="13">
        <v>48</v>
      </c>
      <c r="DH186" s="13">
        <v>40</v>
      </c>
      <c r="DI186" s="13">
        <v>50</v>
      </c>
      <c r="DJ186" s="13">
        <v>41</v>
      </c>
      <c r="DK186" s="13">
        <v>42</v>
      </c>
      <c r="DL186" s="13">
        <v>34</v>
      </c>
      <c r="DM186" s="13">
        <v>41</v>
      </c>
      <c r="DN186" s="13">
        <v>28</v>
      </c>
      <c r="DO186" s="13">
        <v>31</v>
      </c>
      <c r="DP186" s="13">
        <v>22</v>
      </c>
      <c r="DQ186" s="13">
        <v>31</v>
      </c>
      <c r="DR186" s="13">
        <v>37</v>
      </c>
      <c r="DS186" s="13">
        <v>20</v>
      </c>
      <c r="DT186" s="13">
        <v>27</v>
      </c>
      <c r="DU186" s="13">
        <v>41</v>
      </c>
      <c r="DV186" s="13">
        <v>27</v>
      </c>
      <c r="DW186" s="13">
        <v>33</v>
      </c>
      <c r="DX186" s="13">
        <v>25</v>
      </c>
      <c r="DY186" s="13">
        <v>23</v>
      </c>
      <c r="DZ186" s="13">
        <v>36</v>
      </c>
      <c r="EA186" s="13">
        <v>34</v>
      </c>
      <c r="EB186" s="13">
        <v>17</v>
      </c>
      <c r="EC186" s="13">
        <v>28</v>
      </c>
      <c r="ED186" s="13">
        <v>30</v>
      </c>
      <c r="EE186" s="13">
        <v>27</v>
      </c>
      <c r="EF186" s="13">
        <v>42</v>
      </c>
      <c r="EG186" s="13">
        <v>26</v>
      </c>
      <c r="EH186" s="13">
        <v>25</v>
      </c>
      <c r="EI186" s="13">
        <v>33</v>
      </c>
      <c r="EJ186" s="13">
        <v>27</v>
      </c>
      <c r="EK186" s="13">
        <v>16</v>
      </c>
      <c r="EL186" s="13">
        <v>7</v>
      </c>
      <c r="EM186" s="13">
        <v>17</v>
      </c>
      <c r="EN186" s="13">
        <v>9</v>
      </c>
      <c r="EO186" s="13">
        <v>8</v>
      </c>
      <c r="EP186" s="13">
        <v>6</v>
      </c>
      <c r="EQ186" s="13">
        <v>2</v>
      </c>
      <c r="ER186" s="13">
        <v>3</v>
      </c>
      <c r="ES186" s="13"/>
      <c r="ET186" s="13">
        <v>1</v>
      </c>
      <c r="EU186" s="13"/>
      <c r="EV186" s="13"/>
      <c r="EW186" s="13"/>
      <c r="EX186" s="13"/>
      <c r="EY186" s="13"/>
      <c r="EZ186" s="13"/>
      <c r="FA186" s="13"/>
      <c r="FB186" s="13"/>
      <c r="FC186" s="57">
        <v>6472</v>
      </c>
      <c r="FD186" s="13">
        <v>14</v>
      </c>
      <c r="FE186" s="13">
        <v>36</v>
      </c>
      <c r="FF186" s="13">
        <v>18</v>
      </c>
      <c r="FG186" s="13">
        <v>15</v>
      </c>
      <c r="FH186" s="13">
        <v>15</v>
      </c>
      <c r="FI186" s="13">
        <v>22</v>
      </c>
      <c r="FJ186" s="13">
        <v>32</v>
      </c>
      <c r="FK186" s="13">
        <v>25</v>
      </c>
      <c r="FL186" s="13">
        <v>31</v>
      </c>
      <c r="FM186" s="13">
        <v>25</v>
      </c>
      <c r="FN186" s="13">
        <v>26</v>
      </c>
      <c r="FO186" s="13">
        <v>30</v>
      </c>
      <c r="FP186" s="13">
        <v>38</v>
      </c>
      <c r="FQ186" s="13">
        <v>21</v>
      </c>
      <c r="FR186" s="13">
        <v>43</v>
      </c>
      <c r="FS186" s="13">
        <v>39</v>
      </c>
      <c r="FT186" s="13">
        <v>44</v>
      </c>
      <c r="FU186" s="13">
        <v>40</v>
      </c>
      <c r="FV186" s="13">
        <v>60</v>
      </c>
      <c r="FW186" s="13">
        <v>83</v>
      </c>
      <c r="FX186" s="13">
        <v>93</v>
      </c>
      <c r="FY186" s="13">
        <v>93</v>
      </c>
      <c r="FZ186" s="13">
        <v>93</v>
      </c>
      <c r="GA186" s="13">
        <v>96</v>
      </c>
      <c r="GB186" s="13">
        <v>103</v>
      </c>
      <c r="GC186" s="13">
        <v>112</v>
      </c>
      <c r="GD186" s="13">
        <v>108</v>
      </c>
      <c r="GE186" s="13">
        <v>143</v>
      </c>
      <c r="GF186" s="13">
        <v>135</v>
      </c>
      <c r="GG186" s="13">
        <v>149</v>
      </c>
      <c r="GH186" s="13">
        <v>155</v>
      </c>
      <c r="GI186" s="13">
        <v>149</v>
      </c>
      <c r="GJ186" s="13">
        <v>145</v>
      </c>
      <c r="GK186" s="13">
        <v>150</v>
      </c>
      <c r="GL186" s="13">
        <v>158</v>
      </c>
      <c r="GM186" s="13">
        <v>141</v>
      </c>
      <c r="GN186" s="13">
        <v>135</v>
      </c>
      <c r="GO186" s="13">
        <v>131</v>
      </c>
      <c r="GP186" s="13">
        <v>119</v>
      </c>
      <c r="GQ186" s="13">
        <v>128</v>
      </c>
      <c r="GR186" s="13">
        <v>128</v>
      </c>
      <c r="GS186" s="13">
        <v>125</v>
      </c>
      <c r="GT186" s="13">
        <v>113</v>
      </c>
      <c r="GU186" s="13">
        <v>134</v>
      </c>
      <c r="GV186" s="13">
        <v>103</v>
      </c>
      <c r="GW186" s="13">
        <v>105</v>
      </c>
      <c r="GX186" s="13">
        <v>113</v>
      </c>
      <c r="GY186" s="13">
        <v>103</v>
      </c>
      <c r="GZ186" s="13">
        <v>107</v>
      </c>
      <c r="HA186" s="13">
        <v>102</v>
      </c>
      <c r="HB186" s="13">
        <v>110</v>
      </c>
      <c r="HC186" s="13">
        <v>100</v>
      </c>
      <c r="HD186" s="13">
        <v>101</v>
      </c>
      <c r="HE186" s="13">
        <v>83</v>
      </c>
      <c r="HF186" s="13">
        <v>93</v>
      </c>
      <c r="HG186" s="13">
        <v>78</v>
      </c>
      <c r="HH186" s="13">
        <v>72</v>
      </c>
      <c r="HI186" s="13">
        <v>69</v>
      </c>
      <c r="HJ186" s="13">
        <v>62</v>
      </c>
      <c r="HK186" s="13">
        <v>67</v>
      </c>
      <c r="HL186" s="13">
        <v>72</v>
      </c>
      <c r="HM186" s="13">
        <v>73</v>
      </c>
      <c r="HN186" s="13">
        <v>59</v>
      </c>
      <c r="HO186" s="13">
        <v>59</v>
      </c>
      <c r="HP186" s="13">
        <v>57</v>
      </c>
      <c r="HQ186" s="13">
        <v>47</v>
      </c>
      <c r="HR186" s="13">
        <v>64</v>
      </c>
      <c r="HS186" s="13">
        <v>45</v>
      </c>
      <c r="HT186" s="13">
        <v>43</v>
      </c>
      <c r="HU186" s="13">
        <v>41</v>
      </c>
      <c r="HV186" s="13">
        <v>35</v>
      </c>
      <c r="HW186" s="13">
        <v>43</v>
      </c>
      <c r="HX186" s="13">
        <v>35</v>
      </c>
      <c r="HY186" s="13">
        <v>44</v>
      </c>
      <c r="HZ186" s="13">
        <v>22</v>
      </c>
      <c r="IA186" s="13">
        <v>28</v>
      </c>
      <c r="IB186" s="13">
        <v>25</v>
      </c>
      <c r="IC186" s="13">
        <v>22</v>
      </c>
      <c r="ID186" s="13">
        <v>27</v>
      </c>
      <c r="IE186" s="13">
        <v>20</v>
      </c>
      <c r="IF186" s="13">
        <v>18</v>
      </c>
      <c r="IG186" s="13">
        <v>19</v>
      </c>
      <c r="IH186" s="13">
        <v>15</v>
      </c>
      <c r="II186" s="13">
        <v>19</v>
      </c>
      <c r="IJ186" s="13">
        <v>13</v>
      </c>
      <c r="IK186" s="13">
        <v>23</v>
      </c>
      <c r="IL186" s="13">
        <v>14</v>
      </c>
      <c r="IM186" s="13">
        <v>1</v>
      </c>
      <c r="IN186" s="13">
        <v>11</v>
      </c>
      <c r="IO186" s="13">
        <v>9</v>
      </c>
      <c r="IP186" s="13">
        <v>8</v>
      </c>
      <c r="IQ186" s="13">
        <v>16</v>
      </c>
      <c r="IR186" s="13">
        <v>6</v>
      </c>
      <c r="IS186" s="13">
        <v>6</v>
      </c>
      <c r="IT186" s="13">
        <v>3</v>
      </c>
      <c r="IU186" s="13">
        <v>5</v>
      </c>
      <c r="IV186" s="13">
        <v>2</v>
      </c>
      <c r="IW186" s="13">
        <v>2</v>
      </c>
      <c r="IX186" s="13">
        <v>1</v>
      </c>
      <c r="IY186" s="13">
        <v>2</v>
      </c>
      <c r="IZ186" s="13">
        <v>1</v>
      </c>
      <c r="JA186" s="13"/>
      <c r="JB186" s="13"/>
      <c r="JC186" s="13">
        <v>1</v>
      </c>
      <c r="JD186" s="13"/>
      <c r="JE186" s="13"/>
      <c r="JF186" s="13"/>
      <c r="JG186" s="13"/>
      <c r="JH186" s="13">
        <v>2</v>
      </c>
      <c r="JI186" s="57">
        <v>6219</v>
      </c>
      <c r="JJ186" s="13">
        <v>12691</v>
      </c>
    </row>
    <row r="187" spans="1:270" ht="13.8" thickBot="1">
      <c r="A187" s="316" t="s">
        <v>291</v>
      </c>
      <c r="B187" s="37">
        <f t="shared" ref="B187:U187" si="277">+X179</f>
        <v>4473</v>
      </c>
      <c r="C187" s="37">
        <f t="shared" si="277"/>
        <v>4233</v>
      </c>
      <c r="D187" s="37">
        <f t="shared" si="277"/>
        <v>8105</v>
      </c>
      <c r="E187" s="37">
        <f t="shared" si="277"/>
        <v>8368</v>
      </c>
      <c r="F187" s="37">
        <f t="shared" si="277"/>
        <v>22019</v>
      </c>
      <c r="G187" s="37">
        <f t="shared" si="277"/>
        <v>22722</v>
      </c>
      <c r="H187" s="37">
        <f t="shared" si="277"/>
        <v>24048</v>
      </c>
      <c r="I187" s="37">
        <f t="shared" si="277"/>
        <v>22974</v>
      </c>
      <c r="J187" s="37">
        <f t="shared" si="277"/>
        <v>18681</v>
      </c>
      <c r="K187" s="37">
        <f t="shared" si="277"/>
        <v>18013</v>
      </c>
      <c r="L187" s="37">
        <f t="shared" si="277"/>
        <v>14302</v>
      </c>
      <c r="M187" s="37">
        <f t="shared" si="277"/>
        <v>13693</v>
      </c>
      <c r="N187" s="37">
        <f t="shared" si="277"/>
        <v>9414</v>
      </c>
      <c r="O187" s="37">
        <f t="shared" si="277"/>
        <v>8141</v>
      </c>
      <c r="P187" s="37">
        <f t="shared" si="277"/>
        <v>5247</v>
      </c>
      <c r="Q187" s="37">
        <f t="shared" si="277"/>
        <v>5386</v>
      </c>
      <c r="R187" s="37">
        <f t="shared" si="277"/>
        <v>2816</v>
      </c>
      <c r="S187" s="37">
        <f t="shared" si="277"/>
        <v>4883</v>
      </c>
      <c r="T187" s="37">
        <f t="shared" si="277"/>
        <v>831</v>
      </c>
      <c r="U187" s="37">
        <f t="shared" si="277"/>
        <v>2939</v>
      </c>
      <c r="W187" s="16" t="s">
        <v>318</v>
      </c>
      <c r="X187" s="541">
        <f t="shared" si="256"/>
        <v>129</v>
      </c>
      <c r="Y187" s="541">
        <f t="shared" si="257"/>
        <v>106</v>
      </c>
      <c r="Z187" s="541">
        <f t="shared" si="258"/>
        <v>392</v>
      </c>
      <c r="AA187" s="541">
        <f t="shared" si="259"/>
        <v>438</v>
      </c>
      <c r="AB187" s="541">
        <f t="shared" si="260"/>
        <v>1325</v>
      </c>
      <c r="AC187" s="541">
        <f t="shared" si="261"/>
        <v>1504</v>
      </c>
      <c r="AD187" s="541">
        <f t="shared" si="262"/>
        <v>1224</v>
      </c>
      <c r="AE187" s="541">
        <f t="shared" si="263"/>
        <v>1231</v>
      </c>
      <c r="AF187" s="541">
        <f t="shared" si="264"/>
        <v>794</v>
      </c>
      <c r="AG187" s="541">
        <f t="shared" si="265"/>
        <v>804</v>
      </c>
      <c r="AH187" s="541">
        <f t="shared" si="266"/>
        <v>645</v>
      </c>
      <c r="AI187" s="541">
        <f t="shared" si="267"/>
        <v>697</v>
      </c>
      <c r="AJ187" s="541">
        <f t="shared" si="268"/>
        <v>481</v>
      </c>
      <c r="AK187" s="541">
        <f t="shared" si="269"/>
        <v>470</v>
      </c>
      <c r="AL187" s="541">
        <f t="shared" si="270"/>
        <v>350</v>
      </c>
      <c r="AM187" s="541">
        <f t="shared" si="271"/>
        <v>338</v>
      </c>
      <c r="AN187" s="541">
        <f t="shared" si="272"/>
        <v>204</v>
      </c>
      <c r="AO187" s="541">
        <f t="shared" si="273"/>
        <v>326</v>
      </c>
      <c r="AP187" s="541">
        <f t="shared" si="274"/>
        <v>66</v>
      </c>
      <c r="AQ187" s="541">
        <f t="shared" si="275"/>
        <v>202</v>
      </c>
      <c r="AR187" s="541">
        <f t="shared" si="276"/>
        <v>2</v>
      </c>
      <c r="AT187" s="16" t="s">
        <v>318</v>
      </c>
      <c r="AU187" s="13">
        <v>5</v>
      </c>
      <c r="AV187" s="13">
        <v>18</v>
      </c>
      <c r="AW187" s="13">
        <v>12</v>
      </c>
      <c r="AX187" s="13">
        <v>9</v>
      </c>
      <c r="AY187" s="13">
        <v>7</v>
      </c>
      <c r="AZ187" s="13">
        <v>10</v>
      </c>
      <c r="BA187" s="13">
        <v>10</v>
      </c>
      <c r="BB187" s="13">
        <v>8</v>
      </c>
      <c r="BC187" s="13">
        <v>9</v>
      </c>
      <c r="BD187" s="13">
        <v>18</v>
      </c>
      <c r="BE187" s="13">
        <v>15</v>
      </c>
      <c r="BF187" s="13">
        <v>15</v>
      </c>
      <c r="BG187" s="13">
        <v>25</v>
      </c>
      <c r="BH187" s="13">
        <v>16</v>
      </c>
      <c r="BI187" s="13">
        <v>22</v>
      </c>
      <c r="BJ187" s="13">
        <v>45</v>
      </c>
      <c r="BK187" s="13">
        <v>58</v>
      </c>
      <c r="BL187" s="13">
        <v>68</v>
      </c>
      <c r="BM187" s="13">
        <v>86</v>
      </c>
      <c r="BN187" s="13">
        <v>88</v>
      </c>
      <c r="BO187" s="13">
        <v>104</v>
      </c>
      <c r="BP187" s="13">
        <v>129</v>
      </c>
      <c r="BQ187" s="13">
        <v>132</v>
      </c>
      <c r="BR187" s="13">
        <v>125</v>
      </c>
      <c r="BS187" s="13">
        <v>144</v>
      </c>
      <c r="BT187" s="13">
        <v>182</v>
      </c>
      <c r="BU187" s="13">
        <v>185</v>
      </c>
      <c r="BV187" s="13">
        <v>173</v>
      </c>
      <c r="BW187" s="13">
        <v>169</v>
      </c>
      <c r="BX187" s="13">
        <v>161</v>
      </c>
      <c r="BY187" s="13">
        <v>189</v>
      </c>
      <c r="BZ187" s="13">
        <v>146</v>
      </c>
      <c r="CA187" s="13">
        <v>145</v>
      </c>
      <c r="CB187" s="13">
        <v>151</v>
      </c>
      <c r="CC187" s="13">
        <v>110</v>
      </c>
      <c r="CD187" s="13">
        <v>136</v>
      </c>
      <c r="CE187" s="13">
        <v>108</v>
      </c>
      <c r="CF187" s="13">
        <v>81</v>
      </c>
      <c r="CG187" s="13">
        <v>79</v>
      </c>
      <c r="CH187" s="13">
        <v>86</v>
      </c>
      <c r="CI187" s="13">
        <v>89</v>
      </c>
      <c r="CJ187" s="13">
        <v>67</v>
      </c>
      <c r="CK187" s="13">
        <v>89</v>
      </c>
      <c r="CL187" s="13">
        <v>96</v>
      </c>
      <c r="CM187" s="13">
        <v>75</v>
      </c>
      <c r="CN187" s="13">
        <v>76</v>
      </c>
      <c r="CO187" s="13">
        <v>85</v>
      </c>
      <c r="CP187" s="13">
        <v>76</v>
      </c>
      <c r="CQ187" s="13">
        <v>70</v>
      </c>
      <c r="CR187" s="13">
        <v>81</v>
      </c>
      <c r="CS187" s="13">
        <v>78</v>
      </c>
      <c r="CT187" s="13">
        <v>71</v>
      </c>
      <c r="CU187" s="13">
        <v>65</v>
      </c>
      <c r="CV187" s="13">
        <v>69</v>
      </c>
      <c r="CW187" s="13">
        <v>62</v>
      </c>
      <c r="CX187" s="13">
        <v>73</v>
      </c>
      <c r="CY187" s="13">
        <v>74</v>
      </c>
      <c r="CZ187" s="13">
        <v>67</v>
      </c>
      <c r="DA187" s="13">
        <v>75</v>
      </c>
      <c r="DB187" s="13">
        <v>63</v>
      </c>
      <c r="DC187" s="13">
        <v>63</v>
      </c>
      <c r="DD187" s="13">
        <v>56</v>
      </c>
      <c r="DE187" s="13">
        <v>42</v>
      </c>
      <c r="DF187" s="13">
        <v>53</v>
      </c>
      <c r="DG187" s="13">
        <v>41</v>
      </c>
      <c r="DH187" s="13">
        <v>53</v>
      </c>
      <c r="DI187" s="13">
        <v>44</v>
      </c>
      <c r="DJ187" s="13">
        <v>39</v>
      </c>
      <c r="DK187" s="13">
        <v>43</v>
      </c>
      <c r="DL187" s="13">
        <v>36</v>
      </c>
      <c r="DM187" s="13">
        <v>40</v>
      </c>
      <c r="DN187" s="13">
        <v>28</v>
      </c>
      <c r="DO187" s="13">
        <v>27</v>
      </c>
      <c r="DP187" s="13">
        <v>36</v>
      </c>
      <c r="DQ187" s="13">
        <v>37</v>
      </c>
      <c r="DR187" s="13">
        <v>36</v>
      </c>
      <c r="DS187" s="13">
        <v>30</v>
      </c>
      <c r="DT187" s="13">
        <v>45</v>
      </c>
      <c r="DU187" s="13">
        <v>34</v>
      </c>
      <c r="DV187" s="13">
        <v>25</v>
      </c>
      <c r="DW187" s="13">
        <v>34</v>
      </c>
      <c r="DX187" s="13">
        <v>30</v>
      </c>
      <c r="DY187" s="13">
        <v>28</v>
      </c>
      <c r="DZ187" s="13">
        <v>33</v>
      </c>
      <c r="EA187" s="13">
        <v>41</v>
      </c>
      <c r="EB187" s="13">
        <v>41</v>
      </c>
      <c r="EC187" s="13">
        <v>27</v>
      </c>
      <c r="ED187" s="13">
        <v>30</v>
      </c>
      <c r="EE187" s="13">
        <v>31</v>
      </c>
      <c r="EF187" s="13">
        <v>31</v>
      </c>
      <c r="EG187" s="13">
        <v>32</v>
      </c>
      <c r="EH187" s="13">
        <v>28</v>
      </c>
      <c r="EI187" s="13">
        <v>24</v>
      </c>
      <c r="EJ187" s="13">
        <v>27</v>
      </c>
      <c r="EK187" s="13">
        <v>10</v>
      </c>
      <c r="EL187" s="13">
        <v>15</v>
      </c>
      <c r="EM187" s="13">
        <v>22</v>
      </c>
      <c r="EN187" s="13">
        <v>15</v>
      </c>
      <c r="EO187" s="13">
        <v>9</v>
      </c>
      <c r="EP187" s="13">
        <v>9</v>
      </c>
      <c r="EQ187" s="13"/>
      <c r="ER187" s="13">
        <v>4</v>
      </c>
      <c r="ES187" s="13">
        <v>3</v>
      </c>
      <c r="ET187" s="13">
        <v>2</v>
      </c>
      <c r="EU187" s="13">
        <v>2</v>
      </c>
      <c r="EV187" s="13"/>
      <c r="EW187" s="13"/>
      <c r="EX187" s="13"/>
      <c r="EY187" s="13"/>
      <c r="EZ187" s="13"/>
      <c r="FA187" s="13"/>
      <c r="FB187" s="13"/>
      <c r="FC187" s="57">
        <v>6116</v>
      </c>
      <c r="FD187" s="13">
        <v>12</v>
      </c>
      <c r="FE187" s="13">
        <v>15</v>
      </c>
      <c r="FF187" s="13">
        <v>15</v>
      </c>
      <c r="FG187" s="13">
        <v>14</v>
      </c>
      <c r="FH187" s="13">
        <v>13</v>
      </c>
      <c r="FI187" s="13">
        <v>14</v>
      </c>
      <c r="FJ187" s="13">
        <v>11</v>
      </c>
      <c r="FK187" s="13">
        <v>5</v>
      </c>
      <c r="FL187" s="13">
        <v>22</v>
      </c>
      <c r="FM187" s="13">
        <v>8</v>
      </c>
      <c r="FN187" s="13">
        <v>14</v>
      </c>
      <c r="FO187" s="13">
        <v>15</v>
      </c>
      <c r="FP187" s="13">
        <v>13</v>
      </c>
      <c r="FQ187" s="13">
        <v>21</v>
      </c>
      <c r="FR187" s="13">
        <v>27</v>
      </c>
      <c r="FS187" s="13">
        <v>34</v>
      </c>
      <c r="FT187" s="13">
        <v>39</v>
      </c>
      <c r="FU187" s="13">
        <v>57</v>
      </c>
      <c r="FV187" s="13">
        <v>77</v>
      </c>
      <c r="FW187" s="13">
        <v>95</v>
      </c>
      <c r="FX187" s="13">
        <v>98</v>
      </c>
      <c r="FY187" s="13">
        <v>98</v>
      </c>
      <c r="FZ187" s="13">
        <v>96</v>
      </c>
      <c r="GA187" s="13">
        <v>115</v>
      </c>
      <c r="GB187" s="13">
        <v>148</v>
      </c>
      <c r="GC187" s="13">
        <v>133</v>
      </c>
      <c r="GD187" s="13">
        <v>162</v>
      </c>
      <c r="GE187" s="13">
        <v>150</v>
      </c>
      <c r="GF187" s="13">
        <v>170</v>
      </c>
      <c r="GG187" s="13">
        <v>155</v>
      </c>
      <c r="GH187" s="13">
        <v>147</v>
      </c>
      <c r="GI187" s="13">
        <v>152</v>
      </c>
      <c r="GJ187" s="13">
        <v>144</v>
      </c>
      <c r="GK187" s="13">
        <v>127</v>
      </c>
      <c r="GL187" s="13">
        <v>120</v>
      </c>
      <c r="GM187" s="13">
        <v>128</v>
      </c>
      <c r="GN187" s="13">
        <v>116</v>
      </c>
      <c r="GO187" s="13">
        <v>94</v>
      </c>
      <c r="GP187" s="13">
        <v>95</v>
      </c>
      <c r="GQ187" s="13">
        <v>101</v>
      </c>
      <c r="GR187" s="13">
        <v>84</v>
      </c>
      <c r="GS187" s="13">
        <v>91</v>
      </c>
      <c r="GT187" s="13">
        <v>80</v>
      </c>
      <c r="GU187" s="13">
        <v>73</v>
      </c>
      <c r="GV187" s="13">
        <v>84</v>
      </c>
      <c r="GW187" s="13">
        <v>83</v>
      </c>
      <c r="GX187" s="13">
        <v>82</v>
      </c>
      <c r="GY187" s="13">
        <v>86</v>
      </c>
      <c r="GZ187" s="13">
        <v>60</v>
      </c>
      <c r="HA187" s="13">
        <v>71</v>
      </c>
      <c r="HB187" s="13">
        <v>53</v>
      </c>
      <c r="HC187" s="13">
        <v>82</v>
      </c>
      <c r="HD187" s="13">
        <v>70</v>
      </c>
      <c r="HE187" s="13">
        <v>58</v>
      </c>
      <c r="HF187" s="13">
        <v>58</v>
      </c>
      <c r="HG187" s="13">
        <v>55</v>
      </c>
      <c r="HH187" s="13">
        <v>70</v>
      </c>
      <c r="HI187" s="13">
        <v>58</v>
      </c>
      <c r="HJ187" s="13">
        <v>69</v>
      </c>
      <c r="HK187" s="13">
        <v>72</v>
      </c>
      <c r="HL187" s="13">
        <v>58</v>
      </c>
      <c r="HM187" s="13">
        <v>55</v>
      </c>
      <c r="HN187" s="13">
        <v>51</v>
      </c>
      <c r="HO187" s="13">
        <v>50</v>
      </c>
      <c r="HP187" s="13">
        <v>44</v>
      </c>
      <c r="HQ187" s="13">
        <v>48</v>
      </c>
      <c r="HR187" s="13">
        <v>35</v>
      </c>
      <c r="HS187" s="13">
        <v>50</v>
      </c>
      <c r="HT187" s="13">
        <v>40</v>
      </c>
      <c r="HU187" s="13">
        <v>50</v>
      </c>
      <c r="HV187" s="13">
        <v>36</v>
      </c>
      <c r="HW187" s="13">
        <v>48</v>
      </c>
      <c r="HX187" s="13">
        <v>28</v>
      </c>
      <c r="HY187" s="13">
        <v>31</v>
      </c>
      <c r="HZ187" s="13">
        <v>46</v>
      </c>
      <c r="IA187" s="13">
        <v>35</v>
      </c>
      <c r="IB187" s="13">
        <v>31</v>
      </c>
      <c r="IC187" s="13">
        <v>27</v>
      </c>
      <c r="ID187" s="13">
        <v>38</v>
      </c>
      <c r="IE187" s="13">
        <v>30</v>
      </c>
      <c r="IF187" s="13">
        <v>21</v>
      </c>
      <c r="IG187" s="13">
        <v>23</v>
      </c>
      <c r="IH187" s="13">
        <v>13</v>
      </c>
      <c r="II187" s="13">
        <v>17</v>
      </c>
      <c r="IJ187" s="13">
        <v>20</v>
      </c>
      <c r="IK187" s="13">
        <v>24</v>
      </c>
      <c r="IL187" s="13">
        <v>20</v>
      </c>
      <c r="IM187" s="13">
        <v>21</v>
      </c>
      <c r="IN187" s="13">
        <v>24</v>
      </c>
      <c r="IO187" s="13">
        <v>21</v>
      </c>
      <c r="IP187" s="13">
        <v>10</v>
      </c>
      <c r="IQ187" s="13">
        <v>11</v>
      </c>
      <c r="IR187" s="13">
        <v>14</v>
      </c>
      <c r="IS187" s="13">
        <v>7</v>
      </c>
      <c r="IT187" s="13">
        <v>7</v>
      </c>
      <c r="IU187" s="13">
        <v>4</v>
      </c>
      <c r="IV187" s="13">
        <v>6</v>
      </c>
      <c r="IW187" s="13"/>
      <c r="IX187" s="13">
        <v>1</v>
      </c>
      <c r="IY187" s="13">
        <v>2</v>
      </c>
      <c r="IZ187" s="13">
        <v>1</v>
      </c>
      <c r="JA187" s="13">
        <v>1</v>
      </c>
      <c r="JB187" s="13">
        <v>2</v>
      </c>
      <c r="JC187" s="13"/>
      <c r="JD187" s="13"/>
      <c r="JE187" s="13"/>
      <c r="JF187" s="13"/>
      <c r="JG187" s="13"/>
      <c r="JH187" s="13">
        <v>2</v>
      </c>
      <c r="JI187" s="57">
        <v>5612</v>
      </c>
      <c r="JJ187" s="13">
        <v>11728</v>
      </c>
    </row>
    <row r="188" spans="1:270">
      <c r="A188" s="332" t="s">
        <v>295</v>
      </c>
      <c r="B188" s="174">
        <f>+B187+B8</f>
        <v>20376</v>
      </c>
      <c r="C188" s="174">
        <f t="shared" ref="C188:U188" si="278">+C187+C8</f>
        <v>18830</v>
      </c>
      <c r="D188" s="174">
        <f t="shared" si="278"/>
        <v>53465</v>
      </c>
      <c r="E188" s="174">
        <f t="shared" si="278"/>
        <v>58010</v>
      </c>
      <c r="F188" s="174">
        <f t="shared" si="278"/>
        <v>179711</v>
      </c>
      <c r="G188" s="174">
        <f t="shared" si="278"/>
        <v>176885</v>
      </c>
      <c r="H188" s="174">
        <f t="shared" si="278"/>
        <v>199896</v>
      </c>
      <c r="I188" s="174">
        <f t="shared" si="278"/>
        <v>186955</v>
      </c>
      <c r="J188" s="174">
        <f t="shared" si="278"/>
        <v>166730</v>
      </c>
      <c r="K188" s="174">
        <f t="shared" si="278"/>
        <v>159464</v>
      </c>
      <c r="L188" s="174">
        <f t="shared" si="278"/>
        <v>114138</v>
      </c>
      <c r="M188" s="174">
        <f t="shared" si="278"/>
        <v>111573</v>
      </c>
      <c r="N188" s="174">
        <f t="shared" si="278"/>
        <v>63591</v>
      </c>
      <c r="O188" s="174">
        <f t="shared" si="278"/>
        <v>58398</v>
      </c>
      <c r="P188" s="174">
        <f t="shared" si="278"/>
        <v>30414</v>
      </c>
      <c r="Q188" s="174">
        <f t="shared" si="278"/>
        <v>29761</v>
      </c>
      <c r="R188" s="174">
        <f t="shared" si="278"/>
        <v>11647</v>
      </c>
      <c r="S188" s="174">
        <f t="shared" si="278"/>
        <v>17281</v>
      </c>
      <c r="T188" s="174">
        <f t="shared" si="278"/>
        <v>2438</v>
      </c>
      <c r="U188" s="174">
        <f t="shared" si="278"/>
        <v>7362</v>
      </c>
      <c r="W188" s="16" t="s">
        <v>319</v>
      </c>
      <c r="X188" s="541">
        <f t="shared" si="256"/>
        <v>333</v>
      </c>
      <c r="Y188" s="541">
        <f t="shared" si="257"/>
        <v>311</v>
      </c>
      <c r="Z188" s="541">
        <f t="shared" si="258"/>
        <v>524</v>
      </c>
      <c r="AA188" s="541">
        <f t="shared" si="259"/>
        <v>545</v>
      </c>
      <c r="AB188" s="541">
        <f t="shared" si="260"/>
        <v>1636</v>
      </c>
      <c r="AC188" s="541">
        <f t="shared" si="261"/>
        <v>1672</v>
      </c>
      <c r="AD188" s="541">
        <f t="shared" si="262"/>
        <v>1908</v>
      </c>
      <c r="AE188" s="541">
        <f t="shared" si="263"/>
        <v>1796</v>
      </c>
      <c r="AF188" s="541">
        <f t="shared" si="264"/>
        <v>1418</v>
      </c>
      <c r="AG188" s="541">
        <f t="shared" si="265"/>
        <v>1378</v>
      </c>
      <c r="AH188" s="541">
        <f t="shared" si="266"/>
        <v>1095</v>
      </c>
      <c r="AI188" s="541">
        <f t="shared" si="267"/>
        <v>1067</v>
      </c>
      <c r="AJ188" s="541">
        <f t="shared" si="268"/>
        <v>695</v>
      </c>
      <c r="AK188" s="541">
        <f t="shared" si="269"/>
        <v>639</v>
      </c>
      <c r="AL188" s="541">
        <f t="shared" si="270"/>
        <v>414</v>
      </c>
      <c r="AM188" s="541">
        <f t="shared" si="271"/>
        <v>407</v>
      </c>
      <c r="AN188" s="541">
        <f t="shared" si="272"/>
        <v>198</v>
      </c>
      <c r="AO188" s="541">
        <f t="shared" si="273"/>
        <v>357</v>
      </c>
      <c r="AP188" s="541">
        <f t="shared" si="274"/>
        <v>52</v>
      </c>
      <c r="AQ188" s="541">
        <f t="shared" si="275"/>
        <v>194</v>
      </c>
      <c r="AR188" s="541">
        <f t="shared" si="276"/>
        <v>8</v>
      </c>
      <c r="AT188" s="16" t="s">
        <v>319</v>
      </c>
      <c r="AU188" s="13">
        <v>15</v>
      </c>
      <c r="AV188" s="13">
        <v>41</v>
      </c>
      <c r="AW188" s="13">
        <v>31</v>
      </c>
      <c r="AX188" s="13">
        <v>29</v>
      </c>
      <c r="AY188" s="13">
        <v>21</v>
      </c>
      <c r="AZ188" s="13">
        <v>25</v>
      </c>
      <c r="BA188" s="13">
        <v>31</v>
      </c>
      <c r="BB188" s="13">
        <v>37</v>
      </c>
      <c r="BC188" s="13">
        <v>35</v>
      </c>
      <c r="BD188" s="13">
        <v>46</v>
      </c>
      <c r="BE188" s="13">
        <v>32</v>
      </c>
      <c r="BF188" s="13">
        <v>29</v>
      </c>
      <c r="BG188" s="13">
        <v>36</v>
      </c>
      <c r="BH188" s="13">
        <v>36</v>
      </c>
      <c r="BI188" s="13">
        <v>53</v>
      </c>
      <c r="BJ188" s="13">
        <v>51</v>
      </c>
      <c r="BK188" s="13">
        <v>70</v>
      </c>
      <c r="BL188" s="13">
        <v>71</v>
      </c>
      <c r="BM188" s="13">
        <v>73</v>
      </c>
      <c r="BN188" s="13">
        <v>94</v>
      </c>
      <c r="BO188" s="13">
        <v>120</v>
      </c>
      <c r="BP188" s="13">
        <v>136</v>
      </c>
      <c r="BQ188" s="13">
        <v>124</v>
      </c>
      <c r="BR188" s="13">
        <v>160</v>
      </c>
      <c r="BS188" s="13">
        <v>150</v>
      </c>
      <c r="BT188" s="13">
        <v>179</v>
      </c>
      <c r="BU188" s="13">
        <v>202</v>
      </c>
      <c r="BV188" s="13">
        <v>184</v>
      </c>
      <c r="BW188" s="13">
        <v>199</v>
      </c>
      <c r="BX188" s="13">
        <v>218</v>
      </c>
      <c r="BY188" s="13">
        <v>206</v>
      </c>
      <c r="BZ188" s="13">
        <v>200</v>
      </c>
      <c r="CA188" s="13">
        <v>214</v>
      </c>
      <c r="CB188" s="13">
        <v>196</v>
      </c>
      <c r="CC188" s="13">
        <v>178</v>
      </c>
      <c r="CD188" s="13">
        <v>168</v>
      </c>
      <c r="CE188" s="13">
        <v>185</v>
      </c>
      <c r="CF188" s="13">
        <v>159</v>
      </c>
      <c r="CG188" s="13">
        <v>153</v>
      </c>
      <c r="CH188" s="13">
        <v>137</v>
      </c>
      <c r="CI188" s="13">
        <v>132</v>
      </c>
      <c r="CJ188" s="13">
        <v>154</v>
      </c>
      <c r="CK188" s="13">
        <v>155</v>
      </c>
      <c r="CL188" s="13">
        <v>147</v>
      </c>
      <c r="CM188" s="13">
        <v>140</v>
      </c>
      <c r="CN188" s="13">
        <v>131</v>
      </c>
      <c r="CO188" s="13">
        <v>149</v>
      </c>
      <c r="CP188" s="13">
        <v>131</v>
      </c>
      <c r="CQ188" s="13">
        <v>122</v>
      </c>
      <c r="CR188" s="13">
        <v>117</v>
      </c>
      <c r="CS188" s="13">
        <v>132</v>
      </c>
      <c r="CT188" s="13">
        <v>107</v>
      </c>
      <c r="CU188" s="13">
        <v>130</v>
      </c>
      <c r="CV188" s="13">
        <v>124</v>
      </c>
      <c r="CW188" s="13">
        <v>102</v>
      </c>
      <c r="CX188" s="13">
        <v>110</v>
      </c>
      <c r="CY188" s="13">
        <v>99</v>
      </c>
      <c r="CZ188" s="13">
        <v>82</v>
      </c>
      <c r="DA188" s="13">
        <v>103</v>
      </c>
      <c r="DB188" s="13">
        <v>78</v>
      </c>
      <c r="DC188" s="13">
        <v>83</v>
      </c>
      <c r="DD188" s="13">
        <v>61</v>
      </c>
      <c r="DE188" s="13">
        <v>73</v>
      </c>
      <c r="DF188" s="13">
        <v>75</v>
      </c>
      <c r="DG188" s="13">
        <v>56</v>
      </c>
      <c r="DH188" s="13">
        <v>65</v>
      </c>
      <c r="DI188" s="13">
        <v>73</v>
      </c>
      <c r="DJ188" s="13">
        <v>60</v>
      </c>
      <c r="DK188" s="13">
        <v>45</v>
      </c>
      <c r="DL188" s="13">
        <v>48</v>
      </c>
      <c r="DM188" s="13">
        <v>59</v>
      </c>
      <c r="DN188" s="13">
        <v>43</v>
      </c>
      <c r="DO188" s="13">
        <v>46</v>
      </c>
      <c r="DP188" s="13">
        <v>48</v>
      </c>
      <c r="DQ188" s="13">
        <v>34</v>
      </c>
      <c r="DR188" s="13">
        <v>43</v>
      </c>
      <c r="DS188" s="13">
        <v>36</v>
      </c>
      <c r="DT188" s="13">
        <v>33</v>
      </c>
      <c r="DU188" s="13">
        <v>33</v>
      </c>
      <c r="DV188" s="13">
        <v>32</v>
      </c>
      <c r="DW188" s="13">
        <v>48</v>
      </c>
      <c r="DX188" s="13">
        <v>34</v>
      </c>
      <c r="DY188" s="13">
        <v>30</v>
      </c>
      <c r="DZ188" s="13">
        <v>38</v>
      </c>
      <c r="EA188" s="13">
        <v>24</v>
      </c>
      <c r="EB188" s="13">
        <v>43</v>
      </c>
      <c r="EC188" s="13">
        <v>27</v>
      </c>
      <c r="ED188" s="13">
        <v>38</v>
      </c>
      <c r="EE188" s="13">
        <v>39</v>
      </c>
      <c r="EF188" s="13">
        <v>36</v>
      </c>
      <c r="EG188" s="13">
        <v>33</v>
      </c>
      <c r="EH188" s="13">
        <v>28</v>
      </c>
      <c r="EI188" s="13">
        <v>35</v>
      </c>
      <c r="EJ188" s="13">
        <v>22</v>
      </c>
      <c r="EK188" s="13">
        <v>18</v>
      </c>
      <c r="EL188" s="13">
        <v>21</v>
      </c>
      <c r="EM188" s="13">
        <v>10</v>
      </c>
      <c r="EN188" s="13">
        <v>11</v>
      </c>
      <c r="EO188" s="13">
        <v>6</v>
      </c>
      <c r="EP188" s="13">
        <v>4</v>
      </c>
      <c r="EQ188" s="13">
        <v>3</v>
      </c>
      <c r="ER188" s="13">
        <v>2</v>
      </c>
      <c r="ES188" s="13"/>
      <c r="ET188" s="13">
        <v>1</v>
      </c>
      <c r="EU188" s="13"/>
      <c r="EV188" s="13"/>
      <c r="EW188" s="13"/>
      <c r="EX188" s="13"/>
      <c r="EY188" s="13"/>
      <c r="EZ188" s="13"/>
      <c r="FA188" s="13"/>
      <c r="FB188" s="13">
        <v>3</v>
      </c>
      <c r="FC188" s="57">
        <v>8369</v>
      </c>
      <c r="FD188" s="13">
        <v>25</v>
      </c>
      <c r="FE188" s="13">
        <v>42</v>
      </c>
      <c r="FF188" s="13">
        <v>40</v>
      </c>
      <c r="FG188" s="13">
        <v>29</v>
      </c>
      <c r="FH188" s="13">
        <v>22</v>
      </c>
      <c r="FI188" s="13">
        <v>40</v>
      </c>
      <c r="FJ188" s="13">
        <v>23</v>
      </c>
      <c r="FK188" s="13">
        <v>42</v>
      </c>
      <c r="FL188" s="13">
        <v>39</v>
      </c>
      <c r="FM188" s="13">
        <v>31</v>
      </c>
      <c r="FN188" s="13">
        <v>43</v>
      </c>
      <c r="FO188" s="13">
        <v>40</v>
      </c>
      <c r="FP188" s="13">
        <v>43</v>
      </c>
      <c r="FQ188" s="13">
        <v>31</v>
      </c>
      <c r="FR188" s="13">
        <v>36</v>
      </c>
      <c r="FS188" s="13">
        <v>46</v>
      </c>
      <c r="FT188" s="13">
        <v>65</v>
      </c>
      <c r="FU188" s="13">
        <v>58</v>
      </c>
      <c r="FV188" s="13">
        <v>81</v>
      </c>
      <c r="FW188" s="13">
        <v>81</v>
      </c>
      <c r="FX188" s="13">
        <v>131</v>
      </c>
      <c r="FY188" s="13">
        <v>127</v>
      </c>
      <c r="FZ188" s="13">
        <v>117</v>
      </c>
      <c r="GA188" s="13">
        <v>142</v>
      </c>
      <c r="GB188" s="13">
        <v>163</v>
      </c>
      <c r="GC188" s="13">
        <v>146</v>
      </c>
      <c r="GD188" s="13">
        <v>184</v>
      </c>
      <c r="GE188" s="13">
        <v>198</v>
      </c>
      <c r="GF188" s="13">
        <v>211</v>
      </c>
      <c r="GG188" s="13">
        <v>217</v>
      </c>
      <c r="GH188" s="13">
        <v>209</v>
      </c>
      <c r="GI188" s="13">
        <v>209</v>
      </c>
      <c r="GJ188" s="13">
        <v>208</v>
      </c>
      <c r="GK188" s="13">
        <v>199</v>
      </c>
      <c r="GL188" s="13">
        <v>221</v>
      </c>
      <c r="GM188" s="13">
        <v>185</v>
      </c>
      <c r="GN188" s="13">
        <v>168</v>
      </c>
      <c r="GO188" s="13">
        <v>189</v>
      </c>
      <c r="GP188" s="13">
        <v>169</v>
      </c>
      <c r="GQ188" s="13">
        <v>151</v>
      </c>
      <c r="GR188" s="13">
        <v>153</v>
      </c>
      <c r="GS188" s="13">
        <v>160</v>
      </c>
      <c r="GT188" s="13">
        <v>149</v>
      </c>
      <c r="GU188" s="13">
        <v>143</v>
      </c>
      <c r="GV188" s="13">
        <v>159</v>
      </c>
      <c r="GW188" s="13">
        <v>137</v>
      </c>
      <c r="GX188" s="13">
        <v>128</v>
      </c>
      <c r="GY188" s="13">
        <v>134</v>
      </c>
      <c r="GZ188" s="13">
        <v>125</v>
      </c>
      <c r="HA188" s="13">
        <v>130</v>
      </c>
      <c r="HB188" s="13">
        <v>139</v>
      </c>
      <c r="HC188" s="13">
        <v>118</v>
      </c>
      <c r="HD188" s="13">
        <v>115</v>
      </c>
      <c r="HE188" s="13">
        <v>139</v>
      </c>
      <c r="HF188" s="13">
        <v>120</v>
      </c>
      <c r="HG188" s="13">
        <v>90</v>
      </c>
      <c r="HH188" s="13">
        <v>100</v>
      </c>
      <c r="HI188" s="13">
        <v>104</v>
      </c>
      <c r="HJ188" s="13">
        <v>86</v>
      </c>
      <c r="HK188" s="13">
        <v>84</v>
      </c>
      <c r="HL188" s="13">
        <v>82</v>
      </c>
      <c r="HM188" s="13">
        <v>89</v>
      </c>
      <c r="HN188" s="13">
        <v>77</v>
      </c>
      <c r="HO188" s="13">
        <v>77</v>
      </c>
      <c r="HP188" s="13">
        <v>58</v>
      </c>
      <c r="HQ188" s="13">
        <v>79</v>
      </c>
      <c r="HR188" s="13">
        <v>72</v>
      </c>
      <c r="HS188" s="13">
        <v>54</v>
      </c>
      <c r="HT188" s="13">
        <v>58</v>
      </c>
      <c r="HU188" s="13">
        <v>49</v>
      </c>
      <c r="HV188" s="13">
        <v>51</v>
      </c>
      <c r="HW188" s="13">
        <v>39</v>
      </c>
      <c r="HX188" s="13">
        <v>46</v>
      </c>
      <c r="HY188" s="13">
        <v>47</v>
      </c>
      <c r="HZ188" s="13">
        <v>47</v>
      </c>
      <c r="IA188" s="13">
        <v>48</v>
      </c>
      <c r="IB188" s="13">
        <v>31</v>
      </c>
      <c r="IC188" s="13">
        <v>37</v>
      </c>
      <c r="ID188" s="13">
        <v>35</v>
      </c>
      <c r="IE188" s="13">
        <v>33</v>
      </c>
      <c r="IF188" s="13">
        <v>28</v>
      </c>
      <c r="IG188" s="13">
        <v>22</v>
      </c>
      <c r="IH188" s="13">
        <v>29</v>
      </c>
      <c r="II188" s="13">
        <v>22</v>
      </c>
      <c r="IJ188" s="13">
        <v>22</v>
      </c>
      <c r="IK188" s="13">
        <v>13</v>
      </c>
      <c r="IL188" s="13">
        <v>11</v>
      </c>
      <c r="IM188" s="13">
        <v>22</v>
      </c>
      <c r="IN188" s="13">
        <v>18</v>
      </c>
      <c r="IO188" s="13">
        <v>11</v>
      </c>
      <c r="IP188" s="13">
        <v>9</v>
      </c>
      <c r="IQ188" s="13">
        <v>11</v>
      </c>
      <c r="IR188" s="13">
        <v>7</v>
      </c>
      <c r="IS188" s="13">
        <v>11</v>
      </c>
      <c r="IT188" s="13">
        <v>4</v>
      </c>
      <c r="IU188" s="13">
        <v>2</v>
      </c>
      <c r="IV188" s="13">
        <v>4</v>
      </c>
      <c r="IW188" s="13">
        <v>2</v>
      </c>
      <c r="IX188" s="13"/>
      <c r="IY188" s="13">
        <v>2</v>
      </c>
      <c r="IZ188" s="13"/>
      <c r="JA188" s="13"/>
      <c r="JB188" s="13"/>
      <c r="JC188" s="13"/>
      <c r="JD188" s="13"/>
      <c r="JE188" s="13"/>
      <c r="JF188" s="13"/>
      <c r="JG188" s="13"/>
      <c r="JH188" s="13">
        <v>5</v>
      </c>
      <c r="JI188" s="57">
        <v>8278</v>
      </c>
      <c r="JJ188" s="13">
        <v>16647</v>
      </c>
    </row>
    <row r="189" spans="1:270">
      <c r="W189" s="16" t="s">
        <v>320</v>
      </c>
      <c r="X189" s="541">
        <f t="shared" si="256"/>
        <v>757</v>
      </c>
      <c r="Y189" s="541">
        <f t="shared" si="257"/>
        <v>688</v>
      </c>
      <c r="Z189" s="541">
        <f t="shared" si="258"/>
        <v>973</v>
      </c>
      <c r="AA189" s="541">
        <f t="shared" si="259"/>
        <v>1028</v>
      </c>
      <c r="AB189" s="541">
        <f t="shared" si="260"/>
        <v>2227</v>
      </c>
      <c r="AC189" s="541">
        <f t="shared" si="261"/>
        <v>2257</v>
      </c>
      <c r="AD189" s="541">
        <f t="shared" si="262"/>
        <v>2154</v>
      </c>
      <c r="AE189" s="541">
        <f t="shared" si="263"/>
        <v>2110</v>
      </c>
      <c r="AF189" s="541">
        <f t="shared" si="264"/>
        <v>1714</v>
      </c>
      <c r="AG189" s="541">
        <f t="shared" si="265"/>
        <v>1693</v>
      </c>
      <c r="AH189" s="541">
        <f t="shared" si="266"/>
        <v>1390</v>
      </c>
      <c r="AI189" s="541">
        <f t="shared" si="267"/>
        <v>1272</v>
      </c>
      <c r="AJ189" s="541">
        <f t="shared" si="268"/>
        <v>836</v>
      </c>
      <c r="AK189" s="541">
        <f t="shared" si="269"/>
        <v>723</v>
      </c>
      <c r="AL189" s="541">
        <f t="shared" si="270"/>
        <v>350</v>
      </c>
      <c r="AM189" s="541">
        <f t="shared" si="271"/>
        <v>371</v>
      </c>
      <c r="AN189" s="541">
        <f t="shared" si="272"/>
        <v>183</v>
      </c>
      <c r="AO189" s="541">
        <f t="shared" si="273"/>
        <v>250</v>
      </c>
      <c r="AP189" s="541">
        <f t="shared" si="274"/>
        <v>46</v>
      </c>
      <c r="AQ189" s="541">
        <f t="shared" si="275"/>
        <v>93</v>
      </c>
      <c r="AR189" s="541">
        <f t="shared" si="276"/>
        <v>4</v>
      </c>
      <c r="AT189" s="16" t="s">
        <v>320</v>
      </c>
      <c r="AU189" s="13">
        <v>37</v>
      </c>
      <c r="AV189" s="13">
        <v>76</v>
      </c>
      <c r="AW189" s="13">
        <v>73</v>
      </c>
      <c r="AX189" s="13">
        <v>55</v>
      </c>
      <c r="AY189" s="13">
        <v>65</v>
      </c>
      <c r="AZ189" s="13">
        <v>61</v>
      </c>
      <c r="BA189" s="13">
        <v>85</v>
      </c>
      <c r="BB189" s="13">
        <v>74</v>
      </c>
      <c r="BC189" s="13">
        <v>82</v>
      </c>
      <c r="BD189" s="13">
        <v>80</v>
      </c>
      <c r="BE189" s="13">
        <v>82</v>
      </c>
      <c r="BF189" s="13">
        <v>84</v>
      </c>
      <c r="BG189" s="13">
        <v>84</v>
      </c>
      <c r="BH189" s="13">
        <v>67</v>
      </c>
      <c r="BI189" s="13">
        <v>93</v>
      </c>
      <c r="BJ189" s="13">
        <v>110</v>
      </c>
      <c r="BK189" s="13">
        <v>112</v>
      </c>
      <c r="BL189" s="13">
        <v>105</v>
      </c>
      <c r="BM189" s="13">
        <v>151</v>
      </c>
      <c r="BN189" s="13">
        <v>140</v>
      </c>
      <c r="BO189" s="13">
        <v>169</v>
      </c>
      <c r="BP189" s="13">
        <v>199</v>
      </c>
      <c r="BQ189" s="13">
        <v>209</v>
      </c>
      <c r="BR189" s="13">
        <v>203</v>
      </c>
      <c r="BS189" s="13">
        <v>235</v>
      </c>
      <c r="BT189" s="13">
        <v>243</v>
      </c>
      <c r="BU189" s="13">
        <v>252</v>
      </c>
      <c r="BV189" s="13">
        <v>238</v>
      </c>
      <c r="BW189" s="13">
        <v>256</v>
      </c>
      <c r="BX189" s="13">
        <v>253</v>
      </c>
      <c r="BY189" s="13">
        <v>214</v>
      </c>
      <c r="BZ189" s="13">
        <v>241</v>
      </c>
      <c r="CA189" s="13">
        <v>233</v>
      </c>
      <c r="CB189" s="13">
        <v>231</v>
      </c>
      <c r="CC189" s="13">
        <v>193</v>
      </c>
      <c r="CD189" s="13">
        <v>228</v>
      </c>
      <c r="CE189" s="13">
        <v>188</v>
      </c>
      <c r="CF189" s="13">
        <v>184</v>
      </c>
      <c r="CG189" s="13">
        <v>199</v>
      </c>
      <c r="CH189" s="13">
        <v>199</v>
      </c>
      <c r="CI189" s="13">
        <v>225</v>
      </c>
      <c r="CJ189" s="13">
        <v>188</v>
      </c>
      <c r="CK189" s="13">
        <v>166</v>
      </c>
      <c r="CL189" s="13">
        <v>155</v>
      </c>
      <c r="CM189" s="13">
        <v>182</v>
      </c>
      <c r="CN189" s="13">
        <v>160</v>
      </c>
      <c r="CO189" s="13">
        <v>170</v>
      </c>
      <c r="CP189" s="13">
        <v>154</v>
      </c>
      <c r="CQ189" s="13">
        <v>141</v>
      </c>
      <c r="CR189" s="13">
        <v>152</v>
      </c>
      <c r="CS189" s="13">
        <v>153</v>
      </c>
      <c r="CT189" s="13">
        <v>146</v>
      </c>
      <c r="CU189" s="13">
        <v>134</v>
      </c>
      <c r="CV189" s="13">
        <v>135</v>
      </c>
      <c r="CW189" s="13">
        <v>137</v>
      </c>
      <c r="CX189" s="13">
        <v>113</v>
      </c>
      <c r="CY189" s="13">
        <v>112</v>
      </c>
      <c r="CZ189" s="13">
        <v>120</v>
      </c>
      <c r="DA189" s="13">
        <v>115</v>
      </c>
      <c r="DB189" s="13">
        <v>107</v>
      </c>
      <c r="DC189" s="13">
        <v>113</v>
      </c>
      <c r="DD189" s="13">
        <v>99</v>
      </c>
      <c r="DE189" s="13">
        <v>81</v>
      </c>
      <c r="DF189" s="13">
        <v>80</v>
      </c>
      <c r="DG189" s="13">
        <v>74</v>
      </c>
      <c r="DH189" s="13">
        <v>59</v>
      </c>
      <c r="DI189" s="13">
        <v>54</v>
      </c>
      <c r="DJ189" s="13">
        <v>59</v>
      </c>
      <c r="DK189" s="13">
        <v>49</v>
      </c>
      <c r="DL189" s="13">
        <v>55</v>
      </c>
      <c r="DM189" s="13">
        <v>50</v>
      </c>
      <c r="DN189" s="13">
        <v>43</v>
      </c>
      <c r="DO189" s="13">
        <v>33</v>
      </c>
      <c r="DP189" s="13">
        <v>46</v>
      </c>
      <c r="DQ189" s="13">
        <v>27</v>
      </c>
      <c r="DR189" s="13">
        <v>46</v>
      </c>
      <c r="DS189" s="13">
        <v>41</v>
      </c>
      <c r="DT189" s="13">
        <v>25</v>
      </c>
      <c r="DU189" s="13">
        <v>31</v>
      </c>
      <c r="DV189" s="13">
        <v>29</v>
      </c>
      <c r="DW189" s="13">
        <v>22</v>
      </c>
      <c r="DX189" s="13">
        <v>31</v>
      </c>
      <c r="DY189" s="13">
        <v>24</v>
      </c>
      <c r="DZ189" s="13">
        <v>24</v>
      </c>
      <c r="EA189" s="13">
        <v>21</v>
      </c>
      <c r="EB189" s="13">
        <v>34</v>
      </c>
      <c r="EC189" s="13">
        <v>25</v>
      </c>
      <c r="ED189" s="13">
        <v>21</v>
      </c>
      <c r="EE189" s="13">
        <v>18</v>
      </c>
      <c r="EF189" s="13">
        <v>30</v>
      </c>
      <c r="EG189" s="13">
        <v>16</v>
      </c>
      <c r="EH189" s="13">
        <v>11</v>
      </c>
      <c r="EI189" s="13">
        <v>15</v>
      </c>
      <c r="EJ189" s="13">
        <v>14</v>
      </c>
      <c r="EK189" s="13">
        <v>17</v>
      </c>
      <c r="EL189" s="13">
        <v>6</v>
      </c>
      <c r="EM189" s="13">
        <v>3</v>
      </c>
      <c r="EN189" s="13">
        <v>4</v>
      </c>
      <c r="EO189" s="13">
        <v>3</v>
      </c>
      <c r="EP189" s="13">
        <v>2</v>
      </c>
      <c r="EQ189" s="13">
        <v>2</v>
      </c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>
        <v>3</v>
      </c>
      <c r="FC189" s="57">
        <v>10488</v>
      </c>
      <c r="FD189" s="13">
        <v>43</v>
      </c>
      <c r="FE189" s="13">
        <v>103</v>
      </c>
      <c r="FF189" s="13">
        <v>59</v>
      </c>
      <c r="FG189" s="13">
        <v>63</v>
      </c>
      <c r="FH189" s="13">
        <v>83</v>
      </c>
      <c r="FI189" s="13">
        <v>75</v>
      </c>
      <c r="FJ189" s="13">
        <v>78</v>
      </c>
      <c r="FK189" s="13">
        <v>79</v>
      </c>
      <c r="FL189" s="13">
        <v>89</v>
      </c>
      <c r="FM189" s="13">
        <v>85</v>
      </c>
      <c r="FN189" s="13">
        <v>78</v>
      </c>
      <c r="FO189" s="13">
        <v>82</v>
      </c>
      <c r="FP189" s="13">
        <v>82</v>
      </c>
      <c r="FQ189" s="13">
        <v>76</v>
      </c>
      <c r="FR189" s="13">
        <v>89</v>
      </c>
      <c r="FS189" s="13">
        <v>94</v>
      </c>
      <c r="FT189" s="13">
        <v>93</v>
      </c>
      <c r="FU189" s="13">
        <v>120</v>
      </c>
      <c r="FV189" s="13">
        <v>120</v>
      </c>
      <c r="FW189" s="13">
        <v>139</v>
      </c>
      <c r="FX189" s="13">
        <v>183</v>
      </c>
      <c r="FY189" s="13">
        <v>183</v>
      </c>
      <c r="FZ189" s="13">
        <v>211</v>
      </c>
      <c r="GA189" s="13">
        <v>223</v>
      </c>
      <c r="GB189" s="13">
        <v>232</v>
      </c>
      <c r="GC189" s="13">
        <v>230</v>
      </c>
      <c r="GD189" s="13">
        <v>256</v>
      </c>
      <c r="GE189" s="13">
        <v>216</v>
      </c>
      <c r="GF189" s="13">
        <v>229</v>
      </c>
      <c r="GG189" s="13">
        <v>264</v>
      </c>
      <c r="GH189" s="13">
        <v>248</v>
      </c>
      <c r="GI189" s="13">
        <v>222</v>
      </c>
      <c r="GJ189" s="13">
        <v>225</v>
      </c>
      <c r="GK189" s="13">
        <v>223</v>
      </c>
      <c r="GL189" s="13">
        <v>220</v>
      </c>
      <c r="GM189" s="13">
        <v>214</v>
      </c>
      <c r="GN189" s="13">
        <v>200</v>
      </c>
      <c r="GO189" s="13">
        <v>207</v>
      </c>
      <c r="GP189" s="13">
        <v>205</v>
      </c>
      <c r="GQ189" s="13">
        <v>190</v>
      </c>
      <c r="GR189" s="13">
        <v>179</v>
      </c>
      <c r="GS189" s="13">
        <v>171</v>
      </c>
      <c r="GT189" s="13">
        <v>202</v>
      </c>
      <c r="GU189" s="13">
        <v>182</v>
      </c>
      <c r="GV189" s="13">
        <v>163</v>
      </c>
      <c r="GW189" s="13">
        <v>169</v>
      </c>
      <c r="GX189" s="13">
        <v>170</v>
      </c>
      <c r="GY189" s="13">
        <v>162</v>
      </c>
      <c r="GZ189" s="13">
        <v>178</v>
      </c>
      <c r="HA189" s="13">
        <v>138</v>
      </c>
      <c r="HB189" s="13">
        <v>162</v>
      </c>
      <c r="HC189" s="13">
        <v>165</v>
      </c>
      <c r="HD189" s="13">
        <v>176</v>
      </c>
      <c r="HE189" s="13">
        <v>142</v>
      </c>
      <c r="HF189" s="13">
        <v>124</v>
      </c>
      <c r="HG189" s="13">
        <v>136</v>
      </c>
      <c r="HH189" s="13">
        <v>124</v>
      </c>
      <c r="HI189" s="13">
        <v>113</v>
      </c>
      <c r="HJ189" s="13">
        <v>127</v>
      </c>
      <c r="HK189" s="13">
        <v>121</v>
      </c>
      <c r="HL189" s="13">
        <v>103</v>
      </c>
      <c r="HM189" s="13">
        <v>103</v>
      </c>
      <c r="HN189" s="13">
        <v>86</v>
      </c>
      <c r="HO189" s="13">
        <v>95</v>
      </c>
      <c r="HP189" s="13">
        <v>108</v>
      </c>
      <c r="HQ189" s="13">
        <v>68</v>
      </c>
      <c r="HR189" s="13">
        <v>70</v>
      </c>
      <c r="HS189" s="13">
        <v>82</v>
      </c>
      <c r="HT189" s="13">
        <v>58</v>
      </c>
      <c r="HU189" s="13">
        <v>63</v>
      </c>
      <c r="HV189" s="13">
        <v>51</v>
      </c>
      <c r="HW189" s="13">
        <v>47</v>
      </c>
      <c r="HX189" s="13">
        <v>37</v>
      </c>
      <c r="HY189" s="13">
        <v>44</v>
      </c>
      <c r="HZ189" s="13">
        <v>37</v>
      </c>
      <c r="IA189" s="13">
        <v>33</v>
      </c>
      <c r="IB189" s="13">
        <v>27</v>
      </c>
      <c r="IC189" s="13">
        <v>30</v>
      </c>
      <c r="ID189" s="13">
        <v>29</v>
      </c>
      <c r="IE189" s="13">
        <v>15</v>
      </c>
      <c r="IF189" s="13">
        <v>30</v>
      </c>
      <c r="IG189" s="13">
        <v>21</v>
      </c>
      <c r="IH189" s="13">
        <v>22</v>
      </c>
      <c r="II189" s="13">
        <v>17</v>
      </c>
      <c r="IJ189" s="13">
        <v>24</v>
      </c>
      <c r="IK189" s="13">
        <v>18</v>
      </c>
      <c r="IL189" s="13">
        <v>12</v>
      </c>
      <c r="IM189" s="13">
        <v>9</v>
      </c>
      <c r="IN189" s="13">
        <v>18</v>
      </c>
      <c r="IO189" s="13">
        <v>12</v>
      </c>
      <c r="IP189" s="13">
        <v>8</v>
      </c>
      <c r="IQ189" s="13">
        <v>4</v>
      </c>
      <c r="IR189" s="13">
        <v>8</v>
      </c>
      <c r="IS189" s="13">
        <v>8</v>
      </c>
      <c r="IT189" s="13">
        <v>5</v>
      </c>
      <c r="IU189" s="13">
        <v>3</v>
      </c>
      <c r="IV189" s="13">
        <v>5</v>
      </c>
      <c r="IW189" s="13">
        <v>1</v>
      </c>
      <c r="IX189" s="13">
        <v>2</v>
      </c>
      <c r="IY189" s="13"/>
      <c r="IZ189" s="13"/>
      <c r="JA189" s="13"/>
      <c r="JB189" s="13"/>
      <c r="JC189" s="13"/>
      <c r="JD189" s="13"/>
      <c r="JE189" s="13"/>
      <c r="JF189" s="13"/>
      <c r="JG189" s="13">
        <v>2</v>
      </c>
      <c r="JH189" s="13">
        <v>1</v>
      </c>
      <c r="JI189" s="57">
        <v>10631</v>
      </c>
      <c r="JJ189" s="13">
        <v>21119</v>
      </c>
    </row>
    <row r="190" spans="1:270">
      <c r="W190" s="16" t="s">
        <v>321</v>
      </c>
      <c r="X190" s="541">
        <f t="shared" si="256"/>
        <v>251</v>
      </c>
      <c r="Y190" s="541">
        <f t="shared" si="257"/>
        <v>201</v>
      </c>
      <c r="Z190" s="541">
        <f t="shared" si="258"/>
        <v>387</v>
      </c>
      <c r="AA190" s="541">
        <f t="shared" si="259"/>
        <v>344</v>
      </c>
      <c r="AB190" s="541">
        <f t="shared" si="260"/>
        <v>1162</v>
      </c>
      <c r="AC190" s="541">
        <f t="shared" si="261"/>
        <v>1261</v>
      </c>
      <c r="AD190" s="541">
        <f t="shared" si="262"/>
        <v>1437</v>
      </c>
      <c r="AE190" s="541">
        <f t="shared" si="263"/>
        <v>1411</v>
      </c>
      <c r="AF190" s="541">
        <f t="shared" si="264"/>
        <v>1080</v>
      </c>
      <c r="AG190" s="541">
        <f t="shared" si="265"/>
        <v>1088</v>
      </c>
      <c r="AH190" s="541">
        <f t="shared" si="266"/>
        <v>856</v>
      </c>
      <c r="AI190" s="541">
        <f t="shared" si="267"/>
        <v>852</v>
      </c>
      <c r="AJ190" s="541">
        <f t="shared" si="268"/>
        <v>585</v>
      </c>
      <c r="AK190" s="541">
        <f t="shared" si="269"/>
        <v>538</v>
      </c>
      <c r="AL190" s="541">
        <f t="shared" si="270"/>
        <v>307</v>
      </c>
      <c r="AM190" s="541">
        <f t="shared" si="271"/>
        <v>359</v>
      </c>
      <c r="AN190" s="541">
        <f t="shared" si="272"/>
        <v>183</v>
      </c>
      <c r="AO190" s="541">
        <f t="shared" si="273"/>
        <v>353</v>
      </c>
      <c r="AP190" s="541">
        <f t="shared" si="274"/>
        <v>54</v>
      </c>
      <c r="AQ190" s="541">
        <f t="shared" si="275"/>
        <v>213</v>
      </c>
      <c r="AR190" s="541">
        <f t="shared" si="276"/>
        <v>3</v>
      </c>
      <c r="AT190" s="16" t="s">
        <v>321</v>
      </c>
      <c r="AU190" s="13">
        <v>17</v>
      </c>
      <c r="AV190" s="13">
        <v>26</v>
      </c>
      <c r="AW190" s="13">
        <v>18</v>
      </c>
      <c r="AX190" s="13">
        <v>9</v>
      </c>
      <c r="AY190" s="13">
        <v>20</v>
      </c>
      <c r="AZ190" s="13">
        <v>17</v>
      </c>
      <c r="BA190" s="13">
        <v>23</v>
      </c>
      <c r="BB190" s="13">
        <v>24</v>
      </c>
      <c r="BC190" s="13">
        <v>19</v>
      </c>
      <c r="BD190" s="13">
        <v>28</v>
      </c>
      <c r="BE190" s="13">
        <v>25</v>
      </c>
      <c r="BF190" s="13">
        <v>24</v>
      </c>
      <c r="BG190" s="13">
        <v>13</v>
      </c>
      <c r="BH190" s="13">
        <v>29</v>
      </c>
      <c r="BI190" s="13">
        <v>31</v>
      </c>
      <c r="BJ190" s="13">
        <v>23</v>
      </c>
      <c r="BK190" s="13">
        <v>33</v>
      </c>
      <c r="BL190" s="13">
        <v>32</v>
      </c>
      <c r="BM190" s="13">
        <v>69</v>
      </c>
      <c r="BN190" s="13">
        <v>65</v>
      </c>
      <c r="BO190" s="13">
        <v>91</v>
      </c>
      <c r="BP190" s="13">
        <v>80</v>
      </c>
      <c r="BQ190" s="13">
        <v>88</v>
      </c>
      <c r="BR190" s="13">
        <v>104</v>
      </c>
      <c r="BS190" s="13">
        <v>123</v>
      </c>
      <c r="BT190" s="13">
        <v>125</v>
      </c>
      <c r="BU190" s="13">
        <v>147</v>
      </c>
      <c r="BV190" s="13">
        <v>171</v>
      </c>
      <c r="BW190" s="13">
        <v>170</v>
      </c>
      <c r="BX190" s="13">
        <v>162</v>
      </c>
      <c r="BY190" s="13">
        <v>199</v>
      </c>
      <c r="BZ190" s="13">
        <v>134</v>
      </c>
      <c r="CA190" s="13">
        <v>146</v>
      </c>
      <c r="CB190" s="13">
        <v>156</v>
      </c>
      <c r="CC190" s="13">
        <v>150</v>
      </c>
      <c r="CD190" s="13">
        <v>128</v>
      </c>
      <c r="CE190" s="13">
        <v>126</v>
      </c>
      <c r="CF190" s="13">
        <v>111</v>
      </c>
      <c r="CG190" s="13">
        <v>131</v>
      </c>
      <c r="CH190" s="13">
        <v>130</v>
      </c>
      <c r="CI190" s="13">
        <v>125</v>
      </c>
      <c r="CJ190" s="13">
        <v>119</v>
      </c>
      <c r="CK190" s="13">
        <v>118</v>
      </c>
      <c r="CL190" s="13">
        <v>109</v>
      </c>
      <c r="CM190" s="13">
        <v>98</v>
      </c>
      <c r="CN190" s="13">
        <v>100</v>
      </c>
      <c r="CO190" s="13">
        <v>106</v>
      </c>
      <c r="CP190" s="13">
        <v>104</v>
      </c>
      <c r="CQ190" s="13">
        <v>101</v>
      </c>
      <c r="CR190" s="13">
        <v>108</v>
      </c>
      <c r="CS190" s="13">
        <v>106</v>
      </c>
      <c r="CT190" s="13">
        <v>90</v>
      </c>
      <c r="CU190" s="13">
        <v>101</v>
      </c>
      <c r="CV190" s="13">
        <v>98</v>
      </c>
      <c r="CW190" s="13">
        <v>81</v>
      </c>
      <c r="CX190" s="13">
        <v>69</v>
      </c>
      <c r="CY190" s="13">
        <v>83</v>
      </c>
      <c r="CZ190" s="13">
        <v>79</v>
      </c>
      <c r="DA190" s="13">
        <v>83</v>
      </c>
      <c r="DB190" s="13">
        <v>62</v>
      </c>
      <c r="DC190" s="13">
        <v>68</v>
      </c>
      <c r="DD190" s="13">
        <v>56</v>
      </c>
      <c r="DE190" s="13">
        <v>54</v>
      </c>
      <c r="DF190" s="13">
        <v>49</v>
      </c>
      <c r="DG190" s="13">
        <v>53</v>
      </c>
      <c r="DH190" s="13">
        <v>64</v>
      </c>
      <c r="DI190" s="13">
        <v>45</v>
      </c>
      <c r="DJ190" s="13">
        <v>48</v>
      </c>
      <c r="DK190" s="13">
        <v>49</v>
      </c>
      <c r="DL190" s="13">
        <v>52</v>
      </c>
      <c r="DM190" s="13">
        <v>43</v>
      </c>
      <c r="DN190" s="13">
        <v>35</v>
      </c>
      <c r="DO190" s="13">
        <v>38</v>
      </c>
      <c r="DP190" s="13">
        <v>33</v>
      </c>
      <c r="DQ190" s="13">
        <v>31</v>
      </c>
      <c r="DR190" s="13">
        <v>39</v>
      </c>
      <c r="DS190" s="13">
        <v>40</v>
      </c>
      <c r="DT190" s="13">
        <v>32</v>
      </c>
      <c r="DU190" s="13">
        <v>33</v>
      </c>
      <c r="DV190" s="13">
        <v>35</v>
      </c>
      <c r="DW190" s="13">
        <v>32</v>
      </c>
      <c r="DX190" s="13">
        <v>36</v>
      </c>
      <c r="DY190" s="13">
        <v>41</v>
      </c>
      <c r="DZ190" s="13">
        <v>34</v>
      </c>
      <c r="EA190" s="13">
        <v>42</v>
      </c>
      <c r="EB190" s="13">
        <v>32</v>
      </c>
      <c r="EC190" s="13">
        <v>32</v>
      </c>
      <c r="ED190" s="13">
        <v>38</v>
      </c>
      <c r="EE190" s="13">
        <v>36</v>
      </c>
      <c r="EF190" s="13">
        <v>30</v>
      </c>
      <c r="EG190" s="13">
        <v>32</v>
      </c>
      <c r="EH190" s="13">
        <v>32</v>
      </c>
      <c r="EI190" s="13">
        <v>27</v>
      </c>
      <c r="EJ190" s="13">
        <v>30</v>
      </c>
      <c r="EK190" s="13">
        <v>23</v>
      </c>
      <c r="EL190" s="13">
        <v>13</v>
      </c>
      <c r="EM190" s="13">
        <v>16</v>
      </c>
      <c r="EN190" s="13">
        <v>13</v>
      </c>
      <c r="EO190" s="13">
        <v>11</v>
      </c>
      <c r="EP190" s="13">
        <v>8</v>
      </c>
      <c r="EQ190" s="13">
        <v>2</v>
      </c>
      <c r="ER190" s="13">
        <v>1</v>
      </c>
      <c r="ES190" s="13">
        <v>1</v>
      </c>
      <c r="ET190" s="13">
        <v>2</v>
      </c>
      <c r="EU190" s="13"/>
      <c r="EV190" s="13">
        <v>1</v>
      </c>
      <c r="EW190" s="13"/>
      <c r="EX190" s="13"/>
      <c r="EY190" s="13"/>
      <c r="EZ190" s="13"/>
      <c r="FA190" s="13">
        <v>1</v>
      </c>
      <c r="FB190" s="13">
        <v>2</v>
      </c>
      <c r="FC190" s="57">
        <v>6622</v>
      </c>
      <c r="FD190" s="13">
        <v>20</v>
      </c>
      <c r="FE190" s="13">
        <v>30</v>
      </c>
      <c r="FF190" s="13">
        <v>20</v>
      </c>
      <c r="FG190" s="13">
        <v>26</v>
      </c>
      <c r="FH190" s="13">
        <v>20</v>
      </c>
      <c r="FI190" s="13">
        <v>25</v>
      </c>
      <c r="FJ190" s="13">
        <v>32</v>
      </c>
      <c r="FK190" s="13">
        <v>31</v>
      </c>
      <c r="FL190" s="13">
        <v>22</v>
      </c>
      <c r="FM190" s="13">
        <v>25</v>
      </c>
      <c r="FN190" s="13">
        <v>15</v>
      </c>
      <c r="FO190" s="13">
        <v>24</v>
      </c>
      <c r="FP190" s="13">
        <v>25</v>
      </c>
      <c r="FQ190" s="13">
        <v>21</v>
      </c>
      <c r="FR190" s="13">
        <v>48</v>
      </c>
      <c r="FS190" s="13">
        <v>34</v>
      </c>
      <c r="FT190" s="13">
        <v>36</v>
      </c>
      <c r="FU190" s="13">
        <v>59</v>
      </c>
      <c r="FV190" s="13">
        <v>59</v>
      </c>
      <c r="FW190" s="13">
        <v>66</v>
      </c>
      <c r="FX190" s="13">
        <v>84</v>
      </c>
      <c r="FY190" s="13">
        <v>88</v>
      </c>
      <c r="FZ190" s="13">
        <v>100</v>
      </c>
      <c r="GA190" s="13">
        <v>100</v>
      </c>
      <c r="GB190" s="13">
        <v>116</v>
      </c>
      <c r="GC190" s="13">
        <v>127</v>
      </c>
      <c r="GD190" s="13">
        <v>135</v>
      </c>
      <c r="GE190" s="13">
        <v>123</v>
      </c>
      <c r="GF190" s="13">
        <v>152</v>
      </c>
      <c r="GG190" s="13">
        <v>137</v>
      </c>
      <c r="GH190" s="13">
        <v>146</v>
      </c>
      <c r="GI190" s="13">
        <v>157</v>
      </c>
      <c r="GJ190" s="13">
        <v>176</v>
      </c>
      <c r="GK190" s="13">
        <v>139</v>
      </c>
      <c r="GL190" s="13">
        <v>166</v>
      </c>
      <c r="GM190" s="13">
        <v>139</v>
      </c>
      <c r="GN190" s="13">
        <v>139</v>
      </c>
      <c r="GO190" s="13">
        <v>120</v>
      </c>
      <c r="GP190" s="13">
        <v>130</v>
      </c>
      <c r="GQ190" s="13">
        <v>125</v>
      </c>
      <c r="GR190" s="13">
        <v>112</v>
      </c>
      <c r="GS190" s="13">
        <v>110</v>
      </c>
      <c r="GT190" s="13">
        <v>115</v>
      </c>
      <c r="GU190" s="13">
        <v>114</v>
      </c>
      <c r="GV190" s="13">
        <v>128</v>
      </c>
      <c r="GW190" s="13">
        <v>114</v>
      </c>
      <c r="GX190" s="13">
        <v>101</v>
      </c>
      <c r="GY190" s="13">
        <v>98</v>
      </c>
      <c r="GZ190" s="13">
        <v>98</v>
      </c>
      <c r="HA190" s="13">
        <v>90</v>
      </c>
      <c r="HB190" s="13">
        <v>101</v>
      </c>
      <c r="HC190" s="13">
        <v>95</v>
      </c>
      <c r="HD190" s="13">
        <v>98</v>
      </c>
      <c r="HE190" s="13">
        <v>96</v>
      </c>
      <c r="HF190" s="13">
        <v>88</v>
      </c>
      <c r="HG190" s="13">
        <v>82</v>
      </c>
      <c r="HH190" s="13">
        <v>78</v>
      </c>
      <c r="HI190" s="13">
        <v>65</v>
      </c>
      <c r="HJ190" s="13">
        <v>75</v>
      </c>
      <c r="HK190" s="13">
        <v>78</v>
      </c>
      <c r="HL190" s="13">
        <v>69</v>
      </c>
      <c r="HM190" s="13">
        <v>64</v>
      </c>
      <c r="HN190" s="13">
        <v>72</v>
      </c>
      <c r="HO190" s="13">
        <v>47</v>
      </c>
      <c r="HP190" s="13">
        <v>66</v>
      </c>
      <c r="HQ190" s="13">
        <v>67</v>
      </c>
      <c r="HR190" s="13">
        <v>59</v>
      </c>
      <c r="HS190" s="13">
        <v>49</v>
      </c>
      <c r="HT190" s="13">
        <v>47</v>
      </c>
      <c r="HU190" s="13">
        <v>45</v>
      </c>
      <c r="HV190" s="13">
        <v>37</v>
      </c>
      <c r="HW190" s="13">
        <v>44</v>
      </c>
      <c r="HX190" s="13">
        <v>33</v>
      </c>
      <c r="HY190" s="13">
        <v>29</v>
      </c>
      <c r="HZ190" s="13">
        <v>38</v>
      </c>
      <c r="IA190" s="13">
        <v>28</v>
      </c>
      <c r="IB190" s="13">
        <v>33</v>
      </c>
      <c r="IC190" s="13">
        <v>28</v>
      </c>
      <c r="ID190" s="13">
        <v>19</v>
      </c>
      <c r="IE190" s="13">
        <v>18</v>
      </c>
      <c r="IF190" s="13">
        <v>24</v>
      </c>
      <c r="IG190" s="13">
        <v>13</v>
      </c>
      <c r="IH190" s="13">
        <v>19</v>
      </c>
      <c r="II190" s="13">
        <v>25</v>
      </c>
      <c r="IJ190" s="13">
        <v>20</v>
      </c>
      <c r="IK190" s="13">
        <v>22</v>
      </c>
      <c r="IL190" s="13">
        <v>14</v>
      </c>
      <c r="IM190" s="13">
        <v>16</v>
      </c>
      <c r="IN190" s="13">
        <v>14</v>
      </c>
      <c r="IO190" s="13">
        <v>16</v>
      </c>
      <c r="IP190" s="13">
        <v>14</v>
      </c>
      <c r="IQ190" s="13">
        <v>10</v>
      </c>
      <c r="IR190" s="13">
        <v>9</v>
      </c>
      <c r="IS190" s="13">
        <v>8</v>
      </c>
      <c r="IT190" s="13">
        <v>4</v>
      </c>
      <c r="IU190" s="13">
        <v>6</v>
      </c>
      <c r="IV190" s="13"/>
      <c r="IW190" s="13"/>
      <c r="IX190" s="13"/>
      <c r="IY190" s="13">
        <v>1</v>
      </c>
      <c r="IZ190" s="13">
        <v>1</v>
      </c>
      <c r="JA190" s="13"/>
      <c r="JB190" s="13">
        <v>1</v>
      </c>
      <c r="JC190" s="13"/>
      <c r="JD190" s="13"/>
      <c r="JE190" s="13"/>
      <c r="JF190" s="13"/>
      <c r="JG190" s="13"/>
      <c r="JH190" s="13">
        <v>1</v>
      </c>
      <c r="JI190" s="57">
        <v>6303</v>
      </c>
      <c r="JJ190" s="13">
        <v>12925</v>
      </c>
    </row>
    <row r="191" spans="1:270">
      <c r="W191" s="16" t="s">
        <v>322</v>
      </c>
      <c r="X191" s="541">
        <f t="shared" si="256"/>
        <v>144</v>
      </c>
      <c r="Y191" s="541">
        <f t="shared" si="257"/>
        <v>119</v>
      </c>
      <c r="Z191" s="541">
        <f t="shared" si="258"/>
        <v>291</v>
      </c>
      <c r="AA191" s="541">
        <f t="shared" si="259"/>
        <v>326</v>
      </c>
      <c r="AB191" s="541">
        <f t="shared" si="260"/>
        <v>956</v>
      </c>
      <c r="AC191" s="541">
        <f t="shared" si="261"/>
        <v>947</v>
      </c>
      <c r="AD191" s="541">
        <f t="shared" si="262"/>
        <v>1142</v>
      </c>
      <c r="AE191" s="541">
        <f t="shared" si="263"/>
        <v>1218</v>
      </c>
      <c r="AF191" s="541">
        <f t="shared" si="264"/>
        <v>961</v>
      </c>
      <c r="AG191" s="541">
        <f t="shared" si="265"/>
        <v>977</v>
      </c>
      <c r="AH191" s="541">
        <f t="shared" si="266"/>
        <v>691</v>
      </c>
      <c r="AI191" s="541">
        <f t="shared" si="267"/>
        <v>685</v>
      </c>
      <c r="AJ191" s="541">
        <f t="shared" si="268"/>
        <v>512</v>
      </c>
      <c r="AK191" s="541">
        <f t="shared" si="269"/>
        <v>493</v>
      </c>
      <c r="AL191" s="541">
        <f t="shared" si="270"/>
        <v>281</v>
      </c>
      <c r="AM191" s="541">
        <f t="shared" si="271"/>
        <v>326</v>
      </c>
      <c r="AN191" s="541">
        <f t="shared" si="272"/>
        <v>186</v>
      </c>
      <c r="AO191" s="541">
        <f t="shared" si="273"/>
        <v>302</v>
      </c>
      <c r="AP191" s="541">
        <f t="shared" si="274"/>
        <v>34</v>
      </c>
      <c r="AQ191" s="541">
        <f t="shared" si="275"/>
        <v>174</v>
      </c>
      <c r="AR191" s="541">
        <f t="shared" si="276"/>
        <v>1</v>
      </c>
      <c r="AT191" s="16" t="s">
        <v>322</v>
      </c>
      <c r="AU191" s="13">
        <v>6</v>
      </c>
      <c r="AV191" s="13">
        <v>29</v>
      </c>
      <c r="AW191" s="13">
        <v>13</v>
      </c>
      <c r="AX191" s="13">
        <v>11</v>
      </c>
      <c r="AY191" s="13">
        <v>7</v>
      </c>
      <c r="AZ191" s="13">
        <v>10</v>
      </c>
      <c r="BA191" s="13">
        <v>11</v>
      </c>
      <c r="BB191" s="13">
        <v>11</v>
      </c>
      <c r="BC191" s="13">
        <v>12</v>
      </c>
      <c r="BD191" s="13">
        <v>9</v>
      </c>
      <c r="BE191" s="13">
        <v>21</v>
      </c>
      <c r="BF191" s="13">
        <v>13</v>
      </c>
      <c r="BG191" s="13">
        <v>20</v>
      </c>
      <c r="BH191" s="13">
        <v>17</v>
      </c>
      <c r="BI191" s="13">
        <v>22</v>
      </c>
      <c r="BJ191" s="13">
        <v>31</v>
      </c>
      <c r="BK191" s="13">
        <v>36</v>
      </c>
      <c r="BL191" s="13">
        <v>50</v>
      </c>
      <c r="BM191" s="13">
        <v>55</v>
      </c>
      <c r="BN191" s="13">
        <v>61</v>
      </c>
      <c r="BO191" s="13">
        <v>88</v>
      </c>
      <c r="BP191" s="13">
        <v>70</v>
      </c>
      <c r="BQ191" s="13">
        <v>83</v>
      </c>
      <c r="BR191" s="13">
        <v>90</v>
      </c>
      <c r="BS191" s="13">
        <v>86</v>
      </c>
      <c r="BT191" s="13">
        <v>88</v>
      </c>
      <c r="BU191" s="13">
        <v>111</v>
      </c>
      <c r="BV191" s="13">
        <v>97</v>
      </c>
      <c r="BW191" s="13">
        <v>122</v>
      </c>
      <c r="BX191" s="13">
        <v>112</v>
      </c>
      <c r="BY191" s="13">
        <v>134</v>
      </c>
      <c r="BZ191" s="13">
        <v>132</v>
      </c>
      <c r="CA191" s="13">
        <v>128</v>
      </c>
      <c r="CB191" s="13">
        <v>142</v>
      </c>
      <c r="CC191" s="13">
        <v>110</v>
      </c>
      <c r="CD191" s="13">
        <v>133</v>
      </c>
      <c r="CE191" s="13">
        <v>106</v>
      </c>
      <c r="CF191" s="13">
        <v>125</v>
      </c>
      <c r="CG191" s="13">
        <v>118</v>
      </c>
      <c r="CH191" s="13">
        <v>90</v>
      </c>
      <c r="CI191" s="13">
        <v>99</v>
      </c>
      <c r="CJ191" s="13">
        <v>117</v>
      </c>
      <c r="CK191" s="13">
        <v>108</v>
      </c>
      <c r="CL191" s="13">
        <v>95</v>
      </c>
      <c r="CM191" s="13">
        <v>101</v>
      </c>
      <c r="CN191" s="13">
        <v>103</v>
      </c>
      <c r="CO191" s="13">
        <v>99</v>
      </c>
      <c r="CP191" s="13">
        <v>78</v>
      </c>
      <c r="CQ191" s="13">
        <v>84</v>
      </c>
      <c r="CR191" s="13">
        <v>93</v>
      </c>
      <c r="CS191" s="13">
        <v>79</v>
      </c>
      <c r="CT191" s="13">
        <v>72</v>
      </c>
      <c r="CU191" s="13">
        <v>72</v>
      </c>
      <c r="CV191" s="13">
        <v>82</v>
      </c>
      <c r="CW191" s="13">
        <v>63</v>
      </c>
      <c r="CX191" s="13">
        <v>64</v>
      </c>
      <c r="CY191" s="13">
        <v>60</v>
      </c>
      <c r="CZ191" s="13">
        <v>71</v>
      </c>
      <c r="DA191" s="13">
        <v>63</v>
      </c>
      <c r="DB191" s="13">
        <v>59</v>
      </c>
      <c r="DC191" s="13">
        <v>76</v>
      </c>
      <c r="DD191" s="13">
        <v>60</v>
      </c>
      <c r="DE191" s="13">
        <v>43</v>
      </c>
      <c r="DF191" s="13">
        <v>52</v>
      </c>
      <c r="DG191" s="13">
        <v>52</v>
      </c>
      <c r="DH191" s="13">
        <v>49</v>
      </c>
      <c r="DI191" s="13">
        <v>42</v>
      </c>
      <c r="DJ191" s="13">
        <v>43</v>
      </c>
      <c r="DK191" s="13">
        <v>37</v>
      </c>
      <c r="DL191" s="13">
        <v>39</v>
      </c>
      <c r="DM191" s="13">
        <v>33</v>
      </c>
      <c r="DN191" s="13">
        <v>35</v>
      </c>
      <c r="DO191" s="13">
        <v>40</v>
      </c>
      <c r="DP191" s="13">
        <v>37</v>
      </c>
      <c r="DQ191" s="13">
        <v>15</v>
      </c>
      <c r="DR191" s="13">
        <v>35</v>
      </c>
      <c r="DS191" s="13">
        <v>36</v>
      </c>
      <c r="DT191" s="13">
        <v>37</v>
      </c>
      <c r="DU191" s="13">
        <v>29</v>
      </c>
      <c r="DV191" s="13">
        <v>29</v>
      </c>
      <c r="DW191" s="13">
        <v>30</v>
      </c>
      <c r="DX191" s="13">
        <v>38</v>
      </c>
      <c r="DY191" s="13">
        <v>28</v>
      </c>
      <c r="DZ191" s="13">
        <v>33</v>
      </c>
      <c r="EA191" s="13">
        <v>36</v>
      </c>
      <c r="EB191" s="13">
        <v>34</v>
      </c>
      <c r="EC191" s="13">
        <v>29</v>
      </c>
      <c r="ED191" s="13">
        <v>22</v>
      </c>
      <c r="EE191" s="13">
        <v>19</v>
      </c>
      <c r="EF191" s="13">
        <v>33</v>
      </c>
      <c r="EG191" s="13">
        <v>39</v>
      </c>
      <c r="EH191" s="13">
        <v>23</v>
      </c>
      <c r="EI191" s="13">
        <v>19</v>
      </c>
      <c r="EJ191" s="13">
        <v>13</v>
      </c>
      <c r="EK191" s="13">
        <v>17</v>
      </c>
      <c r="EL191" s="13">
        <v>19</v>
      </c>
      <c r="EM191" s="13">
        <v>15</v>
      </c>
      <c r="EN191" s="13">
        <v>12</v>
      </c>
      <c r="EO191" s="13">
        <v>8</v>
      </c>
      <c r="EP191" s="13">
        <v>2</v>
      </c>
      <c r="EQ191" s="13">
        <v>3</v>
      </c>
      <c r="ER191" s="13">
        <v>1</v>
      </c>
      <c r="ES191" s="13">
        <v>2</v>
      </c>
      <c r="ET191" s="13">
        <v>1</v>
      </c>
      <c r="EU191" s="13"/>
      <c r="EV191" s="13"/>
      <c r="EW191" s="13"/>
      <c r="EX191" s="13"/>
      <c r="EY191" s="13"/>
      <c r="EZ191" s="13"/>
      <c r="FA191" s="13"/>
      <c r="FB191" s="13"/>
      <c r="FC191" s="57">
        <v>5567</v>
      </c>
      <c r="FD191" s="13">
        <v>10</v>
      </c>
      <c r="FE191" s="13">
        <v>30</v>
      </c>
      <c r="FF191" s="13">
        <v>12</v>
      </c>
      <c r="FG191" s="13">
        <v>16</v>
      </c>
      <c r="FH191" s="13">
        <v>12</v>
      </c>
      <c r="FI191" s="13">
        <v>9</v>
      </c>
      <c r="FJ191" s="13">
        <v>15</v>
      </c>
      <c r="FK191" s="13">
        <v>10</v>
      </c>
      <c r="FL191" s="13">
        <v>15</v>
      </c>
      <c r="FM191" s="13">
        <v>15</v>
      </c>
      <c r="FN191" s="13">
        <v>11</v>
      </c>
      <c r="FO191" s="13">
        <v>14</v>
      </c>
      <c r="FP191" s="13">
        <v>17</v>
      </c>
      <c r="FQ191" s="13">
        <v>19</v>
      </c>
      <c r="FR191" s="13">
        <v>22</v>
      </c>
      <c r="FS191" s="13">
        <v>24</v>
      </c>
      <c r="FT191" s="13">
        <v>24</v>
      </c>
      <c r="FU191" s="13">
        <v>41</v>
      </c>
      <c r="FV191" s="13">
        <v>49</v>
      </c>
      <c r="FW191" s="13">
        <v>70</v>
      </c>
      <c r="FX191" s="13">
        <v>74</v>
      </c>
      <c r="FY191" s="13">
        <v>75</v>
      </c>
      <c r="FZ191" s="13">
        <v>82</v>
      </c>
      <c r="GA191" s="13">
        <v>86</v>
      </c>
      <c r="GB191" s="13">
        <v>98</v>
      </c>
      <c r="GC191" s="13">
        <v>97</v>
      </c>
      <c r="GD191" s="13">
        <v>105</v>
      </c>
      <c r="GE191" s="13">
        <v>101</v>
      </c>
      <c r="GF191" s="13">
        <v>123</v>
      </c>
      <c r="GG191" s="13">
        <v>115</v>
      </c>
      <c r="GH191" s="13">
        <v>140</v>
      </c>
      <c r="GI191" s="13">
        <v>109</v>
      </c>
      <c r="GJ191" s="13">
        <v>114</v>
      </c>
      <c r="GK191" s="13">
        <v>109</v>
      </c>
      <c r="GL191" s="13">
        <v>122</v>
      </c>
      <c r="GM191" s="13">
        <v>122</v>
      </c>
      <c r="GN191" s="13">
        <v>117</v>
      </c>
      <c r="GO191" s="13">
        <v>115</v>
      </c>
      <c r="GP191" s="13">
        <v>104</v>
      </c>
      <c r="GQ191" s="13">
        <v>90</v>
      </c>
      <c r="GR191" s="13">
        <v>106</v>
      </c>
      <c r="GS191" s="13">
        <v>113</v>
      </c>
      <c r="GT191" s="13">
        <v>88</v>
      </c>
      <c r="GU191" s="13">
        <v>94</v>
      </c>
      <c r="GV191" s="13">
        <v>102</v>
      </c>
      <c r="GW191" s="13">
        <v>105</v>
      </c>
      <c r="GX191" s="13">
        <v>100</v>
      </c>
      <c r="GY191" s="13">
        <v>91</v>
      </c>
      <c r="GZ191" s="13">
        <v>84</v>
      </c>
      <c r="HA191" s="13">
        <v>78</v>
      </c>
      <c r="HB191" s="13">
        <v>88</v>
      </c>
      <c r="HC191" s="13">
        <v>74</v>
      </c>
      <c r="HD191" s="13">
        <v>80</v>
      </c>
      <c r="HE191" s="13">
        <v>65</v>
      </c>
      <c r="HF191" s="13">
        <v>69</v>
      </c>
      <c r="HG191" s="13">
        <v>72</v>
      </c>
      <c r="HH191" s="13">
        <v>74</v>
      </c>
      <c r="HI191" s="13">
        <v>53</v>
      </c>
      <c r="HJ191" s="13">
        <v>65</v>
      </c>
      <c r="HK191" s="13">
        <v>51</v>
      </c>
      <c r="HL191" s="13">
        <v>63</v>
      </c>
      <c r="HM191" s="13">
        <v>56</v>
      </c>
      <c r="HN191" s="13">
        <v>59</v>
      </c>
      <c r="HO191" s="13">
        <v>64</v>
      </c>
      <c r="HP191" s="13">
        <v>48</v>
      </c>
      <c r="HQ191" s="13">
        <v>44</v>
      </c>
      <c r="HR191" s="13">
        <v>53</v>
      </c>
      <c r="HS191" s="13">
        <v>39</v>
      </c>
      <c r="HT191" s="13">
        <v>45</v>
      </c>
      <c r="HU191" s="13">
        <v>41</v>
      </c>
      <c r="HV191" s="13">
        <v>34</v>
      </c>
      <c r="HW191" s="13">
        <v>38</v>
      </c>
      <c r="HX191" s="13">
        <v>38</v>
      </c>
      <c r="HY191" s="13">
        <v>22</v>
      </c>
      <c r="HZ191" s="13">
        <v>45</v>
      </c>
      <c r="IA191" s="13">
        <v>23</v>
      </c>
      <c r="IB191" s="13">
        <v>20</v>
      </c>
      <c r="IC191" s="13">
        <v>17</v>
      </c>
      <c r="ID191" s="13">
        <v>24</v>
      </c>
      <c r="IE191" s="13">
        <v>20</v>
      </c>
      <c r="IF191" s="13">
        <v>24</v>
      </c>
      <c r="IG191" s="13">
        <v>16</v>
      </c>
      <c r="IH191" s="13">
        <v>22</v>
      </c>
      <c r="II191" s="13">
        <v>16</v>
      </c>
      <c r="IJ191" s="13">
        <v>15</v>
      </c>
      <c r="IK191" s="13">
        <v>10</v>
      </c>
      <c r="IL191" s="13">
        <v>23</v>
      </c>
      <c r="IM191" s="13">
        <v>23</v>
      </c>
      <c r="IN191" s="13">
        <v>13</v>
      </c>
      <c r="IO191" s="13">
        <v>24</v>
      </c>
      <c r="IP191" s="13">
        <v>8</v>
      </c>
      <c r="IQ191" s="13">
        <v>5</v>
      </c>
      <c r="IR191" s="13">
        <v>4</v>
      </c>
      <c r="IS191" s="13">
        <v>8</v>
      </c>
      <c r="IT191" s="13">
        <v>3</v>
      </c>
      <c r="IU191" s="13"/>
      <c r="IV191" s="13">
        <v>2</v>
      </c>
      <c r="IW191" s="13">
        <v>2</v>
      </c>
      <c r="IX191" s="13">
        <v>2</v>
      </c>
      <c r="IY191" s="13"/>
      <c r="IZ191" s="13"/>
      <c r="JA191" s="13"/>
      <c r="JB191" s="13"/>
      <c r="JC191" s="13"/>
      <c r="JD191" s="13"/>
      <c r="JE191" s="13"/>
      <c r="JF191" s="13"/>
      <c r="JG191" s="13"/>
      <c r="JH191" s="13">
        <v>1</v>
      </c>
      <c r="JI191" s="57">
        <v>5199</v>
      </c>
      <c r="JJ191" s="13">
        <v>10766</v>
      </c>
    </row>
    <row r="192" spans="1:270">
      <c r="W192" s="16" t="s">
        <v>323</v>
      </c>
      <c r="X192" s="541">
        <f t="shared" si="256"/>
        <v>449</v>
      </c>
      <c r="Y192" s="541">
        <f t="shared" si="257"/>
        <v>411</v>
      </c>
      <c r="Z192" s="541">
        <f t="shared" si="258"/>
        <v>711</v>
      </c>
      <c r="AA192" s="541">
        <f t="shared" si="259"/>
        <v>760</v>
      </c>
      <c r="AB192" s="541">
        <f t="shared" si="260"/>
        <v>1561</v>
      </c>
      <c r="AC192" s="541">
        <f t="shared" si="261"/>
        <v>1733</v>
      </c>
      <c r="AD192" s="541">
        <f t="shared" si="262"/>
        <v>1885</v>
      </c>
      <c r="AE192" s="541">
        <f t="shared" si="263"/>
        <v>1903</v>
      </c>
      <c r="AF192" s="541">
        <f t="shared" si="264"/>
        <v>1473</v>
      </c>
      <c r="AG192" s="541">
        <f t="shared" si="265"/>
        <v>1421</v>
      </c>
      <c r="AH192" s="541">
        <f t="shared" si="266"/>
        <v>1082</v>
      </c>
      <c r="AI192" s="541">
        <f t="shared" si="267"/>
        <v>1167</v>
      </c>
      <c r="AJ192" s="541">
        <f t="shared" si="268"/>
        <v>781</v>
      </c>
      <c r="AK192" s="541">
        <f t="shared" si="269"/>
        <v>631</v>
      </c>
      <c r="AL192" s="541">
        <f t="shared" si="270"/>
        <v>406</v>
      </c>
      <c r="AM192" s="541">
        <f t="shared" si="271"/>
        <v>444</v>
      </c>
      <c r="AN192" s="541">
        <f t="shared" si="272"/>
        <v>190</v>
      </c>
      <c r="AO192" s="541">
        <f t="shared" si="273"/>
        <v>402</v>
      </c>
      <c r="AP192" s="541">
        <f t="shared" si="274"/>
        <v>64</v>
      </c>
      <c r="AQ192" s="541">
        <f t="shared" si="275"/>
        <v>248</v>
      </c>
      <c r="AR192" s="541">
        <f t="shared" si="276"/>
        <v>7</v>
      </c>
      <c r="AT192" s="16" t="s">
        <v>323</v>
      </c>
      <c r="AU192" s="13">
        <v>23</v>
      </c>
      <c r="AV192" s="13">
        <v>67</v>
      </c>
      <c r="AW192" s="13">
        <v>38</v>
      </c>
      <c r="AX192" s="13">
        <v>35</v>
      </c>
      <c r="AY192" s="13">
        <v>28</v>
      </c>
      <c r="AZ192" s="13">
        <v>31</v>
      </c>
      <c r="BA192" s="13">
        <v>46</v>
      </c>
      <c r="BB192" s="13">
        <v>50</v>
      </c>
      <c r="BC192" s="13">
        <v>43</v>
      </c>
      <c r="BD192" s="13">
        <v>50</v>
      </c>
      <c r="BE192" s="13">
        <v>56</v>
      </c>
      <c r="BF192" s="13">
        <v>46</v>
      </c>
      <c r="BG192" s="13">
        <v>52</v>
      </c>
      <c r="BH192" s="13">
        <v>65</v>
      </c>
      <c r="BI192" s="13">
        <v>60</v>
      </c>
      <c r="BJ192" s="13">
        <v>67</v>
      </c>
      <c r="BK192" s="13">
        <v>90</v>
      </c>
      <c r="BL192" s="13">
        <v>88</v>
      </c>
      <c r="BM192" s="13">
        <v>105</v>
      </c>
      <c r="BN192" s="13">
        <v>131</v>
      </c>
      <c r="BO192" s="13">
        <v>144</v>
      </c>
      <c r="BP192" s="13">
        <v>168</v>
      </c>
      <c r="BQ192" s="13">
        <v>150</v>
      </c>
      <c r="BR192" s="13">
        <v>157</v>
      </c>
      <c r="BS192" s="13">
        <v>195</v>
      </c>
      <c r="BT192" s="13">
        <v>190</v>
      </c>
      <c r="BU192" s="13">
        <v>178</v>
      </c>
      <c r="BV192" s="13">
        <v>164</v>
      </c>
      <c r="BW192" s="13">
        <v>181</v>
      </c>
      <c r="BX192" s="13">
        <v>206</v>
      </c>
      <c r="BY192" s="13">
        <v>209</v>
      </c>
      <c r="BZ192" s="13">
        <v>207</v>
      </c>
      <c r="CA192" s="13">
        <v>191</v>
      </c>
      <c r="CB192" s="13">
        <v>207</v>
      </c>
      <c r="CC192" s="13">
        <v>190</v>
      </c>
      <c r="CD192" s="13">
        <v>206</v>
      </c>
      <c r="CE192" s="13">
        <v>169</v>
      </c>
      <c r="CF192" s="13">
        <v>178</v>
      </c>
      <c r="CG192" s="13">
        <v>154</v>
      </c>
      <c r="CH192" s="13">
        <v>192</v>
      </c>
      <c r="CI192" s="13">
        <v>162</v>
      </c>
      <c r="CJ192" s="13">
        <v>159</v>
      </c>
      <c r="CK192" s="13">
        <v>149</v>
      </c>
      <c r="CL192" s="13">
        <v>145</v>
      </c>
      <c r="CM192" s="13">
        <v>130</v>
      </c>
      <c r="CN192" s="13">
        <v>135</v>
      </c>
      <c r="CO192" s="13">
        <v>151</v>
      </c>
      <c r="CP192" s="13">
        <v>143</v>
      </c>
      <c r="CQ192" s="13">
        <v>123</v>
      </c>
      <c r="CR192" s="13">
        <v>124</v>
      </c>
      <c r="CS192" s="13">
        <v>152</v>
      </c>
      <c r="CT192" s="13">
        <v>137</v>
      </c>
      <c r="CU192" s="13">
        <v>116</v>
      </c>
      <c r="CV192" s="13">
        <v>108</v>
      </c>
      <c r="CW192" s="13">
        <v>106</v>
      </c>
      <c r="CX192" s="13">
        <v>110</v>
      </c>
      <c r="CY192" s="13">
        <v>115</v>
      </c>
      <c r="CZ192" s="13">
        <v>109</v>
      </c>
      <c r="DA192" s="13">
        <v>102</v>
      </c>
      <c r="DB192" s="13">
        <v>112</v>
      </c>
      <c r="DC192" s="13">
        <v>82</v>
      </c>
      <c r="DD192" s="13">
        <v>88</v>
      </c>
      <c r="DE192" s="13">
        <v>81</v>
      </c>
      <c r="DF192" s="13">
        <v>76</v>
      </c>
      <c r="DG192" s="13">
        <v>66</v>
      </c>
      <c r="DH192" s="13">
        <v>51</v>
      </c>
      <c r="DI192" s="13">
        <v>45</v>
      </c>
      <c r="DJ192" s="13">
        <v>50</v>
      </c>
      <c r="DK192" s="13">
        <v>47</v>
      </c>
      <c r="DL192" s="13">
        <v>45</v>
      </c>
      <c r="DM192" s="13">
        <v>51</v>
      </c>
      <c r="DN192" s="13">
        <v>58</v>
      </c>
      <c r="DO192" s="13">
        <v>48</v>
      </c>
      <c r="DP192" s="13">
        <v>47</v>
      </c>
      <c r="DQ192" s="13">
        <v>48</v>
      </c>
      <c r="DR192" s="13">
        <v>37</v>
      </c>
      <c r="DS192" s="13">
        <v>49</v>
      </c>
      <c r="DT192" s="13">
        <v>31</v>
      </c>
      <c r="DU192" s="13">
        <v>37</v>
      </c>
      <c r="DV192" s="13">
        <v>38</v>
      </c>
      <c r="DW192" s="13">
        <v>45</v>
      </c>
      <c r="DX192" s="13">
        <v>40</v>
      </c>
      <c r="DY192" s="13">
        <v>33</v>
      </c>
      <c r="DZ192" s="13">
        <v>38</v>
      </c>
      <c r="EA192" s="13">
        <v>35</v>
      </c>
      <c r="EB192" s="13">
        <v>44</v>
      </c>
      <c r="EC192" s="13">
        <v>42</v>
      </c>
      <c r="ED192" s="13">
        <v>32</v>
      </c>
      <c r="EE192" s="13">
        <v>48</v>
      </c>
      <c r="EF192" s="13">
        <v>45</v>
      </c>
      <c r="EG192" s="13">
        <v>43</v>
      </c>
      <c r="EH192" s="13">
        <v>36</v>
      </c>
      <c r="EI192" s="13">
        <v>38</v>
      </c>
      <c r="EJ192" s="13">
        <v>31</v>
      </c>
      <c r="EK192" s="13">
        <v>19</v>
      </c>
      <c r="EL192" s="13">
        <v>18</v>
      </c>
      <c r="EM192" s="13">
        <v>20</v>
      </c>
      <c r="EN192" s="13">
        <v>12</v>
      </c>
      <c r="EO192" s="13">
        <v>17</v>
      </c>
      <c r="EP192" s="13">
        <v>2</v>
      </c>
      <c r="EQ192" s="13">
        <v>6</v>
      </c>
      <c r="ER192" s="13">
        <v>1</v>
      </c>
      <c r="ES192" s="13">
        <v>1</v>
      </c>
      <c r="ET192" s="13">
        <v>1</v>
      </c>
      <c r="EU192" s="13">
        <v>1</v>
      </c>
      <c r="EV192" s="13">
        <v>1</v>
      </c>
      <c r="EW192" s="13"/>
      <c r="EX192" s="13"/>
      <c r="EY192" s="13">
        <v>1</v>
      </c>
      <c r="EZ192" s="13"/>
      <c r="FA192" s="13"/>
      <c r="FB192" s="13">
        <v>3</v>
      </c>
      <c r="FC192" s="57">
        <v>9123</v>
      </c>
      <c r="FD192" s="13">
        <v>24</v>
      </c>
      <c r="FE192" s="13">
        <v>59</v>
      </c>
      <c r="FF192" s="13">
        <v>46</v>
      </c>
      <c r="FG192" s="13">
        <v>53</v>
      </c>
      <c r="FH192" s="13">
        <v>38</v>
      </c>
      <c r="FI192" s="13">
        <v>37</v>
      </c>
      <c r="FJ192" s="13">
        <v>54</v>
      </c>
      <c r="FK192" s="13">
        <v>51</v>
      </c>
      <c r="FL192" s="13">
        <v>43</v>
      </c>
      <c r="FM192" s="13">
        <v>44</v>
      </c>
      <c r="FN192" s="13">
        <v>57</v>
      </c>
      <c r="FO192" s="13">
        <v>50</v>
      </c>
      <c r="FP192" s="13">
        <v>54</v>
      </c>
      <c r="FQ192" s="13">
        <v>48</v>
      </c>
      <c r="FR192" s="13">
        <v>59</v>
      </c>
      <c r="FS192" s="13">
        <v>71</v>
      </c>
      <c r="FT192" s="13">
        <v>64</v>
      </c>
      <c r="FU192" s="13">
        <v>85</v>
      </c>
      <c r="FV192" s="13">
        <v>92</v>
      </c>
      <c r="FW192" s="13">
        <v>131</v>
      </c>
      <c r="FX192" s="13">
        <v>133</v>
      </c>
      <c r="FY192" s="13">
        <v>122</v>
      </c>
      <c r="FZ192" s="13">
        <v>166</v>
      </c>
      <c r="GA192" s="13">
        <v>141</v>
      </c>
      <c r="GB192" s="13">
        <v>151</v>
      </c>
      <c r="GC192" s="13">
        <v>178</v>
      </c>
      <c r="GD192" s="13">
        <v>161</v>
      </c>
      <c r="GE192" s="13">
        <v>147</v>
      </c>
      <c r="GF192" s="13">
        <v>163</v>
      </c>
      <c r="GG192" s="13">
        <v>199</v>
      </c>
      <c r="GH192" s="13">
        <v>173</v>
      </c>
      <c r="GI192" s="13">
        <v>218</v>
      </c>
      <c r="GJ192" s="13">
        <v>212</v>
      </c>
      <c r="GK192" s="13">
        <v>202</v>
      </c>
      <c r="GL192" s="13">
        <v>187</v>
      </c>
      <c r="GM192" s="13">
        <v>192</v>
      </c>
      <c r="GN192" s="13">
        <v>200</v>
      </c>
      <c r="GO192" s="13">
        <v>190</v>
      </c>
      <c r="GP192" s="13">
        <v>142</v>
      </c>
      <c r="GQ192" s="13">
        <v>169</v>
      </c>
      <c r="GR192" s="13">
        <v>173</v>
      </c>
      <c r="GS192" s="13">
        <v>169</v>
      </c>
      <c r="GT192" s="13">
        <v>188</v>
      </c>
      <c r="GU192" s="13">
        <v>122</v>
      </c>
      <c r="GV192" s="13">
        <v>157</v>
      </c>
      <c r="GW192" s="13">
        <v>156</v>
      </c>
      <c r="GX192" s="13">
        <v>139</v>
      </c>
      <c r="GY192" s="13">
        <v>118</v>
      </c>
      <c r="GZ192" s="13">
        <v>120</v>
      </c>
      <c r="HA192" s="13">
        <v>131</v>
      </c>
      <c r="HB192" s="13">
        <v>124</v>
      </c>
      <c r="HC192" s="13">
        <v>112</v>
      </c>
      <c r="HD192" s="13">
        <v>122</v>
      </c>
      <c r="HE192" s="13">
        <v>95</v>
      </c>
      <c r="HF192" s="13">
        <v>94</v>
      </c>
      <c r="HG192" s="13">
        <v>121</v>
      </c>
      <c r="HH192" s="13">
        <v>93</v>
      </c>
      <c r="HI192" s="13">
        <v>99</v>
      </c>
      <c r="HJ192" s="13">
        <v>126</v>
      </c>
      <c r="HK192" s="13">
        <v>96</v>
      </c>
      <c r="HL192" s="13">
        <v>121</v>
      </c>
      <c r="HM192" s="13">
        <v>99</v>
      </c>
      <c r="HN192" s="13">
        <v>88</v>
      </c>
      <c r="HO192" s="13">
        <v>90</v>
      </c>
      <c r="HP192" s="13">
        <v>73</v>
      </c>
      <c r="HQ192" s="13">
        <v>64</v>
      </c>
      <c r="HR192" s="13">
        <v>72</v>
      </c>
      <c r="HS192" s="13">
        <v>68</v>
      </c>
      <c r="HT192" s="13">
        <v>60</v>
      </c>
      <c r="HU192" s="13">
        <v>46</v>
      </c>
      <c r="HV192" s="13">
        <v>56</v>
      </c>
      <c r="HW192" s="13">
        <v>51</v>
      </c>
      <c r="HX192" s="13">
        <v>42</v>
      </c>
      <c r="HY192" s="13">
        <v>34</v>
      </c>
      <c r="HZ192" s="13">
        <v>48</v>
      </c>
      <c r="IA192" s="13">
        <v>45</v>
      </c>
      <c r="IB192" s="13">
        <v>40</v>
      </c>
      <c r="IC192" s="13">
        <v>28</v>
      </c>
      <c r="ID192" s="13">
        <v>36</v>
      </c>
      <c r="IE192" s="13">
        <v>26</v>
      </c>
      <c r="IF192" s="13">
        <v>20</v>
      </c>
      <c r="IG192" s="13">
        <v>32</v>
      </c>
      <c r="IH192" s="13">
        <v>22</v>
      </c>
      <c r="II192" s="13">
        <v>17</v>
      </c>
      <c r="IJ192" s="13">
        <v>13</v>
      </c>
      <c r="IK192" s="13">
        <v>18</v>
      </c>
      <c r="IL192" s="13">
        <v>19</v>
      </c>
      <c r="IM192" s="13">
        <v>13</v>
      </c>
      <c r="IN192" s="13">
        <v>13</v>
      </c>
      <c r="IO192" s="13">
        <v>23</v>
      </c>
      <c r="IP192" s="13">
        <v>12</v>
      </c>
      <c r="IQ192" s="13">
        <v>17</v>
      </c>
      <c r="IR192" s="13">
        <v>11</v>
      </c>
      <c r="IS192" s="13">
        <v>7</v>
      </c>
      <c r="IT192" s="13">
        <v>5</v>
      </c>
      <c r="IU192" s="13">
        <v>3</v>
      </c>
      <c r="IV192" s="13">
        <v>3</v>
      </c>
      <c r="IW192" s="13">
        <v>1</v>
      </c>
      <c r="IX192" s="13"/>
      <c r="IY192" s="13">
        <v>2</v>
      </c>
      <c r="IZ192" s="13">
        <v>2</v>
      </c>
      <c r="JA192" s="13">
        <v>1</v>
      </c>
      <c r="JB192" s="13"/>
      <c r="JC192" s="13"/>
      <c r="JD192" s="13"/>
      <c r="JE192" s="13"/>
      <c r="JF192" s="13"/>
      <c r="JG192" s="13"/>
      <c r="JH192" s="13">
        <v>4</v>
      </c>
      <c r="JI192" s="57">
        <v>8606</v>
      </c>
      <c r="JJ192" s="13">
        <v>17729</v>
      </c>
    </row>
    <row r="193" spans="23:270">
      <c r="W193" s="16" t="s">
        <v>324</v>
      </c>
      <c r="X193" s="541">
        <f t="shared" si="256"/>
        <v>648</v>
      </c>
      <c r="Y193" s="541">
        <f t="shared" si="257"/>
        <v>663</v>
      </c>
      <c r="Z193" s="541">
        <f t="shared" si="258"/>
        <v>950</v>
      </c>
      <c r="AA193" s="541">
        <f t="shared" si="259"/>
        <v>993</v>
      </c>
      <c r="AB193" s="541">
        <f t="shared" si="260"/>
        <v>1902</v>
      </c>
      <c r="AC193" s="541">
        <f t="shared" si="261"/>
        <v>1932</v>
      </c>
      <c r="AD193" s="541">
        <f t="shared" si="262"/>
        <v>1836</v>
      </c>
      <c r="AE193" s="541">
        <f t="shared" si="263"/>
        <v>1774</v>
      </c>
      <c r="AF193" s="541">
        <f t="shared" si="264"/>
        <v>1312</v>
      </c>
      <c r="AG193" s="541">
        <f t="shared" si="265"/>
        <v>1425</v>
      </c>
      <c r="AH193" s="541">
        <f t="shared" si="266"/>
        <v>1037</v>
      </c>
      <c r="AI193" s="541">
        <f t="shared" si="267"/>
        <v>982</v>
      </c>
      <c r="AJ193" s="541">
        <f t="shared" si="268"/>
        <v>600</v>
      </c>
      <c r="AK193" s="541">
        <f t="shared" si="269"/>
        <v>482</v>
      </c>
      <c r="AL193" s="541">
        <f t="shared" si="270"/>
        <v>234</v>
      </c>
      <c r="AM193" s="541">
        <f t="shared" si="271"/>
        <v>251</v>
      </c>
      <c r="AN193" s="541">
        <f t="shared" si="272"/>
        <v>115</v>
      </c>
      <c r="AO193" s="541">
        <f t="shared" si="273"/>
        <v>155</v>
      </c>
      <c r="AP193" s="541">
        <f t="shared" si="274"/>
        <v>19</v>
      </c>
      <c r="AQ193" s="541">
        <f t="shared" si="275"/>
        <v>51</v>
      </c>
      <c r="AR193" s="541">
        <f t="shared" si="276"/>
        <v>0</v>
      </c>
      <c r="AT193" s="16" t="s">
        <v>324</v>
      </c>
      <c r="AU193" s="13">
        <v>34</v>
      </c>
      <c r="AV193" s="13">
        <v>65</v>
      </c>
      <c r="AW193" s="13">
        <v>71</v>
      </c>
      <c r="AX193" s="13">
        <v>53</v>
      </c>
      <c r="AY193" s="13">
        <v>61</v>
      </c>
      <c r="AZ193" s="13">
        <v>63</v>
      </c>
      <c r="BA193" s="13">
        <v>57</v>
      </c>
      <c r="BB193" s="13">
        <v>91</v>
      </c>
      <c r="BC193" s="13">
        <v>83</v>
      </c>
      <c r="BD193" s="13">
        <v>85</v>
      </c>
      <c r="BE193" s="13">
        <v>67</v>
      </c>
      <c r="BF193" s="13">
        <v>68</v>
      </c>
      <c r="BG193" s="13">
        <v>88</v>
      </c>
      <c r="BH193" s="13">
        <v>84</v>
      </c>
      <c r="BI193" s="13">
        <v>81</v>
      </c>
      <c r="BJ193" s="13">
        <v>81</v>
      </c>
      <c r="BK193" s="13">
        <v>98</v>
      </c>
      <c r="BL193" s="13">
        <v>125</v>
      </c>
      <c r="BM193" s="13">
        <v>146</v>
      </c>
      <c r="BN193" s="13">
        <v>155</v>
      </c>
      <c r="BO193" s="13">
        <v>156</v>
      </c>
      <c r="BP193" s="13">
        <v>167</v>
      </c>
      <c r="BQ193" s="13">
        <v>186</v>
      </c>
      <c r="BR193" s="13">
        <v>200</v>
      </c>
      <c r="BS193" s="13">
        <v>202</v>
      </c>
      <c r="BT193" s="13">
        <v>215</v>
      </c>
      <c r="BU193" s="13">
        <v>202</v>
      </c>
      <c r="BV193" s="13">
        <v>200</v>
      </c>
      <c r="BW193" s="13">
        <v>196</v>
      </c>
      <c r="BX193" s="13">
        <v>208</v>
      </c>
      <c r="BY193" s="13">
        <v>227</v>
      </c>
      <c r="BZ193" s="13">
        <v>204</v>
      </c>
      <c r="CA193" s="13">
        <v>195</v>
      </c>
      <c r="CB193" s="13">
        <v>172</v>
      </c>
      <c r="CC193" s="13">
        <v>185</v>
      </c>
      <c r="CD193" s="13">
        <v>166</v>
      </c>
      <c r="CE193" s="13">
        <v>158</v>
      </c>
      <c r="CF193" s="13">
        <v>154</v>
      </c>
      <c r="CG193" s="13">
        <v>152</v>
      </c>
      <c r="CH193" s="13">
        <v>161</v>
      </c>
      <c r="CI193" s="13">
        <v>159</v>
      </c>
      <c r="CJ193" s="13">
        <v>146</v>
      </c>
      <c r="CK193" s="13">
        <v>139</v>
      </c>
      <c r="CL193" s="13">
        <v>149</v>
      </c>
      <c r="CM193" s="13">
        <v>144</v>
      </c>
      <c r="CN193" s="13">
        <v>158</v>
      </c>
      <c r="CO193" s="13">
        <v>146</v>
      </c>
      <c r="CP193" s="13">
        <v>121</v>
      </c>
      <c r="CQ193" s="13">
        <v>142</v>
      </c>
      <c r="CR193" s="13">
        <v>121</v>
      </c>
      <c r="CS193" s="13">
        <v>121</v>
      </c>
      <c r="CT193" s="13">
        <v>104</v>
      </c>
      <c r="CU193" s="13">
        <v>98</v>
      </c>
      <c r="CV193" s="13">
        <v>102</v>
      </c>
      <c r="CW193" s="13">
        <v>101</v>
      </c>
      <c r="CX193" s="13">
        <v>83</v>
      </c>
      <c r="CY193" s="13">
        <v>104</v>
      </c>
      <c r="CZ193" s="13">
        <v>91</v>
      </c>
      <c r="DA193" s="13">
        <v>101</v>
      </c>
      <c r="DB193" s="13">
        <v>77</v>
      </c>
      <c r="DC193" s="13">
        <v>52</v>
      </c>
      <c r="DD193" s="13">
        <v>65</v>
      </c>
      <c r="DE193" s="13">
        <v>48</v>
      </c>
      <c r="DF193" s="13">
        <v>54</v>
      </c>
      <c r="DG193" s="13">
        <v>59</v>
      </c>
      <c r="DH193" s="13">
        <v>44</v>
      </c>
      <c r="DI193" s="13">
        <v>48</v>
      </c>
      <c r="DJ193" s="13">
        <v>34</v>
      </c>
      <c r="DK193" s="13">
        <v>45</v>
      </c>
      <c r="DL193" s="13">
        <v>33</v>
      </c>
      <c r="DM193" s="13">
        <v>42</v>
      </c>
      <c r="DN193" s="13">
        <v>24</v>
      </c>
      <c r="DO193" s="13">
        <v>23</v>
      </c>
      <c r="DP193" s="13">
        <v>24</v>
      </c>
      <c r="DQ193" s="13">
        <v>19</v>
      </c>
      <c r="DR193" s="13">
        <v>25</v>
      </c>
      <c r="DS193" s="13">
        <v>25</v>
      </c>
      <c r="DT193" s="13">
        <v>23</v>
      </c>
      <c r="DU193" s="13">
        <v>21</v>
      </c>
      <c r="DV193" s="13">
        <v>25</v>
      </c>
      <c r="DW193" s="13">
        <v>29</v>
      </c>
      <c r="DX193" s="13">
        <v>18</v>
      </c>
      <c r="DY193" s="13">
        <v>15</v>
      </c>
      <c r="DZ193" s="13">
        <v>15</v>
      </c>
      <c r="EA193" s="13">
        <v>10</v>
      </c>
      <c r="EB193" s="13">
        <v>13</v>
      </c>
      <c r="EC193" s="13">
        <v>14</v>
      </c>
      <c r="ED193" s="13">
        <v>17</v>
      </c>
      <c r="EE193" s="13">
        <v>15</v>
      </c>
      <c r="EF193" s="13">
        <v>9</v>
      </c>
      <c r="EG193" s="13">
        <v>17</v>
      </c>
      <c r="EH193" s="13">
        <v>10</v>
      </c>
      <c r="EI193" s="13">
        <v>5</v>
      </c>
      <c r="EJ193" s="13">
        <v>6</v>
      </c>
      <c r="EK193" s="13">
        <v>5</v>
      </c>
      <c r="EL193" s="13">
        <v>2</v>
      </c>
      <c r="EM193" s="13">
        <v>1</v>
      </c>
      <c r="EN193" s="13">
        <v>2</v>
      </c>
      <c r="EO193" s="13">
        <v>1</v>
      </c>
      <c r="EP193" s="13">
        <v>1</v>
      </c>
      <c r="EQ193" s="13"/>
      <c r="ER193" s="13"/>
      <c r="ES193" s="13"/>
      <c r="ET193" s="13"/>
      <c r="EU193" s="13">
        <v>1</v>
      </c>
      <c r="EV193" s="13"/>
      <c r="EW193" s="13"/>
      <c r="EX193" s="13"/>
      <c r="EY193" s="13"/>
      <c r="EZ193" s="13"/>
      <c r="FA193" s="13"/>
      <c r="FB193" s="13"/>
      <c r="FC193" s="57">
        <v>8708</v>
      </c>
      <c r="FD193" s="13">
        <v>47</v>
      </c>
      <c r="FE193" s="13">
        <v>65</v>
      </c>
      <c r="FF193" s="13">
        <v>55</v>
      </c>
      <c r="FG193" s="13">
        <v>64</v>
      </c>
      <c r="FH193" s="13">
        <v>59</v>
      </c>
      <c r="FI193" s="13">
        <v>61</v>
      </c>
      <c r="FJ193" s="13">
        <v>70</v>
      </c>
      <c r="FK193" s="13">
        <v>78</v>
      </c>
      <c r="FL193" s="13">
        <v>75</v>
      </c>
      <c r="FM193" s="13">
        <v>74</v>
      </c>
      <c r="FN193" s="13">
        <v>84</v>
      </c>
      <c r="FO193" s="13">
        <v>89</v>
      </c>
      <c r="FP193" s="13">
        <v>85</v>
      </c>
      <c r="FQ193" s="13">
        <v>78</v>
      </c>
      <c r="FR193" s="13">
        <v>80</v>
      </c>
      <c r="FS193" s="13">
        <v>101</v>
      </c>
      <c r="FT193" s="13">
        <v>89</v>
      </c>
      <c r="FU193" s="13">
        <v>100</v>
      </c>
      <c r="FV193" s="13">
        <v>123</v>
      </c>
      <c r="FW193" s="13">
        <v>121</v>
      </c>
      <c r="FX193" s="13">
        <v>166</v>
      </c>
      <c r="FY193" s="13">
        <v>178</v>
      </c>
      <c r="FZ193" s="13">
        <v>167</v>
      </c>
      <c r="GA193" s="13">
        <v>186</v>
      </c>
      <c r="GB193" s="13">
        <v>201</v>
      </c>
      <c r="GC193" s="13">
        <v>198</v>
      </c>
      <c r="GD193" s="13">
        <v>203</v>
      </c>
      <c r="GE193" s="13">
        <v>197</v>
      </c>
      <c r="GF193" s="13">
        <v>193</v>
      </c>
      <c r="GG193" s="13">
        <v>213</v>
      </c>
      <c r="GH193" s="13">
        <v>182</v>
      </c>
      <c r="GI193" s="13">
        <v>195</v>
      </c>
      <c r="GJ193" s="13">
        <v>196</v>
      </c>
      <c r="GK193" s="13">
        <v>210</v>
      </c>
      <c r="GL193" s="13">
        <v>194</v>
      </c>
      <c r="GM193" s="13">
        <v>187</v>
      </c>
      <c r="GN193" s="13">
        <v>168</v>
      </c>
      <c r="GO193" s="13">
        <v>160</v>
      </c>
      <c r="GP193" s="13">
        <v>177</v>
      </c>
      <c r="GQ193" s="13">
        <v>167</v>
      </c>
      <c r="GR193" s="13">
        <v>128</v>
      </c>
      <c r="GS193" s="13">
        <v>126</v>
      </c>
      <c r="GT193" s="13">
        <v>135</v>
      </c>
      <c r="GU193" s="13">
        <v>118</v>
      </c>
      <c r="GV193" s="13">
        <v>139</v>
      </c>
      <c r="GW193" s="13">
        <v>137</v>
      </c>
      <c r="GX193" s="13">
        <v>137</v>
      </c>
      <c r="GY193" s="13">
        <v>121</v>
      </c>
      <c r="GZ193" s="13">
        <v>141</v>
      </c>
      <c r="HA193" s="13">
        <v>130</v>
      </c>
      <c r="HB193" s="13">
        <v>135</v>
      </c>
      <c r="HC193" s="13">
        <v>109</v>
      </c>
      <c r="HD193" s="13">
        <v>104</v>
      </c>
      <c r="HE193" s="13">
        <v>115</v>
      </c>
      <c r="HF193" s="13">
        <v>105</v>
      </c>
      <c r="HG193" s="13">
        <v>100</v>
      </c>
      <c r="HH193" s="13">
        <v>95</v>
      </c>
      <c r="HI193" s="13">
        <v>87</v>
      </c>
      <c r="HJ193" s="13">
        <v>103</v>
      </c>
      <c r="HK193" s="13">
        <v>84</v>
      </c>
      <c r="HL193" s="13">
        <v>82</v>
      </c>
      <c r="HM193" s="13">
        <v>63</v>
      </c>
      <c r="HN193" s="13">
        <v>70</v>
      </c>
      <c r="HO193" s="13">
        <v>53</v>
      </c>
      <c r="HP193" s="13">
        <v>66</v>
      </c>
      <c r="HQ193" s="13">
        <v>63</v>
      </c>
      <c r="HR193" s="13">
        <v>66</v>
      </c>
      <c r="HS193" s="13">
        <v>46</v>
      </c>
      <c r="HT193" s="13">
        <v>46</v>
      </c>
      <c r="HU193" s="13">
        <v>45</v>
      </c>
      <c r="HV193" s="13">
        <v>36</v>
      </c>
      <c r="HW193" s="13">
        <v>24</v>
      </c>
      <c r="HX193" s="13">
        <v>32</v>
      </c>
      <c r="HY193" s="13">
        <v>20</v>
      </c>
      <c r="HZ193" s="13">
        <v>25</v>
      </c>
      <c r="IA193" s="13">
        <v>20</v>
      </c>
      <c r="IB193" s="13">
        <v>24</v>
      </c>
      <c r="IC193" s="13">
        <v>17</v>
      </c>
      <c r="ID193" s="13">
        <v>24</v>
      </c>
      <c r="IE193" s="13">
        <v>12</v>
      </c>
      <c r="IF193" s="13">
        <v>18</v>
      </c>
      <c r="IG193" s="13">
        <v>18</v>
      </c>
      <c r="IH193" s="13">
        <v>10</v>
      </c>
      <c r="II193" s="13">
        <v>12</v>
      </c>
      <c r="IJ193" s="13">
        <v>8</v>
      </c>
      <c r="IK193" s="13">
        <v>13</v>
      </c>
      <c r="IL193" s="13">
        <v>11</v>
      </c>
      <c r="IM193" s="13">
        <v>13</v>
      </c>
      <c r="IN193" s="13">
        <v>8</v>
      </c>
      <c r="IO193" s="13">
        <v>4</v>
      </c>
      <c r="IP193" s="13">
        <v>2</v>
      </c>
      <c r="IQ193" s="13">
        <v>3</v>
      </c>
      <c r="IR193" s="13">
        <v>4</v>
      </c>
      <c r="IS193" s="13">
        <v>3</v>
      </c>
      <c r="IT193" s="13"/>
      <c r="IU193" s="13">
        <v>2</v>
      </c>
      <c r="IV193" s="13"/>
      <c r="IW193" s="13">
        <v>2</v>
      </c>
      <c r="IX193" s="13">
        <v>1</v>
      </c>
      <c r="IY193" s="13">
        <v>1</v>
      </c>
      <c r="IZ193" s="13"/>
      <c r="JA193" s="13"/>
      <c r="JB193" s="13"/>
      <c r="JC193" s="13"/>
      <c r="JD193" s="13"/>
      <c r="JE193" s="13"/>
      <c r="JF193" s="13"/>
      <c r="JG193" s="13">
        <v>1</v>
      </c>
      <c r="JH193" s="13"/>
      <c r="JI193" s="57">
        <v>8653</v>
      </c>
      <c r="JJ193" s="13">
        <v>17361</v>
      </c>
    </row>
    <row r="194" spans="23:270">
      <c r="W194" s="16" t="s">
        <v>325</v>
      </c>
      <c r="X194" s="541">
        <f t="shared" si="256"/>
        <v>235</v>
      </c>
      <c r="Y194" s="541">
        <f t="shared" si="257"/>
        <v>243</v>
      </c>
      <c r="Z194" s="541">
        <f t="shared" si="258"/>
        <v>412</v>
      </c>
      <c r="AA194" s="541">
        <f t="shared" si="259"/>
        <v>448</v>
      </c>
      <c r="AB194" s="541">
        <f t="shared" si="260"/>
        <v>1150</v>
      </c>
      <c r="AC194" s="541">
        <f t="shared" si="261"/>
        <v>1137</v>
      </c>
      <c r="AD194" s="541">
        <f t="shared" si="262"/>
        <v>1221</v>
      </c>
      <c r="AE194" s="541">
        <f t="shared" si="263"/>
        <v>1131</v>
      </c>
      <c r="AF194" s="541">
        <f t="shared" si="264"/>
        <v>1110</v>
      </c>
      <c r="AG194" s="541">
        <f t="shared" si="265"/>
        <v>978</v>
      </c>
      <c r="AH194" s="541">
        <f t="shared" si="266"/>
        <v>851</v>
      </c>
      <c r="AI194" s="541">
        <f t="shared" si="267"/>
        <v>731</v>
      </c>
      <c r="AJ194" s="541">
        <f t="shared" si="268"/>
        <v>514</v>
      </c>
      <c r="AK194" s="541">
        <f t="shared" si="269"/>
        <v>402</v>
      </c>
      <c r="AL194" s="541">
        <f t="shared" si="270"/>
        <v>294</v>
      </c>
      <c r="AM194" s="541">
        <f t="shared" si="271"/>
        <v>276</v>
      </c>
      <c r="AN194" s="541">
        <f t="shared" si="272"/>
        <v>132</v>
      </c>
      <c r="AO194" s="541">
        <f t="shared" si="273"/>
        <v>257</v>
      </c>
      <c r="AP194" s="541">
        <f t="shared" si="274"/>
        <v>32</v>
      </c>
      <c r="AQ194" s="541">
        <f t="shared" si="275"/>
        <v>122</v>
      </c>
      <c r="AR194" s="541">
        <f t="shared" si="276"/>
        <v>1</v>
      </c>
      <c r="AT194" s="16" t="s">
        <v>325</v>
      </c>
      <c r="AU194" s="13">
        <v>15</v>
      </c>
      <c r="AV194" s="13">
        <v>24</v>
      </c>
      <c r="AW194" s="13">
        <v>18</v>
      </c>
      <c r="AX194" s="13">
        <v>18</v>
      </c>
      <c r="AY194" s="13">
        <v>22</v>
      </c>
      <c r="AZ194" s="13">
        <v>29</v>
      </c>
      <c r="BA194" s="13">
        <v>23</v>
      </c>
      <c r="BB194" s="13">
        <v>27</v>
      </c>
      <c r="BC194" s="13">
        <v>34</v>
      </c>
      <c r="BD194" s="13">
        <v>33</v>
      </c>
      <c r="BE194" s="13">
        <v>28</v>
      </c>
      <c r="BF194" s="13">
        <v>30</v>
      </c>
      <c r="BG194" s="13">
        <v>31</v>
      </c>
      <c r="BH194" s="13">
        <v>33</v>
      </c>
      <c r="BI194" s="13">
        <v>37</v>
      </c>
      <c r="BJ194" s="13">
        <v>42</v>
      </c>
      <c r="BK194" s="13">
        <v>56</v>
      </c>
      <c r="BL194" s="13">
        <v>45</v>
      </c>
      <c r="BM194" s="13">
        <v>70</v>
      </c>
      <c r="BN194" s="13">
        <v>76</v>
      </c>
      <c r="BO194" s="13">
        <v>74</v>
      </c>
      <c r="BP194" s="13">
        <v>89</v>
      </c>
      <c r="BQ194" s="13">
        <v>122</v>
      </c>
      <c r="BR194" s="13">
        <v>117</v>
      </c>
      <c r="BS194" s="13">
        <v>97</v>
      </c>
      <c r="BT194" s="13">
        <v>120</v>
      </c>
      <c r="BU194" s="13">
        <v>130</v>
      </c>
      <c r="BV194" s="13">
        <v>132</v>
      </c>
      <c r="BW194" s="13">
        <v>120</v>
      </c>
      <c r="BX194" s="13">
        <v>136</v>
      </c>
      <c r="BY194" s="13">
        <v>145</v>
      </c>
      <c r="BZ194" s="13">
        <v>107</v>
      </c>
      <c r="CA194" s="13">
        <v>126</v>
      </c>
      <c r="CB194" s="13">
        <v>111</v>
      </c>
      <c r="CC194" s="13">
        <v>108</v>
      </c>
      <c r="CD194" s="13">
        <v>112</v>
      </c>
      <c r="CE194" s="13">
        <v>106</v>
      </c>
      <c r="CF194" s="13">
        <v>87</v>
      </c>
      <c r="CG194" s="13">
        <v>112</v>
      </c>
      <c r="CH194" s="13">
        <v>117</v>
      </c>
      <c r="CI194" s="13">
        <v>112</v>
      </c>
      <c r="CJ194" s="13">
        <v>105</v>
      </c>
      <c r="CK194" s="13">
        <v>99</v>
      </c>
      <c r="CL194" s="13">
        <v>101</v>
      </c>
      <c r="CM194" s="13">
        <v>80</v>
      </c>
      <c r="CN194" s="13">
        <v>105</v>
      </c>
      <c r="CO194" s="13">
        <v>95</v>
      </c>
      <c r="CP194" s="13">
        <v>97</v>
      </c>
      <c r="CQ194" s="13">
        <v>100</v>
      </c>
      <c r="CR194" s="13">
        <v>84</v>
      </c>
      <c r="CS194" s="13">
        <v>74</v>
      </c>
      <c r="CT194" s="13">
        <v>101</v>
      </c>
      <c r="CU194" s="13">
        <v>70</v>
      </c>
      <c r="CV194" s="13">
        <v>77</v>
      </c>
      <c r="CW194" s="13">
        <v>70</v>
      </c>
      <c r="CX194" s="13">
        <v>72</v>
      </c>
      <c r="CY194" s="13">
        <v>68</v>
      </c>
      <c r="CZ194" s="13">
        <v>76</v>
      </c>
      <c r="DA194" s="13">
        <v>62</v>
      </c>
      <c r="DB194" s="13">
        <v>61</v>
      </c>
      <c r="DC194" s="13">
        <v>59</v>
      </c>
      <c r="DD194" s="13">
        <v>53</v>
      </c>
      <c r="DE194" s="13">
        <v>49</v>
      </c>
      <c r="DF194" s="13">
        <v>36</v>
      </c>
      <c r="DG194" s="13">
        <v>44</v>
      </c>
      <c r="DH194" s="13">
        <v>36</v>
      </c>
      <c r="DI194" s="13">
        <v>36</v>
      </c>
      <c r="DJ194" s="13">
        <v>30</v>
      </c>
      <c r="DK194" s="13">
        <v>30</v>
      </c>
      <c r="DL194" s="13">
        <v>29</v>
      </c>
      <c r="DM194" s="13">
        <v>27</v>
      </c>
      <c r="DN194" s="13">
        <v>30</v>
      </c>
      <c r="DO194" s="13">
        <v>33</v>
      </c>
      <c r="DP194" s="13">
        <v>31</v>
      </c>
      <c r="DQ194" s="13">
        <v>28</v>
      </c>
      <c r="DR194" s="13">
        <v>28</v>
      </c>
      <c r="DS194" s="13">
        <v>25</v>
      </c>
      <c r="DT194" s="13">
        <v>27</v>
      </c>
      <c r="DU194" s="13">
        <v>30</v>
      </c>
      <c r="DV194" s="13">
        <v>17</v>
      </c>
      <c r="DW194" s="13">
        <v>24</v>
      </c>
      <c r="DX194" s="13">
        <v>28</v>
      </c>
      <c r="DY194" s="13">
        <v>31</v>
      </c>
      <c r="DZ194" s="13">
        <v>23</v>
      </c>
      <c r="EA194" s="13">
        <v>28</v>
      </c>
      <c r="EB194" s="13">
        <v>23</v>
      </c>
      <c r="EC194" s="13">
        <v>25</v>
      </c>
      <c r="ED194" s="13">
        <v>25</v>
      </c>
      <c r="EE194" s="13">
        <v>27</v>
      </c>
      <c r="EF194" s="13">
        <v>23</v>
      </c>
      <c r="EG194" s="13">
        <v>22</v>
      </c>
      <c r="EH194" s="13">
        <v>19</v>
      </c>
      <c r="EI194" s="13">
        <v>16</v>
      </c>
      <c r="EJ194" s="13">
        <v>9</v>
      </c>
      <c r="EK194" s="13">
        <v>10</v>
      </c>
      <c r="EL194" s="13">
        <v>6</v>
      </c>
      <c r="EM194" s="13">
        <v>16</v>
      </c>
      <c r="EN194" s="13">
        <v>5</v>
      </c>
      <c r="EO194" s="13">
        <v>8</v>
      </c>
      <c r="EP194" s="13">
        <v>5</v>
      </c>
      <c r="EQ194" s="13">
        <v>1</v>
      </c>
      <c r="ER194" s="13">
        <v>2</v>
      </c>
      <c r="ES194" s="13">
        <v>2</v>
      </c>
      <c r="ET194" s="13"/>
      <c r="EU194" s="13"/>
      <c r="EV194" s="13"/>
      <c r="EW194" s="13"/>
      <c r="EX194" s="13"/>
      <c r="EY194" s="13"/>
      <c r="EZ194" s="13"/>
      <c r="FA194" s="13">
        <v>1</v>
      </c>
      <c r="FB194" s="13">
        <v>1</v>
      </c>
      <c r="FC194" s="57">
        <v>5726</v>
      </c>
      <c r="FD194" s="13">
        <v>15</v>
      </c>
      <c r="FE194" s="13">
        <v>22</v>
      </c>
      <c r="FF194" s="13">
        <v>27</v>
      </c>
      <c r="FG194" s="13">
        <v>16</v>
      </c>
      <c r="FH194" s="13">
        <v>16</v>
      </c>
      <c r="FI194" s="13">
        <v>27</v>
      </c>
      <c r="FJ194" s="13">
        <v>35</v>
      </c>
      <c r="FK194" s="13">
        <v>26</v>
      </c>
      <c r="FL194" s="13">
        <v>21</v>
      </c>
      <c r="FM194" s="13">
        <v>30</v>
      </c>
      <c r="FN194" s="13">
        <v>25</v>
      </c>
      <c r="FO194" s="13">
        <v>24</v>
      </c>
      <c r="FP194" s="13">
        <v>31</v>
      </c>
      <c r="FQ194" s="13">
        <v>26</v>
      </c>
      <c r="FR194" s="13">
        <v>36</v>
      </c>
      <c r="FS194" s="13">
        <v>28</v>
      </c>
      <c r="FT194" s="13">
        <v>52</v>
      </c>
      <c r="FU194" s="13">
        <v>48</v>
      </c>
      <c r="FV194" s="13">
        <v>69</v>
      </c>
      <c r="FW194" s="13">
        <v>73</v>
      </c>
      <c r="FX194" s="13">
        <v>81</v>
      </c>
      <c r="FY194" s="13">
        <v>95</v>
      </c>
      <c r="FZ194" s="13">
        <v>97</v>
      </c>
      <c r="GA194" s="13">
        <v>119</v>
      </c>
      <c r="GB194" s="13">
        <v>118</v>
      </c>
      <c r="GC194" s="13">
        <v>134</v>
      </c>
      <c r="GD194" s="13">
        <v>152</v>
      </c>
      <c r="GE194" s="13">
        <v>109</v>
      </c>
      <c r="GF194" s="13">
        <v>121</v>
      </c>
      <c r="GG194" s="13">
        <v>124</v>
      </c>
      <c r="GH194" s="13">
        <v>115</v>
      </c>
      <c r="GI194" s="13">
        <v>123</v>
      </c>
      <c r="GJ194" s="13">
        <v>123</v>
      </c>
      <c r="GK194" s="13">
        <v>110</v>
      </c>
      <c r="GL194" s="13">
        <v>131</v>
      </c>
      <c r="GM194" s="13">
        <v>128</v>
      </c>
      <c r="GN194" s="13">
        <v>121</v>
      </c>
      <c r="GO194" s="13">
        <v>122</v>
      </c>
      <c r="GP194" s="13">
        <v>132</v>
      </c>
      <c r="GQ194" s="13">
        <v>116</v>
      </c>
      <c r="GR194" s="13">
        <v>128</v>
      </c>
      <c r="GS194" s="13">
        <v>113</v>
      </c>
      <c r="GT194" s="13">
        <v>129</v>
      </c>
      <c r="GU194" s="13">
        <v>106</v>
      </c>
      <c r="GV194" s="13">
        <v>96</v>
      </c>
      <c r="GW194" s="13">
        <v>106</v>
      </c>
      <c r="GX194" s="13">
        <v>108</v>
      </c>
      <c r="GY194" s="13">
        <v>112</v>
      </c>
      <c r="GZ194" s="13">
        <v>116</v>
      </c>
      <c r="HA194" s="13">
        <v>96</v>
      </c>
      <c r="HB194" s="13">
        <v>98</v>
      </c>
      <c r="HC194" s="13">
        <v>96</v>
      </c>
      <c r="HD194" s="13">
        <v>84</v>
      </c>
      <c r="HE194" s="13">
        <v>87</v>
      </c>
      <c r="HF194" s="13">
        <v>90</v>
      </c>
      <c r="HG194" s="13">
        <v>89</v>
      </c>
      <c r="HH194" s="13">
        <v>78</v>
      </c>
      <c r="HI194" s="13">
        <v>72</v>
      </c>
      <c r="HJ194" s="13">
        <v>84</v>
      </c>
      <c r="HK194" s="13">
        <v>73</v>
      </c>
      <c r="HL194" s="13">
        <v>67</v>
      </c>
      <c r="HM194" s="13">
        <v>61</v>
      </c>
      <c r="HN194" s="13">
        <v>68</v>
      </c>
      <c r="HO194" s="13">
        <v>57</v>
      </c>
      <c r="HP194" s="13">
        <v>46</v>
      </c>
      <c r="HQ194" s="13">
        <v>46</v>
      </c>
      <c r="HR194" s="13">
        <v>47</v>
      </c>
      <c r="HS194" s="13">
        <v>44</v>
      </c>
      <c r="HT194" s="13">
        <v>44</v>
      </c>
      <c r="HU194" s="13">
        <v>34</v>
      </c>
      <c r="HV194" s="13">
        <v>33</v>
      </c>
      <c r="HW194" s="13">
        <v>38</v>
      </c>
      <c r="HX194" s="13">
        <v>44</v>
      </c>
      <c r="HY194" s="13">
        <v>34</v>
      </c>
      <c r="HZ194" s="13">
        <v>26</v>
      </c>
      <c r="IA194" s="13">
        <v>27</v>
      </c>
      <c r="IB194" s="13">
        <v>25</v>
      </c>
      <c r="IC194" s="13">
        <v>25</v>
      </c>
      <c r="ID194" s="13">
        <v>26</v>
      </c>
      <c r="IE194" s="13">
        <v>16</v>
      </c>
      <c r="IF194" s="13">
        <v>20</v>
      </c>
      <c r="IG194" s="13">
        <v>16</v>
      </c>
      <c r="IH194" s="13">
        <v>23</v>
      </c>
      <c r="II194" s="13">
        <v>14</v>
      </c>
      <c r="IJ194" s="13">
        <v>11</v>
      </c>
      <c r="IK194" s="13">
        <v>12</v>
      </c>
      <c r="IL194" s="13">
        <v>13</v>
      </c>
      <c r="IM194" s="13">
        <v>10</v>
      </c>
      <c r="IN194" s="13">
        <v>7</v>
      </c>
      <c r="IO194" s="13">
        <v>6</v>
      </c>
      <c r="IP194" s="13">
        <v>8</v>
      </c>
      <c r="IQ194" s="13">
        <v>10</v>
      </c>
      <c r="IR194" s="13">
        <v>5</v>
      </c>
      <c r="IS194" s="13">
        <v>1</v>
      </c>
      <c r="IT194" s="13">
        <v>3</v>
      </c>
      <c r="IU194" s="13">
        <v>1</v>
      </c>
      <c r="IV194" s="13">
        <v>1</v>
      </c>
      <c r="IW194" s="13">
        <v>1</v>
      </c>
      <c r="IX194" s="13"/>
      <c r="IY194" s="13">
        <v>1</v>
      </c>
      <c r="IZ194" s="13"/>
      <c r="JA194" s="13"/>
      <c r="JB194" s="13">
        <v>1</v>
      </c>
      <c r="JC194" s="13"/>
      <c r="JD194" s="13"/>
      <c r="JE194" s="13"/>
      <c r="JF194" s="13"/>
      <c r="JG194" s="13"/>
      <c r="JH194" s="13"/>
      <c r="JI194" s="57">
        <v>5951</v>
      </c>
      <c r="JJ194" s="13">
        <v>11677</v>
      </c>
    </row>
    <row r="195" spans="23:270">
      <c r="W195" s="16"/>
      <c r="X195" s="541">
        <f t="shared" si="256"/>
        <v>73</v>
      </c>
      <c r="Y195" s="541">
        <f t="shared" si="257"/>
        <v>68</v>
      </c>
      <c r="Z195" s="541">
        <f t="shared" si="258"/>
        <v>134</v>
      </c>
      <c r="AA195" s="541">
        <f t="shared" si="259"/>
        <v>131</v>
      </c>
      <c r="AB195" s="541">
        <f t="shared" si="260"/>
        <v>649</v>
      </c>
      <c r="AC195" s="541">
        <f t="shared" si="261"/>
        <v>581</v>
      </c>
      <c r="AD195" s="541">
        <f t="shared" si="262"/>
        <v>744</v>
      </c>
      <c r="AE195" s="541">
        <f t="shared" si="263"/>
        <v>570</v>
      </c>
      <c r="AF195" s="541">
        <f t="shared" si="264"/>
        <v>474</v>
      </c>
      <c r="AG195" s="541">
        <f t="shared" si="265"/>
        <v>363</v>
      </c>
      <c r="AH195" s="541">
        <f t="shared" si="266"/>
        <v>307</v>
      </c>
      <c r="AI195" s="541">
        <f t="shared" si="267"/>
        <v>275</v>
      </c>
      <c r="AJ195" s="541">
        <f t="shared" si="268"/>
        <v>208</v>
      </c>
      <c r="AK195" s="541">
        <f t="shared" si="269"/>
        <v>150</v>
      </c>
      <c r="AL195" s="541">
        <f t="shared" si="270"/>
        <v>169</v>
      </c>
      <c r="AM195" s="541">
        <f t="shared" si="271"/>
        <v>155</v>
      </c>
      <c r="AN195" s="541">
        <f t="shared" si="272"/>
        <v>99</v>
      </c>
      <c r="AO195" s="541">
        <f t="shared" si="273"/>
        <v>173</v>
      </c>
      <c r="AP195" s="541">
        <f t="shared" si="274"/>
        <v>39</v>
      </c>
      <c r="AQ195" s="541">
        <f t="shared" si="275"/>
        <v>183</v>
      </c>
      <c r="AR195" s="541">
        <f t="shared" si="276"/>
        <v>12</v>
      </c>
      <c r="AT195" s="16" t="s">
        <v>290</v>
      </c>
      <c r="AU195" s="13">
        <v>17</v>
      </c>
      <c r="AV195" s="13">
        <v>2</v>
      </c>
      <c r="AW195" s="13">
        <v>6</v>
      </c>
      <c r="AX195" s="13">
        <v>3</v>
      </c>
      <c r="AY195" s="13">
        <v>11</v>
      </c>
      <c r="AZ195" s="13">
        <v>12</v>
      </c>
      <c r="BA195" s="13">
        <v>3</v>
      </c>
      <c r="BB195" s="13">
        <v>4</v>
      </c>
      <c r="BC195" s="13">
        <v>6</v>
      </c>
      <c r="BD195" s="13">
        <v>4</v>
      </c>
      <c r="BE195" s="13">
        <v>3</v>
      </c>
      <c r="BF195" s="13">
        <v>7</v>
      </c>
      <c r="BG195" s="13">
        <v>6</v>
      </c>
      <c r="BH195" s="13">
        <v>10</v>
      </c>
      <c r="BI195" s="13">
        <v>13</v>
      </c>
      <c r="BJ195" s="13">
        <v>7</v>
      </c>
      <c r="BK195" s="13">
        <v>19</v>
      </c>
      <c r="BL195" s="13">
        <v>20</v>
      </c>
      <c r="BM195" s="13">
        <v>17</v>
      </c>
      <c r="BN195" s="13">
        <v>29</v>
      </c>
      <c r="BO195" s="13">
        <v>26</v>
      </c>
      <c r="BP195" s="13">
        <v>47</v>
      </c>
      <c r="BQ195" s="13">
        <v>43</v>
      </c>
      <c r="BR195" s="13">
        <v>54</v>
      </c>
      <c r="BS195" s="13">
        <v>68</v>
      </c>
      <c r="BT195" s="13">
        <v>61</v>
      </c>
      <c r="BU195" s="13">
        <v>72</v>
      </c>
      <c r="BV195" s="13">
        <v>63</v>
      </c>
      <c r="BW195" s="13">
        <v>61</v>
      </c>
      <c r="BX195" s="13">
        <v>86</v>
      </c>
      <c r="BY195" s="13">
        <v>81</v>
      </c>
      <c r="BZ195" s="13">
        <v>79</v>
      </c>
      <c r="CA195" s="13">
        <v>65</v>
      </c>
      <c r="CB195" s="13">
        <v>58</v>
      </c>
      <c r="CC195" s="13">
        <v>60</v>
      </c>
      <c r="CD195" s="13">
        <v>48</v>
      </c>
      <c r="CE195" s="13">
        <v>45</v>
      </c>
      <c r="CF195" s="13">
        <v>35</v>
      </c>
      <c r="CG195" s="13">
        <v>46</v>
      </c>
      <c r="CH195" s="13">
        <v>53</v>
      </c>
      <c r="CI195" s="13">
        <v>41</v>
      </c>
      <c r="CJ195" s="13">
        <v>35</v>
      </c>
      <c r="CK195" s="13">
        <v>43</v>
      </c>
      <c r="CL195" s="13">
        <v>29</v>
      </c>
      <c r="CM195" s="13">
        <v>40</v>
      </c>
      <c r="CN195" s="13">
        <v>36</v>
      </c>
      <c r="CO195" s="13">
        <v>36</v>
      </c>
      <c r="CP195" s="13">
        <v>42</v>
      </c>
      <c r="CQ195" s="13">
        <v>29</v>
      </c>
      <c r="CR195" s="13">
        <v>32</v>
      </c>
      <c r="CS195" s="13">
        <v>28</v>
      </c>
      <c r="CT195" s="13">
        <v>30</v>
      </c>
      <c r="CU195" s="13">
        <v>33</v>
      </c>
      <c r="CV195" s="13">
        <v>29</v>
      </c>
      <c r="CW195" s="13">
        <v>24</v>
      </c>
      <c r="CX195" s="13">
        <v>33</v>
      </c>
      <c r="CY195" s="13">
        <v>35</v>
      </c>
      <c r="CZ195" s="13">
        <v>26</v>
      </c>
      <c r="DA195" s="13">
        <v>16</v>
      </c>
      <c r="DB195" s="13">
        <v>21</v>
      </c>
      <c r="DC195" s="13">
        <v>23</v>
      </c>
      <c r="DD195" s="13">
        <v>16</v>
      </c>
      <c r="DE195" s="13">
        <v>16</v>
      </c>
      <c r="DF195" s="13">
        <v>15</v>
      </c>
      <c r="DG195" s="13">
        <v>20</v>
      </c>
      <c r="DH195" s="13">
        <v>7</v>
      </c>
      <c r="DI195" s="13">
        <v>7</v>
      </c>
      <c r="DJ195" s="13">
        <v>16</v>
      </c>
      <c r="DK195" s="13">
        <v>16</v>
      </c>
      <c r="DL195" s="13">
        <v>14</v>
      </c>
      <c r="DM195" s="13">
        <v>16</v>
      </c>
      <c r="DN195" s="13">
        <v>14</v>
      </c>
      <c r="DO195" s="13">
        <v>14</v>
      </c>
      <c r="DP195" s="13">
        <v>19</v>
      </c>
      <c r="DQ195" s="13">
        <v>14</v>
      </c>
      <c r="DR195" s="13">
        <v>18</v>
      </c>
      <c r="DS195" s="13">
        <v>15</v>
      </c>
      <c r="DT195" s="13">
        <v>16</v>
      </c>
      <c r="DU195" s="13">
        <v>20</v>
      </c>
      <c r="DV195" s="13">
        <v>9</v>
      </c>
      <c r="DW195" s="13">
        <v>12</v>
      </c>
      <c r="DX195" s="13">
        <v>15</v>
      </c>
      <c r="DY195" s="13">
        <v>16</v>
      </c>
      <c r="DZ195" s="13">
        <v>16</v>
      </c>
      <c r="EA195" s="13">
        <v>14</v>
      </c>
      <c r="EB195" s="13">
        <v>25</v>
      </c>
      <c r="EC195" s="13">
        <v>15</v>
      </c>
      <c r="ED195" s="13">
        <v>17</v>
      </c>
      <c r="EE195" s="13">
        <v>21</v>
      </c>
      <c r="EF195" s="13">
        <v>22</v>
      </c>
      <c r="EG195" s="13">
        <v>24</v>
      </c>
      <c r="EH195" s="13">
        <v>23</v>
      </c>
      <c r="EI195" s="13">
        <v>16</v>
      </c>
      <c r="EJ195" s="13">
        <v>17</v>
      </c>
      <c r="EK195" s="13">
        <v>25</v>
      </c>
      <c r="EL195" s="13">
        <v>16</v>
      </c>
      <c r="EM195" s="13">
        <v>17</v>
      </c>
      <c r="EN195" s="13">
        <v>12</v>
      </c>
      <c r="EO195" s="13">
        <v>7</v>
      </c>
      <c r="EP195" s="13">
        <v>5</v>
      </c>
      <c r="EQ195" s="13">
        <v>7</v>
      </c>
      <c r="ER195" s="13">
        <v>5</v>
      </c>
      <c r="ES195" s="13"/>
      <c r="ET195" s="13"/>
      <c r="EU195" s="13"/>
      <c r="EV195" s="13">
        <v>2</v>
      </c>
      <c r="EW195" s="13"/>
      <c r="EX195" s="13">
        <v>2</v>
      </c>
      <c r="EY195" s="13"/>
      <c r="EZ195" s="13">
        <v>4</v>
      </c>
      <c r="FA195" s="13">
        <v>1</v>
      </c>
      <c r="FB195" s="13">
        <v>5</v>
      </c>
      <c r="FC195" s="57">
        <v>2654</v>
      </c>
      <c r="FD195" s="13">
        <v>21</v>
      </c>
      <c r="FE195" s="13">
        <v>5</v>
      </c>
      <c r="FF195" s="13">
        <v>5</v>
      </c>
      <c r="FG195" s="13">
        <v>4</v>
      </c>
      <c r="FH195" s="13">
        <v>6</v>
      </c>
      <c r="FI195" s="13">
        <v>9</v>
      </c>
      <c r="FJ195" s="13">
        <v>5</v>
      </c>
      <c r="FK195" s="13">
        <v>4</v>
      </c>
      <c r="FL195" s="13">
        <v>8</v>
      </c>
      <c r="FM195" s="13">
        <v>6</v>
      </c>
      <c r="FN195" s="13">
        <v>11</v>
      </c>
      <c r="FO195" s="13">
        <v>17</v>
      </c>
      <c r="FP195" s="13">
        <v>3</v>
      </c>
      <c r="FQ195" s="13">
        <v>4</v>
      </c>
      <c r="FR195" s="13">
        <v>9</v>
      </c>
      <c r="FS195" s="13">
        <v>9</v>
      </c>
      <c r="FT195" s="13">
        <v>20</v>
      </c>
      <c r="FU195" s="13">
        <v>16</v>
      </c>
      <c r="FV195" s="13">
        <v>21</v>
      </c>
      <c r="FW195" s="13">
        <v>24</v>
      </c>
      <c r="FX195" s="13">
        <v>35</v>
      </c>
      <c r="FY195" s="13">
        <v>59</v>
      </c>
      <c r="FZ195" s="13">
        <v>47</v>
      </c>
      <c r="GA195" s="13">
        <v>49</v>
      </c>
      <c r="GB195" s="13">
        <v>67</v>
      </c>
      <c r="GC195" s="13">
        <v>73</v>
      </c>
      <c r="GD195" s="13">
        <v>75</v>
      </c>
      <c r="GE195" s="13">
        <v>92</v>
      </c>
      <c r="GF195" s="13">
        <v>72</v>
      </c>
      <c r="GG195" s="13">
        <v>80</v>
      </c>
      <c r="GH195" s="13">
        <v>110</v>
      </c>
      <c r="GI195" s="13">
        <v>81</v>
      </c>
      <c r="GJ195" s="13">
        <v>81</v>
      </c>
      <c r="GK195" s="13">
        <v>78</v>
      </c>
      <c r="GL195" s="13">
        <v>72</v>
      </c>
      <c r="GM195" s="13">
        <v>82</v>
      </c>
      <c r="GN195" s="13">
        <v>79</v>
      </c>
      <c r="GO195" s="13">
        <v>65</v>
      </c>
      <c r="GP195" s="13">
        <v>50</v>
      </c>
      <c r="GQ195" s="13">
        <v>46</v>
      </c>
      <c r="GR195" s="13">
        <v>62</v>
      </c>
      <c r="GS195" s="13">
        <v>50</v>
      </c>
      <c r="GT195" s="13">
        <v>57</v>
      </c>
      <c r="GU195" s="13">
        <v>44</v>
      </c>
      <c r="GV195" s="13">
        <v>38</v>
      </c>
      <c r="GW195" s="13">
        <v>59</v>
      </c>
      <c r="GX195" s="13">
        <v>41</v>
      </c>
      <c r="GY195" s="13">
        <v>37</v>
      </c>
      <c r="GZ195" s="13">
        <v>48</v>
      </c>
      <c r="HA195" s="13">
        <v>38</v>
      </c>
      <c r="HB195" s="13">
        <v>39</v>
      </c>
      <c r="HC195" s="13">
        <v>34</v>
      </c>
      <c r="HD195" s="13">
        <v>34</v>
      </c>
      <c r="HE195" s="13">
        <v>27</v>
      </c>
      <c r="HF195" s="13">
        <v>37</v>
      </c>
      <c r="HG195" s="13">
        <v>24</v>
      </c>
      <c r="HH195" s="13">
        <v>33</v>
      </c>
      <c r="HI195" s="13">
        <v>26</v>
      </c>
      <c r="HJ195" s="13">
        <v>19</v>
      </c>
      <c r="HK195" s="13">
        <v>34</v>
      </c>
      <c r="HL195" s="13">
        <v>24</v>
      </c>
      <c r="HM195" s="13">
        <v>23</v>
      </c>
      <c r="HN195" s="13">
        <v>27</v>
      </c>
      <c r="HO195" s="13">
        <v>24</v>
      </c>
      <c r="HP195" s="13">
        <v>21</v>
      </c>
      <c r="HQ195" s="13">
        <v>18</v>
      </c>
      <c r="HR195" s="13">
        <v>18</v>
      </c>
      <c r="HS195" s="13">
        <v>18</v>
      </c>
      <c r="HT195" s="13">
        <v>18</v>
      </c>
      <c r="HU195" s="13">
        <v>17</v>
      </c>
      <c r="HV195" s="13">
        <v>12</v>
      </c>
      <c r="HW195" s="13">
        <v>15</v>
      </c>
      <c r="HX195" s="13">
        <v>25</v>
      </c>
      <c r="HY195" s="13">
        <v>22</v>
      </c>
      <c r="HZ195" s="13">
        <v>14</v>
      </c>
      <c r="IA195" s="13">
        <v>16</v>
      </c>
      <c r="IB195" s="13">
        <v>20</v>
      </c>
      <c r="IC195" s="13">
        <v>18</v>
      </c>
      <c r="ID195" s="13">
        <v>18</v>
      </c>
      <c r="IE195" s="13">
        <v>9</v>
      </c>
      <c r="IF195" s="13">
        <v>16</v>
      </c>
      <c r="IG195" s="13">
        <v>9</v>
      </c>
      <c r="IH195" s="13">
        <v>10</v>
      </c>
      <c r="II195" s="13">
        <v>13</v>
      </c>
      <c r="IJ195" s="13">
        <v>8</v>
      </c>
      <c r="IK195" s="13">
        <v>10</v>
      </c>
      <c r="IL195" s="13">
        <v>11</v>
      </c>
      <c r="IM195" s="13">
        <v>6</v>
      </c>
      <c r="IN195" s="13">
        <v>8</v>
      </c>
      <c r="IO195" s="13">
        <v>8</v>
      </c>
      <c r="IP195" s="13">
        <v>11</v>
      </c>
      <c r="IQ195" s="13">
        <v>5</v>
      </c>
      <c r="IR195" s="13">
        <v>1</v>
      </c>
      <c r="IS195" s="13">
        <v>1</v>
      </c>
      <c r="IT195" s="13">
        <v>1</v>
      </c>
      <c r="IU195" s="13">
        <v>4</v>
      </c>
      <c r="IV195" s="13">
        <v>3</v>
      </c>
      <c r="IW195" s="13">
        <v>2</v>
      </c>
      <c r="IX195" s="13">
        <v>1</v>
      </c>
      <c r="IY195" s="13">
        <v>1</v>
      </c>
      <c r="IZ195" s="13">
        <v>1</v>
      </c>
      <c r="JA195" s="13"/>
      <c r="JB195" s="13">
        <v>1</v>
      </c>
      <c r="JC195" s="13"/>
      <c r="JD195" s="13">
        <v>1</v>
      </c>
      <c r="JE195" s="13"/>
      <c r="JF195" s="13">
        <v>6</v>
      </c>
      <c r="JG195" s="13"/>
      <c r="JH195" s="13">
        <v>7</v>
      </c>
      <c r="JI195" s="57">
        <v>2903</v>
      </c>
      <c r="JJ195" s="13">
        <v>5557</v>
      </c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X179:AQ195 X19:AQ22 X23:AQ35 Y13:AO13 X14:AQ15 X13 AP13:AQ13 X7:AR9 X38:AQ174" formulaRange="1"/>
    <ignoredError sqref="AT180:AT194 W180:W19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16-7</vt:lpstr>
      <vt:lpstr>CyF_Tot</vt:lpstr>
      <vt:lpstr>Fall_Hoy</vt:lpstr>
      <vt:lpstr>Cas_-14</vt:lpstr>
      <vt:lpstr>Cas_Hoy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Full name</cp:lastModifiedBy>
  <dcterms:created xsi:type="dcterms:W3CDTF">2020-09-18T23:25:23Z</dcterms:created>
  <dcterms:modified xsi:type="dcterms:W3CDTF">2021-07-23T16:29:20Z</dcterms:modified>
</cp:coreProperties>
</file>